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20730" windowHeight="11760"/>
  </bookViews>
  <sheets>
    <sheet name="Plot" sheetId="4" r:id="rId1"/>
    <sheet name="DB" sheetId="2" r:id="rId2"/>
    <sheet name="WJM12k_DPM" sheetId="1" r:id="rId3"/>
    <sheet name="Ref" sheetId="3" r:id="rId4"/>
  </sheets>
  <calcPr calcId="145621"/>
  <pivotCaches>
    <pivotCache cacheId="0" r:id="rId5"/>
  </pivotCaches>
</workbook>
</file>

<file path=xl/calcChain.xml><?xml version="1.0" encoding="utf-8"?>
<calcChain xmlns="http://schemas.openxmlformats.org/spreadsheetml/2006/main">
  <c r="CO267" i="2" l="1"/>
  <c r="CP267" i="2"/>
  <c r="CQ267" i="2"/>
  <c r="CR267" i="2"/>
  <c r="CS267" i="2"/>
  <c r="CT267" i="2"/>
  <c r="CU267" i="2"/>
  <c r="CV267" i="2"/>
  <c r="CW267" i="2"/>
  <c r="DQ267" i="2" s="1"/>
  <c r="CX267" i="2"/>
  <c r="CY267" i="2"/>
  <c r="DJ267" i="2"/>
  <c r="DK267" i="2"/>
  <c r="DL267" i="2"/>
  <c r="DM267" i="2"/>
  <c r="DN267" i="2"/>
  <c r="DO267" i="2"/>
  <c r="DR267" i="2"/>
  <c r="DS267" i="2"/>
  <c r="DT267" i="2"/>
  <c r="DU267" i="2"/>
  <c r="DV267" i="2"/>
  <c r="DW267" i="2"/>
  <c r="DX267" i="2"/>
  <c r="DY267" i="2"/>
  <c r="DZ267" i="2"/>
  <c r="EA267" i="2"/>
  <c r="EB267" i="2"/>
  <c r="EC267" i="2"/>
  <c r="ED267" i="2"/>
  <c r="EE267" i="2"/>
  <c r="EF267" i="2"/>
  <c r="EG267" i="2"/>
  <c r="EH267" i="2"/>
  <c r="EI267" i="2"/>
  <c r="EJ267" i="2"/>
  <c r="EK267" i="2"/>
  <c r="EL267" i="2"/>
  <c r="EM267" i="2"/>
  <c r="EN267" i="2"/>
  <c r="EO267" i="2"/>
  <c r="EP267" i="2"/>
  <c r="EQ267" i="2"/>
  <c r="ER267" i="2"/>
  <c r="ES267" i="2"/>
  <c r="ET267" i="2"/>
  <c r="EU267" i="2"/>
  <c r="EV267" i="2"/>
  <c r="EW267" i="2"/>
  <c r="EX267" i="2"/>
  <c r="EY267" i="2"/>
  <c r="EZ267" i="2"/>
  <c r="FA267" i="2"/>
  <c r="FB267" i="2"/>
  <c r="FC267" i="2"/>
  <c r="FD267" i="2"/>
  <c r="FE267" i="2"/>
  <c r="FF267" i="2"/>
  <c r="FG267" i="2"/>
  <c r="FH267" i="2"/>
  <c r="FI267" i="2"/>
  <c r="FJ267" i="2"/>
  <c r="FK267" i="2"/>
  <c r="FL267" i="2"/>
  <c r="FM267" i="2"/>
  <c r="FN267" i="2"/>
  <c r="FO267" i="2"/>
  <c r="FP267" i="2"/>
  <c r="FQ267" i="2"/>
  <c r="FR267" i="2"/>
  <c r="FS267" i="2"/>
  <c r="FT267" i="2"/>
  <c r="FU267" i="2"/>
  <c r="FV267" i="2"/>
  <c r="FW267" i="2"/>
  <c r="FX267" i="2"/>
  <c r="FY267" i="2"/>
  <c r="FZ267" i="2"/>
  <c r="GA267" i="2"/>
  <c r="GB267" i="2"/>
  <c r="GC267" i="2"/>
  <c r="GD267" i="2"/>
  <c r="GE267" i="2"/>
  <c r="GF267" i="2"/>
  <c r="GG267" i="2"/>
  <c r="GH267" i="2"/>
  <c r="GI267" i="2"/>
  <c r="GJ267" i="2"/>
  <c r="GK267" i="2"/>
  <c r="CO268" i="2"/>
  <c r="CP268" i="2"/>
  <c r="CQ268" i="2"/>
  <c r="CR268" i="2"/>
  <c r="CS268" i="2"/>
  <c r="DM268" i="2" s="1"/>
  <c r="CT268" i="2"/>
  <c r="CU268" i="2"/>
  <c r="CV268" i="2"/>
  <c r="CW268" i="2"/>
  <c r="DQ268" i="2" s="1"/>
  <c r="CX268" i="2"/>
  <c r="CY268" i="2"/>
  <c r="DJ268" i="2"/>
  <c r="DK268" i="2"/>
  <c r="DL268" i="2"/>
  <c r="DN268" i="2"/>
  <c r="DO268" i="2"/>
  <c r="DP268" i="2"/>
  <c r="DR268" i="2"/>
  <c r="DS268" i="2"/>
  <c r="DT268" i="2"/>
  <c r="DU268" i="2"/>
  <c r="DX268" i="2"/>
  <c r="DY268" i="2"/>
  <c r="EB268" i="2"/>
  <c r="EC268" i="2"/>
  <c r="ED268" i="2"/>
  <c r="EE268" i="2"/>
  <c r="EF268" i="2"/>
  <c r="EG268" i="2"/>
  <c r="EH268" i="2"/>
  <c r="EI268" i="2"/>
  <c r="EJ268" i="2"/>
  <c r="EK268" i="2"/>
  <c r="EL268" i="2"/>
  <c r="EM268" i="2"/>
  <c r="EN268" i="2"/>
  <c r="EO268" i="2"/>
  <c r="EP268" i="2"/>
  <c r="ER268" i="2"/>
  <c r="ES268" i="2"/>
  <c r="ET268" i="2"/>
  <c r="EV268" i="2"/>
  <c r="EW268" i="2"/>
  <c r="EX268" i="2"/>
  <c r="EY268" i="2"/>
  <c r="EZ268" i="2"/>
  <c r="FA268" i="2"/>
  <c r="FB268" i="2"/>
  <c r="FC268" i="2"/>
  <c r="FD268" i="2"/>
  <c r="FE268" i="2"/>
  <c r="FF268" i="2"/>
  <c r="FG268" i="2"/>
  <c r="FH268" i="2"/>
  <c r="FI268" i="2"/>
  <c r="FJ268" i="2"/>
  <c r="FK268" i="2"/>
  <c r="FL268" i="2"/>
  <c r="FM268" i="2"/>
  <c r="FN268" i="2"/>
  <c r="FO268" i="2"/>
  <c r="FP268" i="2"/>
  <c r="FQ268" i="2"/>
  <c r="FR268" i="2"/>
  <c r="FS268" i="2"/>
  <c r="FT268" i="2"/>
  <c r="FU268" i="2"/>
  <c r="FV268" i="2"/>
  <c r="FW268" i="2"/>
  <c r="FX268" i="2"/>
  <c r="FY268" i="2"/>
  <c r="FZ268" i="2"/>
  <c r="GA268" i="2"/>
  <c r="GB268" i="2"/>
  <c r="GC268" i="2"/>
  <c r="GD268" i="2"/>
  <c r="GE268" i="2"/>
  <c r="GF268" i="2"/>
  <c r="GG268" i="2"/>
  <c r="GH268" i="2"/>
  <c r="GI268" i="2"/>
  <c r="GJ268" i="2"/>
  <c r="GK268" i="2"/>
  <c r="CO269" i="2"/>
  <c r="CP269" i="2"/>
  <c r="DJ269" i="2" s="1"/>
  <c r="CQ269" i="2"/>
  <c r="CR269" i="2"/>
  <c r="CS269" i="2"/>
  <c r="CT269" i="2"/>
  <c r="DN269" i="2" s="1"/>
  <c r="CU269" i="2"/>
  <c r="CV269" i="2"/>
  <c r="CW269" i="2"/>
  <c r="CX269" i="2"/>
  <c r="DR269" i="2" s="1"/>
  <c r="CY269" i="2"/>
  <c r="DK269" i="2"/>
  <c r="DL269" i="2"/>
  <c r="DM269" i="2"/>
  <c r="DO269" i="2"/>
  <c r="DP269" i="2"/>
  <c r="DQ269" i="2"/>
  <c r="DS269" i="2"/>
  <c r="DT269" i="2"/>
  <c r="DU269" i="2"/>
  <c r="DW269" i="2"/>
  <c r="DX269" i="2"/>
  <c r="DY269" i="2"/>
  <c r="EA269" i="2"/>
  <c r="EC269" i="2"/>
  <c r="ED269" i="2"/>
  <c r="EE269" i="2"/>
  <c r="EF269" i="2"/>
  <c r="EG269" i="2"/>
  <c r="EH269" i="2"/>
  <c r="EI269" i="2"/>
  <c r="EJ269" i="2"/>
  <c r="EK269" i="2"/>
  <c r="EL269" i="2"/>
  <c r="EM269" i="2"/>
  <c r="EN269" i="2"/>
  <c r="EO269" i="2"/>
  <c r="EP269" i="2"/>
  <c r="EQ269" i="2"/>
  <c r="ER269" i="2"/>
  <c r="ES269" i="2"/>
  <c r="ET269" i="2"/>
  <c r="EU269" i="2"/>
  <c r="EV269" i="2"/>
  <c r="EW269" i="2"/>
  <c r="EX269" i="2"/>
  <c r="EY269" i="2"/>
  <c r="EZ269" i="2"/>
  <c r="FA269" i="2"/>
  <c r="FB269" i="2"/>
  <c r="FC269" i="2"/>
  <c r="FD269" i="2"/>
  <c r="FE269" i="2"/>
  <c r="FF269" i="2"/>
  <c r="FG269" i="2"/>
  <c r="FH269" i="2"/>
  <c r="FI269" i="2"/>
  <c r="FJ269" i="2"/>
  <c r="FK269" i="2"/>
  <c r="FL269" i="2"/>
  <c r="FM269" i="2"/>
  <c r="FN269" i="2"/>
  <c r="FO269" i="2"/>
  <c r="FP269" i="2"/>
  <c r="FQ269" i="2"/>
  <c r="FR269" i="2"/>
  <c r="FS269" i="2"/>
  <c r="FT269" i="2"/>
  <c r="FU269" i="2"/>
  <c r="FV269" i="2"/>
  <c r="FW269" i="2"/>
  <c r="FX269" i="2"/>
  <c r="FY269" i="2"/>
  <c r="FZ269" i="2"/>
  <c r="GA269" i="2"/>
  <c r="GB269" i="2"/>
  <c r="GC269" i="2"/>
  <c r="GD269" i="2"/>
  <c r="GE269" i="2"/>
  <c r="GF269" i="2"/>
  <c r="GG269" i="2"/>
  <c r="GH269" i="2"/>
  <c r="GI269" i="2"/>
  <c r="GJ269" i="2"/>
  <c r="GK269" i="2"/>
  <c r="CO270" i="2"/>
  <c r="CP270" i="2"/>
  <c r="DJ270" i="2" s="1"/>
  <c r="CQ270" i="2"/>
  <c r="CR270" i="2"/>
  <c r="FJ270" i="2" s="1"/>
  <c r="CS270" i="2"/>
  <c r="EG270" i="2" s="1"/>
  <c r="CT270" i="2"/>
  <c r="DN270" i="2" s="1"/>
  <c r="CU270" i="2"/>
  <c r="CV270" i="2"/>
  <c r="FX270" i="2" s="1"/>
  <c r="CW270" i="2"/>
  <c r="EK270" i="2" s="1"/>
  <c r="CX270" i="2"/>
  <c r="DR270" i="2" s="1"/>
  <c r="CY270" i="2"/>
  <c r="DK270" i="2"/>
  <c r="DL270" i="2"/>
  <c r="DO270" i="2"/>
  <c r="DP270" i="2"/>
  <c r="DS270" i="2"/>
  <c r="DT270" i="2"/>
  <c r="EA270" i="2"/>
  <c r="EB270" i="2"/>
  <c r="EE270" i="2"/>
  <c r="EF270" i="2"/>
  <c r="EI270" i="2"/>
  <c r="EJ270" i="2"/>
  <c r="EM270" i="2"/>
  <c r="EN270" i="2"/>
  <c r="EP270" i="2"/>
  <c r="ER270" i="2"/>
  <c r="ET270" i="2"/>
  <c r="EX270" i="2"/>
  <c r="EY270" i="2"/>
  <c r="EZ270" i="2"/>
  <c r="FB270" i="2"/>
  <c r="FC270" i="2"/>
  <c r="FD270" i="2"/>
  <c r="FF270" i="2"/>
  <c r="FG270" i="2"/>
  <c r="FH270" i="2"/>
  <c r="FK270" i="2"/>
  <c r="FL270" i="2"/>
  <c r="FN270" i="2"/>
  <c r="FP270" i="2"/>
  <c r="FR270" i="2"/>
  <c r="FS270" i="2"/>
  <c r="FU270" i="2"/>
  <c r="FV270" i="2"/>
  <c r="FW270" i="2"/>
  <c r="FY270" i="2"/>
  <c r="FZ270" i="2"/>
  <c r="GA270" i="2"/>
  <c r="GC270" i="2"/>
  <c r="GD270" i="2"/>
  <c r="GE270" i="2"/>
  <c r="GG270" i="2"/>
  <c r="GH270" i="2"/>
  <c r="GI270" i="2"/>
  <c r="GK270" i="2"/>
  <c r="CO271" i="2"/>
  <c r="CP271" i="2"/>
  <c r="DJ271" i="2" s="1"/>
  <c r="CQ271" i="2"/>
  <c r="CR271" i="2"/>
  <c r="FJ271" i="2" s="1"/>
  <c r="CS271" i="2"/>
  <c r="FU271" i="2" s="1"/>
  <c r="CT271" i="2"/>
  <c r="DN271" i="2" s="1"/>
  <c r="CU271" i="2"/>
  <c r="CV271" i="2"/>
  <c r="FX271" i="2" s="1"/>
  <c r="CW271" i="2"/>
  <c r="DQ271" i="2" s="1"/>
  <c r="CX271" i="2"/>
  <c r="DR271" i="2" s="1"/>
  <c r="CY271" i="2"/>
  <c r="DK271" i="2"/>
  <c r="DL271" i="2"/>
  <c r="DO271" i="2"/>
  <c r="DP271" i="2"/>
  <c r="DS271" i="2"/>
  <c r="DV271" i="2"/>
  <c r="DZ271" i="2"/>
  <c r="EA271" i="2"/>
  <c r="ED271" i="2"/>
  <c r="EE271" i="2"/>
  <c r="EF271" i="2"/>
  <c r="EG271" i="2"/>
  <c r="EH271" i="2"/>
  <c r="EI271" i="2"/>
  <c r="EJ271" i="2"/>
  <c r="EK271" i="2"/>
  <c r="EL271" i="2"/>
  <c r="EM271" i="2"/>
  <c r="EP271" i="2"/>
  <c r="EQ271" i="2"/>
  <c r="ET271" i="2"/>
  <c r="EX271" i="2"/>
  <c r="EY271" i="2"/>
  <c r="EZ271" i="2"/>
  <c r="FB271" i="2"/>
  <c r="FC271" i="2"/>
  <c r="FD271" i="2"/>
  <c r="FF271" i="2"/>
  <c r="FG271" i="2"/>
  <c r="FI271" i="2"/>
  <c r="FM271" i="2"/>
  <c r="FN271" i="2"/>
  <c r="FQ271" i="2"/>
  <c r="FR271" i="2"/>
  <c r="FS271" i="2"/>
  <c r="FV271" i="2"/>
  <c r="FW271" i="2"/>
  <c r="FZ271" i="2"/>
  <c r="GA271" i="2"/>
  <c r="GC271" i="2"/>
  <c r="GD271" i="2"/>
  <c r="GE271" i="2"/>
  <c r="GG271" i="2"/>
  <c r="GK271" i="2"/>
  <c r="GI271" i="2" l="1"/>
  <c r="FY271" i="2"/>
  <c r="FK271" i="2"/>
  <c r="GH271" i="2"/>
  <c r="DF271" i="2" s="1"/>
  <c r="FT271" i="2"/>
  <c r="FO271" i="2"/>
  <c r="FE271" i="2"/>
  <c r="FA271" i="2"/>
  <c r="EU271" i="2"/>
  <c r="DG271" i="2" s="1"/>
  <c r="DW271" i="2"/>
  <c r="DM271" i="2"/>
  <c r="GJ270" i="2"/>
  <c r="GF270" i="2"/>
  <c r="GB270" i="2"/>
  <c r="FT270" i="2"/>
  <c r="FO270" i="2"/>
  <c r="FE270" i="2"/>
  <c r="FA270" i="2"/>
  <c r="EV270" i="2"/>
  <c r="EQ270" i="2"/>
  <c r="EL270" i="2"/>
  <c r="EH270" i="2"/>
  <c r="ED270" i="2"/>
  <c r="DW270" i="2"/>
  <c r="DC270" i="2" s="1"/>
  <c r="DQ270" i="2"/>
  <c r="DG270" i="2" s="1"/>
  <c r="DM270" i="2"/>
  <c r="EB269" i="2"/>
  <c r="DH269" i="2" s="1"/>
  <c r="DE268" i="2"/>
  <c r="DH267" i="2"/>
  <c r="DD267" i="2"/>
  <c r="CZ267" i="2"/>
  <c r="DB267" i="2"/>
  <c r="DB271" i="2"/>
  <c r="EU270" i="2"/>
  <c r="DH270" i="2"/>
  <c r="CZ270" i="2"/>
  <c r="DA269" i="2"/>
  <c r="DD268" i="2"/>
  <c r="DI267" i="2"/>
  <c r="DE267" i="2"/>
  <c r="DA267" i="2"/>
  <c r="DE269" i="2"/>
  <c r="CZ269" i="2"/>
  <c r="DI268" i="2"/>
  <c r="DA268" i="2"/>
  <c r="DP267" i="2"/>
  <c r="DF267" i="2" s="1"/>
  <c r="DX270" i="2"/>
  <c r="DD270" i="2" s="1"/>
  <c r="DI269" i="2"/>
  <c r="DD269" i="2"/>
  <c r="DG269" i="2"/>
  <c r="DC269" i="2"/>
  <c r="DH268" i="2"/>
  <c r="CZ268" i="2"/>
  <c r="DG267" i="2"/>
  <c r="DC267" i="2"/>
  <c r="GJ271" i="2"/>
  <c r="GF271" i="2"/>
  <c r="GB271" i="2"/>
  <c r="FP271" i="2"/>
  <c r="FL271" i="2"/>
  <c r="FH271" i="2"/>
  <c r="EV271" i="2"/>
  <c r="ER271" i="2"/>
  <c r="EN271" i="2"/>
  <c r="EB271" i="2"/>
  <c r="DH271" i="2" s="1"/>
  <c r="DX271" i="2"/>
  <c r="DT271" i="2"/>
  <c r="FQ270" i="2"/>
  <c r="DI270" i="2" s="1"/>
  <c r="FM270" i="2"/>
  <c r="DE270" i="2" s="1"/>
  <c r="FI270" i="2"/>
  <c r="EW270" i="2"/>
  <c r="ES270" i="2"/>
  <c r="EO270" i="2"/>
  <c r="EC270" i="2"/>
  <c r="DY270" i="2"/>
  <c r="DU270" i="2"/>
  <c r="DZ269" i="2"/>
  <c r="DF269" i="2" s="1"/>
  <c r="DV269" i="2"/>
  <c r="DB269" i="2" s="1"/>
  <c r="EU268" i="2"/>
  <c r="EQ268" i="2"/>
  <c r="EA268" i="2"/>
  <c r="DG268" i="2" s="1"/>
  <c r="DW268" i="2"/>
  <c r="DZ268" i="2"/>
  <c r="DF268" i="2" s="1"/>
  <c r="DV268" i="2"/>
  <c r="DB268" i="2" s="1"/>
  <c r="EW271" i="2"/>
  <c r="DI271" i="2" s="1"/>
  <c r="ES271" i="2"/>
  <c r="EO271" i="2"/>
  <c r="EC271" i="2"/>
  <c r="DY271" i="2"/>
  <c r="DE271" i="2" s="1"/>
  <c r="DU271" i="2"/>
  <c r="DA271" i="2" s="1"/>
  <c r="DZ270" i="2"/>
  <c r="DF270" i="2" s="1"/>
  <c r="DV270" i="2"/>
  <c r="DB270" i="2" s="1"/>
  <c r="DA270" i="2" l="1"/>
  <c r="DC268" i="2"/>
  <c r="DD271" i="2"/>
  <c r="DC271" i="2"/>
  <c r="CZ271" i="2"/>
  <c r="AK2090" i="1" l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U3" i="4"/>
  <c r="N3" i="4"/>
  <c r="I3" i="4"/>
  <c r="T16" i="4"/>
  <c r="M16" i="4"/>
  <c r="C3" i="4"/>
  <c r="R10" i="4" s="1"/>
  <c r="M10" i="4" s="1"/>
  <c r="R13" i="4" l="1"/>
  <c r="M13" i="4" s="1"/>
  <c r="R9" i="4"/>
  <c r="M9" i="4" s="1"/>
  <c r="R6" i="4"/>
  <c r="M6" i="4" s="1"/>
  <c r="R12" i="4"/>
  <c r="M12" i="4" s="1"/>
  <c r="R8" i="4"/>
  <c r="M8" i="4" s="1"/>
  <c r="R15" i="4"/>
  <c r="M15" i="4" s="1"/>
  <c r="R11" i="4"/>
  <c r="M11" i="4" s="1"/>
  <c r="R7" i="4"/>
  <c r="M7" i="4" s="1"/>
  <c r="R14" i="4"/>
  <c r="M14" i="4" s="1"/>
  <c r="C2" i="4" l="1"/>
  <c r="X13" i="4" l="1"/>
  <c r="T13" i="4" s="1"/>
  <c r="X9" i="4"/>
  <c r="T9" i="4" s="1"/>
  <c r="X11" i="4"/>
  <c r="T11" i="4" s="1"/>
  <c r="X14" i="4"/>
  <c r="T14" i="4" s="1"/>
  <c r="X10" i="4"/>
  <c r="T10" i="4" s="1"/>
  <c r="X6" i="4"/>
  <c r="T6" i="4" s="1"/>
  <c r="X12" i="4"/>
  <c r="T12" i="4" s="1"/>
  <c r="X8" i="4"/>
  <c r="T8" i="4" s="1"/>
  <c r="X15" i="4"/>
  <c r="T15" i="4" s="1"/>
  <c r="X7" i="4"/>
  <c r="T7" i="4" s="1"/>
  <c r="E72" i="4" l="1"/>
  <c r="E73" i="4" s="1"/>
  <c r="E74" i="4" s="1"/>
  <c r="E75" i="4" s="1"/>
  <c r="E76" i="4" s="1"/>
  <c r="E77" i="4" s="1"/>
  <c r="E78" i="4" s="1"/>
  <c r="E64" i="4"/>
  <c r="E65" i="4" s="1"/>
  <c r="E66" i="4" s="1"/>
  <c r="E67" i="4" s="1"/>
  <c r="E68" i="4" s="1"/>
  <c r="E69" i="4" s="1"/>
  <c r="E70" i="4" s="1"/>
  <c r="E56" i="4"/>
  <c r="E57" i="4" s="1"/>
  <c r="E58" i="4" s="1"/>
  <c r="E59" i="4" s="1"/>
  <c r="E60" i="4" s="1"/>
  <c r="E61" i="4" s="1"/>
  <c r="E62" i="4" s="1"/>
  <c r="E48" i="4"/>
  <c r="E49" i="4" s="1"/>
  <c r="E50" i="4" s="1"/>
  <c r="E51" i="4" s="1"/>
  <c r="E52" i="4" s="1"/>
  <c r="E53" i="4" s="1"/>
  <c r="E54" i="4" s="1"/>
  <c r="E40" i="4"/>
  <c r="E41" i="4" s="1"/>
  <c r="E42" i="4" s="1"/>
  <c r="E43" i="4" s="1"/>
  <c r="E44" i="4" s="1"/>
  <c r="E45" i="4" s="1"/>
  <c r="E46" i="4" s="1"/>
  <c r="E32" i="4"/>
  <c r="E33" i="4" s="1"/>
  <c r="E34" i="4" s="1"/>
  <c r="E35" i="4" s="1"/>
  <c r="E36" i="4" s="1"/>
  <c r="E37" i="4" s="1"/>
  <c r="E38" i="4" s="1"/>
  <c r="E24" i="4"/>
  <c r="E25" i="4" s="1"/>
  <c r="E26" i="4" s="1"/>
  <c r="E27" i="4" s="1"/>
  <c r="E28" i="4" s="1"/>
  <c r="E29" i="4" s="1"/>
  <c r="E30" i="4" s="1"/>
  <c r="E16" i="4"/>
  <c r="E17" i="4" s="1"/>
  <c r="E7" i="4"/>
  <c r="CQ3" i="2"/>
  <c r="CR3" i="2"/>
  <c r="CS3" i="2"/>
  <c r="CT3" i="2"/>
  <c r="CU3" i="2"/>
  <c r="CV3" i="2"/>
  <c r="CW3" i="2"/>
  <c r="CX3" i="2"/>
  <c r="CY3" i="2"/>
  <c r="CZ3" i="2"/>
  <c r="DA3" i="2"/>
  <c r="DB3" i="2"/>
  <c r="DC3" i="2"/>
  <c r="DD3" i="2"/>
  <c r="DE3" i="2"/>
  <c r="DF3" i="2"/>
  <c r="DG3" i="2"/>
  <c r="DH3" i="2"/>
  <c r="DI3" i="2"/>
  <c r="DJ3" i="2"/>
  <c r="DK3" i="2"/>
  <c r="DL3" i="2"/>
  <c r="DM3" i="2"/>
  <c r="DN3" i="2"/>
  <c r="DO3" i="2"/>
  <c r="DP3" i="2"/>
  <c r="DQ3" i="2"/>
  <c r="DR3" i="2"/>
  <c r="DS3" i="2"/>
  <c r="DT3" i="2"/>
  <c r="DU3" i="2"/>
  <c r="DV3" i="2"/>
  <c r="DW3" i="2"/>
  <c r="DX3" i="2"/>
  <c r="DY3" i="2"/>
  <c r="DZ3" i="2"/>
  <c r="EA3" i="2"/>
  <c r="EB3" i="2"/>
  <c r="EC3" i="2"/>
  <c r="ED3" i="2"/>
  <c r="EE3" i="2"/>
  <c r="EF3" i="2"/>
  <c r="EG3" i="2"/>
  <c r="EH3" i="2"/>
  <c r="EI3" i="2"/>
  <c r="EJ3" i="2"/>
  <c r="EK3" i="2"/>
  <c r="EL3" i="2"/>
  <c r="EM3" i="2"/>
  <c r="EN3" i="2"/>
  <c r="EO3" i="2"/>
  <c r="EP3" i="2"/>
  <c r="EQ3" i="2"/>
  <c r="ER3" i="2"/>
  <c r="ES3" i="2"/>
  <c r="ET3" i="2"/>
  <c r="EU3" i="2"/>
  <c r="EV3" i="2"/>
  <c r="EW3" i="2"/>
  <c r="EX3" i="2"/>
  <c r="EY3" i="2"/>
  <c r="EZ3" i="2"/>
  <c r="FA3" i="2"/>
  <c r="FB3" i="2"/>
  <c r="FC3" i="2"/>
  <c r="FD3" i="2"/>
  <c r="FE3" i="2"/>
  <c r="FF3" i="2"/>
  <c r="FG3" i="2"/>
  <c r="FH3" i="2"/>
  <c r="FI3" i="2"/>
  <c r="FJ3" i="2"/>
  <c r="FK3" i="2"/>
  <c r="FL3" i="2"/>
  <c r="FM3" i="2"/>
  <c r="FN3" i="2"/>
  <c r="FO3" i="2"/>
  <c r="FP3" i="2"/>
  <c r="FQ3" i="2"/>
  <c r="FR3" i="2"/>
  <c r="FS3" i="2"/>
  <c r="FT3" i="2"/>
  <c r="FU3" i="2"/>
  <c r="FV3" i="2"/>
  <c r="FW3" i="2"/>
  <c r="FX3" i="2"/>
  <c r="FY3" i="2"/>
  <c r="FZ3" i="2"/>
  <c r="GA3" i="2"/>
  <c r="GB3" i="2"/>
  <c r="GC3" i="2"/>
  <c r="GD3" i="2"/>
  <c r="GE3" i="2"/>
  <c r="GF3" i="2"/>
  <c r="GG3" i="2"/>
  <c r="GH3" i="2"/>
  <c r="GI3" i="2"/>
  <c r="GJ3" i="2"/>
  <c r="GK3" i="2"/>
  <c r="CP3" i="2"/>
  <c r="A63" i="4" s="1"/>
  <c r="CP7" i="2"/>
  <c r="CQ7" i="2"/>
  <c r="CR7" i="2"/>
  <c r="CS7" i="2"/>
  <c r="CT7" i="2"/>
  <c r="CU7" i="2"/>
  <c r="CV7" i="2"/>
  <c r="CW7" i="2"/>
  <c r="CX7" i="2"/>
  <c r="CY7" i="2"/>
  <c r="CP8" i="2"/>
  <c r="CQ8" i="2"/>
  <c r="CR8" i="2"/>
  <c r="CS8" i="2"/>
  <c r="CT8" i="2"/>
  <c r="CU8" i="2"/>
  <c r="CV8" i="2"/>
  <c r="CW8" i="2"/>
  <c r="CX8" i="2"/>
  <c r="CY8" i="2"/>
  <c r="CP9" i="2"/>
  <c r="CQ9" i="2"/>
  <c r="CR9" i="2"/>
  <c r="CS9" i="2"/>
  <c r="CT9" i="2"/>
  <c r="CU9" i="2"/>
  <c r="CV9" i="2"/>
  <c r="CW9" i="2"/>
  <c r="CX9" i="2"/>
  <c r="CY9" i="2"/>
  <c r="CP10" i="2"/>
  <c r="CQ10" i="2"/>
  <c r="CR10" i="2"/>
  <c r="CS10" i="2"/>
  <c r="CT10" i="2"/>
  <c r="CU10" i="2"/>
  <c r="CV10" i="2"/>
  <c r="CW10" i="2"/>
  <c r="CX10" i="2"/>
  <c r="CY10" i="2"/>
  <c r="CP11" i="2"/>
  <c r="CQ11" i="2"/>
  <c r="CR11" i="2"/>
  <c r="CS11" i="2"/>
  <c r="CT11" i="2"/>
  <c r="CU11" i="2"/>
  <c r="CV11" i="2"/>
  <c r="CW11" i="2"/>
  <c r="CX11" i="2"/>
  <c r="CY11" i="2"/>
  <c r="CP12" i="2"/>
  <c r="CQ12" i="2"/>
  <c r="CR12" i="2"/>
  <c r="CS12" i="2"/>
  <c r="CT12" i="2"/>
  <c r="CU12" i="2"/>
  <c r="CV12" i="2"/>
  <c r="CW12" i="2"/>
  <c r="CX12" i="2"/>
  <c r="CY12" i="2"/>
  <c r="CP13" i="2"/>
  <c r="CQ13" i="2"/>
  <c r="CR13" i="2"/>
  <c r="CS13" i="2"/>
  <c r="CT13" i="2"/>
  <c r="CU13" i="2"/>
  <c r="CV13" i="2"/>
  <c r="CW13" i="2"/>
  <c r="CX13" i="2"/>
  <c r="CY13" i="2"/>
  <c r="CP14" i="2"/>
  <c r="CQ14" i="2"/>
  <c r="CR14" i="2"/>
  <c r="CS14" i="2"/>
  <c r="CT14" i="2"/>
  <c r="CU14" i="2"/>
  <c r="CV14" i="2"/>
  <c r="CW14" i="2"/>
  <c r="CX14" i="2"/>
  <c r="CY14" i="2"/>
  <c r="CP15" i="2"/>
  <c r="CQ15" i="2"/>
  <c r="CR15" i="2"/>
  <c r="CS15" i="2"/>
  <c r="CT15" i="2"/>
  <c r="CU15" i="2"/>
  <c r="CV15" i="2"/>
  <c r="CW15" i="2"/>
  <c r="CX15" i="2"/>
  <c r="CY15" i="2"/>
  <c r="CP16" i="2"/>
  <c r="CQ16" i="2"/>
  <c r="CR16" i="2"/>
  <c r="CS16" i="2"/>
  <c r="CT16" i="2"/>
  <c r="CU16" i="2"/>
  <c r="CV16" i="2"/>
  <c r="CW16" i="2"/>
  <c r="CX16" i="2"/>
  <c r="CY16" i="2"/>
  <c r="CP17" i="2"/>
  <c r="CQ17" i="2"/>
  <c r="CR17" i="2"/>
  <c r="CS17" i="2"/>
  <c r="CT17" i="2"/>
  <c r="CU17" i="2"/>
  <c r="CV17" i="2"/>
  <c r="CW17" i="2"/>
  <c r="CX17" i="2"/>
  <c r="CY17" i="2"/>
  <c r="CP18" i="2"/>
  <c r="CQ18" i="2"/>
  <c r="CR18" i="2"/>
  <c r="CS18" i="2"/>
  <c r="CT18" i="2"/>
  <c r="CU18" i="2"/>
  <c r="CV18" i="2"/>
  <c r="CW18" i="2"/>
  <c r="CX18" i="2"/>
  <c r="CY18" i="2"/>
  <c r="CP19" i="2"/>
  <c r="CQ19" i="2"/>
  <c r="CR19" i="2"/>
  <c r="CS19" i="2"/>
  <c r="CT19" i="2"/>
  <c r="CU19" i="2"/>
  <c r="CV19" i="2"/>
  <c r="CW19" i="2"/>
  <c r="CX19" i="2"/>
  <c r="CY19" i="2"/>
  <c r="CP20" i="2"/>
  <c r="CQ20" i="2"/>
  <c r="CR20" i="2"/>
  <c r="CS20" i="2"/>
  <c r="CT20" i="2"/>
  <c r="CU20" i="2"/>
  <c r="CV20" i="2"/>
  <c r="CW20" i="2"/>
  <c r="CX20" i="2"/>
  <c r="CY20" i="2"/>
  <c r="CP21" i="2"/>
  <c r="CQ21" i="2"/>
  <c r="CR21" i="2"/>
  <c r="CS21" i="2"/>
  <c r="CT21" i="2"/>
  <c r="CU21" i="2"/>
  <c r="CV21" i="2"/>
  <c r="CW21" i="2"/>
  <c r="CX21" i="2"/>
  <c r="CY21" i="2"/>
  <c r="CP22" i="2"/>
  <c r="CQ22" i="2"/>
  <c r="CR22" i="2"/>
  <c r="CS22" i="2"/>
  <c r="CT22" i="2"/>
  <c r="CU22" i="2"/>
  <c r="CV22" i="2"/>
  <c r="CW22" i="2"/>
  <c r="CX22" i="2"/>
  <c r="CY22" i="2"/>
  <c r="CP23" i="2"/>
  <c r="CQ23" i="2"/>
  <c r="CR23" i="2"/>
  <c r="CS23" i="2"/>
  <c r="CT23" i="2"/>
  <c r="CU23" i="2"/>
  <c r="CV23" i="2"/>
  <c r="CW23" i="2"/>
  <c r="CX23" i="2"/>
  <c r="CY23" i="2"/>
  <c r="CP24" i="2"/>
  <c r="CQ24" i="2"/>
  <c r="CR24" i="2"/>
  <c r="CS24" i="2"/>
  <c r="CT24" i="2"/>
  <c r="CU24" i="2"/>
  <c r="CV24" i="2"/>
  <c r="CW24" i="2"/>
  <c r="CX24" i="2"/>
  <c r="CY24" i="2"/>
  <c r="CP25" i="2"/>
  <c r="CQ25" i="2"/>
  <c r="CR25" i="2"/>
  <c r="CS25" i="2"/>
  <c r="CT25" i="2"/>
  <c r="CU25" i="2"/>
  <c r="CV25" i="2"/>
  <c r="CW25" i="2"/>
  <c r="CX25" i="2"/>
  <c r="CY25" i="2"/>
  <c r="CP26" i="2"/>
  <c r="CQ26" i="2"/>
  <c r="CR26" i="2"/>
  <c r="CS26" i="2"/>
  <c r="CT26" i="2"/>
  <c r="CU26" i="2"/>
  <c r="CV26" i="2"/>
  <c r="CW26" i="2"/>
  <c r="CX26" i="2"/>
  <c r="CY26" i="2"/>
  <c r="CP27" i="2"/>
  <c r="CQ27" i="2"/>
  <c r="CR27" i="2"/>
  <c r="CS27" i="2"/>
  <c r="CT27" i="2"/>
  <c r="CU27" i="2"/>
  <c r="CV27" i="2"/>
  <c r="CW27" i="2"/>
  <c r="CX27" i="2"/>
  <c r="CY27" i="2"/>
  <c r="CP28" i="2"/>
  <c r="CQ28" i="2"/>
  <c r="CR28" i="2"/>
  <c r="CS28" i="2"/>
  <c r="CT28" i="2"/>
  <c r="CU28" i="2"/>
  <c r="CV28" i="2"/>
  <c r="CW28" i="2"/>
  <c r="CX28" i="2"/>
  <c r="CY28" i="2"/>
  <c r="CP29" i="2"/>
  <c r="CQ29" i="2"/>
  <c r="CR29" i="2"/>
  <c r="CS29" i="2"/>
  <c r="CT29" i="2"/>
  <c r="CU29" i="2"/>
  <c r="CV29" i="2"/>
  <c r="CW29" i="2"/>
  <c r="CX29" i="2"/>
  <c r="CY29" i="2"/>
  <c r="CP30" i="2"/>
  <c r="CQ30" i="2"/>
  <c r="CR30" i="2"/>
  <c r="CS30" i="2"/>
  <c r="CT30" i="2"/>
  <c r="CU30" i="2"/>
  <c r="CV30" i="2"/>
  <c r="CW30" i="2"/>
  <c r="CX30" i="2"/>
  <c r="CY30" i="2"/>
  <c r="CP31" i="2"/>
  <c r="CQ31" i="2"/>
  <c r="CR31" i="2"/>
  <c r="CS31" i="2"/>
  <c r="CT31" i="2"/>
  <c r="CU31" i="2"/>
  <c r="CV31" i="2"/>
  <c r="CW31" i="2"/>
  <c r="CX31" i="2"/>
  <c r="CY31" i="2"/>
  <c r="CP32" i="2"/>
  <c r="CQ32" i="2"/>
  <c r="CR32" i="2"/>
  <c r="CS32" i="2"/>
  <c r="CT32" i="2"/>
  <c r="CU32" i="2"/>
  <c r="CV32" i="2"/>
  <c r="CW32" i="2"/>
  <c r="CX32" i="2"/>
  <c r="CY32" i="2"/>
  <c r="CP33" i="2"/>
  <c r="CQ33" i="2"/>
  <c r="CR33" i="2"/>
  <c r="CS33" i="2"/>
  <c r="CT33" i="2"/>
  <c r="CU33" i="2"/>
  <c r="CV33" i="2"/>
  <c r="CW33" i="2"/>
  <c r="CX33" i="2"/>
  <c r="CY33" i="2"/>
  <c r="CP34" i="2"/>
  <c r="CQ34" i="2"/>
  <c r="CR34" i="2"/>
  <c r="CS34" i="2"/>
  <c r="CT34" i="2"/>
  <c r="CU34" i="2"/>
  <c r="CV34" i="2"/>
  <c r="CW34" i="2"/>
  <c r="CX34" i="2"/>
  <c r="CY34" i="2"/>
  <c r="CP35" i="2"/>
  <c r="CQ35" i="2"/>
  <c r="CR35" i="2"/>
  <c r="CS35" i="2"/>
  <c r="CT35" i="2"/>
  <c r="CU35" i="2"/>
  <c r="CV35" i="2"/>
  <c r="CW35" i="2"/>
  <c r="CX35" i="2"/>
  <c r="CY35" i="2"/>
  <c r="CP36" i="2"/>
  <c r="CQ36" i="2"/>
  <c r="CR36" i="2"/>
  <c r="CS36" i="2"/>
  <c r="CT36" i="2"/>
  <c r="CU36" i="2"/>
  <c r="CV36" i="2"/>
  <c r="CW36" i="2"/>
  <c r="CX36" i="2"/>
  <c r="CY36" i="2"/>
  <c r="CP37" i="2"/>
  <c r="CQ37" i="2"/>
  <c r="CR37" i="2"/>
  <c r="CS37" i="2"/>
  <c r="CT37" i="2"/>
  <c r="CU37" i="2"/>
  <c r="CV37" i="2"/>
  <c r="CW37" i="2"/>
  <c r="CX37" i="2"/>
  <c r="CY37" i="2"/>
  <c r="CP38" i="2"/>
  <c r="CQ38" i="2"/>
  <c r="CR38" i="2"/>
  <c r="CS38" i="2"/>
  <c r="CT38" i="2"/>
  <c r="CU38" i="2"/>
  <c r="CV38" i="2"/>
  <c r="CW38" i="2"/>
  <c r="CX38" i="2"/>
  <c r="CY38" i="2"/>
  <c r="CP39" i="2"/>
  <c r="CQ39" i="2"/>
  <c r="CR39" i="2"/>
  <c r="CS39" i="2"/>
  <c r="CT39" i="2"/>
  <c r="CU39" i="2"/>
  <c r="CV39" i="2"/>
  <c r="CW39" i="2"/>
  <c r="CX39" i="2"/>
  <c r="CY39" i="2"/>
  <c r="CP40" i="2"/>
  <c r="CQ40" i="2"/>
  <c r="CR40" i="2"/>
  <c r="CS40" i="2"/>
  <c r="CT40" i="2"/>
  <c r="CU40" i="2"/>
  <c r="CV40" i="2"/>
  <c r="CW40" i="2"/>
  <c r="CX40" i="2"/>
  <c r="CY40" i="2"/>
  <c r="CP41" i="2"/>
  <c r="CQ41" i="2"/>
  <c r="CR41" i="2"/>
  <c r="CS41" i="2"/>
  <c r="CT41" i="2"/>
  <c r="CU41" i="2"/>
  <c r="CV41" i="2"/>
  <c r="CW41" i="2"/>
  <c r="CX41" i="2"/>
  <c r="CY41" i="2"/>
  <c r="CP42" i="2"/>
  <c r="CQ42" i="2"/>
  <c r="CR42" i="2"/>
  <c r="CS42" i="2"/>
  <c r="CT42" i="2"/>
  <c r="CU42" i="2"/>
  <c r="CV42" i="2"/>
  <c r="CW42" i="2"/>
  <c r="CX42" i="2"/>
  <c r="CY42" i="2"/>
  <c r="CP43" i="2"/>
  <c r="CQ43" i="2"/>
  <c r="CR43" i="2"/>
  <c r="CS43" i="2"/>
  <c r="CT43" i="2"/>
  <c r="CU43" i="2"/>
  <c r="CV43" i="2"/>
  <c r="CW43" i="2"/>
  <c r="CX43" i="2"/>
  <c r="CY43" i="2"/>
  <c r="CP44" i="2"/>
  <c r="CQ44" i="2"/>
  <c r="CR44" i="2"/>
  <c r="CS44" i="2"/>
  <c r="CT44" i="2"/>
  <c r="CU44" i="2"/>
  <c r="CV44" i="2"/>
  <c r="CW44" i="2"/>
  <c r="CX44" i="2"/>
  <c r="CY44" i="2"/>
  <c r="CP45" i="2"/>
  <c r="CQ45" i="2"/>
  <c r="CR45" i="2"/>
  <c r="CS45" i="2"/>
  <c r="CT45" i="2"/>
  <c r="CU45" i="2"/>
  <c r="CV45" i="2"/>
  <c r="CW45" i="2"/>
  <c r="CX45" i="2"/>
  <c r="CY45" i="2"/>
  <c r="CP46" i="2"/>
  <c r="CQ46" i="2"/>
  <c r="CR46" i="2"/>
  <c r="CS46" i="2"/>
  <c r="CT46" i="2"/>
  <c r="CU46" i="2"/>
  <c r="CV46" i="2"/>
  <c r="CW46" i="2"/>
  <c r="CX46" i="2"/>
  <c r="CY46" i="2"/>
  <c r="CP47" i="2"/>
  <c r="CQ47" i="2"/>
  <c r="CR47" i="2"/>
  <c r="CS47" i="2"/>
  <c r="CT47" i="2"/>
  <c r="CU47" i="2"/>
  <c r="CV47" i="2"/>
  <c r="CW47" i="2"/>
  <c r="CX47" i="2"/>
  <c r="CY47" i="2"/>
  <c r="CP48" i="2"/>
  <c r="CQ48" i="2"/>
  <c r="CR48" i="2"/>
  <c r="CS48" i="2"/>
  <c r="CT48" i="2"/>
  <c r="CU48" i="2"/>
  <c r="CV48" i="2"/>
  <c r="CW48" i="2"/>
  <c r="CX48" i="2"/>
  <c r="CY48" i="2"/>
  <c r="CP49" i="2"/>
  <c r="CQ49" i="2"/>
  <c r="CR49" i="2"/>
  <c r="CS49" i="2"/>
  <c r="CT49" i="2"/>
  <c r="CU49" i="2"/>
  <c r="CV49" i="2"/>
  <c r="CW49" i="2"/>
  <c r="CX49" i="2"/>
  <c r="CY49" i="2"/>
  <c r="CP50" i="2"/>
  <c r="CQ50" i="2"/>
  <c r="CR50" i="2"/>
  <c r="CS50" i="2"/>
  <c r="CT50" i="2"/>
  <c r="CU50" i="2"/>
  <c r="CV50" i="2"/>
  <c r="CW50" i="2"/>
  <c r="CX50" i="2"/>
  <c r="CY50" i="2"/>
  <c r="CP51" i="2"/>
  <c r="CQ51" i="2"/>
  <c r="CR51" i="2"/>
  <c r="CS51" i="2"/>
  <c r="CT51" i="2"/>
  <c r="CU51" i="2"/>
  <c r="CV51" i="2"/>
  <c r="CW51" i="2"/>
  <c r="CX51" i="2"/>
  <c r="CY51" i="2"/>
  <c r="CP52" i="2"/>
  <c r="CQ52" i="2"/>
  <c r="CR52" i="2"/>
  <c r="CS52" i="2"/>
  <c r="CT52" i="2"/>
  <c r="CU52" i="2"/>
  <c r="CV52" i="2"/>
  <c r="CW52" i="2"/>
  <c r="CX52" i="2"/>
  <c r="CY52" i="2"/>
  <c r="CP53" i="2"/>
  <c r="CQ53" i="2"/>
  <c r="CR53" i="2"/>
  <c r="CS53" i="2"/>
  <c r="CT53" i="2"/>
  <c r="CU53" i="2"/>
  <c r="CV53" i="2"/>
  <c r="CW53" i="2"/>
  <c r="CX53" i="2"/>
  <c r="CY53" i="2"/>
  <c r="CP54" i="2"/>
  <c r="CQ54" i="2"/>
  <c r="CR54" i="2"/>
  <c r="CS54" i="2"/>
  <c r="CT54" i="2"/>
  <c r="CU54" i="2"/>
  <c r="CV54" i="2"/>
  <c r="CW54" i="2"/>
  <c r="CX54" i="2"/>
  <c r="CY54" i="2"/>
  <c r="CP55" i="2"/>
  <c r="CQ55" i="2"/>
  <c r="CR55" i="2"/>
  <c r="CS55" i="2"/>
  <c r="CT55" i="2"/>
  <c r="CU55" i="2"/>
  <c r="CV55" i="2"/>
  <c r="CW55" i="2"/>
  <c r="CX55" i="2"/>
  <c r="CY55" i="2"/>
  <c r="CP56" i="2"/>
  <c r="CQ56" i="2"/>
  <c r="CR56" i="2"/>
  <c r="CS56" i="2"/>
  <c r="CT56" i="2"/>
  <c r="CU56" i="2"/>
  <c r="CV56" i="2"/>
  <c r="CW56" i="2"/>
  <c r="CX56" i="2"/>
  <c r="CY56" i="2"/>
  <c r="CP57" i="2"/>
  <c r="CQ57" i="2"/>
  <c r="CR57" i="2"/>
  <c r="CS57" i="2"/>
  <c r="CT57" i="2"/>
  <c r="CU57" i="2"/>
  <c r="CV57" i="2"/>
  <c r="CW57" i="2"/>
  <c r="CX57" i="2"/>
  <c r="CY57" i="2"/>
  <c r="CP58" i="2"/>
  <c r="CQ58" i="2"/>
  <c r="CR58" i="2"/>
  <c r="CS58" i="2"/>
  <c r="CT58" i="2"/>
  <c r="CU58" i="2"/>
  <c r="CV58" i="2"/>
  <c r="CW58" i="2"/>
  <c r="CX58" i="2"/>
  <c r="CY58" i="2"/>
  <c r="CP59" i="2"/>
  <c r="CQ59" i="2"/>
  <c r="CR59" i="2"/>
  <c r="CS59" i="2"/>
  <c r="CT59" i="2"/>
  <c r="CU59" i="2"/>
  <c r="CV59" i="2"/>
  <c r="CW59" i="2"/>
  <c r="CX59" i="2"/>
  <c r="CY59" i="2"/>
  <c r="CP60" i="2"/>
  <c r="CQ60" i="2"/>
  <c r="CR60" i="2"/>
  <c r="CS60" i="2"/>
  <c r="CT60" i="2"/>
  <c r="CU60" i="2"/>
  <c r="CV60" i="2"/>
  <c r="CW60" i="2"/>
  <c r="CX60" i="2"/>
  <c r="CY60" i="2"/>
  <c r="CP61" i="2"/>
  <c r="CQ61" i="2"/>
  <c r="CR61" i="2"/>
  <c r="CS61" i="2"/>
  <c r="CT61" i="2"/>
  <c r="CU61" i="2"/>
  <c r="CV61" i="2"/>
  <c r="CW61" i="2"/>
  <c r="CX61" i="2"/>
  <c r="CY61" i="2"/>
  <c r="CP62" i="2"/>
  <c r="CQ62" i="2"/>
  <c r="CR62" i="2"/>
  <c r="CS62" i="2"/>
  <c r="CT62" i="2"/>
  <c r="CU62" i="2"/>
  <c r="CV62" i="2"/>
  <c r="CW62" i="2"/>
  <c r="CX62" i="2"/>
  <c r="CY62" i="2"/>
  <c r="CP63" i="2"/>
  <c r="CQ63" i="2"/>
  <c r="CR63" i="2"/>
  <c r="CS63" i="2"/>
  <c r="CT63" i="2"/>
  <c r="CU63" i="2"/>
  <c r="CV63" i="2"/>
  <c r="CW63" i="2"/>
  <c r="CX63" i="2"/>
  <c r="CY63" i="2"/>
  <c r="CP64" i="2"/>
  <c r="CQ64" i="2"/>
  <c r="CR64" i="2"/>
  <c r="CS64" i="2"/>
  <c r="CT64" i="2"/>
  <c r="CU64" i="2"/>
  <c r="CV64" i="2"/>
  <c r="CW64" i="2"/>
  <c r="CX64" i="2"/>
  <c r="CY64" i="2"/>
  <c r="CP65" i="2"/>
  <c r="CQ65" i="2"/>
  <c r="CR65" i="2"/>
  <c r="CS65" i="2"/>
  <c r="CT65" i="2"/>
  <c r="CU65" i="2"/>
  <c r="CV65" i="2"/>
  <c r="CW65" i="2"/>
  <c r="CX65" i="2"/>
  <c r="CY65" i="2"/>
  <c r="CP66" i="2"/>
  <c r="CQ66" i="2"/>
  <c r="CR66" i="2"/>
  <c r="CS66" i="2"/>
  <c r="CT66" i="2"/>
  <c r="CU66" i="2"/>
  <c r="CV66" i="2"/>
  <c r="CW66" i="2"/>
  <c r="CX66" i="2"/>
  <c r="CY66" i="2"/>
  <c r="CP67" i="2"/>
  <c r="CQ67" i="2"/>
  <c r="CR67" i="2"/>
  <c r="CS67" i="2"/>
  <c r="CT67" i="2"/>
  <c r="CU67" i="2"/>
  <c r="CV67" i="2"/>
  <c r="CW67" i="2"/>
  <c r="CX67" i="2"/>
  <c r="CY67" i="2"/>
  <c r="CP68" i="2"/>
  <c r="CQ68" i="2"/>
  <c r="CR68" i="2"/>
  <c r="CS68" i="2"/>
  <c r="CT68" i="2"/>
  <c r="CU68" i="2"/>
  <c r="CV68" i="2"/>
  <c r="CW68" i="2"/>
  <c r="CX68" i="2"/>
  <c r="CY68" i="2"/>
  <c r="CP69" i="2"/>
  <c r="CQ69" i="2"/>
  <c r="CR69" i="2"/>
  <c r="CS69" i="2"/>
  <c r="CT69" i="2"/>
  <c r="CU69" i="2"/>
  <c r="CV69" i="2"/>
  <c r="CW69" i="2"/>
  <c r="CX69" i="2"/>
  <c r="CY69" i="2"/>
  <c r="CP70" i="2"/>
  <c r="CQ70" i="2"/>
  <c r="CR70" i="2"/>
  <c r="CS70" i="2"/>
  <c r="CT70" i="2"/>
  <c r="CU70" i="2"/>
  <c r="CV70" i="2"/>
  <c r="CW70" i="2"/>
  <c r="CX70" i="2"/>
  <c r="CY70" i="2"/>
  <c r="CP71" i="2"/>
  <c r="CQ71" i="2"/>
  <c r="CR71" i="2"/>
  <c r="CS71" i="2"/>
  <c r="CT71" i="2"/>
  <c r="CU71" i="2"/>
  <c r="CV71" i="2"/>
  <c r="CW71" i="2"/>
  <c r="CX71" i="2"/>
  <c r="CY71" i="2"/>
  <c r="CP72" i="2"/>
  <c r="CQ72" i="2"/>
  <c r="CR72" i="2"/>
  <c r="CS72" i="2"/>
  <c r="CT72" i="2"/>
  <c r="CU72" i="2"/>
  <c r="CV72" i="2"/>
  <c r="CW72" i="2"/>
  <c r="CX72" i="2"/>
  <c r="CY72" i="2"/>
  <c r="CP73" i="2"/>
  <c r="CQ73" i="2"/>
  <c r="CR73" i="2"/>
  <c r="CS73" i="2"/>
  <c r="CT73" i="2"/>
  <c r="CU73" i="2"/>
  <c r="CV73" i="2"/>
  <c r="CW73" i="2"/>
  <c r="CX73" i="2"/>
  <c r="CY73" i="2"/>
  <c r="CP74" i="2"/>
  <c r="CQ74" i="2"/>
  <c r="CR74" i="2"/>
  <c r="CS74" i="2"/>
  <c r="CT74" i="2"/>
  <c r="CU74" i="2"/>
  <c r="CV74" i="2"/>
  <c r="CW74" i="2"/>
  <c r="CX74" i="2"/>
  <c r="CY74" i="2"/>
  <c r="CP75" i="2"/>
  <c r="CQ75" i="2"/>
  <c r="CR75" i="2"/>
  <c r="CS75" i="2"/>
  <c r="CT75" i="2"/>
  <c r="CU75" i="2"/>
  <c r="CV75" i="2"/>
  <c r="CW75" i="2"/>
  <c r="CX75" i="2"/>
  <c r="CY75" i="2"/>
  <c r="CP76" i="2"/>
  <c r="CQ76" i="2"/>
  <c r="CR76" i="2"/>
  <c r="CS76" i="2"/>
  <c r="CT76" i="2"/>
  <c r="CU76" i="2"/>
  <c r="CV76" i="2"/>
  <c r="CW76" i="2"/>
  <c r="CX76" i="2"/>
  <c r="CY76" i="2"/>
  <c r="CP77" i="2"/>
  <c r="CQ77" i="2"/>
  <c r="CR77" i="2"/>
  <c r="CS77" i="2"/>
  <c r="CT77" i="2"/>
  <c r="CU77" i="2"/>
  <c r="CV77" i="2"/>
  <c r="CW77" i="2"/>
  <c r="CX77" i="2"/>
  <c r="CY77" i="2"/>
  <c r="CP78" i="2"/>
  <c r="CQ78" i="2"/>
  <c r="CR78" i="2"/>
  <c r="CS78" i="2"/>
  <c r="CT78" i="2"/>
  <c r="CU78" i="2"/>
  <c r="CV78" i="2"/>
  <c r="CW78" i="2"/>
  <c r="CX78" i="2"/>
  <c r="CY78" i="2"/>
  <c r="CP79" i="2"/>
  <c r="CQ79" i="2"/>
  <c r="CR79" i="2"/>
  <c r="CS79" i="2"/>
  <c r="CT79" i="2"/>
  <c r="CU79" i="2"/>
  <c r="CV79" i="2"/>
  <c r="CW79" i="2"/>
  <c r="CX79" i="2"/>
  <c r="CY79" i="2"/>
  <c r="CP80" i="2"/>
  <c r="CQ80" i="2"/>
  <c r="CR80" i="2"/>
  <c r="CS80" i="2"/>
  <c r="CT80" i="2"/>
  <c r="CU80" i="2"/>
  <c r="CV80" i="2"/>
  <c r="CW80" i="2"/>
  <c r="CX80" i="2"/>
  <c r="CY80" i="2"/>
  <c r="CP81" i="2"/>
  <c r="CQ81" i="2"/>
  <c r="CR81" i="2"/>
  <c r="CS81" i="2"/>
  <c r="CT81" i="2"/>
  <c r="CU81" i="2"/>
  <c r="CV81" i="2"/>
  <c r="CW81" i="2"/>
  <c r="CX81" i="2"/>
  <c r="CY81" i="2"/>
  <c r="CP82" i="2"/>
  <c r="CQ82" i="2"/>
  <c r="CR82" i="2"/>
  <c r="CS82" i="2"/>
  <c r="CT82" i="2"/>
  <c r="CU82" i="2"/>
  <c r="CV82" i="2"/>
  <c r="CW82" i="2"/>
  <c r="CX82" i="2"/>
  <c r="CY82" i="2"/>
  <c r="CP83" i="2"/>
  <c r="CQ83" i="2"/>
  <c r="CR83" i="2"/>
  <c r="CS83" i="2"/>
  <c r="CT83" i="2"/>
  <c r="CU83" i="2"/>
  <c r="CV83" i="2"/>
  <c r="CW83" i="2"/>
  <c r="CX83" i="2"/>
  <c r="CY83" i="2"/>
  <c r="CP84" i="2"/>
  <c r="CQ84" i="2"/>
  <c r="CR84" i="2"/>
  <c r="CS84" i="2"/>
  <c r="CT84" i="2"/>
  <c r="CU84" i="2"/>
  <c r="CV84" i="2"/>
  <c r="CW84" i="2"/>
  <c r="CX84" i="2"/>
  <c r="CY84" i="2"/>
  <c r="CP85" i="2"/>
  <c r="CQ85" i="2"/>
  <c r="CR85" i="2"/>
  <c r="CS85" i="2"/>
  <c r="CT85" i="2"/>
  <c r="CU85" i="2"/>
  <c r="CV85" i="2"/>
  <c r="CW85" i="2"/>
  <c r="CX85" i="2"/>
  <c r="CY85" i="2"/>
  <c r="CP86" i="2"/>
  <c r="CQ86" i="2"/>
  <c r="CR86" i="2"/>
  <c r="CS86" i="2"/>
  <c r="CT86" i="2"/>
  <c r="CU86" i="2"/>
  <c r="CV86" i="2"/>
  <c r="CW86" i="2"/>
  <c r="CX86" i="2"/>
  <c r="CY86" i="2"/>
  <c r="CP87" i="2"/>
  <c r="CQ87" i="2"/>
  <c r="CR87" i="2"/>
  <c r="CS87" i="2"/>
  <c r="CT87" i="2"/>
  <c r="CU87" i="2"/>
  <c r="CV87" i="2"/>
  <c r="CW87" i="2"/>
  <c r="CX87" i="2"/>
  <c r="CY87" i="2"/>
  <c r="CP88" i="2"/>
  <c r="CQ88" i="2"/>
  <c r="CR88" i="2"/>
  <c r="CS88" i="2"/>
  <c r="CT88" i="2"/>
  <c r="CU88" i="2"/>
  <c r="CV88" i="2"/>
  <c r="CW88" i="2"/>
  <c r="CX88" i="2"/>
  <c r="CY88" i="2"/>
  <c r="CP89" i="2"/>
  <c r="CQ89" i="2"/>
  <c r="CR89" i="2"/>
  <c r="CS89" i="2"/>
  <c r="CT89" i="2"/>
  <c r="CU89" i="2"/>
  <c r="CV89" i="2"/>
  <c r="CW89" i="2"/>
  <c r="CX89" i="2"/>
  <c r="CY89" i="2"/>
  <c r="CP90" i="2"/>
  <c r="CQ90" i="2"/>
  <c r="CR90" i="2"/>
  <c r="CS90" i="2"/>
  <c r="CT90" i="2"/>
  <c r="CU90" i="2"/>
  <c r="CV90" i="2"/>
  <c r="CW90" i="2"/>
  <c r="CX90" i="2"/>
  <c r="CY90" i="2"/>
  <c r="CP91" i="2"/>
  <c r="CQ91" i="2"/>
  <c r="CR91" i="2"/>
  <c r="CS91" i="2"/>
  <c r="CT91" i="2"/>
  <c r="CU91" i="2"/>
  <c r="CV91" i="2"/>
  <c r="CW91" i="2"/>
  <c r="CX91" i="2"/>
  <c r="CY91" i="2"/>
  <c r="CP92" i="2"/>
  <c r="CQ92" i="2"/>
  <c r="CR92" i="2"/>
  <c r="CS92" i="2"/>
  <c r="CT92" i="2"/>
  <c r="CU92" i="2"/>
  <c r="CV92" i="2"/>
  <c r="CW92" i="2"/>
  <c r="CX92" i="2"/>
  <c r="CY92" i="2"/>
  <c r="CP93" i="2"/>
  <c r="CQ93" i="2"/>
  <c r="CR93" i="2"/>
  <c r="CS93" i="2"/>
  <c r="CT93" i="2"/>
  <c r="CU93" i="2"/>
  <c r="CV93" i="2"/>
  <c r="CW93" i="2"/>
  <c r="CX93" i="2"/>
  <c r="CY93" i="2"/>
  <c r="CP94" i="2"/>
  <c r="CQ94" i="2"/>
  <c r="CR94" i="2"/>
  <c r="CS94" i="2"/>
  <c r="CT94" i="2"/>
  <c r="CU94" i="2"/>
  <c r="CV94" i="2"/>
  <c r="CW94" i="2"/>
  <c r="CX94" i="2"/>
  <c r="CY94" i="2"/>
  <c r="CP95" i="2"/>
  <c r="CQ95" i="2"/>
  <c r="CR95" i="2"/>
  <c r="CS95" i="2"/>
  <c r="CT95" i="2"/>
  <c r="CU95" i="2"/>
  <c r="CV95" i="2"/>
  <c r="CW95" i="2"/>
  <c r="CX95" i="2"/>
  <c r="CY95" i="2"/>
  <c r="CP96" i="2"/>
  <c r="CQ96" i="2"/>
  <c r="CR96" i="2"/>
  <c r="CS96" i="2"/>
  <c r="CT96" i="2"/>
  <c r="CU96" i="2"/>
  <c r="CV96" i="2"/>
  <c r="CW96" i="2"/>
  <c r="CX96" i="2"/>
  <c r="CY96" i="2"/>
  <c r="CP97" i="2"/>
  <c r="CQ97" i="2"/>
  <c r="CR97" i="2"/>
  <c r="CS97" i="2"/>
  <c r="CT97" i="2"/>
  <c r="CU97" i="2"/>
  <c r="CV97" i="2"/>
  <c r="CW97" i="2"/>
  <c r="CX97" i="2"/>
  <c r="CY97" i="2"/>
  <c r="CP98" i="2"/>
  <c r="CQ98" i="2"/>
  <c r="CR98" i="2"/>
  <c r="CS98" i="2"/>
  <c r="CT98" i="2"/>
  <c r="CU98" i="2"/>
  <c r="CV98" i="2"/>
  <c r="CW98" i="2"/>
  <c r="CX98" i="2"/>
  <c r="CY98" i="2"/>
  <c r="CP99" i="2"/>
  <c r="CQ99" i="2"/>
  <c r="CR99" i="2"/>
  <c r="CS99" i="2"/>
  <c r="CT99" i="2"/>
  <c r="CU99" i="2"/>
  <c r="CV99" i="2"/>
  <c r="CW99" i="2"/>
  <c r="CX99" i="2"/>
  <c r="CY99" i="2"/>
  <c r="CP100" i="2"/>
  <c r="CQ100" i="2"/>
  <c r="CR100" i="2"/>
  <c r="CS100" i="2"/>
  <c r="CT100" i="2"/>
  <c r="CU100" i="2"/>
  <c r="CV100" i="2"/>
  <c r="CW100" i="2"/>
  <c r="CX100" i="2"/>
  <c r="CY100" i="2"/>
  <c r="CP101" i="2"/>
  <c r="CQ101" i="2"/>
  <c r="CR101" i="2"/>
  <c r="CS101" i="2"/>
  <c r="CT101" i="2"/>
  <c r="CU101" i="2"/>
  <c r="CV101" i="2"/>
  <c r="CW101" i="2"/>
  <c r="CX101" i="2"/>
  <c r="CY101" i="2"/>
  <c r="CP102" i="2"/>
  <c r="CQ102" i="2"/>
  <c r="CR102" i="2"/>
  <c r="CS102" i="2"/>
  <c r="CT102" i="2"/>
  <c r="CU102" i="2"/>
  <c r="CV102" i="2"/>
  <c r="CW102" i="2"/>
  <c r="CX102" i="2"/>
  <c r="CY102" i="2"/>
  <c r="CP103" i="2"/>
  <c r="CQ103" i="2"/>
  <c r="CR103" i="2"/>
  <c r="CS103" i="2"/>
  <c r="CT103" i="2"/>
  <c r="CU103" i="2"/>
  <c r="CV103" i="2"/>
  <c r="CW103" i="2"/>
  <c r="CX103" i="2"/>
  <c r="CY103" i="2"/>
  <c r="CP104" i="2"/>
  <c r="CQ104" i="2"/>
  <c r="CR104" i="2"/>
  <c r="CS104" i="2"/>
  <c r="CT104" i="2"/>
  <c r="CU104" i="2"/>
  <c r="CV104" i="2"/>
  <c r="CW104" i="2"/>
  <c r="CX104" i="2"/>
  <c r="CY104" i="2"/>
  <c r="CP105" i="2"/>
  <c r="CQ105" i="2"/>
  <c r="CR105" i="2"/>
  <c r="CS105" i="2"/>
  <c r="CT105" i="2"/>
  <c r="CU105" i="2"/>
  <c r="CV105" i="2"/>
  <c r="CW105" i="2"/>
  <c r="CX105" i="2"/>
  <c r="CY105" i="2"/>
  <c r="CP106" i="2"/>
  <c r="CQ106" i="2"/>
  <c r="CR106" i="2"/>
  <c r="CS106" i="2"/>
  <c r="CT106" i="2"/>
  <c r="CU106" i="2"/>
  <c r="CV106" i="2"/>
  <c r="CW106" i="2"/>
  <c r="CX106" i="2"/>
  <c r="CY106" i="2"/>
  <c r="CP107" i="2"/>
  <c r="CQ107" i="2"/>
  <c r="CR107" i="2"/>
  <c r="CS107" i="2"/>
  <c r="CT107" i="2"/>
  <c r="CU107" i="2"/>
  <c r="CV107" i="2"/>
  <c r="CW107" i="2"/>
  <c r="CX107" i="2"/>
  <c r="CY107" i="2"/>
  <c r="CP108" i="2"/>
  <c r="CQ108" i="2"/>
  <c r="CR108" i="2"/>
  <c r="CS108" i="2"/>
  <c r="CT108" i="2"/>
  <c r="CU108" i="2"/>
  <c r="CV108" i="2"/>
  <c r="CW108" i="2"/>
  <c r="CX108" i="2"/>
  <c r="CY108" i="2"/>
  <c r="CP109" i="2"/>
  <c r="CQ109" i="2"/>
  <c r="CR109" i="2"/>
  <c r="CS109" i="2"/>
  <c r="CT109" i="2"/>
  <c r="CU109" i="2"/>
  <c r="CV109" i="2"/>
  <c r="CW109" i="2"/>
  <c r="CX109" i="2"/>
  <c r="CY109" i="2"/>
  <c r="CP110" i="2"/>
  <c r="CQ110" i="2"/>
  <c r="CR110" i="2"/>
  <c r="CS110" i="2"/>
  <c r="CT110" i="2"/>
  <c r="CU110" i="2"/>
  <c r="CV110" i="2"/>
  <c r="CW110" i="2"/>
  <c r="CX110" i="2"/>
  <c r="CY110" i="2"/>
  <c r="CP111" i="2"/>
  <c r="CQ111" i="2"/>
  <c r="CR111" i="2"/>
  <c r="CS111" i="2"/>
  <c r="CT111" i="2"/>
  <c r="CU111" i="2"/>
  <c r="CV111" i="2"/>
  <c r="CW111" i="2"/>
  <c r="CX111" i="2"/>
  <c r="CY111" i="2"/>
  <c r="CP112" i="2"/>
  <c r="CQ112" i="2"/>
  <c r="CR112" i="2"/>
  <c r="CS112" i="2"/>
  <c r="CT112" i="2"/>
  <c r="CU112" i="2"/>
  <c r="CV112" i="2"/>
  <c r="CW112" i="2"/>
  <c r="CX112" i="2"/>
  <c r="CY112" i="2"/>
  <c r="CP113" i="2"/>
  <c r="CQ113" i="2"/>
  <c r="CR113" i="2"/>
  <c r="CS113" i="2"/>
  <c r="CT113" i="2"/>
  <c r="CU113" i="2"/>
  <c r="CV113" i="2"/>
  <c r="CW113" i="2"/>
  <c r="CX113" i="2"/>
  <c r="CY113" i="2"/>
  <c r="CP114" i="2"/>
  <c r="CQ114" i="2"/>
  <c r="CR114" i="2"/>
  <c r="CS114" i="2"/>
  <c r="CT114" i="2"/>
  <c r="CU114" i="2"/>
  <c r="CV114" i="2"/>
  <c r="CW114" i="2"/>
  <c r="CX114" i="2"/>
  <c r="CY114" i="2"/>
  <c r="CP115" i="2"/>
  <c r="CQ115" i="2"/>
  <c r="CR115" i="2"/>
  <c r="CS115" i="2"/>
  <c r="CT115" i="2"/>
  <c r="CU115" i="2"/>
  <c r="CV115" i="2"/>
  <c r="CW115" i="2"/>
  <c r="CX115" i="2"/>
  <c r="CY115" i="2"/>
  <c r="CP116" i="2"/>
  <c r="CQ116" i="2"/>
  <c r="CR116" i="2"/>
  <c r="CS116" i="2"/>
  <c r="CT116" i="2"/>
  <c r="CU116" i="2"/>
  <c r="CV116" i="2"/>
  <c r="CW116" i="2"/>
  <c r="CX116" i="2"/>
  <c r="CY116" i="2"/>
  <c r="CP117" i="2"/>
  <c r="CQ117" i="2"/>
  <c r="CR117" i="2"/>
  <c r="CS117" i="2"/>
  <c r="CT117" i="2"/>
  <c r="CU117" i="2"/>
  <c r="CV117" i="2"/>
  <c r="CW117" i="2"/>
  <c r="CX117" i="2"/>
  <c r="CY117" i="2"/>
  <c r="CP118" i="2"/>
  <c r="CQ118" i="2"/>
  <c r="CR118" i="2"/>
  <c r="CS118" i="2"/>
  <c r="CT118" i="2"/>
  <c r="CU118" i="2"/>
  <c r="CV118" i="2"/>
  <c r="CW118" i="2"/>
  <c r="CX118" i="2"/>
  <c r="CY118" i="2"/>
  <c r="CP119" i="2"/>
  <c r="CQ119" i="2"/>
  <c r="CR119" i="2"/>
  <c r="CS119" i="2"/>
  <c r="CT119" i="2"/>
  <c r="CU119" i="2"/>
  <c r="CV119" i="2"/>
  <c r="CW119" i="2"/>
  <c r="CX119" i="2"/>
  <c r="CY119" i="2"/>
  <c r="CP120" i="2"/>
  <c r="CQ120" i="2"/>
  <c r="CR120" i="2"/>
  <c r="CS120" i="2"/>
  <c r="CT120" i="2"/>
  <c r="CU120" i="2"/>
  <c r="CV120" i="2"/>
  <c r="CW120" i="2"/>
  <c r="CX120" i="2"/>
  <c r="CY120" i="2"/>
  <c r="CP121" i="2"/>
  <c r="CQ121" i="2"/>
  <c r="CR121" i="2"/>
  <c r="CS121" i="2"/>
  <c r="CT121" i="2"/>
  <c r="CU121" i="2"/>
  <c r="CV121" i="2"/>
  <c r="CW121" i="2"/>
  <c r="CX121" i="2"/>
  <c r="CY121" i="2"/>
  <c r="CP122" i="2"/>
  <c r="CQ122" i="2"/>
  <c r="CR122" i="2"/>
  <c r="CS122" i="2"/>
  <c r="CT122" i="2"/>
  <c r="CU122" i="2"/>
  <c r="CV122" i="2"/>
  <c r="CW122" i="2"/>
  <c r="CX122" i="2"/>
  <c r="CY122" i="2"/>
  <c r="CP123" i="2"/>
  <c r="CQ123" i="2"/>
  <c r="CR123" i="2"/>
  <c r="CS123" i="2"/>
  <c r="CT123" i="2"/>
  <c r="CU123" i="2"/>
  <c r="CV123" i="2"/>
  <c r="CW123" i="2"/>
  <c r="CX123" i="2"/>
  <c r="CY123" i="2"/>
  <c r="CP124" i="2"/>
  <c r="CQ124" i="2"/>
  <c r="CR124" i="2"/>
  <c r="CS124" i="2"/>
  <c r="CT124" i="2"/>
  <c r="CU124" i="2"/>
  <c r="CV124" i="2"/>
  <c r="CW124" i="2"/>
  <c r="CX124" i="2"/>
  <c r="CY124" i="2"/>
  <c r="CP125" i="2"/>
  <c r="CQ125" i="2"/>
  <c r="CR125" i="2"/>
  <c r="CS125" i="2"/>
  <c r="CT125" i="2"/>
  <c r="CU125" i="2"/>
  <c r="CV125" i="2"/>
  <c r="CW125" i="2"/>
  <c r="CX125" i="2"/>
  <c r="CY125" i="2"/>
  <c r="CP126" i="2"/>
  <c r="CQ126" i="2"/>
  <c r="CR126" i="2"/>
  <c r="CS126" i="2"/>
  <c r="CT126" i="2"/>
  <c r="CU126" i="2"/>
  <c r="CV126" i="2"/>
  <c r="CW126" i="2"/>
  <c r="CX126" i="2"/>
  <c r="CY126" i="2"/>
  <c r="CP127" i="2"/>
  <c r="CQ127" i="2"/>
  <c r="CR127" i="2"/>
  <c r="CS127" i="2"/>
  <c r="CT127" i="2"/>
  <c r="CU127" i="2"/>
  <c r="CV127" i="2"/>
  <c r="CW127" i="2"/>
  <c r="CX127" i="2"/>
  <c r="CY127" i="2"/>
  <c r="CP128" i="2"/>
  <c r="CQ128" i="2"/>
  <c r="CR128" i="2"/>
  <c r="CS128" i="2"/>
  <c r="CT128" i="2"/>
  <c r="CU128" i="2"/>
  <c r="CV128" i="2"/>
  <c r="CW128" i="2"/>
  <c r="CX128" i="2"/>
  <c r="CY128" i="2"/>
  <c r="CP129" i="2"/>
  <c r="CQ129" i="2"/>
  <c r="CR129" i="2"/>
  <c r="CS129" i="2"/>
  <c r="CT129" i="2"/>
  <c r="CU129" i="2"/>
  <c r="CV129" i="2"/>
  <c r="CW129" i="2"/>
  <c r="CX129" i="2"/>
  <c r="CY129" i="2"/>
  <c r="CP130" i="2"/>
  <c r="CQ130" i="2"/>
  <c r="CR130" i="2"/>
  <c r="CS130" i="2"/>
  <c r="CT130" i="2"/>
  <c r="CU130" i="2"/>
  <c r="CV130" i="2"/>
  <c r="CW130" i="2"/>
  <c r="CX130" i="2"/>
  <c r="CY130" i="2"/>
  <c r="CP131" i="2"/>
  <c r="CQ131" i="2"/>
  <c r="CR131" i="2"/>
  <c r="CS131" i="2"/>
  <c r="CT131" i="2"/>
  <c r="CU131" i="2"/>
  <c r="CV131" i="2"/>
  <c r="CW131" i="2"/>
  <c r="CX131" i="2"/>
  <c r="CY131" i="2"/>
  <c r="CP132" i="2"/>
  <c r="CQ132" i="2"/>
  <c r="CR132" i="2"/>
  <c r="CS132" i="2"/>
  <c r="CT132" i="2"/>
  <c r="CU132" i="2"/>
  <c r="CV132" i="2"/>
  <c r="CW132" i="2"/>
  <c r="CX132" i="2"/>
  <c r="CY132" i="2"/>
  <c r="CP133" i="2"/>
  <c r="CQ133" i="2"/>
  <c r="CR133" i="2"/>
  <c r="CS133" i="2"/>
  <c r="CT133" i="2"/>
  <c r="CU133" i="2"/>
  <c r="CV133" i="2"/>
  <c r="CW133" i="2"/>
  <c r="CX133" i="2"/>
  <c r="CY133" i="2"/>
  <c r="CP134" i="2"/>
  <c r="CQ134" i="2"/>
  <c r="CR134" i="2"/>
  <c r="CS134" i="2"/>
  <c r="CT134" i="2"/>
  <c r="CU134" i="2"/>
  <c r="CV134" i="2"/>
  <c r="CW134" i="2"/>
  <c r="CX134" i="2"/>
  <c r="CY134" i="2"/>
  <c r="CP135" i="2"/>
  <c r="CQ135" i="2"/>
  <c r="CR135" i="2"/>
  <c r="CS135" i="2"/>
  <c r="CT135" i="2"/>
  <c r="CU135" i="2"/>
  <c r="CV135" i="2"/>
  <c r="CW135" i="2"/>
  <c r="CX135" i="2"/>
  <c r="CY135" i="2"/>
  <c r="CP136" i="2"/>
  <c r="CQ136" i="2"/>
  <c r="CR136" i="2"/>
  <c r="CS136" i="2"/>
  <c r="CT136" i="2"/>
  <c r="CU136" i="2"/>
  <c r="CV136" i="2"/>
  <c r="CW136" i="2"/>
  <c r="CX136" i="2"/>
  <c r="CY136" i="2"/>
  <c r="CP137" i="2"/>
  <c r="CQ137" i="2"/>
  <c r="CR137" i="2"/>
  <c r="CS137" i="2"/>
  <c r="CT137" i="2"/>
  <c r="CU137" i="2"/>
  <c r="CV137" i="2"/>
  <c r="CW137" i="2"/>
  <c r="CX137" i="2"/>
  <c r="CY137" i="2"/>
  <c r="CP138" i="2"/>
  <c r="CQ138" i="2"/>
  <c r="CR138" i="2"/>
  <c r="CS138" i="2"/>
  <c r="CT138" i="2"/>
  <c r="CU138" i="2"/>
  <c r="CV138" i="2"/>
  <c r="CW138" i="2"/>
  <c r="CX138" i="2"/>
  <c r="CY138" i="2"/>
  <c r="CP139" i="2"/>
  <c r="CQ139" i="2"/>
  <c r="CR139" i="2"/>
  <c r="CS139" i="2"/>
  <c r="CT139" i="2"/>
  <c r="CU139" i="2"/>
  <c r="CV139" i="2"/>
  <c r="CW139" i="2"/>
  <c r="CX139" i="2"/>
  <c r="CY139" i="2"/>
  <c r="CP140" i="2"/>
  <c r="CQ140" i="2"/>
  <c r="CR140" i="2"/>
  <c r="CS140" i="2"/>
  <c r="CT140" i="2"/>
  <c r="CU140" i="2"/>
  <c r="CV140" i="2"/>
  <c r="CW140" i="2"/>
  <c r="CX140" i="2"/>
  <c r="CY140" i="2"/>
  <c r="CP141" i="2"/>
  <c r="CQ141" i="2"/>
  <c r="CR141" i="2"/>
  <c r="CS141" i="2"/>
  <c r="CT141" i="2"/>
  <c r="CU141" i="2"/>
  <c r="CV141" i="2"/>
  <c r="CW141" i="2"/>
  <c r="CX141" i="2"/>
  <c r="CY141" i="2"/>
  <c r="CP142" i="2"/>
  <c r="CQ142" i="2"/>
  <c r="CR142" i="2"/>
  <c r="CS142" i="2"/>
  <c r="CT142" i="2"/>
  <c r="CU142" i="2"/>
  <c r="CV142" i="2"/>
  <c r="CW142" i="2"/>
  <c r="CX142" i="2"/>
  <c r="CY142" i="2"/>
  <c r="CP143" i="2"/>
  <c r="CQ143" i="2"/>
  <c r="CR143" i="2"/>
  <c r="CS143" i="2"/>
  <c r="CT143" i="2"/>
  <c r="CU143" i="2"/>
  <c r="CV143" i="2"/>
  <c r="CW143" i="2"/>
  <c r="CX143" i="2"/>
  <c r="CY143" i="2"/>
  <c r="CP144" i="2"/>
  <c r="CQ144" i="2"/>
  <c r="CR144" i="2"/>
  <c r="CS144" i="2"/>
  <c r="CT144" i="2"/>
  <c r="CU144" i="2"/>
  <c r="CV144" i="2"/>
  <c r="CW144" i="2"/>
  <c r="CX144" i="2"/>
  <c r="CY144" i="2"/>
  <c r="CP145" i="2"/>
  <c r="CQ145" i="2"/>
  <c r="CR145" i="2"/>
  <c r="CS145" i="2"/>
  <c r="CT145" i="2"/>
  <c r="CU145" i="2"/>
  <c r="CV145" i="2"/>
  <c r="CW145" i="2"/>
  <c r="CX145" i="2"/>
  <c r="CY145" i="2"/>
  <c r="CP146" i="2"/>
  <c r="CQ146" i="2"/>
  <c r="CR146" i="2"/>
  <c r="CS146" i="2"/>
  <c r="CT146" i="2"/>
  <c r="CU146" i="2"/>
  <c r="CV146" i="2"/>
  <c r="CW146" i="2"/>
  <c r="CX146" i="2"/>
  <c r="CY146" i="2"/>
  <c r="CP147" i="2"/>
  <c r="CQ147" i="2"/>
  <c r="CR147" i="2"/>
  <c r="CS147" i="2"/>
  <c r="CT147" i="2"/>
  <c r="CU147" i="2"/>
  <c r="CV147" i="2"/>
  <c r="CW147" i="2"/>
  <c r="CX147" i="2"/>
  <c r="CY147" i="2"/>
  <c r="CP148" i="2"/>
  <c r="CQ148" i="2"/>
  <c r="CR148" i="2"/>
  <c r="CS148" i="2"/>
  <c r="CT148" i="2"/>
  <c r="CU148" i="2"/>
  <c r="CV148" i="2"/>
  <c r="CW148" i="2"/>
  <c r="CX148" i="2"/>
  <c r="CY148" i="2"/>
  <c r="CP149" i="2"/>
  <c r="CQ149" i="2"/>
  <c r="CR149" i="2"/>
  <c r="CS149" i="2"/>
  <c r="CT149" i="2"/>
  <c r="CU149" i="2"/>
  <c r="CV149" i="2"/>
  <c r="CW149" i="2"/>
  <c r="CX149" i="2"/>
  <c r="CY149" i="2"/>
  <c r="CP150" i="2"/>
  <c r="CQ150" i="2"/>
  <c r="CR150" i="2"/>
  <c r="CS150" i="2"/>
  <c r="CT150" i="2"/>
  <c r="CU150" i="2"/>
  <c r="CV150" i="2"/>
  <c r="CW150" i="2"/>
  <c r="CX150" i="2"/>
  <c r="CY150" i="2"/>
  <c r="CP151" i="2"/>
  <c r="CQ151" i="2"/>
  <c r="CR151" i="2"/>
  <c r="CS151" i="2"/>
  <c r="CT151" i="2"/>
  <c r="CU151" i="2"/>
  <c r="CV151" i="2"/>
  <c r="CW151" i="2"/>
  <c r="CX151" i="2"/>
  <c r="CY151" i="2"/>
  <c r="CP152" i="2"/>
  <c r="CQ152" i="2"/>
  <c r="CR152" i="2"/>
  <c r="CS152" i="2"/>
  <c r="CT152" i="2"/>
  <c r="CU152" i="2"/>
  <c r="CV152" i="2"/>
  <c r="CW152" i="2"/>
  <c r="CX152" i="2"/>
  <c r="CY152" i="2"/>
  <c r="CP153" i="2"/>
  <c r="CQ153" i="2"/>
  <c r="CR153" i="2"/>
  <c r="CS153" i="2"/>
  <c r="CT153" i="2"/>
  <c r="CU153" i="2"/>
  <c r="CV153" i="2"/>
  <c r="CW153" i="2"/>
  <c r="CX153" i="2"/>
  <c r="CY153" i="2"/>
  <c r="CP154" i="2"/>
  <c r="CQ154" i="2"/>
  <c r="CR154" i="2"/>
  <c r="CS154" i="2"/>
  <c r="CT154" i="2"/>
  <c r="CU154" i="2"/>
  <c r="CV154" i="2"/>
  <c r="CW154" i="2"/>
  <c r="CX154" i="2"/>
  <c r="CY154" i="2"/>
  <c r="CP155" i="2"/>
  <c r="CQ155" i="2"/>
  <c r="CR155" i="2"/>
  <c r="CS155" i="2"/>
  <c r="CT155" i="2"/>
  <c r="CU155" i="2"/>
  <c r="CV155" i="2"/>
  <c r="CW155" i="2"/>
  <c r="CX155" i="2"/>
  <c r="CY155" i="2"/>
  <c r="CP156" i="2"/>
  <c r="CQ156" i="2"/>
  <c r="CR156" i="2"/>
  <c r="CS156" i="2"/>
  <c r="CT156" i="2"/>
  <c r="CU156" i="2"/>
  <c r="CV156" i="2"/>
  <c r="CW156" i="2"/>
  <c r="CX156" i="2"/>
  <c r="CY156" i="2"/>
  <c r="CP157" i="2"/>
  <c r="CQ157" i="2"/>
  <c r="CR157" i="2"/>
  <c r="CS157" i="2"/>
  <c r="CT157" i="2"/>
  <c r="CU157" i="2"/>
  <c r="CV157" i="2"/>
  <c r="CW157" i="2"/>
  <c r="CX157" i="2"/>
  <c r="CY157" i="2"/>
  <c r="CP158" i="2"/>
  <c r="CQ158" i="2"/>
  <c r="CR158" i="2"/>
  <c r="CS158" i="2"/>
  <c r="CT158" i="2"/>
  <c r="CU158" i="2"/>
  <c r="CV158" i="2"/>
  <c r="CW158" i="2"/>
  <c r="CX158" i="2"/>
  <c r="CY158" i="2"/>
  <c r="CP159" i="2"/>
  <c r="CQ159" i="2"/>
  <c r="CR159" i="2"/>
  <c r="CS159" i="2"/>
  <c r="CT159" i="2"/>
  <c r="CU159" i="2"/>
  <c r="CV159" i="2"/>
  <c r="CW159" i="2"/>
  <c r="CX159" i="2"/>
  <c r="CY159" i="2"/>
  <c r="CP160" i="2"/>
  <c r="CQ160" i="2"/>
  <c r="CR160" i="2"/>
  <c r="CS160" i="2"/>
  <c r="CT160" i="2"/>
  <c r="CU160" i="2"/>
  <c r="CV160" i="2"/>
  <c r="CW160" i="2"/>
  <c r="CX160" i="2"/>
  <c r="CY160" i="2"/>
  <c r="CP161" i="2"/>
  <c r="CQ161" i="2"/>
  <c r="CR161" i="2"/>
  <c r="CS161" i="2"/>
  <c r="CT161" i="2"/>
  <c r="CU161" i="2"/>
  <c r="CV161" i="2"/>
  <c r="CW161" i="2"/>
  <c r="CX161" i="2"/>
  <c r="CY161" i="2"/>
  <c r="CP162" i="2"/>
  <c r="CQ162" i="2"/>
  <c r="CR162" i="2"/>
  <c r="CS162" i="2"/>
  <c r="CT162" i="2"/>
  <c r="CU162" i="2"/>
  <c r="CV162" i="2"/>
  <c r="CW162" i="2"/>
  <c r="CX162" i="2"/>
  <c r="CY162" i="2"/>
  <c r="CP163" i="2"/>
  <c r="CQ163" i="2"/>
  <c r="CR163" i="2"/>
  <c r="CS163" i="2"/>
  <c r="CT163" i="2"/>
  <c r="CU163" i="2"/>
  <c r="CV163" i="2"/>
  <c r="CW163" i="2"/>
  <c r="CX163" i="2"/>
  <c r="CY163" i="2"/>
  <c r="CP164" i="2"/>
  <c r="CQ164" i="2"/>
  <c r="CR164" i="2"/>
  <c r="CS164" i="2"/>
  <c r="CT164" i="2"/>
  <c r="CU164" i="2"/>
  <c r="CV164" i="2"/>
  <c r="CW164" i="2"/>
  <c r="CX164" i="2"/>
  <c r="CY164" i="2"/>
  <c r="CP165" i="2"/>
  <c r="CQ165" i="2"/>
  <c r="CR165" i="2"/>
  <c r="CS165" i="2"/>
  <c r="CT165" i="2"/>
  <c r="CU165" i="2"/>
  <c r="CV165" i="2"/>
  <c r="CW165" i="2"/>
  <c r="CX165" i="2"/>
  <c r="CY165" i="2"/>
  <c r="CP166" i="2"/>
  <c r="CQ166" i="2"/>
  <c r="CR166" i="2"/>
  <c r="CS166" i="2"/>
  <c r="CT166" i="2"/>
  <c r="CU166" i="2"/>
  <c r="CV166" i="2"/>
  <c r="CW166" i="2"/>
  <c r="CX166" i="2"/>
  <c r="CY166" i="2"/>
  <c r="CP167" i="2"/>
  <c r="CQ167" i="2"/>
  <c r="CR167" i="2"/>
  <c r="CS167" i="2"/>
  <c r="CT167" i="2"/>
  <c r="CU167" i="2"/>
  <c r="CV167" i="2"/>
  <c r="CW167" i="2"/>
  <c r="CX167" i="2"/>
  <c r="CY167" i="2"/>
  <c r="CP168" i="2"/>
  <c r="CQ168" i="2"/>
  <c r="CR168" i="2"/>
  <c r="CS168" i="2"/>
  <c r="CT168" i="2"/>
  <c r="CU168" i="2"/>
  <c r="CV168" i="2"/>
  <c r="CW168" i="2"/>
  <c r="CX168" i="2"/>
  <c r="CY168" i="2"/>
  <c r="CP169" i="2"/>
  <c r="CQ169" i="2"/>
  <c r="CR169" i="2"/>
  <c r="CS169" i="2"/>
  <c r="CT169" i="2"/>
  <c r="CU169" i="2"/>
  <c r="CV169" i="2"/>
  <c r="CW169" i="2"/>
  <c r="CX169" i="2"/>
  <c r="CY169" i="2"/>
  <c r="CP170" i="2"/>
  <c r="CQ170" i="2"/>
  <c r="CR170" i="2"/>
  <c r="CS170" i="2"/>
  <c r="CT170" i="2"/>
  <c r="CU170" i="2"/>
  <c r="CV170" i="2"/>
  <c r="CW170" i="2"/>
  <c r="CX170" i="2"/>
  <c r="CY170" i="2"/>
  <c r="CP171" i="2"/>
  <c r="CQ171" i="2"/>
  <c r="CR171" i="2"/>
  <c r="CS171" i="2"/>
  <c r="CT171" i="2"/>
  <c r="CU171" i="2"/>
  <c r="CV171" i="2"/>
  <c r="CW171" i="2"/>
  <c r="CX171" i="2"/>
  <c r="CY171" i="2"/>
  <c r="CP172" i="2"/>
  <c r="CQ172" i="2"/>
  <c r="CR172" i="2"/>
  <c r="CS172" i="2"/>
  <c r="CT172" i="2"/>
  <c r="CU172" i="2"/>
  <c r="CV172" i="2"/>
  <c r="CW172" i="2"/>
  <c r="CX172" i="2"/>
  <c r="CY172" i="2"/>
  <c r="CP173" i="2"/>
  <c r="CQ173" i="2"/>
  <c r="CR173" i="2"/>
  <c r="CS173" i="2"/>
  <c r="CT173" i="2"/>
  <c r="CU173" i="2"/>
  <c r="CV173" i="2"/>
  <c r="CW173" i="2"/>
  <c r="CX173" i="2"/>
  <c r="CY173" i="2"/>
  <c r="CP174" i="2"/>
  <c r="CQ174" i="2"/>
  <c r="CR174" i="2"/>
  <c r="CS174" i="2"/>
  <c r="CT174" i="2"/>
  <c r="CU174" i="2"/>
  <c r="CV174" i="2"/>
  <c r="CW174" i="2"/>
  <c r="CX174" i="2"/>
  <c r="CY174" i="2"/>
  <c r="CP175" i="2"/>
  <c r="CQ175" i="2"/>
  <c r="CR175" i="2"/>
  <c r="CS175" i="2"/>
  <c r="CT175" i="2"/>
  <c r="CU175" i="2"/>
  <c r="CV175" i="2"/>
  <c r="CW175" i="2"/>
  <c r="CX175" i="2"/>
  <c r="CY175" i="2"/>
  <c r="CP176" i="2"/>
  <c r="CQ176" i="2"/>
  <c r="CR176" i="2"/>
  <c r="CS176" i="2"/>
  <c r="CT176" i="2"/>
  <c r="CU176" i="2"/>
  <c r="CV176" i="2"/>
  <c r="CW176" i="2"/>
  <c r="CX176" i="2"/>
  <c r="CY176" i="2"/>
  <c r="CP177" i="2"/>
  <c r="CQ177" i="2"/>
  <c r="CR177" i="2"/>
  <c r="CS177" i="2"/>
  <c r="CT177" i="2"/>
  <c r="CU177" i="2"/>
  <c r="CV177" i="2"/>
  <c r="CW177" i="2"/>
  <c r="CX177" i="2"/>
  <c r="CY177" i="2"/>
  <c r="CP178" i="2"/>
  <c r="CQ178" i="2"/>
  <c r="CR178" i="2"/>
  <c r="CS178" i="2"/>
  <c r="CT178" i="2"/>
  <c r="CU178" i="2"/>
  <c r="CV178" i="2"/>
  <c r="CW178" i="2"/>
  <c r="CX178" i="2"/>
  <c r="CY178" i="2"/>
  <c r="CP179" i="2"/>
  <c r="CQ179" i="2"/>
  <c r="CR179" i="2"/>
  <c r="CS179" i="2"/>
  <c r="CT179" i="2"/>
  <c r="CU179" i="2"/>
  <c r="CV179" i="2"/>
  <c r="CW179" i="2"/>
  <c r="CX179" i="2"/>
  <c r="CY179" i="2"/>
  <c r="CP180" i="2"/>
  <c r="CQ180" i="2"/>
  <c r="CR180" i="2"/>
  <c r="CS180" i="2"/>
  <c r="CT180" i="2"/>
  <c r="CU180" i="2"/>
  <c r="CV180" i="2"/>
  <c r="CW180" i="2"/>
  <c r="CX180" i="2"/>
  <c r="CY180" i="2"/>
  <c r="CP181" i="2"/>
  <c r="CQ181" i="2"/>
  <c r="CR181" i="2"/>
  <c r="CS181" i="2"/>
  <c r="CT181" i="2"/>
  <c r="CU181" i="2"/>
  <c r="CV181" i="2"/>
  <c r="CW181" i="2"/>
  <c r="CX181" i="2"/>
  <c r="CY181" i="2"/>
  <c r="CP182" i="2"/>
  <c r="CQ182" i="2"/>
  <c r="CR182" i="2"/>
  <c r="CS182" i="2"/>
  <c r="CT182" i="2"/>
  <c r="CU182" i="2"/>
  <c r="CV182" i="2"/>
  <c r="CW182" i="2"/>
  <c r="CX182" i="2"/>
  <c r="CY182" i="2"/>
  <c r="CP183" i="2"/>
  <c r="CQ183" i="2"/>
  <c r="CR183" i="2"/>
  <c r="CS183" i="2"/>
  <c r="CT183" i="2"/>
  <c r="CU183" i="2"/>
  <c r="CV183" i="2"/>
  <c r="CW183" i="2"/>
  <c r="CX183" i="2"/>
  <c r="CY183" i="2"/>
  <c r="CP184" i="2"/>
  <c r="CQ184" i="2"/>
  <c r="CR184" i="2"/>
  <c r="CS184" i="2"/>
  <c r="CT184" i="2"/>
  <c r="CU184" i="2"/>
  <c r="CV184" i="2"/>
  <c r="CW184" i="2"/>
  <c r="CX184" i="2"/>
  <c r="CY184" i="2"/>
  <c r="CP185" i="2"/>
  <c r="CQ185" i="2"/>
  <c r="CR185" i="2"/>
  <c r="CS185" i="2"/>
  <c r="CT185" i="2"/>
  <c r="CU185" i="2"/>
  <c r="CV185" i="2"/>
  <c r="CW185" i="2"/>
  <c r="CX185" i="2"/>
  <c r="CY185" i="2"/>
  <c r="CP186" i="2"/>
  <c r="CQ186" i="2"/>
  <c r="CR186" i="2"/>
  <c r="CS186" i="2"/>
  <c r="CT186" i="2"/>
  <c r="CU186" i="2"/>
  <c r="CV186" i="2"/>
  <c r="CW186" i="2"/>
  <c r="CX186" i="2"/>
  <c r="CY186" i="2"/>
  <c r="CP187" i="2"/>
  <c r="CQ187" i="2"/>
  <c r="CR187" i="2"/>
  <c r="CS187" i="2"/>
  <c r="CT187" i="2"/>
  <c r="CU187" i="2"/>
  <c r="CV187" i="2"/>
  <c r="CW187" i="2"/>
  <c r="CX187" i="2"/>
  <c r="CY187" i="2"/>
  <c r="CP188" i="2"/>
  <c r="CQ188" i="2"/>
  <c r="CR188" i="2"/>
  <c r="CS188" i="2"/>
  <c r="CT188" i="2"/>
  <c r="CU188" i="2"/>
  <c r="CV188" i="2"/>
  <c r="CW188" i="2"/>
  <c r="CX188" i="2"/>
  <c r="CY188" i="2"/>
  <c r="CP189" i="2"/>
  <c r="CQ189" i="2"/>
  <c r="CR189" i="2"/>
  <c r="CS189" i="2"/>
  <c r="CT189" i="2"/>
  <c r="CU189" i="2"/>
  <c r="CV189" i="2"/>
  <c r="CW189" i="2"/>
  <c r="CX189" i="2"/>
  <c r="CY189" i="2"/>
  <c r="CP190" i="2"/>
  <c r="CQ190" i="2"/>
  <c r="CR190" i="2"/>
  <c r="CS190" i="2"/>
  <c r="CT190" i="2"/>
  <c r="CU190" i="2"/>
  <c r="CV190" i="2"/>
  <c r="CW190" i="2"/>
  <c r="CX190" i="2"/>
  <c r="CY190" i="2"/>
  <c r="CP191" i="2"/>
  <c r="CQ191" i="2"/>
  <c r="CR191" i="2"/>
  <c r="CS191" i="2"/>
  <c r="CT191" i="2"/>
  <c r="CU191" i="2"/>
  <c r="CV191" i="2"/>
  <c r="CW191" i="2"/>
  <c r="CX191" i="2"/>
  <c r="CY191" i="2"/>
  <c r="CP192" i="2"/>
  <c r="CQ192" i="2"/>
  <c r="CR192" i="2"/>
  <c r="CS192" i="2"/>
  <c r="CT192" i="2"/>
  <c r="CU192" i="2"/>
  <c r="CV192" i="2"/>
  <c r="CW192" i="2"/>
  <c r="CX192" i="2"/>
  <c r="CY192" i="2"/>
  <c r="CP193" i="2"/>
  <c r="CQ193" i="2"/>
  <c r="CR193" i="2"/>
  <c r="CS193" i="2"/>
  <c r="CT193" i="2"/>
  <c r="CU193" i="2"/>
  <c r="CV193" i="2"/>
  <c r="CW193" i="2"/>
  <c r="CX193" i="2"/>
  <c r="CY193" i="2"/>
  <c r="CP194" i="2"/>
  <c r="CQ194" i="2"/>
  <c r="CR194" i="2"/>
  <c r="CS194" i="2"/>
  <c r="CT194" i="2"/>
  <c r="CU194" i="2"/>
  <c r="CV194" i="2"/>
  <c r="CW194" i="2"/>
  <c r="CX194" i="2"/>
  <c r="CY194" i="2"/>
  <c r="CP195" i="2"/>
  <c r="CQ195" i="2"/>
  <c r="CR195" i="2"/>
  <c r="CS195" i="2"/>
  <c r="CT195" i="2"/>
  <c r="CU195" i="2"/>
  <c r="CV195" i="2"/>
  <c r="CW195" i="2"/>
  <c r="CX195" i="2"/>
  <c r="CY195" i="2"/>
  <c r="CP196" i="2"/>
  <c r="CQ196" i="2"/>
  <c r="CR196" i="2"/>
  <c r="CS196" i="2"/>
  <c r="CT196" i="2"/>
  <c r="CU196" i="2"/>
  <c r="CV196" i="2"/>
  <c r="CW196" i="2"/>
  <c r="CX196" i="2"/>
  <c r="CY196" i="2"/>
  <c r="CP197" i="2"/>
  <c r="CQ197" i="2"/>
  <c r="CR197" i="2"/>
  <c r="CS197" i="2"/>
  <c r="CT197" i="2"/>
  <c r="CU197" i="2"/>
  <c r="CV197" i="2"/>
  <c r="CW197" i="2"/>
  <c r="CX197" i="2"/>
  <c r="CY197" i="2"/>
  <c r="CP198" i="2"/>
  <c r="CQ198" i="2"/>
  <c r="CR198" i="2"/>
  <c r="CS198" i="2"/>
  <c r="CT198" i="2"/>
  <c r="CU198" i="2"/>
  <c r="CV198" i="2"/>
  <c r="CW198" i="2"/>
  <c r="CX198" i="2"/>
  <c r="CY198" i="2"/>
  <c r="CP199" i="2"/>
  <c r="CQ199" i="2"/>
  <c r="CR199" i="2"/>
  <c r="CS199" i="2"/>
  <c r="CT199" i="2"/>
  <c r="CU199" i="2"/>
  <c r="CV199" i="2"/>
  <c r="CW199" i="2"/>
  <c r="CX199" i="2"/>
  <c r="CY199" i="2"/>
  <c r="CP200" i="2"/>
  <c r="CQ200" i="2"/>
  <c r="CR200" i="2"/>
  <c r="CS200" i="2"/>
  <c r="CT200" i="2"/>
  <c r="CU200" i="2"/>
  <c r="CV200" i="2"/>
  <c r="CW200" i="2"/>
  <c r="CX200" i="2"/>
  <c r="CY200" i="2"/>
  <c r="CP201" i="2"/>
  <c r="CQ201" i="2"/>
  <c r="CR201" i="2"/>
  <c r="CS201" i="2"/>
  <c r="CT201" i="2"/>
  <c r="CU201" i="2"/>
  <c r="CV201" i="2"/>
  <c r="CW201" i="2"/>
  <c r="CX201" i="2"/>
  <c r="CY201" i="2"/>
  <c r="CP202" i="2"/>
  <c r="CQ202" i="2"/>
  <c r="CR202" i="2"/>
  <c r="CS202" i="2"/>
  <c r="CT202" i="2"/>
  <c r="CU202" i="2"/>
  <c r="CV202" i="2"/>
  <c r="CW202" i="2"/>
  <c r="CX202" i="2"/>
  <c r="CY202" i="2"/>
  <c r="CP203" i="2"/>
  <c r="CQ203" i="2"/>
  <c r="CR203" i="2"/>
  <c r="CS203" i="2"/>
  <c r="CT203" i="2"/>
  <c r="CU203" i="2"/>
  <c r="CV203" i="2"/>
  <c r="CW203" i="2"/>
  <c r="CX203" i="2"/>
  <c r="CY203" i="2"/>
  <c r="CP204" i="2"/>
  <c r="CQ204" i="2"/>
  <c r="CR204" i="2"/>
  <c r="CS204" i="2"/>
  <c r="CT204" i="2"/>
  <c r="CU204" i="2"/>
  <c r="CV204" i="2"/>
  <c r="CW204" i="2"/>
  <c r="CX204" i="2"/>
  <c r="CY204" i="2"/>
  <c r="CP205" i="2"/>
  <c r="CQ205" i="2"/>
  <c r="CR205" i="2"/>
  <c r="CS205" i="2"/>
  <c r="CT205" i="2"/>
  <c r="CU205" i="2"/>
  <c r="CV205" i="2"/>
  <c r="CW205" i="2"/>
  <c r="CX205" i="2"/>
  <c r="CY205" i="2"/>
  <c r="CP206" i="2"/>
  <c r="CQ206" i="2"/>
  <c r="CR206" i="2"/>
  <c r="CS206" i="2"/>
  <c r="CT206" i="2"/>
  <c r="CU206" i="2"/>
  <c r="CV206" i="2"/>
  <c r="CW206" i="2"/>
  <c r="CX206" i="2"/>
  <c r="CY206" i="2"/>
  <c r="CP207" i="2"/>
  <c r="CQ207" i="2"/>
  <c r="CR207" i="2"/>
  <c r="CS207" i="2"/>
  <c r="CT207" i="2"/>
  <c r="CU207" i="2"/>
  <c r="CV207" i="2"/>
  <c r="CW207" i="2"/>
  <c r="CX207" i="2"/>
  <c r="CY207" i="2"/>
  <c r="CP208" i="2"/>
  <c r="CQ208" i="2"/>
  <c r="CR208" i="2"/>
  <c r="CS208" i="2"/>
  <c r="CT208" i="2"/>
  <c r="CU208" i="2"/>
  <c r="CV208" i="2"/>
  <c r="CW208" i="2"/>
  <c r="CX208" i="2"/>
  <c r="CY208" i="2"/>
  <c r="CP209" i="2"/>
  <c r="CQ209" i="2"/>
  <c r="CR209" i="2"/>
  <c r="CS209" i="2"/>
  <c r="CT209" i="2"/>
  <c r="CU209" i="2"/>
  <c r="CV209" i="2"/>
  <c r="CW209" i="2"/>
  <c r="CX209" i="2"/>
  <c r="CY209" i="2"/>
  <c r="CP210" i="2"/>
  <c r="CQ210" i="2"/>
  <c r="CR210" i="2"/>
  <c r="CS210" i="2"/>
  <c r="CT210" i="2"/>
  <c r="CU210" i="2"/>
  <c r="CV210" i="2"/>
  <c r="CW210" i="2"/>
  <c r="CX210" i="2"/>
  <c r="CY210" i="2"/>
  <c r="CP211" i="2"/>
  <c r="CQ211" i="2"/>
  <c r="CR211" i="2"/>
  <c r="CS211" i="2"/>
  <c r="CT211" i="2"/>
  <c r="CU211" i="2"/>
  <c r="CV211" i="2"/>
  <c r="CW211" i="2"/>
  <c r="CX211" i="2"/>
  <c r="CY211" i="2"/>
  <c r="CP212" i="2"/>
  <c r="CQ212" i="2"/>
  <c r="CR212" i="2"/>
  <c r="CS212" i="2"/>
  <c r="CT212" i="2"/>
  <c r="CU212" i="2"/>
  <c r="CV212" i="2"/>
  <c r="CW212" i="2"/>
  <c r="CX212" i="2"/>
  <c r="CY212" i="2"/>
  <c r="CP213" i="2"/>
  <c r="CQ213" i="2"/>
  <c r="CR213" i="2"/>
  <c r="CS213" i="2"/>
  <c r="CT213" i="2"/>
  <c r="CU213" i="2"/>
  <c r="CV213" i="2"/>
  <c r="CW213" i="2"/>
  <c r="CX213" i="2"/>
  <c r="CY213" i="2"/>
  <c r="CP214" i="2"/>
  <c r="CQ214" i="2"/>
  <c r="CR214" i="2"/>
  <c r="CS214" i="2"/>
  <c r="CT214" i="2"/>
  <c r="CU214" i="2"/>
  <c r="CV214" i="2"/>
  <c r="CW214" i="2"/>
  <c r="CX214" i="2"/>
  <c r="CY214" i="2"/>
  <c r="CP215" i="2"/>
  <c r="CQ215" i="2"/>
  <c r="CR215" i="2"/>
  <c r="CS215" i="2"/>
  <c r="CT215" i="2"/>
  <c r="CU215" i="2"/>
  <c r="CV215" i="2"/>
  <c r="CW215" i="2"/>
  <c r="CX215" i="2"/>
  <c r="CY215" i="2"/>
  <c r="CP216" i="2"/>
  <c r="CQ216" i="2"/>
  <c r="CR216" i="2"/>
  <c r="CS216" i="2"/>
  <c r="CT216" i="2"/>
  <c r="CU216" i="2"/>
  <c r="CV216" i="2"/>
  <c r="CW216" i="2"/>
  <c r="CX216" i="2"/>
  <c r="CY216" i="2"/>
  <c r="CP217" i="2"/>
  <c r="CQ217" i="2"/>
  <c r="CR217" i="2"/>
  <c r="CS217" i="2"/>
  <c r="CT217" i="2"/>
  <c r="CU217" i="2"/>
  <c r="CV217" i="2"/>
  <c r="CW217" i="2"/>
  <c r="CX217" i="2"/>
  <c r="CY217" i="2"/>
  <c r="CP218" i="2"/>
  <c r="CQ218" i="2"/>
  <c r="CR218" i="2"/>
  <c r="CS218" i="2"/>
  <c r="CT218" i="2"/>
  <c r="CU218" i="2"/>
  <c r="CV218" i="2"/>
  <c r="CW218" i="2"/>
  <c r="CX218" i="2"/>
  <c r="CY218" i="2"/>
  <c r="CP219" i="2"/>
  <c r="CQ219" i="2"/>
  <c r="CR219" i="2"/>
  <c r="CS219" i="2"/>
  <c r="CT219" i="2"/>
  <c r="CU219" i="2"/>
  <c r="CV219" i="2"/>
  <c r="CW219" i="2"/>
  <c r="CX219" i="2"/>
  <c r="CY219" i="2"/>
  <c r="CP220" i="2"/>
  <c r="CQ220" i="2"/>
  <c r="CR220" i="2"/>
  <c r="CS220" i="2"/>
  <c r="CT220" i="2"/>
  <c r="CU220" i="2"/>
  <c r="CV220" i="2"/>
  <c r="CW220" i="2"/>
  <c r="CX220" i="2"/>
  <c r="CY220" i="2"/>
  <c r="CP221" i="2"/>
  <c r="CQ221" i="2"/>
  <c r="CR221" i="2"/>
  <c r="CS221" i="2"/>
  <c r="CT221" i="2"/>
  <c r="CU221" i="2"/>
  <c r="CV221" i="2"/>
  <c r="CW221" i="2"/>
  <c r="CX221" i="2"/>
  <c r="CY221" i="2"/>
  <c r="CP222" i="2"/>
  <c r="CQ222" i="2"/>
  <c r="CR222" i="2"/>
  <c r="CS222" i="2"/>
  <c r="CT222" i="2"/>
  <c r="CU222" i="2"/>
  <c r="CV222" i="2"/>
  <c r="CW222" i="2"/>
  <c r="CX222" i="2"/>
  <c r="CY222" i="2"/>
  <c r="CP223" i="2"/>
  <c r="CQ223" i="2"/>
  <c r="CR223" i="2"/>
  <c r="CS223" i="2"/>
  <c r="CT223" i="2"/>
  <c r="CU223" i="2"/>
  <c r="CV223" i="2"/>
  <c r="CW223" i="2"/>
  <c r="CX223" i="2"/>
  <c r="CY223" i="2"/>
  <c r="CP224" i="2"/>
  <c r="CQ224" i="2"/>
  <c r="CR224" i="2"/>
  <c r="CS224" i="2"/>
  <c r="CT224" i="2"/>
  <c r="CU224" i="2"/>
  <c r="CV224" i="2"/>
  <c r="CW224" i="2"/>
  <c r="CX224" i="2"/>
  <c r="CY224" i="2"/>
  <c r="CP225" i="2"/>
  <c r="CQ225" i="2"/>
  <c r="CR225" i="2"/>
  <c r="CS225" i="2"/>
  <c r="CT225" i="2"/>
  <c r="CU225" i="2"/>
  <c r="CV225" i="2"/>
  <c r="CW225" i="2"/>
  <c r="CX225" i="2"/>
  <c r="CY225" i="2"/>
  <c r="CP226" i="2"/>
  <c r="CQ226" i="2"/>
  <c r="CR226" i="2"/>
  <c r="CS226" i="2"/>
  <c r="CT226" i="2"/>
  <c r="CU226" i="2"/>
  <c r="CV226" i="2"/>
  <c r="CW226" i="2"/>
  <c r="CX226" i="2"/>
  <c r="CY226" i="2"/>
  <c r="CP227" i="2"/>
  <c r="CQ227" i="2"/>
  <c r="CR227" i="2"/>
  <c r="CS227" i="2"/>
  <c r="CT227" i="2"/>
  <c r="CU227" i="2"/>
  <c r="CV227" i="2"/>
  <c r="CW227" i="2"/>
  <c r="CX227" i="2"/>
  <c r="CY227" i="2"/>
  <c r="CP228" i="2"/>
  <c r="CQ228" i="2"/>
  <c r="CR228" i="2"/>
  <c r="CS228" i="2"/>
  <c r="CT228" i="2"/>
  <c r="CU228" i="2"/>
  <c r="CV228" i="2"/>
  <c r="CW228" i="2"/>
  <c r="CX228" i="2"/>
  <c r="CY228" i="2"/>
  <c r="CP229" i="2"/>
  <c r="CQ229" i="2"/>
  <c r="CR229" i="2"/>
  <c r="CS229" i="2"/>
  <c r="CT229" i="2"/>
  <c r="CU229" i="2"/>
  <c r="CV229" i="2"/>
  <c r="CW229" i="2"/>
  <c r="CX229" i="2"/>
  <c r="CY229" i="2"/>
  <c r="CP230" i="2"/>
  <c r="CQ230" i="2"/>
  <c r="CR230" i="2"/>
  <c r="CS230" i="2"/>
  <c r="CT230" i="2"/>
  <c r="CU230" i="2"/>
  <c r="CV230" i="2"/>
  <c r="CW230" i="2"/>
  <c r="CX230" i="2"/>
  <c r="CY230" i="2"/>
  <c r="CP231" i="2"/>
  <c r="CQ231" i="2"/>
  <c r="CR231" i="2"/>
  <c r="CS231" i="2"/>
  <c r="CT231" i="2"/>
  <c r="CU231" i="2"/>
  <c r="CV231" i="2"/>
  <c r="CW231" i="2"/>
  <c r="CX231" i="2"/>
  <c r="CY231" i="2"/>
  <c r="CP232" i="2"/>
  <c r="CQ232" i="2"/>
  <c r="CR232" i="2"/>
  <c r="CS232" i="2"/>
  <c r="CT232" i="2"/>
  <c r="CU232" i="2"/>
  <c r="CV232" i="2"/>
  <c r="CW232" i="2"/>
  <c r="CX232" i="2"/>
  <c r="CY232" i="2"/>
  <c r="CP233" i="2"/>
  <c r="CQ233" i="2"/>
  <c r="CR233" i="2"/>
  <c r="CS233" i="2"/>
  <c r="CT233" i="2"/>
  <c r="CU233" i="2"/>
  <c r="CV233" i="2"/>
  <c r="CW233" i="2"/>
  <c r="CX233" i="2"/>
  <c r="CY233" i="2"/>
  <c r="CP234" i="2"/>
  <c r="CQ234" i="2"/>
  <c r="CR234" i="2"/>
  <c r="CS234" i="2"/>
  <c r="CT234" i="2"/>
  <c r="CU234" i="2"/>
  <c r="CV234" i="2"/>
  <c r="CW234" i="2"/>
  <c r="CX234" i="2"/>
  <c r="CY234" i="2"/>
  <c r="CP235" i="2"/>
  <c r="CQ235" i="2"/>
  <c r="CR235" i="2"/>
  <c r="CS235" i="2"/>
  <c r="CT235" i="2"/>
  <c r="CU235" i="2"/>
  <c r="CV235" i="2"/>
  <c r="CW235" i="2"/>
  <c r="CX235" i="2"/>
  <c r="CY235" i="2"/>
  <c r="CP236" i="2"/>
  <c r="CQ236" i="2"/>
  <c r="CR236" i="2"/>
  <c r="CS236" i="2"/>
  <c r="CT236" i="2"/>
  <c r="CU236" i="2"/>
  <c r="CV236" i="2"/>
  <c r="CW236" i="2"/>
  <c r="CX236" i="2"/>
  <c r="CY236" i="2"/>
  <c r="CP237" i="2"/>
  <c r="CQ237" i="2"/>
  <c r="CR237" i="2"/>
  <c r="CS237" i="2"/>
  <c r="CT237" i="2"/>
  <c r="CU237" i="2"/>
  <c r="CV237" i="2"/>
  <c r="CW237" i="2"/>
  <c r="CX237" i="2"/>
  <c r="CY237" i="2"/>
  <c r="CP238" i="2"/>
  <c r="CQ238" i="2"/>
  <c r="CR238" i="2"/>
  <c r="CS238" i="2"/>
  <c r="CT238" i="2"/>
  <c r="CU238" i="2"/>
  <c r="CV238" i="2"/>
  <c r="CW238" i="2"/>
  <c r="CX238" i="2"/>
  <c r="CY238" i="2"/>
  <c r="CP239" i="2"/>
  <c r="CQ239" i="2"/>
  <c r="CR239" i="2"/>
  <c r="CS239" i="2"/>
  <c r="CT239" i="2"/>
  <c r="CU239" i="2"/>
  <c r="CV239" i="2"/>
  <c r="CW239" i="2"/>
  <c r="CX239" i="2"/>
  <c r="CY239" i="2"/>
  <c r="CP240" i="2"/>
  <c r="CQ240" i="2"/>
  <c r="CR240" i="2"/>
  <c r="CS240" i="2"/>
  <c r="CT240" i="2"/>
  <c r="CU240" i="2"/>
  <c r="CV240" i="2"/>
  <c r="CW240" i="2"/>
  <c r="CX240" i="2"/>
  <c r="CY240" i="2"/>
  <c r="CP241" i="2"/>
  <c r="CQ241" i="2"/>
  <c r="CR241" i="2"/>
  <c r="CS241" i="2"/>
  <c r="CT241" i="2"/>
  <c r="CU241" i="2"/>
  <c r="CV241" i="2"/>
  <c r="CW241" i="2"/>
  <c r="CX241" i="2"/>
  <c r="CY241" i="2"/>
  <c r="CP242" i="2"/>
  <c r="CQ242" i="2"/>
  <c r="CR242" i="2"/>
  <c r="CS242" i="2"/>
  <c r="CT242" i="2"/>
  <c r="CU242" i="2"/>
  <c r="CV242" i="2"/>
  <c r="CW242" i="2"/>
  <c r="CX242" i="2"/>
  <c r="CY242" i="2"/>
  <c r="CP243" i="2"/>
  <c r="CQ243" i="2"/>
  <c r="CR243" i="2"/>
  <c r="CS243" i="2"/>
  <c r="CT243" i="2"/>
  <c r="CU243" i="2"/>
  <c r="CV243" i="2"/>
  <c r="CW243" i="2"/>
  <c r="CX243" i="2"/>
  <c r="CY243" i="2"/>
  <c r="CP244" i="2"/>
  <c r="CQ244" i="2"/>
  <c r="CR244" i="2"/>
  <c r="CS244" i="2"/>
  <c r="CT244" i="2"/>
  <c r="CU244" i="2"/>
  <c r="CV244" i="2"/>
  <c r="CW244" i="2"/>
  <c r="CX244" i="2"/>
  <c r="CY244" i="2"/>
  <c r="CP245" i="2"/>
  <c r="CQ245" i="2"/>
  <c r="CR245" i="2"/>
  <c r="CS245" i="2"/>
  <c r="CT245" i="2"/>
  <c r="CU245" i="2"/>
  <c r="CV245" i="2"/>
  <c r="CW245" i="2"/>
  <c r="CX245" i="2"/>
  <c r="CY245" i="2"/>
  <c r="CP246" i="2"/>
  <c r="CQ246" i="2"/>
  <c r="CR246" i="2"/>
  <c r="CS246" i="2"/>
  <c r="CT246" i="2"/>
  <c r="CU246" i="2"/>
  <c r="CV246" i="2"/>
  <c r="CW246" i="2"/>
  <c r="CX246" i="2"/>
  <c r="CY246" i="2"/>
  <c r="CP247" i="2"/>
  <c r="CQ247" i="2"/>
  <c r="CR247" i="2"/>
  <c r="CS247" i="2"/>
  <c r="CT247" i="2"/>
  <c r="CU247" i="2"/>
  <c r="CV247" i="2"/>
  <c r="CW247" i="2"/>
  <c r="CX247" i="2"/>
  <c r="CY247" i="2"/>
  <c r="CP248" i="2"/>
  <c r="CQ248" i="2"/>
  <c r="CR248" i="2"/>
  <c r="CS248" i="2"/>
  <c r="CT248" i="2"/>
  <c r="CU248" i="2"/>
  <c r="CV248" i="2"/>
  <c r="CW248" i="2"/>
  <c r="CX248" i="2"/>
  <c r="CY248" i="2"/>
  <c r="CP249" i="2"/>
  <c r="CQ249" i="2"/>
  <c r="CR249" i="2"/>
  <c r="CS249" i="2"/>
  <c r="CT249" i="2"/>
  <c r="CU249" i="2"/>
  <c r="CV249" i="2"/>
  <c r="CW249" i="2"/>
  <c r="CX249" i="2"/>
  <c r="CY249" i="2"/>
  <c r="CP250" i="2"/>
  <c r="CQ250" i="2"/>
  <c r="CR250" i="2"/>
  <c r="CS250" i="2"/>
  <c r="CT250" i="2"/>
  <c r="CU250" i="2"/>
  <c r="CV250" i="2"/>
  <c r="CW250" i="2"/>
  <c r="CX250" i="2"/>
  <c r="CY250" i="2"/>
  <c r="CP251" i="2"/>
  <c r="CQ251" i="2"/>
  <c r="CR251" i="2"/>
  <c r="CS251" i="2"/>
  <c r="CT251" i="2"/>
  <c r="CU251" i="2"/>
  <c r="CV251" i="2"/>
  <c r="CW251" i="2"/>
  <c r="CX251" i="2"/>
  <c r="CY251" i="2"/>
  <c r="CP252" i="2"/>
  <c r="CQ252" i="2"/>
  <c r="CR252" i="2"/>
  <c r="CS252" i="2"/>
  <c r="CT252" i="2"/>
  <c r="CU252" i="2"/>
  <c r="CV252" i="2"/>
  <c r="CW252" i="2"/>
  <c r="CX252" i="2"/>
  <c r="CY252" i="2"/>
  <c r="CP253" i="2"/>
  <c r="CQ253" i="2"/>
  <c r="CR253" i="2"/>
  <c r="CS253" i="2"/>
  <c r="CT253" i="2"/>
  <c r="CU253" i="2"/>
  <c r="CV253" i="2"/>
  <c r="CW253" i="2"/>
  <c r="CX253" i="2"/>
  <c r="CY253" i="2"/>
  <c r="CP254" i="2"/>
  <c r="CQ254" i="2"/>
  <c r="CR254" i="2"/>
  <c r="CS254" i="2"/>
  <c r="CT254" i="2"/>
  <c r="CU254" i="2"/>
  <c r="CV254" i="2"/>
  <c r="CW254" i="2"/>
  <c r="CX254" i="2"/>
  <c r="CY254" i="2"/>
  <c r="CP255" i="2"/>
  <c r="CQ255" i="2"/>
  <c r="CR255" i="2"/>
  <c r="CS255" i="2"/>
  <c r="CT255" i="2"/>
  <c r="CU255" i="2"/>
  <c r="CV255" i="2"/>
  <c r="CW255" i="2"/>
  <c r="CX255" i="2"/>
  <c r="CY255" i="2"/>
  <c r="CP256" i="2"/>
  <c r="CQ256" i="2"/>
  <c r="CR256" i="2"/>
  <c r="CS256" i="2"/>
  <c r="CT256" i="2"/>
  <c r="CU256" i="2"/>
  <c r="CV256" i="2"/>
  <c r="CW256" i="2"/>
  <c r="CX256" i="2"/>
  <c r="CY256" i="2"/>
  <c r="CP257" i="2"/>
  <c r="CQ257" i="2"/>
  <c r="CR257" i="2"/>
  <c r="CS257" i="2"/>
  <c r="CT257" i="2"/>
  <c r="CU257" i="2"/>
  <c r="CV257" i="2"/>
  <c r="CW257" i="2"/>
  <c r="CX257" i="2"/>
  <c r="CY257" i="2"/>
  <c r="CP258" i="2"/>
  <c r="CQ258" i="2"/>
  <c r="EY258" i="2" s="1"/>
  <c r="CR258" i="2"/>
  <c r="CS258" i="2"/>
  <c r="EQ258" i="2" s="1"/>
  <c r="CT258" i="2"/>
  <c r="CU258" i="2"/>
  <c r="EI258" i="2" s="1"/>
  <c r="CV258" i="2"/>
  <c r="CW258" i="2"/>
  <c r="EA258" i="2" s="1"/>
  <c r="CX258" i="2"/>
  <c r="CY258" i="2"/>
  <c r="DS258" i="2" s="1"/>
  <c r="CP259" i="2"/>
  <c r="CQ259" i="2"/>
  <c r="DK259" i="2" s="1"/>
  <c r="CR259" i="2"/>
  <c r="CS259" i="2"/>
  <c r="GE259" i="2" s="1"/>
  <c r="CT259" i="2"/>
  <c r="CU259" i="2"/>
  <c r="FW259" i="2" s="1"/>
  <c r="CV259" i="2"/>
  <c r="CW259" i="2"/>
  <c r="FO259" i="2" s="1"/>
  <c r="CX259" i="2"/>
  <c r="CY259" i="2"/>
  <c r="FG259" i="2" s="1"/>
  <c r="CP260" i="2"/>
  <c r="CQ260" i="2"/>
  <c r="EY260" i="2" s="1"/>
  <c r="CR260" i="2"/>
  <c r="CS260" i="2"/>
  <c r="EQ260" i="2" s="1"/>
  <c r="CT260" i="2"/>
  <c r="CU260" i="2"/>
  <c r="EI260" i="2" s="1"/>
  <c r="CV260" i="2"/>
  <c r="CW260" i="2"/>
  <c r="EA260" i="2" s="1"/>
  <c r="CX260" i="2"/>
  <c r="CY260" i="2"/>
  <c r="DS260" i="2" s="1"/>
  <c r="CP261" i="2"/>
  <c r="CQ261" i="2"/>
  <c r="DK261" i="2" s="1"/>
  <c r="CR261" i="2"/>
  <c r="CS261" i="2"/>
  <c r="GE261" i="2" s="1"/>
  <c r="CT261" i="2"/>
  <c r="CU261" i="2"/>
  <c r="FW261" i="2" s="1"/>
  <c r="CV261" i="2"/>
  <c r="CW261" i="2"/>
  <c r="FO261" i="2" s="1"/>
  <c r="CX261" i="2"/>
  <c r="CY261" i="2"/>
  <c r="FG261" i="2" s="1"/>
  <c r="CP262" i="2"/>
  <c r="CQ262" i="2"/>
  <c r="EY262" i="2" s="1"/>
  <c r="CR262" i="2"/>
  <c r="CS262" i="2"/>
  <c r="EQ262" i="2" s="1"/>
  <c r="CT262" i="2"/>
  <c r="CU262" i="2"/>
  <c r="EI262" i="2" s="1"/>
  <c r="CV262" i="2"/>
  <c r="CW262" i="2"/>
  <c r="EA262" i="2" s="1"/>
  <c r="CX262" i="2"/>
  <c r="CY262" i="2"/>
  <c r="DS262" i="2" s="1"/>
  <c r="CP263" i="2"/>
  <c r="CQ263" i="2"/>
  <c r="DK263" i="2" s="1"/>
  <c r="CR263" i="2"/>
  <c r="CS263" i="2"/>
  <c r="GE263" i="2" s="1"/>
  <c r="CT263" i="2"/>
  <c r="CU263" i="2"/>
  <c r="FW263" i="2" s="1"/>
  <c r="CV263" i="2"/>
  <c r="CW263" i="2"/>
  <c r="FO263" i="2" s="1"/>
  <c r="CX263" i="2"/>
  <c r="CY263" i="2"/>
  <c r="FG263" i="2" s="1"/>
  <c r="CP264" i="2"/>
  <c r="CQ264" i="2"/>
  <c r="EY264" i="2" s="1"/>
  <c r="CR264" i="2"/>
  <c r="CS264" i="2"/>
  <c r="EQ264" i="2" s="1"/>
  <c r="CT264" i="2"/>
  <c r="CU264" i="2"/>
  <c r="EI264" i="2" s="1"/>
  <c r="CV264" i="2"/>
  <c r="CW264" i="2"/>
  <c r="EA264" i="2" s="1"/>
  <c r="CX264" i="2"/>
  <c r="CY264" i="2"/>
  <c r="DS264" i="2" s="1"/>
  <c r="CP265" i="2"/>
  <c r="CQ265" i="2"/>
  <c r="DK265" i="2" s="1"/>
  <c r="CR265" i="2"/>
  <c r="CS265" i="2"/>
  <c r="GE265" i="2" s="1"/>
  <c r="CT265" i="2"/>
  <c r="CU265" i="2"/>
  <c r="FW265" i="2" s="1"/>
  <c r="CV265" i="2"/>
  <c r="CW265" i="2"/>
  <c r="FO265" i="2" s="1"/>
  <c r="CX265" i="2"/>
  <c r="CY265" i="2"/>
  <c r="FG265" i="2" s="1"/>
  <c r="CP266" i="2"/>
  <c r="CQ266" i="2"/>
  <c r="EY266" i="2" s="1"/>
  <c r="CR266" i="2"/>
  <c r="CS266" i="2"/>
  <c r="EQ266" i="2" s="1"/>
  <c r="CT266" i="2"/>
  <c r="CU266" i="2"/>
  <c r="EI266" i="2" s="1"/>
  <c r="CV266" i="2"/>
  <c r="CW266" i="2"/>
  <c r="EA266" i="2" s="1"/>
  <c r="CX266" i="2"/>
  <c r="CY266" i="2"/>
  <c r="DS266" i="2" s="1"/>
  <c r="CQ6" i="2"/>
  <c r="EY6" i="2" s="1"/>
  <c r="CR6" i="2"/>
  <c r="FT6" i="2" s="1"/>
  <c r="CS6" i="2"/>
  <c r="CT6" i="2"/>
  <c r="GF6" i="2" s="1"/>
  <c r="CU6" i="2"/>
  <c r="FW6" i="2" s="1"/>
  <c r="CV6" i="2"/>
  <c r="FD6" i="2" s="1"/>
  <c r="CW6" i="2"/>
  <c r="CX6" i="2"/>
  <c r="FP6" i="2" s="1"/>
  <c r="CY6" i="2"/>
  <c r="FG6" i="2" s="1"/>
  <c r="CP6" i="2"/>
  <c r="GB6" i="2" s="1"/>
  <c r="CO7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O21" i="2"/>
  <c r="CO22" i="2"/>
  <c r="CO23" i="2"/>
  <c r="CO24" i="2"/>
  <c r="CO25" i="2"/>
  <c r="CO26" i="2"/>
  <c r="CO27" i="2"/>
  <c r="CO28" i="2"/>
  <c r="CO29" i="2"/>
  <c r="CO30" i="2"/>
  <c r="CO31" i="2"/>
  <c r="CO32" i="2"/>
  <c r="CO33" i="2"/>
  <c r="CO34" i="2"/>
  <c r="CO35" i="2"/>
  <c r="CO36" i="2"/>
  <c r="CO37" i="2"/>
  <c r="CO38" i="2"/>
  <c r="CO39" i="2"/>
  <c r="CO40" i="2"/>
  <c r="CO41" i="2"/>
  <c r="CO42" i="2"/>
  <c r="CO43" i="2"/>
  <c r="CO44" i="2"/>
  <c r="CO45" i="2"/>
  <c r="CO46" i="2"/>
  <c r="CO47" i="2"/>
  <c r="CO48" i="2"/>
  <c r="CO49" i="2"/>
  <c r="CO50" i="2"/>
  <c r="CO51" i="2"/>
  <c r="CO52" i="2"/>
  <c r="CO53" i="2"/>
  <c r="CO54" i="2"/>
  <c r="CO55" i="2"/>
  <c r="CO56" i="2"/>
  <c r="CO57" i="2"/>
  <c r="CO58" i="2"/>
  <c r="CO59" i="2"/>
  <c r="CO60" i="2"/>
  <c r="CO61" i="2"/>
  <c r="CO62" i="2"/>
  <c r="CO63" i="2"/>
  <c r="CO64" i="2"/>
  <c r="CO65" i="2"/>
  <c r="CO66" i="2"/>
  <c r="CO67" i="2"/>
  <c r="CO68" i="2"/>
  <c r="CO69" i="2"/>
  <c r="CO70" i="2"/>
  <c r="CO71" i="2"/>
  <c r="CO72" i="2"/>
  <c r="CO73" i="2"/>
  <c r="CO74" i="2"/>
  <c r="CO75" i="2"/>
  <c r="CO76" i="2"/>
  <c r="CO77" i="2"/>
  <c r="CO78" i="2"/>
  <c r="CO79" i="2"/>
  <c r="CO80" i="2"/>
  <c r="CO81" i="2"/>
  <c r="CO82" i="2"/>
  <c r="CO83" i="2"/>
  <c r="CO84" i="2"/>
  <c r="CO85" i="2"/>
  <c r="CO86" i="2"/>
  <c r="CO87" i="2"/>
  <c r="CO88" i="2"/>
  <c r="CO89" i="2"/>
  <c r="CO90" i="2"/>
  <c r="CO91" i="2"/>
  <c r="CO92" i="2"/>
  <c r="CO93" i="2"/>
  <c r="CO94" i="2"/>
  <c r="CO95" i="2"/>
  <c r="CO96" i="2"/>
  <c r="CO97" i="2"/>
  <c r="CO98" i="2"/>
  <c r="CO99" i="2"/>
  <c r="CO100" i="2"/>
  <c r="CO101" i="2"/>
  <c r="CO102" i="2"/>
  <c r="CO103" i="2"/>
  <c r="CO104" i="2"/>
  <c r="CO105" i="2"/>
  <c r="CO106" i="2"/>
  <c r="CO107" i="2"/>
  <c r="CO108" i="2"/>
  <c r="CO109" i="2"/>
  <c r="CO110" i="2"/>
  <c r="CO111" i="2"/>
  <c r="CO112" i="2"/>
  <c r="CO113" i="2"/>
  <c r="CO114" i="2"/>
  <c r="CO115" i="2"/>
  <c r="CO116" i="2"/>
  <c r="CO117" i="2"/>
  <c r="CO118" i="2"/>
  <c r="CO119" i="2"/>
  <c r="CO120" i="2"/>
  <c r="CO121" i="2"/>
  <c r="CO122" i="2"/>
  <c r="CO123" i="2"/>
  <c r="CO124" i="2"/>
  <c r="CO125" i="2"/>
  <c r="CO126" i="2"/>
  <c r="CO127" i="2"/>
  <c r="CO128" i="2"/>
  <c r="CO129" i="2"/>
  <c r="CO130" i="2"/>
  <c r="CO131" i="2"/>
  <c r="CO132" i="2"/>
  <c r="CO133" i="2"/>
  <c r="CO134" i="2"/>
  <c r="CO135" i="2"/>
  <c r="CO136" i="2"/>
  <c r="CO137" i="2"/>
  <c r="CO138" i="2"/>
  <c r="CO139" i="2"/>
  <c r="CO140" i="2"/>
  <c r="CO141" i="2"/>
  <c r="CO142" i="2"/>
  <c r="CO143" i="2"/>
  <c r="CO144" i="2"/>
  <c r="CO145" i="2"/>
  <c r="CO146" i="2"/>
  <c r="CO147" i="2"/>
  <c r="CO148" i="2"/>
  <c r="CO149" i="2"/>
  <c r="CO150" i="2"/>
  <c r="CO151" i="2"/>
  <c r="CO152" i="2"/>
  <c r="CO153" i="2"/>
  <c r="CO154" i="2"/>
  <c r="CO155" i="2"/>
  <c r="CO156" i="2"/>
  <c r="CO157" i="2"/>
  <c r="CO158" i="2"/>
  <c r="CO159" i="2"/>
  <c r="CO160" i="2"/>
  <c r="CO161" i="2"/>
  <c r="CO162" i="2"/>
  <c r="CO163" i="2"/>
  <c r="CO164" i="2"/>
  <c r="CO165" i="2"/>
  <c r="CO166" i="2"/>
  <c r="CO167" i="2"/>
  <c r="CO168" i="2"/>
  <c r="CO169" i="2"/>
  <c r="CO170" i="2"/>
  <c r="CO171" i="2"/>
  <c r="CO172" i="2"/>
  <c r="CO173" i="2"/>
  <c r="CO174" i="2"/>
  <c r="CO175" i="2"/>
  <c r="CO176" i="2"/>
  <c r="CO177" i="2"/>
  <c r="CO178" i="2"/>
  <c r="CO179" i="2"/>
  <c r="CO180" i="2"/>
  <c r="CO181" i="2"/>
  <c r="CO182" i="2"/>
  <c r="CO183" i="2"/>
  <c r="CO184" i="2"/>
  <c r="CO185" i="2"/>
  <c r="CO186" i="2"/>
  <c r="CO187" i="2"/>
  <c r="CO188" i="2"/>
  <c r="CO189" i="2"/>
  <c r="CO190" i="2"/>
  <c r="CO191" i="2"/>
  <c r="CO192" i="2"/>
  <c r="CO193" i="2"/>
  <c r="CO194" i="2"/>
  <c r="CO195" i="2"/>
  <c r="CO196" i="2"/>
  <c r="CO197" i="2"/>
  <c r="CO198" i="2"/>
  <c r="CO199" i="2"/>
  <c r="CO200" i="2"/>
  <c r="CO201" i="2"/>
  <c r="CO202" i="2"/>
  <c r="CO203" i="2"/>
  <c r="CO204" i="2"/>
  <c r="CO205" i="2"/>
  <c r="CO206" i="2"/>
  <c r="CO207" i="2"/>
  <c r="CO208" i="2"/>
  <c r="CO209" i="2"/>
  <c r="CO210" i="2"/>
  <c r="CO211" i="2"/>
  <c r="CO212" i="2"/>
  <c r="CO213" i="2"/>
  <c r="CO214" i="2"/>
  <c r="CO215" i="2"/>
  <c r="CO216" i="2"/>
  <c r="CO217" i="2"/>
  <c r="CO218" i="2"/>
  <c r="CO219" i="2"/>
  <c r="CO220" i="2"/>
  <c r="CO221" i="2"/>
  <c r="CO222" i="2"/>
  <c r="CO223" i="2"/>
  <c r="CO224" i="2"/>
  <c r="CO225" i="2"/>
  <c r="CO226" i="2"/>
  <c r="CO227" i="2"/>
  <c r="CO228" i="2"/>
  <c r="CO229" i="2"/>
  <c r="CO230" i="2"/>
  <c r="CO231" i="2"/>
  <c r="CO232" i="2"/>
  <c r="CO233" i="2"/>
  <c r="CO234" i="2"/>
  <c r="CO235" i="2"/>
  <c r="CO236" i="2"/>
  <c r="CO237" i="2"/>
  <c r="CO238" i="2"/>
  <c r="CO239" i="2"/>
  <c r="CO240" i="2"/>
  <c r="CO241" i="2"/>
  <c r="CO242" i="2"/>
  <c r="CO243" i="2"/>
  <c r="CO244" i="2"/>
  <c r="CO245" i="2"/>
  <c r="CO246" i="2"/>
  <c r="CO247" i="2"/>
  <c r="CO248" i="2"/>
  <c r="CO249" i="2"/>
  <c r="CO250" i="2"/>
  <c r="CO251" i="2"/>
  <c r="CO252" i="2"/>
  <c r="CO253" i="2"/>
  <c r="CO254" i="2"/>
  <c r="CO255" i="2"/>
  <c r="CO256" i="2"/>
  <c r="CO257" i="2"/>
  <c r="CO258" i="2"/>
  <c r="CO259" i="2"/>
  <c r="CO260" i="2"/>
  <c r="CO261" i="2"/>
  <c r="CO262" i="2"/>
  <c r="CO263" i="2"/>
  <c r="CO264" i="2"/>
  <c r="CO265" i="2"/>
  <c r="CO266" i="2"/>
  <c r="CO6" i="2"/>
  <c r="C1" i="4" s="1"/>
  <c r="AK3" i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" i="1"/>
  <c r="V16" i="4" l="1"/>
  <c r="O16" i="4"/>
  <c r="O15" i="4"/>
  <c r="C63" i="4"/>
  <c r="FY6" i="2"/>
  <c r="FE6" i="2"/>
  <c r="EK6" i="2"/>
  <c r="DQ6" i="2"/>
  <c r="FU6" i="2"/>
  <c r="O13" i="4" s="1"/>
  <c r="FA6" i="2"/>
  <c r="O11" i="4" s="1"/>
  <c r="EG6" i="2"/>
  <c r="O9" i="4" s="1"/>
  <c r="DM6" i="2"/>
  <c r="O7" i="4" s="1"/>
  <c r="DZ266" i="2"/>
  <c r="ET266" i="2"/>
  <c r="FN266" i="2"/>
  <c r="GH266" i="2"/>
  <c r="DP266" i="2"/>
  <c r="EJ266" i="2"/>
  <c r="FD266" i="2"/>
  <c r="FX266" i="2"/>
  <c r="DV266" i="2"/>
  <c r="EP266" i="2"/>
  <c r="FJ266" i="2"/>
  <c r="GD266" i="2"/>
  <c r="DL266" i="2"/>
  <c r="EF266" i="2"/>
  <c r="EZ266" i="2"/>
  <c r="FT266" i="2"/>
  <c r="DR265" i="2"/>
  <c r="EL265" i="2"/>
  <c r="FF265" i="2"/>
  <c r="FZ265" i="2"/>
  <c r="EB265" i="2"/>
  <c r="EV265" i="2"/>
  <c r="FP265" i="2"/>
  <c r="GJ265" i="2"/>
  <c r="DN265" i="2"/>
  <c r="EH265" i="2"/>
  <c r="FB265" i="2"/>
  <c r="FV265" i="2"/>
  <c r="DX265" i="2"/>
  <c r="ER265" i="2"/>
  <c r="FL265" i="2"/>
  <c r="GF265" i="2"/>
  <c r="DJ265" i="2"/>
  <c r="ED265" i="2"/>
  <c r="EX265" i="2"/>
  <c r="FR265" i="2"/>
  <c r="DT265" i="2"/>
  <c r="EN265" i="2"/>
  <c r="FH265" i="2"/>
  <c r="GB265" i="2"/>
  <c r="DZ264" i="2"/>
  <c r="ET264" i="2"/>
  <c r="FN264" i="2"/>
  <c r="GH264" i="2"/>
  <c r="DP264" i="2"/>
  <c r="EJ264" i="2"/>
  <c r="FD264" i="2"/>
  <c r="FX264" i="2"/>
  <c r="DV264" i="2"/>
  <c r="EP264" i="2"/>
  <c r="FJ264" i="2"/>
  <c r="GD264" i="2"/>
  <c r="DL264" i="2"/>
  <c r="EF264" i="2"/>
  <c r="EZ264" i="2"/>
  <c r="FT264" i="2"/>
  <c r="DR263" i="2"/>
  <c r="EL263" i="2"/>
  <c r="FF263" i="2"/>
  <c r="FZ263" i="2"/>
  <c r="EB263" i="2"/>
  <c r="EV263" i="2"/>
  <c r="FP263" i="2"/>
  <c r="GJ263" i="2"/>
  <c r="DN263" i="2"/>
  <c r="EH263" i="2"/>
  <c r="FB263" i="2"/>
  <c r="FV263" i="2"/>
  <c r="DX263" i="2"/>
  <c r="ER263" i="2"/>
  <c r="FL263" i="2"/>
  <c r="GF263" i="2"/>
  <c r="DJ263" i="2"/>
  <c r="ED263" i="2"/>
  <c r="EX263" i="2"/>
  <c r="FR263" i="2"/>
  <c r="DT263" i="2"/>
  <c r="EN263" i="2"/>
  <c r="FH263" i="2"/>
  <c r="GB263" i="2"/>
  <c r="DZ262" i="2"/>
  <c r="ET262" i="2"/>
  <c r="FN262" i="2"/>
  <c r="GH262" i="2"/>
  <c r="DP262" i="2"/>
  <c r="EJ262" i="2"/>
  <c r="FD262" i="2"/>
  <c r="FX262" i="2"/>
  <c r="DV262" i="2"/>
  <c r="EP262" i="2"/>
  <c r="FJ262" i="2"/>
  <c r="GD262" i="2"/>
  <c r="DL262" i="2"/>
  <c r="EF262" i="2"/>
  <c r="EZ262" i="2"/>
  <c r="FT262" i="2"/>
  <c r="DR261" i="2"/>
  <c r="EL261" i="2"/>
  <c r="FF261" i="2"/>
  <c r="FZ261" i="2"/>
  <c r="EB261" i="2"/>
  <c r="EV261" i="2"/>
  <c r="FP261" i="2"/>
  <c r="GJ261" i="2"/>
  <c r="DN261" i="2"/>
  <c r="EH261" i="2"/>
  <c r="FB261" i="2"/>
  <c r="FV261" i="2"/>
  <c r="DX261" i="2"/>
  <c r="ER261" i="2"/>
  <c r="FL261" i="2"/>
  <c r="GF261" i="2"/>
  <c r="DJ261" i="2"/>
  <c r="ED261" i="2"/>
  <c r="EX261" i="2"/>
  <c r="FR261" i="2"/>
  <c r="DT261" i="2"/>
  <c r="EN261" i="2"/>
  <c r="FH261" i="2"/>
  <c r="GB261" i="2"/>
  <c r="DZ260" i="2"/>
  <c r="ET260" i="2"/>
  <c r="FN260" i="2"/>
  <c r="GH260" i="2"/>
  <c r="DP260" i="2"/>
  <c r="EJ260" i="2"/>
  <c r="FD260" i="2"/>
  <c r="FX260" i="2"/>
  <c r="DV260" i="2"/>
  <c r="EP260" i="2"/>
  <c r="FJ260" i="2"/>
  <c r="GD260" i="2"/>
  <c r="DL260" i="2"/>
  <c r="EF260" i="2"/>
  <c r="EZ260" i="2"/>
  <c r="FT260" i="2"/>
  <c r="DR259" i="2"/>
  <c r="EL259" i="2"/>
  <c r="FF259" i="2"/>
  <c r="FZ259" i="2"/>
  <c r="EB259" i="2"/>
  <c r="EV259" i="2"/>
  <c r="FP259" i="2"/>
  <c r="GJ259" i="2"/>
  <c r="DN259" i="2"/>
  <c r="EH259" i="2"/>
  <c r="FB259" i="2"/>
  <c r="FV259" i="2"/>
  <c r="DX259" i="2"/>
  <c r="ER259" i="2"/>
  <c r="FL259" i="2"/>
  <c r="GF259" i="2"/>
  <c r="DJ259" i="2"/>
  <c r="ED259" i="2"/>
  <c r="EX259" i="2"/>
  <c r="FR259" i="2"/>
  <c r="DT259" i="2"/>
  <c r="EN259" i="2"/>
  <c r="FH259" i="2"/>
  <c r="GB259" i="2"/>
  <c r="DZ258" i="2"/>
  <c r="ET258" i="2"/>
  <c r="FN258" i="2"/>
  <c r="GH258" i="2"/>
  <c r="DP258" i="2"/>
  <c r="EJ258" i="2"/>
  <c r="FD258" i="2"/>
  <c r="FX258" i="2"/>
  <c r="DV258" i="2"/>
  <c r="EP258" i="2"/>
  <c r="FJ258" i="2"/>
  <c r="GD258" i="2"/>
  <c r="DL258" i="2"/>
  <c r="EF258" i="2"/>
  <c r="EZ258" i="2"/>
  <c r="FT258" i="2"/>
  <c r="DR257" i="2"/>
  <c r="EL257" i="2"/>
  <c r="FF257" i="2"/>
  <c r="FZ257" i="2"/>
  <c r="EB257" i="2"/>
  <c r="EV257" i="2"/>
  <c r="FP257" i="2"/>
  <c r="GJ257" i="2"/>
  <c r="DN257" i="2"/>
  <c r="EH257" i="2"/>
  <c r="FB257" i="2"/>
  <c r="FV257" i="2"/>
  <c r="DX257" i="2"/>
  <c r="ER257" i="2"/>
  <c r="FL257" i="2"/>
  <c r="GF257" i="2"/>
  <c r="DJ257" i="2"/>
  <c r="ED257" i="2"/>
  <c r="EX257" i="2"/>
  <c r="FR257" i="2"/>
  <c r="DT257" i="2"/>
  <c r="EN257" i="2"/>
  <c r="FH257" i="2"/>
  <c r="GB257" i="2"/>
  <c r="DZ256" i="2"/>
  <c r="ET256" i="2"/>
  <c r="FN256" i="2"/>
  <c r="GH256" i="2"/>
  <c r="DP256" i="2"/>
  <c r="EJ256" i="2"/>
  <c r="FD256" i="2"/>
  <c r="FX256" i="2"/>
  <c r="DV256" i="2"/>
  <c r="EP256" i="2"/>
  <c r="FJ256" i="2"/>
  <c r="GD256" i="2"/>
  <c r="DL256" i="2"/>
  <c r="EF256" i="2"/>
  <c r="EZ256" i="2"/>
  <c r="FT256" i="2"/>
  <c r="DR255" i="2"/>
  <c r="EL255" i="2"/>
  <c r="FF255" i="2"/>
  <c r="FZ255" i="2"/>
  <c r="EB255" i="2"/>
  <c r="EV255" i="2"/>
  <c r="FP255" i="2"/>
  <c r="GJ255" i="2"/>
  <c r="DN255" i="2"/>
  <c r="EH255" i="2"/>
  <c r="FB255" i="2"/>
  <c r="FV255" i="2"/>
  <c r="DX255" i="2"/>
  <c r="ER255" i="2"/>
  <c r="FL255" i="2"/>
  <c r="GF255" i="2"/>
  <c r="DJ255" i="2"/>
  <c r="ED255" i="2"/>
  <c r="EX255" i="2"/>
  <c r="FR255" i="2"/>
  <c r="DT255" i="2"/>
  <c r="EN255" i="2"/>
  <c r="FH255" i="2"/>
  <c r="GB255" i="2"/>
  <c r="DZ254" i="2"/>
  <c r="ET254" i="2"/>
  <c r="FN254" i="2"/>
  <c r="GH254" i="2"/>
  <c r="DP254" i="2"/>
  <c r="EJ254" i="2"/>
  <c r="FD254" i="2"/>
  <c r="FX254" i="2"/>
  <c r="DV254" i="2"/>
  <c r="EP254" i="2"/>
  <c r="FJ254" i="2"/>
  <c r="GD254" i="2"/>
  <c r="DL254" i="2"/>
  <c r="EF254" i="2"/>
  <c r="EZ254" i="2"/>
  <c r="FT254" i="2"/>
  <c r="DR253" i="2"/>
  <c r="EL253" i="2"/>
  <c r="FF253" i="2"/>
  <c r="FZ253" i="2"/>
  <c r="EB253" i="2"/>
  <c r="EV253" i="2"/>
  <c r="FP253" i="2"/>
  <c r="GJ253" i="2"/>
  <c r="DN253" i="2"/>
  <c r="EH253" i="2"/>
  <c r="FB253" i="2"/>
  <c r="FV253" i="2"/>
  <c r="DX253" i="2"/>
  <c r="ER253" i="2"/>
  <c r="FL253" i="2"/>
  <c r="GF253" i="2"/>
  <c r="DJ253" i="2"/>
  <c r="ED253" i="2"/>
  <c r="EX253" i="2"/>
  <c r="FR253" i="2"/>
  <c r="DT253" i="2"/>
  <c r="EN253" i="2"/>
  <c r="FH253" i="2"/>
  <c r="GB253" i="2"/>
  <c r="DZ252" i="2"/>
  <c r="ET252" i="2"/>
  <c r="FN252" i="2"/>
  <c r="GH252" i="2"/>
  <c r="DP252" i="2"/>
  <c r="EJ252" i="2"/>
  <c r="FD252" i="2"/>
  <c r="FX252" i="2"/>
  <c r="DV252" i="2"/>
  <c r="EP252" i="2"/>
  <c r="FJ252" i="2"/>
  <c r="GD252" i="2"/>
  <c r="DL252" i="2"/>
  <c r="EF252" i="2"/>
  <c r="EZ252" i="2"/>
  <c r="FT252" i="2"/>
  <c r="DR251" i="2"/>
  <c r="EL251" i="2"/>
  <c r="FF251" i="2"/>
  <c r="FZ251" i="2"/>
  <c r="EB251" i="2"/>
  <c r="EV251" i="2"/>
  <c r="FP251" i="2"/>
  <c r="GJ251" i="2"/>
  <c r="DN251" i="2"/>
  <c r="EH251" i="2"/>
  <c r="FB251" i="2"/>
  <c r="FV251" i="2"/>
  <c r="DX251" i="2"/>
  <c r="ER251" i="2"/>
  <c r="FL251" i="2"/>
  <c r="GF251" i="2"/>
  <c r="DJ251" i="2"/>
  <c r="ED251" i="2"/>
  <c r="EX251" i="2"/>
  <c r="FR251" i="2"/>
  <c r="DT251" i="2"/>
  <c r="EN251" i="2"/>
  <c r="FH251" i="2"/>
  <c r="GB251" i="2"/>
  <c r="DZ250" i="2"/>
  <c r="ET250" i="2"/>
  <c r="FN250" i="2"/>
  <c r="GH250" i="2"/>
  <c r="DP250" i="2"/>
  <c r="EJ250" i="2"/>
  <c r="FD250" i="2"/>
  <c r="FX250" i="2"/>
  <c r="DV250" i="2"/>
  <c r="EP250" i="2"/>
  <c r="FJ250" i="2"/>
  <c r="GD250" i="2"/>
  <c r="DL250" i="2"/>
  <c r="EF250" i="2"/>
  <c r="EZ250" i="2"/>
  <c r="FT250" i="2"/>
  <c r="DR249" i="2"/>
  <c r="EL249" i="2"/>
  <c r="FF249" i="2"/>
  <c r="FZ249" i="2"/>
  <c r="EB249" i="2"/>
  <c r="EV249" i="2"/>
  <c r="FP249" i="2"/>
  <c r="GJ249" i="2"/>
  <c r="DN249" i="2"/>
  <c r="EH249" i="2"/>
  <c r="FB249" i="2"/>
  <c r="FV249" i="2"/>
  <c r="DX249" i="2"/>
  <c r="ER249" i="2"/>
  <c r="FL249" i="2"/>
  <c r="GF249" i="2"/>
  <c r="DJ249" i="2"/>
  <c r="ED249" i="2"/>
  <c r="EX249" i="2"/>
  <c r="FR249" i="2"/>
  <c r="DT249" i="2"/>
  <c r="EN249" i="2"/>
  <c r="FH249" i="2"/>
  <c r="GB249" i="2"/>
  <c r="DZ248" i="2"/>
  <c r="ET248" i="2"/>
  <c r="FN248" i="2"/>
  <c r="GH248" i="2"/>
  <c r="DP248" i="2"/>
  <c r="EJ248" i="2"/>
  <c r="FD248" i="2"/>
  <c r="FX248" i="2"/>
  <c r="DV248" i="2"/>
  <c r="EP248" i="2"/>
  <c r="FJ248" i="2"/>
  <c r="GD248" i="2"/>
  <c r="DL248" i="2"/>
  <c r="EF248" i="2"/>
  <c r="EZ248" i="2"/>
  <c r="FT248" i="2"/>
  <c r="DR247" i="2"/>
  <c r="EL247" i="2"/>
  <c r="FF247" i="2"/>
  <c r="FZ247" i="2"/>
  <c r="EB247" i="2"/>
  <c r="EV247" i="2"/>
  <c r="FP247" i="2"/>
  <c r="GJ247" i="2"/>
  <c r="DN247" i="2"/>
  <c r="EH247" i="2"/>
  <c r="FB247" i="2"/>
  <c r="FV247" i="2"/>
  <c r="DX247" i="2"/>
  <c r="ER247" i="2"/>
  <c r="FL247" i="2"/>
  <c r="GF247" i="2"/>
  <c r="DJ247" i="2"/>
  <c r="ED247" i="2"/>
  <c r="EX247" i="2"/>
  <c r="FR247" i="2"/>
  <c r="DT247" i="2"/>
  <c r="EN247" i="2"/>
  <c r="FH247" i="2"/>
  <c r="GB247" i="2"/>
  <c r="DZ246" i="2"/>
  <c r="ET246" i="2"/>
  <c r="FN246" i="2"/>
  <c r="GH246" i="2"/>
  <c r="DP246" i="2"/>
  <c r="EJ246" i="2"/>
  <c r="FD246" i="2"/>
  <c r="FX246" i="2"/>
  <c r="DV246" i="2"/>
  <c r="EP246" i="2"/>
  <c r="FJ246" i="2"/>
  <c r="GD246" i="2"/>
  <c r="DL246" i="2"/>
  <c r="EF246" i="2"/>
  <c r="EZ246" i="2"/>
  <c r="FT246" i="2"/>
  <c r="DR245" i="2"/>
  <c r="EL245" i="2"/>
  <c r="FF245" i="2"/>
  <c r="FZ245" i="2"/>
  <c r="EB245" i="2"/>
  <c r="EV245" i="2"/>
  <c r="FP245" i="2"/>
  <c r="GJ245" i="2"/>
  <c r="DN245" i="2"/>
  <c r="EH245" i="2"/>
  <c r="FB245" i="2"/>
  <c r="FV245" i="2"/>
  <c r="DX245" i="2"/>
  <c r="ER245" i="2"/>
  <c r="FL245" i="2"/>
  <c r="GF245" i="2"/>
  <c r="DJ245" i="2"/>
  <c r="ED245" i="2"/>
  <c r="EX245" i="2"/>
  <c r="FR245" i="2"/>
  <c r="DT245" i="2"/>
  <c r="EN245" i="2"/>
  <c r="FH245" i="2"/>
  <c r="GB245" i="2"/>
  <c r="DZ244" i="2"/>
  <c r="ET244" i="2"/>
  <c r="FN244" i="2"/>
  <c r="GH244" i="2"/>
  <c r="DP244" i="2"/>
  <c r="EJ244" i="2"/>
  <c r="FD244" i="2"/>
  <c r="FX244" i="2"/>
  <c r="DV244" i="2"/>
  <c r="EP244" i="2"/>
  <c r="FJ244" i="2"/>
  <c r="GD244" i="2"/>
  <c r="DL244" i="2"/>
  <c r="EF244" i="2"/>
  <c r="EZ244" i="2"/>
  <c r="FT244" i="2"/>
  <c r="EL243" i="2"/>
  <c r="EV243" i="2"/>
  <c r="FF243" i="2"/>
  <c r="FZ243" i="2"/>
  <c r="DR243" i="2"/>
  <c r="EB243" i="2"/>
  <c r="FP243" i="2"/>
  <c r="GJ243" i="2"/>
  <c r="FB243" i="2"/>
  <c r="FV243" i="2"/>
  <c r="EH243" i="2"/>
  <c r="ER243" i="2"/>
  <c r="DN243" i="2"/>
  <c r="DX243" i="2"/>
  <c r="FL243" i="2"/>
  <c r="GF243" i="2"/>
  <c r="FR243" i="2"/>
  <c r="EX243" i="2"/>
  <c r="ED243" i="2"/>
  <c r="EN243" i="2"/>
  <c r="FH243" i="2"/>
  <c r="GB243" i="2"/>
  <c r="DJ243" i="2"/>
  <c r="DT243" i="2"/>
  <c r="DP242" i="2"/>
  <c r="GH242" i="2"/>
  <c r="FN242" i="2"/>
  <c r="FX242" i="2"/>
  <c r="ET242" i="2"/>
  <c r="FD242" i="2"/>
  <c r="DZ242" i="2"/>
  <c r="EJ242" i="2"/>
  <c r="DV242" i="2"/>
  <c r="EF242" i="2"/>
  <c r="DL242" i="2"/>
  <c r="GD242" i="2"/>
  <c r="FJ242" i="2"/>
  <c r="FT242" i="2"/>
  <c r="EP242" i="2"/>
  <c r="EZ242" i="2"/>
  <c r="EL241" i="2"/>
  <c r="EV241" i="2"/>
  <c r="DR241" i="2"/>
  <c r="EB241" i="2"/>
  <c r="FZ241" i="2"/>
  <c r="GJ241" i="2"/>
  <c r="FF241" i="2"/>
  <c r="FP241" i="2"/>
  <c r="FB241" i="2"/>
  <c r="FL241" i="2"/>
  <c r="EH241" i="2"/>
  <c r="ER241" i="2"/>
  <c r="DN241" i="2"/>
  <c r="DX241" i="2"/>
  <c r="FV241" i="2"/>
  <c r="GF241" i="2"/>
  <c r="FR241" i="2"/>
  <c r="GB241" i="2"/>
  <c r="EX241" i="2"/>
  <c r="FH241" i="2"/>
  <c r="ED241" i="2"/>
  <c r="EN241" i="2"/>
  <c r="DJ241" i="2"/>
  <c r="DT241" i="2"/>
  <c r="DP240" i="2"/>
  <c r="GH240" i="2"/>
  <c r="FN240" i="2"/>
  <c r="FX240" i="2"/>
  <c r="ET240" i="2"/>
  <c r="FD240" i="2"/>
  <c r="DZ240" i="2"/>
  <c r="EJ240" i="2"/>
  <c r="DV240" i="2"/>
  <c r="EF240" i="2"/>
  <c r="DL240" i="2"/>
  <c r="GD240" i="2"/>
  <c r="FJ240" i="2"/>
  <c r="FT240" i="2"/>
  <c r="EP240" i="2"/>
  <c r="EZ240" i="2"/>
  <c r="EL239" i="2"/>
  <c r="EV239" i="2"/>
  <c r="DR239" i="2"/>
  <c r="EB239" i="2"/>
  <c r="FZ239" i="2"/>
  <c r="GJ239" i="2"/>
  <c r="FF239" i="2"/>
  <c r="FP239" i="2"/>
  <c r="FB239" i="2"/>
  <c r="FL239" i="2"/>
  <c r="EH239" i="2"/>
  <c r="ER239" i="2"/>
  <c r="DN239" i="2"/>
  <c r="DX239" i="2"/>
  <c r="FV239" i="2"/>
  <c r="GF239" i="2"/>
  <c r="FR239" i="2"/>
  <c r="GB239" i="2"/>
  <c r="EX239" i="2"/>
  <c r="FH239" i="2"/>
  <c r="ED239" i="2"/>
  <c r="EN239" i="2"/>
  <c r="DJ239" i="2"/>
  <c r="DT239" i="2"/>
  <c r="DP238" i="2"/>
  <c r="GH238" i="2"/>
  <c r="FN238" i="2"/>
  <c r="FX238" i="2"/>
  <c r="ET238" i="2"/>
  <c r="FD238" i="2"/>
  <c r="DZ238" i="2"/>
  <c r="EJ238" i="2"/>
  <c r="DV238" i="2"/>
  <c r="EF238" i="2"/>
  <c r="DL238" i="2"/>
  <c r="GD238" i="2"/>
  <c r="FJ238" i="2"/>
  <c r="FT238" i="2"/>
  <c r="EP238" i="2"/>
  <c r="EZ238" i="2"/>
  <c r="EL237" i="2"/>
  <c r="EV237" i="2"/>
  <c r="DR237" i="2"/>
  <c r="EB237" i="2"/>
  <c r="FZ237" i="2"/>
  <c r="GJ237" i="2"/>
  <c r="FF237" i="2"/>
  <c r="FP237" i="2"/>
  <c r="FB237" i="2"/>
  <c r="FL237" i="2"/>
  <c r="EH237" i="2"/>
  <c r="ER237" i="2"/>
  <c r="DN237" i="2"/>
  <c r="DX237" i="2"/>
  <c r="FV237" i="2"/>
  <c r="GF237" i="2"/>
  <c r="FR237" i="2"/>
  <c r="GB237" i="2"/>
  <c r="EX237" i="2"/>
  <c r="FH237" i="2"/>
  <c r="ED237" i="2"/>
  <c r="EN237" i="2"/>
  <c r="DJ237" i="2"/>
  <c r="DT237" i="2"/>
  <c r="DP236" i="2"/>
  <c r="GH236" i="2"/>
  <c r="FN236" i="2"/>
  <c r="FX236" i="2"/>
  <c r="ET236" i="2"/>
  <c r="FD236" i="2"/>
  <c r="DZ236" i="2"/>
  <c r="EJ236" i="2"/>
  <c r="DV236" i="2"/>
  <c r="EF236" i="2"/>
  <c r="DL236" i="2"/>
  <c r="GD236" i="2"/>
  <c r="FJ236" i="2"/>
  <c r="FT236" i="2"/>
  <c r="EP236" i="2"/>
  <c r="EZ236" i="2"/>
  <c r="EL235" i="2"/>
  <c r="EV235" i="2"/>
  <c r="DR235" i="2"/>
  <c r="EB235" i="2"/>
  <c r="FZ235" i="2"/>
  <c r="GJ235" i="2"/>
  <c r="FF235" i="2"/>
  <c r="FP235" i="2"/>
  <c r="FB235" i="2"/>
  <c r="FL235" i="2"/>
  <c r="EH235" i="2"/>
  <c r="ER235" i="2"/>
  <c r="DN235" i="2"/>
  <c r="DX235" i="2"/>
  <c r="FV235" i="2"/>
  <c r="GF235" i="2"/>
  <c r="FR235" i="2"/>
  <c r="GB235" i="2"/>
  <c r="EX235" i="2"/>
  <c r="FH235" i="2"/>
  <c r="ED235" i="2"/>
  <c r="EN235" i="2"/>
  <c r="DJ235" i="2"/>
  <c r="DT235" i="2"/>
  <c r="DP234" i="2"/>
  <c r="GH234" i="2"/>
  <c r="FN234" i="2"/>
  <c r="FX234" i="2"/>
  <c r="ET234" i="2"/>
  <c r="FD234" i="2"/>
  <c r="DZ234" i="2"/>
  <c r="EJ234" i="2"/>
  <c r="DV234" i="2"/>
  <c r="EF234" i="2"/>
  <c r="DL234" i="2"/>
  <c r="GD234" i="2"/>
  <c r="FJ234" i="2"/>
  <c r="FT234" i="2"/>
  <c r="EP234" i="2"/>
  <c r="EZ234" i="2"/>
  <c r="EL233" i="2"/>
  <c r="EV233" i="2"/>
  <c r="DR233" i="2"/>
  <c r="EB233" i="2"/>
  <c r="FZ233" i="2"/>
  <c r="GJ233" i="2"/>
  <c r="FF233" i="2"/>
  <c r="FP233" i="2"/>
  <c r="FB233" i="2"/>
  <c r="FL233" i="2"/>
  <c r="EH233" i="2"/>
  <c r="ER233" i="2"/>
  <c r="DN233" i="2"/>
  <c r="DX233" i="2"/>
  <c r="FV233" i="2"/>
  <c r="GF233" i="2"/>
  <c r="FR233" i="2"/>
  <c r="GB233" i="2"/>
  <c r="EX233" i="2"/>
  <c r="FH233" i="2"/>
  <c r="ED233" i="2"/>
  <c r="EN233" i="2"/>
  <c r="DJ233" i="2"/>
  <c r="DT233" i="2"/>
  <c r="DP232" i="2"/>
  <c r="GH232" i="2"/>
  <c r="FN232" i="2"/>
  <c r="FX232" i="2"/>
  <c r="ET232" i="2"/>
  <c r="FD232" i="2"/>
  <c r="DZ232" i="2"/>
  <c r="EJ232" i="2"/>
  <c r="DV232" i="2"/>
  <c r="EF232" i="2"/>
  <c r="DL232" i="2"/>
  <c r="GD232" i="2"/>
  <c r="FJ232" i="2"/>
  <c r="FT232" i="2"/>
  <c r="EP232" i="2"/>
  <c r="EZ232" i="2"/>
  <c r="EL231" i="2"/>
  <c r="EV231" i="2"/>
  <c r="DR231" i="2"/>
  <c r="EB231" i="2"/>
  <c r="FZ231" i="2"/>
  <c r="GJ231" i="2"/>
  <c r="FF231" i="2"/>
  <c r="FP231" i="2"/>
  <c r="FB231" i="2"/>
  <c r="FL231" i="2"/>
  <c r="EH231" i="2"/>
  <c r="ER231" i="2"/>
  <c r="DN231" i="2"/>
  <c r="DX231" i="2"/>
  <c r="FV231" i="2"/>
  <c r="GF231" i="2"/>
  <c r="FR231" i="2"/>
  <c r="GB231" i="2"/>
  <c r="EX231" i="2"/>
  <c r="FH231" i="2"/>
  <c r="ED231" i="2"/>
  <c r="EN231" i="2"/>
  <c r="DJ231" i="2"/>
  <c r="DT231" i="2"/>
  <c r="DP230" i="2"/>
  <c r="GH230" i="2"/>
  <c r="FN230" i="2"/>
  <c r="FX230" i="2"/>
  <c r="ET230" i="2"/>
  <c r="FD230" i="2"/>
  <c r="DZ230" i="2"/>
  <c r="EJ230" i="2"/>
  <c r="DV230" i="2"/>
  <c r="EF230" i="2"/>
  <c r="DL230" i="2"/>
  <c r="GD230" i="2"/>
  <c r="FJ230" i="2"/>
  <c r="FT230" i="2"/>
  <c r="EP230" i="2"/>
  <c r="EZ230" i="2"/>
  <c r="EL229" i="2"/>
  <c r="EV229" i="2"/>
  <c r="DR229" i="2"/>
  <c r="EB229" i="2"/>
  <c r="FZ229" i="2"/>
  <c r="GJ229" i="2"/>
  <c r="FF229" i="2"/>
  <c r="FP229" i="2"/>
  <c r="FB229" i="2"/>
  <c r="FL229" i="2"/>
  <c r="EH229" i="2"/>
  <c r="ER229" i="2"/>
  <c r="DN229" i="2"/>
  <c r="DX229" i="2"/>
  <c r="FV229" i="2"/>
  <c r="GF229" i="2"/>
  <c r="FR229" i="2"/>
  <c r="GB229" i="2"/>
  <c r="EX229" i="2"/>
  <c r="FH229" i="2"/>
  <c r="ED229" i="2"/>
  <c r="EN229" i="2"/>
  <c r="DJ229" i="2"/>
  <c r="DT229" i="2"/>
  <c r="DP228" i="2"/>
  <c r="GH228" i="2"/>
  <c r="FN228" i="2"/>
  <c r="FX228" i="2"/>
  <c r="ET228" i="2"/>
  <c r="FD228" i="2"/>
  <c r="DZ228" i="2"/>
  <c r="EJ228" i="2"/>
  <c r="DV228" i="2"/>
  <c r="EF228" i="2"/>
  <c r="DL228" i="2"/>
  <c r="GD228" i="2"/>
  <c r="FJ228" i="2"/>
  <c r="FT228" i="2"/>
  <c r="EP228" i="2"/>
  <c r="EZ228" i="2"/>
  <c r="EL227" i="2"/>
  <c r="EV227" i="2"/>
  <c r="DR227" i="2"/>
  <c r="EB227" i="2"/>
  <c r="FZ227" i="2"/>
  <c r="GJ227" i="2"/>
  <c r="FF227" i="2"/>
  <c r="FP227" i="2"/>
  <c r="FB227" i="2"/>
  <c r="FL227" i="2"/>
  <c r="EH227" i="2"/>
  <c r="ER227" i="2"/>
  <c r="DN227" i="2"/>
  <c r="DX227" i="2"/>
  <c r="FV227" i="2"/>
  <c r="GF227" i="2"/>
  <c r="FR227" i="2"/>
  <c r="GB227" i="2"/>
  <c r="EX227" i="2"/>
  <c r="FH227" i="2"/>
  <c r="ED227" i="2"/>
  <c r="EN227" i="2"/>
  <c r="DJ227" i="2"/>
  <c r="DT227" i="2"/>
  <c r="DP226" i="2"/>
  <c r="GH226" i="2"/>
  <c r="FN226" i="2"/>
  <c r="FX226" i="2"/>
  <c r="ET226" i="2"/>
  <c r="FD226" i="2"/>
  <c r="DZ226" i="2"/>
  <c r="EJ226" i="2"/>
  <c r="DV226" i="2"/>
  <c r="EF226" i="2"/>
  <c r="DL226" i="2"/>
  <c r="GD226" i="2"/>
  <c r="FJ226" i="2"/>
  <c r="FT226" i="2"/>
  <c r="EP226" i="2"/>
  <c r="EZ226" i="2"/>
  <c r="EL225" i="2"/>
  <c r="EV225" i="2"/>
  <c r="DR225" i="2"/>
  <c r="EB225" i="2"/>
  <c r="FZ225" i="2"/>
  <c r="GJ225" i="2"/>
  <c r="FF225" i="2"/>
  <c r="FP225" i="2"/>
  <c r="FB225" i="2"/>
  <c r="FL225" i="2"/>
  <c r="EH225" i="2"/>
  <c r="ER225" i="2"/>
  <c r="DN225" i="2"/>
  <c r="DX225" i="2"/>
  <c r="FV225" i="2"/>
  <c r="GF225" i="2"/>
  <c r="FR225" i="2"/>
  <c r="GB225" i="2"/>
  <c r="EX225" i="2"/>
  <c r="FH225" i="2"/>
  <c r="ED225" i="2"/>
  <c r="EN225" i="2"/>
  <c r="DJ225" i="2"/>
  <c r="DT225" i="2"/>
  <c r="GH224" i="2"/>
  <c r="DP224" i="2"/>
  <c r="FN224" i="2"/>
  <c r="FX224" i="2"/>
  <c r="ET224" i="2"/>
  <c r="FD224" i="2"/>
  <c r="DZ224" i="2"/>
  <c r="EJ224" i="2"/>
  <c r="DV224" i="2"/>
  <c r="EF224" i="2"/>
  <c r="GD224" i="2"/>
  <c r="FJ224" i="2"/>
  <c r="FT224" i="2"/>
  <c r="DL224" i="2"/>
  <c r="EP224" i="2"/>
  <c r="EZ224" i="2"/>
  <c r="DR223" i="2"/>
  <c r="EL223" i="2"/>
  <c r="FF223" i="2"/>
  <c r="FZ223" i="2"/>
  <c r="EV223" i="2"/>
  <c r="GJ223" i="2"/>
  <c r="EB223" i="2"/>
  <c r="FP223" i="2"/>
  <c r="DN223" i="2"/>
  <c r="EH223" i="2"/>
  <c r="FB223" i="2"/>
  <c r="FV223" i="2"/>
  <c r="DX223" i="2"/>
  <c r="FL223" i="2"/>
  <c r="ER223" i="2"/>
  <c r="GF223" i="2"/>
  <c r="DJ223" i="2"/>
  <c r="ED223" i="2"/>
  <c r="EX223" i="2"/>
  <c r="FR223" i="2"/>
  <c r="EN223" i="2"/>
  <c r="GB223" i="2"/>
  <c r="DT223" i="2"/>
  <c r="FH223" i="2"/>
  <c r="DZ222" i="2"/>
  <c r="ET222" i="2"/>
  <c r="FN222" i="2"/>
  <c r="GH222" i="2"/>
  <c r="DP222" i="2"/>
  <c r="FD222" i="2"/>
  <c r="EJ222" i="2"/>
  <c r="FX222" i="2"/>
  <c r="DV222" i="2"/>
  <c r="EP222" i="2"/>
  <c r="FJ222" i="2"/>
  <c r="GD222" i="2"/>
  <c r="EF222" i="2"/>
  <c r="FT222" i="2"/>
  <c r="DL222" i="2"/>
  <c r="EZ222" i="2"/>
  <c r="DR221" i="2"/>
  <c r="EL221" i="2"/>
  <c r="FF221" i="2"/>
  <c r="FZ221" i="2"/>
  <c r="EV221" i="2"/>
  <c r="GJ221" i="2"/>
  <c r="EB221" i="2"/>
  <c r="FP221" i="2"/>
  <c r="DN221" i="2"/>
  <c r="EH221" i="2"/>
  <c r="FB221" i="2"/>
  <c r="FV221" i="2"/>
  <c r="DX221" i="2"/>
  <c r="FL221" i="2"/>
  <c r="ER221" i="2"/>
  <c r="GF221" i="2"/>
  <c r="DJ221" i="2"/>
  <c r="ED221" i="2"/>
  <c r="EX221" i="2"/>
  <c r="FR221" i="2"/>
  <c r="EN221" i="2"/>
  <c r="GB221" i="2"/>
  <c r="DT221" i="2"/>
  <c r="FH221" i="2"/>
  <c r="DZ220" i="2"/>
  <c r="ET220" i="2"/>
  <c r="FN220" i="2"/>
  <c r="GH220" i="2"/>
  <c r="DP220" i="2"/>
  <c r="FD220" i="2"/>
  <c r="EJ220" i="2"/>
  <c r="FX220" i="2"/>
  <c r="DV220" i="2"/>
  <c r="EP220" i="2"/>
  <c r="FJ220" i="2"/>
  <c r="GD220" i="2"/>
  <c r="EF220" i="2"/>
  <c r="FT220" i="2"/>
  <c r="DL220" i="2"/>
  <c r="EZ220" i="2"/>
  <c r="DR219" i="2"/>
  <c r="EL219" i="2"/>
  <c r="FF219" i="2"/>
  <c r="FZ219" i="2"/>
  <c r="EV219" i="2"/>
  <c r="GJ219" i="2"/>
  <c r="EB219" i="2"/>
  <c r="FP219" i="2"/>
  <c r="DN219" i="2"/>
  <c r="EH219" i="2"/>
  <c r="FB219" i="2"/>
  <c r="FV219" i="2"/>
  <c r="DX219" i="2"/>
  <c r="FL219" i="2"/>
  <c r="ER219" i="2"/>
  <c r="GF219" i="2"/>
  <c r="DJ219" i="2"/>
  <c r="ED219" i="2"/>
  <c r="EX219" i="2"/>
  <c r="FR219" i="2"/>
  <c r="EN219" i="2"/>
  <c r="GB219" i="2"/>
  <c r="DT219" i="2"/>
  <c r="FH219" i="2"/>
  <c r="DZ218" i="2"/>
  <c r="ET218" i="2"/>
  <c r="FN218" i="2"/>
  <c r="GH218" i="2"/>
  <c r="DP218" i="2"/>
  <c r="FD218" i="2"/>
  <c r="EJ218" i="2"/>
  <c r="FX218" i="2"/>
  <c r="DV218" i="2"/>
  <c r="EP218" i="2"/>
  <c r="FJ218" i="2"/>
  <c r="GD218" i="2"/>
  <c r="EF218" i="2"/>
  <c r="FT218" i="2"/>
  <c r="DL218" i="2"/>
  <c r="EZ218" i="2"/>
  <c r="DR217" i="2"/>
  <c r="EL217" i="2"/>
  <c r="FF217" i="2"/>
  <c r="FZ217" i="2"/>
  <c r="EB217" i="2"/>
  <c r="EV217" i="2"/>
  <c r="FP217" i="2"/>
  <c r="GJ217" i="2"/>
  <c r="DN217" i="2"/>
  <c r="EH217" i="2"/>
  <c r="FB217" i="2"/>
  <c r="FV217" i="2"/>
  <c r="DX217" i="2"/>
  <c r="ER217" i="2"/>
  <c r="FL217" i="2"/>
  <c r="GF217" i="2"/>
  <c r="DJ217" i="2"/>
  <c r="ED217" i="2"/>
  <c r="EX217" i="2"/>
  <c r="FR217" i="2"/>
  <c r="DT217" i="2"/>
  <c r="EN217" i="2"/>
  <c r="FH217" i="2"/>
  <c r="GB217" i="2"/>
  <c r="DZ216" i="2"/>
  <c r="ET216" i="2"/>
  <c r="FN216" i="2"/>
  <c r="GH216" i="2"/>
  <c r="DP216" i="2"/>
  <c r="EJ216" i="2"/>
  <c r="FD216" i="2"/>
  <c r="FX216" i="2"/>
  <c r="DV216" i="2"/>
  <c r="EP216" i="2"/>
  <c r="FJ216" i="2"/>
  <c r="GD216" i="2"/>
  <c r="DL216" i="2"/>
  <c r="EF216" i="2"/>
  <c r="EZ216" i="2"/>
  <c r="FT216" i="2"/>
  <c r="DR215" i="2"/>
  <c r="EL215" i="2"/>
  <c r="FF215" i="2"/>
  <c r="FZ215" i="2"/>
  <c r="EB215" i="2"/>
  <c r="EV215" i="2"/>
  <c r="FP215" i="2"/>
  <c r="GJ215" i="2"/>
  <c r="DN215" i="2"/>
  <c r="EH215" i="2"/>
  <c r="FB215" i="2"/>
  <c r="FV215" i="2"/>
  <c r="DX215" i="2"/>
  <c r="ER215" i="2"/>
  <c r="FL215" i="2"/>
  <c r="GF215" i="2"/>
  <c r="DJ215" i="2"/>
  <c r="ED215" i="2"/>
  <c r="EX215" i="2"/>
  <c r="FR215" i="2"/>
  <c r="DT215" i="2"/>
  <c r="EN215" i="2"/>
  <c r="FH215" i="2"/>
  <c r="GB215" i="2"/>
  <c r="DZ214" i="2"/>
  <c r="ET214" i="2"/>
  <c r="FN214" i="2"/>
  <c r="GH214" i="2"/>
  <c r="DP214" i="2"/>
  <c r="EJ214" i="2"/>
  <c r="FD214" i="2"/>
  <c r="FX214" i="2"/>
  <c r="DV214" i="2"/>
  <c r="EP214" i="2"/>
  <c r="FJ214" i="2"/>
  <c r="GD214" i="2"/>
  <c r="DL214" i="2"/>
  <c r="EF214" i="2"/>
  <c r="EZ214" i="2"/>
  <c r="FT214" i="2"/>
  <c r="DR213" i="2"/>
  <c r="EL213" i="2"/>
  <c r="FF213" i="2"/>
  <c r="FZ213" i="2"/>
  <c r="EB213" i="2"/>
  <c r="EV213" i="2"/>
  <c r="FP213" i="2"/>
  <c r="GJ213" i="2"/>
  <c r="DN213" i="2"/>
  <c r="EH213" i="2"/>
  <c r="FB213" i="2"/>
  <c r="FV213" i="2"/>
  <c r="DX213" i="2"/>
  <c r="ER213" i="2"/>
  <c r="FL213" i="2"/>
  <c r="GF213" i="2"/>
  <c r="DJ213" i="2"/>
  <c r="ED213" i="2"/>
  <c r="EX213" i="2"/>
  <c r="FR213" i="2"/>
  <c r="DT213" i="2"/>
  <c r="EN213" i="2"/>
  <c r="FH213" i="2"/>
  <c r="GB213" i="2"/>
  <c r="DZ212" i="2"/>
  <c r="ET212" i="2"/>
  <c r="FN212" i="2"/>
  <c r="GH212" i="2"/>
  <c r="DP212" i="2"/>
  <c r="EJ212" i="2"/>
  <c r="FD212" i="2"/>
  <c r="FX212" i="2"/>
  <c r="DV212" i="2"/>
  <c r="EP212" i="2"/>
  <c r="FJ212" i="2"/>
  <c r="GD212" i="2"/>
  <c r="DL212" i="2"/>
  <c r="EF212" i="2"/>
  <c r="EZ212" i="2"/>
  <c r="FT212" i="2"/>
  <c r="DR211" i="2"/>
  <c r="EL211" i="2"/>
  <c r="FF211" i="2"/>
  <c r="FZ211" i="2"/>
  <c r="EB211" i="2"/>
  <c r="EV211" i="2"/>
  <c r="FP211" i="2"/>
  <c r="GJ211" i="2"/>
  <c r="DN211" i="2"/>
  <c r="EH211" i="2"/>
  <c r="FB211" i="2"/>
  <c r="FV211" i="2"/>
  <c r="DX211" i="2"/>
  <c r="ER211" i="2"/>
  <c r="FL211" i="2"/>
  <c r="GF211" i="2"/>
  <c r="DJ211" i="2"/>
  <c r="ED211" i="2"/>
  <c r="EX211" i="2"/>
  <c r="FR211" i="2"/>
  <c r="DT211" i="2"/>
  <c r="EN211" i="2"/>
  <c r="FH211" i="2"/>
  <c r="GB211" i="2"/>
  <c r="DZ210" i="2"/>
  <c r="ET210" i="2"/>
  <c r="FN210" i="2"/>
  <c r="GH210" i="2"/>
  <c r="DP210" i="2"/>
  <c r="EJ210" i="2"/>
  <c r="FD210" i="2"/>
  <c r="FX210" i="2"/>
  <c r="DV210" i="2"/>
  <c r="EP210" i="2"/>
  <c r="FJ210" i="2"/>
  <c r="GD210" i="2"/>
  <c r="DL210" i="2"/>
  <c r="EF210" i="2"/>
  <c r="EZ210" i="2"/>
  <c r="FT210" i="2"/>
  <c r="DR209" i="2"/>
  <c r="EL209" i="2"/>
  <c r="FF209" i="2"/>
  <c r="FZ209" i="2"/>
  <c r="EB209" i="2"/>
  <c r="EV209" i="2"/>
  <c r="FP209" i="2"/>
  <c r="GJ209" i="2"/>
  <c r="DN209" i="2"/>
  <c r="EH209" i="2"/>
  <c r="FB209" i="2"/>
  <c r="FV209" i="2"/>
  <c r="DX209" i="2"/>
  <c r="ER209" i="2"/>
  <c r="FL209" i="2"/>
  <c r="GF209" i="2"/>
  <c r="DJ209" i="2"/>
  <c r="ED209" i="2"/>
  <c r="EX209" i="2"/>
  <c r="FR209" i="2"/>
  <c r="DT209" i="2"/>
  <c r="EN209" i="2"/>
  <c r="FH209" i="2"/>
  <c r="GB209" i="2"/>
  <c r="DZ208" i="2"/>
  <c r="ET208" i="2"/>
  <c r="FN208" i="2"/>
  <c r="GH208" i="2"/>
  <c r="DP208" i="2"/>
  <c r="EJ208" i="2"/>
  <c r="FD208" i="2"/>
  <c r="FX208" i="2"/>
  <c r="DV208" i="2"/>
  <c r="EP208" i="2"/>
  <c r="FJ208" i="2"/>
  <c r="GD208" i="2"/>
  <c r="DL208" i="2"/>
  <c r="EF208" i="2"/>
  <c r="EZ208" i="2"/>
  <c r="FT208" i="2"/>
  <c r="DR207" i="2"/>
  <c r="EL207" i="2"/>
  <c r="FF207" i="2"/>
  <c r="FZ207" i="2"/>
  <c r="EB207" i="2"/>
  <c r="EV207" i="2"/>
  <c r="FP207" i="2"/>
  <c r="GJ207" i="2"/>
  <c r="DN207" i="2"/>
  <c r="EH207" i="2"/>
  <c r="FB207" i="2"/>
  <c r="FV207" i="2"/>
  <c r="DX207" i="2"/>
  <c r="ER207" i="2"/>
  <c r="FL207" i="2"/>
  <c r="GF207" i="2"/>
  <c r="DJ207" i="2"/>
  <c r="ED207" i="2"/>
  <c r="EX207" i="2"/>
  <c r="FR207" i="2"/>
  <c r="DT207" i="2"/>
  <c r="EN207" i="2"/>
  <c r="FH207" i="2"/>
  <c r="GB207" i="2"/>
  <c r="DZ206" i="2"/>
  <c r="ET206" i="2"/>
  <c r="FN206" i="2"/>
  <c r="GH206" i="2"/>
  <c r="DP206" i="2"/>
  <c r="EJ206" i="2"/>
  <c r="FD206" i="2"/>
  <c r="FX206" i="2"/>
  <c r="DV206" i="2"/>
  <c r="EP206" i="2"/>
  <c r="FJ206" i="2"/>
  <c r="GD206" i="2"/>
  <c r="DL206" i="2"/>
  <c r="EF206" i="2"/>
  <c r="EZ206" i="2"/>
  <c r="FT206" i="2"/>
  <c r="DR205" i="2"/>
  <c r="EL205" i="2"/>
  <c r="FF205" i="2"/>
  <c r="FZ205" i="2"/>
  <c r="EB205" i="2"/>
  <c r="EV205" i="2"/>
  <c r="FP205" i="2"/>
  <c r="GJ205" i="2"/>
  <c r="DN205" i="2"/>
  <c r="EH205" i="2"/>
  <c r="FB205" i="2"/>
  <c r="FV205" i="2"/>
  <c r="DX205" i="2"/>
  <c r="ER205" i="2"/>
  <c r="FL205" i="2"/>
  <c r="GF205" i="2"/>
  <c r="DJ205" i="2"/>
  <c r="ED205" i="2"/>
  <c r="EX205" i="2"/>
  <c r="FR205" i="2"/>
  <c r="DT205" i="2"/>
  <c r="EN205" i="2"/>
  <c r="FH205" i="2"/>
  <c r="GB205" i="2"/>
  <c r="DZ204" i="2"/>
  <c r="ET204" i="2"/>
  <c r="FN204" i="2"/>
  <c r="GH204" i="2"/>
  <c r="DP204" i="2"/>
  <c r="EJ204" i="2"/>
  <c r="FD204" i="2"/>
  <c r="FX204" i="2"/>
  <c r="DV204" i="2"/>
  <c r="EP204" i="2"/>
  <c r="FJ204" i="2"/>
  <c r="GD204" i="2"/>
  <c r="DL204" i="2"/>
  <c r="EF204" i="2"/>
  <c r="EZ204" i="2"/>
  <c r="FT204" i="2"/>
  <c r="DR203" i="2"/>
  <c r="EL203" i="2"/>
  <c r="FF203" i="2"/>
  <c r="FZ203" i="2"/>
  <c r="EB203" i="2"/>
  <c r="EV203" i="2"/>
  <c r="FP203" i="2"/>
  <c r="GJ203" i="2"/>
  <c r="DN203" i="2"/>
  <c r="EH203" i="2"/>
  <c r="FB203" i="2"/>
  <c r="FV203" i="2"/>
  <c r="DX203" i="2"/>
  <c r="ER203" i="2"/>
  <c r="FL203" i="2"/>
  <c r="GF203" i="2"/>
  <c r="DJ203" i="2"/>
  <c r="ED203" i="2"/>
  <c r="EX203" i="2"/>
  <c r="FR203" i="2"/>
  <c r="DT203" i="2"/>
  <c r="EN203" i="2"/>
  <c r="FH203" i="2"/>
  <c r="GB203" i="2"/>
  <c r="DZ202" i="2"/>
  <c r="ET202" i="2"/>
  <c r="FN202" i="2"/>
  <c r="GH202" i="2"/>
  <c r="DP202" i="2"/>
  <c r="EJ202" i="2"/>
  <c r="FD202" i="2"/>
  <c r="FX202" i="2"/>
  <c r="DV202" i="2"/>
  <c r="EP202" i="2"/>
  <c r="FJ202" i="2"/>
  <c r="GD202" i="2"/>
  <c r="DL202" i="2"/>
  <c r="EF202" i="2"/>
  <c r="EZ202" i="2"/>
  <c r="FT202" i="2"/>
  <c r="DR201" i="2"/>
  <c r="EL201" i="2"/>
  <c r="FF201" i="2"/>
  <c r="FZ201" i="2"/>
  <c r="EB201" i="2"/>
  <c r="EV201" i="2"/>
  <c r="FP201" i="2"/>
  <c r="GJ201" i="2"/>
  <c r="DN201" i="2"/>
  <c r="EH201" i="2"/>
  <c r="FB201" i="2"/>
  <c r="FV201" i="2"/>
  <c r="DX201" i="2"/>
  <c r="ER201" i="2"/>
  <c r="FL201" i="2"/>
  <c r="GF201" i="2"/>
  <c r="DJ201" i="2"/>
  <c r="ED201" i="2"/>
  <c r="EX201" i="2"/>
  <c r="FR201" i="2"/>
  <c r="DT201" i="2"/>
  <c r="EN201" i="2"/>
  <c r="FH201" i="2"/>
  <c r="GB201" i="2"/>
  <c r="DZ200" i="2"/>
  <c r="ET200" i="2"/>
  <c r="FN200" i="2"/>
  <c r="GH200" i="2"/>
  <c r="DP200" i="2"/>
  <c r="EJ200" i="2"/>
  <c r="FD200" i="2"/>
  <c r="FX200" i="2"/>
  <c r="DV200" i="2"/>
  <c r="EP200" i="2"/>
  <c r="FJ200" i="2"/>
  <c r="GD200" i="2"/>
  <c r="DL200" i="2"/>
  <c r="EF200" i="2"/>
  <c r="EZ200" i="2"/>
  <c r="FT200" i="2"/>
  <c r="DR199" i="2"/>
  <c r="EL199" i="2"/>
  <c r="FF199" i="2"/>
  <c r="FZ199" i="2"/>
  <c r="EB199" i="2"/>
  <c r="EV199" i="2"/>
  <c r="FP199" i="2"/>
  <c r="GJ199" i="2"/>
  <c r="DN199" i="2"/>
  <c r="EH199" i="2"/>
  <c r="FB199" i="2"/>
  <c r="FV199" i="2"/>
  <c r="DX199" i="2"/>
  <c r="ER199" i="2"/>
  <c r="FL199" i="2"/>
  <c r="GF199" i="2"/>
  <c r="DJ199" i="2"/>
  <c r="ED199" i="2"/>
  <c r="EX199" i="2"/>
  <c r="FR199" i="2"/>
  <c r="DT199" i="2"/>
  <c r="EN199" i="2"/>
  <c r="FH199" i="2"/>
  <c r="GB199" i="2"/>
  <c r="DZ198" i="2"/>
  <c r="ET198" i="2"/>
  <c r="FN198" i="2"/>
  <c r="GH198" i="2"/>
  <c r="DP198" i="2"/>
  <c r="EJ198" i="2"/>
  <c r="FD198" i="2"/>
  <c r="FX198" i="2"/>
  <c r="DV198" i="2"/>
  <c r="EP198" i="2"/>
  <c r="FJ198" i="2"/>
  <c r="GD198" i="2"/>
  <c r="DL198" i="2"/>
  <c r="EF198" i="2"/>
  <c r="EZ198" i="2"/>
  <c r="FT198" i="2"/>
  <c r="DR197" i="2"/>
  <c r="EL197" i="2"/>
  <c r="FF197" i="2"/>
  <c r="FZ197" i="2"/>
  <c r="EB197" i="2"/>
  <c r="EV197" i="2"/>
  <c r="FP197" i="2"/>
  <c r="GJ197" i="2"/>
  <c r="DN197" i="2"/>
  <c r="EH197" i="2"/>
  <c r="FB197" i="2"/>
  <c r="FV197" i="2"/>
  <c r="DX197" i="2"/>
  <c r="ER197" i="2"/>
  <c r="FL197" i="2"/>
  <c r="GF197" i="2"/>
  <c r="ED197" i="2"/>
  <c r="EX197" i="2"/>
  <c r="FR197" i="2"/>
  <c r="DJ197" i="2"/>
  <c r="DT197" i="2"/>
  <c r="EN197" i="2"/>
  <c r="FH197" i="2"/>
  <c r="GB197" i="2"/>
  <c r="ET196" i="2"/>
  <c r="FD196" i="2"/>
  <c r="DZ196" i="2"/>
  <c r="EJ196" i="2"/>
  <c r="DP196" i="2"/>
  <c r="GH196" i="2"/>
  <c r="FN196" i="2"/>
  <c r="FX196" i="2"/>
  <c r="FJ196" i="2"/>
  <c r="FT196" i="2"/>
  <c r="EP196" i="2"/>
  <c r="EZ196" i="2"/>
  <c r="DV196" i="2"/>
  <c r="EF196" i="2"/>
  <c r="DL196" i="2"/>
  <c r="GD196" i="2"/>
  <c r="FZ195" i="2"/>
  <c r="GJ195" i="2"/>
  <c r="FF195" i="2"/>
  <c r="FP195" i="2"/>
  <c r="EL195" i="2"/>
  <c r="EV195" i="2"/>
  <c r="DR195" i="2"/>
  <c r="EB195" i="2"/>
  <c r="DN195" i="2"/>
  <c r="DX195" i="2"/>
  <c r="FV195" i="2"/>
  <c r="GF195" i="2"/>
  <c r="FB195" i="2"/>
  <c r="FL195" i="2"/>
  <c r="EH195" i="2"/>
  <c r="ER195" i="2"/>
  <c r="ED195" i="2"/>
  <c r="EN195" i="2"/>
  <c r="DJ195" i="2"/>
  <c r="DT195" i="2"/>
  <c r="FR195" i="2"/>
  <c r="GB195" i="2"/>
  <c r="EX195" i="2"/>
  <c r="FH195" i="2"/>
  <c r="ET194" i="2"/>
  <c r="FD194" i="2"/>
  <c r="DZ194" i="2"/>
  <c r="EJ194" i="2"/>
  <c r="DP194" i="2"/>
  <c r="GH194" i="2"/>
  <c r="FN194" i="2"/>
  <c r="FX194" i="2"/>
  <c r="FJ194" i="2"/>
  <c r="FT194" i="2"/>
  <c r="EP194" i="2"/>
  <c r="EZ194" i="2"/>
  <c r="DV194" i="2"/>
  <c r="EF194" i="2"/>
  <c r="DL194" i="2"/>
  <c r="GD194" i="2"/>
  <c r="FZ193" i="2"/>
  <c r="GJ193" i="2"/>
  <c r="FF193" i="2"/>
  <c r="FP193" i="2"/>
  <c r="EL193" i="2"/>
  <c r="EV193" i="2"/>
  <c r="DR193" i="2"/>
  <c r="EB193" i="2"/>
  <c r="DN193" i="2"/>
  <c r="DX193" i="2"/>
  <c r="FV193" i="2"/>
  <c r="GF193" i="2"/>
  <c r="FB193" i="2"/>
  <c r="FL193" i="2"/>
  <c r="EH193" i="2"/>
  <c r="ER193" i="2"/>
  <c r="ED193" i="2"/>
  <c r="EN193" i="2"/>
  <c r="DJ193" i="2"/>
  <c r="DT193" i="2"/>
  <c r="FR193" i="2"/>
  <c r="GB193" i="2"/>
  <c r="EX193" i="2"/>
  <c r="FH193" i="2"/>
  <c r="ET192" i="2"/>
  <c r="FD192" i="2"/>
  <c r="DZ192" i="2"/>
  <c r="EJ192" i="2"/>
  <c r="DP192" i="2"/>
  <c r="GH192" i="2"/>
  <c r="FN192" i="2"/>
  <c r="FX192" i="2"/>
  <c r="FJ192" i="2"/>
  <c r="FT192" i="2"/>
  <c r="EP192" i="2"/>
  <c r="EZ192" i="2"/>
  <c r="DV192" i="2"/>
  <c r="EF192" i="2"/>
  <c r="DL192" i="2"/>
  <c r="GD192" i="2"/>
  <c r="EB191" i="2"/>
  <c r="FZ191" i="2"/>
  <c r="GJ191" i="2"/>
  <c r="DR191" i="2"/>
  <c r="FF191" i="2"/>
  <c r="FP191" i="2"/>
  <c r="EV191" i="2"/>
  <c r="EL191" i="2"/>
  <c r="DX191" i="2"/>
  <c r="EH191" i="2"/>
  <c r="FV191" i="2"/>
  <c r="GF191" i="2"/>
  <c r="FB191" i="2"/>
  <c r="FL191" i="2"/>
  <c r="DN191" i="2"/>
  <c r="ER191" i="2"/>
  <c r="DT191" i="2"/>
  <c r="EN191" i="2"/>
  <c r="DJ191" i="2"/>
  <c r="FR191" i="2"/>
  <c r="GB191" i="2"/>
  <c r="ED191" i="2"/>
  <c r="EX191" i="2"/>
  <c r="FH191" i="2"/>
  <c r="DP190" i="2"/>
  <c r="EJ190" i="2"/>
  <c r="FD190" i="2"/>
  <c r="FX190" i="2"/>
  <c r="DZ190" i="2"/>
  <c r="FN190" i="2"/>
  <c r="ET190" i="2"/>
  <c r="GH190" i="2"/>
  <c r="DL190" i="2"/>
  <c r="EF190" i="2"/>
  <c r="EZ190" i="2"/>
  <c r="FT190" i="2"/>
  <c r="EP190" i="2"/>
  <c r="GD190" i="2"/>
  <c r="DV190" i="2"/>
  <c r="FJ190" i="2"/>
  <c r="EB189" i="2"/>
  <c r="EV189" i="2"/>
  <c r="FP189" i="2"/>
  <c r="GJ189" i="2"/>
  <c r="DR189" i="2"/>
  <c r="FF189" i="2"/>
  <c r="EL189" i="2"/>
  <c r="FZ189" i="2"/>
  <c r="DX189" i="2"/>
  <c r="ER189" i="2"/>
  <c r="FL189" i="2"/>
  <c r="GF189" i="2"/>
  <c r="EH189" i="2"/>
  <c r="FV189" i="2"/>
  <c r="DN189" i="2"/>
  <c r="FB189" i="2"/>
  <c r="DJ189" i="2"/>
  <c r="DT189" i="2"/>
  <c r="EN189" i="2"/>
  <c r="FH189" i="2"/>
  <c r="GB189" i="2"/>
  <c r="EX189" i="2"/>
  <c r="ED189" i="2"/>
  <c r="FR189" i="2"/>
  <c r="DZ188" i="2"/>
  <c r="ET188" i="2"/>
  <c r="FN188" i="2"/>
  <c r="GH188" i="2"/>
  <c r="DP188" i="2"/>
  <c r="EJ188" i="2"/>
  <c r="FD188" i="2"/>
  <c r="FX188" i="2"/>
  <c r="DV188" i="2"/>
  <c r="EP188" i="2"/>
  <c r="FJ188" i="2"/>
  <c r="GD188" i="2"/>
  <c r="DL188" i="2"/>
  <c r="EF188" i="2"/>
  <c r="EZ188" i="2"/>
  <c r="FT188" i="2"/>
  <c r="DR187" i="2"/>
  <c r="EL187" i="2"/>
  <c r="FF187" i="2"/>
  <c r="FZ187" i="2"/>
  <c r="EB187" i="2"/>
  <c r="EV187" i="2"/>
  <c r="FP187" i="2"/>
  <c r="GJ187" i="2"/>
  <c r="DN187" i="2"/>
  <c r="EH187" i="2"/>
  <c r="FB187" i="2"/>
  <c r="FV187" i="2"/>
  <c r="DX187" i="2"/>
  <c r="ER187" i="2"/>
  <c r="FL187" i="2"/>
  <c r="GF187" i="2"/>
  <c r="DJ187" i="2"/>
  <c r="ED187" i="2"/>
  <c r="EX187" i="2"/>
  <c r="FR187" i="2"/>
  <c r="DT187" i="2"/>
  <c r="EN187" i="2"/>
  <c r="FH187" i="2"/>
  <c r="GB187" i="2"/>
  <c r="DZ186" i="2"/>
  <c r="ET186" i="2"/>
  <c r="FN186" i="2"/>
  <c r="GH186" i="2"/>
  <c r="DP186" i="2"/>
  <c r="EJ186" i="2"/>
  <c r="FD186" i="2"/>
  <c r="FX186" i="2"/>
  <c r="DV186" i="2"/>
  <c r="EP186" i="2"/>
  <c r="FJ186" i="2"/>
  <c r="GD186" i="2"/>
  <c r="DL186" i="2"/>
  <c r="EF186" i="2"/>
  <c r="EZ186" i="2"/>
  <c r="FT186" i="2"/>
  <c r="DR185" i="2"/>
  <c r="EL185" i="2"/>
  <c r="FF185" i="2"/>
  <c r="FZ185" i="2"/>
  <c r="EB185" i="2"/>
  <c r="EV185" i="2"/>
  <c r="FP185" i="2"/>
  <c r="GJ185" i="2"/>
  <c r="DN185" i="2"/>
  <c r="EH185" i="2"/>
  <c r="FB185" i="2"/>
  <c r="FV185" i="2"/>
  <c r="DX185" i="2"/>
  <c r="ER185" i="2"/>
  <c r="FL185" i="2"/>
  <c r="GF185" i="2"/>
  <c r="DJ185" i="2"/>
  <c r="ED185" i="2"/>
  <c r="EX185" i="2"/>
  <c r="FR185" i="2"/>
  <c r="DT185" i="2"/>
  <c r="EN185" i="2"/>
  <c r="FH185" i="2"/>
  <c r="GB185" i="2"/>
  <c r="DZ184" i="2"/>
  <c r="ET184" i="2"/>
  <c r="FN184" i="2"/>
  <c r="GH184" i="2"/>
  <c r="DP184" i="2"/>
  <c r="EJ184" i="2"/>
  <c r="FD184" i="2"/>
  <c r="FX184" i="2"/>
  <c r="DV184" i="2"/>
  <c r="EP184" i="2"/>
  <c r="FJ184" i="2"/>
  <c r="GD184" i="2"/>
  <c r="DL184" i="2"/>
  <c r="EF184" i="2"/>
  <c r="EZ184" i="2"/>
  <c r="FT184" i="2"/>
  <c r="DR183" i="2"/>
  <c r="EL183" i="2"/>
  <c r="FF183" i="2"/>
  <c r="FZ183" i="2"/>
  <c r="EB183" i="2"/>
  <c r="EV183" i="2"/>
  <c r="FP183" i="2"/>
  <c r="GJ183" i="2"/>
  <c r="DN183" i="2"/>
  <c r="EH183" i="2"/>
  <c r="FB183" i="2"/>
  <c r="FV183" i="2"/>
  <c r="DX183" i="2"/>
  <c r="ER183" i="2"/>
  <c r="FL183" i="2"/>
  <c r="GF183" i="2"/>
  <c r="DJ183" i="2"/>
  <c r="ED183" i="2"/>
  <c r="EX183" i="2"/>
  <c r="FR183" i="2"/>
  <c r="DT183" i="2"/>
  <c r="EN183" i="2"/>
  <c r="FH183" i="2"/>
  <c r="GB183" i="2"/>
  <c r="DZ182" i="2"/>
  <c r="ET182" i="2"/>
  <c r="FN182" i="2"/>
  <c r="GH182" i="2"/>
  <c r="DP182" i="2"/>
  <c r="EJ182" i="2"/>
  <c r="FD182" i="2"/>
  <c r="FX182" i="2"/>
  <c r="DV182" i="2"/>
  <c r="EP182" i="2"/>
  <c r="FJ182" i="2"/>
  <c r="GD182" i="2"/>
  <c r="DL182" i="2"/>
  <c r="EF182" i="2"/>
  <c r="EZ182" i="2"/>
  <c r="FT182" i="2"/>
  <c r="DR181" i="2"/>
  <c r="EL181" i="2"/>
  <c r="FF181" i="2"/>
  <c r="FZ181" i="2"/>
  <c r="EB181" i="2"/>
  <c r="EV181" i="2"/>
  <c r="FP181" i="2"/>
  <c r="GJ181" i="2"/>
  <c r="DN181" i="2"/>
  <c r="EH181" i="2"/>
  <c r="FB181" i="2"/>
  <c r="FV181" i="2"/>
  <c r="DX181" i="2"/>
  <c r="ER181" i="2"/>
  <c r="FL181" i="2"/>
  <c r="GF181" i="2"/>
  <c r="DJ181" i="2"/>
  <c r="ED181" i="2"/>
  <c r="EX181" i="2"/>
  <c r="FR181" i="2"/>
  <c r="DT181" i="2"/>
  <c r="EN181" i="2"/>
  <c r="FH181" i="2"/>
  <c r="GB181" i="2"/>
  <c r="DZ180" i="2"/>
  <c r="ET180" i="2"/>
  <c r="FN180" i="2"/>
  <c r="GH180" i="2"/>
  <c r="DP180" i="2"/>
  <c r="EJ180" i="2"/>
  <c r="FD180" i="2"/>
  <c r="FX180" i="2"/>
  <c r="DV180" i="2"/>
  <c r="EP180" i="2"/>
  <c r="FJ180" i="2"/>
  <c r="GD180" i="2"/>
  <c r="DL180" i="2"/>
  <c r="EF180" i="2"/>
  <c r="EZ180" i="2"/>
  <c r="FT180" i="2"/>
  <c r="DR179" i="2"/>
  <c r="EL179" i="2"/>
  <c r="FF179" i="2"/>
  <c r="FZ179" i="2"/>
  <c r="EB179" i="2"/>
  <c r="EV179" i="2"/>
  <c r="FP179" i="2"/>
  <c r="GJ179" i="2"/>
  <c r="DN179" i="2"/>
  <c r="EH179" i="2"/>
  <c r="FB179" i="2"/>
  <c r="FV179" i="2"/>
  <c r="DX179" i="2"/>
  <c r="ER179" i="2"/>
  <c r="FL179" i="2"/>
  <c r="GF179" i="2"/>
  <c r="DJ179" i="2"/>
  <c r="ED179" i="2"/>
  <c r="EX179" i="2"/>
  <c r="FR179" i="2"/>
  <c r="DT179" i="2"/>
  <c r="EN179" i="2"/>
  <c r="FH179" i="2"/>
  <c r="GB179" i="2"/>
  <c r="DZ178" i="2"/>
  <c r="ET178" i="2"/>
  <c r="FN178" i="2"/>
  <c r="GH178" i="2"/>
  <c r="DP178" i="2"/>
  <c r="EJ178" i="2"/>
  <c r="FD178" i="2"/>
  <c r="FX178" i="2"/>
  <c r="DV178" i="2"/>
  <c r="EP178" i="2"/>
  <c r="FJ178" i="2"/>
  <c r="GD178" i="2"/>
  <c r="DL178" i="2"/>
  <c r="EF178" i="2"/>
  <c r="EZ178" i="2"/>
  <c r="FT178" i="2"/>
  <c r="DR177" i="2"/>
  <c r="EL177" i="2"/>
  <c r="FF177" i="2"/>
  <c r="FZ177" i="2"/>
  <c r="EB177" i="2"/>
  <c r="EV177" i="2"/>
  <c r="FP177" i="2"/>
  <c r="GJ177" i="2"/>
  <c r="DN177" i="2"/>
  <c r="EH177" i="2"/>
  <c r="FB177" i="2"/>
  <c r="FV177" i="2"/>
  <c r="DX177" i="2"/>
  <c r="ER177" i="2"/>
  <c r="FL177" i="2"/>
  <c r="GF177" i="2"/>
  <c r="DJ177" i="2"/>
  <c r="ED177" i="2"/>
  <c r="EX177" i="2"/>
  <c r="FR177" i="2"/>
  <c r="DT177" i="2"/>
  <c r="EN177" i="2"/>
  <c r="FH177" i="2"/>
  <c r="GB177" i="2"/>
  <c r="DZ176" i="2"/>
  <c r="ET176" i="2"/>
  <c r="FN176" i="2"/>
  <c r="GH176" i="2"/>
  <c r="DP176" i="2"/>
  <c r="EJ176" i="2"/>
  <c r="FD176" i="2"/>
  <c r="FX176" i="2"/>
  <c r="DV176" i="2"/>
  <c r="EP176" i="2"/>
  <c r="FJ176" i="2"/>
  <c r="GD176" i="2"/>
  <c r="DL176" i="2"/>
  <c r="EF176" i="2"/>
  <c r="EZ176" i="2"/>
  <c r="FT176" i="2"/>
  <c r="DR175" i="2"/>
  <c r="EL175" i="2"/>
  <c r="FF175" i="2"/>
  <c r="FZ175" i="2"/>
  <c r="EB175" i="2"/>
  <c r="EV175" i="2"/>
  <c r="FP175" i="2"/>
  <c r="GJ175" i="2"/>
  <c r="DN175" i="2"/>
  <c r="EH175" i="2"/>
  <c r="FB175" i="2"/>
  <c r="FV175" i="2"/>
  <c r="DX175" i="2"/>
  <c r="ER175" i="2"/>
  <c r="FL175" i="2"/>
  <c r="GF175" i="2"/>
  <c r="DJ175" i="2"/>
  <c r="ED175" i="2"/>
  <c r="EX175" i="2"/>
  <c r="FR175" i="2"/>
  <c r="DT175" i="2"/>
  <c r="EN175" i="2"/>
  <c r="FH175" i="2"/>
  <c r="GB175" i="2"/>
  <c r="DZ174" i="2"/>
  <c r="ET174" i="2"/>
  <c r="FN174" i="2"/>
  <c r="GH174" i="2"/>
  <c r="DP174" i="2"/>
  <c r="EJ174" i="2"/>
  <c r="FD174" i="2"/>
  <c r="FX174" i="2"/>
  <c r="DV174" i="2"/>
  <c r="EP174" i="2"/>
  <c r="FJ174" i="2"/>
  <c r="GD174" i="2"/>
  <c r="DL174" i="2"/>
  <c r="EF174" i="2"/>
  <c r="EZ174" i="2"/>
  <c r="FT174" i="2"/>
  <c r="DR173" i="2"/>
  <c r="EL173" i="2"/>
  <c r="FF173" i="2"/>
  <c r="FZ173" i="2"/>
  <c r="EB173" i="2"/>
  <c r="EV173" i="2"/>
  <c r="FP173" i="2"/>
  <c r="GJ173" i="2"/>
  <c r="DN173" i="2"/>
  <c r="EH173" i="2"/>
  <c r="FB173" i="2"/>
  <c r="FV173" i="2"/>
  <c r="DX173" i="2"/>
  <c r="ER173" i="2"/>
  <c r="FL173" i="2"/>
  <c r="GF173" i="2"/>
  <c r="DJ173" i="2"/>
  <c r="ED173" i="2"/>
  <c r="EX173" i="2"/>
  <c r="FR173" i="2"/>
  <c r="DT173" i="2"/>
  <c r="EN173" i="2"/>
  <c r="FH173" i="2"/>
  <c r="GB173" i="2"/>
  <c r="DZ172" i="2"/>
  <c r="ET172" i="2"/>
  <c r="FN172" i="2"/>
  <c r="GH172" i="2"/>
  <c r="DP172" i="2"/>
  <c r="EJ172" i="2"/>
  <c r="FD172" i="2"/>
  <c r="FX172" i="2"/>
  <c r="DV172" i="2"/>
  <c r="EP172" i="2"/>
  <c r="FJ172" i="2"/>
  <c r="GD172" i="2"/>
  <c r="DL172" i="2"/>
  <c r="EF172" i="2"/>
  <c r="EZ172" i="2"/>
  <c r="FT172" i="2"/>
  <c r="DR171" i="2"/>
  <c r="EL171" i="2"/>
  <c r="FF171" i="2"/>
  <c r="FZ171" i="2"/>
  <c r="EB171" i="2"/>
  <c r="EV171" i="2"/>
  <c r="FP171" i="2"/>
  <c r="GJ171" i="2"/>
  <c r="DN171" i="2"/>
  <c r="EH171" i="2"/>
  <c r="FB171" i="2"/>
  <c r="FV171" i="2"/>
  <c r="DX171" i="2"/>
  <c r="ER171" i="2"/>
  <c r="FL171" i="2"/>
  <c r="GF171" i="2"/>
  <c r="DJ171" i="2"/>
  <c r="ED171" i="2"/>
  <c r="EX171" i="2"/>
  <c r="FR171" i="2"/>
  <c r="DT171" i="2"/>
  <c r="EN171" i="2"/>
  <c r="FH171" i="2"/>
  <c r="GB171" i="2"/>
  <c r="DZ170" i="2"/>
  <c r="ET170" i="2"/>
  <c r="FN170" i="2"/>
  <c r="GH170" i="2"/>
  <c r="DP170" i="2"/>
  <c r="EJ170" i="2"/>
  <c r="FD170" i="2"/>
  <c r="FX170" i="2"/>
  <c r="DV170" i="2"/>
  <c r="EP170" i="2"/>
  <c r="FJ170" i="2"/>
  <c r="GD170" i="2"/>
  <c r="DL170" i="2"/>
  <c r="EF170" i="2"/>
  <c r="EZ170" i="2"/>
  <c r="FT170" i="2"/>
  <c r="DR169" i="2"/>
  <c r="EL169" i="2"/>
  <c r="FF169" i="2"/>
  <c r="FZ169" i="2"/>
  <c r="EB169" i="2"/>
  <c r="EV169" i="2"/>
  <c r="FP169" i="2"/>
  <c r="GJ169" i="2"/>
  <c r="DN169" i="2"/>
  <c r="EH169" i="2"/>
  <c r="FB169" i="2"/>
  <c r="FV169" i="2"/>
  <c r="DX169" i="2"/>
  <c r="ER169" i="2"/>
  <c r="FL169" i="2"/>
  <c r="GF169" i="2"/>
  <c r="DJ169" i="2"/>
  <c r="ED169" i="2"/>
  <c r="EX169" i="2"/>
  <c r="FR169" i="2"/>
  <c r="DT169" i="2"/>
  <c r="EN169" i="2"/>
  <c r="FH169" i="2"/>
  <c r="GB169" i="2"/>
  <c r="DZ168" i="2"/>
  <c r="ET168" i="2"/>
  <c r="FN168" i="2"/>
  <c r="GH168" i="2"/>
  <c r="DP168" i="2"/>
  <c r="EJ168" i="2"/>
  <c r="FD168" i="2"/>
  <c r="FX168" i="2"/>
  <c r="DV168" i="2"/>
  <c r="EP168" i="2"/>
  <c r="FJ168" i="2"/>
  <c r="GD168" i="2"/>
  <c r="DL168" i="2"/>
  <c r="EF168" i="2"/>
  <c r="EZ168" i="2"/>
  <c r="FT168" i="2"/>
  <c r="DR167" i="2"/>
  <c r="EL167" i="2"/>
  <c r="FF167" i="2"/>
  <c r="FZ167" i="2"/>
  <c r="EB167" i="2"/>
  <c r="EV167" i="2"/>
  <c r="FP167" i="2"/>
  <c r="GJ167" i="2"/>
  <c r="DN167" i="2"/>
  <c r="EH167" i="2"/>
  <c r="FB167" i="2"/>
  <c r="FV167" i="2"/>
  <c r="DX167" i="2"/>
  <c r="ER167" i="2"/>
  <c r="FL167" i="2"/>
  <c r="GF167" i="2"/>
  <c r="DJ167" i="2"/>
  <c r="ED167" i="2"/>
  <c r="EX167" i="2"/>
  <c r="FR167" i="2"/>
  <c r="DT167" i="2"/>
  <c r="EN167" i="2"/>
  <c r="FH167" i="2"/>
  <c r="GB167" i="2"/>
  <c r="DZ166" i="2"/>
  <c r="ET166" i="2"/>
  <c r="FN166" i="2"/>
  <c r="GH166" i="2"/>
  <c r="DP166" i="2"/>
  <c r="EJ166" i="2"/>
  <c r="FD166" i="2"/>
  <c r="FX166" i="2"/>
  <c r="DV166" i="2"/>
  <c r="EP166" i="2"/>
  <c r="FJ166" i="2"/>
  <c r="GD166" i="2"/>
  <c r="DL166" i="2"/>
  <c r="EF166" i="2"/>
  <c r="EZ166" i="2"/>
  <c r="FT166" i="2"/>
  <c r="DR165" i="2"/>
  <c r="EL165" i="2"/>
  <c r="FF165" i="2"/>
  <c r="FZ165" i="2"/>
  <c r="EB165" i="2"/>
  <c r="EV165" i="2"/>
  <c r="FP165" i="2"/>
  <c r="GJ165" i="2"/>
  <c r="DN165" i="2"/>
  <c r="EH165" i="2"/>
  <c r="FB165" i="2"/>
  <c r="FV165" i="2"/>
  <c r="DX165" i="2"/>
  <c r="ER165" i="2"/>
  <c r="FL165" i="2"/>
  <c r="GF165" i="2"/>
  <c r="DJ165" i="2"/>
  <c r="ED165" i="2"/>
  <c r="EX165" i="2"/>
  <c r="FR165" i="2"/>
  <c r="DT165" i="2"/>
  <c r="EN165" i="2"/>
  <c r="FH165" i="2"/>
  <c r="GB165" i="2"/>
  <c r="DZ164" i="2"/>
  <c r="ET164" i="2"/>
  <c r="FN164" i="2"/>
  <c r="GH164" i="2"/>
  <c r="DP164" i="2"/>
  <c r="EJ164" i="2"/>
  <c r="FD164" i="2"/>
  <c r="FX164" i="2"/>
  <c r="DV164" i="2"/>
  <c r="EP164" i="2"/>
  <c r="FJ164" i="2"/>
  <c r="GD164" i="2"/>
  <c r="DL164" i="2"/>
  <c r="EF164" i="2"/>
  <c r="EZ164" i="2"/>
  <c r="FT164" i="2"/>
  <c r="DR163" i="2"/>
  <c r="EL163" i="2"/>
  <c r="FF163" i="2"/>
  <c r="FZ163" i="2"/>
  <c r="EV163" i="2"/>
  <c r="EB163" i="2"/>
  <c r="FP163" i="2"/>
  <c r="GJ163" i="2"/>
  <c r="DN163" i="2"/>
  <c r="EH163" i="2"/>
  <c r="FB163" i="2"/>
  <c r="FV163" i="2"/>
  <c r="ER163" i="2"/>
  <c r="FL163" i="2"/>
  <c r="GF163" i="2"/>
  <c r="DX163" i="2"/>
  <c r="DJ163" i="2"/>
  <c r="ED163" i="2"/>
  <c r="EX163" i="2"/>
  <c r="DT163" i="2"/>
  <c r="FR163" i="2"/>
  <c r="FH163" i="2"/>
  <c r="GB163" i="2"/>
  <c r="EN163" i="2"/>
  <c r="DZ162" i="2"/>
  <c r="ET162" i="2"/>
  <c r="FN162" i="2"/>
  <c r="GH162" i="2"/>
  <c r="EJ162" i="2"/>
  <c r="DP162" i="2"/>
  <c r="FX162" i="2"/>
  <c r="FD162" i="2"/>
  <c r="DV162" i="2"/>
  <c r="EP162" i="2"/>
  <c r="FJ162" i="2"/>
  <c r="GD162" i="2"/>
  <c r="EZ162" i="2"/>
  <c r="EF162" i="2"/>
  <c r="DL162" i="2"/>
  <c r="FT162" i="2"/>
  <c r="DR161" i="2"/>
  <c r="EL161" i="2"/>
  <c r="FF161" i="2"/>
  <c r="FZ161" i="2"/>
  <c r="FP161" i="2"/>
  <c r="EV161" i="2"/>
  <c r="EB161" i="2"/>
  <c r="GJ161" i="2"/>
  <c r="DN161" i="2"/>
  <c r="EH161" i="2"/>
  <c r="FB161" i="2"/>
  <c r="FV161" i="2"/>
  <c r="GF161" i="2"/>
  <c r="FL161" i="2"/>
  <c r="ER161" i="2"/>
  <c r="DX161" i="2"/>
  <c r="DJ161" i="2"/>
  <c r="ED161" i="2"/>
  <c r="EX161" i="2"/>
  <c r="FR161" i="2"/>
  <c r="DT161" i="2"/>
  <c r="GB161" i="2"/>
  <c r="FH161" i="2"/>
  <c r="EN161" i="2"/>
  <c r="DZ160" i="2"/>
  <c r="ET160" i="2"/>
  <c r="FN160" i="2"/>
  <c r="GH160" i="2"/>
  <c r="EJ160" i="2"/>
  <c r="DP160" i="2"/>
  <c r="FX160" i="2"/>
  <c r="FD160" i="2"/>
  <c r="DV160" i="2"/>
  <c r="EP160" i="2"/>
  <c r="FJ160" i="2"/>
  <c r="GD160" i="2"/>
  <c r="EZ160" i="2"/>
  <c r="EF160" i="2"/>
  <c r="DL160" i="2"/>
  <c r="FT160" i="2"/>
  <c r="DR159" i="2"/>
  <c r="EL159" i="2"/>
  <c r="FF159" i="2"/>
  <c r="FZ159" i="2"/>
  <c r="FP159" i="2"/>
  <c r="EV159" i="2"/>
  <c r="EB159" i="2"/>
  <c r="GJ159" i="2"/>
  <c r="DN159" i="2"/>
  <c r="EH159" i="2"/>
  <c r="FB159" i="2"/>
  <c r="FV159" i="2"/>
  <c r="GF159" i="2"/>
  <c r="FL159" i="2"/>
  <c r="ER159" i="2"/>
  <c r="DX159" i="2"/>
  <c r="DJ159" i="2"/>
  <c r="ED159" i="2"/>
  <c r="EX159" i="2"/>
  <c r="FR159" i="2"/>
  <c r="DT159" i="2"/>
  <c r="GB159" i="2"/>
  <c r="FH159" i="2"/>
  <c r="EN159" i="2"/>
  <c r="DZ158" i="2"/>
  <c r="ET158" i="2"/>
  <c r="FN158" i="2"/>
  <c r="GH158" i="2"/>
  <c r="EJ158" i="2"/>
  <c r="DP158" i="2"/>
  <c r="FX158" i="2"/>
  <c r="FD158" i="2"/>
  <c r="DV158" i="2"/>
  <c r="EP158" i="2"/>
  <c r="FJ158" i="2"/>
  <c r="GD158" i="2"/>
  <c r="EZ158" i="2"/>
  <c r="EF158" i="2"/>
  <c r="DL158" i="2"/>
  <c r="FT158" i="2"/>
  <c r="DR157" i="2"/>
  <c r="EL157" i="2"/>
  <c r="FF157" i="2"/>
  <c r="FZ157" i="2"/>
  <c r="EB157" i="2"/>
  <c r="FP157" i="2"/>
  <c r="EV157" i="2"/>
  <c r="GJ157" i="2"/>
  <c r="DN157" i="2"/>
  <c r="EH157" i="2"/>
  <c r="FB157" i="2"/>
  <c r="FV157" i="2"/>
  <c r="GF157" i="2"/>
  <c r="FL157" i="2"/>
  <c r="DX157" i="2"/>
  <c r="ER157" i="2"/>
  <c r="DJ157" i="2"/>
  <c r="ED157" i="2"/>
  <c r="EX157" i="2"/>
  <c r="FR157" i="2"/>
  <c r="DT157" i="2"/>
  <c r="GB157" i="2"/>
  <c r="FH157" i="2"/>
  <c r="EN157" i="2"/>
  <c r="DZ156" i="2"/>
  <c r="ET156" i="2"/>
  <c r="FN156" i="2"/>
  <c r="GH156" i="2"/>
  <c r="FD156" i="2"/>
  <c r="FX156" i="2"/>
  <c r="DP156" i="2"/>
  <c r="EJ156" i="2"/>
  <c r="DV156" i="2"/>
  <c r="EP156" i="2"/>
  <c r="FJ156" i="2"/>
  <c r="GD156" i="2"/>
  <c r="DL156" i="2"/>
  <c r="EF156" i="2"/>
  <c r="FT156" i="2"/>
  <c r="EZ156" i="2"/>
  <c r="DR155" i="2"/>
  <c r="EL155" i="2"/>
  <c r="FF155" i="2"/>
  <c r="FZ155" i="2"/>
  <c r="GJ155" i="2"/>
  <c r="EB155" i="2"/>
  <c r="EV155" i="2"/>
  <c r="FP155" i="2"/>
  <c r="DN155" i="2"/>
  <c r="EH155" i="2"/>
  <c r="FB155" i="2"/>
  <c r="FV155" i="2"/>
  <c r="DX155" i="2"/>
  <c r="ER155" i="2"/>
  <c r="FL155" i="2"/>
  <c r="GF155" i="2"/>
  <c r="DJ155" i="2"/>
  <c r="ED155" i="2"/>
  <c r="EX155" i="2"/>
  <c r="FR155" i="2"/>
  <c r="EN155" i="2"/>
  <c r="FH155" i="2"/>
  <c r="GB155" i="2"/>
  <c r="DT155" i="2"/>
  <c r="DZ154" i="2"/>
  <c r="ET154" i="2"/>
  <c r="FN154" i="2"/>
  <c r="GH154" i="2"/>
  <c r="FD154" i="2"/>
  <c r="FX154" i="2"/>
  <c r="DP154" i="2"/>
  <c r="EJ154" i="2"/>
  <c r="DV154" i="2"/>
  <c r="EP154" i="2"/>
  <c r="FJ154" i="2"/>
  <c r="GD154" i="2"/>
  <c r="FT154" i="2"/>
  <c r="DL154" i="2"/>
  <c r="EF154" i="2"/>
  <c r="EZ154" i="2"/>
  <c r="DR153" i="2"/>
  <c r="EL153" i="2"/>
  <c r="FF153" i="2"/>
  <c r="FZ153" i="2"/>
  <c r="GJ153" i="2"/>
  <c r="EB153" i="2"/>
  <c r="EV153" i="2"/>
  <c r="FP153" i="2"/>
  <c r="DN153" i="2"/>
  <c r="EH153" i="2"/>
  <c r="FB153" i="2"/>
  <c r="FV153" i="2"/>
  <c r="DX153" i="2"/>
  <c r="ER153" i="2"/>
  <c r="FL153" i="2"/>
  <c r="GF153" i="2"/>
  <c r="DJ153" i="2"/>
  <c r="ED153" i="2"/>
  <c r="EX153" i="2"/>
  <c r="FR153" i="2"/>
  <c r="EN153" i="2"/>
  <c r="FH153" i="2"/>
  <c r="GB153" i="2"/>
  <c r="DT153" i="2"/>
  <c r="DZ152" i="2"/>
  <c r="ET152" i="2"/>
  <c r="FN152" i="2"/>
  <c r="GH152" i="2"/>
  <c r="FD152" i="2"/>
  <c r="FX152" i="2"/>
  <c r="DP152" i="2"/>
  <c r="EJ152" i="2"/>
  <c r="DV152" i="2"/>
  <c r="EP152" i="2"/>
  <c r="FJ152" i="2"/>
  <c r="GD152" i="2"/>
  <c r="FT152" i="2"/>
  <c r="DL152" i="2"/>
  <c r="EF152" i="2"/>
  <c r="EZ152" i="2"/>
  <c r="EB151" i="2"/>
  <c r="EV151" i="2"/>
  <c r="DR151" i="2"/>
  <c r="EL151" i="2"/>
  <c r="FF151" i="2"/>
  <c r="FZ151" i="2"/>
  <c r="GJ151" i="2"/>
  <c r="FP151" i="2"/>
  <c r="DX151" i="2"/>
  <c r="ER151" i="2"/>
  <c r="DN151" i="2"/>
  <c r="EH151" i="2"/>
  <c r="FB151" i="2"/>
  <c r="FV151" i="2"/>
  <c r="FL151" i="2"/>
  <c r="GF151" i="2"/>
  <c r="DT151" i="2"/>
  <c r="EN151" i="2"/>
  <c r="DJ151" i="2"/>
  <c r="ED151" i="2"/>
  <c r="EX151" i="2"/>
  <c r="FR151" i="2"/>
  <c r="FH151" i="2"/>
  <c r="GB151" i="2"/>
  <c r="DP150" i="2"/>
  <c r="EJ150" i="2"/>
  <c r="FD150" i="2"/>
  <c r="FX150" i="2"/>
  <c r="DZ150" i="2"/>
  <c r="ET150" i="2"/>
  <c r="FN150" i="2"/>
  <c r="GH150" i="2"/>
  <c r="DL150" i="2"/>
  <c r="EF150" i="2"/>
  <c r="EZ150" i="2"/>
  <c r="FT150" i="2"/>
  <c r="DV150" i="2"/>
  <c r="EP150" i="2"/>
  <c r="FJ150" i="2"/>
  <c r="GD150" i="2"/>
  <c r="EB149" i="2"/>
  <c r="EV149" i="2"/>
  <c r="FP149" i="2"/>
  <c r="GJ149" i="2"/>
  <c r="DR149" i="2"/>
  <c r="EL149" i="2"/>
  <c r="FF149" i="2"/>
  <c r="FZ149" i="2"/>
  <c r="DX149" i="2"/>
  <c r="ER149" i="2"/>
  <c r="FL149" i="2"/>
  <c r="GF149" i="2"/>
  <c r="DN149" i="2"/>
  <c r="EH149" i="2"/>
  <c r="FB149" i="2"/>
  <c r="FV149" i="2"/>
  <c r="DT149" i="2"/>
  <c r="EN149" i="2"/>
  <c r="FH149" i="2"/>
  <c r="GB149" i="2"/>
  <c r="DJ149" i="2"/>
  <c r="ED149" i="2"/>
  <c r="EX149" i="2"/>
  <c r="FR149" i="2"/>
  <c r="DP148" i="2"/>
  <c r="EJ148" i="2"/>
  <c r="FD148" i="2"/>
  <c r="FX148" i="2"/>
  <c r="DZ148" i="2"/>
  <c r="ET148" i="2"/>
  <c r="FN148" i="2"/>
  <c r="GH148" i="2"/>
  <c r="DL148" i="2"/>
  <c r="EF148" i="2"/>
  <c r="EZ148" i="2"/>
  <c r="FT148" i="2"/>
  <c r="DV148" i="2"/>
  <c r="EP148" i="2"/>
  <c r="FJ148" i="2"/>
  <c r="GD148" i="2"/>
  <c r="EB147" i="2"/>
  <c r="EV147" i="2"/>
  <c r="FP147" i="2"/>
  <c r="GJ147" i="2"/>
  <c r="DR147" i="2"/>
  <c r="EL147" i="2"/>
  <c r="FF147" i="2"/>
  <c r="FZ147" i="2"/>
  <c r="DX147" i="2"/>
  <c r="ER147" i="2"/>
  <c r="FL147" i="2"/>
  <c r="GF147" i="2"/>
  <c r="DN147" i="2"/>
  <c r="EH147" i="2"/>
  <c r="FB147" i="2"/>
  <c r="FV147" i="2"/>
  <c r="DT147" i="2"/>
  <c r="EN147" i="2"/>
  <c r="FH147" i="2"/>
  <c r="GB147" i="2"/>
  <c r="DJ147" i="2"/>
  <c r="ED147" i="2"/>
  <c r="EX147" i="2"/>
  <c r="FR147" i="2"/>
  <c r="DP146" i="2"/>
  <c r="EJ146" i="2"/>
  <c r="FD146" i="2"/>
  <c r="FX146" i="2"/>
  <c r="DZ146" i="2"/>
  <c r="ET146" i="2"/>
  <c r="FN146" i="2"/>
  <c r="GH146" i="2"/>
  <c r="DL146" i="2"/>
  <c r="EF146" i="2"/>
  <c r="EZ146" i="2"/>
  <c r="FT146" i="2"/>
  <c r="DV146" i="2"/>
  <c r="EP146" i="2"/>
  <c r="FJ146" i="2"/>
  <c r="GD146" i="2"/>
  <c r="EB145" i="2"/>
  <c r="EV145" i="2"/>
  <c r="FP145" i="2"/>
  <c r="GJ145" i="2"/>
  <c r="DR145" i="2"/>
  <c r="EL145" i="2"/>
  <c r="FF145" i="2"/>
  <c r="FZ145" i="2"/>
  <c r="DX145" i="2"/>
  <c r="ER145" i="2"/>
  <c r="FL145" i="2"/>
  <c r="GF145" i="2"/>
  <c r="DN145" i="2"/>
  <c r="EH145" i="2"/>
  <c r="FB145" i="2"/>
  <c r="FV145" i="2"/>
  <c r="DT145" i="2"/>
  <c r="EN145" i="2"/>
  <c r="FH145" i="2"/>
  <c r="GB145" i="2"/>
  <c r="DJ145" i="2"/>
  <c r="ED145" i="2"/>
  <c r="EX145" i="2"/>
  <c r="FR145" i="2"/>
  <c r="DP144" i="2"/>
  <c r="EJ144" i="2"/>
  <c r="FD144" i="2"/>
  <c r="FX144" i="2"/>
  <c r="DZ144" i="2"/>
  <c r="ET144" i="2"/>
  <c r="FN144" i="2"/>
  <c r="GH144" i="2"/>
  <c r="DL144" i="2"/>
  <c r="EF144" i="2"/>
  <c r="EZ144" i="2"/>
  <c r="FT144" i="2"/>
  <c r="DV144" i="2"/>
  <c r="EP144" i="2"/>
  <c r="FJ144" i="2"/>
  <c r="GD144" i="2"/>
  <c r="EB143" i="2"/>
  <c r="EV143" i="2"/>
  <c r="FP143" i="2"/>
  <c r="GJ143" i="2"/>
  <c r="DR143" i="2"/>
  <c r="EL143" i="2"/>
  <c r="FF143" i="2"/>
  <c r="FZ143" i="2"/>
  <c r="DX143" i="2"/>
  <c r="ER143" i="2"/>
  <c r="FL143" i="2"/>
  <c r="GF143" i="2"/>
  <c r="DN143" i="2"/>
  <c r="EH143" i="2"/>
  <c r="FB143" i="2"/>
  <c r="FV143" i="2"/>
  <c r="DT143" i="2"/>
  <c r="EN143" i="2"/>
  <c r="FH143" i="2"/>
  <c r="GB143" i="2"/>
  <c r="DJ143" i="2"/>
  <c r="ED143" i="2"/>
  <c r="EX143" i="2"/>
  <c r="FR143" i="2"/>
  <c r="DP142" i="2"/>
  <c r="EJ142" i="2"/>
  <c r="FD142" i="2"/>
  <c r="FX142" i="2"/>
  <c r="DZ142" i="2"/>
  <c r="ET142" i="2"/>
  <c r="FN142" i="2"/>
  <c r="GH142" i="2"/>
  <c r="DL142" i="2"/>
  <c r="EF142" i="2"/>
  <c r="EZ142" i="2"/>
  <c r="FT142" i="2"/>
  <c r="DV142" i="2"/>
  <c r="EP142" i="2"/>
  <c r="FJ142" i="2"/>
  <c r="GD142" i="2"/>
  <c r="EB141" i="2"/>
  <c r="EV141" i="2"/>
  <c r="FP141" i="2"/>
  <c r="GJ141" i="2"/>
  <c r="DR141" i="2"/>
  <c r="EL141" i="2"/>
  <c r="FF141" i="2"/>
  <c r="FZ141" i="2"/>
  <c r="DX141" i="2"/>
  <c r="ER141" i="2"/>
  <c r="FL141" i="2"/>
  <c r="GF141" i="2"/>
  <c r="DN141" i="2"/>
  <c r="EH141" i="2"/>
  <c r="FB141" i="2"/>
  <c r="FV141" i="2"/>
  <c r="DT141" i="2"/>
  <c r="EN141" i="2"/>
  <c r="FH141" i="2"/>
  <c r="GB141" i="2"/>
  <c r="DJ141" i="2"/>
  <c r="ED141" i="2"/>
  <c r="EX141" i="2"/>
  <c r="FR141" i="2"/>
  <c r="DP140" i="2"/>
  <c r="EJ140" i="2"/>
  <c r="FD140" i="2"/>
  <c r="FX140" i="2"/>
  <c r="DZ140" i="2"/>
  <c r="ET140" i="2"/>
  <c r="FN140" i="2"/>
  <c r="GH140" i="2"/>
  <c r="DL140" i="2"/>
  <c r="EF140" i="2"/>
  <c r="EZ140" i="2"/>
  <c r="FT140" i="2"/>
  <c r="DV140" i="2"/>
  <c r="EP140" i="2"/>
  <c r="FJ140" i="2"/>
  <c r="GD140" i="2"/>
  <c r="EB139" i="2"/>
  <c r="EV139" i="2"/>
  <c r="FP139" i="2"/>
  <c r="GJ139" i="2"/>
  <c r="DR139" i="2"/>
  <c r="EL139" i="2"/>
  <c r="FF139" i="2"/>
  <c r="FZ139" i="2"/>
  <c r="DX139" i="2"/>
  <c r="ER139" i="2"/>
  <c r="FL139" i="2"/>
  <c r="GF139" i="2"/>
  <c r="DN139" i="2"/>
  <c r="EH139" i="2"/>
  <c r="FB139" i="2"/>
  <c r="FV139" i="2"/>
  <c r="DT139" i="2"/>
  <c r="EN139" i="2"/>
  <c r="FH139" i="2"/>
  <c r="GB139" i="2"/>
  <c r="DJ139" i="2"/>
  <c r="ED139" i="2"/>
  <c r="EX139" i="2"/>
  <c r="FR139" i="2"/>
  <c r="DP138" i="2"/>
  <c r="EJ138" i="2"/>
  <c r="FD138" i="2"/>
  <c r="FX138" i="2"/>
  <c r="DZ138" i="2"/>
  <c r="ET138" i="2"/>
  <c r="FN138" i="2"/>
  <c r="GH138" i="2"/>
  <c r="DL138" i="2"/>
  <c r="EF138" i="2"/>
  <c r="EZ138" i="2"/>
  <c r="FT138" i="2"/>
  <c r="DV138" i="2"/>
  <c r="EP138" i="2"/>
  <c r="FJ138" i="2"/>
  <c r="GD138" i="2"/>
  <c r="EB137" i="2"/>
  <c r="EV137" i="2"/>
  <c r="FP137" i="2"/>
  <c r="GJ137" i="2"/>
  <c r="DR137" i="2"/>
  <c r="EL137" i="2"/>
  <c r="FF137" i="2"/>
  <c r="FZ137" i="2"/>
  <c r="DX137" i="2"/>
  <c r="ER137" i="2"/>
  <c r="FL137" i="2"/>
  <c r="GF137" i="2"/>
  <c r="DN137" i="2"/>
  <c r="EH137" i="2"/>
  <c r="FB137" i="2"/>
  <c r="FV137" i="2"/>
  <c r="DT137" i="2"/>
  <c r="EN137" i="2"/>
  <c r="FH137" i="2"/>
  <c r="GB137" i="2"/>
  <c r="DJ137" i="2"/>
  <c r="ED137" i="2"/>
  <c r="EX137" i="2"/>
  <c r="FR137" i="2"/>
  <c r="DP136" i="2"/>
  <c r="EJ136" i="2"/>
  <c r="FD136" i="2"/>
  <c r="FX136" i="2"/>
  <c r="DZ136" i="2"/>
  <c r="ET136" i="2"/>
  <c r="FN136" i="2"/>
  <c r="GH136" i="2"/>
  <c r="DL136" i="2"/>
  <c r="EF136" i="2"/>
  <c r="EZ136" i="2"/>
  <c r="FT136" i="2"/>
  <c r="DV136" i="2"/>
  <c r="EP136" i="2"/>
  <c r="FJ136" i="2"/>
  <c r="GD136" i="2"/>
  <c r="DR135" i="2"/>
  <c r="EV135" i="2"/>
  <c r="FP135" i="2"/>
  <c r="GJ135" i="2"/>
  <c r="EB135" i="2"/>
  <c r="EL135" i="2"/>
  <c r="FF135" i="2"/>
  <c r="FZ135" i="2"/>
  <c r="DN135" i="2"/>
  <c r="ER135" i="2"/>
  <c r="FL135" i="2"/>
  <c r="GF135" i="2"/>
  <c r="DX135" i="2"/>
  <c r="EH135" i="2"/>
  <c r="FB135" i="2"/>
  <c r="FV135" i="2"/>
  <c r="DJ135" i="2"/>
  <c r="ED135" i="2"/>
  <c r="DT135" i="2"/>
  <c r="EN135" i="2"/>
  <c r="FH135" i="2"/>
  <c r="GB135" i="2"/>
  <c r="EX135" i="2"/>
  <c r="FR135" i="2"/>
  <c r="DZ134" i="2"/>
  <c r="ET134" i="2"/>
  <c r="FN134" i="2"/>
  <c r="GH134" i="2"/>
  <c r="EJ134" i="2"/>
  <c r="DP134" i="2"/>
  <c r="FX134" i="2"/>
  <c r="FD134" i="2"/>
  <c r="DV134" i="2"/>
  <c r="EP134" i="2"/>
  <c r="FJ134" i="2"/>
  <c r="GD134" i="2"/>
  <c r="EZ134" i="2"/>
  <c r="EF134" i="2"/>
  <c r="DL134" i="2"/>
  <c r="FT134" i="2"/>
  <c r="DR133" i="2"/>
  <c r="EL133" i="2"/>
  <c r="FF133" i="2"/>
  <c r="FZ133" i="2"/>
  <c r="FP133" i="2"/>
  <c r="EV133" i="2"/>
  <c r="EB133" i="2"/>
  <c r="GJ133" i="2"/>
  <c r="DN133" i="2"/>
  <c r="EH133" i="2"/>
  <c r="FB133" i="2"/>
  <c r="FV133" i="2"/>
  <c r="GF133" i="2"/>
  <c r="FL133" i="2"/>
  <c r="ER133" i="2"/>
  <c r="DX133" i="2"/>
  <c r="DJ133" i="2"/>
  <c r="ED133" i="2"/>
  <c r="EX133" i="2"/>
  <c r="FR133" i="2"/>
  <c r="DT133" i="2"/>
  <c r="GB133" i="2"/>
  <c r="FH133" i="2"/>
  <c r="EN133" i="2"/>
  <c r="DZ132" i="2"/>
  <c r="ET132" i="2"/>
  <c r="FN132" i="2"/>
  <c r="GH132" i="2"/>
  <c r="EJ132" i="2"/>
  <c r="DP132" i="2"/>
  <c r="FX132" i="2"/>
  <c r="FD132" i="2"/>
  <c r="DV132" i="2"/>
  <c r="EP132" i="2"/>
  <c r="FJ132" i="2"/>
  <c r="GD132" i="2"/>
  <c r="EZ132" i="2"/>
  <c r="EF132" i="2"/>
  <c r="DL132" i="2"/>
  <c r="FT132" i="2"/>
  <c r="DR131" i="2"/>
  <c r="EL131" i="2"/>
  <c r="FF131" i="2"/>
  <c r="FZ131" i="2"/>
  <c r="FP131" i="2"/>
  <c r="EV131" i="2"/>
  <c r="EB131" i="2"/>
  <c r="GJ131" i="2"/>
  <c r="DN131" i="2"/>
  <c r="EH131" i="2"/>
  <c r="FB131" i="2"/>
  <c r="FV131" i="2"/>
  <c r="GF131" i="2"/>
  <c r="FL131" i="2"/>
  <c r="ER131" i="2"/>
  <c r="DX131" i="2"/>
  <c r="DJ131" i="2"/>
  <c r="ED131" i="2"/>
  <c r="EX131" i="2"/>
  <c r="FR131" i="2"/>
  <c r="DT131" i="2"/>
  <c r="GB131" i="2"/>
  <c r="FH131" i="2"/>
  <c r="EN131" i="2"/>
  <c r="DZ130" i="2"/>
  <c r="ET130" i="2"/>
  <c r="FN130" i="2"/>
  <c r="GH130" i="2"/>
  <c r="DP130" i="2"/>
  <c r="FD130" i="2"/>
  <c r="EJ130" i="2"/>
  <c r="FX130" i="2"/>
  <c r="DV130" i="2"/>
  <c r="EP130" i="2"/>
  <c r="FJ130" i="2"/>
  <c r="GD130" i="2"/>
  <c r="EF130" i="2"/>
  <c r="FT130" i="2"/>
  <c r="DL130" i="2"/>
  <c r="EZ130" i="2"/>
  <c r="DR129" i="2"/>
  <c r="EL129" i="2"/>
  <c r="FF129" i="2"/>
  <c r="FZ129" i="2"/>
  <c r="EV129" i="2"/>
  <c r="GJ129" i="2"/>
  <c r="EB129" i="2"/>
  <c r="FP129" i="2"/>
  <c r="DN129" i="2"/>
  <c r="EH129" i="2"/>
  <c r="FB129" i="2"/>
  <c r="FV129" i="2"/>
  <c r="DX129" i="2"/>
  <c r="FL129" i="2"/>
  <c r="ER129" i="2"/>
  <c r="GF129" i="2"/>
  <c r="DJ129" i="2"/>
  <c r="ED129" i="2"/>
  <c r="EX129" i="2"/>
  <c r="FR129" i="2"/>
  <c r="EN129" i="2"/>
  <c r="GB129" i="2"/>
  <c r="DT129" i="2"/>
  <c r="FH129" i="2"/>
  <c r="DZ128" i="2"/>
  <c r="ET128" i="2"/>
  <c r="FN128" i="2"/>
  <c r="GH128" i="2"/>
  <c r="DP128" i="2"/>
  <c r="EJ128" i="2"/>
  <c r="FD128" i="2"/>
  <c r="FX128" i="2"/>
  <c r="DV128" i="2"/>
  <c r="EP128" i="2"/>
  <c r="FJ128" i="2"/>
  <c r="GD128" i="2"/>
  <c r="DL128" i="2"/>
  <c r="EF128" i="2"/>
  <c r="FT128" i="2"/>
  <c r="EZ128" i="2"/>
  <c r="DR127" i="2"/>
  <c r="EL127" i="2"/>
  <c r="FF127" i="2"/>
  <c r="FZ127" i="2"/>
  <c r="EB127" i="2"/>
  <c r="EV127" i="2"/>
  <c r="FP127" i="2"/>
  <c r="GJ127" i="2"/>
  <c r="DN127" i="2"/>
  <c r="EH127" i="2"/>
  <c r="FB127" i="2"/>
  <c r="FV127" i="2"/>
  <c r="ER127" i="2"/>
  <c r="FL127" i="2"/>
  <c r="GF127" i="2"/>
  <c r="DX127" i="2"/>
  <c r="DJ127" i="2"/>
  <c r="ED127" i="2"/>
  <c r="EX127" i="2"/>
  <c r="FR127" i="2"/>
  <c r="FH127" i="2"/>
  <c r="GB127" i="2"/>
  <c r="DT127" i="2"/>
  <c r="EN127" i="2"/>
  <c r="DZ126" i="2"/>
  <c r="ET126" i="2"/>
  <c r="FN126" i="2"/>
  <c r="GH126" i="2"/>
  <c r="FX126" i="2"/>
  <c r="DP126" i="2"/>
  <c r="EJ126" i="2"/>
  <c r="FD126" i="2"/>
  <c r="DV126" i="2"/>
  <c r="EP126" i="2"/>
  <c r="FJ126" i="2"/>
  <c r="GD126" i="2"/>
  <c r="DL126" i="2"/>
  <c r="EF126" i="2"/>
  <c r="EZ126" i="2"/>
  <c r="FT126" i="2"/>
  <c r="DR125" i="2"/>
  <c r="EL125" i="2"/>
  <c r="FF125" i="2"/>
  <c r="FZ125" i="2"/>
  <c r="EB125" i="2"/>
  <c r="EV125" i="2"/>
  <c r="FP125" i="2"/>
  <c r="GJ125" i="2"/>
  <c r="DN125" i="2"/>
  <c r="EH125" i="2"/>
  <c r="FB125" i="2"/>
  <c r="FV125" i="2"/>
  <c r="ER125" i="2"/>
  <c r="FL125" i="2"/>
  <c r="GF125" i="2"/>
  <c r="DX125" i="2"/>
  <c r="DJ125" i="2"/>
  <c r="ED125" i="2"/>
  <c r="EX125" i="2"/>
  <c r="FR125" i="2"/>
  <c r="FH125" i="2"/>
  <c r="GB125" i="2"/>
  <c r="DT125" i="2"/>
  <c r="EN125" i="2"/>
  <c r="DZ124" i="2"/>
  <c r="ET124" i="2"/>
  <c r="FN124" i="2"/>
  <c r="GH124" i="2"/>
  <c r="FX124" i="2"/>
  <c r="DP124" i="2"/>
  <c r="EJ124" i="2"/>
  <c r="FD124" i="2"/>
  <c r="DV124" i="2"/>
  <c r="EP124" i="2"/>
  <c r="FJ124" i="2"/>
  <c r="GD124" i="2"/>
  <c r="DL124" i="2"/>
  <c r="EF124" i="2"/>
  <c r="EZ124" i="2"/>
  <c r="FT124" i="2"/>
  <c r="EB123" i="2"/>
  <c r="DR123" i="2"/>
  <c r="EL123" i="2"/>
  <c r="FF123" i="2"/>
  <c r="FZ123" i="2"/>
  <c r="EV123" i="2"/>
  <c r="FP123" i="2"/>
  <c r="GJ123" i="2"/>
  <c r="DX123" i="2"/>
  <c r="DN123" i="2"/>
  <c r="EH123" i="2"/>
  <c r="FB123" i="2"/>
  <c r="FV123" i="2"/>
  <c r="ER123" i="2"/>
  <c r="FL123" i="2"/>
  <c r="GF123" i="2"/>
  <c r="DT123" i="2"/>
  <c r="DJ123" i="2"/>
  <c r="ED123" i="2"/>
  <c r="EX123" i="2"/>
  <c r="FR123" i="2"/>
  <c r="FH123" i="2"/>
  <c r="GB123" i="2"/>
  <c r="EN123" i="2"/>
  <c r="DP122" i="2"/>
  <c r="EJ122" i="2"/>
  <c r="FD122" i="2"/>
  <c r="FX122" i="2"/>
  <c r="DZ122" i="2"/>
  <c r="ET122" i="2"/>
  <c r="FN122" i="2"/>
  <c r="GH122" i="2"/>
  <c r="DL122" i="2"/>
  <c r="EF122" i="2"/>
  <c r="EZ122" i="2"/>
  <c r="FT122" i="2"/>
  <c r="DV122" i="2"/>
  <c r="EP122" i="2"/>
  <c r="FJ122" i="2"/>
  <c r="GD122" i="2"/>
  <c r="EB121" i="2"/>
  <c r="EV121" i="2"/>
  <c r="FP121" i="2"/>
  <c r="GJ121" i="2"/>
  <c r="DR121" i="2"/>
  <c r="EL121" i="2"/>
  <c r="FF121" i="2"/>
  <c r="FZ121" i="2"/>
  <c r="DX121" i="2"/>
  <c r="ER121" i="2"/>
  <c r="FL121" i="2"/>
  <c r="GF121" i="2"/>
  <c r="DN121" i="2"/>
  <c r="EH121" i="2"/>
  <c r="FB121" i="2"/>
  <c r="FV121" i="2"/>
  <c r="DT121" i="2"/>
  <c r="EN121" i="2"/>
  <c r="FH121" i="2"/>
  <c r="GB121" i="2"/>
  <c r="DJ121" i="2"/>
  <c r="ED121" i="2"/>
  <c r="EX121" i="2"/>
  <c r="FR121" i="2"/>
  <c r="DP120" i="2"/>
  <c r="EJ120" i="2"/>
  <c r="FD120" i="2"/>
  <c r="FX120" i="2"/>
  <c r="DZ120" i="2"/>
  <c r="ET120" i="2"/>
  <c r="FN120" i="2"/>
  <c r="GH120" i="2"/>
  <c r="DL120" i="2"/>
  <c r="EF120" i="2"/>
  <c r="EZ120" i="2"/>
  <c r="FT120" i="2"/>
  <c r="DV120" i="2"/>
  <c r="EP120" i="2"/>
  <c r="FJ120" i="2"/>
  <c r="GD120" i="2"/>
  <c r="EB119" i="2"/>
  <c r="EV119" i="2"/>
  <c r="FP119" i="2"/>
  <c r="GJ119" i="2"/>
  <c r="DR119" i="2"/>
  <c r="EL119" i="2"/>
  <c r="FF119" i="2"/>
  <c r="FZ119" i="2"/>
  <c r="DX119" i="2"/>
  <c r="ER119" i="2"/>
  <c r="FL119" i="2"/>
  <c r="GF119" i="2"/>
  <c r="DN119" i="2"/>
  <c r="EH119" i="2"/>
  <c r="FB119" i="2"/>
  <c r="FV119" i="2"/>
  <c r="DT119" i="2"/>
  <c r="EN119" i="2"/>
  <c r="FH119" i="2"/>
  <c r="GB119" i="2"/>
  <c r="DJ119" i="2"/>
  <c r="ED119" i="2"/>
  <c r="EX119" i="2"/>
  <c r="FR119" i="2"/>
  <c r="DP118" i="2"/>
  <c r="EJ118" i="2"/>
  <c r="FD118" i="2"/>
  <c r="FX118" i="2"/>
  <c r="DZ118" i="2"/>
  <c r="ET118" i="2"/>
  <c r="FN118" i="2"/>
  <c r="GH118" i="2"/>
  <c r="DL118" i="2"/>
  <c r="EF118" i="2"/>
  <c r="EZ118" i="2"/>
  <c r="FT118" i="2"/>
  <c r="DV118" i="2"/>
  <c r="EP118" i="2"/>
  <c r="FJ118" i="2"/>
  <c r="GD118" i="2"/>
  <c r="EB117" i="2"/>
  <c r="EV117" i="2"/>
  <c r="FP117" i="2"/>
  <c r="GJ117" i="2"/>
  <c r="DR117" i="2"/>
  <c r="EL117" i="2"/>
  <c r="FF117" i="2"/>
  <c r="FZ117" i="2"/>
  <c r="DX117" i="2"/>
  <c r="ER117" i="2"/>
  <c r="FL117" i="2"/>
  <c r="GF117" i="2"/>
  <c r="DN117" i="2"/>
  <c r="EH117" i="2"/>
  <c r="FB117" i="2"/>
  <c r="FV117" i="2"/>
  <c r="DT117" i="2"/>
  <c r="EN117" i="2"/>
  <c r="FH117" i="2"/>
  <c r="GB117" i="2"/>
  <c r="DJ117" i="2"/>
  <c r="ED117" i="2"/>
  <c r="EX117" i="2"/>
  <c r="FR117" i="2"/>
  <c r="DP116" i="2"/>
  <c r="EJ116" i="2"/>
  <c r="FD116" i="2"/>
  <c r="FX116" i="2"/>
  <c r="DZ116" i="2"/>
  <c r="ET116" i="2"/>
  <c r="FN116" i="2"/>
  <c r="GH116" i="2"/>
  <c r="DL116" i="2"/>
  <c r="EF116" i="2"/>
  <c r="EZ116" i="2"/>
  <c r="FT116" i="2"/>
  <c r="DV116" i="2"/>
  <c r="EP116" i="2"/>
  <c r="FJ116" i="2"/>
  <c r="GD116" i="2"/>
  <c r="EB115" i="2"/>
  <c r="EV115" i="2"/>
  <c r="FP115" i="2"/>
  <c r="GJ115" i="2"/>
  <c r="DR115" i="2"/>
  <c r="EL115" i="2"/>
  <c r="FF115" i="2"/>
  <c r="FZ115" i="2"/>
  <c r="DX115" i="2"/>
  <c r="ER115" i="2"/>
  <c r="FL115" i="2"/>
  <c r="GF115" i="2"/>
  <c r="DN115" i="2"/>
  <c r="EH115" i="2"/>
  <c r="FB115" i="2"/>
  <c r="FV115" i="2"/>
  <c r="DT115" i="2"/>
  <c r="EN115" i="2"/>
  <c r="FH115" i="2"/>
  <c r="GB115" i="2"/>
  <c r="DJ115" i="2"/>
  <c r="ED115" i="2"/>
  <c r="EX115" i="2"/>
  <c r="FR115" i="2"/>
  <c r="DP114" i="2"/>
  <c r="EJ114" i="2"/>
  <c r="FD114" i="2"/>
  <c r="FX114" i="2"/>
  <c r="DZ114" i="2"/>
  <c r="ET114" i="2"/>
  <c r="FN114" i="2"/>
  <c r="GH114" i="2"/>
  <c r="DL114" i="2"/>
  <c r="EF114" i="2"/>
  <c r="EZ114" i="2"/>
  <c r="FT114" i="2"/>
  <c r="DV114" i="2"/>
  <c r="EP114" i="2"/>
  <c r="FJ114" i="2"/>
  <c r="GD114" i="2"/>
  <c r="EB113" i="2"/>
  <c r="EV113" i="2"/>
  <c r="FP113" i="2"/>
  <c r="GJ113" i="2"/>
  <c r="DR113" i="2"/>
  <c r="EL113" i="2"/>
  <c r="FF113" i="2"/>
  <c r="FZ113" i="2"/>
  <c r="DX113" i="2"/>
  <c r="ER113" i="2"/>
  <c r="FL113" i="2"/>
  <c r="GF113" i="2"/>
  <c r="DN113" i="2"/>
  <c r="EH113" i="2"/>
  <c r="FB113" i="2"/>
  <c r="FV113" i="2"/>
  <c r="DT113" i="2"/>
  <c r="EN113" i="2"/>
  <c r="FH113" i="2"/>
  <c r="GB113" i="2"/>
  <c r="DJ113" i="2"/>
  <c r="ED113" i="2"/>
  <c r="EX113" i="2"/>
  <c r="FR113" i="2"/>
  <c r="DP112" i="2"/>
  <c r="EJ112" i="2"/>
  <c r="FD112" i="2"/>
  <c r="FX112" i="2"/>
  <c r="DZ112" i="2"/>
  <c r="ET112" i="2"/>
  <c r="FN112" i="2"/>
  <c r="GH112" i="2"/>
  <c r="DL112" i="2"/>
  <c r="EF112" i="2"/>
  <c r="EZ112" i="2"/>
  <c r="FT112" i="2"/>
  <c r="DV112" i="2"/>
  <c r="EP112" i="2"/>
  <c r="FJ112" i="2"/>
  <c r="GD112" i="2"/>
  <c r="EB111" i="2"/>
  <c r="EV111" i="2"/>
  <c r="FP111" i="2"/>
  <c r="GJ111" i="2"/>
  <c r="DR111" i="2"/>
  <c r="EL111" i="2"/>
  <c r="FF111" i="2"/>
  <c r="FZ111" i="2"/>
  <c r="DX111" i="2"/>
  <c r="ER111" i="2"/>
  <c r="FL111" i="2"/>
  <c r="GF111" i="2"/>
  <c r="DN111" i="2"/>
  <c r="EH111" i="2"/>
  <c r="FB111" i="2"/>
  <c r="FV111" i="2"/>
  <c r="DT111" i="2"/>
  <c r="EN111" i="2"/>
  <c r="FH111" i="2"/>
  <c r="GB111" i="2"/>
  <c r="DJ111" i="2"/>
  <c r="ED111" i="2"/>
  <c r="EX111" i="2"/>
  <c r="FR111" i="2"/>
  <c r="DP110" i="2"/>
  <c r="DZ110" i="2"/>
  <c r="FD110" i="2"/>
  <c r="FX110" i="2"/>
  <c r="EJ110" i="2"/>
  <c r="ET110" i="2"/>
  <c r="FN110" i="2"/>
  <c r="GH110" i="2"/>
  <c r="EF110" i="2"/>
  <c r="EP110" i="2"/>
  <c r="DL110" i="2"/>
  <c r="DV110" i="2"/>
  <c r="EZ110" i="2"/>
  <c r="FT110" i="2"/>
  <c r="FJ110" i="2"/>
  <c r="GD110" i="2"/>
  <c r="EV109" i="2"/>
  <c r="FF109" i="2"/>
  <c r="EB109" i="2"/>
  <c r="EL109" i="2"/>
  <c r="DR109" i="2"/>
  <c r="GJ109" i="2"/>
  <c r="FP109" i="2"/>
  <c r="FZ109" i="2"/>
  <c r="FL109" i="2"/>
  <c r="FV109" i="2"/>
  <c r="ER109" i="2"/>
  <c r="FB109" i="2"/>
  <c r="DX109" i="2"/>
  <c r="EH109" i="2"/>
  <c r="DN109" i="2"/>
  <c r="GF109" i="2"/>
  <c r="DJ109" i="2"/>
  <c r="GB109" i="2"/>
  <c r="FH109" i="2"/>
  <c r="FR109" i="2"/>
  <c r="EN109" i="2"/>
  <c r="EX109" i="2"/>
  <c r="DT109" i="2"/>
  <c r="ED109" i="2"/>
  <c r="DP108" i="2"/>
  <c r="DZ108" i="2"/>
  <c r="FX108" i="2"/>
  <c r="GH108" i="2"/>
  <c r="FD108" i="2"/>
  <c r="FN108" i="2"/>
  <c r="EJ108" i="2"/>
  <c r="ET108" i="2"/>
  <c r="EF108" i="2"/>
  <c r="EP108" i="2"/>
  <c r="DL108" i="2"/>
  <c r="DV108" i="2"/>
  <c r="FT108" i="2"/>
  <c r="GD108" i="2"/>
  <c r="EZ108" i="2"/>
  <c r="FJ108" i="2"/>
  <c r="EV107" i="2"/>
  <c r="FF107" i="2"/>
  <c r="EB107" i="2"/>
  <c r="EL107" i="2"/>
  <c r="DR107" i="2"/>
  <c r="GJ107" i="2"/>
  <c r="FP107" i="2"/>
  <c r="FZ107" i="2"/>
  <c r="FL107" i="2"/>
  <c r="FV107" i="2"/>
  <c r="ER107" i="2"/>
  <c r="FB107" i="2"/>
  <c r="DX107" i="2"/>
  <c r="EH107" i="2"/>
  <c r="DN107" i="2"/>
  <c r="GF107" i="2"/>
  <c r="DJ107" i="2"/>
  <c r="GB107" i="2"/>
  <c r="FH107" i="2"/>
  <c r="FR107" i="2"/>
  <c r="EN107" i="2"/>
  <c r="EX107" i="2"/>
  <c r="DT107" i="2"/>
  <c r="ED107" i="2"/>
  <c r="DZ106" i="2"/>
  <c r="EJ106" i="2"/>
  <c r="FX106" i="2"/>
  <c r="GH106" i="2"/>
  <c r="FD106" i="2"/>
  <c r="FN106" i="2"/>
  <c r="DP106" i="2"/>
  <c r="ET106" i="2"/>
  <c r="DV106" i="2"/>
  <c r="EP106" i="2"/>
  <c r="DL106" i="2"/>
  <c r="FT106" i="2"/>
  <c r="GD106" i="2"/>
  <c r="EF106" i="2"/>
  <c r="EZ106" i="2"/>
  <c r="FJ106" i="2"/>
  <c r="DR105" i="2"/>
  <c r="EL105" i="2"/>
  <c r="FF105" i="2"/>
  <c r="FZ105" i="2"/>
  <c r="EB105" i="2"/>
  <c r="FP105" i="2"/>
  <c r="EV105" i="2"/>
  <c r="GJ105" i="2"/>
  <c r="DN105" i="2"/>
  <c r="EH105" i="2"/>
  <c r="FB105" i="2"/>
  <c r="FV105" i="2"/>
  <c r="ER105" i="2"/>
  <c r="GF105" i="2"/>
  <c r="DX105" i="2"/>
  <c r="FL105" i="2"/>
  <c r="DJ105" i="2"/>
  <c r="ED105" i="2"/>
  <c r="EX105" i="2"/>
  <c r="FR105" i="2"/>
  <c r="DT105" i="2"/>
  <c r="FH105" i="2"/>
  <c r="EN105" i="2"/>
  <c r="GB105" i="2"/>
  <c r="DP104" i="2"/>
  <c r="EJ104" i="2"/>
  <c r="DZ104" i="2"/>
  <c r="ET104" i="2"/>
  <c r="FN104" i="2"/>
  <c r="GH104" i="2"/>
  <c r="FX104" i="2"/>
  <c r="FD104" i="2"/>
  <c r="DL104" i="2"/>
  <c r="EF104" i="2"/>
  <c r="EZ104" i="2"/>
  <c r="DV104" i="2"/>
  <c r="EP104" i="2"/>
  <c r="FJ104" i="2"/>
  <c r="GD104" i="2"/>
  <c r="FT104" i="2"/>
  <c r="EB103" i="2"/>
  <c r="EV103" i="2"/>
  <c r="FP103" i="2"/>
  <c r="GJ103" i="2"/>
  <c r="DR103" i="2"/>
  <c r="EL103" i="2"/>
  <c r="FF103" i="2"/>
  <c r="FZ103" i="2"/>
  <c r="DX103" i="2"/>
  <c r="ER103" i="2"/>
  <c r="FL103" i="2"/>
  <c r="GF103" i="2"/>
  <c r="DN103" i="2"/>
  <c r="EH103" i="2"/>
  <c r="FB103" i="2"/>
  <c r="FV103" i="2"/>
  <c r="DT103" i="2"/>
  <c r="EN103" i="2"/>
  <c r="FH103" i="2"/>
  <c r="GB103" i="2"/>
  <c r="DJ103" i="2"/>
  <c r="ED103" i="2"/>
  <c r="EX103" i="2"/>
  <c r="FR103" i="2"/>
  <c r="DP102" i="2"/>
  <c r="EJ102" i="2"/>
  <c r="FD102" i="2"/>
  <c r="FX102" i="2"/>
  <c r="DZ102" i="2"/>
  <c r="ET102" i="2"/>
  <c r="FN102" i="2"/>
  <c r="GH102" i="2"/>
  <c r="DL102" i="2"/>
  <c r="EF102" i="2"/>
  <c r="EZ102" i="2"/>
  <c r="FT102" i="2"/>
  <c r="DV102" i="2"/>
  <c r="EP102" i="2"/>
  <c r="FJ102" i="2"/>
  <c r="GD102" i="2"/>
  <c r="EB101" i="2"/>
  <c r="EV101" i="2"/>
  <c r="FP101" i="2"/>
  <c r="GJ101" i="2"/>
  <c r="DR101" i="2"/>
  <c r="EL101" i="2"/>
  <c r="FF101" i="2"/>
  <c r="FZ101" i="2"/>
  <c r="DX101" i="2"/>
  <c r="ER101" i="2"/>
  <c r="FL101" i="2"/>
  <c r="GF101" i="2"/>
  <c r="DN101" i="2"/>
  <c r="EH101" i="2"/>
  <c r="FB101" i="2"/>
  <c r="FV101" i="2"/>
  <c r="DT101" i="2"/>
  <c r="EN101" i="2"/>
  <c r="FH101" i="2"/>
  <c r="GB101" i="2"/>
  <c r="DJ101" i="2"/>
  <c r="ED101" i="2"/>
  <c r="EX101" i="2"/>
  <c r="FR101" i="2"/>
  <c r="DP100" i="2"/>
  <c r="EJ100" i="2"/>
  <c r="FD100" i="2"/>
  <c r="FX100" i="2"/>
  <c r="DZ100" i="2"/>
  <c r="ET100" i="2"/>
  <c r="FN100" i="2"/>
  <c r="GH100" i="2"/>
  <c r="DL100" i="2"/>
  <c r="EF100" i="2"/>
  <c r="EZ100" i="2"/>
  <c r="FT100" i="2"/>
  <c r="DV100" i="2"/>
  <c r="EP100" i="2"/>
  <c r="FJ100" i="2"/>
  <c r="GD100" i="2"/>
  <c r="EB99" i="2"/>
  <c r="EV99" i="2"/>
  <c r="FP99" i="2"/>
  <c r="GJ99" i="2"/>
  <c r="DR99" i="2"/>
  <c r="EL99" i="2"/>
  <c r="FF99" i="2"/>
  <c r="FZ99" i="2"/>
  <c r="DX99" i="2"/>
  <c r="ER99" i="2"/>
  <c r="FL99" i="2"/>
  <c r="GF99" i="2"/>
  <c r="DN99" i="2"/>
  <c r="EH99" i="2"/>
  <c r="FB99" i="2"/>
  <c r="FV99" i="2"/>
  <c r="DT99" i="2"/>
  <c r="EN99" i="2"/>
  <c r="FH99" i="2"/>
  <c r="GB99" i="2"/>
  <c r="DJ99" i="2"/>
  <c r="ED99" i="2"/>
  <c r="EX99" i="2"/>
  <c r="FR99" i="2"/>
  <c r="DP98" i="2"/>
  <c r="EJ98" i="2"/>
  <c r="FD98" i="2"/>
  <c r="FX98" i="2"/>
  <c r="DZ98" i="2"/>
  <c r="ET98" i="2"/>
  <c r="FN98" i="2"/>
  <c r="GH98" i="2"/>
  <c r="DL98" i="2"/>
  <c r="EF98" i="2"/>
  <c r="EZ98" i="2"/>
  <c r="FT98" i="2"/>
  <c r="DV98" i="2"/>
  <c r="EP98" i="2"/>
  <c r="FJ98" i="2"/>
  <c r="GD98" i="2"/>
  <c r="EB97" i="2"/>
  <c r="EV97" i="2"/>
  <c r="FP97" i="2"/>
  <c r="GJ97" i="2"/>
  <c r="DR97" i="2"/>
  <c r="EL97" i="2"/>
  <c r="FF97" i="2"/>
  <c r="FZ97" i="2"/>
  <c r="DX97" i="2"/>
  <c r="ER97" i="2"/>
  <c r="FL97" i="2"/>
  <c r="GF97" i="2"/>
  <c r="DN97" i="2"/>
  <c r="EH97" i="2"/>
  <c r="FB97" i="2"/>
  <c r="FV97" i="2"/>
  <c r="DT97" i="2"/>
  <c r="EN97" i="2"/>
  <c r="FH97" i="2"/>
  <c r="GB97" i="2"/>
  <c r="DJ97" i="2"/>
  <c r="ED97" i="2"/>
  <c r="EX97" i="2"/>
  <c r="FR97" i="2"/>
  <c r="DP96" i="2"/>
  <c r="EJ96" i="2"/>
  <c r="FD96" i="2"/>
  <c r="FX96" i="2"/>
  <c r="DZ96" i="2"/>
  <c r="ET96" i="2"/>
  <c r="FN96" i="2"/>
  <c r="GH96" i="2"/>
  <c r="DL96" i="2"/>
  <c r="EF96" i="2"/>
  <c r="EZ96" i="2"/>
  <c r="FT96" i="2"/>
  <c r="DV96" i="2"/>
  <c r="EP96" i="2"/>
  <c r="FJ96" i="2"/>
  <c r="GD96" i="2"/>
  <c r="EB95" i="2"/>
  <c r="EV95" i="2"/>
  <c r="FP95" i="2"/>
  <c r="GJ95" i="2"/>
  <c r="DR95" i="2"/>
  <c r="EL95" i="2"/>
  <c r="FF95" i="2"/>
  <c r="FZ95" i="2"/>
  <c r="DX95" i="2"/>
  <c r="ER95" i="2"/>
  <c r="FL95" i="2"/>
  <c r="GF95" i="2"/>
  <c r="DN95" i="2"/>
  <c r="EH95" i="2"/>
  <c r="FB95" i="2"/>
  <c r="FV95" i="2"/>
  <c r="DT95" i="2"/>
  <c r="EN95" i="2"/>
  <c r="FH95" i="2"/>
  <c r="GB95" i="2"/>
  <c r="DJ95" i="2"/>
  <c r="ED95" i="2"/>
  <c r="EX95" i="2"/>
  <c r="FR95" i="2"/>
  <c r="FN94" i="2"/>
  <c r="FX94" i="2"/>
  <c r="ET94" i="2"/>
  <c r="FD94" i="2"/>
  <c r="DZ94" i="2"/>
  <c r="EJ94" i="2"/>
  <c r="GH94" i="2"/>
  <c r="DP94" i="2"/>
  <c r="DL94" i="2"/>
  <c r="FJ94" i="2"/>
  <c r="FT94" i="2"/>
  <c r="EP94" i="2"/>
  <c r="EZ94" i="2"/>
  <c r="GD94" i="2"/>
  <c r="DV94" i="2"/>
  <c r="EF94" i="2"/>
  <c r="DR93" i="2"/>
  <c r="EB93" i="2"/>
  <c r="FZ93" i="2"/>
  <c r="GJ93" i="2"/>
  <c r="FF93" i="2"/>
  <c r="FP93" i="2"/>
  <c r="EL93" i="2"/>
  <c r="EV93" i="2"/>
  <c r="EH93" i="2"/>
  <c r="ER93" i="2"/>
  <c r="DN93" i="2"/>
  <c r="DX93" i="2"/>
  <c r="FV93" i="2"/>
  <c r="GF93" i="2"/>
  <c r="FB93" i="2"/>
  <c r="FL93" i="2"/>
  <c r="EX93" i="2"/>
  <c r="FH93" i="2"/>
  <c r="ED93" i="2"/>
  <c r="EN93" i="2"/>
  <c r="DJ93" i="2"/>
  <c r="DT93" i="2"/>
  <c r="FR93" i="2"/>
  <c r="GB93" i="2"/>
  <c r="FN92" i="2"/>
  <c r="FX92" i="2"/>
  <c r="ET92" i="2"/>
  <c r="FD92" i="2"/>
  <c r="DZ92" i="2"/>
  <c r="EJ92" i="2"/>
  <c r="DP92" i="2"/>
  <c r="GH92" i="2"/>
  <c r="DL92" i="2"/>
  <c r="GD92" i="2"/>
  <c r="FJ92" i="2"/>
  <c r="FT92" i="2"/>
  <c r="EP92" i="2"/>
  <c r="EZ92" i="2"/>
  <c r="DV92" i="2"/>
  <c r="EF92" i="2"/>
  <c r="DR91" i="2"/>
  <c r="EB91" i="2"/>
  <c r="FZ91" i="2"/>
  <c r="GJ91" i="2"/>
  <c r="FF91" i="2"/>
  <c r="FP91" i="2"/>
  <c r="EL91" i="2"/>
  <c r="EV91" i="2"/>
  <c r="EH91" i="2"/>
  <c r="ER91" i="2"/>
  <c r="DN91" i="2"/>
  <c r="DX91" i="2"/>
  <c r="FV91" i="2"/>
  <c r="GF91" i="2"/>
  <c r="FB91" i="2"/>
  <c r="FL91" i="2"/>
  <c r="EX91" i="2"/>
  <c r="FH91" i="2"/>
  <c r="ED91" i="2"/>
  <c r="EN91" i="2"/>
  <c r="DJ91" i="2"/>
  <c r="DT91" i="2"/>
  <c r="FR91" i="2"/>
  <c r="GB91" i="2"/>
  <c r="FN90" i="2"/>
  <c r="FX90" i="2"/>
  <c r="ET90" i="2"/>
  <c r="FD90" i="2"/>
  <c r="DZ90" i="2"/>
  <c r="EJ90" i="2"/>
  <c r="DP90" i="2"/>
  <c r="GH90" i="2"/>
  <c r="DL90" i="2"/>
  <c r="GD90" i="2"/>
  <c r="FJ90" i="2"/>
  <c r="FT90" i="2"/>
  <c r="EP90" i="2"/>
  <c r="EZ90" i="2"/>
  <c r="DV90" i="2"/>
  <c r="EF90" i="2"/>
  <c r="DR89" i="2"/>
  <c r="EB89" i="2"/>
  <c r="FZ89" i="2"/>
  <c r="GJ89" i="2"/>
  <c r="FF89" i="2"/>
  <c r="FP89" i="2"/>
  <c r="EL89" i="2"/>
  <c r="EV89" i="2"/>
  <c r="EH89" i="2"/>
  <c r="ER89" i="2"/>
  <c r="DN89" i="2"/>
  <c r="DX89" i="2"/>
  <c r="FV89" i="2"/>
  <c r="GF89" i="2"/>
  <c r="FB89" i="2"/>
  <c r="FL89" i="2"/>
  <c r="EX89" i="2"/>
  <c r="FH89" i="2"/>
  <c r="ED89" i="2"/>
  <c r="EN89" i="2"/>
  <c r="DJ89" i="2"/>
  <c r="DT89" i="2"/>
  <c r="FR89" i="2"/>
  <c r="GB89" i="2"/>
  <c r="DZ88" i="2"/>
  <c r="ET88" i="2"/>
  <c r="FN88" i="2"/>
  <c r="DP88" i="2"/>
  <c r="EJ88" i="2"/>
  <c r="FX88" i="2"/>
  <c r="FD88" i="2"/>
  <c r="GH88" i="2"/>
  <c r="DV88" i="2"/>
  <c r="EP88" i="2"/>
  <c r="FJ88" i="2"/>
  <c r="DL88" i="2"/>
  <c r="EF88" i="2"/>
  <c r="EZ88" i="2"/>
  <c r="GD88" i="2"/>
  <c r="FT88" i="2"/>
  <c r="DR87" i="2"/>
  <c r="EL87" i="2"/>
  <c r="FF87" i="2"/>
  <c r="FZ87" i="2"/>
  <c r="EB87" i="2"/>
  <c r="EV87" i="2"/>
  <c r="FP87" i="2"/>
  <c r="GJ87" i="2"/>
  <c r="DN87" i="2"/>
  <c r="EH87" i="2"/>
  <c r="FB87" i="2"/>
  <c r="FV87" i="2"/>
  <c r="DX87" i="2"/>
  <c r="ER87" i="2"/>
  <c r="FL87" i="2"/>
  <c r="GF87" i="2"/>
  <c r="DJ87" i="2"/>
  <c r="ED87" i="2"/>
  <c r="EX87" i="2"/>
  <c r="FR87" i="2"/>
  <c r="DT87" i="2"/>
  <c r="EN87" i="2"/>
  <c r="FH87" i="2"/>
  <c r="GB87" i="2"/>
  <c r="DZ86" i="2"/>
  <c r="ET86" i="2"/>
  <c r="FN86" i="2"/>
  <c r="GH86" i="2"/>
  <c r="DP86" i="2"/>
  <c r="EJ86" i="2"/>
  <c r="FD86" i="2"/>
  <c r="FX86" i="2"/>
  <c r="DV86" i="2"/>
  <c r="EP86" i="2"/>
  <c r="FJ86" i="2"/>
  <c r="GD86" i="2"/>
  <c r="DL86" i="2"/>
  <c r="EF86" i="2"/>
  <c r="EZ86" i="2"/>
  <c r="FT86" i="2"/>
  <c r="DR85" i="2"/>
  <c r="EL85" i="2"/>
  <c r="FF85" i="2"/>
  <c r="FZ85" i="2"/>
  <c r="EB85" i="2"/>
  <c r="EV85" i="2"/>
  <c r="FP85" i="2"/>
  <c r="GJ85" i="2"/>
  <c r="DN85" i="2"/>
  <c r="EH85" i="2"/>
  <c r="FB85" i="2"/>
  <c r="FV85" i="2"/>
  <c r="DX85" i="2"/>
  <c r="ER85" i="2"/>
  <c r="FL85" i="2"/>
  <c r="GF85" i="2"/>
  <c r="DJ85" i="2"/>
  <c r="ED85" i="2"/>
  <c r="EX85" i="2"/>
  <c r="FR85" i="2"/>
  <c r="DT85" i="2"/>
  <c r="EN85" i="2"/>
  <c r="FH85" i="2"/>
  <c r="GB85" i="2"/>
  <c r="DZ84" i="2"/>
  <c r="ET84" i="2"/>
  <c r="FN84" i="2"/>
  <c r="GH84" i="2"/>
  <c r="DP84" i="2"/>
  <c r="EJ84" i="2"/>
  <c r="FD84" i="2"/>
  <c r="FX84" i="2"/>
  <c r="DV84" i="2"/>
  <c r="EP84" i="2"/>
  <c r="FJ84" i="2"/>
  <c r="GD84" i="2"/>
  <c r="DL84" i="2"/>
  <c r="EF84" i="2"/>
  <c r="EZ84" i="2"/>
  <c r="FT84" i="2"/>
  <c r="DR83" i="2"/>
  <c r="EL83" i="2"/>
  <c r="FF83" i="2"/>
  <c r="FZ83" i="2"/>
  <c r="EB83" i="2"/>
  <c r="EV83" i="2"/>
  <c r="FP83" i="2"/>
  <c r="GJ83" i="2"/>
  <c r="DN83" i="2"/>
  <c r="EH83" i="2"/>
  <c r="FB83" i="2"/>
  <c r="FV83" i="2"/>
  <c r="DX83" i="2"/>
  <c r="ER83" i="2"/>
  <c r="FL83" i="2"/>
  <c r="GF83" i="2"/>
  <c r="DJ83" i="2"/>
  <c r="ED83" i="2"/>
  <c r="EX83" i="2"/>
  <c r="FR83" i="2"/>
  <c r="DT83" i="2"/>
  <c r="EN83" i="2"/>
  <c r="FH83" i="2"/>
  <c r="GB83" i="2"/>
  <c r="DZ82" i="2"/>
  <c r="ET82" i="2"/>
  <c r="FN82" i="2"/>
  <c r="GH82" i="2"/>
  <c r="DP82" i="2"/>
  <c r="EJ82" i="2"/>
  <c r="FD82" i="2"/>
  <c r="FX82" i="2"/>
  <c r="DV82" i="2"/>
  <c r="EP82" i="2"/>
  <c r="FJ82" i="2"/>
  <c r="GD82" i="2"/>
  <c r="DL82" i="2"/>
  <c r="EF82" i="2"/>
  <c r="EZ82" i="2"/>
  <c r="FT82" i="2"/>
  <c r="DR81" i="2"/>
  <c r="EL81" i="2"/>
  <c r="FF81" i="2"/>
  <c r="FZ81" i="2"/>
  <c r="EB81" i="2"/>
  <c r="EV81" i="2"/>
  <c r="FP81" i="2"/>
  <c r="GJ81" i="2"/>
  <c r="DN81" i="2"/>
  <c r="EH81" i="2"/>
  <c r="FB81" i="2"/>
  <c r="FV81" i="2"/>
  <c r="DX81" i="2"/>
  <c r="ER81" i="2"/>
  <c r="FL81" i="2"/>
  <c r="GF81" i="2"/>
  <c r="DJ81" i="2"/>
  <c r="ED81" i="2"/>
  <c r="EX81" i="2"/>
  <c r="FR81" i="2"/>
  <c r="DT81" i="2"/>
  <c r="EN81" i="2"/>
  <c r="FH81" i="2"/>
  <c r="GB81" i="2"/>
  <c r="DZ80" i="2"/>
  <c r="ET80" i="2"/>
  <c r="FN80" i="2"/>
  <c r="GH80" i="2"/>
  <c r="EJ80" i="2"/>
  <c r="FD80" i="2"/>
  <c r="FX80" i="2"/>
  <c r="DP80" i="2"/>
  <c r="DV80" i="2"/>
  <c r="EP80" i="2"/>
  <c r="DL80" i="2"/>
  <c r="FJ80" i="2"/>
  <c r="GD80" i="2"/>
  <c r="EZ80" i="2"/>
  <c r="FT80" i="2"/>
  <c r="EF80" i="2"/>
  <c r="DR79" i="2"/>
  <c r="EL79" i="2"/>
  <c r="FF79" i="2"/>
  <c r="FZ79" i="2"/>
  <c r="EB79" i="2"/>
  <c r="GJ79" i="2"/>
  <c r="FP79" i="2"/>
  <c r="EV79" i="2"/>
  <c r="DN79" i="2"/>
  <c r="EH79" i="2"/>
  <c r="FB79" i="2"/>
  <c r="FV79" i="2"/>
  <c r="ER79" i="2"/>
  <c r="DX79" i="2"/>
  <c r="GF79" i="2"/>
  <c r="FL79" i="2"/>
  <c r="DJ79" i="2"/>
  <c r="ED79" i="2"/>
  <c r="EX79" i="2"/>
  <c r="FR79" i="2"/>
  <c r="FH79" i="2"/>
  <c r="EN79" i="2"/>
  <c r="DT79" i="2"/>
  <c r="GB79" i="2"/>
  <c r="DZ78" i="2"/>
  <c r="ET78" i="2"/>
  <c r="FN78" i="2"/>
  <c r="GH78" i="2"/>
  <c r="FX78" i="2"/>
  <c r="FD78" i="2"/>
  <c r="EJ78" i="2"/>
  <c r="DP78" i="2"/>
  <c r="DV78" i="2"/>
  <c r="EP78" i="2"/>
  <c r="FJ78" i="2"/>
  <c r="GD78" i="2"/>
  <c r="DL78" i="2"/>
  <c r="FT78" i="2"/>
  <c r="EZ78" i="2"/>
  <c r="EF78" i="2"/>
  <c r="DR77" i="2"/>
  <c r="EL77" i="2"/>
  <c r="FF77" i="2"/>
  <c r="FZ77" i="2"/>
  <c r="EB77" i="2"/>
  <c r="GJ77" i="2"/>
  <c r="FP77" i="2"/>
  <c r="EV77" i="2"/>
  <c r="DN77" i="2"/>
  <c r="EH77" i="2"/>
  <c r="FB77" i="2"/>
  <c r="FV77" i="2"/>
  <c r="ER77" i="2"/>
  <c r="DX77" i="2"/>
  <c r="GF77" i="2"/>
  <c r="FL77" i="2"/>
  <c r="DJ77" i="2"/>
  <c r="ED77" i="2"/>
  <c r="EX77" i="2"/>
  <c r="FR77" i="2"/>
  <c r="FH77" i="2"/>
  <c r="EN77" i="2"/>
  <c r="DT77" i="2"/>
  <c r="GB77" i="2"/>
  <c r="DZ76" i="2"/>
  <c r="ET76" i="2"/>
  <c r="FN76" i="2"/>
  <c r="GH76" i="2"/>
  <c r="FX76" i="2"/>
  <c r="FD76" i="2"/>
  <c r="EJ76" i="2"/>
  <c r="DP76" i="2"/>
  <c r="DV76" i="2"/>
  <c r="EP76" i="2"/>
  <c r="FJ76" i="2"/>
  <c r="GD76" i="2"/>
  <c r="DL76" i="2"/>
  <c r="FT76" i="2"/>
  <c r="EZ76" i="2"/>
  <c r="EF76" i="2"/>
  <c r="DR75" i="2"/>
  <c r="EL75" i="2"/>
  <c r="FF75" i="2"/>
  <c r="FZ75" i="2"/>
  <c r="EB75" i="2"/>
  <c r="GJ75" i="2"/>
  <c r="FP75" i="2"/>
  <c r="EV75" i="2"/>
  <c r="DN75" i="2"/>
  <c r="EH75" i="2"/>
  <c r="FB75" i="2"/>
  <c r="FV75" i="2"/>
  <c r="ER75" i="2"/>
  <c r="DX75" i="2"/>
  <c r="GF75" i="2"/>
  <c r="FL75" i="2"/>
  <c r="DJ75" i="2"/>
  <c r="ED75" i="2"/>
  <c r="EX75" i="2"/>
  <c r="FR75" i="2"/>
  <c r="FH75" i="2"/>
  <c r="EN75" i="2"/>
  <c r="DT75" i="2"/>
  <c r="GB75" i="2"/>
  <c r="DZ74" i="2"/>
  <c r="ET74" i="2"/>
  <c r="FN74" i="2"/>
  <c r="GH74" i="2"/>
  <c r="FX74" i="2"/>
  <c r="FD74" i="2"/>
  <c r="EJ74" i="2"/>
  <c r="DP74" i="2"/>
  <c r="DV74" i="2"/>
  <c r="EP74" i="2"/>
  <c r="FJ74" i="2"/>
  <c r="GD74" i="2"/>
  <c r="DL74" i="2"/>
  <c r="FT74" i="2"/>
  <c r="EZ74" i="2"/>
  <c r="EF74" i="2"/>
  <c r="DR73" i="2"/>
  <c r="EL73" i="2"/>
  <c r="FF73" i="2"/>
  <c r="FZ73" i="2"/>
  <c r="EB73" i="2"/>
  <c r="GJ73" i="2"/>
  <c r="FP73" i="2"/>
  <c r="EV73" i="2"/>
  <c r="DN73" i="2"/>
  <c r="EH73" i="2"/>
  <c r="FB73" i="2"/>
  <c r="FV73" i="2"/>
  <c r="ER73" i="2"/>
  <c r="DX73" i="2"/>
  <c r="GF73" i="2"/>
  <c r="FL73" i="2"/>
  <c r="DJ73" i="2"/>
  <c r="ED73" i="2"/>
  <c r="EX73" i="2"/>
  <c r="FR73" i="2"/>
  <c r="FH73" i="2"/>
  <c r="EN73" i="2"/>
  <c r="DT73" i="2"/>
  <c r="GB73" i="2"/>
  <c r="DZ72" i="2"/>
  <c r="ET72" i="2"/>
  <c r="FN72" i="2"/>
  <c r="GH72" i="2"/>
  <c r="FX72" i="2"/>
  <c r="FD72" i="2"/>
  <c r="EJ72" i="2"/>
  <c r="DP72" i="2"/>
  <c r="DV72" i="2"/>
  <c r="EP72" i="2"/>
  <c r="FJ72" i="2"/>
  <c r="GD72" i="2"/>
  <c r="DL72" i="2"/>
  <c r="FT72" i="2"/>
  <c r="EZ72" i="2"/>
  <c r="EF72" i="2"/>
  <c r="DR71" i="2"/>
  <c r="EL71" i="2"/>
  <c r="FF71" i="2"/>
  <c r="FZ71" i="2"/>
  <c r="EB71" i="2"/>
  <c r="GJ71" i="2"/>
  <c r="FP71" i="2"/>
  <c r="EV71" i="2"/>
  <c r="DN71" i="2"/>
  <c r="EH71" i="2"/>
  <c r="FB71" i="2"/>
  <c r="FV71" i="2"/>
  <c r="ER71" i="2"/>
  <c r="GF71" i="2"/>
  <c r="DX71" i="2"/>
  <c r="FL71" i="2"/>
  <c r="DJ71" i="2"/>
  <c r="ED71" i="2"/>
  <c r="EX71" i="2"/>
  <c r="FR71" i="2"/>
  <c r="DT71" i="2"/>
  <c r="FH71" i="2"/>
  <c r="EN71" i="2"/>
  <c r="GB71" i="2"/>
  <c r="DZ70" i="2"/>
  <c r="ET70" i="2"/>
  <c r="FN70" i="2"/>
  <c r="GH70" i="2"/>
  <c r="EJ70" i="2"/>
  <c r="FX70" i="2"/>
  <c r="DP70" i="2"/>
  <c r="FD70" i="2"/>
  <c r="DV70" i="2"/>
  <c r="EP70" i="2"/>
  <c r="FJ70" i="2"/>
  <c r="GD70" i="2"/>
  <c r="DL70" i="2"/>
  <c r="EZ70" i="2"/>
  <c r="EF70" i="2"/>
  <c r="FT70" i="2"/>
  <c r="DR69" i="2"/>
  <c r="EL69" i="2"/>
  <c r="FF69" i="2"/>
  <c r="FZ69" i="2"/>
  <c r="FP69" i="2"/>
  <c r="EB69" i="2"/>
  <c r="EV69" i="2"/>
  <c r="GJ69" i="2"/>
  <c r="DN69" i="2"/>
  <c r="EH69" i="2"/>
  <c r="FB69" i="2"/>
  <c r="FV69" i="2"/>
  <c r="DX69" i="2"/>
  <c r="ER69" i="2"/>
  <c r="GF69" i="2"/>
  <c r="FL69" i="2"/>
  <c r="DJ69" i="2"/>
  <c r="ED69" i="2"/>
  <c r="EX69" i="2"/>
  <c r="FR69" i="2"/>
  <c r="DT69" i="2"/>
  <c r="FH69" i="2"/>
  <c r="EN69" i="2"/>
  <c r="GB69" i="2"/>
  <c r="DZ68" i="2"/>
  <c r="ET68" i="2"/>
  <c r="FN68" i="2"/>
  <c r="GH68" i="2"/>
  <c r="EJ68" i="2"/>
  <c r="FD68" i="2"/>
  <c r="FX68" i="2"/>
  <c r="DP68" i="2"/>
  <c r="DV68" i="2"/>
  <c r="EP68" i="2"/>
  <c r="FJ68" i="2"/>
  <c r="GD68" i="2"/>
  <c r="EZ68" i="2"/>
  <c r="FT68" i="2"/>
  <c r="DL68" i="2"/>
  <c r="EF68" i="2"/>
  <c r="DR67" i="2"/>
  <c r="EL67" i="2"/>
  <c r="FF67" i="2"/>
  <c r="FZ67" i="2"/>
  <c r="FP67" i="2"/>
  <c r="GJ67" i="2"/>
  <c r="EB67" i="2"/>
  <c r="EV67" i="2"/>
  <c r="DN67" i="2"/>
  <c r="EH67" i="2"/>
  <c r="FB67" i="2"/>
  <c r="FV67" i="2"/>
  <c r="GF67" i="2"/>
  <c r="DX67" i="2"/>
  <c r="ER67" i="2"/>
  <c r="FL67" i="2"/>
  <c r="DJ67" i="2"/>
  <c r="ED67" i="2"/>
  <c r="EX67" i="2"/>
  <c r="FR67" i="2"/>
  <c r="DT67" i="2"/>
  <c r="EN67" i="2"/>
  <c r="FH67" i="2"/>
  <c r="GB67" i="2"/>
  <c r="DZ66" i="2"/>
  <c r="ET66" i="2"/>
  <c r="FN66" i="2"/>
  <c r="GH66" i="2"/>
  <c r="EJ66" i="2"/>
  <c r="FD66" i="2"/>
  <c r="FX66" i="2"/>
  <c r="DP66" i="2"/>
  <c r="DV66" i="2"/>
  <c r="EP66" i="2"/>
  <c r="FJ66" i="2"/>
  <c r="GD66" i="2"/>
  <c r="EZ66" i="2"/>
  <c r="FT66" i="2"/>
  <c r="DL66" i="2"/>
  <c r="EF66" i="2"/>
  <c r="EB65" i="2"/>
  <c r="EV65" i="2"/>
  <c r="FP65" i="2"/>
  <c r="DR65" i="2"/>
  <c r="EL65" i="2"/>
  <c r="FF65" i="2"/>
  <c r="FZ65" i="2"/>
  <c r="GJ65" i="2"/>
  <c r="DX65" i="2"/>
  <c r="ER65" i="2"/>
  <c r="FL65" i="2"/>
  <c r="DN65" i="2"/>
  <c r="EH65" i="2"/>
  <c r="FB65" i="2"/>
  <c r="FV65" i="2"/>
  <c r="GF65" i="2"/>
  <c r="DT65" i="2"/>
  <c r="EN65" i="2"/>
  <c r="FH65" i="2"/>
  <c r="DJ65" i="2"/>
  <c r="ED65" i="2"/>
  <c r="EX65" i="2"/>
  <c r="FR65" i="2"/>
  <c r="GB65" i="2"/>
  <c r="DP64" i="2"/>
  <c r="EJ64" i="2"/>
  <c r="FD64" i="2"/>
  <c r="FX64" i="2"/>
  <c r="DZ64" i="2"/>
  <c r="ET64" i="2"/>
  <c r="FN64" i="2"/>
  <c r="GH64" i="2"/>
  <c r="DL64" i="2"/>
  <c r="EF64" i="2"/>
  <c r="EZ64" i="2"/>
  <c r="FT64" i="2"/>
  <c r="DV64" i="2"/>
  <c r="EP64" i="2"/>
  <c r="FJ64" i="2"/>
  <c r="GD64" i="2"/>
  <c r="EV63" i="2"/>
  <c r="FP63" i="2"/>
  <c r="GJ63" i="2"/>
  <c r="EB63" i="2"/>
  <c r="EL63" i="2"/>
  <c r="DR63" i="2"/>
  <c r="FF63" i="2"/>
  <c r="FZ63" i="2"/>
  <c r="DN63" i="2"/>
  <c r="FL63" i="2"/>
  <c r="GF63" i="2"/>
  <c r="ER63" i="2"/>
  <c r="DX63" i="2"/>
  <c r="EH63" i="2"/>
  <c r="FB63" i="2"/>
  <c r="FV63" i="2"/>
  <c r="DT63" i="2"/>
  <c r="ED63" i="2"/>
  <c r="DJ63" i="2"/>
  <c r="FH63" i="2"/>
  <c r="GB63" i="2"/>
  <c r="EN63" i="2"/>
  <c r="EX63" i="2"/>
  <c r="FR63" i="2"/>
  <c r="EJ62" i="2"/>
  <c r="ET62" i="2"/>
  <c r="DP62" i="2"/>
  <c r="DZ62" i="2"/>
  <c r="FX62" i="2"/>
  <c r="GH62" i="2"/>
  <c r="FD62" i="2"/>
  <c r="FN62" i="2"/>
  <c r="EZ62" i="2"/>
  <c r="FJ62" i="2"/>
  <c r="EF62" i="2"/>
  <c r="EP62" i="2"/>
  <c r="DL62" i="2"/>
  <c r="DV62" i="2"/>
  <c r="FT62" i="2"/>
  <c r="GD62" i="2"/>
  <c r="FP61" i="2"/>
  <c r="FZ61" i="2"/>
  <c r="EV61" i="2"/>
  <c r="FF61" i="2"/>
  <c r="EB61" i="2"/>
  <c r="EL61" i="2"/>
  <c r="DR61" i="2"/>
  <c r="GJ61" i="2"/>
  <c r="DN61" i="2"/>
  <c r="GF61" i="2"/>
  <c r="FL61" i="2"/>
  <c r="FV61" i="2"/>
  <c r="ER61" i="2"/>
  <c r="FB61" i="2"/>
  <c r="DX61" i="2"/>
  <c r="EH61" i="2"/>
  <c r="DT61" i="2"/>
  <c r="ED61" i="2"/>
  <c r="DJ61" i="2"/>
  <c r="GB61" i="2"/>
  <c r="FH61" i="2"/>
  <c r="FR61" i="2"/>
  <c r="EN61" i="2"/>
  <c r="EX61" i="2"/>
  <c r="EJ60" i="2"/>
  <c r="ET60" i="2"/>
  <c r="DP60" i="2"/>
  <c r="DZ60" i="2"/>
  <c r="FX60" i="2"/>
  <c r="GH60" i="2"/>
  <c r="FD60" i="2"/>
  <c r="FN60" i="2"/>
  <c r="EZ60" i="2"/>
  <c r="FJ60" i="2"/>
  <c r="EF60" i="2"/>
  <c r="EP60" i="2"/>
  <c r="DL60" i="2"/>
  <c r="DV60" i="2"/>
  <c r="FT60" i="2"/>
  <c r="GD60" i="2"/>
  <c r="FP59" i="2"/>
  <c r="FZ59" i="2"/>
  <c r="EV59" i="2"/>
  <c r="FF59" i="2"/>
  <c r="EB59" i="2"/>
  <c r="EL59" i="2"/>
  <c r="DR59" i="2"/>
  <c r="GJ59" i="2"/>
  <c r="DN59" i="2"/>
  <c r="GF59" i="2"/>
  <c r="FL59" i="2"/>
  <c r="FV59" i="2"/>
  <c r="ER59" i="2"/>
  <c r="FB59" i="2"/>
  <c r="DX59" i="2"/>
  <c r="EH59" i="2"/>
  <c r="DT59" i="2"/>
  <c r="ED59" i="2"/>
  <c r="DJ59" i="2"/>
  <c r="GB59" i="2"/>
  <c r="FH59" i="2"/>
  <c r="FR59" i="2"/>
  <c r="EN59" i="2"/>
  <c r="EX59" i="2"/>
  <c r="EJ58" i="2"/>
  <c r="ET58" i="2"/>
  <c r="DP58" i="2"/>
  <c r="DZ58" i="2"/>
  <c r="FX58" i="2"/>
  <c r="GH58" i="2"/>
  <c r="FD58" i="2"/>
  <c r="FN58" i="2"/>
  <c r="EZ58" i="2"/>
  <c r="FJ58" i="2"/>
  <c r="EF58" i="2"/>
  <c r="EP58" i="2"/>
  <c r="DL58" i="2"/>
  <c r="DV58" i="2"/>
  <c r="FT58" i="2"/>
  <c r="GD58" i="2"/>
  <c r="EB57" i="2"/>
  <c r="EV57" i="2"/>
  <c r="FP57" i="2"/>
  <c r="FZ57" i="2"/>
  <c r="EL57" i="2"/>
  <c r="FF57" i="2"/>
  <c r="DR57" i="2"/>
  <c r="GJ57" i="2"/>
  <c r="DX57" i="2"/>
  <c r="ER57" i="2"/>
  <c r="GF57" i="2"/>
  <c r="DN57" i="2"/>
  <c r="FL57" i="2"/>
  <c r="FV57" i="2"/>
  <c r="FB57" i="2"/>
  <c r="EH57" i="2"/>
  <c r="DT57" i="2"/>
  <c r="EN57" i="2"/>
  <c r="ED57" i="2"/>
  <c r="GB57" i="2"/>
  <c r="FH57" i="2"/>
  <c r="FR57" i="2"/>
  <c r="DJ57" i="2"/>
  <c r="EX57" i="2"/>
  <c r="DP56" i="2"/>
  <c r="EJ56" i="2"/>
  <c r="FD56" i="2"/>
  <c r="FX56" i="2"/>
  <c r="ET56" i="2"/>
  <c r="GH56" i="2"/>
  <c r="DZ56" i="2"/>
  <c r="FN56" i="2"/>
  <c r="DL56" i="2"/>
  <c r="EF56" i="2"/>
  <c r="EZ56" i="2"/>
  <c r="FT56" i="2"/>
  <c r="DV56" i="2"/>
  <c r="FJ56" i="2"/>
  <c r="EP56" i="2"/>
  <c r="GD56" i="2"/>
  <c r="EB55" i="2"/>
  <c r="EV55" i="2"/>
  <c r="FP55" i="2"/>
  <c r="GJ55" i="2"/>
  <c r="EL55" i="2"/>
  <c r="FZ55" i="2"/>
  <c r="DR55" i="2"/>
  <c r="FF55" i="2"/>
  <c r="DX55" i="2"/>
  <c r="ER55" i="2"/>
  <c r="FL55" i="2"/>
  <c r="GF55" i="2"/>
  <c r="DN55" i="2"/>
  <c r="FB55" i="2"/>
  <c r="EH55" i="2"/>
  <c r="FV55" i="2"/>
  <c r="DT55" i="2"/>
  <c r="EN55" i="2"/>
  <c r="FH55" i="2"/>
  <c r="GB55" i="2"/>
  <c r="ED55" i="2"/>
  <c r="FR55" i="2"/>
  <c r="DJ55" i="2"/>
  <c r="EX55" i="2"/>
  <c r="DP54" i="2"/>
  <c r="EJ54" i="2"/>
  <c r="FD54" i="2"/>
  <c r="FX54" i="2"/>
  <c r="DZ54" i="2"/>
  <c r="ET54" i="2"/>
  <c r="FN54" i="2"/>
  <c r="GH54" i="2"/>
  <c r="DL54" i="2"/>
  <c r="EF54" i="2"/>
  <c r="EZ54" i="2"/>
  <c r="FT54" i="2"/>
  <c r="DV54" i="2"/>
  <c r="EP54" i="2"/>
  <c r="FJ54" i="2"/>
  <c r="GD54" i="2"/>
  <c r="EB53" i="2"/>
  <c r="EV53" i="2"/>
  <c r="FP53" i="2"/>
  <c r="GJ53" i="2"/>
  <c r="DR53" i="2"/>
  <c r="EL53" i="2"/>
  <c r="FF53" i="2"/>
  <c r="FZ53" i="2"/>
  <c r="DX53" i="2"/>
  <c r="ER53" i="2"/>
  <c r="FL53" i="2"/>
  <c r="GF53" i="2"/>
  <c r="DN53" i="2"/>
  <c r="EH53" i="2"/>
  <c r="FB53" i="2"/>
  <c r="FV53" i="2"/>
  <c r="DT53" i="2"/>
  <c r="EN53" i="2"/>
  <c r="FH53" i="2"/>
  <c r="GB53" i="2"/>
  <c r="DJ53" i="2"/>
  <c r="ED53" i="2"/>
  <c r="EX53" i="2"/>
  <c r="FR53" i="2"/>
  <c r="DP52" i="2"/>
  <c r="EJ52" i="2"/>
  <c r="FD52" i="2"/>
  <c r="FX52" i="2"/>
  <c r="DZ52" i="2"/>
  <c r="ET52" i="2"/>
  <c r="FN52" i="2"/>
  <c r="GH52" i="2"/>
  <c r="DL52" i="2"/>
  <c r="EF52" i="2"/>
  <c r="EZ52" i="2"/>
  <c r="FT52" i="2"/>
  <c r="DV52" i="2"/>
  <c r="EP52" i="2"/>
  <c r="FJ52" i="2"/>
  <c r="GD52" i="2"/>
  <c r="EB51" i="2"/>
  <c r="EV51" i="2"/>
  <c r="FP51" i="2"/>
  <c r="GJ51" i="2"/>
  <c r="DR51" i="2"/>
  <c r="EL51" i="2"/>
  <c r="FF51" i="2"/>
  <c r="FZ51" i="2"/>
  <c r="DX51" i="2"/>
  <c r="ER51" i="2"/>
  <c r="FL51" i="2"/>
  <c r="GF51" i="2"/>
  <c r="DN51" i="2"/>
  <c r="EH51" i="2"/>
  <c r="FB51" i="2"/>
  <c r="FV51" i="2"/>
  <c r="DT51" i="2"/>
  <c r="EN51" i="2"/>
  <c r="FH51" i="2"/>
  <c r="GB51" i="2"/>
  <c r="DJ51" i="2"/>
  <c r="ED51" i="2"/>
  <c r="EX51" i="2"/>
  <c r="FR51" i="2"/>
  <c r="DP50" i="2"/>
  <c r="EJ50" i="2"/>
  <c r="FD50" i="2"/>
  <c r="FX50" i="2"/>
  <c r="DZ50" i="2"/>
  <c r="ET50" i="2"/>
  <c r="FN50" i="2"/>
  <c r="GH50" i="2"/>
  <c r="DL50" i="2"/>
  <c r="EF50" i="2"/>
  <c r="EZ50" i="2"/>
  <c r="FT50" i="2"/>
  <c r="DV50" i="2"/>
  <c r="EP50" i="2"/>
  <c r="FJ50" i="2"/>
  <c r="GD50" i="2"/>
  <c r="DR49" i="2"/>
  <c r="EL49" i="2"/>
  <c r="EV49" i="2"/>
  <c r="FP49" i="2"/>
  <c r="GJ49" i="2"/>
  <c r="FF49" i="2"/>
  <c r="FZ49" i="2"/>
  <c r="EB49" i="2"/>
  <c r="DN49" i="2"/>
  <c r="EH49" i="2"/>
  <c r="DX49" i="2"/>
  <c r="ER49" i="2"/>
  <c r="FL49" i="2"/>
  <c r="GF49" i="2"/>
  <c r="FB49" i="2"/>
  <c r="FV49" i="2"/>
  <c r="DJ49" i="2"/>
  <c r="ED49" i="2"/>
  <c r="EN49" i="2"/>
  <c r="FH49" i="2"/>
  <c r="GB49" i="2"/>
  <c r="DT49" i="2"/>
  <c r="EX49" i="2"/>
  <c r="FR49" i="2"/>
  <c r="DZ48" i="2"/>
  <c r="ET48" i="2"/>
  <c r="FN48" i="2"/>
  <c r="GH48" i="2"/>
  <c r="FD48" i="2"/>
  <c r="EJ48" i="2"/>
  <c r="DP48" i="2"/>
  <c r="FX48" i="2"/>
  <c r="DV48" i="2"/>
  <c r="EP48" i="2"/>
  <c r="FJ48" i="2"/>
  <c r="GD48" i="2"/>
  <c r="FT48" i="2"/>
  <c r="EZ48" i="2"/>
  <c r="EF48" i="2"/>
  <c r="DL48" i="2"/>
  <c r="DR47" i="2"/>
  <c r="EL47" i="2"/>
  <c r="FF47" i="2"/>
  <c r="FZ47" i="2"/>
  <c r="GJ47" i="2"/>
  <c r="EB47" i="2"/>
  <c r="FP47" i="2"/>
  <c r="EV47" i="2"/>
  <c r="DN47" i="2"/>
  <c r="EH47" i="2"/>
  <c r="FB47" i="2"/>
  <c r="FV47" i="2"/>
  <c r="ER47" i="2"/>
  <c r="GF47" i="2"/>
  <c r="DX47" i="2"/>
  <c r="FL47" i="2"/>
  <c r="DJ47" i="2"/>
  <c r="ED47" i="2"/>
  <c r="EX47" i="2"/>
  <c r="FR47" i="2"/>
  <c r="DT47" i="2"/>
  <c r="FH47" i="2"/>
  <c r="GB47" i="2"/>
  <c r="EN47" i="2"/>
  <c r="DZ46" i="2"/>
  <c r="ET46" i="2"/>
  <c r="FN46" i="2"/>
  <c r="GH46" i="2"/>
  <c r="EJ46" i="2"/>
  <c r="FX46" i="2"/>
  <c r="DP46" i="2"/>
  <c r="FD46" i="2"/>
  <c r="DV46" i="2"/>
  <c r="EP46" i="2"/>
  <c r="FJ46" i="2"/>
  <c r="GD46" i="2"/>
  <c r="DL46" i="2"/>
  <c r="EZ46" i="2"/>
  <c r="EF46" i="2"/>
  <c r="FT46" i="2"/>
  <c r="DR45" i="2"/>
  <c r="EL45" i="2"/>
  <c r="FF45" i="2"/>
  <c r="FZ45" i="2"/>
  <c r="EB45" i="2"/>
  <c r="EV45" i="2"/>
  <c r="FP45" i="2"/>
  <c r="GJ45" i="2"/>
  <c r="DN45" i="2"/>
  <c r="EH45" i="2"/>
  <c r="FB45" i="2"/>
  <c r="FV45" i="2"/>
  <c r="ER45" i="2"/>
  <c r="GF45" i="2"/>
  <c r="DX45" i="2"/>
  <c r="FL45" i="2"/>
  <c r="DJ45" i="2"/>
  <c r="ED45" i="2"/>
  <c r="EX45" i="2"/>
  <c r="FR45" i="2"/>
  <c r="FH45" i="2"/>
  <c r="DT45" i="2"/>
  <c r="EN45" i="2"/>
  <c r="GB45" i="2"/>
  <c r="DZ44" i="2"/>
  <c r="ET44" i="2"/>
  <c r="FN44" i="2"/>
  <c r="GH44" i="2"/>
  <c r="FX44" i="2"/>
  <c r="DP44" i="2"/>
  <c r="EJ44" i="2"/>
  <c r="FD44" i="2"/>
  <c r="DV44" i="2"/>
  <c r="EP44" i="2"/>
  <c r="FJ44" i="2"/>
  <c r="GD44" i="2"/>
  <c r="DL44" i="2"/>
  <c r="EF44" i="2"/>
  <c r="EZ44" i="2"/>
  <c r="FT44" i="2"/>
  <c r="DR43" i="2"/>
  <c r="EL43" i="2"/>
  <c r="FF43" i="2"/>
  <c r="FZ43" i="2"/>
  <c r="EB43" i="2"/>
  <c r="EV43" i="2"/>
  <c r="FP43" i="2"/>
  <c r="GJ43" i="2"/>
  <c r="DN43" i="2"/>
  <c r="EH43" i="2"/>
  <c r="FB43" i="2"/>
  <c r="FV43" i="2"/>
  <c r="ER43" i="2"/>
  <c r="FL43" i="2"/>
  <c r="GF43" i="2"/>
  <c r="DX43" i="2"/>
  <c r="DT43" i="2"/>
  <c r="DJ43" i="2"/>
  <c r="ED43" i="2"/>
  <c r="EX43" i="2"/>
  <c r="FR43" i="2"/>
  <c r="FH43" i="2"/>
  <c r="GB43" i="2"/>
  <c r="EN43" i="2"/>
  <c r="DP42" i="2"/>
  <c r="EJ42" i="2"/>
  <c r="FD42" i="2"/>
  <c r="FX42" i="2"/>
  <c r="DZ42" i="2"/>
  <c r="ET42" i="2"/>
  <c r="FN42" i="2"/>
  <c r="GH42" i="2"/>
  <c r="DL42" i="2"/>
  <c r="EF42" i="2"/>
  <c r="EZ42" i="2"/>
  <c r="FT42" i="2"/>
  <c r="DV42" i="2"/>
  <c r="EP42" i="2"/>
  <c r="FJ42" i="2"/>
  <c r="GD42" i="2"/>
  <c r="EB41" i="2"/>
  <c r="EV41" i="2"/>
  <c r="FP41" i="2"/>
  <c r="GJ41" i="2"/>
  <c r="DR41" i="2"/>
  <c r="EL41" i="2"/>
  <c r="FF41" i="2"/>
  <c r="FZ41" i="2"/>
  <c r="DX41" i="2"/>
  <c r="ER41" i="2"/>
  <c r="FL41" i="2"/>
  <c r="GF41" i="2"/>
  <c r="DN41" i="2"/>
  <c r="EH41" i="2"/>
  <c r="FB41" i="2"/>
  <c r="FV41" i="2"/>
  <c r="DT41" i="2"/>
  <c r="EN41" i="2"/>
  <c r="FH41" i="2"/>
  <c r="GB41" i="2"/>
  <c r="DJ41" i="2"/>
  <c r="ED41" i="2"/>
  <c r="EX41" i="2"/>
  <c r="FR41" i="2"/>
  <c r="DP40" i="2"/>
  <c r="EJ40" i="2"/>
  <c r="FD40" i="2"/>
  <c r="FX40" i="2"/>
  <c r="DZ40" i="2"/>
  <c r="ET40" i="2"/>
  <c r="FN40" i="2"/>
  <c r="GH40" i="2"/>
  <c r="DL40" i="2"/>
  <c r="EF40" i="2"/>
  <c r="EZ40" i="2"/>
  <c r="FT40" i="2"/>
  <c r="DV40" i="2"/>
  <c r="EP40" i="2"/>
  <c r="FJ40" i="2"/>
  <c r="GD40" i="2"/>
  <c r="EB39" i="2"/>
  <c r="EV39" i="2"/>
  <c r="FP39" i="2"/>
  <c r="GJ39" i="2"/>
  <c r="DR39" i="2"/>
  <c r="EL39" i="2"/>
  <c r="FF39" i="2"/>
  <c r="FZ39" i="2"/>
  <c r="DX39" i="2"/>
  <c r="ER39" i="2"/>
  <c r="FL39" i="2"/>
  <c r="GF39" i="2"/>
  <c r="DN39" i="2"/>
  <c r="EH39" i="2"/>
  <c r="FB39" i="2"/>
  <c r="FV39" i="2"/>
  <c r="DT39" i="2"/>
  <c r="EN39" i="2"/>
  <c r="FH39" i="2"/>
  <c r="GB39" i="2"/>
  <c r="DJ39" i="2"/>
  <c r="ED39" i="2"/>
  <c r="EX39" i="2"/>
  <c r="FR39" i="2"/>
  <c r="DP38" i="2"/>
  <c r="FN38" i="2"/>
  <c r="FX38" i="2"/>
  <c r="ET38" i="2"/>
  <c r="FD38" i="2"/>
  <c r="DZ38" i="2"/>
  <c r="EJ38" i="2"/>
  <c r="GH38" i="2"/>
  <c r="DV38" i="2"/>
  <c r="EF38" i="2"/>
  <c r="DL38" i="2"/>
  <c r="FJ38" i="2"/>
  <c r="FT38" i="2"/>
  <c r="EP38" i="2"/>
  <c r="EZ38" i="2"/>
  <c r="GD38" i="2"/>
  <c r="DR37" i="2"/>
  <c r="EL37" i="2"/>
  <c r="EV37" i="2"/>
  <c r="EB37" i="2"/>
  <c r="FZ37" i="2"/>
  <c r="GJ37" i="2"/>
  <c r="FF37" i="2"/>
  <c r="FP37" i="2"/>
  <c r="DN37" i="2"/>
  <c r="EH37" i="2"/>
  <c r="FB37" i="2"/>
  <c r="FL37" i="2"/>
  <c r="ER37" i="2"/>
  <c r="DX37" i="2"/>
  <c r="FV37" i="2"/>
  <c r="GF37" i="2"/>
  <c r="DJ37" i="2"/>
  <c r="ED37" i="2"/>
  <c r="FR37" i="2"/>
  <c r="GB37" i="2"/>
  <c r="DT37" i="2"/>
  <c r="EX37" i="2"/>
  <c r="FH37" i="2"/>
  <c r="EN37" i="2"/>
  <c r="DZ36" i="2"/>
  <c r="ET36" i="2"/>
  <c r="FN36" i="2"/>
  <c r="GH36" i="2"/>
  <c r="DP36" i="2"/>
  <c r="EJ36" i="2"/>
  <c r="FD36" i="2"/>
  <c r="FX36" i="2"/>
  <c r="DV36" i="2"/>
  <c r="EP36" i="2"/>
  <c r="FJ36" i="2"/>
  <c r="GD36" i="2"/>
  <c r="DL36" i="2"/>
  <c r="EF36" i="2"/>
  <c r="EZ36" i="2"/>
  <c r="FT36" i="2"/>
  <c r="DR35" i="2"/>
  <c r="EL35" i="2"/>
  <c r="FF35" i="2"/>
  <c r="FZ35" i="2"/>
  <c r="EB35" i="2"/>
  <c r="EV35" i="2"/>
  <c r="FP35" i="2"/>
  <c r="GJ35" i="2"/>
  <c r="DN35" i="2"/>
  <c r="EH35" i="2"/>
  <c r="FB35" i="2"/>
  <c r="FV35" i="2"/>
  <c r="DX35" i="2"/>
  <c r="ER35" i="2"/>
  <c r="FL35" i="2"/>
  <c r="GF35" i="2"/>
  <c r="DJ35" i="2"/>
  <c r="ED35" i="2"/>
  <c r="EX35" i="2"/>
  <c r="FR35" i="2"/>
  <c r="DT35" i="2"/>
  <c r="EN35" i="2"/>
  <c r="FH35" i="2"/>
  <c r="GB35" i="2"/>
  <c r="DZ34" i="2"/>
  <c r="ET34" i="2"/>
  <c r="FN34" i="2"/>
  <c r="GH34" i="2"/>
  <c r="DP34" i="2"/>
  <c r="EJ34" i="2"/>
  <c r="FD34" i="2"/>
  <c r="FX34" i="2"/>
  <c r="DV34" i="2"/>
  <c r="EP34" i="2"/>
  <c r="FJ34" i="2"/>
  <c r="GD34" i="2"/>
  <c r="DL34" i="2"/>
  <c r="EF34" i="2"/>
  <c r="EZ34" i="2"/>
  <c r="FT34" i="2"/>
  <c r="DR33" i="2"/>
  <c r="EL33" i="2"/>
  <c r="FF33" i="2"/>
  <c r="FZ33" i="2"/>
  <c r="EB33" i="2"/>
  <c r="EV33" i="2"/>
  <c r="FP33" i="2"/>
  <c r="GJ33" i="2"/>
  <c r="DN33" i="2"/>
  <c r="EH33" i="2"/>
  <c r="FB33" i="2"/>
  <c r="FV33" i="2"/>
  <c r="DX33" i="2"/>
  <c r="ER33" i="2"/>
  <c r="FL33" i="2"/>
  <c r="GF33" i="2"/>
  <c r="DJ33" i="2"/>
  <c r="ED33" i="2"/>
  <c r="EX33" i="2"/>
  <c r="FR33" i="2"/>
  <c r="DT33" i="2"/>
  <c r="EN33" i="2"/>
  <c r="FH33" i="2"/>
  <c r="GB33" i="2"/>
  <c r="DZ32" i="2"/>
  <c r="ET32" i="2"/>
  <c r="FN32" i="2"/>
  <c r="GH32" i="2"/>
  <c r="DP32" i="2"/>
  <c r="EJ32" i="2"/>
  <c r="FD32" i="2"/>
  <c r="FX32" i="2"/>
  <c r="DV32" i="2"/>
  <c r="EP32" i="2"/>
  <c r="FJ32" i="2"/>
  <c r="GD32" i="2"/>
  <c r="DL32" i="2"/>
  <c r="EF32" i="2"/>
  <c r="EZ32" i="2"/>
  <c r="FT32" i="2"/>
  <c r="EB31" i="2"/>
  <c r="EV31" i="2"/>
  <c r="FZ31" i="2"/>
  <c r="FF31" i="2"/>
  <c r="EL31" i="2"/>
  <c r="FP31" i="2"/>
  <c r="GJ31" i="2"/>
  <c r="DR31" i="2"/>
  <c r="DP6" i="2"/>
  <c r="DX6" i="2"/>
  <c r="EF6" i="2"/>
  <c r="EN6" i="2"/>
  <c r="EV6" i="2"/>
  <c r="FL6" i="2"/>
  <c r="GJ6" i="2"/>
  <c r="GE266" i="2"/>
  <c r="FO266" i="2"/>
  <c r="EY265" i="2"/>
  <c r="EI265" i="2"/>
  <c r="DS265" i="2"/>
  <c r="GE264" i="2"/>
  <c r="FO264" i="2"/>
  <c r="EY263" i="2"/>
  <c r="EI263" i="2"/>
  <c r="DS263" i="2"/>
  <c r="GE262" i="2"/>
  <c r="FO262" i="2"/>
  <c r="EY261" i="2"/>
  <c r="EI261" i="2"/>
  <c r="DS261" i="2"/>
  <c r="GE260" i="2"/>
  <c r="FO260" i="2"/>
  <c r="EY259" i="2"/>
  <c r="EI259" i="2"/>
  <c r="DS259" i="2"/>
  <c r="GE258" i="2"/>
  <c r="FO258" i="2"/>
  <c r="FR6" i="2"/>
  <c r="EX6" i="2"/>
  <c r="ED6" i="2"/>
  <c r="DJ6" i="2"/>
  <c r="GH6" i="2"/>
  <c r="FN6" i="2"/>
  <c r="ET6" i="2"/>
  <c r="DZ6" i="2"/>
  <c r="GD6" i="2"/>
  <c r="FJ6" i="2"/>
  <c r="EP6" i="2"/>
  <c r="DV6" i="2"/>
  <c r="EC266" i="2"/>
  <c r="EW266" i="2"/>
  <c r="FQ266" i="2"/>
  <c r="GK266" i="2"/>
  <c r="DY266" i="2"/>
  <c r="ES266" i="2"/>
  <c r="FM266" i="2"/>
  <c r="GG266" i="2"/>
  <c r="DU266" i="2"/>
  <c r="EO266" i="2"/>
  <c r="FI266" i="2"/>
  <c r="GC266" i="2"/>
  <c r="DQ265" i="2"/>
  <c r="EK265" i="2"/>
  <c r="FE265" i="2"/>
  <c r="FY265" i="2"/>
  <c r="DM265" i="2"/>
  <c r="EG265" i="2"/>
  <c r="FA265" i="2"/>
  <c r="FU265" i="2"/>
  <c r="EC264" i="2"/>
  <c r="EW264" i="2"/>
  <c r="FQ264" i="2"/>
  <c r="GK264" i="2"/>
  <c r="DY264" i="2"/>
  <c r="ES264" i="2"/>
  <c r="FM264" i="2"/>
  <c r="GG264" i="2"/>
  <c r="DU264" i="2"/>
  <c r="EO264" i="2"/>
  <c r="FI264" i="2"/>
  <c r="GC264" i="2"/>
  <c r="DQ263" i="2"/>
  <c r="EK263" i="2"/>
  <c r="FE263" i="2"/>
  <c r="FY263" i="2"/>
  <c r="DM263" i="2"/>
  <c r="EG263" i="2"/>
  <c r="FA263" i="2"/>
  <c r="FU263" i="2"/>
  <c r="EC262" i="2"/>
  <c r="EW262" i="2"/>
  <c r="FQ262" i="2"/>
  <c r="GK262" i="2"/>
  <c r="DY262" i="2"/>
  <c r="ES262" i="2"/>
  <c r="FM262" i="2"/>
  <c r="GG262" i="2"/>
  <c r="DU262" i="2"/>
  <c r="EO262" i="2"/>
  <c r="FI262" i="2"/>
  <c r="GC262" i="2"/>
  <c r="DQ261" i="2"/>
  <c r="EK261" i="2"/>
  <c r="FE261" i="2"/>
  <c r="FY261" i="2"/>
  <c r="DM261" i="2"/>
  <c r="EG261" i="2"/>
  <c r="FA261" i="2"/>
  <c r="FU261" i="2"/>
  <c r="EC260" i="2"/>
  <c r="EW260" i="2"/>
  <c r="FQ260" i="2"/>
  <c r="GK260" i="2"/>
  <c r="DY260" i="2"/>
  <c r="ES260" i="2"/>
  <c r="FM260" i="2"/>
  <c r="GG260" i="2"/>
  <c r="DU260" i="2"/>
  <c r="EO260" i="2"/>
  <c r="FI260" i="2"/>
  <c r="GC260" i="2"/>
  <c r="DQ259" i="2"/>
  <c r="EK259" i="2"/>
  <c r="FE259" i="2"/>
  <c r="FY259" i="2"/>
  <c r="DM259" i="2"/>
  <c r="EG259" i="2"/>
  <c r="FA259" i="2"/>
  <c r="FU259" i="2"/>
  <c r="EC258" i="2"/>
  <c r="EW258" i="2"/>
  <c r="FQ258" i="2"/>
  <c r="GK258" i="2"/>
  <c r="DO258" i="2"/>
  <c r="DY258" i="2"/>
  <c r="ES258" i="2"/>
  <c r="FM258" i="2"/>
  <c r="GG258" i="2"/>
  <c r="DK258" i="2"/>
  <c r="DU258" i="2"/>
  <c r="EO258" i="2"/>
  <c r="FI258" i="2"/>
  <c r="GC258" i="2"/>
  <c r="EA257" i="2"/>
  <c r="EU257" i="2"/>
  <c r="FO257" i="2"/>
  <c r="GI257" i="2"/>
  <c r="DQ257" i="2"/>
  <c r="EK257" i="2"/>
  <c r="FE257" i="2"/>
  <c r="FY257" i="2"/>
  <c r="DW257" i="2"/>
  <c r="EQ257" i="2"/>
  <c r="FK257" i="2"/>
  <c r="GE257" i="2"/>
  <c r="DM257" i="2"/>
  <c r="EG257" i="2"/>
  <c r="FA257" i="2"/>
  <c r="FU257" i="2"/>
  <c r="DS256" i="2"/>
  <c r="EM256" i="2"/>
  <c r="FG256" i="2"/>
  <c r="GA256" i="2"/>
  <c r="EC256" i="2"/>
  <c r="EW256" i="2"/>
  <c r="FQ256" i="2"/>
  <c r="GK256" i="2"/>
  <c r="DO256" i="2"/>
  <c r="EI256" i="2"/>
  <c r="FC256" i="2"/>
  <c r="FW256" i="2"/>
  <c r="DY256" i="2"/>
  <c r="ES256" i="2"/>
  <c r="FM256" i="2"/>
  <c r="GG256" i="2"/>
  <c r="DK256" i="2"/>
  <c r="EE256" i="2"/>
  <c r="EY256" i="2"/>
  <c r="FS256" i="2"/>
  <c r="DU256" i="2"/>
  <c r="EO256" i="2"/>
  <c r="FI256" i="2"/>
  <c r="GC256" i="2"/>
  <c r="EA255" i="2"/>
  <c r="EU255" i="2"/>
  <c r="FO255" i="2"/>
  <c r="GI255" i="2"/>
  <c r="DQ255" i="2"/>
  <c r="EK255" i="2"/>
  <c r="FE255" i="2"/>
  <c r="FY255" i="2"/>
  <c r="DW255" i="2"/>
  <c r="EQ255" i="2"/>
  <c r="FK255" i="2"/>
  <c r="GE255" i="2"/>
  <c r="DM255" i="2"/>
  <c r="EG255" i="2"/>
  <c r="FA255" i="2"/>
  <c r="FU255" i="2"/>
  <c r="DS254" i="2"/>
  <c r="EM254" i="2"/>
  <c r="FG254" i="2"/>
  <c r="GA254" i="2"/>
  <c r="EC254" i="2"/>
  <c r="EW254" i="2"/>
  <c r="FQ254" i="2"/>
  <c r="GK254" i="2"/>
  <c r="DO254" i="2"/>
  <c r="EI254" i="2"/>
  <c r="FC254" i="2"/>
  <c r="FW254" i="2"/>
  <c r="DY254" i="2"/>
  <c r="ES254" i="2"/>
  <c r="FM254" i="2"/>
  <c r="GG254" i="2"/>
  <c r="DK254" i="2"/>
  <c r="EE254" i="2"/>
  <c r="EY254" i="2"/>
  <c r="FS254" i="2"/>
  <c r="DU254" i="2"/>
  <c r="EO254" i="2"/>
  <c r="FI254" i="2"/>
  <c r="GC254" i="2"/>
  <c r="EA253" i="2"/>
  <c r="EU253" i="2"/>
  <c r="FO253" i="2"/>
  <c r="GI253" i="2"/>
  <c r="DQ253" i="2"/>
  <c r="EK253" i="2"/>
  <c r="FE253" i="2"/>
  <c r="FY253" i="2"/>
  <c r="DW253" i="2"/>
  <c r="EQ253" i="2"/>
  <c r="FK253" i="2"/>
  <c r="GE253" i="2"/>
  <c r="DM253" i="2"/>
  <c r="EG253" i="2"/>
  <c r="FA253" i="2"/>
  <c r="FU253" i="2"/>
  <c r="DS252" i="2"/>
  <c r="EM252" i="2"/>
  <c r="FG252" i="2"/>
  <c r="GA252" i="2"/>
  <c r="EC252" i="2"/>
  <c r="EW252" i="2"/>
  <c r="FQ252" i="2"/>
  <c r="GK252" i="2"/>
  <c r="DO252" i="2"/>
  <c r="EI252" i="2"/>
  <c r="FC252" i="2"/>
  <c r="FW252" i="2"/>
  <c r="DY252" i="2"/>
  <c r="ES252" i="2"/>
  <c r="FM252" i="2"/>
  <c r="GG252" i="2"/>
  <c r="DK252" i="2"/>
  <c r="EE252" i="2"/>
  <c r="EY252" i="2"/>
  <c r="FS252" i="2"/>
  <c r="DU252" i="2"/>
  <c r="EO252" i="2"/>
  <c r="FI252" i="2"/>
  <c r="GC252" i="2"/>
  <c r="EA251" i="2"/>
  <c r="EU251" i="2"/>
  <c r="FO251" i="2"/>
  <c r="GI251" i="2"/>
  <c r="DQ251" i="2"/>
  <c r="EK251" i="2"/>
  <c r="FE251" i="2"/>
  <c r="FY251" i="2"/>
  <c r="DW251" i="2"/>
  <c r="EQ251" i="2"/>
  <c r="FK251" i="2"/>
  <c r="GE251" i="2"/>
  <c r="DM251" i="2"/>
  <c r="EG251" i="2"/>
  <c r="FA251" i="2"/>
  <c r="FU251" i="2"/>
  <c r="DS250" i="2"/>
  <c r="EM250" i="2"/>
  <c r="FG250" i="2"/>
  <c r="GA250" i="2"/>
  <c r="EC250" i="2"/>
  <c r="EW250" i="2"/>
  <c r="FQ250" i="2"/>
  <c r="GK250" i="2"/>
  <c r="DO250" i="2"/>
  <c r="EI250" i="2"/>
  <c r="FC250" i="2"/>
  <c r="FW250" i="2"/>
  <c r="DY250" i="2"/>
  <c r="ES250" i="2"/>
  <c r="FM250" i="2"/>
  <c r="GG250" i="2"/>
  <c r="DK250" i="2"/>
  <c r="EE250" i="2"/>
  <c r="EY250" i="2"/>
  <c r="FS250" i="2"/>
  <c r="DU250" i="2"/>
  <c r="EO250" i="2"/>
  <c r="FI250" i="2"/>
  <c r="GC250" i="2"/>
  <c r="EA249" i="2"/>
  <c r="EU249" i="2"/>
  <c r="FO249" i="2"/>
  <c r="GI249" i="2"/>
  <c r="DQ249" i="2"/>
  <c r="EK249" i="2"/>
  <c r="FE249" i="2"/>
  <c r="FY249" i="2"/>
  <c r="DW249" i="2"/>
  <c r="EQ249" i="2"/>
  <c r="FK249" i="2"/>
  <c r="GE249" i="2"/>
  <c r="DM249" i="2"/>
  <c r="EG249" i="2"/>
  <c r="FA249" i="2"/>
  <c r="FU249" i="2"/>
  <c r="DS248" i="2"/>
  <c r="EM248" i="2"/>
  <c r="FG248" i="2"/>
  <c r="GA248" i="2"/>
  <c r="EC248" i="2"/>
  <c r="EW248" i="2"/>
  <c r="FQ248" i="2"/>
  <c r="GK248" i="2"/>
  <c r="DO248" i="2"/>
  <c r="EI248" i="2"/>
  <c r="FC248" i="2"/>
  <c r="FW248" i="2"/>
  <c r="DY248" i="2"/>
  <c r="ES248" i="2"/>
  <c r="FM248" i="2"/>
  <c r="GG248" i="2"/>
  <c r="DK248" i="2"/>
  <c r="EE248" i="2"/>
  <c r="EY248" i="2"/>
  <c r="FS248" i="2"/>
  <c r="DU248" i="2"/>
  <c r="EO248" i="2"/>
  <c r="FI248" i="2"/>
  <c r="GC248" i="2"/>
  <c r="EA247" i="2"/>
  <c r="EU247" i="2"/>
  <c r="FO247" i="2"/>
  <c r="GI247" i="2"/>
  <c r="DQ247" i="2"/>
  <c r="EK247" i="2"/>
  <c r="FE247" i="2"/>
  <c r="FY247" i="2"/>
  <c r="DW247" i="2"/>
  <c r="EQ247" i="2"/>
  <c r="FK247" i="2"/>
  <c r="GE247" i="2"/>
  <c r="DM247" i="2"/>
  <c r="EG247" i="2"/>
  <c r="FA247" i="2"/>
  <c r="FU247" i="2"/>
  <c r="DS246" i="2"/>
  <c r="EM246" i="2"/>
  <c r="FG246" i="2"/>
  <c r="GA246" i="2"/>
  <c r="EC246" i="2"/>
  <c r="EW246" i="2"/>
  <c r="FQ246" i="2"/>
  <c r="GK246" i="2"/>
  <c r="DO246" i="2"/>
  <c r="EI246" i="2"/>
  <c r="FC246" i="2"/>
  <c r="FW246" i="2"/>
  <c r="DY246" i="2"/>
  <c r="ES246" i="2"/>
  <c r="FM246" i="2"/>
  <c r="GG246" i="2"/>
  <c r="DK246" i="2"/>
  <c r="EE246" i="2"/>
  <c r="EY246" i="2"/>
  <c r="FS246" i="2"/>
  <c r="DU246" i="2"/>
  <c r="EO246" i="2"/>
  <c r="FI246" i="2"/>
  <c r="GC246" i="2"/>
  <c r="EA245" i="2"/>
  <c r="EU245" i="2"/>
  <c r="FO245" i="2"/>
  <c r="GI245" i="2"/>
  <c r="DQ245" i="2"/>
  <c r="EK245" i="2"/>
  <c r="FE245" i="2"/>
  <c r="FY245" i="2"/>
  <c r="DW245" i="2"/>
  <c r="EQ245" i="2"/>
  <c r="FK245" i="2"/>
  <c r="GE245" i="2"/>
  <c r="DM245" i="2"/>
  <c r="EG245" i="2"/>
  <c r="FA245" i="2"/>
  <c r="FU245" i="2"/>
  <c r="DS244" i="2"/>
  <c r="EM244" i="2"/>
  <c r="FG244" i="2"/>
  <c r="GA244" i="2"/>
  <c r="EC244" i="2"/>
  <c r="EW244" i="2"/>
  <c r="FQ244" i="2"/>
  <c r="GK244" i="2"/>
  <c r="DO244" i="2"/>
  <c r="EI244" i="2"/>
  <c r="FC244" i="2"/>
  <c r="FW244" i="2"/>
  <c r="DY244" i="2"/>
  <c r="ES244" i="2"/>
  <c r="FM244" i="2"/>
  <c r="GG244" i="2"/>
  <c r="DK244" i="2"/>
  <c r="EE244" i="2"/>
  <c r="EY244" i="2"/>
  <c r="FS244" i="2"/>
  <c r="DU244" i="2"/>
  <c r="EO244" i="2"/>
  <c r="FI244" i="2"/>
  <c r="GC244" i="2"/>
  <c r="DQ243" i="2"/>
  <c r="EK243" i="2"/>
  <c r="EA243" i="2"/>
  <c r="FO243" i="2"/>
  <c r="GI243" i="2"/>
  <c r="EU243" i="2"/>
  <c r="FE243" i="2"/>
  <c r="FY243" i="2"/>
  <c r="DM243" i="2"/>
  <c r="EG243" i="2"/>
  <c r="FA243" i="2"/>
  <c r="EQ243" i="2"/>
  <c r="DW243" i="2"/>
  <c r="FK243" i="2"/>
  <c r="GE243" i="2"/>
  <c r="FU243" i="2"/>
  <c r="EC242" i="2"/>
  <c r="EW242" i="2"/>
  <c r="FQ242" i="2"/>
  <c r="GK242" i="2"/>
  <c r="FG242" i="2"/>
  <c r="EM242" i="2"/>
  <c r="DS242" i="2"/>
  <c r="GA242" i="2"/>
  <c r="DY242" i="2"/>
  <c r="ES242" i="2"/>
  <c r="FM242" i="2"/>
  <c r="GG242" i="2"/>
  <c r="FW242" i="2"/>
  <c r="FC242" i="2"/>
  <c r="EI242" i="2"/>
  <c r="DO242" i="2"/>
  <c r="DU242" i="2"/>
  <c r="EO242" i="2"/>
  <c r="FI242" i="2"/>
  <c r="GC242" i="2"/>
  <c r="DK242" i="2"/>
  <c r="FS242" i="2"/>
  <c r="EY242" i="2"/>
  <c r="EE242" i="2"/>
  <c r="DQ241" i="2"/>
  <c r="EK241" i="2"/>
  <c r="FE241" i="2"/>
  <c r="FY241" i="2"/>
  <c r="EA241" i="2"/>
  <c r="GI241" i="2"/>
  <c r="FO241" i="2"/>
  <c r="EU241" i="2"/>
  <c r="DM241" i="2"/>
  <c r="EG241" i="2"/>
  <c r="FA241" i="2"/>
  <c r="FU241" i="2"/>
  <c r="EQ241" i="2"/>
  <c r="DW241" i="2"/>
  <c r="GE241" i="2"/>
  <c r="FK241" i="2"/>
  <c r="EC240" i="2"/>
  <c r="EW240" i="2"/>
  <c r="FQ240" i="2"/>
  <c r="GK240" i="2"/>
  <c r="FG240" i="2"/>
  <c r="EM240" i="2"/>
  <c r="DS240" i="2"/>
  <c r="GA240" i="2"/>
  <c r="DY240" i="2"/>
  <c r="ES240" i="2"/>
  <c r="FM240" i="2"/>
  <c r="GG240" i="2"/>
  <c r="FW240" i="2"/>
  <c r="FC240" i="2"/>
  <c r="EI240" i="2"/>
  <c r="DO240" i="2"/>
  <c r="DU240" i="2"/>
  <c r="EO240" i="2"/>
  <c r="FI240" i="2"/>
  <c r="GC240" i="2"/>
  <c r="DK240" i="2"/>
  <c r="FS240" i="2"/>
  <c r="EY240" i="2"/>
  <c r="EE240" i="2"/>
  <c r="DQ239" i="2"/>
  <c r="EK239" i="2"/>
  <c r="FE239" i="2"/>
  <c r="FY239" i="2"/>
  <c r="EA239" i="2"/>
  <c r="GI239" i="2"/>
  <c r="FO239" i="2"/>
  <c r="EU239" i="2"/>
  <c r="DM239" i="2"/>
  <c r="EG239" i="2"/>
  <c r="FA239" i="2"/>
  <c r="FU239" i="2"/>
  <c r="EQ239" i="2"/>
  <c r="DW239" i="2"/>
  <c r="GE239" i="2"/>
  <c r="FK239" i="2"/>
  <c r="EC238" i="2"/>
  <c r="EW238" i="2"/>
  <c r="FQ238" i="2"/>
  <c r="GK238" i="2"/>
  <c r="FG238" i="2"/>
  <c r="EM238" i="2"/>
  <c r="DS238" i="2"/>
  <c r="GA238" i="2"/>
  <c r="DY238" i="2"/>
  <c r="ES238" i="2"/>
  <c r="FM238" i="2"/>
  <c r="GG238" i="2"/>
  <c r="FW238" i="2"/>
  <c r="FC238" i="2"/>
  <c r="EI238" i="2"/>
  <c r="DO238" i="2"/>
  <c r="DU238" i="2"/>
  <c r="EO238" i="2"/>
  <c r="FI238" i="2"/>
  <c r="GC238" i="2"/>
  <c r="DK238" i="2"/>
  <c r="FS238" i="2"/>
  <c r="EY238" i="2"/>
  <c r="EE238" i="2"/>
  <c r="DQ237" i="2"/>
  <c r="EK237" i="2"/>
  <c r="FE237" i="2"/>
  <c r="FY237" i="2"/>
  <c r="EA237" i="2"/>
  <c r="GI237" i="2"/>
  <c r="FO237" i="2"/>
  <c r="EU237" i="2"/>
  <c r="DM237" i="2"/>
  <c r="EG237" i="2"/>
  <c r="FA237" i="2"/>
  <c r="FU237" i="2"/>
  <c r="EQ237" i="2"/>
  <c r="DW237" i="2"/>
  <c r="GE237" i="2"/>
  <c r="FK237" i="2"/>
  <c r="EC236" i="2"/>
  <c r="EW236" i="2"/>
  <c r="FQ236" i="2"/>
  <c r="GK236" i="2"/>
  <c r="FG236" i="2"/>
  <c r="EM236" i="2"/>
  <c r="DS236" i="2"/>
  <c r="GA236" i="2"/>
  <c r="DY236" i="2"/>
  <c r="ES236" i="2"/>
  <c r="FM236" i="2"/>
  <c r="GG236" i="2"/>
  <c r="FW236" i="2"/>
  <c r="FC236" i="2"/>
  <c r="EI236" i="2"/>
  <c r="DO236" i="2"/>
  <c r="DU236" i="2"/>
  <c r="EO236" i="2"/>
  <c r="FI236" i="2"/>
  <c r="GC236" i="2"/>
  <c r="DK236" i="2"/>
  <c r="FS236" i="2"/>
  <c r="EY236" i="2"/>
  <c r="EE236" i="2"/>
  <c r="DQ235" i="2"/>
  <c r="EK235" i="2"/>
  <c r="FE235" i="2"/>
  <c r="FY235" i="2"/>
  <c r="EA235" i="2"/>
  <c r="GI235" i="2"/>
  <c r="FO235" i="2"/>
  <c r="EU235" i="2"/>
  <c r="DM235" i="2"/>
  <c r="EG235" i="2"/>
  <c r="FA235" i="2"/>
  <c r="FU235" i="2"/>
  <c r="EQ235" i="2"/>
  <c r="DW235" i="2"/>
  <c r="GE235" i="2"/>
  <c r="FK235" i="2"/>
  <c r="EC234" i="2"/>
  <c r="EW234" i="2"/>
  <c r="FQ234" i="2"/>
  <c r="GK234" i="2"/>
  <c r="FG234" i="2"/>
  <c r="EM234" i="2"/>
  <c r="DS234" i="2"/>
  <c r="GA234" i="2"/>
  <c r="DY234" i="2"/>
  <c r="ES234" i="2"/>
  <c r="FM234" i="2"/>
  <c r="GG234" i="2"/>
  <c r="FW234" i="2"/>
  <c r="FC234" i="2"/>
  <c r="EI234" i="2"/>
  <c r="DO234" i="2"/>
  <c r="DU234" i="2"/>
  <c r="EO234" i="2"/>
  <c r="FI234" i="2"/>
  <c r="GC234" i="2"/>
  <c r="DK234" i="2"/>
  <c r="FS234" i="2"/>
  <c r="EY234" i="2"/>
  <c r="EE234" i="2"/>
  <c r="DQ233" i="2"/>
  <c r="EK233" i="2"/>
  <c r="FE233" i="2"/>
  <c r="FY233" i="2"/>
  <c r="EA233" i="2"/>
  <c r="GI233" i="2"/>
  <c r="FO233" i="2"/>
  <c r="EU233" i="2"/>
  <c r="DM233" i="2"/>
  <c r="EG233" i="2"/>
  <c r="FA233" i="2"/>
  <c r="FU233" i="2"/>
  <c r="EQ233" i="2"/>
  <c r="DW233" i="2"/>
  <c r="GE233" i="2"/>
  <c r="FK233" i="2"/>
  <c r="EC232" i="2"/>
  <c r="EW232" i="2"/>
  <c r="FQ232" i="2"/>
  <c r="GK232" i="2"/>
  <c r="FG232" i="2"/>
  <c r="EM232" i="2"/>
  <c r="DS232" i="2"/>
  <c r="GA232" i="2"/>
  <c r="DY232" i="2"/>
  <c r="ES232" i="2"/>
  <c r="FM232" i="2"/>
  <c r="GG232" i="2"/>
  <c r="FW232" i="2"/>
  <c r="FC232" i="2"/>
  <c r="EI232" i="2"/>
  <c r="DO232" i="2"/>
  <c r="DU232" i="2"/>
  <c r="EO232" i="2"/>
  <c r="FI232" i="2"/>
  <c r="GC232" i="2"/>
  <c r="DK232" i="2"/>
  <c r="FS232" i="2"/>
  <c r="EY232" i="2"/>
  <c r="EE232" i="2"/>
  <c r="DQ231" i="2"/>
  <c r="EK231" i="2"/>
  <c r="FE231" i="2"/>
  <c r="FY231" i="2"/>
  <c r="EA231" i="2"/>
  <c r="GI231" i="2"/>
  <c r="FO231" i="2"/>
  <c r="EU231" i="2"/>
  <c r="DM231" i="2"/>
  <c r="EG231" i="2"/>
  <c r="FA231" i="2"/>
  <c r="FU231" i="2"/>
  <c r="EQ231" i="2"/>
  <c r="DW231" i="2"/>
  <c r="GE231" i="2"/>
  <c r="FK231" i="2"/>
  <c r="EC230" i="2"/>
  <c r="EW230" i="2"/>
  <c r="FQ230" i="2"/>
  <c r="GK230" i="2"/>
  <c r="FG230" i="2"/>
  <c r="EM230" i="2"/>
  <c r="DS230" i="2"/>
  <c r="GA230" i="2"/>
  <c r="DY230" i="2"/>
  <c r="ES230" i="2"/>
  <c r="FM230" i="2"/>
  <c r="GG230" i="2"/>
  <c r="FW230" i="2"/>
  <c r="FC230" i="2"/>
  <c r="EI230" i="2"/>
  <c r="DO230" i="2"/>
  <c r="DU230" i="2"/>
  <c r="EO230" i="2"/>
  <c r="FI230" i="2"/>
  <c r="GC230" i="2"/>
  <c r="DK230" i="2"/>
  <c r="FS230" i="2"/>
  <c r="EY230" i="2"/>
  <c r="EE230" i="2"/>
  <c r="DQ229" i="2"/>
  <c r="EK229" i="2"/>
  <c r="FE229" i="2"/>
  <c r="FY229" i="2"/>
  <c r="EA229" i="2"/>
  <c r="GI229" i="2"/>
  <c r="FO229" i="2"/>
  <c r="EU229" i="2"/>
  <c r="DM229" i="2"/>
  <c r="EG229" i="2"/>
  <c r="FA229" i="2"/>
  <c r="FU229" i="2"/>
  <c r="EQ229" i="2"/>
  <c r="DW229" i="2"/>
  <c r="GE229" i="2"/>
  <c r="FK229" i="2"/>
  <c r="EC228" i="2"/>
  <c r="EW228" i="2"/>
  <c r="FQ228" i="2"/>
  <c r="GK228" i="2"/>
  <c r="FG228" i="2"/>
  <c r="EM228" i="2"/>
  <c r="DS228" i="2"/>
  <c r="GA228" i="2"/>
  <c r="DY228" i="2"/>
  <c r="ES228" i="2"/>
  <c r="FM228" i="2"/>
  <c r="GG228" i="2"/>
  <c r="FW228" i="2"/>
  <c r="FC228" i="2"/>
  <c r="EI228" i="2"/>
  <c r="DO228" i="2"/>
  <c r="DU228" i="2"/>
  <c r="EO228" i="2"/>
  <c r="FI228" i="2"/>
  <c r="GC228" i="2"/>
  <c r="DK228" i="2"/>
  <c r="FS228" i="2"/>
  <c r="EY228" i="2"/>
  <c r="EE228" i="2"/>
  <c r="DQ227" i="2"/>
  <c r="EK227" i="2"/>
  <c r="FE227" i="2"/>
  <c r="FY227" i="2"/>
  <c r="EA227" i="2"/>
  <c r="GI227" i="2"/>
  <c r="FO227" i="2"/>
  <c r="EU227" i="2"/>
  <c r="DM227" i="2"/>
  <c r="EG227" i="2"/>
  <c r="FA227" i="2"/>
  <c r="FU227" i="2"/>
  <c r="EQ227" i="2"/>
  <c r="DW227" i="2"/>
  <c r="GE227" i="2"/>
  <c r="FK227" i="2"/>
  <c r="EC226" i="2"/>
  <c r="EW226" i="2"/>
  <c r="FQ226" i="2"/>
  <c r="GK226" i="2"/>
  <c r="FG226" i="2"/>
  <c r="EM226" i="2"/>
  <c r="DS226" i="2"/>
  <c r="GA226" i="2"/>
  <c r="DY226" i="2"/>
  <c r="ES226" i="2"/>
  <c r="FM226" i="2"/>
  <c r="GG226" i="2"/>
  <c r="FW226" i="2"/>
  <c r="FC226" i="2"/>
  <c r="EI226" i="2"/>
  <c r="DO226" i="2"/>
  <c r="DU226" i="2"/>
  <c r="EO226" i="2"/>
  <c r="FI226" i="2"/>
  <c r="GC226" i="2"/>
  <c r="DK226" i="2"/>
  <c r="FS226" i="2"/>
  <c r="EY226" i="2"/>
  <c r="EE226" i="2"/>
  <c r="DQ225" i="2"/>
  <c r="EK225" i="2"/>
  <c r="FE225" i="2"/>
  <c r="FY225" i="2"/>
  <c r="EA225" i="2"/>
  <c r="GI225" i="2"/>
  <c r="FO225" i="2"/>
  <c r="EU225" i="2"/>
  <c r="DM225" i="2"/>
  <c r="EG225" i="2"/>
  <c r="FA225" i="2"/>
  <c r="FU225" i="2"/>
  <c r="EQ225" i="2"/>
  <c r="DW225" i="2"/>
  <c r="GE225" i="2"/>
  <c r="FK225" i="2"/>
  <c r="EC224" i="2"/>
  <c r="EW224" i="2"/>
  <c r="FQ224" i="2"/>
  <c r="GK224" i="2"/>
  <c r="FG224" i="2"/>
  <c r="EM224" i="2"/>
  <c r="DS224" i="2"/>
  <c r="GA224" i="2"/>
  <c r="DY224" i="2"/>
  <c r="ES224" i="2"/>
  <c r="FM224" i="2"/>
  <c r="GG224" i="2"/>
  <c r="DO224" i="2"/>
  <c r="FW224" i="2"/>
  <c r="FC224" i="2"/>
  <c r="EI224" i="2"/>
  <c r="DU224" i="2"/>
  <c r="EO224" i="2"/>
  <c r="FI224" i="2"/>
  <c r="GC224" i="2"/>
  <c r="FS224" i="2"/>
  <c r="DK224" i="2"/>
  <c r="EY224" i="2"/>
  <c r="EE224" i="2"/>
  <c r="DQ223" i="2"/>
  <c r="EK223" i="2"/>
  <c r="FE223" i="2"/>
  <c r="FY223" i="2"/>
  <c r="EU223" i="2"/>
  <c r="GI223" i="2"/>
  <c r="EA223" i="2"/>
  <c r="FO223" i="2"/>
  <c r="DM223" i="2"/>
  <c r="EG223" i="2"/>
  <c r="FA223" i="2"/>
  <c r="FU223" i="2"/>
  <c r="DW223" i="2"/>
  <c r="FK223" i="2"/>
  <c r="EQ223" i="2"/>
  <c r="GE223" i="2"/>
  <c r="EC222" i="2"/>
  <c r="EW222" i="2"/>
  <c r="FQ222" i="2"/>
  <c r="GK222" i="2"/>
  <c r="EM222" i="2"/>
  <c r="GA222" i="2"/>
  <c r="DS222" i="2"/>
  <c r="FG222" i="2"/>
  <c r="DY222" i="2"/>
  <c r="ES222" i="2"/>
  <c r="FM222" i="2"/>
  <c r="GG222" i="2"/>
  <c r="DO222" i="2"/>
  <c r="FC222" i="2"/>
  <c r="EI222" i="2"/>
  <c r="FW222" i="2"/>
  <c r="DU222" i="2"/>
  <c r="EO222" i="2"/>
  <c r="FI222" i="2"/>
  <c r="GC222" i="2"/>
  <c r="EE222" i="2"/>
  <c r="FS222" i="2"/>
  <c r="DK222" i="2"/>
  <c r="EY222" i="2"/>
  <c r="DQ221" i="2"/>
  <c r="EK221" i="2"/>
  <c r="FE221" i="2"/>
  <c r="FY221" i="2"/>
  <c r="EU221" i="2"/>
  <c r="GI221" i="2"/>
  <c r="EA221" i="2"/>
  <c r="FO221" i="2"/>
  <c r="DM221" i="2"/>
  <c r="EG221" i="2"/>
  <c r="FA221" i="2"/>
  <c r="FU221" i="2"/>
  <c r="DW221" i="2"/>
  <c r="FK221" i="2"/>
  <c r="EQ221" i="2"/>
  <c r="GE221" i="2"/>
  <c r="EC220" i="2"/>
  <c r="EW220" i="2"/>
  <c r="FQ220" i="2"/>
  <c r="GK220" i="2"/>
  <c r="EM220" i="2"/>
  <c r="GA220" i="2"/>
  <c r="DS220" i="2"/>
  <c r="FG220" i="2"/>
  <c r="DY220" i="2"/>
  <c r="ES220" i="2"/>
  <c r="FM220" i="2"/>
  <c r="GG220" i="2"/>
  <c r="DO220" i="2"/>
  <c r="FC220" i="2"/>
  <c r="EI220" i="2"/>
  <c r="FW220" i="2"/>
  <c r="DU220" i="2"/>
  <c r="EO220" i="2"/>
  <c r="FI220" i="2"/>
  <c r="GC220" i="2"/>
  <c r="EE220" i="2"/>
  <c r="FS220" i="2"/>
  <c r="DK220" i="2"/>
  <c r="EY220" i="2"/>
  <c r="DQ219" i="2"/>
  <c r="EK219" i="2"/>
  <c r="FE219" i="2"/>
  <c r="FY219" i="2"/>
  <c r="EU219" i="2"/>
  <c r="GI219" i="2"/>
  <c r="EA219" i="2"/>
  <c r="FO219" i="2"/>
  <c r="DM219" i="2"/>
  <c r="EG219" i="2"/>
  <c r="FA219" i="2"/>
  <c r="FU219" i="2"/>
  <c r="DW219" i="2"/>
  <c r="FK219" i="2"/>
  <c r="EQ219" i="2"/>
  <c r="GE219" i="2"/>
  <c r="EC218" i="2"/>
  <c r="EW218" i="2"/>
  <c r="FQ218" i="2"/>
  <c r="GK218" i="2"/>
  <c r="EM218" i="2"/>
  <c r="GA218" i="2"/>
  <c r="DS218" i="2"/>
  <c r="FG218" i="2"/>
  <c r="DY218" i="2"/>
  <c r="ES218" i="2"/>
  <c r="FM218" i="2"/>
  <c r="GG218" i="2"/>
  <c r="DO218" i="2"/>
  <c r="FC218" i="2"/>
  <c r="EI218" i="2"/>
  <c r="FW218" i="2"/>
  <c r="DU218" i="2"/>
  <c r="EO218" i="2"/>
  <c r="FI218" i="2"/>
  <c r="GC218" i="2"/>
  <c r="EE218" i="2"/>
  <c r="FS218" i="2"/>
  <c r="DK218" i="2"/>
  <c r="EY218" i="2"/>
  <c r="DQ217" i="2"/>
  <c r="EK217" i="2"/>
  <c r="FE217" i="2"/>
  <c r="FY217" i="2"/>
  <c r="EA217" i="2"/>
  <c r="GI217" i="2"/>
  <c r="EU217" i="2"/>
  <c r="FO217" i="2"/>
  <c r="DM217" i="2"/>
  <c r="EG217" i="2"/>
  <c r="FA217" i="2"/>
  <c r="FU217" i="2"/>
  <c r="EQ217" i="2"/>
  <c r="FK217" i="2"/>
  <c r="GE217" i="2"/>
  <c r="DW217" i="2"/>
  <c r="EC216" i="2"/>
  <c r="EW216" i="2"/>
  <c r="FQ216" i="2"/>
  <c r="GK216" i="2"/>
  <c r="FG216" i="2"/>
  <c r="GA216" i="2"/>
  <c r="DS216" i="2"/>
  <c r="EM216" i="2"/>
  <c r="DY216" i="2"/>
  <c r="ES216" i="2"/>
  <c r="FM216" i="2"/>
  <c r="GG216" i="2"/>
  <c r="FW216" i="2"/>
  <c r="DO216" i="2"/>
  <c r="EI216" i="2"/>
  <c r="FC216" i="2"/>
  <c r="DU216" i="2"/>
  <c r="EO216" i="2"/>
  <c r="FI216" i="2"/>
  <c r="GC216" i="2"/>
  <c r="DK216" i="2"/>
  <c r="EE216" i="2"/>
  <c r="EY216" i="2"/>
  <c r="FS216" i="2"/>
  <c r="DQ215" i="2"/>
  <c r="EK215" i="2"/>
  <c r="FE215" i="2"/>
  <c r="FY215" i="2"/>
  <c r="EA215" i="2"/>
  <c r="EU215" i="2"/>
  <c r="FO215" i="2"/>
  <c r="GI215" i="2"/>
  <c r="DM215" i="2"/>
  <c r="EG215" i="2"/>
  <c r="FA215" i="2"/>
  <c r="FU215" i="2"/>
  <c r="EQ215" i="2"/>
  <c r="FK215" i="2"/>
  <c r="GE215" i="2"/>
  <c r="DW215" i="2"/>
  <c r="EC214" i="2"/>
  <c r="EW214" i="2"/>
  <c r="FQ214" i="2"/>
  <c r="GK214" i="2"/>
  <c r="FG214" i="2"/>
  <c r="GA214" i="2"/>
  <c r="DS214" i="2"/>
  <c r="EM214" i="2"/>
  <c r="DY214" i="2"/>
  <c r="ES214" i="2"/>
  <c r="FM214" i="2"/>
  <c r="GG214" i="2"/>
  <c r="FW214" i="2"/>
  <c r="DO214" i="2"/>
  <c r="EI214" i="2"/>
  <c r="FC214" i="2"/>
  <c r="DU214" i="2"/>
  <c r="EO214" i="2"/>
  <c r="FI214" i="2"/>
  <c r="GC214" i="2"/>
  <c r="DK214" i="2"/>
  <c r="EE214" i="2"/>
  <c r="EY214" i="2"/>
  <c r="FS214" i="2"/>
  <c r="DQ213" i="2"/>
  <c r="EK213" i="2"/>
  <c r="FE213" i="2"/>
  <c r="FY213" i="2"/>
  <c r="EA213" i="2"/>
  <c r="EU213" i="2"/>
  <c r="FO213" i="2"/>
  <c r="GI213" i="2"/>
  <c r="DM213" i="2"/>
  <c r="EG213" i="2"/>
  <c r="FA213" i="2"/>
  <c r="FU213" i="2"/>
  <c r="EQ213" i="2"/>
  <c r="FK213" i="2"/>
  <c r="GE213" i="2"/>
  <c r="DW213" i="2"/>
  <c r="EC212" i="2"/>
  <c r="EW212" i="2"/>
  <c r="FQ212" i="2"/>
  <c r="GK212" i="2"/>
  <c r="FG212" i="2"/>
  <c r="GA212" i="2"/>
  <c r="DS212" i="2"/>
  <c r="EM212" i="2"/>
  <c r="DY212" i="2"/>
  <c r="ES212" i="2"/>
  <c r="FM212" i="2"/>
  <c r="GG212" i="2"/>
  <c r="FW212" i="2"/>
  <c r="DO212" i="2"/>
  <c r="EI212" i="2"/>
  <c r="FC212" i="2"/>
  <c r="DU212" i="2"/>
  <c r="EO212" i="2"/>
  <c r="FI212" i="2"/>
  <c r="GC212" i="2"/>
  <c r="DK212" i="2"/>
  <c r="EE212" i="2"/>
  <c r="EY212" i="2"/>
  <c r="FS212" i="2"/>
  <c r="DQ211" i="2"/>
  <c r="EK211" i="2"/>
  <c r="FE211" i="2"/>
  <c r="FY211" i="2"/>
  <c r="EA211" i="2"/>
  <c r="EU211" i="2"/>
  <c r="FO211" i="2"/>
  <c r="GI211" i="2"/>
  <c r="DM211" i="2"/>
  <c r="EG211" i="2"/>
  <c r="FA211" i="2"/>
  <c r="FU211" i="2"/>
  <c r="EQ211" i="2"/>
  <c r="FK211" i="2"/>
  <c r="GE211" i="2"/>
  <c r="DW211" i="2"/>
  <c r="DS210" i="2"/>
  <c r="EC210" i="2"/>
  <c r="EW210" i="2"/>
  <c r="FQ210" i="2"/>
  <c r="GK210" i="2"/>
  <c r="FG210" i="2"/>
  <c r="GA210" i="2"/>
  <c r="EM210" i="2"/>
  <c r="DO210" i="2"/>
  <c r="EI210" i="2"/>
  <c r="DY210" i="2"/>
  <c r="ES210" i="2"/>
  <c r="FM210" i="2"/>
  <c r="GG210" i="2"/>
  <c r="FW210" i="2"/>
  <c r="FC210" i="2"/>
  <c r="DK210" i="2"/>
  <c r="EE210" i="2"/>
  <c r="DU210" i="2"/>
  <c r="EO210" i="2"/>
  <c r="FI210" i="2"/>
  <c r="GC210" i="2"/>
  <c r="EY210" i="2"/>
  <c r="FS210" i="2"/>
  <c r="EA209" i="2"/>
  <c r="EU209" i="2"/>
  <c r="FO209" i="2"/>
  <c r="GI209" i="2"/>
  <c r="DQ209" i="2"/>
  <c r="EK209" i="2"/>
  <c r="FE209" i="2"/>
  <c r="FY209" i="2"/>
  <c r="DW209" i="2"/>
  <c r="EQ209" i="2"/>
  <c r="FK209" i="2"/>
  <c r="GE209" i="2"/>
  <c r="DM209" i="2"/>
  <c r="EG209" i="2"/>
  <c r="FA209" i="2"/>
  <c r="FU209" i="2"/>
  <c r="DS208" i="2"/>
  <c r="EM208" i="2"/>
  <c r="FG208" i="2"/>
  <c r="GA208" i="2"/>
  <c r="EC208" i="2"/>
  <c r="EW208" i="2"/>
  <c r="FQ208" i="2"/>
  <c r="GK208" i="2"/>
  <c r="DO208" i="2"/>
  <c r="EI208" i="2"/>
  <c r="FC208" i="2"/>
  <c r="FW208" i="2"/>
  <c r="DY208" i="2"/>
  <c r="ES208" i="2"/>
  <c r="FM208" i="2"/>
  <c r="GG208" i="2"/>
  <c r="DK208" i="2"/>
  <c r="EE208" i="2"/>
  <c r="EY208" i="2"/>
  <c r="FS208" i="2"/>
  <c r="DU208" i="2"/>
  <c r="EO208" i="2"/>
  <c r="FI208" i="2"/>
  <c r="GC208" i="2"/>
  <c r="EA207" i="2"/>
  <c r="EU207" i="2"/>
  <c r="FO207" i="2"/>
  <c r="GI207" i="2"/>
  <c r="DQ207" i="2"/>
  <c r="EK207" i="2"/>
  <c r="FE207" i="2"/>
  <c r="FY207" i="2"/>
  <c r="DW207" i="2"/>
  <c r="EQ207" i="2"/>
  <c r="FK207" i="2"/>
  <c r="GE207" i="2"/>
  <c r="DM207" i="2"/>
  <c r="EG207" i="2"/>
  <c r="FA207" i="2"/>
  <c r="FU207" i="2"/>
  <c r="DS206" i="2"/>
  <c r="EM206" i="2"/>
  <c r="FG206" i="2"/>
  <c r="GA206" i="2"/>
  <c r="EC206" i="2"/>
  <c r="EW206" i="2"/>
  <c r="FQ206" i="2"/>
  <c r="GK206" i="2"/>
  <c r="DO206" i="2"/>
  <c r="EI206" i="2"/>
  <c r="FC206" i="2"/>
  <c r="FW206" i="2"/>
  <c r="DY206" i="2"/>
  <c r="ES206" i="2"/>
  <c r="FM206" i="2"/>
  <c r="GG206" i="2"/>
  <c r="DK206" i="2"/>
  <c r="EE206" i="2"/>
  <c r="EY206" i="2"/>
  <c r="FS206" i="2"/>
  <c r="DU206" i="2"/>
  <c r="EO206" i="2"/>
  <c r="FI206" i="2"/>
  <c r="GC206" i="2"/>
  <c r="EA205" i="2"/>
  <c r="EU205" i="2"/>
  <c r="FO205" i="2"/>
  <c r="GI205" i="2"/>
  <c r="DQ205" i="2"/>
  <c r="EK205" i="2"/>
  <c r="FE205" i="2"/>
  <c r="FY205" i="2"/>
  <c r="DW205" i="2"/>
  <c r="EQ205" i="2"/>
  <c r="FK205" i="2"/>
  <c r="GE205" i="2"/>
  <c r="DM205" i="2"/>
  <c r="EG205" i="2"/>
  <c r="FA205" i="2"/>
  <c r="FU205" i="2"/>
  <c r="DS204" i="2"/>
  <c r="EM204" i="2"/>
  <c r="FG204" i="2"/>
  <c r="GA204" i="2"/>
  <c r="EC204" i="2"/>
  <c r="EW204" i="2"/>
  <c r="FQ204" i="2"/>
  <c r="GK204" i="2"/>
  <c r="DO204" i="2"/>
  <c r="EI204" i="2"/>
  <c r="FC204" i="2"/>
  <c r="FW204" i="2"/>
  <c r="DY204" i="2"/>
  <c r="ES204" i="2"/>
  <c r="FM204" i="2"/>
  <c r="GG204" i="2"/>
  <c r="DK204" i="2"/>
  <c r="EE204" i="2"/>
  <c r="EY204" i="2"/>
  <c r="FS204" i="2"/>
  <c r="DU204" i="2"/>
  <c r="EO204" i="2"/>
  <c r="FI204" i="2"/>
  <c r="GC204" i="2"/>
  <c r="EA203" i="2"/>
  <c r="EU203" i="2"/>
  <c r="FO203" i="2"/>
  <c r="GI203" i="2"/>
  <c r="DQ203" i="2"/>
  <c r="EK203" i="2"/>
  <c r="FE203" i="2"/>
  <c r="FY203" i="2"/>
  <c r="DW203" i="2"/>
  <c r="EQ203" i="2"/>
  <c r="FK203" i="2"/>
  <c r="GE203" i="2"/>
  <c r="DM203" i="2"/>
  <c r="EG203" i="2"/>
  <c r="FA203" i="2"/>
  <c r="FU203" i="2"/>
  <c r="DS202" i="2"/>
  <c r="EM202" i="2"/>
  <c r="FG202" i="2"/>
  <c r="GA202" i="2"/>
  <c r="EC202" i="2"/>
  <c r="EW202" i="2"/>
  <c r="FQ202" i="2"/>
  <c r="GK202" i="2"/>
  <c r="DO202" i="2"/>
  <c r="EI202" i="2"/>
  <c r="FC202" i="2"/>
  <c r="FW202" i="2"/>
  <c r="DY202" i="2"/>
  <c r="ES202" i="2"/>
  <c r="FM202" i="2"/>
  <c r="GG202" i="2"/>
  <c r="DK202" i="2"/>
  <c r="EE202" i="2"/>
  <c r="EY202" i="2"/>
  <c r="FS202" i="2"/>
  <c r="DU202" i="2"/>
  <c r="EO202" i="2"/>
  <c r="FI202" i="2"/>
  <c r="GC202" i="2"/>
  <c r="EA201" i="2"/>
  <c r="EU201" i="2"/>
  <c r="FO201" i="2"/>
  <c r="GI201" i="2"/>
  <c r="DQ201" i="2"/>
  <c r="EK201" i="2"/>
  <c r="FE201" i="2"/>
  <c r="FY201" i="2"/>
  <c r="DW201" i="2"/>
  <c r="EQ201" i="2"/>
  <c r="FK201" i="2"/>
  <c r="GE201" i="2"/>
  <c r="DM201" i="2"/>
  <c r="EG201" i="2"/>
  <c r="FA201" i="2"/>
  <c r="FU201" i="2"/>
  <c r="DS200" i="2"/>
  <c r="EM200" i="2"/>
  <c r="FG200" i="2"/>
  <c r="GA200" i="2"/>
  <c r="EC200" i="2"/>
  <c r="EW200" i="2"/>
  <c r="FQ200" i="2"/>
  <c r="GK200" i="2"/>
  <c r="DO200" i="2"/>
  <c r="EI200" i="2"/>
  <c r="FC200" i="2"/>
  <c r="FW200" i="2"/>
  <c r="DY200" i="2"/>
  <c r="ES200" i="2"/>
  <c r="FM200" i="2"/>
  <c r="GG200" i="2"/>
  <c r="DK200" i="2"/>
  <c r="EE200" i="2"/>
  <c r="EY200" i="2"/>
  <c r="FS200" i="2"/>
  <c r="DU200" i="2"/>
  <c r="EO200" i="2"/>
  <c r="FI200" i="2"/>
  <c r="GC200" i="2"/>
  <c r="EA199" i="2"/>
  <c r="EU199" i="2"/>
  <c r="FO199" i="2"/>
  <c r="GI199" i="2"/>
  <c r="DQ199" i="2"/>
  <c r="EK199" i="2"/>
  <c r="FE199" i="2"/>
  <c r="FY199" i="2"/>
  <c r="DW199" i="2"/>
  <c r="EQ199" i="2"/>
  <c r="FK199" i="2"/>
  <c r="GE199" i="2"/>
  <c r="DM199" i="2"/>
  <c r="EG199" i="2"/>
  <c r="FA199" i="2"/>
  <c r="FU199" i="2"/>
  <c r="DS198" i="2"/>
  <c r="EM198" i="2"/>
  <c r="FG198" i="2"/>
  <c r="GA198" i="2"/>
  <c r="EC198" i="2"/>
  <c r="EW198" i="2"/>
  <c r="FQ198" i="2"/>
  <c r="GK198" i="2"/>
  <c r="DO198" i="2"/>
  <c r="EI198" i="2"/>
  <c r="FC198" i="2"/>
  <c r="FW198" i="2"/>
  <c r="DY198" i="2"/>
  <c r="ES198" i="2"/>
  <c r="FM198" i="2"/>
  <c r="GG198" i="2"/>
  <c r="DK198" i="2"/>
  <c r="EE198" i="2"/>
  <c r="EY198" i="2"/>
  <c r="FS198" i="2"/>
  <c r="DU198" i="2"/>
  <c r="EO198" i="2"/>
  <c r="FI198" i="2"/>
  <c r="GC198" i="2"/>
  <c r="EA197" i="2"/>
  <c r="EU197" i="2"/>
  <c r="FO197" i="2"/>
  <c r="GI197" i="2"/>
  <c r="DQ197" i="2"/>
  <c r="EK197" i="2"/>
  <c r="FE197" i="2"/>
  <c r="FY197" i="2"/>
  <c r="DM197" i="2"/>
  <c r="DW197" i="2"/>
  <c r="EQ197" i="2"/>
  <c r="FK197" i="2"/>
  <c r="GE197" i="2"/>
  <c r="EG197" i="2"/>
  <c r="FA197" i="2"/>
  <c r="FU197" i="2"/>
  <c r="EC196" i="2"/>
  <c r="EW196" i="2"/>
  <c r="FQ196" i="2"/>
  <c r="GK196" i="2"/>
  <c r="DS196" i="2"/>
  <c r="GA196" i="2"/>
  <c r="FG196" i="2"/>
  <c r="EM196" i="2"/>
  <c r="DY196" i="2"/>
  <c r="ES196" i="2"/>
  <c r="FM196" i="2"/>
  <c r="GG196" i="2"/>
  <c r="EI196" i="2"/>
  <c r="DO196" i="2"/>
  <c r="FW196" i="2"/>
  <c r="FC196" i="2"/>
  <c r="DU196" i="2"/>
  <c r="EO196" i="2"/>
  <c r="FI196" i="2"/>
  <c r="GC196" i="2"/>
  <c r="EY196" i="2"/>
  <c r="EE196" i="2"/>
  <c r="DK196" i="2"/>
  <c r="FS196" i="2"/>
  <c r="DQ195" i="2"/>
  <c r="EK195" i="2"/>
  <c r="FE195" i="2"/>
  <c r="FY195" i="2"/>
  <c r="FO195" i="2"/>
  <c r="EU195" i="2"/>
  <c r="EA195" i="2"/>
  <c r="GI195" i="2"/>
  <c r="DM195" i="2"/>
  <c r="EG195" i="2"/>
  <c r="FA195" i="2"/>
  <c r="FU195" i="2"/>
  <c r="GE195" i="2"/>
  <c r="FK195" i="2"/>
  <c r="EQ195" i="2"/>
  <c r="DW195" i="2"/>
  <c r="EC194" i="2"/>
  <c r="EW194" i="2"/>
  <c r="FQ194" i="2"/>
  <c r="GK194" i="2"/>
  <c r="DS194" i="2"/>
  <c r="GA194" i="2"/>
  <c r="FG194" i="2"/>
  <c r="EM194" i="2"/>
  <c r="DY194" i="2"/>
  <c r="ES194" i="2"/>
  <c r="FM194" i="2"/>
  <c r="GG194" i="2"/>
  <c r="EI194" i="2"/>
  <c r="DO194" i="2"/>
  <c r="FW194" i="2"/>
  <c r="FC194" i="2"/>
  <c r="DU194" i="2"/>
  <c r="EO194" i="2"/>
  <c r="FI194" i="2"/>
  <c r="GC194" i="2"/>
  <c r="EY194" i="2"/>
  <c r="EE194" i="2"/>
  <c r="DK194" i="2"/>
  <c r="FS194" i="2"/>
  <c r="DQ193" i="2"/>
  <c r="EK193" i="2"/>
  <c r="FE193" i="2"/>
  <c r="FY193" i="2"/>
  <c r="FO193" i="2"/>
  <c r="EU193" i="2"/>
  <c r="EA193" i="2"/>
  <c r="GI193" i="2"/>
  <c r="DM193" i="2"/>
  <c r="EG193" i="2"/>
  <c r="FA193" i="2"/>
  <c r="FU193" i="2"/>
  <c r="GE193" i="2"/>
  <c r="FK193" i="2"/>
  <c r="EQ193" i="2"/>
  <c r="DW193" i="2"/>
  <c r="EC192" i="2"/>
  <c r="EW192" i="2"/>
  <c r="FQ192" i="2"/>
  <c r="GK192" i="2"/>
  <c r="DS192" i="2"/>
  <c r="GA192" i="2"/>
  <c r="FG192" i="2"/>
  <c r="EM192" i="2"/>
  <c r="DY192" i="2"/>
  <c r="ES192" i="2"/>
  <c r="FM192" i="2"/>
  <c r="GG192" i="2"/>
  <c r="EI192" i="2"/>
  <c r="DO192" i="2"/>
  <c r="FW192" i="2"/>
  <c r="FC192" i="2"/>
  <c r="DU192" i="2"/>
  <c r="EO192" i="2"/>
  <c r="FI192" i="2"/>
  <c r="GC192" i="2"/>
  <c r="EY192" i="2"/>
  <c r="EE192" i="2"/>
  <c r="DK192" i="2"/>
  <c r="FS192" i="2"/>
  <c r="DA192" i="2" s="1"/>
  <c r="DQ191" i="2"/>
  <c r="EK191" i="2"/>
  <c r="FE191" i="2"/>
  <c r="FY191" i="2"/>
  <c r="FO191" i="2"/>
  <c r="EU191" i="2"/>
  <c r="EA191" i="2"/>
  <c r="GI191" i="2"/>
  <c r="DM191" i="2"/>
  <c r="EG191" i="2"/>
  <c r="FA191" i="2"/>
  <c r="FU191" i="2"/>
  <c r="DW191" i="2"/>
  <c r="GE191" i="2"/>
  <c r="FK191" i="2"/>
  <c r="EQ191" i="2"/>
  <c r="EC190" i="2"/>
  <c r="EW190" i="2"/>
  <c r="FQ190" i="2"/>
  <c r="GK190" i="2"/>
  <c r="EM190" i="2"/>
  <c r="GA190" i="2"/>
  <c r="DS190" i="2"/>
  <c r="FG190" i="2"/>
  <c r="DY190" i="2"/>
  <c r="ES190" i="2"/>
  <c r="FM190" i="2"/>
  <c r="GG190" i="2"/>
  <c r="DO190" i="2"/>
  <c r="FC190" i="2"/>
  <c r="EI190" i="2"/>
  <c r="FW190" i="2"/>
  <c r="DU190" i="2"/>
  <c r="EO190" i="2"/>
  <c r="FI190" i="2"/>
  <c r="GC190" i="2"/>
  <c r="EE190" i="2"/>
  <c r="FS190" i="2"/>
  <c r="DK190" i="2"/>
  <c r="EY190" i="2"/>
  <c r="DQ189" i="2"/>
  <c r="EK189" i="2"/>
  <c r="FE189" i="2"/>
  <c r="FY189" i="2"/>
  <c r="EU189" i="2"/>
  <c r="GI189" i="2"/>
  <c r="EA189" i="2"/>
  <c r="FO189" i="2"/>
  <c r="DM189" i="2"/>
  <c r="EG189" i="2"/>
  <c r="FA189" i="2"/>
  <c r="FU189" i="2"/>
  <c r="DW189" i="2"/>
  <c r="FK189" i="2"/>
  <c r="EQ189" i="2"/>
  <c r="GE189" i="2"/>
  <c r="EC188" i="2"/>
  <c r="EW188" i="2"/>
  <c r="FQ188" i="2"/>
  <c r="GK188" i="2"/>
  <c r="DS188" i="2"/>
  <c r="EM188" i="2"/>
  <c r="FG188" i="2"/>
  <c r="GA188" i="2"/>
  <c r="DY188" i="2"/>
  <c r="ES188" i="2"/>
  <c r="FM188" i="2"/>
  <c r="GG188" i="2"/>
  <c r="EI188" i="2"/>
  <c r="FC188" i="2"/>
  <c r="FW188" i="2"/>
  <c r="DO188" i="2"/>
  <c r="DU188" i="2"/>
  <c r="EO188" i="2"/>
  <c r="FI188" i="2"/>
  <c r="GC188" i="2"/>
  <c r="EY188" i="2"/>
  <c r="FS188" i="2"/>
  <c r="DK188" i="2"/>
  <c r="EE188" i="2"/>
  <c r="DQ187" i="2"/>
  <c r="EK187" i="2"/>
  <c r="FE187" i="2"/>
  <c r="FY187" i="2"/>
  <c r="FO187" i="2"/>
  <c r="GI187" i="2"/>
  <c r="EA187" i="2"/>
  <c r="EU187" i="2"/>
  <c r="DM187" i="2"/>
  <c r="EG187" i="2"/>
  <c r="FA187" i="2"/>
  <c r="FU187" i="2"/>
  <c r="GE187" i="2"/>
  <c r="DW187" i="2"/>
  <c r="EQ187" i="2"/>
  <c r="FK187" i="2"/>
  <c r="EC186" i="2"/>
  <c r="EW186" i="2"/>
  <c r="FQ186" i="2"/>
  <c r="GK186" i="2"/>
  <c r="DS186" i="2"/>
  <c r="EM186" i="2"/>
  <c r="FG186" i="2"/>
  <c r="GA186" i="2"/>
  <c r="DY186" i="2"/>
  <c r="ES186" i="2"/>
  <c r="FM186" i="2"/>
  <c r="GG186" i="2"/>
  <c r="EI186" i="2"/>
  <c r="FC186" i="2"/>
  <c r="FW186" i="2"/>
  <c r="DO186" i="2"/>
  <c r="DU186" i="2"/>
  <c r="EO186" i="2"/>
  <c r="FI186" i="2"/>
  <c r="GC186" i="2"/>
  <c r="EY186" i="2"/>
  <c r="FS186" i="2"/>
  <c r="DK186" i="2"/>
  <c r="EE186" i="2"/>
  <c r="DQ185" i="2"/>
  <c r="EK185" i="2"/>
  <c r="FE185" i="2"/>
  <c r="FY185" i="2"/>
  <c r="FO185" i="2"/>
  <c r="GI185" i="2"/>
  <c r="EA185" i="2"/>
  <c r="EU185" i="2"/>
  <c r="DM185" i="2"/>
  <c r="EG185" i="2"/>
  <c r="FA185" i="2"/>
  <c r="FU185" i="2"/>
  <c r="GE185" i="2"/>
  <c r="DW185" i="2"/>
  <c r="EQ185" i="2"/>
  <c r="FK185" i="2"/>
  <c r="EC184" i="2"/>
  <c r="EW184" i="2"/>
  <c r="FQ184" i="2"/>
  <c r="GK184" i="2"/>
  <c r="DS184" i="2"/>
  <c r="EM184" i="2"/>
  <c r="FG184" i="2"/>
  <c r="GA184" i="2"/>
  <c r="DY184" i="2"/>
  <c r="ES184" i="2"/>
  <c r="FM184" i="2"/>
  <c r="GG184" i="2"/>
  <c r="EI184" i="2"/>
  <c r="FC184" i="2"/>
  <c r="FW184" i="2"/>
  <c r="DO184" i="2"/>
  <c r="DU184" i="2"/>
  <c r="EO184" i="2"/>
  <c r="FI184" i="2"/>
  <c r="GC184" i="2"/>
  <c r="EY184" i="2"/>
  <c r="FS184" i="2"/>
  <c r="DK184" i="2"/>
  <c r="EE184" i="2"/>
  <c r="DQ183" i="2"/>
  <c r="EK183" i="2"/>
  <c r="FE183" i="2"/>
  <c r="FY183" i="2"/>
  <c r="FO183" i="2"/>
  <c r="GI183" i="2"/>
  <c r="EA183" i="2"/>
  <c r="EU183" i="2"/>
  <c r="DM183" i="2"/>
  <c r="EG183" i="2"/>
  <c r="FA183" i="2"/>
  <c r="FU183" i="2"/>
  <c r="GE183" i="2"/>
  <c r="DW183" i="2"/>
  <c r="EQ183" i="2"/>
  <c r="FK183" i="2"/>
  <c r="DS182" i="2"/>
  <c r="EM182" i="2"/>
  <c r="FG182" i="2"/>
  <c r="EC182" i="2"/>
  <c r="EW182" i="2"/>
  <c r="FQ182" i="2"/>
  <c r="GK182" i="2"/>
  <c r="GA182" i="2"/>
  <c r="DO182" i="2"/>
  <c r="EI182" i="2"/>
  <c r="FC182" i="2"/>
  <c r="DY182" i="2"/>
  <c r="ES182" i="2"/>
  <c r="FM182" i="2"/>
  <c r="GG182" i="2"/>
  <c r="FW182" i="2"/>
  <c r="DK182" i="2"/>
  <c r="EE182" i="2"/>
  <c r="EY182" i="2"/>
  <c r="DU182" i="2"/>
  <c r="EO182" i="2"/>
  <c r="FI182" i="2"/>
  <c r="GC182" i="2"/>
  <c r="FS182" i="2"/>
  <c r="EA181" i="2"/>
  <c r="EU181" i="2"/>
  <c r="FO181" i="2"/>
  <c r="GI181" i="2"/>
  <c r="DQ181" i="2"/>
  <c r="EK181" i="2"/>
  <c r="FE181" i="2"/>
  <c r="FY181" i="2"/>
  <c r="DW181" i="2"/>
  <c r="EQ181" i="2"/>
  <c r="FK181" i="2"/>
  <c r="GE181" i="2"/>
  <c r="DM181" i="2"/>
  <c r="EG181" i="2"/>
  <c r="FA181" i="2"/>
  <c r="FU181" i="2"/>
  <c r="DS180" i="2"/>
  <c r="EM180" i="2"/>
  <c r="FG180" i="2"/>
  <c r="GA180" i="2"/>
  <c r="EC180" i="2"/>
  <c r="EW180" i="2"/>
  <c r="FQ180" i="2"/>
  <c r="GK180" i="2"/>
  <c r="DO180" i="2"/>
  <c r="EI180" i="2"/>
  <c r="FC180" i="2"/>
  <c r="FW180" i="2"/>
  <c r="DY180" i="2"/>
  <c r="ES180" i="2"/>
  <c r="FM180" i="2"/>
  <c r="GG180" i="2"/>
  <c r="DK180" i="2"/>
  <c r="EE180" i="2"/>
  <c r="EY180" i="2"/>
  <c r="FS180" i="2"/>
  <c r="DU180" i="2"/>
  <c r="EO180" i="2"/>
  <c r="FI180" i="2"/>
  <c r="GC180" i="2"/>
  <c r="EA179" i="2"/>
  <c r="EU179" i="2"/>
  <c r="FO179" i="2"/>
  <c r="GI179" i="2"/>
  <c r="DQ179" i="2"/>
  <c r="EK179" i="2"/>
  <c r="FE179" i="2"/>
  <c r="FY179" i="2"/>
  <c r="DW179" i="2"/>
  <c r="EQ179" i="2"/>
  <c r="FK179" i="2"/>
  <c r="GE179" i="2"/>
  <c r="DM179" i="2"/>
  <c r="EG179" i="2"/>
  <c r="FA179" i="2"/>
  <c r="FU179" i="2"/>
  <c r="DS178" i="2"/>
  <c r="EM178" i="2"/>
  <c r="FG178" i="2"/>
  <c r="GA178" i="2"/>
  <c r="EC178" i="2"/>
  <c r="EW178" i="2"/>
  <c r="FQ178" i="2"/>
  <c r="GK178" i="2"/>
  <c r="DO178" i="2"/>
  <c r="EI178" i="2"/>
  <c r="FC178" i="2"/>
  <c r="FW178" i="2"/>
  <c r="DY178" i="2"/>
  <c r="ES178" i="2"/>
  <c r="FM178" i="2"/>
  <c r="GG178" i="2"/>
  <c r="DK178" i="2"/>
  <c r="EE178" i="2"/>
  <c r="EY178" i="2"/>
  <c r="FS178" i="2"/>
  <c r="DU178" i="2"/>
  <c r="EO178" i="2"/>
  <c r="FI178" i="2"/>
  <c r="GC178" i="2"/>
  <c r="EA177" i="2"/>
  <c r="EU177" i="2"/>
  <c r="FO177" i="2"/>
  <c r="GI177" i="2"/>
  <c r="DQ177" i="2"/>
  <c r="EK177" i="2"/>
  <c r="FE177" i="2"/>
  <c r="FY177" i="2"/>
  <c r="DW177" i="2"/>
  <c r="EQ177" i="2"/>
  <c r="FK177" i="2"/>
  <c r="GE177" i="2"/>
  <c r="DM177" i="2"/>
  <c r="EG177" i="2"/>
  <c r="FA177" i="2"/>
  <c r="FU177" i="2"/>
  <c r="DS176" i="2"/>
  <c r="EM176" i="2"/>
  <c r="FG176" i="2"/>
  <c r="GA176" i="2"/>
  <c r="EC176" i="2"/>
  <c r="EW176" i="2"/>
  <c r="FQ176" i="2"/>
  <c r="GK176" i="2"/>
  <c r="DO176" i="2"/>
  <c r="EI176" i="2"/>
  <c r="FC176" i="2"/>
  <c r="FW176" i="2"/>
  <c r="DY176" i="2"/>
  <c r="ES176" i="2"/>
  <c r="FM176" i="2"/>
  <c r="GG176" i="2"/>
  <c r="DK176" i="2"/>
  <c r="EE176" i="2"/>
  <c r="EY176" i="2"/>
  <c r="FS176" i="2"/>
  <c r="DU176" i="2"/>
  <c r="EO176" i="2"/>
  <c r="FI176" i="2"/>
  <c r="GC176" i="2"/>
  <c r="EA175" i="2"/>
  <c r="EU175" i="2"/>
  <c r="FO175" i="2"/>
  <c r="GI175" i="2"/>
  <c r="DQ175" i="2"/>
  <c r="EK175" i="2"/>
  <c r="FE175" i="2"/>
  <c r="FY175" i="2"/>
  <c r="DW175" i="2"/>
  <c r="EQ175" i="2"/>
  <c r="FK175" i="2"/>
  <c r="GE175" i="2"/>
  <c r="DM175" i="2"/>
  <c r="EG175" i="2"/>
  <c r="FA175" i="2"/>
  <c r="FU175" i="2"/>
  <c r="DS174" i="2"/>
  <c r="EM174" i="2"/>
  <c r="FG174" i="2"/>
  <c r="GA174" i="2"/>
  <c r="EC174" i="2"/>
  <c r="EW174" i="2"/>
  <c r="FQ174" i="2"/>
  <c r="GK174" i="2"/>
  <c r="DO174" i="2"/>
  <c r="EI174" i="2"/>
  <c r="FC174" i="2"/>
  <c r="FW174" i="2"/>
  <c r="DY174" i="2"/>
  <c r="ES174" i="2"/>
  <c r="FM174" i="2"/>
  <c r="GG174" i="2"/>
  <c r="DK174" i="2"/>
  <c r="EE174" i="2"/>
  <c r="EY174" i="2"/>
  <c r="FS174" i="2"/>
  <c r="DU174" i="2"/>
  <c r="EO174" i="2"/>
  <c r="FI174" i="2"/>
  <c r="GC174" i="2"/>
  <c r="EA173" i="2"/>
  <c r="EU173" i="2"/>
  <c r="FO173" i="2"/>
  <c r="GI173" i="2"/>
  <c r="DQ173" i="2"/>
  <c r="EK173" i="2"/>
  <c r="FE173" i="2"/>
  <c r="FY173" i="2"/>
  <c r="DW173" i="2"/>
  <c r="EQ173" i="2"/>
  <c r="FK173" i="2"/>
  <c r="GE173" i="2"/>
  <c r="DM173" i="2"/>
  <c r="EG173" i="2"/>
  <c r="FA173" i="2"/>
  <c r="FU173" i="2"/>
  <c r="DS172" i="2"/>
  <c r="EM172" i="2"/>
  <c r="FG172" i="2"/>
  <c r="GA172" i="2"/>
  <c r="EC172" i="2"/>
  <c r="EW172" i="2"/>
  <c r="FQ172" i="2"/>
  <c r="GK172" i="2"/>
  <c r="DO172" i="2"/>
  <c r="EI172" i="2"/>
  <c r="FC172" i="2"/>
  <c r="FW172" i="2"/>
  <c r="DY172" i="2"/>
  <c r="ES172" i="2"/>
  <c r="FM172" i="2"/>
  <c r="GG172" i="2"/>
  <c r="DK172" i="2"/>
  <c r="EE172" i="2"/>
  <c r="EY172" i="2"/>
  <c r="FS172" i="2"/>
  <c r="DU172" i="2"/>
  <c r="EO172" i="2"/>
  <c r="FI172" i="2"/>
  <c r="GC172" i="2"/>
  <c r="EA171" i="2"/>
  <c r="EU171" i="2"/>
  <c r="FO171" i="2"/>
  <c r="GI171" i="2"/>
  <c r="DQ171" i="2"/>
  <c r="EK171" i="2"/>
  <c r="FE171" i="2"/>
  <c r="FY171" i="2"/>
  <c r="DW171" i="2"/>
  <c r="EQ171" i="2"/>
  <c r="FK171" i="2"/>
  <c r="GE171" i="2"/>
  <c r="DM171" i="2"/>
  <c r="EG171" i="2"/>
  <c r="FA171" i="2"/>
  <c r="FU171" i="2"/>
  <c r="DS170" i="2"/>
  <c r="EM170" i="2"/>
  <c r="FG170" i="2"/>
  <c r="GA170" i="2"/>
  <c r="EC170" i="2"/>
  <c r="EW170" i="2"/>
  <c r="FQ170" i="2"/>
  <c r="GK170" i="2"/>
  <c r="DO170" i="2"/>
  <c r="EI170" i="2"/>
  <c r="FC170" i="2"/>
  <c r="FW170" i="2"/>
  <c r="DY170" i="2"/>
  <c r="ES170" i="2"/>
  <c r="FM170" i="2"/>
  <c r="GG170" i="2"/>
  <c r="DK170" i="2"/>
  <c r="EE170" i="2"/>
  <c r="EY170" i="2"/>
  <c r="FS170" i="2"/>
  <c r="DU170" i="2"/>
  <c r="EO170" i="2"/>
  <c r="FI170" i="2"/>
  <c r="GC170" i="2"/>
  <c r="EA169" i="2"/>
  <c r="EU169" i="2"/>
  <c r="FO169" i="2"/>
  <c r="GI169" i="2"/>
  <c r="DQ169" i="2"/>
  <c r="EK169" i="2"/>
  <c r="FE169" i="2"/>
  <c r="FY169" i="2"/>
  <c r="DW169" i="2"/>
  <c r="EQ169" i="2"/>
  <c r="FK169" i="2"/>
  <c r="GE169" i="2"/>
  <c r="DM169" i="2"/>
  <c r="EG169" i="2"/>
  <c r="FA169" i="2"/>
  <c r="FU169" i="2"/>
  <c r="DS168" i="2"/>
  <c r="EM168" i="2"/>
  <c r="FG168" i="2"/>
  <c r="GA168" i="2"/>
  <c r="EC168" i="2"/>
  <c r="EW168" i="2"/>
  <c r="FQ168" i="2"/>
  <c r="GK168" i="2"/>
  <c r="DO168" i="2"/>
  <c r="EI168" i="2"/>
  <c r="FC168" i="2"/>
  <c r="FW168" i="2"/>
  <c r="DY168" i="2"/>
  <c r="ES168" i="2"/>
  <c r="FM168" i="2"/>
  <c r="GG168" i="2"/>
  <c r="DK168" i="2"/>
  <c r="EE168" i="2"/>
  <c r="EY168" i="2"/>
  <c r="FS168" i="2"/>
  <c r="DU168" i="2"/>
  <c r="EO168" i="2"/>
  <c r="FI168" i="2"/>
  <c r="GC168" i="2"/>
  <c r="EA167" i="2"/>
  <c r="EU167" i="2"/>
  <c r="FO167" i="2"/>
  <c r="GI167" i="2"/>
  <c r="DQ167" i="2"/>
  <c r="EK167" i="2"/>
  <c r="FE167" i="2"/>
  <c r="FY167" i="2"/>
  <c r="DW167" i="2"/>
  <c r="EQ167" i="2"/>
  <c r="FK167" i="2"/>
  <c r="GE167" i="2"/>
  <c r="DM167" i="2"/>
  <c r="EG167" i="2"/>
  <c r="FA167" i="2"/>
  <c r="FU167" i="2"/>
  <c r="DS166" i="2"/>
  <c r="EM166" i="2"/>
  <c r="FG166" i="2"/>
  <c r="GA166" i="2"/>
  <c r="EC166" i="2"/>
  <c r="EW166" i="2"/>
  <c r="FQ166" i="2"/>
  <c r="GK166" i="2"/>
  <c r="DO166" i="2"/>
  <c r="EI166" i="2"/>
  <c r="FC166" i="2"/>
  <c r="FW166" i="2"/>
  <c r="DY166" i="2"/>
  <c r="ES166" i="2"/>
  <c r="FM166" i="2"/>
  <c r="GG166" i="2"/>
  <c r="DK166" i="2"/>
  <c r="EE166" i="2"/>
  <c r="EY166" i="2"/>
  <c r="FS166" i="2"/>
  <c r="DU166" i="2"/>
  <c r="EO166" i="2"/>
  <c r="FI166" i="2"/>
  <c r="GC166" i="2"/>
  <c r="EA165" i="2"/>
  <c r="EU165" i="2"/>
  <c r="FO165" i="2"/>
  <c r="GI165" i="2"/>
  <c r="DQ165" i="2"/>
  <c r="EK165" i="2"/>
  <c r="FE165" i="2"/>
  <c r="FY165" i="2"/>
  <c r="DW165" i="2"/>
  <c r="EQ165" i="2"/>
  <c r="FK165" i="2"/>
  <c r="GE165" i="2"/>
  <c r="DM165" i="2"/>
  <c r="EG165" i="2"/>
  <c r="FA165" i="2"/>
  <c r="FU165" i="2"/>
  <c r="DS164" i="2"/>
  <c r="EM164" i="2"/>
  <c r="FG164" i="2"/>
  <c r="GA164" i="2"/>
  <c r="EC164" i="2"/>
  <c r="EW164" i="2"/>
  <c r="FQ164" i="2"/>
  <c r="GK164" i="2"/>
  <c r="DO164" i="2"/>
  <c r="EI164" i="2"/>
  <c r="FC164" i="2"/>
  <c r="FW164" i="2"/>
  <c r="DY164" i="2"/>
  <c r="ES164" i="2"/>
  <c r="FM164" i="2"/>
  <c r="GG164" i="2"/>
  <c r="DK164" i="2"/>
  <c r="EE164" i="2"/>
  <c r="EY164" i="2"/>
  <c r="FS164" i="2"/>
  <c r="DU164" i="2"/>
  <c r="EO164" i="2"/>
  <c r="FI164" i="2"/>
  <c r="GC164" i="2"/>
  <c r="EU163" i="2"/>
  <c r="FE163" i="2"/>
  <c r="EA163" i="2"/>
  <c r="EK163" i="2"/>
  <c r="FO163" i="2"/>
  <c r="GI163" i="2"/>
  <c r="DQ163" i="2"/>
  <c r="FY163" i="2"/>
  <c r="EQ163" i="2"/>
  <c r="FA163" i="2"/>
  <c r="FK163" i="2"/>
  <c r="GE163" i="2"/>
  <c r="DW163" i="2"/>
  <c r="EG163" i="2"/>
  <c r="DM163" i="2"/>
  <c r="FU163" i="2"/>
  <c r="GA162" i="2"/>
  <c r="GK162" i="2"/>
  <c r="FG162" i="2"/>
  <c r="FQ162" i="2"/>
  <c r="EM162" i="2"/>
  <c r="EW162" i="2"/>
  <c r="DS162" i="2"/>
  <c r="EC162" i="2"/>
  <c r="DO162" i="2"/>
  <c r="DY162" i="2"/>
  <c r="FW162" i="2"/>
  <c r="GG162" i="2"/>
  <c r="FC162" i="2"/>
  <c r="FM162" i="2"/>
  <c r="EI162" i="2"/>
  <c r="ES162" i="2"/>
  <c r="EE162" i="2"/>
  <c r="EO162" i="2"/>
  <c r="DK162" i="2"/>
  <c r="DU162" i="2"/>
  <c r="FS162" i="2"/>
  <c r="GC162" i="2"/>
  <c r="EY162" i="2"/>
  <c r="FI162" i="2"/>
  <c r="EU161" i="2"/>
  <c r="FE161" i="2"/>
  <c r="EA161" i="2"/>
  <c r="EK161" i="2"/>
  <c r="DQ161" i="2"/>
  <c r="GI161" i="2"/>
  <c r="FO161" i="2"/>
  <c r="FY161" i="2"/>
  <c r="FK161" i="2"/>
  <c r="FU161" i="2"/>
  <c r="EQ161" i="2"/>
  <c r="FA161" i="2"/>
  <c r="DW161" i="2"/>
  <c r="EG161" i="2"/>
  <c r="DM161" i="2"/>
  <c r="GE161" i="2"/>
  <c r="GA160" i="2"/>
  <c r="GK160" i="2"/>
  <c r="FG160" i="2"/>
  <c r="FQ160" i="2"/>
  <c r="EM160" i="2"/>
  <c r="EW160" i="2"/>
  <c r="DS160" i="2"/>
  <c r="EC160" i="2"/>
  <c r="DO160" i="2"/>
  <c r="DY160" i="2"/>
  <c r="FW160" i="2"/>
  <c r="GG160" i="2"/>
  <c r="FC160" i="2"/>
  <c r="FM160" i="2"/>
  <c r="EI160" i="2"/>
  <c r="ES160" i="2"/>
  <c r="EE160" i="2"/>
  <c r="EO160" i="2"/>
  <c r="DK160" i="2"/>
  <c r="DU160" i="2"/>
  <c r="FS160" i="2"/>
  <c r="GC160" i="2"/>
  <c r="EY160" i="2"/>
  <c r="FI160" i="2"/>
  <c r="EU159" i="2"/>
  <c r="FE159" i="2"/>
  <c r="EA159" i="2"/>
  <c r="EK159" i="2"/>
  <c r="DQ159" i="2"/>
  <c r="GI159" i="2"/>
  <c r="FO159" i="2"/>
  <c r="FY159" i="2"/>
  <c r="FK159" i="2"/>
  <c r="FU159" i="2"/>
  <c r="EQ159" i="2"/>
  <c r="FA159" i="2"/>
  <c r="DW159" i="2"/>
  <c r="EG159" i="2"/>
  <c r="DM159" i="2"/>
  <c r="GE159" i="2"/>
  <c r="GA158" i="2"/>
  <c r="GK158" i="2"/>
  <c r="FG158" i="2"/>
  <c r="FQ158" i="2"/>
  <c r="EM158" i="2"/>
  <c r="EW158" i="2"/>
  <c r="DS158" i="2"/>
  <c r="EC158" i="2"/>
  <c r="DO158" i="2"/>
  <c r="DY158" i="2"/>
  <c r="FW158" i="2"/>
  <c r="GG158" i="2"/>
  <c r="FC158" i="2"/>
  <c r="FM158" i="2"/>
  <c r="EI158" i="2"/>
  <c r="ES158" i="2"/>
  <c r="EE158" i="2"/>
  <c r="EO158" i="2"/>
  <c r="DK158" i="2"/>
  <c r="DU158" i="2"/>
  <c r="FS158" i="2"/>
  <c r="GC158" i="2"/>
  <c r="EY158" i="2"/>
  <c r="FI158" i="2"/>
  <c r="DQ157" i="2"/>
  <c r="EU157" i="2"/>
  <c r="FE157" i="2"/>
  <c r="EK157" i="2"/>
  <c r="GI157" i="2"/>
  <c r="EA157" i="2"/>
  <c r="FO157" i="2"/>
  <c r="FY157" i="2"/>
  <c r="DM157" i="2"/>
  <c r="EG157" i="2"/>
  <c r="FK157" i="2"/>
  <c r="FU157" i="2"/>
  <c r="DW157" i="2"/>
  <c r="EQ157" i="2"/>
  <c r="FA157" i="2"/>
  <c r="GE157" i="2"/>
  <c r="DS156" i="2"/>
  <c r="EM156" i="2"/>
  <c r="FG156" i="2"/>
  <c r="EC156" i="2"/>
  <c r="EW156" i="2"/>
  <c r="FQ156" i="2"/>
  <c r="GK156" i="2"/>
  <c r="GA156" i="2"/>
  <c r="DO156" i="2"/>
  <c r="EI156" i="2"/>
  <c r="FC156" i="2"/>
  <c r="DY156" i="2"/>
  <c r="ES156" i="2"/>
  <c r="FM156" i="2"/>
  <c r="GG156" i="2"/>
  <c r="FW156" i="2"/>
  <c r="DK156" i="2"/>
  <c r="EE156" i="2"/>
  <c r="EY156" i="2"/>
  <c r="DU156" i="2"/>
  <c r="EO156" i="2"/>
  <c r="FI156" i="2"/>
  <c r="GC156" i="2"/>
  <c r="FS156" i="2"/>
  <c r="EA155" i="2"/>
  <c r="EU155" i="2"/>
  <c r="FO155" i="2"/>
  <c r="GI155" i="2"/>
  <c r="DQ155" i="2"/>
  <c r="EK155" i="2"/>
  <c r="FE155" i="2"/>
  <c r="FY155" i="2"/>
  <c r="DW155" i="2"/>
  <c r="EQ155" i="2"/>
  <c r="FK155" i="2"/>
  <c r="GE155" i="2"/>
  <c r="DM155" i="2"/>
  <c r="EG155" i="2"/>
  <c r="FA155" i="2"/>
  <c r="FU155" i="2"/>
  <c r="DS154" i="2"/>
  <c r="EM154" i="2"/>
  <c r="FG154" i="2"/>
  <c r="GA154" i="2"/>
  <c r="EC154" i="2"/>
  <c r="EW154" i="2"/>
  <c r="FQ154" i="2"/>
  <c r="GK154" i="2"/>
  <c r="DO154" i="2"/>
  <c r="EI154" i="2"/>
  <c r="FC154" i="2"/>
  <c r="FW154" i="2"/>
  <c r="DY154" i="2"/>
  <c r="ES154" i="2"/>
  <c r="FM154" i="2"/>
  <c r="GG154" i="2"/>
  <c r="DK154" i="2"/>
  <c r="EE154" i="2"/>
  <c r="EY154" i="2"/>
  <c r="FS154" i="2"/>
  <c r="DU154" i="2"/>
  <c r="EO154" i="2"/>
  <c r="FI154" i="2"/>
  <c r="GC154" i="2"/>
  <c r="EA153" i="2"/>
  <c r="EU153" i="2"/>
  <c r="FO153" i="2"/>
  <c r="GI153" i="2"/>
  <c r="DQ153" i="2"/>
  <c r="EK153" i="2"/>
  <c r="FE153" i="2"/>
  <c r="FY153" i="2"/>
  <c r="DW153" i="2"/>
  <c r="EQ153" i="2"/>
  <c r="FK153" i="2"/>
  <c r="GE153" i="2"/>
  <c r="DM153" i="2"/>
  <c r="EG153" i="2"/>
  <c r="FA153" i="2"/>
  <c r="FU153" i="2"/>
  <c r="DS152" i="2"/>
  <c r="EM152" i="2"/>
  <c r="FG152" i="2"/>
  <c r="GA152" i="2"/>
  <c r="EC152" i="2"/>
  <c r="EW152" i="2"/>
  <c r="FQ152" i="2"/>
  <c r="GK152" i="2"/>
  <c r="DO152" i="2"/>
  <c r="EI152" i="2"/>
  <c r="FC152" i="2"/>
  <c r="FW152" i="2"/>
  <c r="DY152" i="2"/>
  <c r="ES152" i="2"/>
  <c r="FM152" i="2"/>
  <c r="GG152" i="2"/>
  <c r="DK152" i="2"/>
  <c r="EE152" i="2"/>
  <c r="EY152" i="2"/>
  <c r="FS152" i="2"/>
  <c r="DU152" i="2"/>
  <c r="EO152" i="2"/>
  <c r="FI152" i="2"/>
  <c r="GC152" i="2"/>
  <c r="EA151" i="2"/>
  <c r="EU151" i="2"/>
  <c r="FO151" i="2"/>
  <c r="GI151" i="2"/>
  <c r="DQ151" i="2"/>
  <c r="EK151" i="2"/>
  <c r="FE151" i="2"/>
  <c r="FY151" i="2"/>
  <c r="DW151" i="2"/>
  <c r="EQ151" i="2"/>
  <c r="FK151" i="2"/>
  <c r="GE151" i="2"/>
  <c r="DM151" i="2"/>
  <c r="EG151" i="2"/>
  <c r="FA151" i="2"/>
  <c r="FU151" i="2"/>
  <c r="DS150" i="2"/>
  <c r="EM150" i="2"/>
  <c r="FG150" i="2"/>
  <c r="GA150" i="2"/>
  <c r="EC150" i="2"/>
  <c r="EW150" i="2"/>
  <c r="FQ150" i="2"/>
  <c r="GK150" i="2"/>
  <c r="DO150" i="2"/>
  <c r="EI150" i="2"/>
  <c r="FC150" i="2"/>
  <c r="FW150" i="2"/>
  <c r="DY150" i="2"/>
  <c r="ES150" i="2"/>
  <c r="FM150" i="2"/>
  <c r="GG150" i="2"/>
  <c r="DK150" i="2"/>
  <c r="EE150" i="2"/>
  <c r="EY150" i="2"/>
  <c r="FS150" i="2"/>
  <c r="DU150" i="2"/>
  <c r="EO150" i="2"/>
  <c r="FI150" i="2"/>
  <c r="GC150" i="2"/>
  <c r="EA149" i="2"/>
  <c r="EU149" i="2"/>
  <c r="FO149" i="2"/>
  <c r="GI149" i="2"/>
  <c r="DQ149" i="2"/>
  <c r="EK149" i="2"/>
  <c r="FE149" i="2"/>
  <c r="FY149" i="2"/>
  <c r="DW149" i="2"/>
  <c r="EQ149" i="2"/>
  <c r="FK149" i="2"/>
  <c r="GE149" i="2"/>
  <c r="DM149" i="2"/>
  <c r="EG149" i="2"/>
  <c r="FA149" i="2"/>
  <c r="FU149" i="2"/>
  <c r="DS148" i="2"/>
  <c r="EM148" i="2"/>
  <c r="FG148" i="2"/>
  <c r="GA148" i="2"/>
  <c r="EC148" i="2"/>
  <c r="EW148" i="2"/>
  <c r="FQ148" i="2"/>
  <c r="GK148" i="2"/>
  <c r="DO148" i="2"/>
  <c r="EI148" i="2"/>
  <c r="FC148" i="2"/>
  <c r="FW148" i="2"/>
  <c r="DY148" i="2"/>
  <c r="ES148" i="2"/>
  <c r="FM148" i="2"/>
  <c r="GG148" i="2"/>
  <c r="DK148" i="2"/>
  <c r="EE148" i="2"/>
  <c r="EY148" i="2"/>
  <c r="FS148" i="2"/>
  <c r="DU148" i="2"/>
  <c r="EO148" i="2"/>
  <c r="FI148" i="2"/>
  <c r="GC148" i="2"/>
  <c r="EA147" i="2"/>
  <c r="EU147" i="2"/>
  <c r="FO147" i="2"/>
  <c r="GI147" i="2"/>
  <c r="DQ147" i="2"/>
  <c r="EK147" i="2"/>
  <c r="FE147" i="2"/>
  <c r="FY147" i="2"/>
  <c r="DW147" i="2"/>
  <c r="EQ147" i="2"/>
  <c r="FK147" i="2"/>
  <c r="GE147" i="2"/>
  <c r="DM147" i="2"/>
  <c r="EG147" i="2"/>
  <c r="FA147" i="2"/>
  <c r="FU147" i="2"/>
  <c r="DS146" i="2"/>
  <c r="EM146" i="2"/>
  <c r="FG146" i="2"/>
  <c r="GA146" i="2"/>
  <c r="EC146" i="2"/>
  <c r="EW146" i="2"/>
  <c r="FQ146" i="2"/>
  <c r="GK146" i="2"/>
  <c r="DO146" i="2"/>
  <c r="EI146" i="2"/>
  <c r="FC146" i="2"/>
  <c r="FW146" i="2"/>
  <c r="DY146" i="2"/>
  <c r="ES146" i="2"/>
  <c r="FM146" i="2"/>
  <c r="GG146" i="2"/>
  <c r="DK146" i="2"/>
  <c r="EE146" i="2"/>
  <c r="EY146" i="2"/>
  <c r="FS146" i="2"/>
  <c r="DU146" i="2"/>
  <c r="EO146" i="2"/>
  <c r="FI146" i="2"/>
  <c r="GC146" i="2"/>
  <c r="EA145" i="2"/>
  <c r="EU145" i="2"/>
  <c r="FO145" i="2"/>
  <c r="GI145" i="2"/>
  <c r="DQ145" i="2"/>
  <c r="EK145" i="2"/>
  <c r="FE145" i="2"/>
  <c r="FY145" i="2"/>
  <c r="DW145" i="2"/>
  <c r="EQ145" i="2"/>
  <c r="FK145" i="2"/>
  <c r="GE145" i="2"/>
  <c r="DM145" i="2"/>
  <c r="EG145" i="2"/>
  <c r="FA145" i="2"/>
  <c r="FU145" i="2"/>
  <c r="DS144" i="2"/>
  <c r="EM144" i="2"/>
  <c r="FG144" i="2"/>
  <c r="GA144" i="2"/>
  <c r="EC144" i="2"/>
  <c r="EW144" i="2"/>
  <c r="FQ144" i="2"/>
  <c r="GK144" i="2"/>
  <c r="DO144" i="2"/>
  <c r="EI144" i="2"/>
  <c r="FC144" i="2"/>
  <c r="FW144" i="2"/>
  <c r="DY144" i="2"/>
  <c r="ES144" i="2"/>
  <c r="FM144" i="2"/>
  <c r="GG144" i="2"/>
  <c r="DK144" i="2"/>
  <c r="EE144" i="2"/>
  <c r="EY144" i="2"/>
  <c r="FS144" i="2"/>
  <c r="DU144" i="2"/>
  <c r="EO144" i="2"/>
  <c r="FI144" i="2"/>
  <c r="GC144" i="2"/>
  <c r="EA143" i="2"/>
  <c r="EU143" i="2"/>
  <c r="FO143" i="2"/>
  <c r="GI143" i="2"/>
  <c r="DQ143" i="2"/>
  <c r="EK143" i="2"/>
  <c r="FE143" i="2"/>
  <c r="FY143" i="2"/>
  <c r="DW143" i="2"/>
  <c r="EQ143" i="2"/>
  <c r="FK143" i="2"/>
  <c r="GE143" i="2"/>
  <c r="DM143" i="2"/>
  <c r="EG143" i="2"/>
  <c r="FA143" i="2"/>
  <c r="FU143" i="2"/>
  <c r="DS142" i="2"/>
  <c r="EM142" i="2"/>
  <c r="FG142" i="2"/>
  <c r="GA142" i="2"/>
  <c r="EC142" i="2"/>
  <c r="EW142" i="2"/>
  <c r="FQ142" i="2"/>
  <c r="GK142" i="2"/>
  <c r="DO142" i="2"/>
  <c r="EI142" i="2"/>
  <c r="FC142" i="2"/>
  <c r="FW142" i="2"/>
  <c r="DY142" i="2"/>
  <c r="ES142" i="2"/>
  <c r="FM142" i="2"/>
  <c r="GG142" i="2"/>
  <c r="DK142" i="2"/>
  <c r="EE142" i="2"/>
  <c r="EY142" i="2"/>
  <c r="FS142" i="2"/>
  <c r="DU142" i="2"/>
  <c r="EO142" i="2"/>
  <c r="FI142" i="2"/>
  <c r="GC142" i="2"/>
  <c r="EA141" i="2"/>
  <c r="EU141" i="2"/>
  <c r="FO141" i="2"/>
  <c r="GI141" i="2"/>
  <c r="DQ141" i="2"/>
  <c r="EK141" i="2"/>
  <c r="FE141" i="2"/>
  <c r="FY141" i="2"/>
  <c r="DW141" i="2"/>
  <c r="EQ141" i="2"/>
  <c r="FK141" i="2"/>
  <c r="GE141" i="2"/>
  <c r="DM141" i="2"/>
  <c r="EG141" i="2"/>
  <c r="FA141" i="2"/>
  <c r="FU141" i="2"/>
  <c r="DS140" i="2"/>
  <c r="EM140" i="2"/>
  <c r="FG140" i="2"/>
  <c r="GA140" i="2"/>
  <c r="EC140" i="2"/>
  <c r="EW140" i="2"/>
  <c r="FQ140" i="2"/>
  <c r="GK140" i="2"/>
  <c r="DO140" i="2"/>
  <c r="EI140" i="2"/>
  <c r="FC140" i="2"/>
  <c r="FW140" i="2"/>
  <c r="DY140" i="2"/>
  <c r="ES140" i="2"/>
  <c r="FM140" i="2"/>
  <c r="GG140" i="2"/>
  <c r="DK140" i="2"/>
  <c r="EE140" i="2"/>
  <c r="EY140" i="2"/>
  <c r="FS140" i="2"/>
  <c r="DU140" i="2"/>
  <c r="EO140" i="2"/>
  <c r="FI140" i="2"/>
  <c r="GC140" i="2"/>
  <c r="EA139" i="2"/>
  <c r="EU139" i="2"/>
  <c r="FO139" i="2"/>
  <c r="GI139" i="2"/>
  <c r="DQ139" i="2"/>
  <c r="EK139" i="2"/>
  <c r="FE139" i="2"/>
  <c r="FY139" i="2"/>
  <c r="DW139" i="2"/>
  <c r="EQ139" i="2"/>
  <c r="FK139" i="2"/>
  <c r="GE139" i="2"/>
  <c r="DM139" i="2"/>
  <c r="EG139" i="2"/>
  <c r="FA139" i="2"/>
  <c r="FU139" i="2"/>
  <c r="DS138" i="2"/>
  <c r="EM138" i="2"/>
  <c r="FG138" i="2"/>
  <c r="GA138" i="2"/>
  <c r="EC138" i="2"/>
  <c r="EW138" i="2"/>
  <c r="FQ138" i="2"/>
  <c r="GK138" i="2"/>
  <c r="DO138" i="2"/>
  <c r="EI138" i="2"/>
  <c r="FC138" i="2"/>
  <c r="FW138" i="2"/>
  <c r="DY138" i="2"/>
  <c r="ES138" i="2"/>
  <c r="FM138" i="2"/>
  <c r="GG138" i="2"/>
  <c r="DK138" i="2"/>
  <c r="EE138" i="2"/>
  <c r="EY138" i="2"/>
  <c r="FS138" i="2"/>
  <c r="DU138" i="2"/>
  <c r="EO138" i="2"/>
  <c r="FI138" i="2"/>
  <c r="GC138" i="2"/>
  <c r="EA137" i="2"/>
  <c r="EU137" i="2"/>
  <c r="FO137" i="2"/>
  <c r="GI137" i="2"/>
  <c r="DQ137" i="2"/>
  <c r="EK137" i="2"/>
  <c r="FE137" i="2"/>
  <c r="FY137" i="2"/>
  <c r="DW137" i="2"/>
  <c r="EQ137" i="2"/>
  <c r="FK137" i="2"/>
  <c r="GE137" i="2"/>
  <c r="DM137" i="2"/>
  <c r="EG137" i="2"/>
  <c r="FA137" i="2"/>
  <c r="FU137" i="2"/>
  <c r="DS136" i="2"/>
  <c r="EM136" i="2"/>
  <c r="FG136" i="2"/>
  <c r="GA136" i="2"/>
  <c r="EC136" i="2"/>
  <c r="EW136" i="2"/>
  <c r="FQ136" i="2"/>
  <c r="GK136" i="2"/>
  <c r="DO136" i="2"/>
  <c r="EI136" i="2"/>
  <c r="FC136" i="2"/>
  <c r="FW136" i="2"/>
  <c r="DY136" i="2"/>
  <c r="ES136" i="2"/>
  <c r="FM136" i="2"/>
  <c r="GG136" i="2"/>
  <c r="DK136" i="2"/>
  <c r="EE136" i="2"/>
  <c r="EY136" i="2"/>
  <c r="FS136" i="2"/>
  <c r="DU136" i="2"/>
  <c r="EO136" i="2"/>
  <c r="FI136" i="2"/>
  <c r="GC136" i="2"/>
  <c r="EU135" i="2"/>
  <c r="FO135" i="2"/>
  <c r="GI135" i="2"/>
  <c r="EA135" i="2"/>
  <c r="DQ135" i="2"/>
  <c r="EK135" i="2"/>
  <c r="FE135" i="2"/>
  <c r="FY135" i="2"/>
  <c r="EQ135" i="2"/>
  <c r="FK135" i="2"/>
  <c r="GE135" i="2"/>
  <c r="DW135" i="2"/>
  <c r="EG135" i="2"/>
  <c r="FA135" i="2"/>
  <c r="FU135" i="2"/>
  <c r="DM135" i="2"/>
  <c r="GA134" i="2"/>
  <c r="GK134" i="2"/>
  <c r="FG134" i="2"/>
  <c r="FQ134" i="2"/>
  <c r="EM134" i="2"/>
  <c r="EW134" i="2"/>
  <c r="DS134" i="2"/>
  <c r="EC134" i="2"/>
  <c r="DO134" i="2"/>
  <c r="DY134" i="2"/>
  <c r="FW134" i="2"/>
  <c r="GG134" i="2"/>
  <c r="FC134" i="2"/>
  <c r="FM134" i="2"/>
  <c r="EI134" i="2"/>
  <c r="ES134" i="2"/>
  <c r="EE134" i="2"/>
  <c r="EO134" i="2"/>
  <c r="DK134" i="2"/>
  <c r="DU134" i="2"/>
  <c r="FS134" i="2"/>
  <c r="GC134" i="2"/>
  <c r="EY134" i="2"/>
  <c r="FI134" i="2"/>
  <c r="EU133" i="2"/>
  <c r="FE133" i="2"/>
  <c r="EA133" i="2"/>
  <c r="EK133" i="2"/>
  <c r="DQ133" i="2"/>
  <c r="GI133" i="2"/>
  <c r="FO133" i="2"/>
  <c r="FY133" i="2"/>
  <c r="FK133" i="2"/>
  <c r="FU133" i="2"/>
  <c r="EQ133" i="2"/>
  <c r="FA133" i="2"/>
  <c r="DW133" i="2"/>
  <c r="EG133" i="2"/>
  <c r="DM133" i="2"/>
  <c r="GE133" i="2"/>
  <c r="GA132" i="2"/>
  <c r="GK132" i="2"/>
  <c r="FG132" i="2"/>
  <c r="FQ132" i="2"/>
  <c r="EM132" i="2"/>
  <c r="EW132" i="2"/>
  <c r="DS132" i="2"/>
  <c r="EC132" i="2"/>
  <c r="DO132" i="2"/>
  <c r="DY132" i="2"/>
  <c r="FW132" i="2"/>
  <c r="GG132" i="2"/>
  <c r="FC132" i="2"/>
  <c r="FM132" i="2"/>
  <c r="EI132" i="2"/>
  <c r="ES132" i="2"/>
  <c r="EE132" i="2"/>
  <c r="EO132" i="2"/>
  <c r="DK132" i="2"/>
  <c r="DU132" i="2"/>
  <c r="FS132" i="2"/>
  <c r="GC132" i="2"/>
  <c r="EY132" i="2"/>
  <c r="FI132" i="2"/>
  <c r="EU131" i="2"/>
  <c r="FE131" i="2"/>
  <c r="EA131" i="2"/>
  <c r="EK131" i="2"/>
  <c r="DQ131" i="2"/>
  <c r="GI131" i="2"/>
  <c r="FO131" i="2"/>
  <c r="FY131" i="2"/>
  <c r="FK131" i="2"/>
  <c r="FU131" i="2"/>
  <c r="EQ131" i="2"/>
  <c r="FA131" i="2"/>
  <c r="DW131" i="2"/>
  <c r="EG131" i="2"/>
  <c r="DM131" i="2"/>
  <c r="GE131" i="2"/>
  <c r="EC130" i="2"/>
  <c r="EW130" i="2"/>
  <c r="FQ130" i="2"/>
  <c r="EM130" i="2"/>
  <c r="GA130" i="2"/>
  <c r="GK130" i="2"/>
  <c r="DS130" i="2"/>
  <c r="FG130" i="2"/>
  <c r="DY130" i="2"/>
  <c r="ES130" i="2"/>
  <c r="FM130" i="2"/>
  <c r="DO130" i="2"/>
  <c r="FC130" i="2"/>
  <c r="GG130" i="2"/>
  <c r="EI130" i="2"/>
  <c r="FW130" i="2"/>
  <c r="DU130" i="2"/>
  <c r="EO130" i="2"/>
  <c r="FI130" i="2"/>
  <c r="EE130" i="2"/>
  <c r="FS130" i="2"/>
  <c r="DK130" i="2"/>
  <c r="EY130" i="2"/>
  <c r="GC130" i="2"/>
  <c r="DQ129" i="2"/>
  <c r="EK129" i="2"/>
  <c r="FE129" i="2"/>
  <c r="FY129" i="2"/>
  <c r="EU129" i="2"/>
  <c r="GI129" i="2"/>
  <c r="EA129" i="2"/>
  <c r="FO129" i="2"/>
  <c r="DM129" i="2"/>
  <c r="EG129" i="2"/>
  <c r="FA129" i="2"/>
  <c r="FU129" i="2"/>
  <c r="DW129" i="2"/>
  <c r="FK129" i="2"/>
  <c r="EQ129" i="2"/>
  <c r="GE129" i="2"/>
  <c r="DS128" i="2"/>
  <c r="EM128" i="2"/>
  <c r="FG128" i="2"/>
  <c r="EC128" i="2"/>
  <c r="EW128" i="2"/>
  <c r="FQ128" i="2"/>
  <c r="GK128" i="2"/>
  <c r="GA128" i="2"/>
  <c r="DO128" i="2"/>
  <c r="EI128" i="2"/>
  <c r="FC128" i="2"/>
  <c r="DY128" i="2"/>
  <c r="ES128" i="2"/>
  <c r="FM128" i="2"/>
  <c r="GG128" i="2"/>
  <c r="FW128" i="2"/>
  <c r="DK128" i="2"/>
  <c r="EE128" i="2"/>
  <c r="EY128" i="2"/>
  <c r="DU128" i="2"/>
  <c r="EO128" i="2"/>
  <c r="FI128" i="2"/>
  <c r="GC128" i="2"/>
  <c r="FS128" i="2"/>
  <c r="EA127" i="2"/>
  <c r="EU127" i="2"/>
  <c r="FO127" i="2"/>
  <c r="GI127" i="2"/>
  <c r="DQ127" i="2"/>
  <c r="EK127" i="2"/>
  <c r="FE127" i="2"/>
  <c r="FY127" i="2"/>
  <c r="DW127" i="2"/>
  <c r="EQ127" i="2"/>
  <c r="FK127" i="2"/>
  <c r="GE127" i="2"/>
  <c r="DM127" i="2"/>
  <c r="EG127" i="2"/>
  <c r="FA127" i="2"/>
  <c r="FU127" i="2"/>
  <c r="DS126" i="2"/>
  <c r="EM126" i="2"/>
  <c r="FG126" i="2"/>
  <c r="GA126" i="2"/>
  <c r="EC126" i="2"/>
  <c r="EW126" i="2"/>
  <c r="FQ126" i="2"/>
  <c r="GK126" i="2"/>
  <c r="DO126" i="2"/>
  <c r="EI126" i="2"/>
  <c r="FC126" i="2"/>
  <c r="FW126" i="2"/>
  <c r="DY126" i="2"/>
  <c r="ES126" i="2"/>
  <c r="FM126" i="2"/>
  <c r="GG126" i="2"/>
  <c r="DK126" i="2"/>
  <c r="EE126" i="2"/>
  <c r="EY126" i="2"/>
  <c r="FS126" i="2"/>
  <c r="DU126" i="2"/>
  <c r="EO126" i="2"/>
  <c r="FI126" i="2"/>
  <c r="GC126" i="2"/>
  <c r="EA125" i="2"/>
  <c r="EU125" i="2"/>
  <c r="FO125" i="2"/>
  <c r="GI125" i="2"/>
  <c r="DQ125" i="2"/>
  <c r="EK125" i="2"/>
  <c r="FE125" i="2"/>
  <c r="FY125" i="2"/>
  <c r="DW125" i="2"/>
  <c r="EQ125" i="2"/>
  <c r="FK125" i="2"/>
  <c r="GE125" i="2"/>
  <c r="DM125" i="2"/>
  <c r="EG125" i="2"/>
  <c r="FA125" i="2"/>
  <c r="FU125" i="2"/>
  <c r="DS124" i="2"/>
  <c r="EM124" i="2"/>
  <c r="FG124" i="2"/>
  <c r="GA124" i="2"/>
  <c r="EC124" i="2"/>
  <c r="EW124" i="2"/>
  <c r="FQ124" i="2"/>
  <c r="GK124" i="2"/>
  <c r="DO124" i="2"/>
  <c r="EI124" i="2"/>
  <c r="FC124" i="2"/>
  <c r="FW124" i="2"/>
  <c r="DY124" i="2"/>
  <c r="ES124" i="2"/>
  <c r="FM124" i="2"/>
  <c r="GG124" i="2"/>
  <c r="DK124" i="2"/>
  <c r="EE124" i="2"/>
  <c r="EY124" i="2"/>
  <c r="FS124" i="2"/>
  <c r="DU124" i="2"/>
  <c r="EO124" i="2"/>
  <c r="FI124" i="2"/>
  <c r="GC124" i="2"/>
  <c r="EA123" i="2"/>
  <c r="EU123" i="2"/>
  <c r="FO123" i="2"/>
  <c r="GI123" i="2"/>
  <c r="DQ123" i="2"/>
  <c r="EK123" i="2"/>
  <c r="FE123" i="2"/>
  <c r="FY123" i="2"/>
  <c r="DK6" i="2"/>
  <c r="DS6" i="2"/>
  <c r="EA6" i="2"/>
  <c r="EI6" i="2"/>
  <c r="EQ6" i="2"/>
  <c r="O10" i="4" s="1"/>
  <c r="FO6" i="2"/>
  <c r="GE6" i="2"/>
  <c r="O14" i="4" s="1"/>
  <c r="GA266" i="2"/>
  <c r="FK266" i="2"/>
  <c r="EU266" i="2"/>
  <c r="EE266" i="2"/>
  <c r="DO266" i="2"/>
  <c r="GA265" i="2"/>
  <c r="FK265" i="2"/>
  <c r="EU265" i="2"/>
  <c r="EE265" i="2"/>
  <c r="DO265" i="2"/>
  <c r="GA264" i="2"/>
  <c r="FK264" i="2"/>
  <c r="EU264" i="2"/>
  <c r="EE264" i="2"/>
  <c r="DO264" i="2"/>
  <c r="GA263" i="2"/>
  <c r="FK263" i="2"/>
  <c r="EU263" i="2"/>
  <c r="EE263" i="2"/>
  <c r="DO263" i="2"/>
  <c r="GA262" i="2"/>
  <c r="FK262" i="2"/>
  <c r="EU262" i="2"/>
  <c r="EE262" i="2"/>
  <c r="DO262" i="2"/>
  <c r="GA261" i="2"/>
  <c r="FK261" i="2"/>
  <c r="EU261" i="2"/>
  <c r="EE261" i="2"/>
  <c r="DO261" i="2"/>
  <c r="GA260" i="2"/>
  <c r="FK260" i="2"/>
  <c r="EU260" i="2"/>
  <c r="EE260" i="2"/>
  <c r="DO260" i="2"/>
  <c r="GA259" i="2"/>
  <c r="FK259" i="2"/>
  <c r="EU259" i="2"/>
  <c r="EE259" i="2"/>
  <c r="DO259" i="2"/>
  <c r="GA258" i="2"/>
  <c r="FK258" i="2"/>
  <c r="EU258" i="2"/>
  <c r="EE258" i="2"/>
  <c r="GK6" i="2"/>
  <c r="FQ6" i="2"/>
  <c r="EW6" i="2"/>
  <c r="EC6" i="2"/>
  <c r="GG6" i="2"/>
  <c r="FM6" i="2"/>
  <c r="ES6" i="2"/>
  <c r="DY6" i="2"/>
  <c r="GC6" i="2"/>
  <c r="FI6" i="2"/>
  <c r="EO6" i="2"/>
  <c r="DU6" i="2"/>
  <c r="DR266" i="2"/>
  <c r="EL266" i="2"/>
  <c r="FF266" i="2"/>
  <c r="FZ266" i="2"/>
  <c r="EB266" i="2"/>
  <c r="EV266" i="2"/>
  <c r="FP266" i="2"/>
  <c r="GJ266" i="2"/>
  <c r="DN266" i="2"/>
  <c r="EH266" i="2"/>
  <c r="FB266" i="2"/>
  <c r="FV266" i="2"/>
  <c r="DX266" i="2"/>
  <c r="ER266" i="2"/>
  <c r="FL266" i="2"/>
  <c r="GF266" i="2"/>
  <c r="DJ266" i="2"/>
  <c r="ED266" i="2"/>
  <c r="EX266" i="2"/>
  <c r="FR266" i="2"/>
  <c r="DT266" i="2"/>
  <c r="EN266" i="2"/>
  <c r="FH266" i="2"/>
  <c r="GB266" i="2"/>
  <c r="DZ265" i="2"/>
  <c r="ET265" i="2"/>
  <c r="FN265" i="2"/>
  <c r="GH265" i="2"/>
  <c r="DP265" i="2"/>
  <c r="EJ265" i="2"/>
  <c r="FD265" i="2"/>
  <c r="FX265" i="2"/>
  <c r="DV265" i="2"/>
  <c r="EP265" i="2"/>
  <c r="FJ265" i="2"/>
  <c r="GD265" i="2"/>
  <c r="DL265" i="2"/>
  <c r="EF265" i="2"/>
  <c r="EZ265" i="2"/>
  <c r="FT265" i="2"/>
  <c r="DR264" i="2"/>
  <c r="EL264" i="2"/>
  <c r="FF264" i="2"/>
  <c r="FZ264" i="2"/>
  <c r="EB264" i="2"/>
  <c r="EV264" i="2"/>
  <c r="FP264" i="2"/>
  <c r="GJ264" i="2"/>
  <c r="DN264" i="2"/>
  <c r="EH264" i="2"/>
  <c r="FB264" i="2"/>
  <c r="FV264" i="2"/>
  <c r="DX264" i="2"/>
  <c r="ER264" i="2"/>
  <c r="FL264" i="2"/>
  <c r="GF264" i="2"/>
  <c r="DJ264" i="2"/>
  <c r="ED264" i="2"/>
  <c r="EX264" i="2"/>
  <c r="FR264" i="2"/>
  <c r="DT264" i="2"/>
  <c r="EN264" i="2"/>
  <c r="FH264" i="2"/>
  <c r="GB264" i="2"/>
  <c r="DZ263" i="2"/>
  <c r="ET263" i="2"/>
  <c r="FN263" i="2"/>
  <c r="GH263" i="2"/>
  <c r="DP263" i="2"/>
  <c r="EJ263" i="2"/>
  <c r="FD263" i="2"/>
  <c r="FX263" i="2"/>
  <c r="DV263" i="2"/>
  <c r="EP263" i="2"/>
  <c r="FJ263" i="2"/>
  <c r="GD263" i="2"/>
  <c r="DL263" i="2"/>
  <c r="EF263" i="2"/>
  <c r="EZ263" i="2"/>
  <c r="FT263" i="2"/>
  <c r="DR262" i="2"/>
  <c r="EL262" i="2"/>
  <c r="FF262" i="2"/>
  <c r="FZ262" i="2"/>
  <c r="EB262" i="2"/>
  <c r="EV262" i="2"/>
  <c r="FP262" i="2"/>
  <c r="GJ262" i="2"/>
  <c r="DN262" i="2"/>
  <c r="EH262" i="2"/>
  <c r="FB262" i="2"/>
  <c r="FV262" i="2"/>
  <c r="DX262" i="2"/>
  <c r="ER262" i="2"/>
  <c r="FL262" i="2"/>
  <c r="GF262" i="2"/>
  <c r="DJ262" i="2"/>
  <c r="ED262" i="2"/>
  <c r="EX262" i="2"/>
  <c r="FR262" i="2"/>
  <c r="DT262" i="2"/>
  <c r="EN262" i="2"/>
  <c r="FH262" i="2"/>
  <c r="GB262" i="2"/>
  <c r="DZ261" i="2"/>
  <c r="ET261" i="2"/>
  <c r="FN261" i="2"/>
  <c r="GH261" i="2"/>
  <c r="DP261" i="2"/>
  <c r="EJ261" i="2"/>
  <c r="FD261" i="2"/>
  <c r="FX261" i="2"/>
  <c r="DV261" i="2"/>
  <c r="EP261" i="2"/>
  <c r="FJ261" i="2"/>
  <c r="GD261" i="2"/>
  <c r="DL261" i="2"/>
  <c r="EF261" i="2"/>
  <c r="EZ261" i="2"/>
  <c r="FT261" i="2"/>
  <c r="DR260" i="2"/>
  <c r="EL260" i="2"/>
  <c r="FF260" i="2"/>
  <c r="FZ260" i="2"/>
  <c r="EB260" i="2"/>
  <c r="EV260" i="2"/>
  <c r="FP260" i="2"/>
  <c r="GJ260" i="2"/>
  <c r="DN260" i="2"/>
  <c r="EH260" i="2"/>
  <c r="FB260" i="2"/>
  <c r="FV260" i="2"/>
  <c r="DX260" i="2"/>
  <c r="ER260" i="2"/>
  <c r="FL260" i="2"/>
  <c r="GF260" i="2"/>
  <c r="DJ260" i="2"/>
  <c r="ED260" i="2"/>
  <c r="EX260" i="2"/>
  <c r="FR260" i="2"/>
  <c r="DT260" i="2"/>
  <c r="EN260" i="2"/>
  <c r="FH260" i="2"/>
  <c r="GB260" i="2"/>
  <c r="DZ259" i="2"/>
  <c r="ET259" i="2"/>
  <c r="FN259" i="2"/>
  <c r="GH259" i="2"/>
  <c r="DP259" i="2"/>
  <c r="EJ259" i="2"/>
  <c r="FD259" i="2"/>
  <c r="FX259" i="2"/>
  <c r="DV259" i="2"/>
  <c r="EP259" i="2"/>
  <c r="FJ259" i="2"/>
  <c r="GD259" i="2"/>
  <c r="DL259" i="2"/>
  <c r="EF259" i="2"/>
  <c r="EZ259" i="2"/>
  <c r="FT259" i="2"/>
  <c r="DR258" i="2"/>
  <c r="EL258" i="2"/>
  <c r="FF258" i="2"/>
  <c r="FZ258" i="2"/>
  <c r="EB258" i="2"/>
  <c r="EV258" i="2"/>
  <c r="FP258" i="2"/>
  <c r="GJ258" i="2"/>
  <c r="DN258" i="2"/>
  <c r="EH258" i="2"/>
  <c r="FB258" i="2"/>
  <c r="FV258" i="2"/>
  <c r="DX258" i="2"/>
  <c r="ER258" i="2"/>
  <c r="FL258" i="2"/>
  <c r="GF258" i="2"/>
  <c r="DJ258" i="2"/>
  <c r="ED258" i="2"/>
  <c r="EX258" i="2"/>
  <c r="FR258" i="2"/>
  <c r="DT258" i="2"/>
  <c r="EN258" i="2"/>
  <c r="FH258" i="2"/>
  <c r="GB258" i="2"/>
  <c r="DZ257" i="2"/>
  <c r="ET257" i="2"/>
  <c r="FN257" i="2"/>
  <c r="GH257" i="2"/>
  <c r="DP257" i="2"/>
  <c r="EJ257" i="2"/>
  <c r="FD257" i="2"/>
  <c r="FX257" i="2"/>
  <c r="DV257" i="2"/>
  <c r="EP257" i="2"/>
  <c r="FJ257" i="2"/>
  <c r="GD257" i="2"/>
  <c r="DL257" i="2"/>
  <c r="EF257" i="2"/>
  <c r="EZ257" i="2"/>
  <c r="FT257" i="2"/>
  <c r="DR256" i="2"/>
  <c r="EL256" i="2"/>
  <c r="FF256" i="2"/>
  <c r="FZ256" i="2"/>
  <c r="EB256" i="2"/>
  <c r="EV256" i="2"/>
  <c r="FP256" i="2"/>
  <c r="GJ256" i="2"/>
  <c r="DN256" i="2"/>
  <c r="EH256" i="2"/>
  <c r="FB256" i="2"/>
  <c r="FV256" i="2"/>
  <c r="DX256" i="2"/>
  <c r="ER256" i="2"/>
  <c r="FL256" i="2"/>
  <c r="GF256" i="2"/>
  <c r="DJ256" i="2"/>
  <c r="ED256" i="2"/>
  <c r="EX256" i="2"/>
  <c r="FR256" i="2"/>
  <c r="DT256" i="2"/>
  <c r="EN256" i="2"/>
  <c r="FH256" i="2"/>
  <c r="GB256" i="2"/>
  <c r="DZ255" i="2"/>
  <c r="ET255" i="2"/>
  <c r="FN255" i="2"/>
  <c r="GH255" i="2"/>
  <c r="DP255" i="2"/>
  <c r="EJ255" i="2"/>
  <c r="FD255" i="2"/>
  <c r="FX255" i="2"/>
  <c r="DV255" i="2"/>
  <c r="EP255" i="2"/>
  <c r="FJ255" i="2"/>
  <c r="GD255" i="2"/>
  <c r="DL255" i="2"/>
  <c r="EF255" i="2"/>
  <c r="EZ255" i="2"/>
  <c r="FT255" i="2"/>
  <c r="DR254" i="2"/>
  <c r="EL254" i="2"/>
  <c r="FF254" i="2"/>
  <c r="FZ254" i="2"/>
  <c r="EB254" i="2"/>
  <c r="EV254" i="2"/>
  <c r="FP254" i="2"/>
  <c r="GJ254" i="2"/>
  <c r="DN254" i="2"/>
  <c r="EH254" i="2"/>
  <c r="FB254" i="2"/>
  <c r="FV254" i="2"/>
  <c r="DX254" i="2"/>
  <c r="ER254" i="2"/>
  <c r="FL254" i="2"/>
  <c r="GF254" i="2"/>
  <c r="DJ254" i="2"/>
  <c r="ED254" i="2"/>
  <c r="EX254" i="2"/>
  <c r="FR254" i="2"/>
  <c r="DT254" i="2"/>
  <c r="EN254" i="2"/>
  <c r="FH254" i="2"/>
  <c r="GB254" i="2"/>
  <c r="DZ253" i="2"/>
  <c r="ET253" i="2"/>
  <c r="FN253" i="2"/>
  <c r="GH253" i="2"/>
  <c r="DP253" i="2"/>
  <c r="EJ253" i="2"/>
  <c r="FD253" i="2"/>
  <c r="FX253" i="2"/>
  <c r="DV253" i="2"/>
  <c r="EP253" i="2"/>
  <c r="FJ253" i="2"/>
  <c r="GD253" i="2"/>
  <c r="DL253" i="2"/>
  <c r="EF253" i="2"/>
  <c r="EZ253" i="2"/>
  <c r="FT253" i="2"/>
  <c r="DR252" i="2"/>
  <c r="EL252" i="2"/>
  <c r="FF252" i="2"/>
  <c r="FZ252" i="2"/>
  <c r="EB252" i="2"/>
  <c r="EV252" i="2"/>
  <c r="FP252" i="2"/>
  <c r="GJ252" i="2"/>
  <c r="DN252" i="2"/>
  <c r="EH252" i="2"/>
  <c r="FB252" i="2"/>
  <c r="FV252" i="2"/>
  <c r="DX252" i="2"/>
  <c r="ER252" i="2"/>
  <c r="FL252" i="2"/>
  <c r="GF252" i="2"/>
  <c r="DJ252" i="2"/>
  <c r="ED252" i="2"/>
  <c r="EX252" i="2"/>
  <c r="FR252" i="2"/>
  <c r="DT252" i="2"/>
  <c r="EN252" i="2"/>
  <c r="FH252" i="2"/>
  <c r="GB252" i="2"/>
  <c r="DZ251" i="2"/>
  <c r="ET251" i="2"/>
  <c r="FN251" i="2"/>
  <c r="GH251" i="2"/>
  <c r="DP251" i="2"/>
  <c r="EJ251" i="2"/>
  <c r="FD251" i="2"/>
  <c r="FX251" i="2"/>
  <c r="DV251" i="2"/>
  <c r="EP251" i="2"/>
  <c r="FJ251" i="2"/>
  <c r="GD251" i="2"/>
  <c r="DL251" i="2"/>
  <c r="EF251" i="2"/>
  <c r="EZ251" i="2"/>
  <c r="FT251" i="2"/>
  <c r="DR250" i="2"/>
  <c r="EL250" i="2"/>
  <c r="FF250" i="2"/>
  <c r="FZ250" i="2"/>
  <c r="EB250" i="2"/>
  <c r="EV250" i="2"/>
  <c r="FP250" i="2"/>
  <c r="GJ250" i="2"/>
  <c r="DN250" i="2"/>
  <c r="EH250" i="2"/>
  <c r="FB250" i="2"/>
  <c r="FV250" i="2"/>
  <c r="DX250" i="2"/>
  <c r="ER250" i="2"/>
  <c r="FL250" i="2"/>
  <c r="GF250" i="2"/>
  <c r="DJ250" i="2"/>
  <c r="ED250" i="2"/>
  <c r="EX250" i="2"/>
  <c r="FR250" i="2"/>
  <c r="DT250" i="2"/>
  <c r="EN250" i="2"/>
  <c r="FH250" i="2"/>
  <c r="GB250" i="2"/>
  <c r="DZ249" i="2"/>
  <c r="ET249" i="2"/>
  <c r="FN249" i="2"/>
  <c r="GH249" i="2"/>
  <c r="DP249" i="2"/>
  <c r="EJ249" i="2"/>
  <c r="FD249" i="2"/>
  <c r="FX249" i="2"/>
  <c r="DV249" i="2"/>
  <c r="EP249" i="2"/>
  <c r="FJ249" i="2"/>
  <c r="GD249" i="2"/>
  <c r="DL249" i="2"/>
  <c r="EF249" i="2"/>
  <c r="EZ249" i="2"/>
  <c r="FT249" i="2"/>
  <c r="DR248" i="2"/>
  <c r="EL248" i="2"/>
  <c r="FF248" i="2"/>
  <c r="FZ248" i="2"/>
  <c r="EB248" i="2"/>
  <c r="EV248" i="2"/>
  <c r="FP248" i="2"/>
  <c r="GJ248" i="2"/>
  <c r="DN248" i="2"/>
  <c r="EH248" i="2"/>
  <c r="FB248" i="2"/>
  <c r="FV248" i="2"/>
  <c r="DX248" i="2"/>
  <c r="ER248" i="2"/>
  <c r="FL248" i="2"/>
  <c r="GF248" i="2"/>
  <c r="DJ248" i="2"/>
  <c r="ED248" i="2"/>
  <c r="EX248" i="2"/>
  <c r="FR248" i="2"/>
  <c r="DT248" i="2"/>
  <c r="EN248" i="2"/>
  <c r="FH248" i="2"/>
  <c r="GB248" i="2"/>
  <c r="DZ247" i="2"/>
  <c r="ET247" i="2"/>
  <c r="FN247" i="2"/>
  <c r="GH247" i="2"/>
  <c r="DP247" i="2"/>
  <c r="EJ247" i="2"/>
  <c r="FD247" i="2"/>
  <c r="FX247" i="2"/>
  <c r="DV247" i="2"/>
  <c r="EP247" i="2"/>
  <c r="FJ247" i="2"/>
  <c r="GD247" i="2"/>
  <c r="DL247" i="2"/>
  <c r="EF247" i="2"/>
  <c r="EZ247" i="2"/>
  <c r="FT247" i="2"/>
  <c r="DR246" i="2"/>
  <c r="EL246" i="2"/>
  <c r="FF246" i="2"/>
  <c r="FZ246" i="2"/>
  <c r="EB246" i="2"/>
  <c r="EV246" i="2"/>
  <c r="FP246" i="2"/>
  <c r="GJ246" i="2"/>
  <c r="DN246" i="2"/>
  <c r="EH246" i="2"/>
  <c r="FB246" i="2"/>
  <c r="FV246" i="2"/>
  <c r="DX246" i="2"/>
  <c r="ER246" i="2"/>
  <c r="FL246" i="2"/>
  <c r="GF246" i="2"/>
  <c r="DJ246" i="2"/>
  <c r="ED246" i="2"/>
  <c r="EX246" i="2"/>
  <c r="FR246" i="2"/>
  <c r="DT246" i="2"/>
  <c r="EN246" i="2"/>
  <c r="FH246" i="2"/>
  <c r="GB246" i="2"/>
  <c r="DZ245" i="2"/>
  <c r="ET245" i="2"/>
  <c r="FN245" i="2"/>
  <c r="GH245" i="2"/>
  <c r="DP245" i="2"/>
  <c r="EJ245" i="2"/>
  <c r="FD245" i="2"/>
  <c r="FX245" i="2"/>
  <c r="DV245" i="2"/>
  <c r="EP245" i="2"/>
  <c r="FJ245" i="2"/>
  <c r="GD245" i="2"/>
  <c r="DL245" i="2"/>
  <c r="EF245" i="2"/>
  <c r="EZ245" i="2"/>
  <c r="FT245" i="2"/>
  <c r="DR244" i="2"/>
  <c r="EL244" i="2"/>
  <c r="FF244" i="2"/>
  <c r="FZ244" i="2"/>
  <c r="EB244" i="2"/>
  <c r="EV244" i="2"/>
  <c r="FP244" i="2"/>
  <c r="GJ244" i="2"/>
  <c r="DN244" i="2"/>
  <c r="EH244" i="2"/>
  <c r="FB244" i="2"/>
  <c r="FV244" i="2"/>
  <c r="DX244" i="2"/>
  <c r="ER244" i="2"/>
  <c r="FL244" i="2"/>
  <c r="GF244" i="2"/>
  <c r="DJ244" i="2"/>
  <c r="ED244" i="2"/>
  <c r="EX244" i="2"/>
  <c r="FR244" i="2"/>
  <c r="DT244" i="2"/>
  <c r="EN244" i="2"/>
  <c r="FH244" i="2"/>
  <c r="GB244" i="2"/>
  <c r="DP243" i="2"/>
  <c r="FN243" i="2"/>
  <c r="GH243" i="2"/>
  <c r="ET243" i="2"/>
  <c r="FD243" i="2"/>
  <c r="FX243" i="2"/>
  <c r="DZ243" i="2"/>
  <c r="EJ243" i="2"/>
  <c r="DV243" i="2"/>
  <c r="EF243" i="2"/>
  <c r="FJ243" i="2"/>
  <c r="GD243" i="2"/>
  <c r="DL243" i="2"/>
  <c r="FT243" i="2"/>
  <c r="EP243" i="2"/>
  <c r="EZ243" i="2"/>
  <c r="EL242" i="2"/>
  <c r="EV242" i="2"/>
  <c r="DR242" i="2"/>
  <c r="EB242" i="2"/>
  <c r="FZ242" i="2"/>
  <c r="GJ242" i="2"/>
  <c r="FF242" i="2"/>
  <c r="FP242" i="2"/>
  <c r="FB242" i="2"/>
  <c r="FL242" i="2"/>
  <c r="EH242" i="2"/>
  <c r="ER242" i="2"/>
  <c r="DN242" i="2"/>
  <c r="DX242" i="2"/>
  <c r="FV242" i="2"/>
  <c r="GF242" i="2"/>
  <c r="FR242" i="2"/>
  <c r="GB242" i="2"/>
  <c r="EX242" i="2"/>
  <c r="FH242" i="2"/>
  <c r="ED242" i="2"/>
  <c r="EN242" i="2"/>
  <c r="DJ242" i="2"/>
  <c r="DT242" i="2"/>
  <c r="DP241" i="2"/>
  <c r="GH241" i="2"/>
  <c r="FN241" i="2"/>
  <c r="FX241" i="2"/>
  <c r="ET241" i="2"/>
  <c r="FD241" i="2"/>
  <c r="DZ241" i="2"/>
  <c r="EJ241" i="2"/>
  <c r="DV241" i="2"/>
  <c r="EF241" i="2"/>
  <c r="DL241" i="2"/>
  <c r="GD241" i="2"/>
  <c r="FJ241" i="2"/>
  <c r="FT241" i="2"/>
  <c r="EP241" i="2"/>
  <c r="EZ241" i="2"/>
  <c r="EL240" i="2"/>
  <c r="EV240" i="2"/>
  <c r="DR240" i="2"/>
  <c r="EB240" i="2"/>
  <c r="FZ240" i="2"/>
  <c r="GJ240" i="2"/>
  <c r="FF240" i="2"/>
  <c r="FP240" i="2"/>
  <c r="FB240" i="2"/>
  <c r="FL240" i="2"/>
  <c r="EH240" i="2"/>
  <c r="ER240" i="2"/>
  <c r="DN240" i="2"/>
  <c r="DX240" i="2"/>
  <c r="FV240" i="2"/>
  <c r="GF240" i="2"/>
  <c r="FR240" i="2"/>
  <c r="GB240" i="2"/>
  <c r="EX240" i="2"/>
  <c r="FH240" i="2"/>
  <c r="ED240" i="2"/>
  <c r="EN240" i="2"/>
  <c r="DJ240" i="2"/>
  <c r="DT240" i="2"/>
  <c r="DP239" i="2"/>
  <c r="GH239" i="2"/>
  <c r="FN239" i="2"/>
  <c r="FX239" i="2"/>
  <c r="ET239" i="2"/>
  <c r="FD239" i="2"/>
  <c r="DZ239" i="2"/>
  <c r="EJ239" i="2"/>
  <c r="DV239" i="2"/>
  <c r="EF239" i="2"/>
  <c r="DL239" i="2"/>
  <c r="GD239" i="2"/>
  <c r="FJ239" i="2"/>
  <c r="FT239" i="2"/>
  <c r="EP239" i="2"/>
  <c r="EZ239" i="2"/>
  <c r="EL238" i="2"/>
  <c r="EV238" i="2"/>
  <c r="DR238" i="2"/>
  <c r="EB238" i="2"/>
  <c r="FZ238" i="2"/>
  <c r="GJ238" i="2"/>
  <c r="FF238" i="2"/>
  <c r="FP238" i="2"/>
  <c r="FB238" i="2"/>
  <c r="FL238" i="2"/>
  <c r="EH238" i="2"/>
  <c r="ER238" i="2"/>
  <c r="DN238" i="2"/>
  <c r="DX238" i="2"/>
  <c r="FV238" i="2"/>
  <c r="GF238" i="2"/>
  <c r="FR238" i="2"/>
  <c r="GB238" i="2"/>
  <c r="EX238" i="2"/>
  <c r="FH238" i="2"/>
  <c r="ED238" i="2"/>
  <c r="EN238" i="2"/>
  <c r="DJ238" i="2"/>
  <c r="DT238" i="2"/>
  <c r="DP237" i="2"/>
  <c r="GH237" i="2"/>
  <c r="FN237" i="2"/>
  <c r="FX237" i="2"/>
  <c r="ET237" i="2"/>
  <c r="FD237" i="2"/>
  <c r="DZ237" i="2"/>
  <c r="EJ237" i="2"/>
  <c r="DV237" i="2"/>
  <c r="EF237" i="2"/>
  <c r="DL237" i="2"/>
  <c r="GD237" i="2"/>
  <c r="FJ237" i="2"/>
  <c r="FT237" i="2"/>
  <c r="EP237" i="2"/>
  <c r="EZ237" i="2"/>
  <c r="EL236" i="2"/>
  <c r="EV236" i="2"/>
  <c r="DR236" i="2"/>
  <c r="EB236" i="2"/>
  <c r="FZ236" i="2"/>
  <c r="GJ236" i="2"/>
  <c r="FF236" i="2"/>
  <c r="FP236" i="2"/>
  <c r="FB236" i="2"/>
  <c r="FL236" i="2"/>
  <c r="EH236" i="2"/>
  <c r="ER236" i="2"/>
  <c r="DN236" i="2"/>
  <c r="DX236" i="2"/>
  <c r="FV236" i="2"/>
  <c r="GF236" i="2"/>
  <c r="FR236" i="2"/>
  <c r="GB236" i="2"/>
  <c r="EX236" i="2"/>
  <c r="FH236" i="2"/>
  <c r="ED236" i="2"/>
  <c r="EN236" i="2"/>
  <c r="DJ236" i="2"/>
  <c r="DT236" i="2"/>
  <c r="DP235" i="2"/>
  <c r="GH235" i="2"/>
  <c r="FN235" i="2"/>
  <c r="FX235" i="2"/>
  <c r="ET235" i="2"/>
  <c r="FD235" i="2"/>
  <c r="DZ235" i="2"/>
  <c r="EJ235" i="2"/>
  <c r="DV235" i="2"/>
  <c r="EF235" i="2"/>
  <c r="DL235" i="2"/>
  <c r="GD235" i="2"/>
  <c r="FJ235" i="2"/>
  <c r="FT235" i="2"/>
  <c r="EP235" i="2"/>
  <c r="EZ235" i="2"/>
  <c r="EL234" i="2"/>
  <c r="EV234" i="2"/>
  <c r="DR234" i="2"/>
  <c r="EB234" i="2"/>
  <c r="FZ234" i="2"/>
  <c r="GJ234" i="2"/>
  <c r="FF234" i="2"/>
  <c r="FP234" i="2"/>
  <c r="FB234" i="2"/>
  <c r="FL234" i="2"/>
  <c r="EH234" i="2"/>
  <c r="ER234" i="2"/>
  <c r="DN234" i="2"/>
  <c r="DX234" i="2"/>
  <c r="FV234" i="2"/>
  <c r="GF234" i="2"/>
  <c r="FR234" i="2"/>
  <c r="GB234" i="2"/>
  <c r="EX234" i="2"/>
  <c r="FH234" i="2"/>
  <c r="ED234" i="2"/>
  <c r="EN234" i="2"/>
  <c r="DJ234" i="2"/>
  <c r="DT234" i="2"/>
  <c r="DP233" i="2"/>
  <c r="GH233" i="2"/>
  <c r="FN233" i="2"/>
  <c r="FX233" i="2"/>
  <c r="ET233" i="2"/>
  <c r="FD233" i="2"/>
  <c r="DZ233" i="2"/>
  <c r="EJ233" i="2"/>
  <c r="DV233" i="2"/>
  <c r="EF233" i="2"/>
  <c r="DL233" i="2"/>
  <c r="GD233" i="2"/>
  <c r="FJ233" i="2"/>
  <c r="FT233" i="2"/>
  <c r="EP233" i="2"/>
  <c r="EZ233" i="2"/>
  <c r="EL232" i="2"/>
  <c r="EV232" i="2"/>
  <c r="DR232" i="2"/>
  <c r="EB232" i="2"/>
  <c r="FZ232" i="2"/>
  <c r="GJ232" i="2"/>
  <c r="FF232" i="2"/>
  <c r="FP232" i="2"/>
  <c r="FB232" i="2"/>
  <c r="FL232" i="2"/>
  <c r="EH232" i="2"/>
  <c r="ER232" i="2"/>
  <c r="DN232" i="2"/>
  <c r="DX232" i="2"/>
  <c r="FV232" i="2"/>
  <c r="GF232" i="2"/>
  <c r="FR232" i="2"/>
  <c r="GB232" i="2"/>
  <c r="EX232" i="2"/>
  <c r="FH232" i="2"/>
  <c r="ED232" i="2"/>
  <c r="EN232" i="2"/>
  <c r="DJ232" i="2"/>
  <c r="DT232" i="2"/>
  <c r="DP231" i="2"/>
  <c r="GH231" i="2"/>
  <c r="FN231" i="2"/>
  <c r="FX231" i="2"/>
  <c r="ET231" i="2"/>
  <c r="FD231" i="2"/>
  <c r="DZ231" i="2"/>
  <c r="EJ231" i="2"/>
  <c r="DV231" i="2"/>
  <c r="EF231" i="2"/>
  <c r="DL231" i="2"/>
  <c r="GD231" i="2"/>
  <c r="FJ231" i="2"/>
  <c r="FT231" i="2"/>
  <c r="EP231" i="2"/>
  <c r="EZ231" i="2"/>
  <c r="EL230" i="2"/>
  <c r="EV230" i="2"/>
  <c r="DR230" i="2"/>
  <c r="EB230" i="2"/>
  <c r="FZ230" i="2"/>
  <c r="GJ230" i="2"/>
  <c r="FF230" i="2"/>
  <c r="FP230" i="2"/>
  <c r="FB230" i="2"/>
  <c r="FL230" i="2"/>
  <c r="EH230" i="2"/>
  <c r="ER230" i="2"/>
  <c r="DN230" i="2"/>
  <c r="DX230" i="2"/>
  <c r="FV230" i="2"/>
  <c r="GF230" i="2"/>
  <c r="FR230" i="2"/>
  <c r="GB230" i="2"/>
  <c r="EX230" i="2"/>
  <c r="FH230" i="2"/>
  <c r="ED230" i="2"/>
  <c r="EN230" i="2"/>
  <c r="DJ230" i="2"/>
  <c r="DT230" i="2"/>
  <c r="DP229" i="2"/>
  <c r="GH229" i="2"/>
  <c r="FN229" i="2"/>
  <c r="FX229" i="2"/>
  <c r="ET229" i="2"/>
  <c r="FD229" i="2"/>
  <c r="DZ229" i="2"/>
  <c r="EJ229" i="2"/>
  <c r="DV229" i="2"/>
  <c r="EF229" i="2"/>
  <c r="DL229" i="2"/>
  <c r="GD229" i="2"/>
  <c r="FJ229" i="2"/>
  <c r="FT229" i="2"/>
  <c r="EP229" i="2"/>
  <c r="EZ229" i="2"/>
  <c r="EL228" i="2"/>
  <c r="EV228" i="2"/>
  <c r="DR228" i="2"/>
  <c r="EB228" i="2"/>
  <c r="FZ228" i="2"/>
  <c r="GJ228" i="2"/>
  <c r="FF228" i="2"/>
  <c r="FP228" i="2"/>
  <c r="FB228" i="2"/>
  <c r="FL228" i="2"/>
  <c r="EH228" i="2"/>
  <c r="ER228" i="2"/>
  <c r="DN228" i="2"/>
  <c r="DX228" i="2"/>
  <c r="FV228" i="2"/>
  <c r="GF228" i="2"/>
  <c r="FR228" i="2"/>
  <c r="GB228" i="2"/>
  <c r="EX228" i="2"/>
  <c r="FH228" i="2"/>
  <c r="ED228" i="2"/>
  <c r="EN228" i="2"/>
  <c r="DJ228" i="2"/>
  <c r="DT228" i="2"/>
  <c r="DP227" i="2"/>
  <c r="GH227" i="2"/>
  <c r="FN227" i="2"/>
  <c r="FX227" i="2"/>
  <c r="ET227" i="2"/>
  <c r="FD227" i="2"/>
  <c r="DZ227" i="2"/>
  <c r="EJ227" i="2"/>
  <c r="DV227" i="2"/>
  <c r="EF227" i="2"/>
  <c r="DL227" i="2"/>
  <c r="GD227" i="2"/>
  <c r="FJ227" i="2"/>
  <c r="FT227" i="2"/>
  <c r="EP227" i="2"/>
  <c r="EZ227" i="2"/>
  <c r="EL226" i="2"/>
  <c r="EV226" i="2"/>
  <c r="DR226" i="2"/>
  <c r="EB226" i="2"/>
  <c r="FZ226" i="2"/>
  <c r="GJ226" i="2"/>
  <c r="FF226" i="2"/>
  <c r="FP226" i="2"/>
  <c r="FB226" i="2"/>
  <c r="FL226" i="2"/>
  <c r="EH226" i="2"/>
  <c r="ER226" i="2"/>
  <c r="DN226" i="2"/>
  <c r="DX226" i="2"/>
  <c r="FV226" i="2"/>
  <c r="GF226" i="2"/>
  <c r="FR226" i="2"/>
  <c r="GB226" i="2"/>
  <c r="EX226" i="2"/>
  <c r="FH226" i="2"/>
  <c r="ED226" i="2"/>
  <c r="EN226" i="2"/>
  <c r="DJ226" i="2"/>
  <c r="DT226" i="2"/>
  <c r="DP225" i="2"/>
  <c r="GH225" i="2"/>
  <c r="FN225" i="2"/>
  <c r="FX225" i="2"/>
  <c r="ET225" i="2"/>
  <c r="FD225" i="2"/>
  <c r="DZ225" i="2"/>
  <c r="EJ225" i="2"/>
  <c r="DV225" i="2"/>
  <c r="EF225" i="2"/>
  <c r="DL225" i="2"/>
  <c r="GD225" i="2"/>
  <c r="FJ225" i="2"/>
  <c r="FT225" i="2"/>
  <c r="EP225" i="2"/>
  <c r="EZ225" i="2"/>
  <c r="DR224" i="2"/>
  <c r="EL224" i="2"/>
  <c r="EV224" i="2"/>
  <c r="EB224" i="2"/>
  <c r="FZ224" i="2"/>
  <c r="GJ224" i="2"/>
  <c r="FF224" i="2"/>
  <c r="FP224" i="2"/>
  <c r="DN224" i="2"/>
  <c r="FB224" i="2"/>
  <c r="FL224" i="2"/>
  <c r="EH224" i="2"/>
  <c r="ER224" i="2"/>
  <c r="DX224" i="2"/>
  <c r="FV224" i="2"/>
  <c r="GF224" i="2"/>
  <c r="DJ224" i="2"/>
  <c r="FR224" i="2"/>
  <c r="GB224" i="2"/>
  <c r="EX224" i="2"/>
  <c r="FH224" i="2"/>
  <c r="ED224" i="2"/>
  <c r="EN224" i="2"/>
  <c r="DT224" i="2"/>
  <c r="DZ223" i="2"/>
  <c r="ET223" i="2"/>
  <c r="FN223" i="2"/>
  <c r="GH223" i="2"/>
  <c r="DP223" i="2"/>
  <c r="FD223" i="2"/>
  <c r="EJ223" i="2"/>
  <c r="FX223" i="2"/>
  <c r="DV223" i="2"/>
  <c r="EP223" i="2"/>
  <c r="FJ223" i="2"/>
  <c r="GD223" i="2"/>
  <c r="EF223" i="2"/>
  <c r="FT223" i="2"/>
  <c r="DL223" i="2"/>
  <c r="EZ223" i="2"/>
  <c r="DR222" i="2"/>
  <c r="EL222" i="2"/>
  <c r="FF222" i="2"/>
  <c r="FZ222" i="2"/>
  <c r="EV222" i="2"/>
  <c r="GJ222" i="2"/>
  <c r="EB222" i="2"/>
  <c r="FP222" i="2"/>
  <c r="DN222" i="2"/>
  <c r="EH222" i="2"/>
  <c r="FB222" i="2"/>
  <c r="FV222" i="2"/>
  <c r="DX222" i="2"/>
  <c r="FL222" i="2"/>
  <c r="ER222" i="2"/>
  <c r="GF222" i="2"/>
  <c r="DJ222" i="2"/>
  <c r="ED222" i="2"/>
  <c r="EX222" i="2"/>
  <c r="FR222" i="2"/>
  <c r="EN222" i="2"/>
  <c r="GB222" i="2"/>
  <c r="DT222" i="2"/>
  <c r="FH222" i="2"/>
  <c r="DZ221" i="2"/>
  <c r="ET221" i="2"/>
  <c r="FN221" i="2"/>
  <c r="GH221" i="2"/>
  <c r="DP221" i="2"/>
  <c r="FD221" i="2"/>
  <c r="EJ221" i="2"/>
  <c r="FX221" i="2"/>
  <c r="DV221" i="2"/>
  <c r="EP221" i="2"/>
  <c r="FJ221" i="2"/>
  <c r="GD221" i="2"/>
  <c r="EF221" i="2"/>
  <c r="FT221" i="2"/>
  <c r="DL221" i="2"/>
  <c r="EZ221" i="2"/>
  <c r="DR220" i="2"/>
  <c r="EL220" i="2"/>
  <c r="FF220" i="2"/>
  <c r="FZ220" i="2"/>
  <c r="EV220" i="2"/>
  <c r="GJ220" i="2"/>
  <c r="EB220" i="2"/>
  <c r="FP220" i="2"/>
  <c r="DN220" i="2"/>
  <c r="EH220" i="2"/>
  <c r="FB220" i="2"/>
  <c r="FV220" i="2"/>
  <c r="DX220" i="2"/>
  <c r="FL220" i="2"/>
  <c r="ER220" i="2"/>
  <c r="GF220" i="2"/>
  <c r="DJ220" i="2"/>
  <c r="ED220" i="2"/>
  <c r="EX220" i="2"/>
  <c r="FR220" i="2"/>
  <c r="EN220" i="2"/>
  <c r="GB220" i="2"/>
  <c r="DT220" i="2"/>
  <c r="FH220" i="2"/>
  <c r="DZ219" i="2"/>
  <c r="ET219" i="2"/>
  <c r="FN219" i="2"/>
  <c r="GH219" i="2"/>
  <c r="DP219" i="2"/>
  <c r="FD219" i="2"/>
  <c r="EJ219" i="2"/>
  <c r="FX219" i="2"/>
  <c r="DV219" i="2"/>
  <c r="EP219" i="2"/>
  <c r="FJ219" i="2"/>
  <c r="GD219" i="2"/>
  <c r="EF219" i="2"/>
  <c r="FT219" i="2"/>
  <c r="DL219" i="2"/>
  <c r="EZ219" i="2"/>
  <c r="DR218" i="2"/>
  <c r="EL218" i="2"/>
  <c r="FF218" i="2"/>
  <c r="FZ218" i="2"/>
  <c r="EV218" i="2"/>
  <c r="GJ218" i="2"/>
  <c r="EB218" i="2"/>
  <c r="FP218" i="2"/>
  <c r="DN218" i="2"/>
  <c r="EH218" i="2"/>
  <c r="FB218" i="2"/>
  <c r="FV218" i="2"/>
  <c r="DX218" i="2"/>
  <c r="FL218" i="2"/>
  <c r="ER218" i="2"/>
  <c r="GF218" i="2"/>
  <c r="DJ218" i="2"/>
  <c r="ED218" i="2"/>
  <c r="EX218" i="2"/>
  <c r="FR218" i="2"/>
  <c r="EN218" i="2"/>
  <c r="GB218" i="2"/>
  <c r="DT218" i="2"/>
  <c r="FH218" i="2"/>
  <c r="DZ217" i="2"/>
  <c r="ET217" i="2"/>
  <c r="FN217" i="2"/>
  <c r="GH217" i="2"/>
  <c r="DP217" i="2"/>
  <c r="EJ217" i="2"/>
  <c r="FD217" i="2"/>
  <c r="FX217" i="2"/>
  <c r="DV217" i="2"/>
  <c r="EP217" i="2"/>
  <c r="FJ217" i="2"/>
  <c r="GD217" i="2"/>
  <c r="DL217" i="2"/>
  <c r="EF217" i="2"/>
  <c r="EZ217" i="2"/>
  <c r="FT217" i="2"/>
  <c r="DR216" i="2"/>
  <c r="EL216" i="2"/>
  <c r="FF216" i="2"/>
  <c r="FZ216" i="2"/>
  <c r="EB216" i="2"/>
  <c r="EV216" i="2"/>
  <c r="FP216" i="2"/>
  <c r="GJ216" i="2"/>
  <c r="DN216" i="2"/>
  <c r="EH216" i="2"/>
  <c r="FB216" i="2"/>
  <c r="FV216" i="2"/>
  <c r="DX216" i="2"/>
  <c r="ER216" i="2"/>
  <c r="FL216" i="2"/>
  <c r="GF216" i="2"/>
  <c r="DJ216" i="2"/>
  <c r="ED216" i="2"/>
  <c r="EX216" i="2"/>
  <c r="FR216" i="2"/>
  <c r="DT216" i="2"/>
  <c r="EN216" i="2"/>
  <c r="FH216" i="2"/>
  <c r="GB216" i="2"/>
  <c r="DZ215" i="2"/>
  <c r="ET215" i="2"/>
  <c r="FN215" i="2"/>
  <c r="GH215" i="2"/>
  <c r="DP215" i="2"/>
  <c r="EJ215" i="2"/>
  <c r="FD215" i="2"/>
  <c r="FX215" i="2"/>
  <c r="DV215" i="2"/>
  <c r="EP215" i="2"/>
  <c r="FJ215" i="2"/>
  <c r="GD215" i="2"/>
  <c r="DL215" i="2"/>
  <c r="EF215" i="2"/>
  <c r="EZ215" i="2"/>
  <c r="FT215" i="2"/>
  <c r="DR214" i="2"/>
  <c r="EL214" i="2"/>
  <c r="FF214" i="2"/>
  <c r="FZ214" i="2"/>
  <c r="EB214" i="2"/>
  <c r="EV214" i="2"/>
  <c r="FP214" i="2"/>
  <c r="GJ214" i="2"/>
  <c r="DN214" i="2"/>
  <c r="EH214" i="2"/>
  <c r="FB214" i="2"/>
  <c r="FV214" i="2"/>
  <c r="DX214" i="2"/>
  <c r="ER214" i="2"/>
  <c r="FL214" i="2"/>
  <c r="GF214" i="2"/>
  <c r="DJ214" i="2"/>
  <c r="ED214" i="2"/>
  <c r="EX214" i="2"/>
  <c r="FR214" i="2"/>
  <c r="DT214" i="2"/>
  <c r="EN214" i="2"/>
  <c r="FH214" i="2"/>
  <c r="GB214" i="2"/>
  <c r="DZ213" i="2"/>
  <c r="ET213" i="2"/>
  <c r="FN213" i="2"/>
  <c r="GH213" i="2"/>
  <c r="DP213" i="2"/>
  <c r="EJ213" i="2"/>
  <c r="FD213" i="2"/>
  <c r="FX213" i="2"/>
  <c r="DV213" i="2"/>
  <c r="EP213" i="2"/>
  <c r="FJ213" i="2"/>
  <c r="GD213" i="2"/>
  <c r="DL213" i="2"/>
  <c r="EF213" i="2"/>
  <c r="EZ213" i="2"/>
  <c r="FT213" i="2"/>
  <c r="DR212" i="2"/>
  <c r="EL212" i="2"/>
  <c r="FF212" i="2"/>
  <c r="FZ212" i="2"/>
  <c r="EB212" i="2"/>
  <c r="EV212" i="2"/>
  <c r="FP212" i="2"/>
  <c r="GJ212" i="2"/>
  <c r="DN212" i="2"/>
  <c r="EH212" i="2"/>
  <c r="FB212" i="2"/>
  <c r="FV212" i="2"/>
  <c r="DX212" i="2"/>
  <c r="ER212" i="2"/>
  <c r="FL212" i="2"/>
  <c r="GF212" i="2"/>
  <c r="DJ212" i="2"/>
  <c r="ED212" i="2"/>
  <c r="EX212" i="2"/>
  <c r="FR212" i="2"/>
  <c r="DT212" i="2"/>
  <c r="EN212" i="2"/>
  <c r="FH212" i="2"/>
  <c r="GB212" i="2"/>
  <c r="DZ211" i="2"/>
  <c r="ET211" i="2"/>
  <c r="FN211" i="2"/>
  <c r="GH211" i="2"/>
  <c r="DP211" i="2"/>
  <c r="EJ211" i="2"/>
  <c r="FD211" i="2"/>
  <c r="FX211" i="2"/>
  <c r="DV211" i="2"/>
  <c r="EP211" i="2"/>
  <c r="FJ211" i="2"/>
  <c r="GD211" i="2"/>
  <c r="DL211" i="2"/>
  <c r="EF211" i="2"/>
  <c r="EZ211" i="2"/>
  <c r="FT211" i="2"/>
  <c r="DR210" i="2"/>
  <c r="EL210" i="2"/>
  <c r="FF210" i="2"/>
  <c r="FZ210" i="2"/>
  <c r="EB210" i="2"/>
  <c r="EV210" i="2"/>
  <c r="FP210" i="2"/>
  <c r="GJ210" i="2"/>
  <c r="DN210" i="2"/>
  <c r="EH210" i="2"/>
  <c r="FB210" i="2"/>
  <c r="FV210" i="2"/>
  <c r="DX210" i="2"/>
  <c r="ER210" i="2"/>
  <c r="FL210" i="2"/>
  <c r="GF210" i="2"/>
  <c r="DJ210" i="2"/>
  <c r="ED210" i="2"/>
  <c r="EX210" i="2"/>
  <c r="FR210" i="2"/>
  <c r="DT210" i="2"/>
  <c r="EN210" i="2"/>
  <c r="FH210" i="2"/>
  <c r="GB210" i="2"/>
  <c r="DZ209" i="2"/>
  <c r="ET209" i="2"/>
  <c r="FN209" i="2"/>
  <c r="GH209" i="2"/>
  <c r="DP209" i="2"/>
  <c r="EJ209" i="2"/>
  <c r="FD209" i="2"/>
  <c r="FX209" i="2"/>
  <c r="DV209" i="2"/>
  <c r="EP209" i="2"/>
  <c r="FJ209" i="2"/>
  <c r="GD209" i="2"/>
  <c r="DL209" i="2"/>
  <c r="EF209" i="2"/>
  <c r="EZ209" i="2"/>
  <c r="FT209" i="2"/>
  <c r="DR208" i="2"/>
  <c r="EL208" i="2"/>
  <c r="FF208" i="2"/>
  <c r="FZ208" i="2"/>
  <c r="EB208" i="2"/>
  <c r="EV208" i="2"/>
  <c r="FP208" i="2"/>
  <c r="GJ208" i="2"/>
  <c r="DN208" i="2"/>
  <c r="EH208" i="2"/>
  <c r="FB208" i="2"/>
  <c r="FV208" i="2"/>
  <c r="DX208" i="2"/>
  <c r="ER208" i="2"/>
  <c r="FL208" i="2"/>
  <c r="GF208" i="2"/>
  <c r="DJ208" i="2"/>
  <c r="ED208" i="2"/>
  <c r="EX208" i="2"/>
  <c r="FR208" i="2"/>
  <c r="DT208" i="2"/>
  <c r="EN208" i="2"/>
  <c r="FH208" i="2"/>
  <c r="GB208" i="2"/>
  <c r="DZ207" i="2"/>
  <c r="ET207" i="2"/>
  <c r="FN207" i="2"/>
  <c r="GH207" i="2"/>
  <c r="DP207" i="2"/>
  <c r="EJ207" i="2"/>
  <c r="FD207" i="2"/>
  <c r="FX207" i="2"/>
  <c r="DV207" i="2"/>
  <c r="EP207" i="2"/>
  <c r="FJ207" i="2"/>
  <c r="GD207" i="2"/>
  <c r="DL207" i="2"/>
  <c r="EF207" i="2"/>
  <c r="EZ207" i="2"/>
  <c r="FT207" i="2"/>
  <c r="DR206" i="2"/>
  <c r="EL206" i="2"/>
  <c r="FF206" i="2"/>
  <c r="FZ206" i="2"/>
  <c r="EB206" i="2"/>
  <c r="EV206" i="2"/>
  <c r="FP206" i="2"/>
  <c r="GJ206" i="2"/>
  <c r="DN206" i="2"/>
  <c r="EH206" i="2"/>
  <c r="FB206" i="2"/>
  <c r="FV206" i="2"/>
  <c r="DX206" i="2"/>
  <c r="ER206" i="2"/>
  <c r="FL206" i="2"/>
  <c r="GF206" i="2"/>
  <c r="DJ206" i="2"/>
  <c r="ED206" i="2"/>
  <c r="EX206" i="2"/>
  <c r="FR206" i="2"/>
  <c r="DT206" i="2"/>
  <c r="EN206" i="2"/>
  <c r="FH206" i="2"/>
  <c r="GB206" i="2"/>
  <c r="DZ205" i="2"/>
  <c r="ET205" i="2"/>
  <c r="FN205" i="2"/>
  <c r="GH205" i="2"/>
  <c r="DP205" i="2"/>
  <c r="EJ205" i="2"/>
  <c r="FD205" i="2"/>
  <c r="FX205" i="2"/>
  <c r="DV205" i="2"/>
  <c r="EP205" i="2"/>
  <c r="FJ205" i="2"/>
  <c r="GD205" i="2"/>
  <c r="DL205" i="2"/>
  <c r="EF205" i="2"/>
  <c r="EZ205" i="2"/>
  <c r="FT205" i="2"/>
  <c r="DR204" i="2"/>
  <c r="EL204" i="2"/>
  <c r="FF204" i="2"/>
  <c r="FZ204" i="2"/>
  <c r="EB204" i="2"/>
  <c r="EV204" i="2"/>
  <c r="FP204" i="2"/>
  <c r="GJ204" i="2"/>
  <c r="DN204" i="2"/>
  <c r="EH204" i="2"/>
  <c r="FB204" i="2"/>
  <c r="FV204" i="2"/>
  <c r="DX204" i="2"/>
  <c r="ER204" i="2"/>
  <c r="FL204" i="2"/>
  <c r="GF204" i="2"/>
  <c r="DJ204" i="2"/>
  <c r="ED204" i="2"/>
  <c r="EX204" i="2"/>
  <c r="FR204" i="2"/>
  <c r="DT204" i="2"/>
  <c r="EN204" i="2"/>
  <c r="FH204" i="2"/>
  <c r="GB204" i="2"/>
  <c r="DZ203" i="2"/>
  <c r="ET203" i="2"/>
  <c r="FN203" i="2"/>
  <c r="GH203" i="2"/>
  <c r="DP203" i="2"/>
  <c r="EJ203" i="2"/>
  <c r="FD203" i="2"/>
  <c r="FX203" i="2"/>
  <c r="DV203" i="2"/>
  <c r="EP203" i="2"/>
  <c r="FJ203" i="2"/>
  <c r="GD203" i="2"/>
  <c r="DL203" i="2"/>
  <c r="EF203" i="2"/>
  <c r="EZ203" i="2"/>
  <c r="FT203" i="2"/>
  <c r="DR202" i="2"/>
  <c r="EL202" i="2"/>
  <c r="FF202" i="2"/>
  <c r="FZ202" i="2"/>
  <c r="EB202" i="2"/>
  <c r="EV202" i="2"/>
  <c r="FP202" i="2"/>
  <c r="GJ202" i="2"/>
  <c r="DN202" i="2"/>
  <c r="EH202" i="2"/>
  <c r="FB202" i="2"/>
  <c r="FV202" i="2"/>
  <c r="DX202" i="2"/>
  <c r="ER202" i="2"/>
  <c r="FL202" i="2"/>
  <c r="GF202" i="2"/>
  <c r="DJ202" i="2"/>
  <c r="ED202" i="2"/>
  <c r="EX202" i="2"/>
  <c r="FR202" i="2"/>
  <c r="DT202" i="2"/>
  <c r="EN202" i="2"/>
  <c r="FH202" i="2"/>
  <c r="GB202" i="2"/>
  <c r="DZ201" i="2"/>
  <c r="ET201" i="2"/>
  <c r="FN201" i="2"/>
  <c r="GH201" i="2"/>
  <c r="DP201" i="2"/>
  <c r="EJ201" i="2"/>
  <c r="FD201" i="2"/>
  <c r="FX201" i="2"/>
  <c r="DV201" i="2"/>
  <c r="EP201" i="2"/>
  <c r="FJ201" i="2"/>
  <c r="GD201" i="2"/>
  <c r="DL201" i="2"/>
  <c r="EF201" i="2"/>
  <c r="EZ201" i="2"/>
  <c r="FT201" i="2"/>
  <c r="DR200" i="2"/>
  <c r="EL200" i="2"/>
  <c r="FF200" i="2"/>
  <c r="FZ200" i="2"/>
  <c r="EB200" i="2"/>
  <c r="EV200" i="2"/>
  <c r="FP200" i="2"/>
  <c r="GJ200" i="2"/>
  <c r="DN200" i="2"/>
  <c r="EH200" i="2"/>
  <c r="FB200" i="2"/>
  <c r="FV200" i="2"/>
  <c r="DX200" i="2"/>
  <c r="ER200" i="2"/>
  <c r="FL200" i="2"/>
  <c r="GF200" i="2"/>
  <c r="DJ200" i="2"/>
  <c r="ED200" i="2"/>
  <c r="EX200" i="2"/>
  <c r="FR200" i="2"/>
  <c r="DT200" i="2"/>
  <c r="EN200" i="2"/>
  <c r="FH200" i="2"/>
  <c r="GB200" i="2"/>
  <c r="DZ199" i="2"/>
  <c r="ET199" i="2"/>
  <c r="FN199" i="2"/>
  <c r="GH199" i="2"/>
  <c r="DP199" i="2"/>
  <c r="EJ199" i="2"/>
  <c r="FD199" i="2"/>
  <c r="FX199" i="2"/>
  <c r="DV199" i="2"/>
  <c r="EP199" i="2"/>
  <c r="FJ199" i="2"/>
  <c r="GD199" i="2"/>
  <c r="DL199" i="2"/>
  <c r="EF199" i="2"/>
  <c r="EZ199" i="2"/>
  <c r="FT199" i="2"/>
  <c r="DR198" i="2"/>
  <c r="EL198" i="2"/>
  <c r="FF198" i="2"/>
  <c r="FZ198" i="2"/>
  <c r="EB198" i="2"/>
  <c r="EV198" i="2"/>
  <c r="FP198" i="2"/>
  <c r="GJ198" i="2"/>
  <c r="DN198" i="2"/>
  <c r="EH198" i="2"/>
  <c r="FB198" i="2"/>
  <c r="FV198" i="2"/>
  <c r="DX198" i="2"/>
  <c r="ER198" i="2"/>
  <c r="FL198" i="2"/>
  <c r="GF198" i="2"/>
  <c r="DJ198" i="2"/>
  <c r="ED198" i="2"/>
  <c r="EX198" i="2"/>
  <c r="FR198" i="2"/>
  <c r="DT198" i="2"/>
  <c r="EN198" i="2"/>
  <c r="FH198" i="2"/>
  <c r="GB198" i="2"/>
  <c r="DZ197" i="2"/>
  <c r="ET197" i="2"/>
  <c r="FN197" i="2"/>
  <c r="GH197" i="2"/>
  <c r="DP197" i="2"/>
  <c r="EJ197" i="2"/>
  <c r="FD197" i="2"/>
  <c r="FX197" i="2"/>
  <c r="DV197" i="2"/>
  <c r="EP197" i="2"/>
  <c r="FJ197" i="2"/>
  <c r="GD197" i="2"/>
  <c r="EF197" i="2"/>
  <c r="EZ197" i="2"/>
  <c r="FT197" i="2"/>
  <c r="DL197" i="2"/>
  <c r="FZ196" i="2"/>
  <c r="GJ196" i="2"/>
  <c r="FF196" i="2"/>
  <c r="FP196" i="2"/>
  <c r="EL196" i="2"/>
  <c r="EV196" i="2"/>
  <c r="DR196" i="2"/>
  <c r="EB196" i="2"/>
  <c r="DN196" i="2"/>
  <c r="DX196" i="2"/>
  <c r="FV196" i="2"/>
  <c r="GF196" i="2"/>
  <c r="FB196" i="2"/>
  <c r="FL196" i="2"/>
  <c r="EH196" i="2"/>
  <c r="ER196" i="2"/>
  <c r="ED196" i="2"/>
  <c r="EN196" i="2"/>
  <c r="DJ196" i="2"/>
  <c r="DT196" i="2"/>
  <c r="FR196" i="2"/>
  <c r="GB196" i="2"/>
  <c r="EX196" i="2"/>
  <c r="FH196" i="2"/>
  <c r="ET195" i="2"/>
  <c r="FD195" i="2"/>
  <c r="DZ195" i="2"/>
  <c r="EJ195" i="2"/>
  <c r="DP195" i="2"/>
  <c r="GH195" i="2"/>
  <c r="FN195" i="2"/>
  <c r="FX195" i="2"/>
  <c r="FJ195" i="2"/>
  <c r="FT195" i="2"/>
  <c r="EP195" i="2"/>
  <c r="EZ195" i="2"/>
  <c r="DV195" i="2"/>
  <c r="EF195" i="2"/>
  <c r="DL195" i="2"/>
  <c r="GD195" i="2"/>
  <c r="FZ194" i="2"/>
  <c r="GJ194" i="2"/>
  <c r="FF194" i="2"/>
  <c r="FP194" i="2"/>
  <c r="EL194" i="2"/>
  <c r="EV194" i="2"/>
  <c r="DR194" i="2"/>
  <c r="EB194" i="2"/>
  <c r="DN194" i="2"/>
  <c r="DX194" i="2"/>
  <c r="FV194" i="2"/>
  <c r="GF194" i="2"/>
  <c r="FB194" i="2"/>
  <c r="FL194" i="2"/>
  <c r="EH194" i="2"/>
  <c r="ER194" i="2"/>
  <c r="ED194" i="2"/>
  <c r="EN194" i="2"/>
  <c r="DJ194" i="2"/>
  <c r="DT194" i="2"/>
  <c r="FR194" i="2"/>
  <c r="GB194" i="2"/>
  <c r="EX194" i="2"/>
  <c r="FH194" i="2"/>
  <c r="ET193" i="2"/>
  <c r="FD193" i="2"/>
  <c r="DZ193" i="2"/>
  <c r="EJ193" i="2"/>
  <c r="DP193" i="2"/>
  <c r="GH193" i="2"/>
  <c r="FN193" i="2"/>
  <c r="FX193" i="2"/>
  <c r="FJ193" i="2"/>
  <c r="FT193" i="2"/>
  <c r="EP193" i="2"/>
  <c r="EZ193" i="2"/>
  <c r="DV193" i="2"/>
  <c r="EF193" i="2"/>
  <c r="DL193" i="2"/>
  <c r="GD193" i="2"/>
  <c r="FZ192" i="2"/>
  <c r="GJ192" i="2"/>
  <c r="FF192" i="2"/>
  <c r="FP192" i="2"/>
  <c r="EL192" i="2"/>
  <c r="EV192" i="2"/>
  <c r="DR192" i="2"/>
  <c r="EB192" i="2"/>
  <c r="DN192" i="2"/>
  <c r="DX192" i="2"/>
  <c r="FV192" i="2"/>
  <c r="GF192" i="2"/>
  <c r="FB192" i="2"/>
  <c r="FL192" i="2"/>
  <c r="EH192" i="2"/>
  <c r="ER192" i="2"/>
  <c r="ED192" i="2"/>
  <c r="EN192" i="2"/>
  <c r="DJ192" i="2"/>
  <c r="DT192" i="2"/>
  <c r="FR192" i="2"/>
  <c r="GB192" i="2"/>
  <c r="EX192" i="2"/>
  <c r="FH192" i="2"/>
  <c r="DP191" i="2"/>
  <c r="EJ191" i="2"/>
  <c r="ET191" i="2"/>
  <c r="FD191" i="2"/>
  <c r="DZ191" i="2"/>
  <c r="GH191" i="2"/>
  <c r="FN191" i="2"/>
  <c r="FX191" i="2"/>
  <c r="DL191" i="2"/>
  <c r="EF191" i="2"/>
  <c r="FJ191" i="2"/>
  <c r="FT191" i="2"/>
  <c r="EP191" i="2"/>
  <c r="EZ191" i="2"/>
  <c r="DV191" i="2"/>
  <c r="GD191" i="2"/>
  <c r="EB190" i="2"/>
  <c r="EV190" i="2"/>
  <c r="FP190" i="2"/>
  <c r="GJ190" i="2"/>
  <c r="DR190" i="2"/>
  <c r="FF190" i="2"/>
  <c r="EL190" i="2"/>
  <c r="FZ190" i="2"/>
  <c r="DX190" i="2"/>
  <c r="ER190" i="2"/>
  <c r="FL190" i="2"/>
  <c r="GF190" i="2"/>
  <c r="EH190" i="2"/>
  <c r="FV190" i="2"/>
  <c r="DN190" i="2"/>
  <c r="FB190" i="2"/>
  <c r="DT190" i="2"/>
  <c r="EN190" i="2"/>
  <c r="FH190" i="2"/>
  <c r="GB190" i="2"/>
  <c r="DJ190" i="2"/>
  <c r="EX190" i="2"/>
  <c r="ED190" i="2"/>
  <c r="FR190" i="2"/>
  <c r="DP189" i="2"/>
  <c r="EJ189" i="2"/>
  <c r="FD189" i="2"/>
  <c r="FX189" i="2"/>
  <c r="DZ189" i="2"/>
  <c r="FN189" i="2"/>
  <c r="ET189" i="2"/>
  <c r="GH189" i="2"/>
  <c r="DL189" i="2"/>
  <c r="EF189" i="2"/>
  <c r="EZ189" i="2"/>
  <c r="FT189" i="2"/>
  <c r="EP189" i="2"/>
  <c r="GD189" i="2"/>
  <c r="DV189" i="2"/>
  <c r="FJ189" i="2"/>
  <c r="DR188" i="2"/>
  <c r="EL188" i="2"/>
  <c r="FF188" i="2"/>
  <c r="FZ188" i="2"/>
  <c r="EB188" i="2"/>
  <c r="EV188" i="2"/>
  <c r="FP188" i="2"/>
  <c r="GJ188" i="2"/>
  <c r="DN188" i="2"/>
  <c r="EH188" i="2"/>
  <c r="FB188" i="2"/>
  <c r="FV188" i="2"/>
  <c r="DX188" i="2"/>
  <c r="ER188" i="2"/>
  <c r="FL188" i="2"/>
  <c r="GF188" i="2"/>
  <c r="DJ188" i="2"/>
  <c r="ED188" i="2"/>
  <c r="EX188" i="2"/>
  <c r="FR188" i="2"/>
  <c r="DT188" i="2"/>
  <c r="EN188" i="2"/>
  <c r="FH188" i="2"/>
  <c r="GB188" i="2"/>
  <c r="DZ187" i="2"/>
  <c r="ET187" i="2"/>
  <c r="FN187" i="2"/>
  <c r="GH187" i="2"/>
  <c r="DP187" i="2"/>
  <c r="EJ187" i="2"/>
  <c r="FD187" i="2"/>
  <c r="FX187" i="2"/>
  <c r="DV187" i="2"/>
  <c r="EP187" i="2"/>
  <c r="FJ187" i="2"/>
  <c r="GD187" i="2"/>
  <c r="DL187" i="2"/>
  <c r="EF187" i="2"/>
  <c r="EZ187" i="2"/>
  <c r="FT187" i="2"/>
  <c r="DR186" i="2"/>
  <c r="EL186" i="2"/>
  <c r="FF186" i="2"/>
  <c r="FZ186" i="2"/>
  <c r="EB186" i="2"/>
  <c r="EV186" i="2"/>
  <c r="FP186" i="2"/>
  <c r="GJ186" i="2"/>
  <c r="DN186" i="2"/>
  <c r="EH186" i="2"/>
  <c r="FB186" i="2"/>
  <c r="FV186" i="2"/>
  <c r="DX186" i="2"/>
  <c r="ER186" i="2"/>
  <c r="FL186" i="2"/>
  <c r="GF186" i="2"/>
  <c r="DJ186" i="2"/>
  <c r="ED186" i="2"/>
  <c r="EX186" i="2"/>
  <c r="FR186" i="2"/>
  <c r="DT186" i="2"/>
  <c r="EN186" i="2"/>
  <c r="FH186" i="2"/>
  <c r="GB186" i="2"/>
  <c r="DZ185" i="2"/>
  <c r="ET185" i="2"/>
  <c r="FN185" i="2"/>
  <c r="GH185" i="2"/>
  <c r="DP185" i="2"/>
  <c r="EJ185" i="2"/>
  <c r="FD185" i="2"/>
  <c r="FX185" i="2"/>
  <c r="DV185" i="2"/>
  <c r="EP185" i="2"/>
  <c r="FJ185" i="2"/>
  <c r="GD185" i="2"/>
  <c r="DL185" i="2"/>
  <c r="EF185" i="2"/>
  <c r="EZ185" i="2"/>
  <c r="FT185" i="2"/>
  <c r="DR184" i="2"/>
  <c r="EL184" i="2"/>
  <c r="FF184" i="2"/>
  <c r="FZ184" i="2"/>
  <c r="EB184" i="2"/>
  <c r="EV184" i="2"/>
  <c r="FP184" i="2"/>
  <c r="GJ184" i="2"/>
  <c r="DN184" i="2"/>
  <c r="EH184" i="2"/>
  <c r="FB184" i="2"/>
  <c r="FV184" i="2"/>
  <c r="DX184" i="2"/>
  <c r="ER184" i="2"/>
  <c r="FL184" i="2"/>
  <c r="GF184" i="2"/>
  <c r="DJ184" i="2"/>
  <c r="ED184" i="2"/>
  <c r="EX184" i="2"/>
  <c r="FR184" i="2"/>
  <c r="DT184" i="2"/>
  <c r="EN184" i="2"/>
  <c r="FH184" i="2"/>
  <c r="GB184" i="2"/>
  <c r="DZ183" i="2"/>
  <c r="ET183" i="2"/>
  <c r="FN183" i="2"/>
  <c r="GH183" i="2"/>
  <c r="DP183" i="2"/>
  <c r="EJ183" i="2"/>
  <c r="FD183" i="2"/>
  <c r="FX183" i="2"/>
  <c r="DV183" i="2"/>
  <c r="EP183" i="2"/>
  <c r="FJ183" i="2"/>
  <c r="GD183" i="2"/>
  <c r="DL183" i="2"/>
  <c r="EF183" i="2"/>
  <c r="EZ183" i="2"/>
  <c r="FT183" i="2"/>
  <c r="DR182" i="2"/>
  <c r="EL182" i="2"/>
  <c r="FF182" i="2"/>
  <c r="FZ182" i="2"/>
  <c r="EB182" i="2"/>
  <c r="EV182" i="2"/>
  <c r="FP182" i="2"/>
  <c r="GJ182" i="2"/>
  <c r="DN182" i="2"/>
  <c r="EH182" i="2"/>
  <c r="FB182" i="2"/>
  <c r="FV182" i="2"/>
  <c r="DX182" i="2"/>
  <c r="ER182" i="2"/>
  <c r="FL182" i="2"/>
  <c r="GF182" i="2"/>
  <c r="DJ182" i="2"/>
  <c r="ED182" i="2"/>
  <c r="EX182" i="2"/>
  <c r="FR182" i="2"/>
  <c r="DT182" i="2"/>
  <c r="EN182" i="2"/>
  <c r="FH182" i="2"/>
  <c r="GB182" i="2"/>
  <c r="DZ181" i="2"/>
  <c r="ET181" i="2"/>
  <c r="FN181" i="2"/>
  <c r="GH181" i="2"/>
  <c r="DP181" i="2"/>
  <c r="EJ181" i="2"/>
  <c r="FD181" i="2"/>
  <c r="FX181" i="2"/>
  <c r="DV181" i="2"/>
  <c r="EP181" i="2"/>
  <c r="FJ181" i="2"/>
  <c r="GD181" i="2"/>
  <c r="DL181" i="2"/>
  <c r="EF181" i="2"/>
  <c r="EZ181" i="2"/>
  <c r="FT181" i="2"/>
  <c r="DR180" i="2"/>
  <c r="EL180" i="2"/>
  <c r="FF180" i="2"/>
  <c r="FZ180" i="2"/>
  <c r="EB180" i="2"/>
  <c r="EV180" i="2"/>
  <c r="FP180" i="2"/>
  <c r="GJ180" i="2"/>
  <c r="DN180" i="2"/>
  <c r="EH180" i="2"/>
  <c r="FB180" i="2"/>
  <c r="FV180" i="2"/>
  <c r="DX180" i="2"/>
  <c r="ER180" i="2"/>
  <c r="FL180" i="2"/>
  <c r="GF180" i="2"/>
  <c r="DJ180" i="2"/>
  <c r="ED180" i="2"/>
  <c r="EX180" i="2"/>
  <c r="FR180" i="2"/>
  <c r="DT180" i="2"/>
  <c r="EN180" i="2"/>
  <c r="FH180" i="2"/>
  <c r="GB180" i="2"/>
  <c r="DZ179" i="2"/>
  <c r="ET179" i="2"/>
  <c r="FN179" i="2"/>
  <c r="GH179" i="2"/>
  <c r="DP179" i="2"/>
  <c r="EJ179" i="2"/>
  <c r="FD179" i="2"/>
  <c r="FX179" i="2"/>
  <c r="DV179" i="2"/>
  <c r="EP179" i="2"/>
  <c r="FJ179" i="2"/>
  <c r="GD179" i="2"/>
  <c r="DL179" i="2"/>
  <c r="EF179" i="2"/>
  <c r="EZ179" i="2"/>
  <c r="FT179" i="2"/>
  <c r="DR178" i="2"/>
  <c r="EL178" i="2"/>
  <c r="FF178" i="2"/>
  <c r="FZ178" i="2"/>
  <c r="EB178" i="2"/>
  <c r="EV178" i="2"/>
  <c r="FP178" i="2"/>
  <c r="GJ178" i="2"/>
  <c r="DN178" i="2"/>
  <c r="EH178" i="2"/>
  <c r="FB178" i="2"/>
  <c r="FV178" i="2"/>
  <c r="DX178" i="2"/>
  <c r="ER178" i="2"/>
  <c r="FL178" i="2"/>
  <c r="GF178" i="2"/>
  <c r="DJ178" i="2"/>
  <c r="ED178" i="2"/>
  <c r="EX178" i="2"/>
  <c r="FR178" i="2"/>
  <c r="DT178" i="2"/>
  <c r="EN178" i="2"/>
  <c r="FH178" i="2"/>
  <c r="GB178" i="2"/>
  <c r="DZ177" i="2"/>
  <c r="ET177" i="2"/>
  <c r="FN177" i="2"/>
  <c r="GH177" i="2"/>
  <c r="DP177" i="2"/>
  <c r="EJ177" i="2"/>
  <c r="FD177" i="2"/>
  <c r="FX177" i="2"/>
  <c r="DV177" i="2"/>
  <c r="EP177" i="2"/>
  <c r="FJ177" i="2"/>
  <c r="GD177" i="2"/>
  <c r="DL177" i="2"/>
  <c r="EF177" i="2"/>
  <c r="EZ177" i="2"/>
  <c r="FT177" i="2"/>
  <c r="DR176" i="2"/>
  <c r="EL176" i="2"/>
  <c r="FF176" i="2"/>
  <c r="FZ176" i="2"/>
  <c r="EB176" i="2"/>
  <c r="EV176" i="2"/>
  <c r="FP176" i="2"/>
  <c r="GJ176" i="2"/>
  <c r="DN176" i="2"/>
  <c r="EH176" i="2"/>
  <c r="FB176" i="2"/>
  <c r="FV176" i="2"/>
  <c r="DX176" i="2"/>
  <c r="ER176" i="2"/>
  <c r="FL176" i="2"/>
  <c r="GF176" i="2"/>
  <c r="DJ176" i="2"/>
  <c r="ED176" i="2"/>
  <c r="EX176" i="2"/>
  <c r="FR176" i="2"/>
  <c r="DT176" i="2"/>
  <c r="EN176" i="2"/>
  <c r="FH176" i="2"/>
  <c r="GB176" i="2"/>
  <c r="DZ175" i="2"/>
  <c r="ET175" i="2"/>
  <c r="FN175" i="2"/>
  <c r="GH175" i="2"/>
  <c r="DP175" i="2"/>
  <c r="EJ175" i="2"/>
  <c r="FD175" i="2"/>
  <c r="FX175" i="2"/>
  <c r="DV175" i="2"/>
  <c r="EP175" i="2"/>
  <c r="FJ175" i="2"/>
  <c r="GD175" i="2"/>
  <c r="DL175" i="2"/>
  <c r="EF175" i="2"/>
  <c r="EZ175" i="2"/>
  <c r="FT175" i="2"/>
  <c r="DR174" i="2"/>
  <c r="EL174" i="2"/>
  <c r="FF174" i="2"/>
  <c r="FZ174" i="2"/>
  <c r="EB174" i="2"/>
  <c r="EV174" i="2"/>
  <c r="FP174" i="2"/>
  <c r="GJ174" i="2"/>
  <c r="DN174" i="2"/>
  <c r="EH174" i="2"/>
  <c r="FB174" i="2"/>
  <c r="FV174" i="2"/>
  <c r="DX174" i="2"/>
  <c r="ER174" i="2"/>
  <c r="FL174" i="2"/>
  <c r="GF174" i="2"/>
  <c r="DJ174" i="2"/>
  <c r="ED174" i="2"/>
  <c r="EX174" i="2"/>
  <c r="FR174" i="2"/>
  <c r="DT174" i="2"/>
  <c r="EN174" i="2"/>
  <c r="FH174" i="2"/>
  <c r="GB174" i="2"/>
  <c r="DZ173" i="2"/>
  <c r="ET173" i="2"/>
  <c r="FN173" i="2"/>
  <c r="GH173" i="2"/>
  <c r="DP173" i="2"/>
  <c r="EJ173" i="2"/>
  <c r="FD173" i="2"/>
  <c r="FX173" i="2"/>
  <c r="DV173" i="2"/>
  <c r="EP173" i="2"/>
  <c r="FJ173" i="2"/>
  <c r="GD173" i="2"/>
  <c r="DL173" i="2"/>
  <c r="EF173" i="2"/>
  <c r="EZ173" i="2"/>
  <c r="FT173" i="2"/>
  <c r="DR172" i="2"/>
  <c r="EL172" i="2"/>
  <c r="FF172" i="2"/>
  <c r="FZ172" i="2"/>
  <c r="EB172" i="2"/>
  <c r="EV172" i="2"/>
  <c r="FP172" i="2"/>
  <c r="GJ172" i="2"/>
  <c r="DN172" i="2"/>
  <c r="EH172" i="2"/>
  <c r="FB172" i="2"/>
  <c r="FV172" i="2"/>
  <c r="DX172" i="2"/>
  <c r="ER172" i="2"/>
  <c r="FL172" i="2"/>
  <c r="GF172" i="2"/>
  <c r="DJ172" i="2"/>
  <c r="ED172" i="2"/>
  <c r="EX172" i="2"/>
  <c r="FR172" i="2"/>
  <c r="DT172" i="2"/>
  <c r="EN172" i="2"/>
  <c r="FH172" i="2"/>
  <c r="GB172" i="2"/>
  <c r="DZ171" i="2"/>
  <c r="ET171" i="2"/>
  <c r="FN171" i="2"/>
  <c r="GH171" i="2"/>
  <c r="DP171" i="2"/>
  <c r="EJ171" i="2"/>
  <c r="FD171" i="2"/>
  <c r="FX171" i="2"/>
  <c r="DV171" i="2"/>
  <c r="EP171" i="2"/>
  <c r="FJ171" i="2"/>
  <c r="GD171" i="2"/>
  <c r="DL171" i="2"/>
  <c r="EF171" i="2"/>
  <c r="EZ171" i="2"/>
  <c r="FT171" i="2"/>
  <c r="DR170" i="2"/>
  <c r="EL170" i="2"/>
  <c r="FF170" i="2"/>
  <c r="FZ170" i="2"/>
  <c r="EB170" i="2"/>
  <c r="EV170" i="2"/>
  <c r="FP170" i="2"/>
  <c r="GJ170" i="2"/>
  <c r="DN170" i="2"/>
  <c r="EH170" i="2"/>
  <c r="FB170" i="2"/>
  <c r="FV170" i="2"/>
  <c r="DX170" i="2"/>
  <c r="ER170" i="2"/>
  <c r="FL170" i="2"/>
  <c r="GF170" i="2"/>
  <c r="DJ170" i="2"/>
  <c r="ED170" i="2"/>
  <c r="EX170" i="2"/>
  <c r="FR170" i="2"/>
  <c r="DT170" i="2"/>
  <c r="EN170" i="2"/>
  <c r="FH170" i="2"/>
  <c r="GB170" i="2"/>
  <c r="DZ169" i="2"/>
  <c r="ET169" i="2"/>
  <c r="FN169" i="2"/>
  <c r="GH169" i="2"/>
  <c r="DP169" i="2"/>
  <c r="EJ169" i="2"/>
  <c r="FD169" i="2"/>
  <c r="FX169" i="2"/>
  <c r="DV169" i="2"/>
  <c r="EP169" i="2"/>
  <c r="FJ169" i="2"/>
  <c r="GD169" i="2"/>
  <c r="DL169" i="2"/>
  <c r="EF169" i="2"/>
  <c r="EZ169" i="2"/>
  <c r="FT169" i="2"/>
  <c r="DR168" i="2"/>
  <c r="EL168" i="2"/>
  <c r="FF168" i="2"/>
  <c r="FZ168" i="2"/>
  <c r="EB168" i="2"/>
  <c r="EV168" i="2"/>
  <c r="FP168" i="2"/>
  <c r="GJ168" i="2"/>
  <c r="DN168" i="2"/>
  <c r="EH168" i="2"/>
  <c r="FB168" i="2"/>
  <c r="FV168" i="2"/>
  <c r="DX168" i="2"/>
  <c r="ER168" i="2"/>
  <c r="FL168" i="2"/>
  <c r="GF168" i="2"/>
  <c r="DJ168" i="2"/>
  <c r="ED168" i="2"/>
  <c r="EX168" i="2"/>
  <c r="FR168" i="2"/>
  <c r="DT168" i="2"/>
  <c r="EN168" i="2"/>
  <c r="FH168" i="2"/>
  <c r="GB168" i="2"/>
  <c r="DZ167" i="2"/>
  <c r="ET167" i="2"/>
  <c r="FN167" i="2"/>
  <c r="GH167" i="2"/>
  <c r="DP167" i="2"/>
  <c r="EJ167" i="2"/>
  <c r="FD167" i="2"/>
  <c r="FX167" i="2"/>
  <c r="DV167" i="2"/>
  <c r="EP167" i="2"/>
  <c r="FJ167" i="2"/>
  <c r="GD167" i="2"/>
  <c r="DL167" i="2"/>
  <c r="EF167" i="2"/>
  <c r="EZ167" i="2"/>
  <c r="FT167" i="2"/>
  <c r="DR166" i="2"/>
  <c r="EL166" i="2"/>
  <c r="FF166" i="2"/>
  <c r="FZ166" i="2"/>
  <c r="EB166" i="2"/>
  <c r="EV166" i="2"/>
  <c r="FP166" i="2"/>
  <c r="GJ166" i="2"/>
  <c r="DN166" i="2"/>
  <c r="EH166" i="2"/>
  <c r="FB166" i="2"/>
  <c r="FV166" i="2"/>
  <c r="DX166" i="2"/>
  <c r="ER166" i="2"/>
  <c r="FL166" i="2"/>
  <c r="GF166" i="2"/>
  <c r="DJ166" i="2"/>
  <c r="ED166" i="2"/>
  <c r="EX166" i="2"/>
  <c r="FR166" i="2"/>
  <c r="DT166" i="2"/>
  <c r="EN166" i="2"/>
  <c r="FH166" i="2"/>
  <c r="GB166" i="2"/>
  <c r="DZ165" i="2"/>
  <c r="ET165" i="2"/>
  <c r="FN165" i="2"/>
  <c r="GH165" i="2"/>
  <c r="DP165" i="2"/>
  <c r="EJ165" i="2"/>
  <c r="FD165" i="2"/>
  <c r="FX165" i="2"/>
  <c r="DV165" i="2"/>
  <c r="EP165" i="2"/>
  <c r="FJ165" i="2"/>
  <c r="GD165" i="2"/>
  <c r="DL165" i="2"/>
  <c r="EF165" i="2"/>
  <c r="EZ165" i="2"/>
  <c r="FT165" i="2"/>
  <c r="DR164" i="2"/>
  <c r="EL164" i="2"/>
  <c r="FF164" i="2"/>
  <c r="FZ164" i="2"/>
  <c r="EB164" i="2"/>
  <c r="EV164" i="2"/>
  <c r="FP164" i="2"/>
  <c r="GJ164" i="2"/>
  <c r="DN164" i="2"/>
  <c r="EH164" i="2"/>
  <c r="FB164" i="2"/>
  <c r="FV164" i="2"/>
  <c r="DX164" i="2"/>
  <c r="ER164" i="2"/>
  <c r="FL164" i="2"/>
  <c r="GF164" i="2"/>
  <c r="DJ164" i="2"/>
  <c r="ED164" i="2"/>
  <c r="EX164" i="2"/>
  <c r="FR164" i="2"/>
  <c r="DT164" i="2"/>
  <c r="EN164" i="2"/>
  <c r="FH164" i="2"/>
  <c r="GB164" i="2"/>
  <c r="DZ163" i="2"/>
  <c r="ET163" i="2"/>
  <c r="EJ163" i="2"/>
  <c r="FN163" i="2"/>
  <c r="GH163" i="2"/>
  <c r="DP163" i="2"/>
  <c r="FX163" i="2"/>
  <c r="FD163" i="2"/>
  <c r="DV163" i="2"/>
  <c r="EP163" i="2"/>
  <c r="EZ163" i="2"/>
  <c r="FJ163" i="2"/>
  <c r="GD163" i="2"/>
  <c r="EF163" i="2"/>
  <c r="DL163" i="2"/>
  <c r="FT163" i="2"/>
  <c r="DR162" i="2"/>
  <c r="EL162" i="2"/>
  <c r="FF162" i="2"/>
  <c r="FZ162" i="2"/>
  <c r="FP162" i="2"/>
  <c r="EV162" i="2"/>
  <c r="EB162" i="2"/>
  <c r="GJ162" i="2"/>
  <c r="DN162" i="2"/>
  <c r="EH162" i="2"/>
  <c r="FB162" i="2"/>
  <c r="FV162" i="2"/>
  <c r="GF162" i="2"/>
  <c r="FL162" i="2"/>
  <c r="ER162" i="2"/>
  <c r="DX162" i="2"/>
  <c r="DJ162" i="2"/>
  <c r="ED162" i="2"/>
  <c r="EX162" i="2"/>
  <c r="FR162" i="2"/>
  <c r="DT162" i="2"/>
  <c r="GB162" i="2"/>
  <c r="FH162" i="2"/>
  <c r="EN162" i="2"/>
  <c r="DZ161" i="2"/>
  <c r="ET161" i="2"/>
  <c r="FN161" i="2"/>
  <c r="GH161" i="2"/>
  <c r="EJ161" i="2"/>
  <c r="DP161" i="2"/>
  <c r="FX161" i="2"/>
  <c r="FD161" i="2"/>
  <c r="DV161" i="2"/>
  <c r="EP161" i="2"/>
  <c r="FJ161" i="2"/>
  <c r="GD161" i="2"/>
  <c r="EZ161" i="2"/>
  <c r="EF161" i="2"/>
  <c r="DL161" i="2"/>
  <c r="FT161" i="2"/>
  <c r="DR160" i="2"/>
  <c r="EL160" i="2"/>
  <c r="FF160" i="2"/>
  <c r="FZ160" i="2"/>
  <c r="FP160" i="2"/>
  <c r="EV160" i="2"/>
  <c r="EB160" i="2"/>
  <c r="GJ160" i="2"/>
  <c r="DN160" i="2"/>
  <c r="EH160" i="2"/>
  <c r="FB160" i="2"/>
  <c r="FV160" i="2"/>
  <c r="GF160" i="2"/>
  <c r="FL160" i="2"/>
  <c r="ER160" i="2"/>
  <c r="DX160" i="2"/>
  <c r="DJ160" i="2"/>
  <c r="ED160" i="2"/>
  <c r="EX160" i="2"/>
  <c r="FR160" i="2"/>
  <c r="DT160" i="2"/>
  <c r="GB160" i="2"/>
  <c r="FH160" i="2"/>
  <c r="EN160" i="2"/>
  <c r="DZ159" i="2"/>
  <c r="ET159" i="2"/>
  <c r="FN159" i="2"/>
  <c r="GH159" i="2"/>
  <c r="EJ159" i="2"/>
  <c r="DP159" i="2"/>
  <c r="FX159" i="2"/>
  <c r="FD159" i="2"/>
  <c r="DV159" i="2"/>
  <c r="EP159" i="2"/>
  <c r="FJ159" i="2"/>
  <c r="GD159" i="2"/>
  <c r="EZ159" i="2"/>
  <c r="EF159" i="2"/>
  <c r="DL159" i="2"/>
  <c r="FT159" i="2"/>
  <c r="DR158" i="2"/>
  <c r="EL158" i="2"/>
  <c r="FF158" i="2"/>
  <c r="FZ158" i="2"/>
  <c r="FP158" i="2"/>
  <c r="EV158" i="2"/>
  <c r="EB158" i="2"/>
  <c r="GJ158" i="2"/>
  <c r="DN158" i="2"/>
  <c r="EH158" i="2"/>
  <c r="FB158" i="2"/>
  <c r="FV158" i="2"/>
  <c r="GF158" i="2"/>
  <c r="FL158" i="2"/>
  <c r="ER158" i="2"/>
  <c r="DX158" i="2"/>
  <c r="DJ158" i="2"/>
  <c r="ED158" i="2"/>
  <c r="EX158" i="2"/>
  <c r="FR158" i="2"/>
  <c r="DT158" i="2"/>
  <c r="GB158" i="2"/>
  <c r="FH158" i="2"/>
  <c r="EN158" i="2"/>
  <c r="DZ157" i="2"/>
  <c r="ET157" i="2"/>
  <c r="FN157" i="2"/>
  <c r="GH157" i="2"/>
  <c r="EJ157" i="2"/>
  <c r="DP157" i="2"/>
  <c r="FX157" i="2"/>
  <c r="FD157" i="2"/>
  <c r="DV157" i="2"/>
  <c r="EP157" i="2"/>
  <c r="FJ157" i="2"/>
  <c r="GD157" i="2"/>
  <c r="DL157" i="2"/>
  <c r="EZ157" i="2"/>
  <c r="EF157" i="2"/>
  <c r="FT157" i="2"/>
  <c r="DR156" i="2"/>
  <c r="EL156" i="2"/>
  <c r="FF156" i="2"/>
  <c r="FZ156" i="2"/>
  <c r="FP156" i="2"/>
  <c r="EB156" i="2"/>
  <c r="EV156" i="2"/>
  <c r="GJ156" i="2"/>
  <c r="DN156" i="2"/>
  <c r="EH156" i="2"/>
  <c r="FB156" i="2"/>
  <c r="FV156" i="2"/>
  <c r="DX156" i="2"/>
  <c r="GF156" i="2"/>
  <c r="ER156" i="2"/>
  <c r="FL156" i="2"/>
  <c r="DJ156" i="2"/>
  <c r="ED156" i="2"/>
  <c r="EX156" i="2"/>
  <c r="FR156" i="2"/>
  <c r="EN156" i="2"/>
  <c r="FH156" i="2"/>
  <c r="GB156" i="2"/>
  <c r="DT156" i="2"/>
  <c r="DZ155" i="2"/>
  <c r="ET155" i="2"/>
  <c r="FN155" i="2"/>
  <c r="GH155" i="2"/>
  <c r="FD155" i="2"/>
  <c r="FX155" i="2"/>
  <c r="DP155" i="2"/>
  <c r="EJ155" i="2"/>
  <c r="DV155" i="2"/>
  <c r="EP155" i="2"/>
  <c r="FJ155" i="2"/>
  <c r="GD155" i="2"/>
  <c r="FT155" i="2"/>
  <c r="DL155" i="2"/>
  <c r="EF155" i="2"/>
  <c r="EZ155" i="2"/>
  <c r="DR154" i="2"/>
  <c r="EL154" i="2"/>
  <c r="FF154" i="2"/>
  <c r="FZ154" i="2"/>
  <c r="GJ154" i="2"/>
  <c r="EB154" i="2"/>
  <c r="EV154" i="2"/>
  <c r="FP154" i="2"/>
  <c r="DN154" i="2"/>
  <c r="EH154" i="2"/>
  <c r="FB154" i="2"/>
  <c r="FV154" i="2"/>
  <c r="DX154" i="2"/>
  <c r="ER154" i="2"/>
  <c r="FL154" i="2"/>
  <c r="GF154" i="2"/>
  <c r="DJ154" i="2"/>
  <c r="ED154" i="2"/>
  <c r="EX154" i="2"/>
  <c r="FR154" i="2"/>
  <c r="EN154" i="2"/>
  <c r="FH154" i="2"/>
  <c r="GB154" i="2"/>
  <c r="DT154" i="2"/>
  <c r="DZ153" i="2"/>
  <c r="ET153" i="2"/>
  <c r="FN153" i="2"/>
  <c r="GH153" i="2"/>
  <c r="FD153" i="2"/>
  <c r="FX153" i="2"/>
  <c r="DP153" i="2"/>
  <c r="EJ153" i="2"/>
  <c r="DV153" i="2"/>
  <c r="EP153" i="2"/>
  <c r="FJ153" i="2"/>
  <c r="GD153" i="2"/>
  <c r="FT153" i="2"/>
  <c r="DL153" i="2"/>
  <c r="EF153" i="2"/>
  <c r="EZ153" i="2"/>
  <c r="DR152" i="2"/>
  <c r="EL152" i="2"/>
  <c r="FF152" i="2"/>
  <c r="FZ152" i="2"/>
  <c r="GJ152" i="2"/>
  <c r="EB152" i="2"/>
  <c r="EV152" i="2"/>
  <c r="FP152" i="2"/>
  <c r="DN152" i="2"/>
  <c r="EH152" i="2"/>
  <c r="FB152" i="2"/>
  <c r="FV152" i="2"/>
  <c r="DX152" i="2"/>
  <c r="ER152" i="2"/>
  <c r="FL152" i="2"/>
  <c r="GF152" i="2"/>
  <c r="DJ152" i="2"/>
  <c r="ED152" i="2"/>
  <c r="EX152" i="2"/>
  <c r="FR152" i="2"/>
  <c r="EN152" i="2"/>
  <c r="FH152" i="2"/>
  <c r="GB152" i="2"/>
  <c r="DT152" i="2"/>
  <c r="DP151" i="2"/>
  <c r="EJ151" i="2"/>
  <c r="DZ151" i="2"/>
  <c r="ET151" i="2"/>
  <c r="FN151" i="2"/>
  <c r="GH151" i="2"/>
  <c r="FD151" i="2"/>
  <c r="FX151" i="2"/>
  <c r="DL151" i="2"/>
  <c r="EF151" i="2"/>
  <c r="DV151" i="2"/>
  <c r="EP151" i="2"/>
  <c r="FJ151" i="2"/>
  <c r="GD151" i="2"/>
  <c r="FT151" i="2"/>
  <c r="EZ151" i="2"/>
  <c r="EB150" i="2"/>
  <c r="EV150" i="2"/>
  <c r="FP150" i="2"/>
  <c r="GJ150" i="2"/>
  <c r="DR150" i="2"/>
  <c r="EL150" i="2"/>
  <c r="FF150" i="2"/>
  <c r="FZ150" i="2"/>
  <c r="DX150" i="2"/>
  <c r="ER150" i="2"/>
  <c r="FL150" i="2"/>
  <c r="GF150" i="2"/>
  <c r="DN150" i="2"/>
  <c r="EH150" i="2"/>
  <c r="FB150" i="2"/>
  <c r="FV150" i="2"/>
  <c r="DT150" i="2"/>
  <c r="EN150" i="2"/>
  <c r="FH150" i="2"/>
  <c r="GB150" i="2"/>
  <c r="DJ150" i="2"/>
  <c r="ED150" i="2"/>
  <c r="EX150" i="2"/>
  <c r="FR150" i="2"/>
  <c r="DP149" i="2"/>
  <c r="EJ149" i="2"/>
  <c r="FD149" i="2"/>
  <c r="FX149" i="2"/>
  <c r="DZ149" i="2"/>
  <c r="ET149" i="2"/>
  <c r="FN149" i="2"/>
  <c r="GH149" i="2"/>
  <c r="DL149" i="2"/>
  <c r="EF149" i="2"/>
  <c r="EZ149" i="2"/>
  <c r="FT149" i="2"/>
  <c r="DV149" i="2"/>
  <c r="EP149" i="2"/>
  <c r="FJ149" i="2"/>
  <c r="GD149" i="2"/>
  <c r="EB148" i="2"/>
  <c r="EV148" i="2"/>
  <c r="FP148" i="2"/>
  <c r="GJ148" i="2"/>
  <c r="DR148" i="2"/>
  <c r="EL148" i="2"/>
  <c r="FF148" i="2"/>
  <c r="FZ148" i="2"/>
  <c r="DX148" i="2"/>
  <c r="ER148" i="2"/>
  <c r="FL148" i="2"/>
  <c r="GF148" i="2"/>
  <c r="DN148" i="2"/>
  <c r="EH148" i="2"/>
  <c r="FB148" i="2"/>
  <c r="FV148" i="2"/>
  <c r="DT148" i="2"/>
  <c r="EN148" i="2"/>
  <c r="FH148" i="2"/>
  <c r="GB148" i="2"/>
  <c r="DJ148" i="2"/>
  <c r="ED148" i="2"/>
  <c r="EX148" i="2"/>
  <c r="FR148" i="2"/>
  <c r="DP147" i="2"/>
  <c r="EJ147" i="2"/>
  <c r="FD147" i="2"/>
  <c r="FX147" i="2"/>
  <c r="DZ147" i="2"/>
  <c r="ET147" i="2"/>
  <c r="FN147" i="2"/>
  <c r="GH147" i="2"/>
  <c r="DL147" i="2"/>
  <c r="EF147" i="2"/>
  <c r="EZ147" i="2"/>
  <c r="FT147" i="2"/>
  <c r="DV147" i="2"/>
  <c r="EP147" i="2"/>
  <c r="FJ147" i="2"/>
  <c r="GD147" i="2"/>
  <c r="EB146" i="2"/>
  <c r="EV146" i="2"/>
  <c r="FP146" i="2"/>
  <c r="GJ146" i="2"/>
  <c r="DR146" i="2"/>
  <c r="EL146" i="2"/>
  <c r="FF146" i="2"/>
  <c r="FZ146" i="2"/>
  <c r="DX146" i="2"/>
  <c r="ER146" i="2"/>
  <c r="FL146" i="2"/>
  <c r="GF146" i="2"/>
  <c r="DN146" i="2"/>
  <c r="EH146" i="2"/>
  <c r="FB146" i="2"/>
  <c r="FV146" i="2"/>
  <c r="DT146" i="2"/>
  <c r="EN146" i="2"/>
  <c r="FH146" i="2"/>
  <c r="GB146" i="2"/>
  <c r="DJ146" i="2"/>
  <c r="ED146" i="2"/>
  <c r="EX146" i="2"/>
  <c r="FR146" i="2"/>
  <c r="DP145" i="2"/>
  <c r="EJ145" i="2"/>
  <c r="FD145" i="2"/>
  <c r="FX145" i="2"/>
  <c r="DZ145" i="2"/>
  <c r="ET145" i="2"/>
  <c r="FN145" i="2"/>
  <c r="GH145" i="2"/>
  <c r="DL145" i="2"/>
  <c r="EF145" i="2"/>
  <c r="EZ145" i="2"/>
  <c r="FT145" i="2"/>
  <c r="DV145" i="2"/>
  <c r="EP145" i="2"/>
  <c r="FJ145" i="2"/>
  <c r="GD145" i="2"/>
  <c r="EB144" i="2"/>
  <c r="EV144" i="2"/>
  <c r="FP144" i="2"/>
  <c r="GJ144" i="2"/>
  <c r="DR144" i="2"/>
  <c r="EL144" i="2"/>
  <c r="FF144" i="2"/>
  <c r="FZ144" i="2"/>
  <c r="DX144" i="2"/>
  <c r="ER144" i="2"/>
  <c r="FL144" i="2"/>
  <c r="GF144" i="2"/>
  <c r="DN144" i="2"/>
  <c r="EH144" i="2"/>
  <c r="FB144" i="2"/>
  <c r="FV144" i="2"/>
  <c r="DT144" i="2"/>
  <c r="EN144" i="2"/>
  <c r="FH144" i="2"/>
  <c r="GB144" i="2"/>
  <c r="DJ144" i="2"/>
  <c r="ED144" i="2"/>
  <c r="EX144" i="2"/>
  <c r="FR144" i="2"/>
  <c r="DP143" i="2"/>
  <c r="EJ143" i="2"/>
  <c r="FD143" i="2"/>
  <c r="FX143" i="2"/>
  <c r="DZ143" i="2"/>
  <c r="ET143" i="2"/>
  <c r="FN143" i="2"/>
  <c r="GH143" i="2"/>
  <c r="DL143" i="2"/>
  <c r="EF143" i="2"/>
  <c r="EZ143" i="2"/>
  <c r="FT143" i="2"/>
  <c r="DV143" i="2"/>
  <c r="EP143" i="2"/>
  <c r="FJ143" i="2"/>
  <c r="GD143" i="2"/>
  <c r="EB142" i="2"/>
  <c r="EV142" i="2"/>
  <c r="FP142" i="2"/>
  <c r="GJ142" i="2"/>
  <c r="DR142" i="2"/>
  <c r="EL142" i="2"/>
  <c r="FF142" i="2"/>
  <c r="FZ142" i="2"/>
  <c r="DX142" i="2"/>
  <c r="ER142" i="2"/>
  <c r="FL142" i="2"/>
  <c r="GF142" i="2"/>
  <c r="DN142" i="2"/>
  <c r="EH142" i="2"/>
  <c r="FB142" i="2"/>
  <c r="FV142" i="2"/>
  <c r="DT142" i="2"/>
  <c r="EN142" i="2"/>
  <c r="FH142" i="2"/>
  <c r="GB142" i="2"/>
  <c r="DJ142" i="2"/>
  <c r="ED142" i="2"/>
  <c r="EX142" i="2"/>
  <c r="FR142" i="2"/>
  <c r="DP141" i="2"/>
  <c r="EJ141" i="2"/>
  <c r="FD141" i="2"/>
  <c r="FX141" i="2"/>
  <c r="DZ141" i="2"/>
  <c r="ET141" i="2"/>
  <c r="FN141" i="2"/>
  <c r="GH141" i="2"/>
  <c r="DL141" i="2"/>
  <c r="EF141" i="2"/>
  <c r="EZ141" i="2"/>
  <c r="FT141" i="2"/>
  <c r="DV141" i="2"/>
  <c r="EP141" i="2"/>
  <c r="FJ141" i="2"/>
  <c r="GD141" i="2"/>
  <c r="EB140" i="2"/>
  <c r="EV140" i="2"/>
  <c r="FP140" i="2"/>
  <c r="GJ140" i="2"/>
  <c r="DR140" i="2"/>
  <c r="EL140" i="2"/>
  <c r="FF140" i="2"/>
  <c r="FZ140" i="2"/>
  <c r="DX140" i="2"/>
  <c r="ER140" i="2"/>
  <c r="FL140" i="2"/>
  <c r="GF140" i="2"/>
  <c r="DN140" i="2"/>
  <c r="EH140" i="2"/>
  <c r="FB140" i="2"/>
  <c r="FV140" i="2"/>
  <c r="DT140" i="2"/>
  <c r="EN140" i="2"/>
  <c r="FH140" i="2"/>
  <c r="GB140" i="2"/>
  <c r="DJ140" i="2"/>
  <c r="ED140" i="2"/>
  <c r="EX140" i="2"/>
  <c r="FR140" i="2"/>
  <c r="DP139" i="2"/>
  <c r="EJ139" i="2"/>
  <c r="FD139" i="2"/>
  <c r="FX139" i="2"/>
  <c r="DZ139" i="2"/>
  <c r="ET139" i="2"/>
  <c r="FN139" i="2"/>
  <c r="GH139" i="2"/>
  <c r="DL139" i="2"/>
  <c r="EF139" i="2"/>
  <c r="EZ139" i="2"/>
  <c r="FT139" i="2"/>
  <c r="DV139" i="2"/>
  <c r="EP139" i="2"/>
  <c r="FJ139" i="2"/>
  <c r="GD139" i="2"/>
  <c r="EB138" i="2"/>
  <c r="EV138" i="2"/>
  <c r="FP138" i="2"/>
  <c r="GJ138" i="2"/>
  <c r="DR138" i="2"/>
  <c r="EL138" i="2"/>
  <c r="FF138" i="2"/>
  <c r="FZ138" i="2"/>
  <c r="DX138" i="2"/>
  <c r="ER138" i="2"/>
  <c r="FL138" i="2"/>
  <c r="GF138" i="2"/>
  <c r="DN138" i="2"/>
  <c r="EH138" i="2"/>
  <c r="FB138" i="2"/>
  <c r="FV138" i="2"/>
  <c r="DT138" i="2"/>
  <c r="EN138" i="2"/>
  <c r="FH138" i="2"/>
  <c r="GB138" i="2"/>
  <c r="DJ138" i="2"/>
  <c r="ED138" i="2"/>
  <c r="EX138" i="2"/>
  <c r="FR138" i="2"/>
  <c r="DP137" i="2"/>
  <c r="EJ137" i="2"/>
  <c r="FD137" i="2"/>
  <c r="FX137" i="2"/>
  <c r="DZ137" i="2"/>
  <c r="ET137" i="2"/>
  <c r="FN137" i="2"/>
  <c r="GH137" i="2"/>
  <c r="DL137" i="2"/>
  <c r="EF137" i="2"/>
  <c r="EZ137" i="2"/>
  <c r="FT137" i="2"/>
  <c r="DV137" i="2"/>
  <c r="EP137" i="2"/>
  <c r="FJ137" i="2"/>
  <c r="GD137" i="2"/>
  <c r="EB136" i="2"/>
  <c r="EV136" i="2"/>
  <c r="FP136" i="2"/>
  <c r="GJ136" i="2"/>
  <c r="DR136" i="2"/>
  <c r="EL136" i="2"/>
  <c r="FF136" i="2"/>
  <c r="FZ136" i="2"/>
  <c r="DX136" i="2"/>
  <c r="ER136" i="2"/>
  <c r="FL136" i="2"/>
  <c r="GF136" i="2"/>
  <c r="DN136" i="2"/>
  <c r="EH136" i="2"/>
  <c r="FB136" i="2"/>
  <c r="FV136" i="2"/>
  <c r="DT136" i="2"/>
  <c r="EN136" i="2"/>
  <c r="FH136" i="2"/>
  <c r="GB136" i="2"/>
  <c r="DJ136" i="2"/>
  <c r="ED136" i="2"/>
  <c r="EX136" i="2"/>
  <c r="FR136" i="2"/>
  <c r="DZ135" i="2"/>
  <c r="DP135" i="2"/>
  <c r="EJ135" i="2"/>
  <c r="FD135" i="2"/>
  <c r="FX135" i="2"/>
  <c r="ET135" i="2"/>
  <c r="FN135" i="2"/>
  <c r="GH135" i="2"/>
  <c r="DV135" i="2"/>
  <c r="EF135" i="2"/>
  <c r="EZ135" i="2"/>
  <c r="FT135" i="2"/>
  <c r="DL135" i="2"/>
  <c r="EP135" i="2"/>
  <c r="FJ135" i="2"/>
  <c r="GD135" i="2"/>
  <c r="DR134" i="2"/>
  <c r="EL134" i="2"/>
  <c r="FF134" i="2"/>
  <c r="FZ134" i="2"/>
  <c r="FP134" i="2"/>
  <c r="EV134" i="2"/>
  <c r="EB134" i="2"/>
  <c r="GJ134" i="2"/>
  <c r="DN134" i="2"/>
  <c r="EH134" i="2"/>
  <c r="FB134" i="2"/>
  <c r="FV134" i="2"/>
  <c r="GF134" i="2"/>
  <c r="FL134" i="2"/>
  <c r="ER134" i="2"/>
  <c r="DX134" i="2"/>
  <c r="DJ134" i="2"/>
  <c r="ED134" i="2"/>
  <c r="EX134" i="2"/>
  <c r="FR134" i="2"/>
  <c r="DT134" i="2"/>
  <c r="GB134" i="2"/>
  <c r="FH134" i="2"/>
  <c r="EN134" i="2"/>
  <c r="DZ133" i="2"/>
  <c r="ET133" i="2"/>
  <c r="FN133" i="2"/>
  <c r="GH133" i="2"/>
  <c r="EJ133" i="2"/>
  <c r="DP133" i="2"/>
  <c r="FX133" i="2"/>
  <c r="FD133" i="2"/>
  <c r="DV133" i="2"/>
  <c r="EP133" i="2"/>
  <c r="FJ133" i="2"/>
  <c r="GD133" i="2"/>
  <c r="EZ133" i="2"/>
  <c r="EF133" i="2"/>
  <c r="DL133" i="2"/>
  <c r="FT133" i="2"/>
  <c r="DR132" i="2"/>
  <c r="EL132" i="2"/>
  <c r="FF132" i="2"/>
  <c r="FZ132" i="2"/>
  <c r="FP132" i="2"/>
  <c r="EV132" i="2"/>
  <c r="EB132" i="2"/>
  <c r="GJ132" i="2"/>
  <c r="DN132" i="2"/>
  <c r="EH132" i="2"/>
  <c r="FB132" i="2"/>
  <c r="FV132" i="2"/>
  <c r="GF132" i="2"/>
  <c r="FL132" i="2"/>
  <c r="ER132" i="2"/>
  <c r="DX132" i="2"/>
  <c r="DJ132" i="2"/>
  <c r="ED132" i="2"/>
  <c r="EX132" i="2"/>
  <c r="FR132" i="2"/>
  <c r="DT132" i="2"/>
  <c r="GB132" i="2"/>
  <c r="FH132" i="2"/>
  <c r="EN132" i="2"/>
  <c r="DZ131" i="2"/>
  <c r="ET131" i="2"/>
  <c r="FN131" i="2"/>
  <c r="GH131" i="2"/>
  <c r="EJ131" i="2"/>
  <c r="DP131" i="2"/>
  <c r="FX131" i="2"/>
  <c r="FD131" i="2"/>
  <c r="DV131" i="2"/>
  <c r="EP131" i="2"/>
  <c r="FJ131" i="2"/>
  <c r="GD131" i="2"/>
  <c r="EZ131" i="2"/>
  <c r="EF131" i="2"/>
  <c r="DL131" i="2"/>
  <c r="FT131" i="2"/>
  <c r="DR130" i="2"/>
  <c r="EL130" i="2"/>
  <c r="FF130" i="2"/>
  <c r="FZ130" i="2"/>
  <c r="EV130" i="2"/>
  <c r="EB130" i="2"/>
  <c r="FP130" i="2"/>
  <c r="GJ130" i="2"/>
  <c r="DN130" i="2"/>
  <c r="EH130" i="2"/>
  <c r="FB130" i="2"/>
  <c r="FV130" i="2"/>
  <c r="GF130" i="2"/>
  <c r="DX130" i="2"/>
  <c r="FL130" i="2"/>
  <c r="ER130" i="2"/>
  <c r="DJ130" i="2"/>
  <c r="ED130" i="2"/>
  <c r="EX130" i="2"/>
  <c r="FR130" i="2"/>
  <c r="EN130" i="2"/>
  <c r="GB130" i="2"/>
  <c r="DT130" i="2"/>
  <c r="FH130" i="2"/>
  <c r="DZ129" i="2"/>
  <c r="ET129" i="2"/>
  <c r="FN129" i="2"/>
  <c r="GH129" i="2"/>
  <c r="DP129" i="2"/>
  <c r="FD129" i="2"/>
  <c r="EJ129" i="2"/>
  <c r="FX129" i="2"/>
  <c r="DV129" i="2"/>
  <c r="EP129" i="2"/>
  <c r="FJ129" i="2"/>
  <c r="GD129" i="2"/>
  <c r="EF129" i="2"/>
  <c r="FT129" i="2"/>
  <c r="DL129" i="2"/>
  <c r="EZ129" i="2"/>
  <c r="DR128" i="2"/>
  <c r="EL128" i="2"/>
  <c r="FF128" i="2"/>
  <c r="FZ128" i="2"/>
  <c r="EB128" i="2"/>
  <c r="EV128" i="2"/>
  <c r="GJ128" i="2"/>
  <c r="FP128" i="2"/>
  <c r="DN128" i="2"/>
  <c r="EH128" i="2"/>
  <c r="FB128" i="2"/>
  <c r="FV128" i="2"/>
  <c r="ER128" i="2"/>
  <c r="FL128" i="2"/>
  <c r="DX128" i="2"/>
  <c r="GF128" i="2"/>
  <c r="DJ128" i="2"/>
  <c r="ED128" i="2"/>
  <c r="EX128" i="2"/>
  <c r="FR128" i="2"/>
  <c r="FH128" i="2"/>
  <c r="GB128" i="2"/>
  <c r="DT128" i="2"/>
  <c r="EN128" i="2"/>
  <c r="DZ127" i="2"/>
  <c r="ET127" i="2"/>
  <c r="FN127" i="2"/>
  <c r="GH127" i="2"/>
  <c r="FX127" i="2"/>
  <c r="DP127" i="2"/>
  <c r="EJ127" i="2"/>
  <c r="FD127" i="2"/>
  <c r="DV127" i="2"/>
  <c r="EP127" i="2"/>
  <c r="FJ127" i="2"/>
  <c r="GD127" i="2"/>
  <c r="DL127" i="2"/>
  <c r="EF127" i="2"/>
  <c r="EZ127" i="2"/>
  <c r="FT127" i="2"/>
  <c r="DR126" i="2"/>
  <c r="EL126" i="2"/>
  <c r="FF126" i="2"/>
  <c r="FZ126" i="2"/>
  <c r="EB126" i="2"/>
  <c r="EV126" i="2"/>
  <c r="FP126" i="2"/>
  <c r="GJ126" i="2"/>
  <c r="DN126" i="2"/>
  <c r="EH126" i="2"/>
  <c r="FB126" i="2"/>
  <c r="FV126" i="2"/>
  <c r="ER126" i="2"/>
  <c r="FL126" i="2"/>
  <c r="GF126" i="2"/>
  <c r="DX126" i="2"/>
  <c r="DJ126" i="2"/>
  <c r="ED126" i="2"/>
  <c r="EX126" i="2"/>
  <c r="FR126" i="2"/>
  <c r="FH126" i="2"/>
  <c r="GB126" i="2"/>
  <c r="DT126" i="2"/>
  <c r="EN126" i="2"/>
  <c r="DZ125" i="2"/>
  <c r="ET125" i="2"/>
  <c r="FN125" i="2"/>
  <c r="GH125" i="2"/>
  <c r="FX125" i="2"/>
  <c r="DP125" i="2"/>
  <c r="EJ125" i="2"/>
  <c r="FD125" i="2"/>
  <c r="DV125" i="2"/>
  <c r="EP125" i="2"/>
  <c r="FJ125" i="2"/>
  <c r="GD125" i="2"/>
  <c r="DL125" i="2"/>
  <c r="EF125" i="2"/>
  <c r="EZ125" i="2"/>
  <c r="FT125" i="2"/>
  <c r="DR124" i="2"/>
  <c r="EL124" i="2"/>
  <c r="FF124" i="2"/>
  <c r="FZ124" i="2"/>
  <c r="EB124" i="2"/>
  <c r="EV124" i="2"/>
  <c r="FP124" i="2"/>
  <c r="GJ124" i="2"/>
  <c r="DN124" i="2"/>
  <c r="EH124" i="2"/>
  <c r="FB124" i="2"/>
  <c r="FV124" i="2"/>
  <c r="ER124" i="2"/>
  <c r="FL124" i="2"/>
  <c r="GF124" i="2"/>
  <c r="DX124" i="2"/>
  <c r="DJ124" i="2"/>
  <c r="ED124" i="2"/>
  <c r="EX124" i="2"/>
  <c r="FR124" i="2"/>
  <c r="FH124" i="2"/>
  <c r="GB124" i="2"/>
  <c r="DT124" i="2"/>
  <c r="EN124" i="2"/>
  <c r="DP123" i="2"/>
  <c r="EJ123" i="2"/>
  <c r="DZ123" i="2"/>
  <c r="ET123" i="2"/>
  <c r="FN123" i="2"/>
  <c r="GH123" i="2"/>
  <c r="FX123" i="2"/>
  <c r="FD123" i="2"/>
  <c r="DL123" i="2"/>
  <c r="EF123" i="2"/>
  <c r="DV123" i="2"/>
  <c r="EP123" i="2"/>
  <c r="FJ123" i="2"/>
  <c r="GD123" i="2"/>
  <c r="EZ123" i="2"/>
  <c r="FT123" i="2"/>
  <c r="EB122" i="2"/>
  <c r="EV122" i="2"/>
  <c r="FP122" i="2"/>
  <c r="GJ122" i="2"/>
  <c r="DR122" i="2"/>
  <c r="EL122" i="2"/>
  <c r="FF122" i="2"/>
  <c r="FZ122" i="2"/>
  <c r="DX122" i="2"/>
  <c r="ER122" i="2"/>
  <c r="FL122" i="2"/>
  <c r="GF122" i="2"/>
  <c r="DN122" i="2"/>
  <c r="EH122" i="2"/>
  <c r="FB122" i="2"/>
  <c r="FV122" i="2"/>
  <c r="DT122" i="2"/>
  <c r="EN122" i="2"/>
  <c r="FH122" i="2"/>
  <c r="GB122" i="2"/>
  <c r="DJ122" i="2"/>
  <c r="ED122" i="2"/>
  <c r="EX122" i="2"/>
  <c r="FR122" i="2"/>
  <c r="DP121" i="2"/>
  <c r="EJ121" i="2"/>
  <c r="FD121" i="2"/>
  <c r="FX121" i="2"/>
  <c r="DZ121" i="2"/>
  <c r="ET121" i="2"/>
  <c r="FN121" i="2"/>
  <c r="GH121" i="2"/>
  <c r="DL121" i="2"/>
  <c r="EF121" i="2"/>
  <c r="EZ121" i="2"/>
  <c r="FT121" i="2"/>
  <c r="DV121" i="2"/>
  <c r="EP121" i="2"/>
  <c r="FJ121" i="2"/>
  <c r="GD121" i="2"/>
  <c r="EB120" i="2"/>
  <c r="EV120" i="2"/>
  <c r="FP120" i="2"/>
  <c r="GJ120" i="2"/>
  <c r="DR120" i="2"/>
  <c r="EL120" i="2"/>
  <c r="FF120" i="2"/>
  <c r="FZ120" i="2"/>
  <c r="DX120" i="2"/>
  <c r="ER120" i="2"/>
  <c r="FL120" i="2"/>
  <c r="GF120" i="2"/>
  <c r="DN120" i="2"/>
  <c r="EH120" i="2"/>
  <c r="FB120" i="2"/>
  <c r="FV120" i="2"/>
  <c r="DT120" i="2"/>
  <c r="EN120" i="2"/>
  <c r="FH120" i="2"/>
  <c r="GB120" i="2"/>
  <c r="DJ120" i="2"/>
  <c r="ED120" i="2"/>
  <c r="EX120" i="2"/>
  <c r="FR120" i="2"/>
  <c r="DP119" i="2"/>
  <c r="EJ119" i="2"/>
  <c r="FD119" i="2"/>
  <c r="FX119" i="2"/>
  <c r="DZ119" i="2"/>
  <c r="ET119" i="2"/>
  <c r="FN119" i="2"/>
  <c r="GH119" i="2"/>
  <c r="DL119" i="2"/>
  <c r="EF119" i="2"/>
  <c r="EZ119" i="2"/>
  <c r="FT119" i="2"/>
  <c r="DV119" i="2"/>
  <c r="EP119" i="2"/>
  <c r="FJ119" i="2"/>
  <c r="GD119" i="2"/>
  <c r="EB118" i="2"/>
  <c r="EV118" i="2"/>
  <c r="FP118" i="2"/>
  <c r="GJ118" i="2"/>
  <c r="DR118" i="2"/>
  <c r="EL118" i="2"/>
  <c r="FF118" i="2"/>
  <c r="FZ118" i="2"/>
  <c r="DX118" i="2"/>
  <c r="ER118" i="2"/>
  <c r="FL118" i="2"/>
  <c r="GF118" i="2"/>
  <c r="DN118" i="2"/>
  <c r="EH118" i="2"/>
  <c r="FB118" i="2"/>
  <c r="FV118" i="2"/>
  <c r="DT118" i="2"/>
  <c r="EN118" i="2"/>
  <c r="FH118" i="2"/>
  <c r="GB118" i="2"/>
  <c r="DJ118" i="2"/>
  <c r="ED118" i="2"/>
  <c r="EX118" i="2"/>
  <c r="FR118" i="2"/>
  <c r="DP117" i="2"/>
  <c r="EJ117" i="2"/>
  <c r="FD117" i="2"/>
  <c r="FX117" i="2"/>
  <c r="DZ117" i="2"/>
  <c r="ET117" i="2"/>
  <c r="FN117" i="2"/>
  <c r="GH117" i="2"/>
  <c r="DL117" i="2"/>
  <c r="EF117" i="2"/>
  <c r="EZ117" i="2"/>
  <c r="FT117" i="2"/>
  <c r="DV117" i="2"/>
  <c r="EP117" i="2"/>
  <c r="FJ117" i="2"/>
  <c r="GD117" i="2"/>
  <c r="EB116" i="2"/>
  <c r="EV116" i="2"/>
  <c r="FP116" i="2"/>
  <c r="GJ116" i="2"/>
  <c r="DR116" i="2"/>
  <c r="EL116" i="2"/>
  <c r="FF116" i="2"/>
  <c r="FZ116" i="2"/>
  <c r="DX116" i="2"/>
  <c r="ER116" i="2"/>
  <c r="FL116" i="2"/>
  <c r="GF116" i="2"/>
  <c r="DN116" i="2"/>
  <c r="EH116" i="2"/>
  <c r="FB116" i="2"/>
  <c r="FV116" i="2"/>
  <c r="DT116" i="2"/>
  <c r="EN116" i="2"/>
  <c r="FH116" i="2"/>
  <c r="GB116" i="2"/>
  <c r="DJ116" i="2"/>
  <c r="ED116" i="2"/>
  <c r="EX116" i="2"/>
  <c r="FR116" i="2"/>
  <c r="DP115" i="2"/>
  <c r="EJ115" i="2"/>
  <c r="FD115" i="2"/>
  <c r="FX115" i="2"/>
  <c r="DZ115" i="2"/>
  <c r="ET115" i="2"/>
  <c r="FN115" i="2"/>
  <c r="GH115" i="2"/>
  <c r="DL115" i="2"/>
  <c r="EF115" i="2"/>
  <c r="EZ115" i="2"/>
  <c r="FT115" i="2"/>
  <c r="DV115" i="2"/>
  <c r="EP115" i="2"/>
  <c r="FJ115" i="2"/>
  <c r="GD115" i="2"/>
  <c r="EB114" i="2"/>
  <c r="EV114" i="2"/>
  <c r="FP114" i="2"/>
  <c r="GJ114" i="2"/>
  <c r="DR114" i="2"/>
  <c r="EL114" i="2"/>
  <c r="FF114" i="2"/>
  <c r="FZ114" i="2"/>
  <c r="DX114" i="2"/>
  <c r="ER114" i="2"/>
  <c r="FL114" i="2"/>
  <c r="GF114" i="2"/>
  <c r="DN114" i="2"/>
  <c r="EH114" i="2"/>
  <c r="FB114" i="2"/>
  <c r="FV114" i="2"/>
  <c r="DT114" i="2"/>
  <c r="EN114" i="2"/>
  <c r="FH114" i="2"/>
  <c r="GB114" i="2"/>
  <c r="DJ114" i="2"/>
  <c r="ED114" i="2"/>
  <c r="EX114" i="2"/>
  <c r="FR114" i="2"/>
  <c r="DP113" i="2"/>
  <c r="EJ113" i="2"/>
  <c r="FD113" i="2"/>
  <c r="FX113" i="2"/>
  <c r="DZ113" i="2"/>
  <c r="ET113" i="2"/>
  <c r="FN113" i="2"/>
  <c r="GH113" i="2"/>
  <c r="DL113" i="2"/>
  <c r="EF113" i="2"/>
  <c r="EZ113" i="2"/>
  <c r="FT113" i="2"/>
  <c r="DV113" i="2"/>
  <c r="EP113" i="2"/>
  <c r="FJ113" i="2"/>
  <c r="GD113" i="2"/>
  <c r="EB112" i="2"/>
  <c r="EV112" i="2"/>
  <c r="FP112" i="2"/>
  <c r="GJ112" i="2"/>
  <c r="DR112" i="2"/>
  <c r="EL112" i="2"/>
  <c r="FF112" i="2"/>
  <c r="FZ112" i="2"/>
  <c r="DX112" i="2"/>
  <c r="ER112" i="2"/>
  <c r="FL112" i="2"/>
  <c r="GF112" i="2"/>
  <c r="DN112" i="2"/>
  <c r="EH112" i="2"/>
  <c r="FB112" i="2"/>
  <c r="FV112" i="2"/>
  <c r="DT112" i="2"/>
  <c r="EN112" i="2"/>
  <c r="FH112" i="2"/>
  <c r="GB112" i="2"/>
  <c r="DJ112" i="2"/>
  <c r="ED112" i="2"/>
  <c r="EX112" i="2"/>
  <c r="FR112" i="2"/>
  <c r="DP111" i="2"/>
  <c r="EJ111" i="2"/>
  <c r="FD111" i="2"/>
  <c r="FX111" i="2"/>
  <c r="DZ111" i="2"/>
  <c r="ET111" i="2"/>
  <c r="FN111" i="2"/>
  <c r="GH111" i="2"/>
  <c r="DL111" i="2"/>
  <c r="EF111" i="2"/>
  <c r="EZ111" i="2"/>
  <c r="FT111" i="2"/>
  <c r="DV111" i="2"/>
  <c r="EP111" i="2"/>
  <c r="FJ111" i="2"/>
  <c r="GD111" i="2"/>
  <c r="EB110" i="2"/>
  <c r="EL110" i="2"/>
  <c r="EV110" i="2"/>
  <c r="FP110" i="2"/>
  <c r="GJ110" i="2"/>
  <c r="DR110" i="2"/>
  <c r="FF110" i="2"/>
  <c r="FZ110" i="2"/>
  <c r="ER110" i="2"/>
  <c r="FL110" i="2"/>
  <c r="GF110" i="2"/>
  <c r="DX110" i="2"/>
  <c r="EH110" i="2"/>
  <c r="DN110" i="2"/>
  <c r="FB110" i="2"/>
  <c r="FV110" i="2"/>
  <c r="DJ110" i="2"/>
  <c r="FH110" i="2"/>
  <c r="GB110" i="2"/>
  <c r="EN110" i="2"/>
  <c r="DT110" i="2"/>
  <c r="ED110" i="2"/>
  <c r="EX110" i="2"/>
  <c r="FR110" i="2"/>
  <c r="DP109" i="2"/>
  <c r="DZ109" i="2"/>
  <c r="FX109" i="2"/>
  <c r="GH109" i="2"/>
  <c r="FD109" i="2"/>
  <c r="FN109" i="2"/>
  <c r="EJ109" i="2"/>
  <c r="ET109" i="2"/>
  <c r="EF109" i="2"/>
  <c r="EP109" i="2"/>
  <c r="DL109" i="2"/>
  <c r="DV109" i="2"/>
  <c r="FT109" i="2"/>
  <c r="GD109" i="2"/>
  <c r="EZ109" i="2"/>
  <c r="FJ109" i="2"/>
  <c r="EV108" i="2"/>
  <c r="FF108" i="2"/>
  <c r="EB108" i="2"/>
  <c r="EL108" i="2"/>
  <c r="DR108" i="2"/>
  <c r="GJ108" i="2"/>
  <c r="FP108" i="2"/>
  <c r="FZ108" i="2"/>
  <c r="FL108" i="2"/>
  <c r="FV108" i="2"/>
  <c r="ER108" i="2"/>
  <c r="FB108" i="2"/>
  <c r="DX108" i="2"/>
  <c r="EH108" i="2"/>
  <c r="DN108" i="2"/>
  <c r="GF108" i="2"/>
  <c r="DJ108" i="2"/>
  <c r="GB108" i="2"/>
  <c r="FH108" i="2"/>
  <c r="FR108" i="2"/>
  <c r="EN108" i="2"/>
  <c r="EX108" i="2"/>
  <c r="DT108" i="2"/>
  <c r="ED108" i="2"/>
  <c r="DP107" i="2"/>
  <c r="DZ107" i="2"/>
  <c r="FX107" i="2"/>
  <c r="GH107" i="2"/>
  <c r="FD107" i="2"/>
  <c r="FN107" i="2"/>
  <c r="EJ107" i="2"/>
  <c r="ET107" i="2"/>
  <c r="EF107" i="2"/>
  <c r="EP107" i="2"/>
  <c r="DL107" i="2"/>
  <c r="DV107" i="2"/>
  <c r="FT107" i="2"/>
  <c r="GD107" i="2"/>
  <c r="EZ107" i="2"/>
  <c r="FJ107" i="2"/>
  <c r="DR106" i="2"/>
  <c r="EL106" i="2"/>
  <c r="EV106" i="2"/>
  <c r="FF106" i="2"/>
  <c r="EB106" i="2"/>
  <c r="GJ106" i="2"/>
  <c r="FP106" i="2"/>
  <c r="FZ106" i="2"/>
  <c r="DN106" i="2"/>
  <c r="EH106" i="2"/>
  <c r="FL106" i="2"/>
  <c r="FV106" i="2"/>
  <c r="ER106" i="2"/>
  <c r="FB106" i="2"/>
  <c r="DX106" i="2"/>
  <c r="GF106" i="2"/>
  <c r="DJ106" i="2"/>
  <c r="ED106" i="2"/>
  <c r="GB106" i="2"/>
  <c r="DT106" i="2"/>
  <c r="FH106" i="2"/>
  <c r="FR106" i="2"/>
  <c r="EX106" i="2"/>
  <c r="EN106" i="2"/>
  <c r="DZ105" i="2"/>
  <c r="ET105" i="2"/>
  <c r="FN105" i="2"/>
  <c r="GH105" i="2"/>
  <c r="EJ105" i="2"/>
  <c r="FX105" i="2"/>
  <c r="DP105" i="2"/>
  <c r="FD105" i="2"/>
  <c r="DV105" i="2"/>
  <c r="EP105" i="2"/>
  <c r="FJ105" i="2"/>
  <c r="GD105" i="2"/>
  <c r="DL105" i="2"/>
  <c r="EZ105" i="2"/>
  <c r="EF105" i="2"/>
  <c r="FT105" i="2"/>
  <c r="EB104" i="2"/>
  <c r="EV104" i="2"/>
  <c r="DR104" i="2"/>
  <c r="EL104" i="2"/>
  <c r="FF104" i="2"/>
  <c r="FZ104" i="2"/>
  <c r="FP104" i="2"/>
  <c r="GJ104" i="2"/>
  <c r="DX104" i="2"/>
  <c r="ER104" i="2"/>
  <c r="DN104" i="2"/>
  <c r="EH104" i="2"/>
  <c r="FB104" i="2"/>
  <c r="FV104" i="2"/>
  <c r="GF104" i="2"/>
  <c r="FL104" i="2"/>
  <c r="DT104" i="2"/>
  <c r="EN104" i="2"/>
  <c r="DJ104" i="2"/>
  <c r="ED104" i="2"/>
  <c r="EX104" i="2"/>
  <c r="FR104" i="2"/>
  <c r="FH104" i="2"/>
  <c r="GB104" i="2"/>
  <c r="DP103" i="2"/>
  <c r="EJ103" i="2"/>
  <c r="FD103" i="2"/>
  <c r="FX103" i="2"/>
  <c r="DZ103" i="2"/>
  <c r="ET103" i="2"/>
  <c r="FN103" i="2"/>
  <c r="GH103" i="2"/>
  <c r="DL103" i="2"/>
  <c r="EF103" i="2"/>
  <c r="EZ103" i="2"/>
  <c r="FT103" i="2"/>
  <c r="DV103" i="2"/>
  <c r="EP103" i="2"/>
  <c r="FJ103" i="2"/>
  <c r="GD103" i="2"/>
  <c r="EB102" i="2"/>
  <c r="EV102" i="2"/>
  <c r="FP102" i="2"/>
  <c r="GJ102" i="2"/>
  <c r="DR102" i="2"/>
  <c r="EL102" i="2"/>
  <c r="FF102" i="2"/>
  <c r="FZ102" i="2"/>
  <c r="DX102" i="2"/>
  <c r="ER102" i="2"/>
  <c r="FL102" i="2"/>
  <c r="GF102" i="2"/>
  <c r="DN102" i="2"/>
  <c r="EH102" i="2"/>
  <c r="FB102" i="2"/>
  <c r="FV102" i="2"/>
  <c r="DT102" i="2"/>
  <c r="EN102" i="2"/>
  <c r="FH102" i="2"/>
  <c r="GB102" i="2"/>
  <c r="DJ102" i="2"/>
  <c r="ED102" i="2"/>
  <c r="EX102" i="2"/>
  <c r="FR102" i="2"/>
  <c r="DP101" i="2"/>
  <c r="EJ101" i="2"/>
  <c r="FD101" i="2"/>
  <c r="FX101" i="2"/>
  <c r="DZ101" i="2"/>
  <c r="ET101" i="2"/>
  <c r="FN101" i="2"/>
  <c r="GH101" i="2"/>
  <c r="DL101" i="2"/>
  <c r="EF101" i="2"/>
  <c r="EZ101" i="2"/>
  <c r="FT101" i="2"/>
  <c r="DV101" i="2"/>
  <c r="EP101" i="2"/>
  <c r="FJ101" i="2"/>
  <c r="GD101" i="2"/>
  <c r="EB100" i="2"/>
  <c r="EV100" i="2"/>
  <c r="FP100" i="2"/>
  <c r="GJ100" i="2"/>
  <c r="DR100" i="2"/>
  <c r="EL100" i="2"/>
  <c r="FF100" i="2"/>
  <c r="FZ100" i="2"/>
  <c r="DX100" i="2"/>
  <c r="ER100" i="2"/>
  <c r="FL100" i="2"/>
  <c r="GF100" i="2"/>
  <c r="DN100" i="2"/>
  <c r="EH100" i="2"/>
  <c r="FB100" i="2"/>
  <c r="FV100" i="2"/>
  <c r="DT100" i="2"/>
  <c r="EN100" i="2"/>
  <c r="FH100" i="2"/>
  <c r="GB100" i="2"/>
  <c r="DJ100" i="2"/>
  <c r="ED100" i="2"/>
  <c r="EX100" i="2"/>
  <c r="FR100" i="2"/>
  <c r="DP99" i="2"/>
  <c r="EJ99" i="2"/>
  <c r="FD99" i="2"/>
  <c r="FX99" i="2"/>
  <c r="DZ99" i="2"/>
  <c r="ET99" i="2"/>
  <c r="FN99" i="2"/>
  <c r="GH99" i="2"/>
  <c r="DL99" i="2"/>
  <c r="EF99" i="2"/>
  <c r="EZ99" i="2"/>
  <c r="FT99" i="2"/>
  <c r="DV99" i="2"/>
  <c r="EP99" i="2"/>
  <c r="FJ99" i="2"/>
  <c r="GD99" i="2"/>
  <c r="EB98" i="2"/>
  <c r="EV98" i="2"/>
  <c r="FP98" i="2"/>
  <c r="GJ98" i="2"/>
  <c r="DR98" i="2"/>
  <c r="EL98" i="2"/>
  <c r="FF98" i="2"/>
  <c r="FZ98" i="2"/>
  <c r="DX98" i="2"/>
  <c r="ER98" i="2"/>
  <c r="FL98" i="2"/>
  <c r="GF98" i="2"/>
  <c r="DN98" i="2"/>
  <c r="EH98" i="2"/>
  <c r="FB98" i="2"/>
  <c r="FV98" i="2"/>
  <c r="DT98" i="2"/>
  <c r="EN98" i="2"/>
  <c r="FH98" i="2"/>
  <c r="GB98" i="2"/>
  <c r="DJ98" i="2"/>
  <c r="ED98" i="2"/>
  <c r="EX98" i="2"/>
  <c r="FR98" i="2"/>
  <c r="DP97" i="2"/>
  <c r="EJ97" i="2"/>
  <c r="FD97" i="2"/>
  <c r="FX97" i="2"/>
  <c r="DZ97" i="2"/>
  <c r="ET97" i="2"/>
  <c r="FN97" i="2"/>
  <c r="GH97" i="2"/>
  <c r="DL97" i="2"/>
  <c r="EF97" i="2"/>
  <c r="EZ97" i="2"/>
  <c r="FT97" i="2"/>
  <c r="DV97" i="2"/>
  <c r="EP97" i="2"/>
  <c r="FJ97" i="2"/>
  <c r="GD97" i="2"/>
  <c r="EB96" i="2"/>
  <c r="EV96" i="2"/>
  <c r="FP96" i="2"/>
  <c r="GJ96" i="2"/>
  <c r="DR96" i="2"/>
  <c r="EL96" i="2"/>
  <c r="FF96" i="2"/>
  <c r="FZ96" i="2"/>
  <c r="DX96" i="2"/>
  <c r="ER96" i="2"/>
  <c r="FL96" i="2"/>
  <c r="GF96" i="2"/>
  <c r="DN96" i="2"/>
  <c r="EH96" i="2"/>
  <c r="FB96" i="2"/>
  <c r="FV96" i="2"/>
  <c r="DT96" i="2"/>
  <c r="EN96" i="2"/>
  <c r="FH96" i="2"/>
  <c r="GB96" i="2"/>
  <c r="DJ96" i="2"/>
  <c r="ED96" i="2"/>
  <c r="EX96" i="2"/>
  <c r="FR96" i="2"/>
  <c r="DP95" i="2"/>
  <c r="EJ95" i="2"/>
  <c r="FD95" i="2"/>
  <c r="FX95" i="2"/>
  <c r="DZ95" i="2"/>
  <c r="ET95" i="2"/>
  <c r="FN95" i="2"/>
  <c r="GH95" i="2"/>
  <c r="DL95" i="2"/>
  <c r="EF95" i="2"/>
  <c r="EZ95" i="2"/>
  <c r="FT95" i="2"/>
  <c r="DV95" i="2"/>
  <c r="EP95" i="2"/>
  <c r="FJ95" i="2"/>
  <c r="GD95" i="2"/>
  <c r="DR94" i="2"/>
  <c r="EB94" i="2"/>
  <c r="GJ94" i="2"/>
  <c r="FF94" i="2"/>
  <c r="FP94" i="2"/>
  <c r="FZ94" i="2"/>
  <c r="EL94" i="2"/>
  <c r="EV94" i="2"/>
  <c r="EH94" i="2"/>
  <c r="ER94" i="2"/>
  <c r="GF94" i="2"/>
  <c r="DN94" i="2"/>
  <c r="DX94" i="2"/>
  <c r="FV94" i="2"/>
  <c r="FB94" i="2"/>
  <c r="FL94" i="2"/>
  <c r="EX94" i="2"/>
  <c r="FH94" i="2"/>
  <c r="GB94" i="2"/>
  <c r="ED94" i="2"/>
  <c r="EN94" i="2"/>
  <c r="DJ94" i="2"/>
  <c r="DT94" i="2"/>
  <c r="FR94" i="2"/>
  <c r="FN93" i="2"/>
  <c r="FX93" i="2"/>
  <c r="ET93" i="2"/>
  <c r="FD93" i="2"/>
  <c r="DZ93" i="2"/>
  <c r="EJ93" i="2"/>
  <c r="DP93" i="2"/>
  <c r="GH93" i="2"/>
  <c r="DL93" i="2"/>
  <c r="GD93" i="2"/>
  <c r="FJ93" i="2"/>
  <c r="FT93" i="2"/>
  <c r="EP93" i="2"/>
  <c r="EZ93" i="2"/>
  <c r="DV93" i="2"/>
  <c r="EF93" i="2"/>
  <c r="DR92" i="2"/>
  <c r="EB92" i="2"/>
  <c r="FZ92" i="2"/>
  <c r="GJ92" i="2"/>
  <c r="FF92" i="2"/>
  <c r="FP92" i="2"/>
  <c r="EL92" i="2"/>
  <c r="EV92" i="2"/>
  <c r="EH92" i="2"/>
  <c r="ER92" i="2"/>
  <c r="DN92" i="2"/>
  <c r="DX92" i="2"/>
  <c r="FV92" i="2"/>
  <c r="GF92" i="2"/>
  <c r="FB92" i="2"/>
  <c r="FL92" i="2"/>
  <c r="EX92" i="2"/>
  <c r="FH92" i="2"/>
  <c r="ED92" i="2"/>
  <c r="EN92" i="2"/>
  <c r="DJ92" i="2"/>
  <c r="DT92" i="2"/>
  <c r="FR92" i="2"/>
  <c r="GB92" i="2"/>
  <c r="FN91" i="2"/>
  <c r="FX91" i="2"/>
  <c r="ET91" i="2"/>
  <c r="FD91" i="2"/>
  <c r="DZ91" i="2"/>
  <c r="EJ91" i="2"/>
  <c r="DP91" i="2"/>
  <c r="GH91" i="2"/>
  <c r="DL91" i="2"/>
  <c r="GD91" i="2"/>
  <c r="FJ91" i="2"/>
  <c r="FT91" i="2"/>
  <c r="EP91" i="2"/>
  <c r="EZ91" i="2"/>
  <c r="DV91" i="2"/>
  <c r="EF91" i="2"/>
  <c r="DR90" i="2"/>
  <c r="EB90" i="2"/>
  <c r="FZ90" i="2"/>
  <c r="GJ90" i="2"/>
  <c r="FF90" i="2"/>
  <c r="FP90" i="2"/>
  <c r="EL90" i="2"/>
  <c r="EV90" i="2"/>
  <c r="EH90" i="2"/>
  <c r="ER90" i="2"/>
  <c r="DN90" i="2"/>
  <c r="DX90" i="2"/>
  <c r="FV90" i="2"/>
  <c r="GF90" i="2"/>
  <c r="FB90" i="2"/>
  <c r="FL90" i="2"/>
  <c r="EX90" i="2"/>
  <c r="FH90" i="2"/>
  <c r="ED90" i="2"/>
  <c r="EN90" i="2"/>
  <c r="DJ90" i="2"/>
  <c r="DT90" i="2"/>
  <c r="FR90" i="2"/>
  <c r="GB90" i="2"/>
  <c r="FN89" i="2"/>
  <c r="FX89" i="2"/>
  <c r="ET89" i="2"/>
  <c r="FD89" i="2"/>
  <c r="DZ89" i="2"/>
  <c r="EJ89" i="2"/>
  <c r="DP89" i="2"/>
  <c r="GH89" i="2"/>
  <c r="DL89" i="2"/>
  <c r="GD89" i="2"/>
  <c r="FJ89" i="2"/>
  <c r="FT89" i="2"/>
  <c r="EP89" i="2"/>
  <c r="EZ89" i="2"/>
  <c r="DV89" i="2"/>
  <c r="EF89" i="2"/>
  <c r="DR88" i="2"/>
  <c r="EL88" i="2"/>
  <c r="FF88" i="2"/>
  <c r="FZ88" i="2"/>
  <c r="EB88" i="2"/>
  <c r="EV88" i="2"/>
  <c r="FP88" i="2"/>
  <c r="GJ88" i="2"/>
  <c r="DN88" i="2"/>
  <c r="EH88" i="2"/>
  <c r="FB88" i="2"/>
  <c r="FV88" i="2"/>
  <c r="DX88" i="2"/>
  <c r="ER88" i="2"/>
  <c r="GF88" i="2"/>
  <c r="FL88" i="2"/>
  <c r="DJ88" i="2"/>
  <c r="ED88" i="2"/>
  <c r="EX88" i="2"/>
  <c r="FR88" i="2"/>
  <c r="DT88" i="2"/>
  <c r="EN88" i="2"/>
  <c r="FH88" i="2"/>
  <c r="GB88" i="2"/>
  <c r="DZ87" i="2"/>
  <c r="ET87" i="2"/>
  <c r="FN87" i="2"/>
  <c r="GH87" i="2"/>
  <c r="DP87" i="2"/>
  <c r="EJ87" i="2"/>
  <c r="FD87" i="2"/>
  <c r="FX87" i="2"/>
  <c r="DV87" i="2"/>
  <c r="EP87" i="2"/>
  <c r="FJ87" i="2"/>
  <c r="GD87" i="2"/>
  <c r="DL87" i="2"/>
  <c r="EF87" i="2"/>
  <c r="EZ87" i="2"/>
  <c r="FT87" i="2"/>
  <c r="DR86" i="2"/>
  <c r="EL86" i="2"/>
  <c r="FF86" i="2"/>
  <c r="FZ86" i="2"/>
  <c r="EB86" i="2"/>
  <c r="EV86" i="2"/>
  <c r="FP86" i="2"/>
  <c r="GJ86" i="2"/>
  <c r="DN86" i="2"/>
  <c r="EH86" i="2"/>
  <c r="FB86" i="2"/>
  <c r="FV86" i="2"/>
  <c r="DX86" i="2"/>
  <c r="ER86" i="2"/>
  <c r="FL86" i="2"/>
  <c r="GF86" i="2"/>
  <c r="DJ86" i="2"/>
  <c r="ED86" i="2"/>
  <c r="EX86" i="2"/>
  <c r="FR86" i="2"/>
  <c r="DT86" i="2"/>
  <c r="EN86" i="2"/>
  <c r="FH86" i="2"/>
  <c r="GB86" i="2"/>
  <c r="DZ85" i="2"/>
  <c r="ET85" i="2"/>
  <c r="FN85" i="2"/>
  <c r="GH85" i="2"/>
  <c r="DP85" i="2"/>
  <c r="EJ85" i="2"/>
  <c r="FD85" i="2"/>
  <c r="FX85" i="2"/>
  <c r="DV85" i="2"/>
  <c r="EP85" i="2"/>
  <c r="FJ85" i="2"/>
  <c r="GD85" i="2"/>
  <c r="DL85" i="2"/>
  <c r="EF85" i="2"/>
  <c r="EZ85" i="2"/>
  <c r="FT85" i="2"/>
  <c r="DR84" i="2"/>
  <c r="EL84" i="2"/>
  <c r="FF84" i="2"/>
  <c r="FZ84" i="2"/>
  <c r="EB84" i="2"/>
  <c r="EV84" i="2"/>
  <c r="FP84" i="2"/>
  <c r="GJ84" i="2"/>
  <c r="DN84" i="2"/>
  <c r="EH84" i="2"/>
  <c r="FB84" i="2"/>
  <c r="FV84" i="2"/>
  <c r="DX84" i="2"/>
  <c r="ER84" i="2"/>
  <c r="FL84" i="2"/>
  <c r="GF84" i="2"/>
  <c r="DJ84" i="2"/>
  <c r="ED84" i="2"/>
  <c r="EX84" i="2"/>
  <c r="FR84" i="2"/>
  <c r="DT84" i="2"/>
  <c r="EN84" i="2"/>
  <c r="FH84" i="2"/>
  <c r="GB84" i="2"/>
  <c r="DZ83" i="2"/>
  <c r="ET83" i="2"/>
  <c r="FN83" i="2"/>
  <c r="GH83" i="2"/>
  <c r="DP83" i="2"/>
  <c r="EJ83" i="2"/>
  <c r="FD83" i="2"/>
  <c r="FX83" i="2"/>
  <c r="DV83" i="2"/>
  <c r="EP83" i="2"/>
  <c r="FJ83" i="2"/>
  <c r="GD83" i="2"/>
  <c r="DL83" i="2"/>
  <c r="EF83" i="2"/>
  <c r="EZ83" i="2"/>
  <c r="FT83" i="2"/>
  <c r="DR82" i="2"/>
  <c r="EL82" i="2"/>
  <c r="FF82" i="2"/>
  <c r="FZ82" i="2"/>
  <c r="EB82" i="2"/>
  <c r="EV82" i="2"/>
  <c r="FP82" i="2"/>
  <c r="GJ82" i="2"/>
  <c r="DN82" i="2"/>
  <c r="EH82" i="2"/>
  <c r="FB82" i="2"/>
  <c r="FV82" i="2"/>
  <c r="DX82" i="2"/>
  <c r="ER82" i="2"/>
  <c r="FL82" i="2"/>
  <c r="GF82" i="2"/>
  <c r="DJ82" i="2"/>
  <c r="ED82" i="2"/>
  <c r="EX82" i="2"/>
  <c r="FR82" i="2"/>
  <c r="DT82" i="2"/>
  <c r="EN82" i="2"/>
  <c r="FH82" i="2"/>
  <c r="GB82" i="2"/>
  <c r="DZ81" i="2"/>
  <c r="ET81" i="2"/>
  <c r="FN81" i="2"/>
  <c r="GH81" i="2"/>
  <c r="DP81" i="2"/>
  <c r="EJ81" i="2"/>
  <c r="FD81" i="2"/>
  <c r="FX81" i="2"/>
  <c r="DV81" i="2"/>
  <c r="EP81" i="2"/>
  <c r="FJ81" i="2"/>
  <c r="GD81" i="2"/>
  <c r="DL81" i="2"/>
  <c r="EF81" i="2"/>
  <c r="EZ81" i="2"/>
  <c r="FT81" i="2"/>
  <c r="DR80" i="2"/>
  <c r="EL80" i="2"/>
  <c r="EB80" i="2"/>
  <c r="FF80" i="2"/>
  <c r="FZ80" i="2"/>
  <c r="FP80" i="2"/>
  <c r="GJ80" i="2"/>
  <c r="EV80" i="2"/>
  <c r="DN80" i="2"/>
  <c r="EH80" i="2"/>
  <c r="ER80" i="2"/>
  <c r="FB80" i="2"/>
  <c r="FV80" i="2"/>
  <c r="DX80" i="2"/>
  <c r="FL80" i="2"/>
  <c r="GF80" i="2"/>
  <c r="DJ80" i="2"/>
  <c r="ED80" i="2"/>
  <c r="EX80" i="2"/>
  <c r="FR80" i="2"/>
  <c r="EN80" i="2"/>
  <c r="DT80" i="2"/>
  <c r="FH80" i="2"/>
  <c r="GB80" i="2"/>
  <c r="DZ79" i="2"/>
  <c r="ET79" i="2"/>
  <c r="FN79" i="2"/>
  <c r="GH79" i="2"/>
  <c r="FX79" i="2"/>
  <c r="FD79" i="2"/>
  <c r="EJ79" i="2"/>
  <c r="DP79" i="2"/>
  <c r="DV79" i="2"/>
  <c r="EP79" i="2"/>
  <c r="FJ79" i="2"/>
  <c r="GD79" i="2"/>
  <c r="DL79" i="2"/>
  <c r="FT79" i="2"/>
  <c r="EZ79" i="2"/>
  <c r="EF79" i="2"/>
  <c r="DR78" i="2"/>
  <c r="EL78" i="2"/>
  <c r="FF78" i="2"/>
  <c r="FZ78" i="2"/>
  <c r="EB78" i="2"/>
  <c r="GJ78" i="2"/>
  <c r="FP78" i="2"/>
  <c r="EV78" i="2"/>
  <c r="DN78" i="2"/>
  <c r="EH78" i="2"/>
  <c r="FB78" i="2"/>
  <c r="FV78" i="2"/>
  <c r="ER78" i="2"/>
  <c r="DX78" i="2"/>
  <c r="GF78" i="2"/>
  <c r="FL78" i="2"/>
  <c r="DJ78" i="2"/>
  <c r="ED78" i="2"/>
  <c r="EX78" i="2"/>
  <c r="FR78" i="2"/>
  <c r="FH78" i="2"/>
  <c r="EN78" i="2"/>
  <c r="DT78" i="2"/>
  <c r="GB78" i="2"/>
  <c r="DZ77" i="2"/>
  <c r="ET77" i="2"/>
  <c r="FN77" i="2"/>
  <c r="GH77" i="2"/>
  <c r="FX77" i="2"/>
  <c r="FD77" i="2"/>
  <c r="EJ77" i="2"/>
  <c r="DP77" i="2"/>
  <c r="DV77" i="2"/>
  <c r="EP77" i="2"/>
  <c r="FJ77" i="2"/>
  <c r="GD77" i="2"/>
  <c r="DL77" i="2"/>
  <c r="FT77" i="2"/>
  <c r="EZ77" i="2"/>
  <c r="EF77" i="2"/>
  <c r="DR76" i="2"/>
  <c r="EL76" i="2"/>
  <c r="FF76" i="2"/>
  <c r="FZ76" i="2"/>
  <c r="EB76" i="2"/>
  <c r="GJ76" i="2"/>
  <c r="FP76" i="2"/>
  <c r="EV76" i="2"/>
  <c r="DN76" i="2"/>
  <c r="EH76" i="2"/>
  <c r="FB76" i="2"/>
  <c r="FV76" i="2"/>
  <c r="ER76" i="2"/>
  <c r="DX76" i="2"/>
  <c r="GF76" i="2"/>
  <c r="FL76" i="2"/>
  <c r="DJ76" i="2"/>
  <c r="ED76" i="2"/>
  <c r="EX76" i="2"/>
  <c r="FR76" i="2"/>
  <c r="FH76" i="2"/>
  <c r="EN76" i="2"/>
  <c r="DT76" i="2"/>
  <c r="GB76" i="2"/>
  <c r="DZ75" i="2"/>
  <c r="ET75" i="2"/>
  <c r="FN75" i="2"/>
  <c r="GH75" i="2"/>
  <c r="FX75" i="2"/>
  <c r="FD75" i="2"/>
  <c r="EJ75" i="2"/>
  <c r="DP75" i="2"/>
  <c r="DV75" i="2"/>
  <c r="EP75" i="2"/>
  <c r="FJ75" i="2"/>
  <c r="GD75" i="2"/>
  <c r="DL75" i="2"/>
  <c r="FT75" i="2"/>
  <c r="EZ75" i="2"/>
  <c r="EF75" i="2"/>
  <c r="DR74" i="2"/>
  <c r="EL74" i="2"/>
  <c r="FF74" i="2"/>
  <c r="FZ74" i="2"/>
  <c r="EB74" i="2"/>
  <c r="GJ74" i="2"/>
  <c r="FP74" i="2"/>
  <c r="EV74" i="2"/>
  <c r="DN74" i="2"/>
  <c r="EH74" i="2"/>
  <c r="FB74" i="2"/>
  <c r="FV74" i="2"/>
  <c r="ER74" i="2"/>
  <c r="DX74" i="2"/>
  <c r="GF74" i="2"/>
  <c r="FL74" i="2"/>
  <c r="DJ74" i="2"/>
  <c r="ED74" i="2"/>
  <c r="EX74" i="2"/>
  <c r="FR74" i="2"/>
  <c r="FH74" i="2"/>
  <c r="EN74" i="2"/>
  <c r="DT74" i="2"/>
  <c r="GB74" i="2"/>
  <c r="DZ73" i="2"/>
  <c r="ET73" i="2"/>
  <c r="FN73" i="2"/>
  <c r="GH73" i="2"/>
  <c r="FX73" i="2"/>
  <c r="FD73" i="2"/>
  <c r="EJ73" i="2"/>
  <c r="DP73" i="2"/>
  <c r="DV73" i="2"/>
  <c r="EP73" i="2"/>
  <c r="FJ73" i="2"/>
  <c r="GD73" i="2"/>
  <c r="DL73" i="2"/>
  <c r="FT73" i="2"/>
  <c r="EZ73" i="2"/>
  <c r="EF73" i="2"/>
  <c r="DR72" i="2"/>
  <c r="EL72" i="2"/>
  <c r="FF72" i="2"/>
  <c r="FZ72" i="2"/>
  <c r="EB72" i="2"/>
  <c r="GJ72" i="2"/>
  <c r="FP72" i="2"/>
  <c r="EV72" i="2"/>
  <c r="DN72" i="2"/>
  <c r="EH72" i="2"/>
  <c r="FB72" i="2"/>
  <c r="FV72" i="2"/>
  <c r="ER72" i="2"/>
  <c r="DX72" i="2"/>
  <c r="GF72" i="2"/>
  <c r="FL72" i="2"/>
  <c r="DJ72" i="2"/>
  <c r="ED72" i="2"/>
  <c r="EX72" i="2"/>
  <c r="FR72" i="2"/>
  <c r="FH72" i="2"/>
  <c r="EN72" i="2"/>
  <c r="DT72" i="2"/>
  <c r="GB72" i="2"/>
  <c r="DZ71" i="2"/>
  <c r="ET71" i="2"/>
  <c r="FN71" i="2"/>
  <c r="GH71" i="2"/>
  <c r="FX71" i="2"/>
  <c r="EJ71" i="2"/>
  <c r="DP71" i="2"/>
  <c r="FD71" i="2"/>
  <c r="DV71" i="2"/>
  <c r="EP71" i="2"/>
  <c r="FJ71" i="2"/>
  <c r="GD71" i="2"/>
  <c r="DL71" i="2"/>
  <c r="EZ71" i="2"/>
  <c r="FT71" i="2"/>
  <c r="EF71" i="2"/>
  <c r="DR70" i="2"/>
  <c r="EL70" i="2"/>
  <c r="FF70" i="2"/>
  <c r="FZ70" i="2"/>
  <c r="EB70" i="2"/>
  <c r="FP70" i="2"/>
  <c r="EV70" i="2"/>
  <c r="GJ70" i="2"/>
  <c r="DN70" i="2"/>
  <c r="EH70" i="2"/>
  <c r="FB70" i="2"/>
  <c r="FV70" i="2"/>
  <c r="ER70" i="2"/>
  <c r="GF70" i="2"/>
  <c r="DX70" i="2"/>
  <c r="FL70" i="2"/>
  <c r="DJ70" i="2"/>
  <c r="ED70" i="2"/>
  <c r="EX70" i="2"/>
  <c r="FR70" i="2"/>
  <c r="DT70" i="2"/>
  <c r="FH70" i="2"/>
  <c r="EN70" i="2"/>
  <c r="GB70" i="2"/>
  <c r="DZ69" i="2"/>
  <c r="ET69" i="2"/>
  <c r="FN69" i="2"/>
  <c r="GH69" i="2"/>
  <c r="EJ69" i="2"/>
  <c r="FX69" i="2"/>
  <c r="DP69" i="2"/>
  <c r="FD69" i="2"/>
  <c r="DV69" i="2"/>
  <c r="EP69" i="2"/>
  <c r="FJ69" i="2"/>
  <c r="GD69" i="2"/>
  <c r="EZ69" i="2"/>
  <c r="DL69" i="2"/>
  <c r="EF69" i="2"/>
  <c r="FT69" i="2"/>
  <c r="DR68" i="2"/>
  <c r="EL68" i="2"/>
  <c r="FF68" i="2"/>
  <c r="FZ68" i="2"/>
  <c r="FP68" i="2"/>
  <c r="GJ68" i="2"/>
  <c r="EB68" i="2"/>
  <c r="EV68" i="2"/>
  <c r="DN68" i="2"/>
  <c r="EH68" i="2"/>
  <c r="FB68" i="2"/>
  <c r="FV68" i="2"/>
  <c r="GF68" i="2"/>
  <c r="DX68" i="2"/>
  <c r="ER68" i="2"/>
  <c r="FL68" i="2"/>
  <c r="DJ68" i="2"/>
  <c r="ED68" i="2"/>
  <c r="EX68" i="2"/>
  <c r="FR68" i="2"/>
  <c r="DT68" i="2"/>
  <c r="EN68" i="2"/>
  <c r="FH68" i="2"/>
  <c r="GB68" i="2"/>
  <c r="DZ67" i="2"/>
  <c r="ET67" i="2"/>
  <c r="FN67" i="2"/>
  <c r="GH67" i="2"/>
  <c r="EJ67" i="2"/>
  <c r="FD67" i="2"/>
  <c r="FX67" i="2"/>
  <c r="DP67" i="2"/>
  <c r="DV67" i="2"/>
  <c r="EP67" i="2"/>
  <c r="FJ67" i="2"/>
  <c r="GD67" i="2"/>
  <c r="EZ67" i="2"/>
  <c r="FT67" i="2"/>
  <c r="DL67" i="2"/>
  <c r="EF67" i="2"/>
  <c r="DR66" i="2"/>
  <c r="EL66" i="2"/>
  <c r="FF66" i="2"/>
  <c r="FZ66" i="2"/>
  <c r="FP66" i="2"/>
  <c r="GJ66" i="2"/>
  <c r="EB66" i="2"/>
  <c r="EV66" i="2"/>
  <c r="DN66" i="2"/>
  <c r="EH66" i="2"/>
  <c r="FB66" i="2"/>
  <c r="FV66" i="2"/>
  <c r="GF66" i="2"/>
  <c r="DX66" i="2"/>
  <c r="ER66" i="2"/>
  <c r="FL66" i="2"/>
  <c r="DJ66" i="2"/>
  <c r="ED66" i="2"/>
  <c r="EX66" i="2"/>
  <c r="FR66" i="2"/>
  <c r="DT66" i="2"/>
  <c r="EN66" i="2"/>
  <c r="FH66" i="2"/>
  <c r="GB66" i="2"/>
  <c r="DP65" i="2"/>
  <c r="EJ65" i="2"/>
  <c r="FD65" i="2"/>
  <c r="FX65" i="2"/>
  <c r="DZ65" i="2"/>
  <c r="ET65" i="2"/>
  <c r="FN65" i="2"/>
  <c r="GH65" i="2"/>
  <c r="DL65" i="2"/>
  <c r="EF65" i="2"/>
  <c r="EZ65" i="2"/>
  <c r="FT65" i="2"/>
  <c r="DV65" i="2"/>
  <c r="EP65" i="2"/>
  <c r="FJ65" i="2"/>
  <c r="GD65" i="2"/>
  <c r="EB64" i="2"/>
  <c r="EV64" i="2"/>
  <c r="FP64" i="2"/>
  <c r="GJ64" i="2"/>
  <c r="DR64" i="2"/>
  <c r="EL64" i="2"/>
  <c r="FF64" i="2"/>
  <c r="FZ64" i="2"/>
  <c r="DX64" i="2"/>
  <c r="ER64" i="2"/>
  <c r="FL64" i="2"/>
  <c r="GF64" i="2"/>
  <c r="DN64" i="2"/>
  <c r="EH64" i="2"/>
  <c r="FB64" i="2"/>
  <c r="FV64" i="2"/>
  <c r="DT64" i="2"/>
  <c r="EN64" i="2"/>
  <c r="FH64" i="2"/>
  <c r="GB64" i="2"/>
  <c r="DJ64" i="2"/>
  <c r="ED64" i="2"/>
  <c r="EX64" i="2"/>
  <c r="FR64" i="2"/>
  <c r="EJ63" i="2"/>
  <c r="ET63" i="2"/>
  <c r="DP63" i="2"/>
  <c r="DZ63" i="2"/>
  <c r="FD63" i="2"/>
  <c r="FX63" i="2"/>
  <c r="FN63" i="2"/>
  <c r="GH63" i="2"/>
  <c r="EF63" i="2"/>
  <c r="EP63" i="2"/>
  <c r="EZ63" i="2"/>
  <c r="FT63" i="2"/>
  <c r="DL63" i="2"/>
  <c r="DV63" i="2"/>
  <c r="FJ63" i="2"/>
  <c r="GD63" i="2"/>
  <c r="FP62" i="2"/>
  <c r="FZ62" i="2"/>
  <c r="EV62" i="2"/>
  <c r="FF62" i="2"/>
  <c r="EB62" i="2"/>
  <c r="EL62" i="2"/>
  <c r="DR62" i="2"/>
  <c r="GJ62" i="2"/>
  <c r="DN62" i="2"/>
  <c r="GF62" i="2"/>
  <c r="FL62" i="2"/>
  <c r="FV62" i="2"/>
  <c r="ER62" i="2"/>
  <c r="FB62" i="2"/>
  <c r="DX62" i="2"/>
  <c r="EH62" i="2"/>
  <c r="DT62" i="2"/>
  <c r="ED62" i="2"/>
  <c r="DJ62" i="2"/>
  <c r="GB62" i="2"/>
  <c r="FH62" i="2"/>
  <c r="FR62" i="2"/>
  <c r="EN62" i="2"/>
  <c r="EX62" i="2"/>
  <c r="EJ61" i="2"/>
  <c r="ET61" i="2"/>
  <c r="DP61" i="2"/>
  <c r="DZ61" i="2"/>
  <c r="FX61" i="2"/>
  <c r="GH61" i="2"/>
  <c r="FD61" i="2"/>
  <c r="FN61" i="2"/>
  <c r="EZ61" i="2"/>
  <c r="FJ61" i="2"/>
  <c r="EF61" i="2"/>
  <c r="EP61" i="2"/>
  <c r="DL61" i="2"/>
  <c r="DV61" i="2"/>
  <c r="FT61" i="2"/>
  <c r="GD61" i="2"/>
  <c r="FP60" i="2"/>
  <c r="FZ60" i="2"/>
  <c r="EV60" i="2"/>
  <c r="FF60" i="2"/>
  <c r="EB60" i="2"/>
  <c r="EL60" i="2"/>
  <c r="DR60" i="2"/>
  <c r="GJ60" i="2"/>
  <c r="DN60" i="2"/>
  <c r="GF60" i="2"/>
  <c r="FL60" i="2"/>
  <c r="FV60" i="2"/>
  <c r="ER60" i="2"/>
  <c r="FB60" i="2"/>
  <c r="DX60" i="2"/>
  <c r="EH60" i="2"/>
  <c r="DT60" i="2"/>
  <c r="ED60" i="2"/>
  <c r="DJ60" i="2"/>
  <c r="GB60" i="2"/>
  <c r="FH60" i="2"/>
  <c r="FR60" i="2"/>
  <c r="EN60" i="2"/>
  <c r="EX60" i="2"/>
  <c r="EJ59" i="2"/>
  <c r="ET59" i="2"/>
  <c r="DP59" i="2"/>
  <c r="DZ59" i="2"/>
  <c r="FX59" i="2"/>
  <c r="GH59" i="2"/>
  <c r="FD59" i="2"/>
  <c r="FN59" i="2"/>
  <c r="EZ59" i="2"/>
  <c r="FJ59" i="2"/>
  <c r="EF59" i="2"/>
  <c r="EP59" i="2"/>
  <c r="DL59" i="2"/>
  <c r="DV59" i="2"/>
  <c r="FT59" i="2"/>
  <c r="GD59" i="2"/>
  <c r="FP58" i="2"/>
  <c r="FZ58" i="2"/>
  <c r="EV58" i="2"/>
  <c r="FF58" i="2"/>
  <c r="EB58" i="2"/>
  <c r="EL58" i="2"/>
  <c r="DR58" i="2"/>
  <c r="GJ58" i="2"/>
  <c r="DN58" i="2"/>
  <c r="GF58" i="2"/>
  <c r="FL58" i="2"/>
  <c r="FV58" i="2"/>
  <c r="ER58" i="2"/>
  <c r="FB58" i="2"/>
  <c r="DX58" i="2"/>
  <c r="EH58" i="2"/>
  <c r="DT58" i="2"/>
  <c r="ED58" i="2"/>
  <c r="DJ58" i="2"/>
  <c r="GB58" i="2"/>
  <c r="FH58" i="2"/>
  <c r="FR58" i="2"/>
  <c r="EN58" i="2"/>
  <c r="EX58" i="2"/>
  <c r="DP57" i="2"/>
  <c r="EJ57" i="2"/>
  <c r="ET57" i="2"/>
  <c r="FX57" i="2"/>
  <c r="GH57" i="2"/>
  <c r="DZ57" i="2"/>
  <c r="FD57" i="2"/>
  <c r="FN57" i="2"/>
  <c r="DL57" i="2"/>
  <c r="EF57" i="2"/>
  <c r="EZ57" i="2"/>
  <c r="FJ57" i="2"/>
  <c r="DV57" i="2"/>
  <c r="EP57" i="2"/>
  <c r="FT57" i="2"/>
  <c r="GD57" i="2"/>
  <c r="EB56" i="2"/>
  <c r="EV56" i="2"/>
  <c r="FP56" i="2"/>
  <c r="GJ56" i="2"/>
  <c r="EL56" i="2"/>
  <c r="FZ56" i="2"/>
  <c r="DR56" i="2"/>
  <c r="FF56" i="2"/>
  <c r="DX56" i="2"/>
  <c r="ER56" i="2"/>
  <c r="FL56" i="2"/>
  <c r="GF56" i="2"/>
  <c r="DN56" i="2"/>
  <c r="FB56" i="2"/>
  <c r="EH56" i="2"/>
  <c r="FV56" i="2"/>
  <c r="DT56" i="2"/>
  <c r="EN56" i="2"/>
  <c r="FH56" i="2"/>
  <c r="GB56" i="2"/>
  <c r="ED56" i="2"/>
  <c r="FR56" i="2"/>
  <c r="DJ56" i="2"/>
  <c r="EX56" i="2"/>
  <c r="DP55" i="2"/>
  <c r="EJ55" i="2"/>
  <c r="FD55" i="2"/>
  <c r="FX55" i="2"/>
  <c r="ET55" i="2"/>
  <c r="GH55" i="2"/>
  <c r="DZ55" i="2"/>
  <c r="FN55" i="2"/>
  <c r="DL55" i="2"/>
  <c r="EF55" i="2"/>
  <c r="EZ55" i="2"/>
  <c r="FT55" i="2"/>
  <c r="DV55" i="2"/>
  <c r="FJ55" i="2"/>
  <c r="EP55" i="2"/>
  <c r="GD55" i="2"/>
  <c r="EB54" i="2"/>
  <c r="EV54" i="2"/>
  <c r="FP54" i="2"/>
  <c r="GJ54" i="2"/>
  <c r="DR54" i="2"/>
  <c r="EL54" i="2"/>
  <c r="FF54" i="2"/>
  <c r="FZ54" i="2"/>
  <c r="DX54" i="2"/>
  <c r="ER54" i="2"/>
  <c r="FL54" i="2"/>
  <c r="GF54" i="2"/>
  <c r="DN54" i="2"/>
  <c r="EH54" i="2"/>
  <c r="FB54" i="2"/>
  <c r="FV54" i="2"/>
  <c r="DT54" i="2"/>
  <c r="EN54" i="2"/>
  <c r="FH54" i="2"/>
  <c r="GB54" i="2"/>
  <c r="DJ54" i="2"/>
  <c r="ED54" i="2"/>
  <c r="EX54" i="2"/>
  <c r="FR54" i="2"/>
  <c r="DP53" i="2"/>
  <c r="EJ53" i="2"/>
  <c r="FD53" i="2"/>
  <c r="FX53" i="2"/>
  <c r="DZ53" i="2"/>
  <c r="ET53" i="2"/>
  <c r="FN53" i="2"/>
  <c r="GH53" i="2"/>
  <c r="DL53" i="2"/>
  <c r="EF53" i="2"/>
  <c r="EZ53" i="2"/>
  <c r="FT53" i="2"/>
  <c r="DV53" i="2"/>
  <c r="EP53" i="2"/>
  <c r="FJ53" i="2"/>
  <c r="GD53" i="2"/>
  <c r="EB52" i="2"/>
  <c r="EV52" i="2"/>
  <c r="FP52" i="2"/>
  <c r="GJ52" i="2"/>
  <c r="DR52" i="2"/>
  <c r="EL52" i="2"/>
  <c r="FF52" i="2"/>
  <c r="FZ52" i="2"/>
  <c r="DX52" i="2"/>
  <c r="ER52" i="2"/>
  <c r="FL52" i="2"/>
  <c r="GF52" i="2"/>
  <c r="DN52" i="2"/>
  <c r="EH52" i="2"/>
  <c r="FB52" i="2"/>
  <c r="FV52" i="2"/>
  <c r="DT52" i="2"/>
  <c r="EN52" i="2"/>
  <c r="FH52" i="2"/>
  <c r="GB52" i="2"/>
  <c r="DJ52" i="2"/>
  <c r="ED52" i="2"/>
  <c r="EX52" i="2"/>
  <c r="FR52" i="2"/>
  <c r="DP51" i="2"/>
  <c r="EJ51" i="2"/>
  <c r="FD51" i="2"/>
  <c r="FX51" i="2"/>
  <c r="DZ51" i="2"/>
  <c r="ET51" i="2"/>
  <c r="FN51" i="2"/>
  <c r="GH51" i="2"/>
  <c r="DL51" i="2"/>
  <c r="EF51" i="2"/>
  <c r="EZ51" i="2"/>
  <c r="FT51" i="2"/>
  <c r="DV51" i="2"/>
  <c r="EP51" i="2"/>
  <c r="FJ51" i="2"/>
  <c r="GD51" i="2"/>
  <c r="EB50" i="2"/>
  <c r="EV50" i="2"/>
  <c r="FP50" i="2"/>
  <c r="GJ50" i="2"/>
  <c r="DR50" i="2"/>
  <c r="EL50" i="2"/>
  <c r="FF50" i="2"/>
  <c r="FZ50" i="2"/>
  <c r="DX50" i="2"/>
  <c r="ER50" i="2"/>
  <c r="FL50" i="2"/>
  <c r="GF50" i="2"/>
  <c r="DN50" i="2"/>
  <c r="EH50" i="2"/>
  <c r="FB50" i="2"/>
  <c r="FV50" i="2"/>
  <c r="DT50" i="2"/>
  <c r="EN50" i="2"/>
  <c r="FH50" i="2"/>
  <c r="GB50" i="2"/>
  <c r="DJ50" i="2"/>
  <c r="ED50" i="2"/>
  <c r="EX50" i="2"/>
  <c r="FR50" i="2"/>
  <c r="DZ49" i="2"/>
  <c r="FD49" i="2"/>
  <c r="FX49" i="2"/>
  <c r="EJ49" i="2"/>
  <c r="DP49" i="2"/>
  <c r="ET49" i="2"/>
  <c r="FN49" i="2"/>
  <c r="GH49" i="2"/>
  <c r="DV49" i="2"/>
  <c r="EZ49" i="2"/>
  <c r="FT49" i="2"/>
  <c r="EF49" i="2"/>
  <c r="EP49" i="2"/>
  <c r="FJ49" i="2"/>
  <c r="GD49" i="2"/>
  <c r="DL49" i="2"/>
  <c r="DR48" i="2"/>
  <c r="EL48" i="2"/>
  <c r="FF48" i="2"/>
  <c r="FZ48" i="2"/>
  <c r="GJ48" i="2"/>
  <c r="FP48" i="2"/>
  <c r="EV48" i="2"/>
  <c r="EB48" i="2"/>
  <c r="DN48" i="2"/>
  <c r="EH48" i="2"/>
  <c r="FB48" i="2"/>
  <c r="FV48" i="2"/>
  <c r="DX48" i="2"/>
  <c r="GF48" i="2"/>
  <c r="FL48" i="2"/>
  <c r="ER48" i="2"/>
  <c r="DJ48" i="2"/>
  <c r="ED48" i="2"/>
  <c r="EX48" i="2"/>
  <c r="FR48" i="2"/>
  <c r="EN48" i="2"/>
  <c r="DT48" i="2"/>
  <c r="GB48" i="2"/>
  <c r="FH48" i="2"/>
  <c r="DZ47" i="2"/>
  <c r="ET47" i="2"/>
  <c r="FN47" i="2"/>
  <c r="GH47" i="2"/>
  <c r="EJ47" i="2"/>
  <c r="DP47" i="2"/>
  <c r="FD47" i="2"/>
  <c r="FX47" i="2"/>
  <c r="DV47" i="2"/>
  <c r="EP47" i="2"/>
  <c r="FJ47" i="2"/>
  <c r="GD47" i="2"/>
  <c r="FT47" i="2"/>
  <c r="DL47" i="2"/>
  <c r="EZ47" i="2"/>
  <c r="EF47" i="2"/>
  <c r="DR46" i="2"/>
  <c r="EL46" i="2"/>
  <c r="FF46" i="2"/>
  <c r="FZ46" i="2"/>
  <c r="EB46" i="2"/>
  <c r="FP46" i="2"/>
  <c r="EV46" i="2"/>
  <c r="GJ46" i="2"/>
  <c r="DN46" i="2"/>
  <c r="EH46" i="2"/>
  <c r="FB46" i="2"/>
  <c r="FV46" i="2"/>
  <c r="ER46" i="2"/>
  <c r="GF46" i="2"/>
  <c r="DX46" i="2"/>
  <c r="FL46" i="2"/>
  <c r="DJ46" i="2"/>
  <c r="ED46" i="2"/>
  <c r="EX46" i="2"/>
  <c r="FR46" i="2"/>
  <c r="DT46" i="2"/>
  <c r="FH46" i="2"/>
  <c r="EN46" i="2"/>
  <c r="GB46" i="2"/>
  <c r="DZ45" i="2"/>
  <c r="ET45" i="2"/>
  <c r="FN45" i="2"/>
  <c r="GH45" i="2"/>
  <c r="DP45" i="2"/>
  <c r="FX45" i="2"/>
  <c r="EJ45" i="2"/>
  <c r="FD45" i="2"/>
  <c r="DV45" i="2"/>
  <c r="EP45" i="2"/>
  <c r="FJ45" i="2"/>
  <c r="GD45" i="2"/>
  <c r="DL45" i="2"/>
  <c r="EF45" i="2"/>
  <c r="EZ45" i="2"/>
  <c r="FT45" i="2"/>
  <c r="DR44" i="2"/>
  <c r="EL44" i="2"/>
  <c r="FF44" i="2"/>
  <c r="FZ44" i="2"/>
  <c r="EB44" i="2"/>
  <c r="EV44" i="2"/>
  <c r="FP44" i="2"/>
  <c r="GJ44" i="2"/>
  <c r="DN44" i="2"/>
  <c r="EH44" i="2"/>
  <c r="FB44" i="2"/>
  <c r="FV44" i="2"/>
  <c r="ER44" i="2"/>
  <c r="FL44" i="2"/>
  <c r="GF44" i="2"/>
  <c r="DX44" i="2"/>
  <c r="DJ44" i="2"/>
  <c r="ED44" i="2"/>
  <c r="EX44" i="2"/>
  <c r="FR44" i="2"/>
  <c r="FH44" i="2"/>
  <c r="GB44" i="2"/>
  <c r="DT44" i="2"/>
  <c r="EN44" i="2"/>
  <c r="DP43" i="2"/>
  <c r="DZ43" i="2"/>
  <c r="ET43" i="2"/>
  <c r="FN43" i="2"/>
  <c r="GH43" i="2"/>
  <c r="FX43" i="2"/>
  <c r="EJ43" i="2"/>
  <c r="FD43" i="2"/>
  <c r="DL43" i="2"/>
  <c r="DV43" i="2"/>
  <c r="EP43" i="2"/>
  <c r="FJ43" i="2"/>
  <c r="GD43" i="2"/>
  <c r="EF43" i="2"/>
  <c r="EZ43" i="2"/>
  <c r="FT43" i="2"/>
  <c r="EB42" i="2"/>
  <c r="EV42" i="2"/>
  <c r="FP42" i="2"/>
  <c r="GJ42" i="2"/>
  <c r="DR42" i="2"/>
  <c r="EL42" i="2"/>
  <c r="FF42" i="2"/>
  <c r="FZ42" i="2"/>
  <c r="DX42" i="2"/>
  <c r="ER42" i="2"/>
  <c r="FL42" i="2"/>
  <c r="GF42" i="2"/>
  <c r="DN42" i="2"/>
  <c r="EH42" i="2"/>
  <c r="FB42" i="2"/>
  <c r="FV42" i="2"/>
  <c r="DT42" i="2"/>
  <c r="EN42" i="2"/>
  <c r="FH42" i="2"/>
  <c r="GB42" i="2"/>
  <c r="DJ42" i="2"/>
  <c r="ED42" i="2"/>
  <c r="EX42" i="2"/>
  <c r="FR42" i="2"/>
  <c r="DP41" i="2"/>
  <c r="EJ41" i="2"/>
  <c r="FD41" i="2"/>
  <c r="FX41" i="2"/>
  <c r="DZ41" i="2"/>
  <c r="ET41" i="2"/>
  <c r="FN41" i="2"/>
  <c r="GH41" i="2"/>
  <c r="DL41" i="2"/>
  <c r="EF41" i="2"/>
  <c r="EZ41" i="2"/>
  <c r="FT41" i="2"/>
  <c r="DV41" i="2"/>
  <c r="EP41" i="2"/>
  <c r="FJ41" i="2"/>
  <c r="GD41" i="2"/>
  <c r="EB40" i="2"/>
  <c r="EV40" i="2"/>
  <c r="FP40" i="2"/>
  <c r="GJ40" i="2"/>
  <c r="DR40" i="2"/>
  <c r="EL40" i="2"/>
  <c r="FF40" i="2"/>
  <c r="FZ40" i="2"/>
  <c r="DX40" i="2"/>
  <c r="ER40" i="2"/>
  <c r="FL40" i="2"/>
  <c r="GF40" i="2"/>
  <c r="DN40" i="2"/>
  <c r="EH40" i="2"/>
  <c r="FB40" i="2"/>
  <c r="FV40" i="2"/>
  <c r="DT40" i="2"/>
  <c r="EN40" i="2"/>
  <c r="FH40" i="2"/>
  <c r="GB40" i="2"/>
  <c r="DJ40" i="2"/>
  <c r="ED40" i="2"/>
  <c r="EX40" i="2"/>
  <c r="FR40" i="2"/>
  <c r="DP39" i="2"/>
  <c r="EJ39" i="2"/>
  <c r="FD39" i="2"/>
  <c r="FX39" i="2"/>
  <c r="DZ39" i="2"/>
  <c r="ET39" i="2"/>
  <c r="FN39" i="2"/>
  <c r="GH39" i="2"/>
  <c r="DL39" i="2"/>
  <c r="EF39" i="2"/>
  <c r="EZ39" i="2"/>
  <c r="FT39" i="2"/>
  <c r="DV39" i="2"/>
  <c r="EP39" i="2"/>
  <c r="FJ39" i="2"/>
  <c r="GD39" i="2"/>
  <c r="EL38" i="2"/>
  <c r="EV38" i="2"/>
  <c r="DR38" i="2"/>
  <c r="EB38" i="2"/>
  <c r="GJ38" i="2"/>
  <c r="FF38" i="2"/>
  <c r="FP38" i="2"/>
  <c r="FZ38" i="2"/>
  <c r="FB38" i="2"/>
  <c r="FL38" i="2"/>
  <c r="EH38" i="2"/>
  <c r="ER38" i="2"/>
  <c r="GF38" i="2"/>
  <c r="DN38" i="2"/>
  <c r="DX38" i="2"/>
  <c r="FV38" i="2"/>
  <c r="FR38" i="2"/>
  <c r="EX38" i="2"/>
  <c r="FH38" i="2"/>
  <c r="GB38" i="2"/>
  <c r="ED38" i="2"/>
  <c r="EN38" i="2"/>
  <c r="DJ38" i="2"/>
  <c r="DT38" i="2"/>
  <c r="DZ37" i="2"/>
  <c r="GH37" i="2"/>
  <c r="EJ37" i="2"/>
  <c r="FN37" i="2"/>
  <c r="FX37" i="2"/>
  <c r="ET37" i="2"/>
  <c r="FD37" i="2"/>
  <c r="DP37" i="2"/>
  <c r="DV37" i="2"/>
  <c r="EP37" i="2"/>
  <c r="DL37" i="2"/>
  <c r="GD37" i="2"/>
  <c r="FJ37" i="2"/>
  <c r="FT37" i="2"/>
  <c r="EF37" i="2"/>
  <c r="EZ37" i="2"/>
  <c r="DR36" i="2"/>
  <c r="EL36" i="2"/>
  <c r="FF36" i="2"/>
  <c r="FZ36" i="2"/>
  <c r="EB36" i="2"/>
  <c r="EV36" i="2"/>
  <c r="FP36" i="2"/>
  <c r="GJ36" i="2"/>
  <c r="DN36" i="2"/>
  <c r="EH36" i="2"/>
  <c r="FB36" i="2"/>
  <c r="FV36" i="2"/>
  <c r="DX36" i="2"/>
  <c r="ER36" i="2"/>
  <c r="FL36" i="2"/>
  <c r="GF36" i="2"/>
  <c r="DJ36" i="2"/>
  <c r="ED36" i="2"/>
  <c r="EX36" i="2"/>
  <c r="FR36" i="2"/>
  <c r="DT36" i="2"/>
  <c r="EN36" i="2"/>
  <c r="FH36" i="2"/>
  <c r="GB36" i="2"/>
  <c r="DZ35" i="2"/>
  <c r="ET35" i="2"/>
  <c r="FN35" i="2"/>
  <c r="GH35" i="2"/>
  <c r="DP35" i="2"/>
  <c r="EJ35" i="2"/>
  <c r="FD35" i="2"/>
  <c r="FX35" i="2"/>
  <c r="DV35" i="2"/>
  <c r="EP35" i="2"/>
  <c r="FJ35" i="2"/>
  <c r="GD35" i="2"/>
  <c r="DL35" i="2"/>
  <c r="EF35" i="2"/>
  <c r="EZ35" i="2"/>
  <c r="FT35" i="2"/>
  <c r="DR34" i="2"/>
  <c r="EL34" i="2"/>
  <c r="FF34" i="2"/>
  <c r="FZ34" i="2"/>
  <c r="EB34" i="2"/>
  <c r="EV34" i="2"/>
  <c r="FP34" i="2"/>
  <c r="GJ34" i="2"/>
  <c r="DN34" i="2"/>
  <c r="EH34" i="2"/>
  <c r="FB34" i="2"/>
  <c r="FV34" i="2"/>
  <c r="DX34" i="2"/>
  <c r="ER34" i="2"/>
  <c r="FL34" i="2"/>
  <c r="GF34" i="2"/>
  <c r="DJ34" i="2"/>
  <c r="ED34" i="2"/>
  <c r="EX34" i="2"/>
  <c r="FR34" i="2"/>
  <c r="DT34" i="2"/>
  <c r="EN34" i="2"/>
  <c r="FH34" i="2"/>
  <c r="GB34" i="2"/>
  <c r="DZ33" i="2"/>
  <c r="ET33" i="2"/>
  <c r="FN33" i="2"/>
  <c r="GH33" i="2"/>
  <c r="DP33" i="2"/>
  <c r="EJ33" i="2"/>
  <c r="FD33" i="2"/>
  <c r="FX33" i="2"/>
  <c r="DV33" i="2"/>
  <c r="EP33" i="2"/>
  <c r="FJ33" i="2"/>
  <c r="GD33" i="2"/>
  <c r="DL33" i="2"/>
  <c r="EF33" i="2"/>
  <c r="EZ33" i="2"/>
  <c r="FT33" i="2"/>
  <c r="DR32" i="2"/>
  <c r="EL32" i="2"/>
  <c r="FF32" i="2"/>
  <c r="FZ32" i="2"/>
  <c r="EB32" i="2"/>
  <c r="EV32" i="2"/>
  <c r="FP32" i="2"/>
  <c r="GJ32" i="2"/>
  <c r="DN32" i="2"/>
  <c r="EH32" i="2"/>
  <c r="FB32" i="2"/>
  <c r="FV32" i="2"/>
  <c r="DX32" i="2"/>
  <c r="ER32" i="2"/>
  <c r="FL32" i="2"/>
  <c r="GF32" i="2"/>
  <c r="DJ32" i="2"/>
  <c r="ED32" i="2"/>
  <c r="EX32" i="2"/>
  <c r="FR32" i="2"/>
  <c r="DT32" i="2"/>
  <c r="EN32" i="2"/>
  <c r="FH32" i="2"/>
  <c r="GB32" i="2"/>
  <c r="DP31" i="2"/>
  <c r="EJ31" i="2"/>
  <c r="FD31" i="2"/>
  <c r="ET31" i="2"/>
  <c r="FN31" i="2"/>
  <c r="GH31" i="2"/>
  <c r="DZ31" i="2"/>
  <c r="FX31" i="2"/>
  <c r="DL31" i="2"/>
  <c r="EF31" i="2"/>
  <c r="EZ31" i="2"/>
  <c r="FJ31" i="2"/>
  <c r="GD31" i="2"/>
  <c r="EP31" i="2"/>
  <c r="DV31" i="2"/>
  <c r="FT31" i="2"/>
  <c r="EB30" i="2"/>
  <c r="EV30" i="2"/>
  <c r="FP30" i="2"/>
  <c r="GJ30" i="2"/>
  <c r="FZ30" i="2"/>
  <c r="FF30" i="2"/>
  <c r="EL30" i="2"/>
  <c r="DR30" i="2"/>
  <c r="DX30" i="2"/>
  <c r="ER30" i="2"/>
  <c r="FL30" i="2"/>
  <c r="GF30" i="2"/>
  <c r="DN30" i="2"/>
  <c r="FV30" i="2"/>
  <c r="FB30" i="2"/>
  <c r="EH30" i="2"/>
  <c r="DT30" i="2"/>
  <c r="EN30" i="2"/>
  <c r="FH30" i="2"/>
  <c r="GB30" i="2"/>
  <c r="ED30" i="2"/>
  <c r="DJ30" i="2"/>
  <c r="FR30" i="2"/>
  <c r="EX30" i="2"/>
  <c r="DP29" i="2"/>
  <c r="EJ29" i="2"/>
  <c r="FD29" i="2"/>
  <c r="FX29" i="2"/>
  <c r="ET29" i="2"/>
  <c r="GH29" i="2"/>
  <c r="DZ29" i="2"/>
  <c r="FN29" i="2"/>
  <c r="DL29" i="2"/>
  <c r="EF29" i="2"/>
  <c r="EZ29" i="2"/>
  <c r="FT29" i="2"/>
  <c r="FJ29" i="2"/>
  <c r="DV29" i="2"/>
  <c r="EP29" i="2"/>
  <c r="GD29" i="2"/>
  <c r="EB28" i="2"/>
  <c r="EV28" i="2"/>
  <c r="FP28" i="2"/>
  <c r="GJ28" i="2"/>
  <c r="EL28" i="2"/>
  <c r="FZ28" i="2"/>
  <c r="DR28" i="2"/>
  <c r="FF28" i="2"/>
  <c r="DX28" i="2"/>
  <c r="ER28" i="2"/>
  <c r="FL28" i="2"/>
  <c r="GF28" i="2"/>
  <c r="DN28" i="2"/>
  <c r="FB28" i="2"/>
  <c r="EH28" i="2"/>
  <c r="FV28" i="2"/>
  <c r="DT28" i="2"/>
  <c r="EN28" i="2"/>
  <c r="FH28" i="2"/>
  <c r="GB28" i="2"/>
  <c r="ED28" i="2"/>
  <c r="FR28" i="2"/>
  <c r="DJ28" i="2"/>
  <c r="EX28" i="2"/>
  <c r="DP27" i="2"/>
  <c r="EJ27" i="2"/>
  <c r="FD27" i="2"/>
  <c r="FX27" i="2"/>
  <c r="DZ27" i="2"/>
  <c r="ET27" i="2"/>
  <c r="GH27" i="2"/>
  <c r="FN27" i="2"/>
  <c r="DL27" i="2"/>
  <c r="EF27" i="2"/>
  <c r="EZ27" i="2"/>
  <c r="FT27" i="2"/>
  <c r="EP27" i="2"/>
  <c r="FJ27" i="2"/>
  <c r="DV27" i="2"/>
  <c r="GD27" i="2"/>
  <c r="DR26" i="2"/>
  <c r="EL26" i="2"/>
  <c r="FF26" i="2"/>
  <c r="FZ26" i="2"/>
  <c r="EB26" i="2"/>
  <c r="EV26" i="2"/>
  <c r="FP26" i="2"/>
  <c r="GJ26" i="2"/>
  <c r="DN26" i="2"/>
  <c r="EH26" i="2"/>
  <c r="FB26" i="2"/>
  <c r="FV26" i="2"/>
  <c r="DX26" i="2"/>
  <c r="ER26" i="2"/>
  <c r="FL26" i="2"/>
  <c r="GF26" i="2"/>
  <c r="DJ26" i="2"/>
  <c r="ED26" i="2"/>
  <c r="EX26" i="2"/>
  <c r="FR26" i="2"/>
  <c r="DT26" i="2"/>
  <c r="EN26" i="2"/>
  <c r="FH26" i="2"/>
  <c r="GB26" i="2"/>
  <c r="FD25" i="2"/>
  <c r="EJ25" i="2"/>
  <c r="ET25" i="2"/>
  <c r="FN25" i="2"/>
  <c r="GH25" i="2"/>
  <c r="DP25" i="2"/>
  <c r="DZ25" i="2"/>
  <c r="FX25" i="2"/>
  <c r="EZ25" i="2"/>
  <c r="FJ25" i="2"/>
  <c r="GD25" i="2"/>
  <c r="EF25" i="2"/>
  <c r="EP25" i="2"/>
  <c r="DL25" i="2"/>
  <c r="DV25" i="2"/>
  <c r="FT25" i="2"/>
  <c r="DR24" i="2"/>
  <c r="GJ24" i="2"/>
  <c r="FP24" i="2"/>
  <c r="FZ24" i="2"/>
  <c r="EV24" i="2"/>
  <c r="FF24" i="2"/>
  <c r="EB24" i="2"/>
  <c r="EL24" i="2"/>
  <c r="DX24" i="2"/>
  <c r="EH24" i="2"/>
  <c r="DN24" i="2"/>
  <c r="GF24" i="2"/>
  <c r="FL24" i="2"/>
  <c r="FV24" i="2"/>
  <c r="ER24" i="2"/>
  <c r="FB24" i="2"/>
  <c r="EN24" i="2"/>
  <c r="EX24" i="2"/>
  <c r="DT24" i="2"/>
  <c r="ED24" i="2"/>
  <c r="DJ24" i="2"/>
  <c r="GB24" i="2"/>
  <c r="FH24" i="2"/>
  <c r="FR24" i="2"/>
  <c r="FD23" i="2"/>
  <c r="FN23" i="2"/>
  <c r="EJ23" i="2"/>
  <c r="ET23" i="2"/>
  <c r="DP23" i="2"/>
  <c r="DZ23" i="2"/>
  <c r="FX23" i="2"/>
  <c r="GH23" i="2"/>
  <c r="FT23" i="2"/>
  <c r="GD23" i="2"/>
  <c r="EZ23" i="2"/>
  <c r="FJ23" i="2"/>
  <c r="EF23" i="2"/>
  <c r="EP23" i="2"/>
  <c r="DL23" i="2"/>
  <c r="DV23" i="2"/>
  <c r="EB22" i="2"/>
  <c r="GJ22" i="2"/>
  <c r="EL22" i="2"/>
  <c r="FP22" i="2"/>
  <c r="FZ22" i="2"/>
  <c r="EV22" i="2"/>
  <c r="FF22" i="2"/>
  <c r="DR22" i="2"/>
  <c r="DX22" i="2"/>
  <c r="ER22" i="2"/>
  <c r="DN22" i="2"/>
  <c r="GF22" i="2"/>
  <c r="FL22" i="2"/>
  <c r="FV22" i="2"/>
  <c r="EH22" i="2"/>
  <c r="FB22" i="2"/>
  <c r="DT22" i="2"/>
  <c r="EN22" i="2"/>
  <c r="EX22" i="2"/>
  <c r="ED22" i="2"/>
  <c r="GB22" i="2"/>
  <c r="DJ22" i="2"/>
  <c r="FH22" i="2"/>
  <c r="FR22" i="2"/>
  <c r="DP21" i="2"/>
  <c r="EJ21" i="2"/>
  <c r="FD21" i="2"/>
  <c r="FX21" i="2"/>
  <c r="DZ21" i="2"/>
  <c r="ET21" i="2"/>
  <c r="FN21" i="2"/>
  <c r="GH21" i="2"/>
  <c r="DL21" i="2"/>
  <c r="EF21" i="2"/>
  <c r="EZ21" i="2"/>
  <c r="FT21" i="2"/>
  <c r="DV21" i="2"/>
  <c r="EP21" i="2"/>
  <c r="FJ21" i="2"/>
  <c r="GD21" i="2"/>
  <c r="EB20" i="2"/>
  <c r="EV20" i="2"/>
  <c r="DR20" i="2"/>
  <c r="FP20" i="2"/>
  <c r="GJ20" i="2"/>
  <c r="FF20" i="2"/>
  <c r="FZ20" i="2"/>
  <c r="EL20" i="2"/>
  <c r="DX20" i="2"/>
  <c r="ER20" i="2"/>
  <c r="EH20" i="2"/>
  <c r="FL20" i="2"/>
  <c r="GF20" i="2"/>
  <c r="DN20" i="2"/>
  <c r="FV20" i="2"/>
  <c r="FB20" i="2"/>
  <c r="DT20" i="2"/>
  <c r="EN20" i="2"/>
  <c r="EX20" i="2"/>
  <c r="FH20" i="2"/>
  <c r="GB20" i="2"/>
  <c r="ED20" i="2"/>
  <c r="DJ20" i="2"/>
  <c r="FR20" i="2"/>
  <c r="DP19" i="2"/>
  <c r="EJ19" i="2"/>
  <c r="FD19" i="2"/>
  <c r="FX19" i="2"/>
  <c r="FN19" i="2"/>
  <c r="ET19" i="2"/>
  <c r="DZ19" i="2"/>
  <c r="GH19" i="2"/>
  <c r="DL19" i="2"/>
  <c r="EF19" i="2"/>
  <c r="EZ19" i="2"/>
  <c r="FT19" i="2"/>
  <c r="GD19" i="2"/>
  <c r="FJ19" i="2"/>
  <c r="EP19" i="2"/>
  <c r="DV19" i="2"/>
  <c r="EB18" i="2"/>
  <c r="EV18" i="2"/>
  <c r="FP18" i="2"/>
  <c r="GJ18" i="2"/>
  <c r="DR18" i="2"/>
  <c r="FZ18" i="2"/>
  <c r="FF18" i="2"/>
  <c r="EL18" i="2"/>
  <c r="DX18" i="2"/>
  <c r="ER18" i="2"/>
  <c r="FL18" i="2"/>
  <c r="GF18" i="2"/>
  <c r="EH18" i="2"/>
  <c r="DN18" i="2"/>
  <c r="FV18" i="2"/>
  <c r="FB18" i="2"/>
  <c r="DT18" i="2"/>
  <c r="EN18" i="2"/>
  <c r="FH18" i="2"/>
  <c r="GB18" i="2"/>
  <c r="EX18" i="2"/>
  <c r="ED18" i="2"/>
  <c r="DJ18" i="2"/>
  <c r="FR18" i="2"/>
  <c r="DP17" i="2"/>
  <c r="EJ17" i="2"/>
  <c r="FD17" i="2"/>
  <c r="FX17" i="2"/>
  <c r="FN17" i="2"/>
  <c r="ET17" i="2"/>
  <c r="DZ17" i="2"/>
  <c r="GH17" i="2"/>
  <c r="DL17" i="2"/>
  <c r="EF17" i="2"/>
  <c r="EZ17" i="2"/>
  <c r="FT17" i="2"/>
  <c r="GD17" i="2"/>
  <c r="DV17" i="2"/>
  <c r="FJ17" i="2"/>
  <c r="EP17" i="2"/>
  <c r="EB16" i="2"/>
  <c r="EV16" i="2"/>
  <c r="FP16" i="2"/>
  <c r="GJ16" i="2"/>
  <c r="DR16" i="2"/>
  <c r="EL16" i="2"/>
  <c r="FZ16" i="2"/>
  <c r="FF16" i="2"/>
  <c r="DX16" i="2"/>
  <c r="ER16" i="2"/>
  <c r="FL16" i="2"/>
  <c r="GF16" i="2"/>
  <c r="DN16" i="2"/>
  <c r="FB16" i="2"/>
  <c r="EH16" i="2"/>
  <c r="FV16" i="2"/>
  <c r="DT16" i="2"/>
  <c r="EN16" i="2"/>
  <c r="FH16" i="2"/>
  <c r="GB16" i="2"/>
  <c r="ED16" i="2"/>
  <c r="FR16" i="2"/>
  <c r="DJ16" i="2"/>
  <c r="EX16" i="2"/>
  <c r="DZ15" i="2"/>
  <c r="ET15" i="2"/>
  <c r="DP15" i="2"/>
  <c r="EJ15" i="2"/>
  <c r="FD15" i="2"/>
  <c r="FX15" i="2"/>
  <c r="FN15" i="2"/>
  <c r="GH15" i="2"/>
  <c r="DV15" i="2"/>
  <c r="EP15" i="2"/>
  <c r="DL15" i="2"/>
  <c r="EF15" i="2"/>
  <c r="EZ15" i="2"/>
  <c r="FT15" i="2"/>
  <c r="FJ15" i="2"/>
  <c r="GD15" i="2"/>
  <c r="DR14" i="2"/>
  <c r="EL14" i="2"/>
  <c r="FF14" i="2"/>
  <c r="FZ14" i="2"/>
  <c r="EB14" i="2"/>
  <c r="EV14" i="2"/>
  <c r="FP14" i="2"/>
  <c r="GJ14" i="2"/>
  <c r="DN14" i="2"/>
  <c r="EH14" i="2"/>
  <c r="FB14" i="2"/>
  <c r="FV14" i="2"/>
  <c r="DX14" i="2"/>
  <c r="ER14" i="2"/>
  <c r="FL14" i="2"/>
  <c r="GF14" i="2"/>
  <c r="DJ14" i="2"/>
  <c r="ED14" i="2"/>
  <c r="EX14" i="2"/>
  <c r="FR14" i="2"/>
  <c r="DT14" i="2"/>
  <c r="EN14" i="2"/>
  <c r="FH14" i="2"/>
  <c r="GB14" i="2"/>
  <c r="DP13" i="2"/>
  <c r="EJ13" i="2"/>
  <c r="FD13" i="2"/>
  <c r="DZ13" i="2"/>
  <c r="GH13" i="2"/>
  <c r="FN13" i="2"/>
  <c r="ET13" i="2"/>
  <c r="FX13" i="2"/>
  <c r="DL13" i="2"/>
  <c r="EF13" i="2"/>
  <c r="EZ13" i="2"/>
  <c r="EP13" i="2"/>
  <c r="DV13" i="2"/>
  <c r="GD13" i="2"/>
  <c r="FJ13" i="2"/>
  <c r="FT13" i="2"/>
  <c r="EB12" i="2"/>
  <c r="EV12" i="2"/>
  <c r="FP12" i="2"/>
  <c r="GJ12" i="2"/>
  <c r="DR12" i="2"/>
  <c r="FF12" i="2"/>
  <c r="EL12" i="2"/>
  <c r="FZ12" i="2"/>
  <c r="DX12" i="2"/>
  <c r="ER12" i="2"/>
  <c r="FL12" i="2"/>
  <c r="GF12" i="2"/>
  <c r="EH12" i="2"/>
  <c r="FV12" i="2"/>
  <c r="DN12" i="2"/>
  <c r="FB12" i="2"/>
  <c r="DT12" i="2"/>
  <c r="EN12" i="2"/>
  <c r="FH12" i="2"/>
  <c r="GB12" i="2"/>
  <c r="DJ12" i="2"/>
  <c r="EX12" i="2"/>
  <c r="ED12" i="2"/>
  <c r="FR12" i="2"/>
  <c r="DP11" i="2"/>
  <c r="EJ11" i="2"/>
  <c r="FD11" i="2"/>
  <c r="FX11" i="2"/>
  <c r="DZ11" i="2"/>
  <c r="ET11" i="2"/>
  <c r="FN11" i="2"/>
  <c r="GH11" i="2"/>
  <c r="DL11" i="2"/>
  <c r="EF11" i="2"/>
  <c r="EZ11" i="2"/>
  <c r="FT11" i="2"/>
  <c r="DV11" i="2"/>
  <c r="EP11" i="2"/>
  <c r="FJ11" i="2"/>
  <c r="GD11" i="2"/>
  <c r="EB10" i="2"/>
  <c r="EV10" i="2"/>
  <c r="FP10" i="2"/>
  <c r="DR10" i="2"/>
  <c r="GJ10" i="2"/>
  <c r="EL10" i="2"/>
  <c r="FZ10" i="2"/>
  <c r="FF10" i="2"/>
  <c r="DX10" i="2"/>
  <c r="ER10" i="2"/>
  <c r="FL10" i="2"/>
  <c r="EH10" i="2"/>
  <c r="FB10" i="2"/>
  <c r="GF10" i="2"/>
  <c r="DN10" i="2"/>
  <c r="FV10" i="2"/>
  <c r="DT10" i="2"/>
  <c r="EN10" i="2"/>
  <c r="FH10" i="2"/>
  <c r="DJ10" i="2"/>
  <c r="FR10" i="2"/>
  <c r="GB10" i="2"/>
  <c r="ED10" i="2"/>
  <c r="EX10" i="2"/>
  <c r="DP9" i="2"/>
  <c r="EJ9" i="2"/>
  <c r="FD9" i="2"/>
  <c r="FX9" i="2"/>
  <c r="DZ9" i="2"/>
  <c r="FN9" i="2"/>
  <c r="ET9" i="2"/>
  <c r="GH9" i="2"/>
  <c r="DL9" i="2"/>
  <c r="EF9" i="2"/>
  <c r="EZ9" i="2"/>
  <c r="FT9" i="2"/>
  <c r="EP9" i="2"/>
  <c r="GD9" i="2"/>
  <c r="DV9" i="2"/>
  <c r="FJ9" i="2"/>
  <c r="DR8" i="2"/>
  <c r="EB8" i="2"/>
  <c r="EV8" i="2"/>
  <c r="FP8" i="2"/>
  <c r="GJ8" i="2"/>
  <c r="FF8" i="2"/>
  <c r="EL8" i="2"/>
  <c r="FZ8" i="2"/>
  <c r="DN8" i="2"/>
  <c r="DX8" i="2"/>
  <c r="ER8" i="2"/>
  <c r="FL8" i="2"/>
  <c r="GF8" i="2"/>
  <c r="FV8" i="2"/>
  <c r="EH8" i="2"/>
  <c r="FB8" i="2"/>
  <c r="DJ8" i="2"/>
  <c r="DT8" i="2"/>
  <c r="EN8" i="2"/>
  <c r="FH8" i="2"/>
  <c r="GB8" i="2"/>
  <c r="ED8" i="2"/>
  <c r="EX8" i="2"/>
  <c r="FR8" i="2"/>
  <c r="DZ7" i="2"/>
  <c r="ET7" i="2"/>
  <c r="FN7" i="2"/>
  <c r="GH7" i="2"/>
  <c r="DP7" i="2"/>
  <c r="EJ7" i="2"/>
  <c r="FD7" i="2"/>
  <c r="FX7" i="2"/>
  <c r="DV7" i="2"/>
  <c r="EP7" i="2"/>
  <c r="FJ7" i="2"/>
  <c r="GD7" i="2"/>
  <c r="DL7" i="2"/>
  <c r="EF7" i="2"/>
  <c r="EZ7" i="2"/>
  <c r="FT7" i="2"/>
  <c r="DL6" i="2"/>
  <c r="DT6" i="2"/>
  <c r="EB6" i="2"/>
  <c r="EJ6" i="2"/>
  <c r="ER6" i="2"/>
  <c r="EZ6" i="2"/>
  <c r="FH6" i="2"/>
  <c r="FX6" i="2"/>
  <c r="FW266" i="2"/>
  <c r="FG266" i="2"/>
  <c r="DK266" i="2"/>
  <c r="EQ265" i="2"/>
  <c r="EA265" i="2"/>
  <c r="FW264" i="2"/>
  <c r="FG264" i="2"/>
  <c r="DK264" i="2"/>
  <c r="EQ263" i="2"/>
  <c r="EA263" i="2"/>
  <c r="FW262" i="2"/>
  <c r="FG262" i="2"/>
  <c r="DK262" i="2"/>
  <c r="EQ261" i="2"/>
  <c r="EA261" i="2"/>
  <c r="FW260" i="2"/>
  <c r="FG260" i="2"/>
  <c r="DK260" i="2"/>
  <c r="EQ259" i="2"/>
  <c r="EA259" i="2"/>
  <c r="FW258" i="2"/>
  <c r="FG258" i="2"/>
  <c r="FZ6" i="2"/>
  <c r="FF6" i="2"/>
  <c r="EL6" i="2"/>
  <c r="DR6" i="2"/>
  <c r="FV6" i="2"/>
  <c r="FB6" i="2"/>
  <c r="EH6" i="2"/>
  <c r="DN6" i="2"/>
  <c r="DQ266" i="2"/>
  <c r="EK266" i="2"/>
  <c r="FE266" i="2"/>
  <c r="FY266" i="2"/>
  <c r="DM266" i="2"/>
  <c r="EG266" i="2"/>
  <c r="FA266" i="2"/>
  <c r="FU266" i="2"/>
  <c r="EC265" i="2"/>
  <c r="EW265" i="2"/>
  <c r="FQ265" i="2"/>
  <c r="GK265" i="2"/>
  <c r="DY265" i="2"/>
  <c r="ES265" i="2"/>
  <c r="FM265" i="2"/>
  <c r="GG265" i="2"/>
  <c r="DU265" i="2"/>
  <c r="EO265" i="2"/>
  <c r="FI265" i="2"/>
  <c r="GC265" i="2"/>
  <c r="DQ264" i="2"/>
  <c r="EK264" i="2"/>
  <c r="FE264" i="2"/>
  <c r="FY264" i="2"/>
  <c r="DM264" i="2"/>
  <c r="EG264" i="2"/>
  <c r="FA264" i="2"/>
  <c r="FU264" i="2"/>
  <c r="EC263" i="2"/>
  <c r="EW263" i="2"/>
  <c r="FQ263" i="2"/>
  <c r="GK263" i="2"/>
  <c r="DY263" i="2"/>
  <c r="ES263" i="2"/>
  <c r="FM263" i="2"/>
  <c r="GG263" i="2"/>
  <c r="DU263" i="2"/>
  <c r="EO263" i="2"/>
  <c r="FI263" i="2"/>
  <c r="GC263" i="2"/>
  <c r="DQ262" i="2"/>
  <c r="EK262" i="2"/>
  <c r="FE262" i="2"/>
  <c r="FY262" i="2"/>
  <c r="DM262" i="2"/>
  <c r="EG262" i="2"/>
  <c r="FA262" i="2"/>
  <c r="FU262" i="2"/>
  <c r="EC261" i="2"/>
  <c r="EW261" i="2"/>
  <c r="FQ261" i="2"/>
  <c r="GK261" i="2"/>
  <c r="DY261" i="2"/>
  <c r="ES261" i="2"/>
  <c r="FM261" i="2"/>
  <c r="GG261" i="2"/>
  <c r="DU261" i="2"/>
  <c r="EO261" i="2"/>
  <c r="FI261" i="2"/>
  <c r="GC261" i="2"/>
  <c r="DQ260" i="2"/>
  <c r="EK260" i="2"/>
  <c r="FE260" i="2"/>
  <c r="FY260" i="2"/>
  <c r="DM260" i="2"/>
  <c r="EG260" i="2"/>
  <c r="FA260" i="2"/>
  <c r="FU260" i="2"/>
  <c r="EC259" i="2"/>
  <c r="EW259" i="2"/>
  <c r="FQ259" i="2"/>
  <c r="GK259" i="2"/>
  <c r="DY259" i="2"/>
  <c r="ES259" i="2"/>
  <c r="FM259" i="2"/>
  <c r="GG259" i="2"/>
  <c r="DU259" i="2"/>
  <c r="EO259" i="2"/>
  <c r="FI259" i="2"/>
  <c r="GC259" i="2"/>
  <c r="DQ258" i="2"/>
  <c r="EK258" i="2"/>
  <c r="FE258" i="2"/>
  <c r="FY258" i="2"/>
  <c r="DM258" i="2"/>
  <c r="EG258" i="2"/>
  <c r="FA258" i="2"/>
  <c r="FU258" i="2"/>
  <c r="DS257" i="2"/>
  <c r="EM257" i="2"/>
  <c r="FG257" i="2"/>
  <c r="GA257" i="2"/>
  <c r="EC257" i="2"/>
  <c r="EW257" i="2"/>
  <c r="FQ257" i="2"/>
  <c r="GK257" i="2"/>
  <c r="DO257" i="2"/>
  <c r="EI257" i="2"/>
  <c r="FC257" i="2"/>
  <c r="FW257" i="2"/>
  <c r="DY257" i="2"/>
  <c r="ES257" i="2"/>
  <c r="FM257" i="2"/>
  <c r="GG257" i="2"/>
  <c r="DK257" i="2"/>
  <c r="EE257" i="2"/>
  <c r="EY257" i="2"/>
  <c r="FS257" i="2"/>
  <c r="DU257" i="2"/>
  <c r="EO257" i="2"/>
  <c r="FI257" i="2"/>
  <c r="GC257" i="2"/>
  <c r="EA256" i="2"/>
  <c r="EU256" i="2"/>
  <c r="FO256" i="2"/>
  <c r="GI256" i="2"/>
  <c r="DQ256" i="2"/>
  <c r="EK256" i="2"/>
  <c r="FE256" i="2"/>
  <c r="FY256" i="2"/>
  <c r="DW256" i="2"/>
  <c r="EQ256" i="2"/>
  <c r="FK256" i="2"/>
  <c r="GE256" i="2"/>
  <c r="DM256" i="2"/>
  <c r="EG256" i="2"/>
  <c r="FA256" i="2"/>
  <c r="FU256" i="2"/>
  <c r="DS255" i="2"/>
  <c r="EM255" i="2"/>
  <c r="FG255" i="2"/>
  <c r="GA255" i="2"/>
  <c r="EC255" i="2"/>
  <c r="EW255" i="2"/>
  <c r="FQ255" i="2"/>
  <c r="GK255" i="2"/>
  <c r="DO255" i="2"/>
  <c r="EI255" i="2"/>
  <c r="FC255" i="2"/>
  <c r="FW255" i="2"/>
  <c r="DY255" i="2"/>
  <c r="ES255" i="2"/>
  <c r="FM255" i="2"/>
  <c r="GG255" i="2"/>
  <c r="DK255" i="2"/>
  <c r="EE255" i="2"/>
  <c r="EY255" i="2"/>
  <c r="FS255" i="2"/>
  <c r="DU255" i="2"/>
  <c r="EO255" i="2"/>
  <c r="FI255" i="2"/>
  <c r="GC255" i="2"/>
  <c r="EA254" i="2"/>
  <c r="EU254" i="2"/>
  <c r="FO254" i="2"/>
  <c r="GI254" i="2"/>
  <c r="DQ254" i="2"/>
  <c r="EK254" i="2"/>
  <c r="FE254" i="2"/>
  <c r="FY254" i="2"/>
  <c r="DW254" i="2"/>
  <c r="EQ254" i="2"/>
  <c r="FK254" i="2"/>
  <c r="GE254" i="2"/>
  <c r="DM254" i="2"/>
  <c r="EG254" i="2"/>
  <c r="FA254" i="2"/>
  <c r="FU254" i="2"/>
  <c r="DS253" i="2"/>
  <c r="EM253" i="2"/>
  <c r="FG253" i="2"/>
  <c r="GA253" i="2"/>
  <c r="EC253" i="2"/>
  <c r="EW253" i="2"/>
  <c r="FQ253" i="2"/>
  <c r="GK253" i="2"/>
  <c r="DO253" i="2"/>
  <c r="EI253" i="2"/>
  <c r="FC253" i="2"/>
  <c r="FW253" i="2"/>
  <c r="DY253" i="2"/>
  <c r="ES253" i="2"/>
  <c r="FM253" i="2"/>
  <c r="GG253" i="2"/>
  <c r="DK253" i="2"/>
  <c r="EE253" i="2"/>
  <c r="EY253" i="2"/>
  <c r="FS253" i="2"/>
  <c r="DU253" i="2"/>
  <c r="EO253" i="2"/>
  <c r="FI253" i="2"/>
  <c r="GC253" i="2"/>
  <c r="EA252" i="2"/>
  <c r="EU252" i="2"/>
  <c r="FO252" i="2"/>
  <c r="GI252" i="2"/>
  <c r="DQ252" i="2"/>
  <c r="EK252" i="2"/>
  <c r="FE252" i="2"/>
  <c r="FY252" i="2"/>
  <c r="DW252" i="2"/>
  <c r="EQ252" i="2"/>
  <c r="FK252" i="2"/>
  <c r="GE252" i="2"/>
  <c r="DM252" i="2"/>
  <c r="EG252" i="2"/>
  <c r="FA252" i="2"/>
  <c r="FU252" i="2"/>
  <c r="DS251" i="2"/>
  <c r="EM251" i="2"/>
  <c r="FG251" i="2"/>
  <c r="GA251" i="2"/>
  <c r="EC251" i="2"/>
  <c r="EW251" i="2"/>
  <c r="FQ251" i="2"/>
  <c r="GK251" i="2"/>
  <c r="DO251" i="2"/>
  <c r="EI251" i="2"/>
  <c r="FC251" i="2"/>
  <c r="FW251" i="2"/>
  <c r="DY251" i="2"/>
  <c r="ES251" i="2"/>
  <c r="FM251" i="2"/>
  <c r="GG251" i="2"/>
  <c r="DK251" i="2"/>
  <c r="EE251" i="2"/>
  <c r="EY251" i="2"/>
  <c r="FS251" i="2"/>
  <c r="DU251" i="2"/>
  <c r="EO251" i="2"/>
  <c r="FI251" i="2"/>
  <c r="GC251" i="2"/>
  <c r="EA250" i="2"/>
  <c r="EU250" i="2"/>
  <c r="FO250" i="2"/>
  <c r="GI250" i="2"/>
  <c r="DQ250" i="2"/>
  <c r="EK250" i="2"/>
  <c r="FE250" i="2"/>
  <c r="FY250" i="2"/>
  <c r="DW250" i="2"/>
  <c r="EQ250" i="2"/>
  <c r="FK250" i="2"/>
  <c r="GE250" i="2"/>
  <c r="DM250" i="2"/>
  <c r="EG250" i="2"/>
  <c r="FA250" i="2"/>
  <c r="FU250" i="2"/>
  <c r="DS249" i="2"/>
  <c r="EM249" i="2"/>
  <c r="FG249" i="2"/>
  <c r="GA249" i="2"/>
  <c r="EC249" i="2"/>
  <c r="EW249" i="2"/>
  <c r="FQ249" i="2"/>
  <c r="GK249" i="2"/>
  <c r="DO249" i="2"/>
  <c r="EI249" i="2"/>
  <c r="FC249" i="2"/>
  <c r="FW249" i="2"/>
  <c r="DY249" i="2"/>
  <c r="ES249" i="2"/>
  <c r="FM249" i="2"/>
  <c r="GG249" i="2"/>
  <c r="DK249" i="2"/>
  <c r="EE249" i="2"/>
  <c r="EY249" i="2"/>
  <c r="FS249" i="2"/>
  <c r="DU249" i="2"/>
  <c r="EO249" i="2"/>
  <c r="FI249" i="2"/>
  <c r="GC249" i="2"/>
  <c r="EA248" i="2"/>
  <c r="EU248" i="2"/>
  <c r="FO248" i="2"/>
  <c r="GI248" i="2"/>
  <c r="DQ248" i="2"/>
  <c r="EK248" i="2"/>
  <c r="FE248" i="2"/>
  <c r="FY248" i="2"/>
  <c r="DW248" i="2"/>
  <c r="EQ248" i="2"/>
  <c r="FK248" i="2"/>
  <c r="GE248" i="2"/>
  <c r="DM248" i="2"/>
  <c r="EG248" i="2"/>
  <c r="FA248" i="2"/>
  <c r="FU248" i="2"/>
  <c r="DS247" i="2"/>
  <c r="EM247" i="2"/>
  <c r="FG247" i="2"/>
  <c r="GA247" i="2"/>
  <c r="EC247" i="2"/>
  <c r="EW247" i="2"/>
  <c r="FQ247" i="2"/>
  <c r="GK247" i="2"/>
  <c r="DO247" i="2"/>
  <c r="EI247" i="2"/>
  <c r="FC247" i="2"/>
  <c r="FW247" i="2"/>
  <c r="DY247" i="2"/>
  <c r="ES247" i="2"/>
  <c r="FM247" i="2"/>
  <c r="GG247" i="2"/>
  <c r="DK247" i="2"/>
  <c r="EE247" i="2"/>
  <c r="EY247" i="2"/>
  <c r="FS247" i="2"/>
  <c r="DU247" i="2"/>
  <c r="EO247" i="2"/>
  <c r="FI247" i="2"/>
  <c r="GC247" i="2"/>
  <c r="EA246" i="2"/>
  <c r="EU246" i="2"/>
  <c r="FO246" i="2"/>
  <c r="GI246" i="2"/>
  <c r="DQ246" i="2"/>
  <c r="EK246" i="2"/>
  <c r="FE246" i="2"/>
  <c r="FY246" i="2"/>
  <c r="DW246" i="2"/>
  <c r="EQ246" i="2"/>
  <c r="FK246" i="2"/>
  <c r="GE246" i="2"/>
  <c r="DM246" i="2"/>
  <c r="EG246" i="2"/>
  <c r="FA246" i="2"/>
  <c r="FU246" i="2"/>
  <c r="DS245" i="2"/>
  <c r="EM245" i="2"/>
  <c r="FG245" i="2"/>
  <c r="GA245" i="2"/>
  <c r="EC245" i="2"/>
  <c r="EW245" i="2"/>
  <c r="FQ245" i="2"/>
  <c r="GK245" i="2"/>
  <c r="DO245" i="2"/>
  <c r="EI245" i="2"/>
  <c r="FC245" i="2"/>
  <c r="FW245" i="2"/>
  <c r="DY245" i="2"/>
  <c r="ES245" i="2"/>
  <c r="FM245" i="2"/>
  <c r="GG245" i="2"/>
  <c r="DK245" i="2"/>
  <c r="EE245" i="2"/>
  <c r="EY245" i="2"/>
  <c r="FS245" i="2"/>
  <c r="DU245" i="2"/>
  <c r="EO245" i="2"/>
  <c r="FI245" i="2"/>
  <c r="GC245" i="2"/>
  <c r="EA244" i="2"/>
  <c r="EU244" i="2"/>
  <c r="FO244" i="2"/>
  <c r="GI244" i="2"/>
  <c r="DQ244" i="2"/>
  <c r="EK244" i="2"/>
  <c r="FE244" i="2"/>
  <c r="FY244" i="2"/>
  <c r="DW244" i="2"/>
  <c r="EQ244" i="2"/>
  <c r="FK244" i="2"/>
  <c r="GE244" i="2"/>
  <c r="DM244" i="2"/>
  <c r="EG244" i="2"/>
  <c r="FA244" i="2"/>
  <c r="FU244" i="2"/>
  <c r="EC243" i="2"/>
  <c r="EW243" i="2"/>
  <c r="EM243" i="2"/>
  <c r="FG243" i="2"/>
  <c r="GA243" i="2"/>
  <c r="DS243" i="2"/>
  <c r="FQ243" i="2"/>
  <c r="GK243" i="2"/>
  <c r="DY243" i="2"/>
  <c r="ES243" i="2"/>
  <c r="FC243" i="2"/>
  <c r="FW243" i="2"/>
  <c r="EI243" i="2"/>
  <c r="DO243" i="2"/>
  <c r="FM243" i="2"/>
  <c r="GG243" i="2"/>
  <c r="DU243" i="2"/>
  <c r="EO243" i="2"/>
  <c r="DK243" i="2"/>
  <c r="FS243" i="2"/>
  <c r="EY243" i="2"/>
  <c r="EE243" i="2"/>
  <c r="FI243" i="2"/>
  <c r="GC243" i="2"/>
  <c r="DQ242" i="2"/>
  <c r="EK242" i="2"/>
  <c r="FE242" i="2"/>
  <c r="FY242" i="2"/>
  <c r="EA242" i="2"/>
  <c r="GI242" i="2"/>
  <c r="FO242" i="2"/>
  <c r="EU242" i="2"/>
  <c r="DM242" i="2"/>
  <c r="EG242" i="2"/>
  <c r="FA242" i="2"/>
  <c r="FU242" i="2"/>
  <c r="EQ242" i="2"/>
  <c r="DW242" i="2"/>
  <c r="GE242" i="2"/>
  <c r="FK242" i="2"/>
  <c r="EC241" i="2"/>
  <c r="EW241" i="2"/>
  <c r="FQ241" i="2"/>
  <c r="GK241" i="2"/>
  <c r="FG241" i="2"/>
  <c r="EM241" i="2"/>
  <c r="DS241" i="2"/>
  <c r="GA241" i="2"/>
  <c r="DY241" i="2"/>
  <c r="ES241" i="2"/>
  <c r="FM241" i="2"/>
  <c r="GG241" i="2"/>
  <c r="FW241" i="2"/>
  <c r="FC241" i="2"/>
  <c r="EI241" i="2"/>
  <c r="DO241" i="2"/>
  <c r="DU241" i="2"/>
  <c r="EO241" i="2"/>
  <c r="FI241" i="2"/>
  <c r="GC241" i="2"/>
  <c r="DK241" i="2"/>
  <c r="FS241" i="2"/>
  <c r="EY241" i="2"/>
  <c r="EE241" i="2"/>
  <c r="DQ240" i="2"/>
  <c r="EK240" i="2"/>
  <c r="FE240" i="2"/>
  <c r="FY240" i="2"/>
  <c r="EA240" i="2"/>
  <c r="GI240" i="2"/>
  <c r="FO240" i="2"/>
  <c r="EU240" i="2"/>
  <c r="DM240" i="2"/>
  <c r="EG240" i="2"/>
  <c r="FA240" i="2"/>
  <c r="FU240" i="2"/>
  <c r="EQ240" i="2"/>
  <c r="DW240" i="2"/>
  <c r="GE240" i="2"/>
  <c r="FK240" i="2"/>
  <c r="EC239" i="2"/>
  <c r="EW239" i="2"/>
  <c r="FQ239" i="2"/>
  <c r="GK239" i="2"/>
  <c r="FG239" i="2"/>
  <c r="EM239" i="2"/>
  <c r="DS239" i="2"/>
  <c r="GA239" i="2"/>
  <c r="DY239" i="2"/>
  <c r="ES239" i="2"/>
  <c r="FM239" i="2"/>
  <c r="GG239" i="2"/>
  <c r="FW239" i="2"/>
  <c r="FC239" i="2"/>
  <c r="EI239" i="2"/>
  <c r="DO239" i="2"/>
  <c r="DU239" i="2"/>
  <c r="EO239" i="2"/>
  <c r="FI239" i="2"/>
  <c r="GC239" i="2"/>
  <c r="DK239" i="2"/>
  <c r="FS239" i="2"/>
  <c r="EY239" i="2"/>
  <c r="EE239" i="2"/>
  <c r="DQ238" i="2"/>
  <c r="EK238" i="2"/>
  <c r="FE238" i="2"/>
  <c r="FY238" i="2"/>
  <c r="EA238" i="2"/>
  <c r="GI238" i="2"/>
  <c r="FO238" i="2"/>
  <c r="EU238" i="2"/>
  <c r="DM238" i="2"/>
  <c r="EG238" i="2"/>
  <c r="FA238" i="2"/>
  <c r="FU238" i="2"/>
  <c r="EQ238" i="2"/>
  <c r="DW238" i="2"/>
  <c r="GE238" i="2"/>
  <c r="FK238" i="2"/>
  <c r="EC237" i="2"/>
  <c r="EW237" i="2"/>
  <c r="FQ237" i="2"/>
  <c r="GK237" i="2"/>
  <c r="FG237" i="2"/>
  <c r="EM237" i="2"/>
  <c r="DS237" i="2"/>
  <c r="GA237" i="2"/>
  <c r="DY237" i="2"/>
  <c r="ES237" i="2"/>
  <c r="FM237" i="2"/>
  <c r="GG237" i="2"/>
  <c r="FW237" i="2"/>
  <c r="FC237" i="2"/>
  <c r="EI237" i="2"/>
  <c r="DO237" i="2"/>
  <c r="DU237" i="2"/>
  <c r="EO237" i="2"/>
  <c r="FI237" i="2"/>
  <c r="GC237" i="2"/>
  <c r="DK237" i="2"/>
  <c r="FS237" i="2"/>
  <c r="EY237" i="2"/>
  <c r="EE237" i="2"/>
  <c r="DQ236" i="2"/>
  <c r="EK236" i="2"/>
  <c r="FE236" i="2"/>
  <c r="FY236" i="2"/>
  <c r="EA236" i="2"/>
  <c r="GI236" i="2"/>
  <c r="FO236" i="2"/>
  <c r="EU236" i="2"/>
  <c r="DM236" i="2"/>
  <c r="EG236" i="2"/>
  <c r="FA236" i="2"/>
  <c r="FU236" i="2"/>
  <c r="EQ236" i="2"/>
  <c r="DW236" i="2"/>
  <c r="GE236" i="2"/>
  <c r="FK236" i="2"/>
  <c r="EC235" i="2"/>
  <c r="EW235" i="2"/>
  <c r="FQ235" i="2"/>
  <c r="GK235" i="2"/>
  <c r="FG235" i="2"/>
  <c r="EM235" i="2"/>
  <c r="DS235" i="2"/>
  <c r="GA235" i="2"/>
  <c r="DY235" i="2"/>
  <c r="ES235" i="2"/>
  <c r="FM235" i="2"/>
  <c r="GG235" i="2"/>
  <c r="FW235" i="2"/>
  <c r="FC235" i="2"/>
  <c r="EI235" i="2"/>
  <c r="DO235" i="2"/>
  <c r="DU235" i="2"/>
  <c r="EO235" i="2"/>
  <c r="FI235" i="2"/>
  <c r="GC235" i="2"/>
  <c r="DK235" i="2"/>
  <c r="FS235" i="2"/>
  <c r="EY235" i="2"/>
  <c r="EE235" i="2"/>
  <c r="DQ234" i="2"/>
  <c r="EK234" i="2"/>
  <c r="FE234" i="2"/>
  <c r="FY234" i="2"/>
  <c r="EA234" i="2"/>
  <c r="GI234" i="2"/>
  <c r="FO234" i="2"/>
  <c r="EU234" i="2"/>
  <c r="DM234" i="2"/>
  <c r="EG234" i="2"/>
  <c r="FA234" i="2"/>
  <c r="FU234" i="2"/>
  <c r="EQ234" i="2"/>
  <c r="DW234" i="2"/>
  <c r="GE234" i="2"/>
  <c r="FK234" i="2"/>
  <c r="EC233" i="2"/>
  <c r="EW233" i="2"/>
  <c r="FQ233" i="2"/>
  <c r="GK233" i="2"/>
  <c r="FG233" i="2"/>
  <c r="EM233" i="2"/>
  <c r="DS233" i="2"/>
  <c r="GA233" i="2"/>
  <c r="DY233" i="2"/>
  <c r="ES233" i="2"/>
  <c r="FM233" i="2"/>
  <c r="GG233" i="2"/>
  <c r="FW233" i="2"/>
  <c r="FC233" i="2"/>
  <c r="EI233" i="2"/>
  <c r="DO233" i="2"/>
  <c r="DU233" i="2"/>
  <c r="EO233" i="2"/>
  <c r="FI233" i="2"/>
  <c r="GC233" i="2"/>
  <c r="DK233" i="2"/>
  <c r="FS233" i="2"/>
  <c r="EY233" i="2"/>
  <c r="EE233" i="2"/>
  <c r="DQ232" i="2"/>
  <c r="EK232" i="2"/>
  <c r="FE232" i="2"/>
  <c r="FY232" i="2"/>
  <c r="EA232" i="2"/>
  <c r="GI232" i="2"/>
  <c r="FO232" i="2"/>
  <c r="EU232" i="2"/>
  <c r="DM232" i="2"/>
  <c r="EG232" i="2"/>
  <c r="FA232" i="2"/>
  <c r="FU232" i="2"/>
  <c r="EQ232" i="2"/>
  <c r="DW232" i="2"/>
  <c r="GE232" i="2"/>
  <c r="FK232" i="2"/>
  <c r="EC231" i="2"/>
  <c r="EW231" i="2"/>
  <c r="FQ231" i="2"/>
  <c r="GK231" i="2"/>
  <c r="FG231" i="2"/>
  <c r="EM231" i="2"/>
  <c r="DS231" i="2"/>
  <c r="GA231" i="2"/>
  <c r="DY231" i="2"/>
  <c r="ES231" i="2"/>
  <c r="FM231" i="2"/>
  <c r="GG231" i="2"/>
  <c r="FW231" i="2"/>
  <c r="FC231" i="2"/>
  <c r="EI231" i="2"/>
  <c r="DO231" i="2"/>
  <c r="DU231" i="2"/>
  <c r="EO231" i="2"/>
  <c r="FI231" i="2"/>
  <c r="GC231" i="2"/>
  <c r="DK231" i="2"/>
  <c r="FS231" i="2"/>
  <c r="EY231" i="2"/>
  <c r="EE231" i="2"/>
  <c r="DQ230" i="2"/>
  <c r="EK230" i="2"/>
  <c r="FE230" i="2"/>
  <c r="FY230" i="2"/>
  <c r="EA230" i="2"/>
  <c r="GI230" i="2"/>
  <c r="FO230" i="2"/>
  <c r="EU230" i="2"/>
  <c r="DM230" i="2"/>
  <c r="EG230" i="2"/>
  <c r="FA230" i="2"/>
  <c r="FU230" i="2"/>
  <c r="EQ230" i="2"/>
  <c r="DW230" i="2"/>
  <c r="GE230" i="2"/>
  <c r="FK230" i="2"/>
  <c r="EC229" i="2"/>
  <c r="EW229" i="2"/>
  <c r="FQ229" i="2"/>
  <c r="GK229" i="2"/>
  <c r="FG229" i="2"/>
  <c r="EM229" i="2"/>
  <c r="DS229" i="2"/>
  <c r="GA229" i="2"/>
  <c r="DY229" i="2"/>
  <c r="ES229" i="2"/>
  <c r="FM229" i="2"/>
  <c r="GG229" i="2"/>
  <c r="FW229" i="2"/>
  <c r="FC229" i="2"/>
  <c r="EI229" i="2"/>
  <c r="DO229" i="2"/>
  <c r="DU229" i="2"/>
  <c r="EO229" i="2"/>
  <c r="FI229" i="2"/>
  <c r="GC229" i="2"/>
  <c r="DK229" i="2"/>
  <c r="FS229" i="2"/>
  <c r="EY229" i="2"/>
  <c r="EE229" i="2"/>
  <c r="DQ228" i="2"/>
  <c r="EK228" i="2"/>
  <c r="FE228" i="2"/>
  <c r="FY228" i="2"/>
  <c r="EA228" i="2"/>
  <c r="GI228" i="2"/>
  <c r="FO228" i="2"/>
  <c r="EU228" i="2"/>
  <c r="DM228" i="2"/>
  <c r="EG228" i="2"/>
  <c r="FA228" i="2"/>
  <c r="FU228" i="2"/>
  <c r="EQ228" i="2"/>
  <c r="DW228" i="2"/>
  <c r="GE228" i="2"/>
  <c r="FK228" i="2"/>
  <c r="EC227" i="2"/>
  <c r="EW227" i="2"/>
  <c r="FQ227" i="2"/>
  <c r="GK227" i="2"/>
  <c r="FG227" i="2"/>
  <c r="EM227" i="2"/>
  <c r="DS227" i="2"/>
  <c r="GA227" i="2"/>
  <c r="DY227" i="2"/>
  <c r="ES227" i="2"/>
  <c r="FM227" i="2"/>
  <c r="GG227" i="2"/>
  <c r="FW227" i="2"/>
  <c r="FC227" i="2"/>
  <c r="EI227" i="2"/>
  <c r="DO227" i="2"/>
  <c r="DU227" i="2"/>
  <c r="EO227" i="2"/>
  <c r="FI227" i="2"/>
  <c r="GC227" i="2"/>
  <c r="DK227" i="2"/>
  <c r="FS227" i="2"/>
  <c r="EY227" i="2"/>
  <c r="EE227" i="2"/>
  <c r="DQ226" i="2"/>
  <c r="EK226" i="2"/>
  <c r="FE226" i="2"/>
  <c r="FY226" i="2"/>
  <c r="EA226" i="2"/>
  <c r="GI226" i="2"/>
  <c r="FO226" i="2"/>
  <c r="EU226" i="2"/>
  <c r="DM226" i="2"/>
  <c r="EG226" i="2"/>
  <c r="FA226" i="2"/>
  <c r="FU226" i="2"/>
  <c r="EQ226" i="2"/>
  <c r="DW226" i="2"/>
  <c r="GE226" i="2"/>
  <c r="FK226" i="2"/>
  <c r="EC225" i="2"/>
  <c r="EW225" i="2"/>
  <c r="FQ225" i="2"/>
  <c r="GK225" i="2"/>
  <c r="FG225" i="2"/>
  <c r="EM225" i="2"/>
  <c r="DS225" i="2"/>
  <c r="GA225" i="2"/>
  <c r="DY225" i="2"/>
  <c r="ES225" i="2"/>
  <c r="FM225" i="2"/>
  <c r="GG225" i="2"/>
  <c r="FW225" i="2"/>
  <c r="FC225" i="2"/>
  <c r="EI225" i="2"/>
  <c r="DO225" i="2"/>
  <c r="DU225" i="2"/>
  <c r="EO225" i="2"/>
  <c r="FI225" i="2"/>
  <c r="GC225" i="2"/>
  <c r="DK225" i="2"/>
  <c r="FS225" i="2"/>
  <c r="EY225" i="2"/>
  <c r="EE225" i="2"/>
  <c r="DQ224" i="2"/>
  <c r="EK224" i="2"/>
  <c r="FE224" i="2"/>
  <c r="FY224" i="2"/>
  <c r="EA224" i="2"/>
  <c r="GI224" i="2"/>
  <c r="FO224" i="2"/>
  <c r="EU224" i="2"/>
  <c r="DM224" i="2"/>
  <c r="EG224" i="2"/>
  <c r="FA224" i="2"/>
  <c r="FU224" i="2"/>
  <c r="EQ224" i="2"/>
  <c r="DW224" i="2"/>
  <c r="GE224" i="2"/>
  <c r="FK224" i="2"/>
  <c r="EC223" i="2"/>
  <c r="EW223" i="2"/>
  <c r="FQ223" i="2"/>
  <c r="GK223" i="2"/>
  <c r="EM223" i="2"/>
  <c r="GA223" i="2"/>
  <c r="DS223" i="2"/>
  <c r="FG223" i="2"/>
  <c r="DY223" i="2"/>
  <c r="ES223" i="2"/>
  <c r="FM223" i="2"/>
  <c r="GG223" i="2"/>
  <c r="DO223" i="2"/>
  <c r="FC223" i="2"/>
  <c r="EI223" i="2"/>
  <c r="FW223" i="2"/>
  <c r="DU223" i="2"/>
  <c r="EO223" i="2"/>
  <c r="FI223" i="2"/>
  <c r="GC223" i="2"/>
  <c r="EE223" i="2"/>
  <c r="FS223" i="2"/>
  <c r="DK223" i="2"/>
  <c r="EY223" i="2"/>
  <c r="DQ222" i="2"/>
  <c r="EK222" i="2"/>
  <c r="FE222" i="2"/>
  <c r="FY222" i="2"/>
  <c r="EU222" i="2"/>
  <c r="GI222" i="2"/>
  <c r="EA222" i="2"/>
  <c r="FO222" i="2"/>
  <c r="DM222" i="2"/>
  <c r="EG222" i="2"/>
  <c r="FA222" i="2"/>
  <c r="FU222" i="2"/>
  <c r="DW222" i="2"/>
  <c r="FK222" i="2"/>
  <c r="EQ222" i="2"/>
  <c r="GE222" i="2"/>
  <c r="EC221" i="2"/>
  <c r="EW221" i="2"/>
  <c r="FQ221" i="2"/>
  <c r="GK221" i="2"/>
  <c r="EM221" i="2"/>
  <c r="GA221" i="2"/>
  <c r="DS221" i="2"/>
  <c r="FG221" i="2"/>
  <c r="DY221" i="2"/>
  <c r="ES221" i="2"/>
  <c r="FM221" i="2"/>
  <c r="GG221" i="2"/>
  <c r="DO221" i="2"/>
  <c r="FC221" i="2"/>
  <c r="EI221" i="2"/>
  <c r="FW221" i="2"/>
  <c r="DU221" i="2"/>
  <c r="EO221" i="2"/>
  <c r="FI221" i="2"/>
  <c r="GC221" i="2"/>
  <c r="EE221" i="2"/>
  <c r="FS221" i="2"/>
  <c r="DK221" i="2"/>
  <c r="EY221" i="2"/>
  <c r="DQ220" i="2"/>
  <c r="EK220" i="2"/>
  <c r="FE220" i="2"/>
  <c r="FY220" i="2"/>
  <c r="EU220" i="2"/>
  <c r="GI220" i="2"/>
  <c r="EA220" i="2"/>
  <c r="FO220" i="2"/>
  <c r="DM220" i="2"/>
  <c r="EG220" i="2"/>
  <c r="FA220" i="2"/>
  <c r="FU220" i="2"/>
  <c r="DW220" i="2"/>
  <c r="FK220" i="2"/>
  <c r="EQ220" i="2"/>
  <c r="GE220" i="2"/>
  <c r="EC219" i="2"/>
  <c r="EW219" i="2"/>
  <c r="FQ219" i="2"/>
  <c r="GK219" i="2"/>
  <c r="EM219" i="2"/>
  <c r="GA219" i="2"/>
  <c r="DS219" i="2"/>
  <c r="FG219" i="2"/>
  <c r="DY219" i="2"/>
  <c r="ES219" i="2"/>
  <c r="FM219" i="2"/>
  <c r="GG219" i="2"/>
  <c r="DO219" i="2"/>
  <c r="FC219" i="2"/>
  <c r="EI219" i="2"/>
  <c r="FW219" i="2"/>
  <c r="DU219" i="2"/>
  <c r="EO219" i="2"/>
  <c r="FI219" i="2"/>
  <c r="GC219" i="2"/>
  <c r="EE219" i="2"/>
  <c r="FS219" i="2"/>
  <c r="DK219" i="2"/>
  <c r="EY219" i="2"/>
  <c r="DQ218" i="2"/>
  <c r="EK218" i="2"/>
  <c r="FE218" i="2"/>
  <c r="FY218" i="2"/>
  <c r="EU218" i="2"/>
  <c r="GI218" i="2"/>
  <c r="EA218" i="2"/>
  <c r="FO218" i="2"/>
  <c r="DM218" i="2"/>
  <c r="EG218" i="2"/>
  <c r="FA218" i="2"/>
  <c r="FU218" i="2"/>
  <c r="DW218" i="2"/>
  <c r="FK218" i="2"/>
  <c r="EQ218" i="2"/>
  <c r="GE218" i="2"/>
  <c r="EC217" i="2"/>
  <c r="EW217" i="2"/>
  <c r="FQ217" i="2"/>
  <c r="GK217" i="2"/>
  <c r="FG217" i="2"/>
  <c r="GA217" i="2"/>
  <c r="DS217" i="2"/>
  <c r="EM217" i="2"/>
  <c r="DY217" i="2"/>
  <c r="ES217" i="2"/>
  <c r="FM217" i="2"/>
  <c r="GG217" i="2"/>
  <c r="FW217" i="2"/>
  <c r="DO217" i="2"/>
  <c r="EI217" i="2"/>
  <c r="FC217" i="2"/>
  <c r="DU217" i="2"/>
  <c r="EO217" i="2"/>
  <c r="FI217" i="2"/>
  <c r="GC217" i="2"/>
  <c r="DK217" i="2"/>
  <c r="EE217" i="2"/>
  <c r="EY217" i="2"/>
  <c r="FS217" i="2"/>
  <c r="DQ216" i="2"/>
  <c r="EK216" i="2"/>
  <c r="FE216" i="2"/>
  <c r="FY216" i="2"/>
  <c r="EA216" i="2"/>
  <c r="EU216" i="2"/>
  <c r="FO216" i="2"/>
  <c r="GI216" i="2"/>
  <c r="DM216" i="2"/>
  <c r="EG216" i="2"/>
  <c r="FA216" i="2"/>
  <c r="FU216" i="2"/>
  <c r="EQ216" i="2"/>
  <c r="FK216" i="2"/>
  <c r="GE216" i="2"/>
  <c r="DW216" i="2"/>
  <c r="EC215" i="2"/>
  <c r="EW215" i="2"/>
  <c r="FQ215" i="2"/>
  <c r="GK215" i="2"/>
  <c r="FG215" i="2"/>
  <c r="GA215" i="2"/>
  <c r="DS215" i="2"/>
  <c r="EM215" i="2"/>
  <c r="DY215" i="2"/>
  <c r="ES215" i="2"/>
  <c r="FM215" i="2"/>
  <c r="GG215" i="2"/>
  <c r="FW215" i="2"/>
  <c r="DO215" i="2"/>
  <c r="EI215" i="2"/>
  <c r="FC215" i="2"/>
  <c r="DU215" i="2"/>
  <c r="EO215" i="2"/>
  <c r="FI215" i="2"/>
  <c r="GC215" i="2"/>
  <c r="DK215" i="2"/>
  <c r="EE215" i="2"/>
  <c r="EY215" i="2"/>
  <c r="FS215" i="2"/>
  <c r="DQ214" i="2"/>
  <c r="EK214" i="2"/>
  <c r="FE214" i="2"/>
  <c r="FY214" i="2"/>
  <c r="EA214" i="2"/>
  <c r="EU214" i="2"/>
  <c r="FO214" i="2"/>
  <c r="GI214" i="2"/>
  <c r="DM214" i="2"/>
  <c r="EG214" i="2"/>
  <c r="FA214" i="2"/>
  <c r="FU214" i="2"/>
  <c r="EQ214" i="2"/>
  <c r="FK214" i="2"/>
  <c r="GE214" i="2"/>
  <c r="DW214" i="2"/>
  <c r="EC213" i="2"/>
  <c r="EW213" i="2"/>
  <c r="FQ213" i="2"/>
  <c r="GK213" i="2"/>
  <c r="FG213" i="2"/>
  <c r="GA213" i="2"/>
  <c r="DS213" i="2"/>
  <c r="EM213" i="2"/>
  <c r="DY213" i="2"/>
  <c r="ES213" i="2"/>
  <c r="FM213" i="2"/>
  <c r="GG213" i="2"/>
  <c r="FW213" i="2"/>
  <c r="DO213" i="2"/>
  <c r="EI213" i="2"/>
  <c r="FC213" i="2"/>
  <c r="DU213" i="2"/>
  <c r="EO213" i="2"/>
  <c r="FI213" i="2"/>
  <c r="GC213" i="2"/>
  <c r="DK213" i="2"/>
  <c r="EE213" i="2"/>
  <c r="EY213" i="2"/>
  <c r="FS213" i="2"/>
  <c r="DQ212" i="2"/>
  <c r="EK212" i="2"/>
  <c r="FE212" i="2"/>
  <c r="FY212" i="2"/>
  <c r="EA212" i="2"/>
  <c r="EU212" i="2"/>
  <c r="FO212" i="2"/>
  <c r="GI212" i="2"/>
  <c r="DM212" i="2"/>
  <c r="EG212" i="2"/>
  <c r="FA212" i="2"/>
  <c r="FU212" i="2"/>
  <c r="EQ212" i="2"/>
  <c r="FK212" i="2"/>
  <c r="GE212" i="2"/>
  <c r="DW212" i="2"/>
  <c r="EC211" i="2"/>
  <c r="EW211" i="2"/>
  <c r="FQ211" i="2"/>
  <c r="GK211" i="2"/>
  <c r="FG211" i="2"/>
  <c r="GA211" i="2"/>
  <c r="DS211" i="2"/>
  <c r="EM211" i="2"/>
  <c r="DY211" i="2"/>
  <c r="ES211" i="2"/>
  <c r="FM211" i="2"/>
  <c r="GG211" i="2"/>
  <c r="FW211" i="2"/>
  <c r="DO211" i="2"/>
  <c r="EI211" i="2"/>
  <c r="FC211" i="2"/>
  <c r="DU211" i="2"/>
  <c r="EO211" i="2"/>
  <c r="FI211" i="2"/>
  <c r="GC211" i="2"/>
  <c r="DK211" i="2"/>
  <c r="EE211" i="2"/>
  <c r="EY211" i="2"/>
  <c r="FS211" i="2"/>
  <c r="EA210" i="2"/>
  <c r="DQ210" i="2"/>
  <c r="EK210" i="2"/>
  <c r="FE210" i="2"/>
  <c r="FY210" i="2"/>
  <c r="EU210" i="2"/>
  <c r="FO210" i="2"/>
  <c r="GI210" i="2"/>
  <c r="DW210" i="2"/>
  <c r="DM210" i="2"/>
  <c r="EG210" i="2"/>
  <c r="FA210" i="2"/>
  <c r="FU210" i="2"/>
  <c r="EQ210" i="2"/>
  <c r="FK210" i="2"/>
  <c r="GE210" i="2"/>
  <c r="DS209" i="2"/>
  <c r="EM209" i="2"/>
  <c r="FG209" i="2"/>
  <c r="GA209" i="2"/>
  <c r="EC209" i="2"/>
  <c r="EW209" i="2"/>
  <c r="FQ209" i="2"/>
  <c r="GK209" i="2"/>
  <c r="DO209" i="2"/>
  <c r="EI209" i="2"/>
  <c r="FC209" i="2"/>
  <c r="FW209" i="2"/>
  <c r="DY209" i="2"/>
  <c r="ES209" i="2"/>
  <c r="FM209" i="2"/>
  <c r="GG209" i="2"/>
  <c r="DK209" i="2"/>
  <c r="EE209" i="2"/>
  <c r="EY209" i="2"/>
  <c r="FS209" i="2"/>
  <c r="DU209" i="2"/>
  <c r="EO209" i="2"/>
  <c r="FI209" i="2"/>
  <c r="GC209" i="2"/>
  <c r="EA208" i="2"/>
  <c r="EU208" i="2"/>
  <c r="FO208" i="2"/>
  <c r="GI208" i="2"/>
  <c r="DQ208" i="2"/>
  <c r="EK208" i="2"/>
  <c r="FE208" i="2"/>
  <c r="FY208" i="2"/>
  <c r="DW208" i="2"/>
  <c r="EQ208" i="2"/>
  <c r="FK208" i="2"/>
  <c r="GE208" i="2"/>
  <c r="DM208" i="2"/>
  <c r="EG208" i="2"/>
  <c r="FA208" i="2"/>
  <c r="FU208" i="2"/>
  <c r="DS207" i="2"/>
  <c r="EM207" i="2"/>
  <c r="FG207" i="2"/>
  <c r="GA207" i="2"/>
  <c r="EC207" i="2"/>
  <c r="EW207" i="2"/>
  <c r="FQ207" i="2"/>
  <c r="GK207" i="2"/>
  <c r="DO207" i="2"/>
  <c r="EI207" i="2"/>
  <c r="FC207" i="2"/>
  <c r="FW207" i="2"/>
  <c r="DY207" i="2"/>
  <c r="ES207" i="2"/>
  <c r="FM207" i="2"/>
  <c r="GG207" i="2"/>
  <c r="DK207" i="2"/>
  <c r="EE207" i="2"/>
  <c r="EY207" i="2"/>
  <c r="FS207" i="2"/>
  <c r="DU207" i="2"/>
  <c r="EO207" i="2"/>
  <c r="FI207" i="2"/>
  <c r="GC207" i="2"/>
  <c r="EA206" i="2"/>
  <c r="EU206" i="2"/>
  <c r="FO206" i="2"/>
  <c r="GI206" i="2"/>
  <c r="DQ206" i="2"/>
  <c r="EK206" i="2"/>
  <c r="FE206" i="2"/>
  <c r="FY206" i="2"/>
  <c r="DW206" i="2"/>
  <c r="EQ206" i="2"/>
  <c r="FK206" i="2"/>
  <c r="GE206" i="2"/>
  <c r="DM206" i="2"/>
  <c r="EG206" i="2"/>
  <c r="FA206" i="2"/>
  <c r="FU206" i="2"/>
  <c r="DS205" i="2"/>
  <c r="EM205" i="2"/>
  <c r="FG205" i="2"/>
  <c r="GA205" i="2"/>
  <c r="EC205" i="2"/>
  <c r="EW205" i="2"/>
  <c r="FQ205" i="2"/>
  <c r="GK205" i="2"/>
  <c r="DO205" i="2"/>
  <c r="EI205" i="2"/>
  <c r="FC205" i="2"/>
  <c r="FW205" i="2"/>
  <c r="DY205" i="2"/>
  <c r="ES205" i="2"/>
  <c r="FM205" i="2"/>
  <c r="GG205" i="2"/>
  <c r="DK205" i="2"/>
  <c r="EE205" i="2"/>
  <c r="EY205" i="2"/>
  <c r="FS205" i="2"/>
  <c r="DU205" i="2"/>
  <c r="EO205" i="2"/>
  <c r="FI205" i="2"/>
  <c r="GC205" i="2"/>
  <c r="EA204" i="2"/>
  <c r="EU204" i="2"/>
  <c r="FO204" i="2"/>
  <c r="GI204" i="2"/>
  <c r="DQ204" i="2"/>
  <c r="EK204" i="2"/>
  <c r="FE204" i="2"/>
  <c r="FY204" i="2"/>
  <c r="DW204" i="2"/>
  <c r="EQ204" i="2"/>
  <c r="FK204" i="2"/>
  <c r="GE204" i="2"/>
  <c r="DM204" i="2"/>
  <c r="EG204" i="2"/>
  <c r="FA204" i="2"/>
  <c r="FU204" i="2"/>
  <c r="DS203" i="2"/>
  <c r="EM203" i="2"/>
  <c r="FG203" i="2"/>
  <c r="GA203" i="2"/>
  <c r="EC203" i="2"/>
  <c r="EW203" i="2"/>
  <c r="FQ203" i="2"/>
  <c r="GK203" i="2"/>
  <c r="DO203" i="2"/>
  <c r="EI203" i="2"/>
  <c r="FC203" i="2"/>
  <c r="FW203" i="2"/>
  <c r="DY203" i="2"/>
  <c r="ES203" i="2"/>
  <c r="FM203" i="2"/>
  <c r="GG203" i="2"/>
  <c r="DK203" i="2"/>
  <c r="EE203" i="2"/>
  <c r="EY203" i="2"/>
  <c r="FS203" i="2"/>
  <c r="DU203" i="2"/>
  <c r="EO203" i="2"/>
  <c r="FI203" i="2"/>
  <c r="GC203" i="2"/>
  <c r="EA202" i="2"/>
  <c r="EU202" i="2"/>
  <c r="FO202" i="2"/>
  <c r="GI202" i="2"/>
  <c r="DQ202" i="2"/>
  <c r="EK202" i="2"/>
  <c r="FE202" i="2"/>
  <c r="FY202" i="2"/>
  <c r="DW202" i="2"/>
  <c r="EQ202" i="2"/>
  <c r="FK202" i="2"/>
  <c r="GE202" i="2"/>
  <c r="DM202" i="2"/>
  <c r="EG202" i="2"/>
  <c r="FA202" i="2"/>
  <c r="FU202" i="2"/>
  <c r="DS201" i="2"/>
  <c r="EM201" i="2"/>
  <c r="FG201" i="2"/>
  <c r="GA201" i="2"/>
  <c r="EC201" i="2"/>
  <c r="EW201" i="2"/>
  <c r="FQ201" i="2"/>
  <c r="GK201" i="2"/>
  <c r="DO201" i="2"/>
  <c r="EI201" i="2"/>
  <c r="FC201" i="2"/>
  <c r="FW201" i="2"/>
  <c r="DY201" i="2"/>
  <c r="ES201" i="2"/>
  <c r="FM201" i="2"/>
  <c r="GG201" i="2"/>
  <c r="DK201" i="2"/>
  <c r="EE201" i="2"/>
  <c r="EY201" i="2"/>
  <c r="FS201" i="2"/>
  <c r="DU201" i="2"/>
  <c r="EO201" i="2"/>
  <c r="FI201" i="2"/>
  <c r="GC201" i="2"/>
  <c r="EA200" i="2"/>
  <c r="EU200" i="2"/>
  <c r="FO200" i="2"/>
  <c r="GI200" i="2"/>
  <c r="DQ200" i="2"/>
  <c r="EK200" i="2"/>
  <c r="FE200" i="2"/>
  <c r="FY200" i="2"/>
  <c r="DW200" i="2"/>
  <c r="EQ200" i="2"/>
  <c r="FK200" i="2"/>
  <c r="GE200" i="2"/>
  <c r="DM200" i="2"/>
  <c r="EG200" i="2"/>
  <c r="FA200" i="2"/>
  <c r="FU200" i="2"/>
  <c r="DS199" i="2"/>
  <c r="EM199" i="2"/>
  <c r="FG199" i="2"/>
  <c r="GA199" i="2"/>
  <c r="EC199" i="2"/>
  <c r="EW199" i="2"/>
  <c r="FQ199" i="2"/>
  <c r="GK199" i="2"/>
  <c r="DO199" i="2"/>
  <c r="EI199" i="2"/>
  <c r="FC199" i="2"/>
  <c r="FW199" i="2"/>
  <c r="DY199" i="2"/>
  <c r="ES199" i="2"/>
  <c r="FM199" i="2"/>
  <c r="GG199" i="2"/>
  <c r="DK199" i="2"/>
  <c r="EE199" i="2"/>
  <c r="EY199" i="2"/>
  <c r="FS199" i="2"/>
  <c r="DU199" i="2"/>
  <c r="EO199" i="2"/>
  <c r="FI199" i="2"/>
  <c r="GC199" i="2"/>
  <c r="EA198" i="2"/>
  <c r="EU198" i="2"/>
  <c r="FO198" i="2"/>
  <c r="GI198" i="2"/>
  <c r="DQ198" i="2"/>
  <c r="EK198" i="2"/>
  <c r="FE198" i="2"/>
  <c r="FY198" i="2"/>
  <c r="DW198" i="2"/>
  <c r="EQ198" i="2"/>
  <c r="FK198" i="2"/>
  <c r="GE198" i="2"/>
  <c r="DM198" i="2"/>
  <c r="EG198" i="2"/>
  <c r="FA198" i="2"/>
  <c r="FU198" i="2"/>
  <c r="DS197" i="2"/>
  <c r="EM197" i="2"/>
  <c r="FG197" i="2"/>
  <c r="GA197" i="2"/>
  <c r="EC197" i="2"/>
  <c r="EW197" i="2"/>
  <c r="FQ197" i="2"/>
  <c r="GK197" i="2"/>
  <c r="DO197" i="2"/>
  <c r="EI197" i="2"/>
  <c r="FC197" i="2"/>
  <c r="FW197" i="2"/>
  <c r="DY197" i="2"/>
  <c r="ES197" i="2"/>
  <c r="FM197" i="2"/>
  <c r="GG197" i="2"/>
  <c r="EE197" i="2"/>
  <c r="EY197" i="2"/>
  <c r="FS197" i="2"/>
  <c r="DK197" i="2"/>
  <c r="DU197" i="2"/>
  <c r="EO197" i="2"/>
  <c r="FI197" i="2"/>
  <c r="GC197" i="2"/>
  <c r="DQ196" i="2"/>
  <c r="EK196" i="2"/>
  <c r="FE196" i="2"/>
  <c r="FY196" i="2"/>
  <c r="FO196" i="2"/>
  <c r="EU196" i="2"/>
  <c r="EA196" i="2"/>
  <c r="GI196" i="2"/>
  <c r="DM196" i="2"/>
  <c r="EG196" i="2"/>
  <c r="FA196" i="2"/>
  <c r="FU196" i="2"/>
  <c r="GE196" i="2"/>
  <c r="FK196" i="2"/>
  <c r="EQ196" i="2"/>
  <c r="DW196" i="2"/>
  <c r="EC195" i="2"/>
  <c r="EW195" i="2"/>
  <c r="FQ195" i="2"/>
  <c r="GK195" i="2"/>
  <c r="DS195" i="2"/>
  <c r="GA195" i="2"/>
  <c r="FG195" i="2"/>
  <c r="EM195" i="2"/>
  <c r="DY195" i="2"/>
  <c r="ES195" i="2"/>
  <c r="FM195" i="2"/>
  <c r="GG195" i="2"/>
  <c r="EI195" i="2"/>
  <c r="DO195" i="2"/>
  <c r="FW195" i="2"/>
  <c r="FC195" i="2"/>
  <c r="DU195" i="2"/>
  <c r="EO195" i="2"/>
  <c r="FI195" i="2"/>
  <c r="GC195" i="2"/>
  <c r="EY195" i="2"/>
  <c r="EE195" i="2"/>
  <c r="DK195" i="2"/>
  <c r="FS195" i="2"/>
  <c r="DQ194" i="2"/>
  <c r="EK194" i="2"/>
  <c r="FE194" i="2"/>
  <c r="FY194" i="2"/>
  <c r="FO194" i="2"/>
  <c r="EU194" i="2"/>
  <c r="EA194" i="2"/>
  <c r="GI194" i="2"/>
  <c r="DM194" i="2"/>
  <c r="EG194" i="2"/>
  <c r="FA194" i="2"/>
  <c r="FU194" i="2"/>
  <c r="GE194" i="2"/>
  <c r="FK194" i="2"/>
  <c r="EQ194" i="2"/>
  <c r="DW194" i="2"/>
  <c r="EC193" i="2"/>
  <c r="EW193" i="2"/>
  <c r="FQ193" i="2"/>
  <c r="GK193" i="2"/>
  <c r="DS193" i="2"/>
  <c r="GA193" i="2"/>
  <c r="FG193" i="2"/>
  <c r="EM193" i="2"/>
  <c r="DY193" i="2"/>
  <c r="ES193" i="2"/>
  <c r="FM193" i="2"/>
  <c r="GG193" i="2"/>
  <c r="EI193" i="2"/>
  <c r="DO193" i="2"/>
  <c r="FW193" i="2"/>
  <c r="FC193" i="2"/>
  <c r="DU193" i="2"/>
  <c r="EO193" i="2"/>
  <c r="FI193" i="2"/>
  <c r="GC193" i="2"/>
  <c r="EY193" i="2"/>
  <c r="EE193" i="2"/>
  <c r="DK193" i="2"/>
  <c r="FS193" i="2"/>
  <c r="DQ192" i="2"/>
  <c r="EK192" i="2"/>
  <c r="FE192" i="2"/>
  <c r="FY192" i="2"/>
  <c r="FO192" i="2"/>
  <c r="EU192" i="2"/>
  <c r="EA192" i="2"/>
  <c r="GI192" i="2"/>
  <c r="DM192" i="2"/>
  <c r="EG192" i="2"/>
  <c r="FA192" i="2"/>
  <c r="FU192" i="2"/>
  <c r="GE192" i="2"/>
  <c r="FK192" i="2"/>
  <c r="EQ192" i="2"/>
  <c r="DW192" i="2"/>
  <c r="EC191" i="2"/>
  <c r="EW191" i="2"/>
  <c r="FQ191" i="2"/>
  <c r="GK191" i="2"/>
  <c r="EM191" i="2"/>
  <c r="GA191" i="2"/>
  <c r="DS191" i="2"/>
  <c r="FG191" i="2"/>
  <c r="DY191" i="2"/>
  <c r="ES191" i="2"/>
  <c r="FM191" i="2"/>
  <c r="GG191" i="2"/>
  <c r="DO191" i="2"/>
  <c r="EI191" i="2"/>
  <c r="FW191" i="2"/>
  <c r="FC191" i="2"/>
  <c r="DU191" i="2"/>
  <c r="EO191" i="2"/>
  <c r="FI191" i="2"/>
  <c r="GC191" i="2"/>
  <c r="EE191" i="2"/>
  <c r="EY191" i="2"/>
  <c r="DK191" i="2"/>
  <c r="FS191" i="2"/>
  <c r="DQ190" i="2"/>
  <c r="EK190" i="2"/>
  <c r="FE190" i="2"/>
  <c r="FY190" i="2"/>
  <c r="EU190" i="2"/>
  <c r="GI190" i="2"/>
  <c r="EA190" i="2"/>
  <c r="FO190" i="2"/>
  <c r="DM190" i="2"/>
  <c r="EG190" i="2"/>
  <c r="FA190" i="2"/>
  <c r="FU190" i="2"/>
  <c r="DW190" i="2"/>
  <c r="FK190" i="2"/>
  <c r="EQ190" i="2"/>
  <c r="GE190" i="2"/>
  <c r="EC189" i="2"/>
  <c r="EW189" i="2"/>
  <c r="FQ189" i="2"/>
  <c r="GK189" i="2"/>
  <c r="EM189" i="2"/>
  <c r="GA189" i="2"/>
  <c r="DS189" i="2"/>
  <c r="FG189" i="2"/>
  <c r="DY189" i="2"/>
  <c r="ES189" i="2"/>
  <c r="FM189" i="2"/>
  <c r="GG189" i="2"/>
  <c r="DO189" i="2"/>
  <c r="FC189" i="2"/>
  <c r="EI189" i="2"/>
  <c r="FW189" i="2"/>
  <c r="DU189" i="2"/>
  <c r="EO189" i="2"/>
  <c r="FI189" i="2"/>
  <c r="GC189" i="2"/>
  <c r="EE189" i="2"/>
  <c r="FS189" i="2"/>
  <c r="DK189" i="2"/>
  <c r="EY189" i="2"/>
  <c r="DQ188" i="2"/>
  <c r="EK188" i="2"/>
  <c r="FE188" i="2"/>
  <c r="FY188" i="2"/>
  <c r="FO188" i="2"/>
  <c r="GI188" i="2"/>
  <c r="EA188" i="2"/>
  <c r="EU188" i="2"/>
  <c r="DM188" i="2"/>
  <c r="EG188" i="2"/>
  <c r="FA188" i="2"/>
  <c r="FU188" i="2"/>
  <c r="GE188" i="2"/>
  <c r="DW188" i="2"/>
  <c r="EQ188" i="2"/>
  <c r="FK188" i="2"/>
  <c r="EC187" i="2"/>
  <c r="EW187" i="2"/>
  <c r="FQ187" i="2"/>
  <c r="GK187" i="2"/>
  <c r="DS187" i="2"/>
  <c r="EM187" i="2"/>
  <c r="FG187" i="2"/>
  <c r="GA187" i="2"/>
  <c r="DY187" i="2"/>
  <c r="ES187" i="2"/>
  <c r="FM187" i="2"/>
  <c r="GG187" i="2"/>
  <c r="EI187" i="2"/>
  <c r="FC187" i="2"/>
  <c r="FW187" i="2"/>
  <c r="DO187" i="2"/>
  <c r="DU187" i="2"/>
  <c r="EO187" i="2"/>
  <c r="FI187" i="2"/>
  <c r="GC187" i="2"/>
  <c r="EY187" i="2"/>
  <c r="FS187" i="2"/>
  <c r="DK187" i="2"/>
  <c r="EE187" i="2"/>
  <c r="DQ186" i="2"/>
  <c r="EK186" i="2"/>
  <c r="FE186" i="2"/>
  <c r="FY186" i="2"/>
  <c r="FO186" i="2"/>
  <c r="GI186" i="2"/>
  <c r="EA186" i="2"/>
  <c r="EU186" i="2"/>
  <c r="DM186" i="2"/>
  <c r="EG186" i="2"/>
  <c r="FA186" i="2"/>
  <c r="FU186" i="2"/>
  <c r="GE186" i="2"/>
  <c r="DW186" i="2"/>
  <c r="EQ186" i="2"/>
  <c r="FK186" i="2"/>
  <c r="EC185" i="2"/>
  <c r="EW185" i="2"/>
  <c r="FQ185" i="2"/>
  <c r="GK185" i="2"/>
  <c r="DS185" i="2"/>
  <c r="EM185" i="2"/>
  <c r="FG185" i="2"/>
  <c r="GA185" i="2"/>
  <c r="DY185" i="2"/>
  <c r="ES185" i="2"/>
  <c r="FM185" i="2"/>
  <c r="GG185" i="2"/>
  <c r="EI185" i="2"/>
  <c r="FC185" i="2"/>
  <c r="FW185" i="2"/>
  <c r="DO185" i="2"/>
  <c r="DU185" i="2"/>
  <c r="EO185" i="2"/>
  <c r="FI185" i="2"/>
  <c r="GC185" i="2"/>
  <c r="EY185" i="2"/>
  <c r="FS185" i="2"/>
  <c r="DK185" i="2"/>
  <c r="EE185" i="2"/>
  <c r="DQ184" i="2"/>
  <c r="EK184" i="2"/>
  <c r="FE184" i="2"/>
  <c r="FY184" i="2"/>
  <c r="FO184" i="2"/>
  <c r="GI184" i="2"/>
  <c r="EA184" i="2"/>
  <c r="EU184" i="2"/>
  <c r="DM184" i="2"/>
  <c r="EG184" i="2"/>
  <c r="FA184" i="2"/>
  <c r="FU184" i="2"/>
  <c r="GE184" i="2"/>
  <c r="DW184" i="2"/>
  <c r="EQ184" i="2"/>
  <c r="FK184" i="2"/>
  <c r="EC183" i="2"/>
  <c r="EW183" i="2"/>
  <c r="FQ183" i="2"/>
  <c r="GK183" i="2"/>
  <c r="DS183" i="2"/>
  <c r="EM183" i="2"/>
  <c r="FG183" i="2"/>
  <c r="GA183" i="2"/>
  <c r="DY183" i="2"/>
  <c r="ES183" i="2"/>
  <c r="FM183" i="2"/>
  <c r="GG183" i="2"/>
  <c r="EI183" i="2"/>
  <c r="FC183" i="2"/>
  <c r="FW183" i="2"/>
  <c r="DO183" i="2"/>
  <c r="DU183" i="2"/>
  <c r="EO183" i="2"/>
  <c r="FI183" i="2"/>
  <c r="GC183" i="2"/>
  <c r="EY183" i="2"/>
  <c r="FS183" i="2"/>
  <c r="DK183" i="2"/>
  <c r="EE183" i="2"/>
  <c r="EA182" i="2"/>
  <c r="EU182" i="2"/>
  <c r="DQ182" i="2"/>
  <c r="EK182" i="2"/>
  <c r="FE182" i="2"/>
  <c r="FY182" i="2"/>
  <c r="FO182" i="2"/>
  <c r="GI182" i="2"/>
  <c r="DW182" i="2"/>
  <c r="EQ182" i="2"/>
  <c r="DM182" i="2"/>
  <c r="EG182" i="2"/>
  <c r="FA182" i="2"/>
  <c r="FU182" i="2"/>
  <c r="GE182" i="2"/>
  <c r="FK182" i="2"/>
  <c r="DS181" i="2"/>
  <c r="EM181" i="2"/>
  <c r="FG181" i="2"/>
  <c r="GA181" i="2"/>
  <c r="EC181" i="2"/>
  <c r="EW181" i="2"/>
  <c r="FQ181" i="2"/>
  <c r="GK181" i="2"/>
  <c r="DO181" i="2"/>
  <c r="EI181" i="2"/>
  <c r="FC181" i="2"/>
  <c r="FW181" i="2"/>
  <c r="DY181" i="2"/>
  <c r="ES181" i="2"/>
  <c r="FM181" i="2"/>
  <c r="GG181" i="2"/>
  <c r="DK181" i="2"/>
  <c r="EE181" i="2"/>
  <c r="EY181" i="2"/>
  <c r="FS181" i="2"/>
  <c r="DU181" i="2"/>
  <c r="EO181" i="2"/>
  <c r="FI181" i="2"/>
  <c r="GC181" i="2"/>
  <c r="EA180" i="2"/>
  <c r="EU180" i="2"/>
  <c r="FO180" i="2"/>
  <c r="GI180" i="2"/>
  <c r="DQ180" i="2"/>
  <c r="EK180" i="2"/>
  <c r="FE180" i="2"/>
  <c r="FY180" i="2"/>
  <c r="DW180" i="2"/>
  <c r="EQ180" i="2"/>
  <c r="FK180" i="2"/>
  <c r="GE180" i="2"/>
  <c r="DM180" i="2"/>
  <c r="EG180" i="2"/>
  <c r="FA180" i="2"/>
  <c r="FU180" i="2"/>
  <c r="DS179" i="2"/>
  <c r="EM179" i="2"/>
  <c r="FG179" i="2"/>
  <c r="GA179" i="2"/>
  <c r="EC179" i="2"/>
  <c r="EW179" i="2"/>
  <c r="FQ179" i="2"/>
  <c r="GK179" i="2"/>
  <c r="DO179" i="2"/>
  <c r="EI179" i="2"/>
  <c r="FC179" i="2"/>
  <c r="FW179" i="2"/>
  <c r="DY179" i="2"/>
  <c r="ES179" i="2"/>
  <c r="FM179" i="2"/>
  <c r="GG179" i="2"/>
  <c r="DK179" i="2"/>
  <c r="EE179" i="2"/>
  <c r="EY179" i="2"/>
  <c r="FS179" i="2"/>
  <c r="DU179" i="2"/>
  <c r="EO179" i="2"/>
  <c r="FI179" i="2"/>
  <c r="GC179" i="2"/>
  <c r="EA178" i="2"/>
  <c r="EU178" i="2"/>
  <c r="FO178" i="2"/>
  <c r="GI178" i="2"/>
  <c r="DQ178" i="2"/>
  <c r="EK178" i="2"/>
  <c r="FE178" i="2"/>
  <c r="FY178" i="2"/>
  <c r="DW178" i="2"/>
  <c r="EQ178" i="2"/>
  <c r="FK178" i="2"/>
  <c r="GE178" i="2"/>
  <c r="DM178" i="2"/>
  <c r="EG178" i="2"/>
  <c r="FA178" i="2"/>
  <c r="FU178" i="2"/>
  <c r="DS177" i="2"/>
  <c r="EM177" i="2"/>
  <c r="FG177" i="2"/>
  <c r="GA177" i="2"/>
  <c r="EC177" i="2"/>
  <c r="EW177" i="2"/>
  <c r="FQ177" i="2"/>
  <c r="GK177" i="2"/>
  <c r="DO177" i="2"/>
  <c r="EI177" i="2"/>
  <c r="FC177" i="2"/>
  <c r="FW177" i="2"/>
  <c r="DY177" i="2"/>
  <c r="ES177" i="2"/>
  <c r="FM177" i="2"/>
  <c r="GG177" i="2"/>
  <c r="DK177" i="2"/>
  <c r="EE177" i="2"/>
  <c r="EY177" i="2"/>
  <c r="FS177" i="2"/>
  <c r="DU177" i="2"/>
  <c r="EO177" i="2"/>
  <c r="FI177" i="2"/>
  <c r="GC177" i="2"/>
  <c r="EA176" i="2"/>
  <c r="EU176" i="2"/>
  <c r="FO176" i="2"/>
  <c r="GI176" i="2"/>
  <c r="DQ176" i="2"/>
  <c r="EK176" i="2"/>
  <c r="FE176" i="2"/>
  <c r="FY176" i="2"/>
  <c r="DW176" i="2"/>
  <c r="EQ176" i="2"/>
  <c r="FK176" i="2"/>
  <c r="GE176" i="2"/>
  <c r="DM176" i="2"/>
  <c r="EG176" i="2"/>
  <c r="FA176" i="2"/>
  <c r="FU176" i="2"/>
  <c r="DS175" i="2"/>
  <c r="EM175" i="2"/>
  <c r="FG175" i="2"/>
  <c r="GA175" i="2"/>
  <c r="EC175" i="2"/>
  <c r="EW175" i="2"/>
  <c r="FQ175" i="2"/>
  <c r="GK175" i="2"/>
  <c r="DO175" i="2"/>
  <c r="EI175" i="2"/>
  <c r="FC175" i="2"/>
  <c r="FW175" i="2"/>
  <c r="DY175" i="2"/>
  <c r="ES175" i="2"/>
  <c r="FM175" i="2"/>
  <c r="GG175" i="2"/>
  <c r="DK175" i="2"/>
  <c r="EE175" i="2"/>
  <c r="EY175" i="2"/>
  <c r="FS175" i="2"/>
  <c r="DU175" i="2"/>
  <c r="EO175" i="2"/>
  <c r="FI175" i="2"/>
  <c r="GC175" i="2"/>
  <c r="EA174" i="2"/>
  <c r="EU174" i="2"/>
  <c r="FO174" i="2"/>
  <c r="GI174" i="2"/>
  <c r="DQ174" i="2"/>
  <c r="EK174" i="2"/>
  <c r="FE174" i="2"/>
  <c r="FY174" i="2"/>
  <c r="DW174" i="2"/>
  <c r="EQ174" i="2"/>
  <c r="FK174" i="2"/>
  <c r="GE174" i="2"/>
  <c r="DM174" i="2"/>
  <c r="EG174" i="2"/>
  <c r="FA174" i="2"/>
  <c r="FU174" i="2"/>
  <c r="DS173" i="2"/>
  <c r="EM173" i="2"/>
  <c r="FG173" i="2"/>
  <c r="GA173" i="2"/>
  <c r="EC173" i="2"/>
  <c r="EW173" i="2"/>
  <c r="FQ173" i="2"/>
  <c r="GK173" i="2"/>
  <c r="DO173" i="2"/>
  <c r="EI173" i="2"/>
  <c r="FC173" i="2"/>
  <c r="FW173" i="2"/>
  <c r="DY173" i="2"/>
  <c r="ES173" i="2"/>
  <c r="FM173" i="2"/>
  <c r="GG173" i="2"/>
  <c r="DK173" i="2"/>
  <c r="EE173" i="2"/>
  <c r="EY173" i="2"/>
  <c r="FS173" i="2"/>
  <c r="DU173" i="2"/>
  <c r="EO173" i="2"/>
  <c r="FI173" i="2"/>
  <c r="GC173" i="2"/>
  <c r="EA172" i="2"/>
  <c r="EU172" i="2"/>
  <c r="FO172" i="2"/>
  <c r="GI172" i="2"/>
  <c r="DQ172" i="2"/>
  <c r="EK172" i="2"/>
  <c r="FE172" i="2"/>
  <c r="FY172" i="2"/>
  <c r="DW172" i="2"/>
  <c r="EQ172" i="2"/>
  <c r="FK172" i="2"/>
  <c r="GE172" i="2"/>
  <c r="DM172" i="2"/>
  <c r="EG172" i="2"/>
  <c r="FA172" i="2"/>
  <c r="FU172" i="2"/>
  <c r="DS171" i="2"/>
  <c r="EM171" i="2"/>
  <c r="FG171" i="2"/>
  <c r="GA171" i="2"/>
  <c r="EC171" i="2"/>
  <c r="EW171" i="2"/>
  <c r="FQ171" i="2"/>
  <c r="GK171" i="2"/>
  <c r="DO171" i="2"/>
  <c r="EI171" i="2"/>
  <c r="FC171" i="2"/>
  <c r="FW171" i="2"/>
  <c r="DY171" i="2"/>
  <c r="ES171" i="2"/>
  <c r="FM171" i="2"/>
  <c r="GG171" i="2"/>
  <c r="DK171" i="2"/>
  <c r="EE171" i="2"/>
  <c r="EY171" i="2"/>
  <c r="FS171" i="2"/>
  <c r="DU171" i="2"/>
  <c r="EO171" i="2"/>
  <c r="FI171" i="2"/>
  <c r="GC171" i="2"/>
  <c r="EA170" i="2"/>
  <c r="EU170" i="2"/>
  <c r="FO170" i="2"/>
  <c r="GI170" i="2"/>
  <c r="DQ170" i="2"/>
  <c r="EK170" i="2"/>
  <c r="FE170" i="2"/>
  <c r="FY170" i="2"/>
  <c r="DW170" i="2"/>
  <c r="EQ170" i="2"/>
  <c r="FK170" i="2"/>
  <c r="GE170" i="2"/>
  <c r="DM170" i="2"/>
  <c r="EG170" i="2"/>
  <c r="FA170" i="2"/>
  <c r="FU170" i="2"/>
  <c r="DS169" i="2"/>
  <c r="EM169" i="2"/>
  <c r="FG169" i="2"/>
  <c r="GA169" i="2"/>
  <c r="EC169" i="2"/>
  <c r="EW169" i="2"/>
  <c r="FQ169" i="2"/>
  <c r="GK169" i="2"/>
  <c r="DO169" i="2"/>
  <c r="EI169" i="2"/>
  <c r="FC169" i="2"/>
  <c r="FW169" i="2"/>
  <c r="DY169" i="2"/>
  <c r="ES169" i="2"/>
  <c r="FM169" i="2"/>
  <c r="GG169" i="2"/>
  <c r="DK169" i="2"/>
  <c r="EE169" i="2"/>
  <c r="EY169" i="2"/>
  <c r="FS169" i="2"/>
  <c r="DU169" i="2"/>
  <c r="EO169" i="2"/>
  <c r="FI169" i="2"/>
  <c r="GC169" i="2"/>
  <c r="EA168" i="2"/>
  <c r="EU168" i="2"/>
  <c r="FO168" i="2"/>
  <c r="GI168" i="2"/>
  <c r="DQ168" i="2"/>
  <c r="EK168" i="2"/>
  <c r="FE168" i="2"/>
  <c r="FY168" i="2"/>
  <c r="DW168" i="2"/>
  <c r="EQ168" i="2"/>
  <c r="FK168" i="2"/>
  <c r="GE168" i="2"/>
  <c r="DM168" i="2"/>
  <c r="EG168" i="2"/>
  <c r="FA168" i="2"/>
  <c r="FU168" i="2"/>
  <c r="DS167" i="2"/>
  <c r="EM167" i="2"/>
  <c r="FG167" i="2"/>
  <c r="GA167" i="2"/>
  <c r="EC167" i="2"/>
  <c r="EW167" i="2"/>
  <c r="FQ167" i="2"/>
  <c r="GK167" i="2"/>
  <c r="DO167" i="2"/>
  <c r="EI167" i="2"/>
  <c r="FC167" i="2"/>
  <c r="FW167" i="2"/>
  <c r="DY167" i="2"/>
  <c r="ES167" i="2"/>
  <c r="FM167" i="2"/>
  <c r="GG167" i="2"/>
  <c r="DK167" i="2"/>
  <c r="EE167" i="2"/>
  <c r="EY167" i="2"/>
  <c r="FS167" i="2"/>
  <c r="DU167" i="2"/>
  <c r="EO167" i="2"/>
  <c r="FI167" i="2"/>
  <c r="GC167" i="2"/>
  <c r="EA166" i="2"/>
  <c r="EU166" i="2"/>
  <c r="FO166" i="2"/>
  <c r="GI166" i="2"/>
  <c r="DQ166" i="2"/>
  <c r="EK166" i="2"/>
  <c r="FE166" i="2"/>
  <c r="FY166" i="2"/>
  <c r="DW166" i="2"/>
  <c r="EQ166" i="2"/>
  <c r="FK166" i="2"/>
  <c r="GE166" i="2"/>
  <c r="DM166" i="2"/>
  <c r="EG166" i="2"/>
  <c r="FA166" i="2"/>
  <c r="FU166" i="2"/>
  <c r="DS165" i="2"/>
  <c r="EM165" i="2"/>
  <c r="FG165" i="2"/>
  <c r="GA165" i="2"/>
  <c r="EC165" i="2"/>
  <c r="EW165" i="2"/>
  <c r="FQ165" i="2"/>
  <c r="GK165" i="2"/>
  <c r="DO165" i="2"/>
  <c r="EI165" i="2"/>
  <c r="FC165" i="2"/>
  <c r="FW165" i="2"/>
  <c r="DY165" i="2"/>
  <c r="ES165" i="2"/>
  <c r="FM165" i="2"/>
  <c r="GG165" i="2"/>
  <c r="DK165" i="2"/>
  <c r="EE165" i="2"/>
  <c r="EY165" i="2"/>
  <c r="FS165" i="2"/>
  <c r="DU165" i="2"/>
  <c r="EO165" i="2"/>
  <c r="FI165" i="2"/>
  <c r="GC165" i="2"/>
  <c r="EA164" i="2"/>
  <c r="EU164" i="2"/>
  <c r="FO164" i="2"/>
  <c r="GI164" i="2"/>
  <c r="DQ164" i="2"/>
  <c r="EK164" i="2"/>
  <c r="FE164" i="2"/>
  <c r="FY164" i="2"/>
  <c r="DW164" i="2"/>
  <c r="EQ164" i="2"/>
  <c r="FK164" i="2"/>
  <c r="GE164" i="2"/>
  <c r="DM164" i="2"/>
  <c r="EG164" i="2"/>
  <c r="FA164" i="2"/>
  <c r="FU164" i="2"/>
  <c r="FG163" i="2"/>
  <c r="GA163" i="2"/>
  <c r="EM163" i="2"/>
  <c r="EW163" i="2"/>
  <c r="DS163" i="2"/>
  <c r="EC163" i="2"/>
  <c r="FQ163" i="2"/>
  <c r="GK163" i="2"/>
  <c r="DO163" i="2"/>
  <c r="DY163" i="2"/>
  <c r="FW163" i="2"/>
  <c r="FC163" i="2"/>
  <c r="EI163" i="2"/>
  <c r="ES163" i="2"/>
  <c r="FM163" i="2"/>
  <c r="GG163" i="2"/>
  <c r="EE163" i="2"/>
  <c r="EO163" i="2"/>
  <c r="DK163" i="2"/>
  <c r="DU163" i="2"/>
  <c r="FS163" i="2"/>
  <c r="EY163" i="2"/>
  <c r="FI163" i="2"/>
  <c r="GC163" i="2"/>
  <c r="EU162" i="2"/>
  <c r="FE162" i="2"/>
  <c r="EA162" i="2"/>
  <c r="EK162" i="2"/>
  <c r="DQ162" i="2"/>
  <c r="GI162" i="2"/>
  <c r="FO162" i="2"/>
  <c r="FY162" i="2"/>
  <c r="FK162" i="2"/>
  <c r="FU162" i="2"/>
  <c r="EQ162" i="2"/>
  <c r="FA162" i="2"/>
  <c r="DW162" i="2"/>
  <c r="EG162" i="2"/>
  <c r="DM162" i="2"/>
  <c r="GE162" i="2"/>
  <c r="GA161" i="2"/>
  <c r="GK161" i="2"/>
  <c r="FG161" i="2"/>
  <c r="FQ161" i="2"/>
  <c r="EM161" i="2"/>
  <c r="EW161" i="2"/>
  <c r="DS161" i="2"/>
  <c r="EC161" i="2"/>
  <c r="DO161" i="2"/>
  <c r="DY161" i="2"/>
  <c r="FW161" i="2"/>
  <c r="GG161" i="2"/>
  <c r="FC161" i="2"/>
  <c r="FM161" i="2"/>
  <c r="EI161" i="2"/>
  <c r="ES161" i="2"/>
  <c r="EE161" i="2"/>
  <c r="EO161" i="2"/>
  <c r="DK161" i="2"/>
  <c r="DU161" i="2"/>
  <c r="FS161" i="2"/>
  <c r="GC161" i="2"/>
  <c r="EY161" i="2"/>
  <c r="FI161" i="2"/>
  <c r="EU160" i="2"/>
  <c r="FE160" i="2"/>
  <c r="EA160" i="2"/>
  <c r="EK160" i="2"/>
  <c r="DQ160" i="2"/>
  <c r="GI160" i="2"/>
  <c r="FO160" i="2"/>
  <c r="FY160" i="2"/>
  <c r="FK160" i="2"/>
  <c r="FU160" i="2"/>
  <c r="EQ160" i="2"/>
  <c r="FA160" i="2"/>
  <c r="DW160" i="2"/>
  <c r="EG160" i="2"/>
  <c r="DM160" i="2"/>
  <c r="GE160" i="2"/>
  <c r="GA159" i="2"/>
  <c r="GK159" i="2"/>
  <c r="FG159" i="2"/>
  <c r="FQ159" i="2"/>
  <c r="EM159" i="2"/>
  <c r="EW159" i="2"/>
  <c r="DS159" i="2"/>
  <c r="EC159" i="2"/>
  <c r="DO159" i="2"/>
  <c r="DY159" i="2"/>
  <c r="FW159" i="2"/>
  <c r="GG159" i="2"/>
  <c r="FC159" i="2"/>
  <c r="FM159" i="2"/>
  <c r="EI159" i="2"/>
  <c r="ES159" i="2"/>
  <c r="EE159" i="2"/>
  <c r="EO159" i="2"/>
  <c r="DK159" i="2"/>
  <c r="DU159" i="2"/>
  <c r="FS159" i="2"/>
  <c r="GC159" i="2"/>
  <c r="EY159" i="2"/>
  <c r="FI159" i="2"/>
  <c r="EU158" i="2"/>
  <c r="FE158" i="2"/>
  <c r="EA158" i="2"/>
  <c r="EK158" i="2"/>
  <c r="DQ158" i="2"/>
  <c r="GI158" i="2"/>
  <c r="FO158" i="2"/>
  <c r="FY158" i="2"/>
  <c r="FK158" i="2"/>
  <c r="FU158" i="2"/>
  <c r="EQ158" i="2"/>
  <c r="FA158" i="2"/>
  <c r="DW158" i="2"/>
  <c r="EG158" i="2"/>
  <c r="DM158" i="2"/>
  <c r="GE158" i="2"/>
  <c r="EC157" i="2"/>
  <c r="GA157" i="2"/>
  <c r="GK157" i="2"/>
  <c r="FG157" i="2"/>
  <c r="FQ157" i="2"/>
  <c r="EM157" i="2"/>
  <c r="EW157" i="2"/>
  <c r="DS157" i="2"/>
  <c r="DY157" i="2"/>
  <c r="DO157" i="2"/>
  <c r="FW157" i="2"/>
  <c r="GG157" i="2"/>
  <c r="FC157" i="2"/>
  <c r="FM157" i="2"/>
  <c r="EI157" i="2"/>
  <c r="ES157" i="2"/>
  <c r="DU157" i="2"/>
  <c r="EO157" i="2"/>
  <c r="EE157" i="2"/>
  <c r="FS157" i="2"/>
  <c r="GC157" i="2"/>
  <c r="DK157" i="2"/>
  <c r="EY157" i="2"/>
  <c r="FI157" i="2"/>
  <c r="EA156" i="2"/>
  <c r="EU156" i="2"/>
  <c r="DQ156" i="2"/>
  <c r="EK156" i="2"/>
  <c r="FE156" i="2"/>
  <c r="FY156" i="2"/>
  <c r="GI156" i="2"/>
  <c r="FO156" i="2"/>
  <c r="DW156" i="2"/>
  <c r="EQ156" i="2"/>
  <c r="FK156" i="2"/>
  <c r="DM156" i="2"/>
  <c r="EG156" i="2"/>
  <c r="FA156" i="2"/>
  <c r="FU156" i="2"/>
  <c r="GE156" i="2"/>
  <c r="DS155" i="2"/>
  <c r="EM155" i="2"/>
  <c r="FG155" i="2"/>
  <c r="GA155" i="2"/>
  <c r="EC155" i="2"/>
  <c r="EW155" i="2"/>
  <c r="FQ155" i="2"/>
  <c r="GK155" i="2"/>
  <c r="DO155" i="2"/>
  <c r="EI155" i="2"/>
  <c r="FC155" i="2"/>
  <c r="FW155" i="2"/>
  <c r="DY155" i="2"/>
  <c r="ES155" i="2"/>
  <c r="FM155" i="2"/>
  <c r="GG155" i="2"/>
  <c r="DK155" i="2"/>
  <c r="EE155" i="2"/>
  <c r="EY155" i="2"/>
  <c r="FS155" i="2"/>
  <c r="DU155" i="2"/>
  <c r="EO155" i="2"/>
  <c r="FI155" i="2"/>
  <c r="GC155" i="2"/>
  <c r="EA154" i="2"/>
  <c r="EU154" i="2"/>
  <c r="FO154" i="2"/>
  <c r="GI154" i="2"/>
  <c r="DQ154" i="2"/>
  <c r="EK154" i="2"/>
  <c r="FE154" i="2"/>
  <c r="FY154" i="2"/>
  <c r="DW154" i="2"/>
  <c r="EQ154" i="2"/>
  <c r="FK154" i="2"/>
  <c r="GE154" i="2"/>
  <c r="DM154" i="2"/>
  <c r="EG154" i="2"/>
  <c r="FA154" i="2"/>
  <c r="FU154" i="2"/>
  <c r="DS153" i="2"/>
  <c r="EM153" i="2"/>
  <c r="FG153" i="2"/>
  <c r="GA153" i="2"/>
  <c r="EC153" i="2"/>
  <c r="EW153" i="2"/>
  <c r="FQ153" i="2"/>
  <c r="GK153" i="2"/>
  <c r="DO153" i="2"/>
  <c r="EI153" i="2"/>
  <c r="FC153" i="2"/>
  <c r="FW153" i="2"/>
  <c r="DY153" i="2"/>
  <c r="ES153" i="2"/>
  <c r="FM153" i="2"/>
  <c r="GG153" i="2"/>
  <c r="DK153" i="2"/>
  <c r="EE153" i="2"/>
  <c r="EY153" i="2"/>
  <c r="FS153" i="2"/>
  <c r="DU153" i="2"/>
  <c r="EO153" i="2"/>
  <c r="FI153" i="2"/>
  <c r="GC153" i="2"/>
  <c r="EA152" i="2"/>
  <c r="EU152" i="2"/>
  <c r="FO152" i="2"/>
  <c r="GI152" i="2"/>
  <c r="DQ152" i="2"/>
  <c r="EK152" i="2"/>
  <c r="FE152" i="2"/>
  <c r="FY152" i="2"/>
  <c r="DW152" i="2"/>
  <c r="EQ152" i="2"/>
  <c r="FK152" i="2"/>
  <c r="GE152" i="2"/>
  <c r="DM152" i="2"/>
  <c r="EG152" i="2"/>
  <c r="FA152" i="2"/>
  <c r="FU152" i="2"/>
  <c r="DS151" i="2"/>
  <c r="EM151" i="2"/>
  <c r="FG151" i="2"/>
  <c r="GA151" i="2"/>
  <c r="EC151" i="2"/>
  <c r="EW151" i="2"/>
  <c r="FQ151" i="2"/>
  <c r="GK151" i="2"/>
  <c r="DO151" i="2"/>
  <c r="EI151" i="2"/>
  <c r="FC151" i="2"/>
  <c r="FW151" i="2"/>
  <c r="DY151" i="2"/>
  <c r="ES151" i="2"/>
  <c r="FM151" i="2"/>
  <c r="GG151" i="2"/>
  <c r="DK151" i="2"/>
  <c r="EE151" i="2"/>
  <c r="EY151" i="2"/>
  <c r="FS151" i="2"/>
  <c r="DU151" i="2"/>
  <c r="EO151" i="2"/>
  <c r="FI151" i="2"/>
  <c r="GC151" i="2"/>
  <c r="EA150" i="2"/>
  <c r="EU150" i="2"/>
  <c r="FO150" i="2"/>
  <c r="GI150" i="2"/>
  <c r="DQ150" i="2"/>
  <c r="EK150" i="2"/>
  <c r="FE150" i="2"/>
  <c r="FY150" i="2"/>
  <c r="DW150" i="2"/>
  <c r="EQ150" i="2"/>
  <c r="FK150" i="2"/>
  <c r="GE150" i="2"/>
  <c r="DM150" i="2"/>
  <c r="EG150" i="2"/>
  <c r="FA150" i="2"/>
  <c r="FU150" i="2"/>
  <c r="DS149" i="2"/>
  <c r="EM149" i="2"/>
  <c r="FG149" i="2"/>
  <c r="GA149" i="2"/>
  <c r="EC149" i="2"/>
  <c r="EW149" i="2"/>
  <c r="FQ149" i="2"/>
  <c r="GK149" i="2"/>
  <c r="DO149" i="2"/>
  <c r="EI149" i="2"/>
  <c r="FC149" i="2"/>
  <c r="FW149" i="2"/>
  <c r="DY149" i="2"/>
  <c r="ES149" i="2"/>
  <c r="FM149" i="2"/>
  <c r="GG149" i="2"/>
  <c r="DK149" i="2"/>
  <c r="EE149" i="2"/>
  <c r="EY149" i="2"/>
  <c r="FS149" i="2"/>
  <c r="DU149" i="2"/>
  <c r="EO149" i="2"/>
  <c r="FI149" i="2"/>
  <c r="GC149" i="2"/>
  <c r="EA148" i="2"/>
  <c r="EU148" i="2"/>
  <c r="FO148" i="2"/>
  <c r="GI148" i="2"/>
  <c r="DQ148" i="2"/>
  <c r="EK148" i="2"/>
  <c r="FE148" i="2"/>
  <c r="FY148" i="2"/>
  <c r="DW148" i="2"/>
  <c r="EQ148" i="2"/>
  <c r="FK148" i="2"/>
  <c r="GE148" i="2"/>
  <c r="DM148" i="2"/>
  <c r="EG148" i="2"/>
  <c r="FA148" i="2"/>
  <c r="FU148" i="2"/>
  <c r="DS147" i="2"/>
  <c r="EM147" i="2"/>
  <c r="FG147" i="2"/>
  <c r="GA147" i="2"/>
  <c r="EC147" i="2"/>
  <c r="EW147" i="2"/>
  <c r="FQ147" i="2"/>
  <c r="GK147" i="2"/>
  <c r="DO147" i="2"/>
  <c r="EI147" i="2"/>
  <c r="FC147" i="2"/>
  <c r="FW147" i="2"/>
  <c r="DY147" i="2"/>
  <c r="ES147" i="2"/>
  <c r="FM147" i="2"/>
  <c r="GG147" i="2"/>
  <c r="DK147" i="2"/>
  <c r="EE147" i="2"/>
  <c r="EY147" i="2"/>
  <c r="FS147" i="2"/>
  <c r="DU147" i="2"/>
  <c r="EO147" i="2"/>
  <c r="FI147" i="2"/>
  <c r="GC147" i="2"/>
  <c r="EA146" i="2"/>
  <c r="EU146" i="2"/>
  <c r="FO146" i="2"/>
  <c r="GI146" i="2"/>
  <c r="DQ146" i="2"/>
  <c r="EK146" i="2"/>
  <c r="FE146" i="2"/>
  <c r="FY146" i="2"/>
  <c r="DW146" i="2"/>
  <c r="EQ146" i="2"/>
  <c r="FK146" i="2"/>
  <c r="GE146" i="2"/>
  <c r="DM146" i="2"/>
  <c r="EG146" i="2"/>
  <c r="FA146" i="2"/>
  <c r="FU146" i="2"/>
  <c r="DS145" i="2"/>
  <c r="EM145" i="2"/>
  <c r="FG145" i="2"/>
  <c r="GA145" i="2"/>
  <c r="EC145" i="2"/>
  <c r="EW145" i="2"/>
  <c r="FQ145" i="2"/>
  <c r="GK145" i="2"/>
  <c r="DO145" i="2"/>
  <c r="EI145" i="2"/>
  <c r="FC145" i="2"/>
  <c r="FW145" i="2"/>
  <c r="DY145" i="2"/>
  <c r="ES145" i="2"/>
  <c r="FM145" i="2"/>
  <c r="GG145" i="2"/>
  <c r="DK145" i="2"/>
  <c r="EE145" i="2"/>
  <c r="EY145" i="2"/>
  <c r="FS145" i="2"/>
  <c r="DU145" i="2"/>
  <c r="EO145" i="2"/>
  <c r="FI145" i="2"/>
  <c r="GC145" i="2"/>
  <c r="EA144" i="2"/>
  <c r="EU144" i="2"/>
  <c r="FO144" i="2"/>
  <c r="GI144" i="2"/>
  <c r="DQ144" i="2"/>
  <c r="EK144" i="2"/>
  <c r="FE144" i="2"/>
  <c r="FY144" i="2"/>
  <c r="DW144" i="2"/>
  <c r="EQ144" i="2"/>
  <c r="FK144" i="2"/>
  <c r="GE144" i="2"/>
  <c r="DM144" i="2"/>
  <c r="EG144" i="2"/>
  <c r="FA144" i="2"/>
  <c r="FU144" i="2"/>
  <c r="DS143" i="2"/>
  <c r="EM143" i="2"/>
  <c r="FG143" i="2"/>
  <c r="GA143" i="2"/>
  <c r="EC143" i="2"/>
  <c r="EW143" i="2"/>
  <c r="FQ143" i="2"/>
  <c r="GK143" i="2"/>
  <c r="DO143" i="2"/>
  <c r="EI143" i="2"/>
  <c r="FC143" i="2"/>
  <c r="FW143" i="2"/>
  <c r="DY143" i="2"/>
  <c r="ES143" i="2"/>
  <c r="FM143" i="2"/>
  <c r="GG143" i="2"/>
  <c r="DK143" i="2"/>
  <c r="EE143" i="2"/>
  <c r="EY143" i="2"/>
  <c r="FS143" i="2"/>
  <c r="DU143" i="2"/>
  <c r="EO143" i="2"/>
  <c r="FI143" i="2"/>
  <c r="GC143" i="2"/>
  <c r="EA142" i="2"/>
  <c r="EU142" i="2"/>
  <c r="FO142" i="2"/>
  <c r="GI142" i="2"/>
  <c r="DQ142" i="2"/>
  <c r="EK142" i="2"/>
  <c r="FE142" i="2"/>
  <c r="FY142" i="2"/>
  <c r="DW142" i="2"/>
  <c r="EQ142" i="2"/>
  <c r="FK142" i="2"/>
  <c r="GE142" i="2"/>
  <c r="DM142" i="2"/>
  <c r="EG142" i="2"/>
  <c r="FA142" i="2"/>
  <c r="FU142" i="2"/>
  <c r="DS141" i="2"/>
  <c r="EM141" i="2"/>
  <c r="FG141" i="2"/>
  <c r="GA141" i="2"/>
  <c r="EC141" i="2"/>
  <c r="EW141" i="2"/>
  <c r="FQ141" i="2"/>
  <c r="GK141" i="2"/>
  <c r="DO141" i="2"/>
  <c r="EI141" i="2"/>
  <c r="FC141" i="2"/>
  <c r="FW141" i="2"/>
  <c r="DY141" i="2"/>
  <c r="ES141" i="2"/>
  <c r="FM141" i="2"/>
  <c r="GG141" i="2"/>
  <c r="DK141" i="2"/>
  <c r="EE141" i="2"/>
  <c r="EY141" i="2"/>
  <c r="FS141" i="2"/>
  <c r="DU141" i="2"/>
  <c r="EO141" i="2"/>
  <c r="FI141" i="2"/>
  <c r="GC141" i="2"/>
  <c r="EA140" i="2"/>
  <c r="EU140" i="2"/>
  <c r="FO140" i="2"/>
  <c r="GI140" i="2"/>
  <c r="DQ140" i="2"/>
  <c r="EK140" i="2"/>
  <c r="FE140" i="2"/>
  <c r="FY140" i="2"/>
  <c r="DW140" i="2"/>
  <c r="EQ140" i="2"/>
  <c r="FK140" i="2"/>
  <c r="GE140" i="2"/>
  <c r="DM140" i="2"/>
  <c r="EG140" i="2"/>
  <c r="FA140" i="2"/>
  <c r="FU140" i="2"/>
  <c r="DS139" i="2"/>
  <c r="EM139" i="2"/>
  <c r="FG139" i="2"/>
  <c r="GA139" i="2"/>
  <c r="EC139" i="2"/>
  <c r="EW139" i="2"/>
  <c r="FQ139" i="2"/>
  <c r="GK139" i="2"/>
  <c r="DO139" i="2"/>
  <c r="EI139" i="2"/>
  <c r="FC139" i="2"/>
  <c r="FW139" i="2"/>
  <c r="DY139" i="2"/>
  <c r="ES139" i="2"/>
  <c r="FM139" i="2"/>
  <c r="GG139" i="2"/>
  <c r="DK139" i="2"/>
  <c r="EE139" i="2"/>
  <c r="EY139" i="2"/>
  <c r="FS139" i="2"/>
  <c r="DU139" i="2"/>
  <c r="EO139" i="2"/>
  <c r="FI139" i="2"/>
  <c r="GC139" i="2"/>
  <c r="EA138" i="2"/>
  <c r="EU138" i="2"/>
  <c r="FO138" i="2"/>
  <c r="GI138" i="2"/>
  <c r="DQ138" i="2"/>
  <c r="EK138" i="2"/>
  <c r="FE138" i="2"/>
  <c r="FY138" i="2"/>
  <c r="DW138" i="2"/>
  <c r="EQ138" i="2"/>
  <c r="FK138" i="2"/>
  <c r="GE138" i="2"/>
  <c r="DM138" i="2"/>
  <c r="EG138" i="2"/>
  <c r="FA138" i="2"/>
  <c r="FU138" i="2"/>
  <c r="DS137" i="2"/>
  <c r="EM137" i="2"/>
  <c r="FG137" i="2"/>
  <c r="GA137" i="2"/>
  <c r="EC137" i="2"/>
  <c r="EW137" i="2"/>
  <c r="FQ137" i="2"/>
  <c r="GK137" i="2"/>
  <c r="DO137" i="2"/>
  <c r="EI137" i="2"/>
  <c r="FC137" i="2"/>
  <c r="FW137" i="2"/>
  <c r="DY137" i="2"/>
  <c r="ES137" i="2"/>
  <c r="FM137" i="2"/>
  <c r="GG137" i="2"/>
  <c r="DK137" i="2"/>
  <c r="EE137" i="2"/>
  <c r="EY137" i="2"/>
  <c r="FS137" i="2"/>
  <c r="DU137" i="2"/>
  <c r="EO137" i="2"/>
  <c r="FI137" i="2"/>
  <c r="GC137" i="2"/>
  <c r="EA136" i="2"/>
  <c r="EU136" i="2"/>
  <c r="FO136" i="2"/>
  <c r="GI136" i="2"/>
  <c r="DQ136" i="2"/>
  <c r="EK136" i="2"/>
  <c r="FE136" i="2"/>
  <c r="FY136" i="2"/>
  <c r="DW136" i="2"/>
  <c r="EQ136" i="2"/>
  <c r="FK136" i="2"/>
  <c r="GE136" i="2"/>
  <c r="DM136" i="2"/>
  <c r="EG136" i="2"/>
  <c r="FA136" i="2"/>
  <c r="FU136" i="2"/>
  <c r="EM135" i="2"/>
  <c r="FG135" i="2"/>
  <c r="GA135" i="2"/>
  <c r="EW135" i="2"/>
  <c r="FQ135" i="2"/>
  <c r="GK135" i="2"/>
  <c r="DS135" i="2"/>
  <c r="EC135" i="2"/>
  <c r="DO135" i="2"/>
  <c r="DY135" i="2"/>
  <c r="EI135" i="2"/>
  <c r="FC135" i="2"/>
  <c r="FW135" i="2"/>
  <c r="ES135" i="2"/>
  <c r="FM135" i="2"/>
  <c r="GG135" i="2"/>
  <c r="EE135" i="2"/>
  <c r="EY135" i="2"/>
  <c r="FS135" i="2"/>
  <c r="DK135" i="2"/>
  <c r="DU135" i="2"/>
  <c r="EO135" i="2"/>
  <c r="FI135" i="2"/>
  <c r="GC135" i="2"/>
  <c r="EU134" i="2"/>
  <c r="FE134" i="2"/>
  <c r="EA134" i="2"/>
  <c r="EK134" i="2"/>
  <c r="DQ134" i="2"/>
  <c r="GI134" i="2"/>
  <c r="FO134" i="2"/>
  <c r="FY134" i="2"/>
  <c r="FK134" i="2"/>
  <c r="FU134" i="2"/>
  <c r="EQ134" i="2"/>
  <c r="FA134" i="2"/>
  <c r="DW134" i="2"/>
  <c r="EG134" i="2"/>
  <c r="DM134" i="2"/>
  <c r="GE134" i="2"/>
  <c r="GA133" i="2"/>
  <c r="GK133" i="2"/>
  <c r="FG133" i="2"/>
  <c r="FQ133" i="2"/>
  <c r="EM133" i="2"/>
  <c r="EW133" i="2"/>
  <c r="DS133" i="2"/>
  <c r="EC133" i="2"/>
  <c r="DO133" i="2"/>
  <c r="DY133" i="2"/>
  <c r="FW133" i="2"/>
  <c r="GG133" i="2"/>
  <c r="FC133" i="2"/>
  <c r="FM133" i="2"/>
  <c r="EI133" i="2"/>
  <c r="ES133" i="2"/>
  <c r="EE133" i="2"/>
  <c r="EO133" i="2"/>
  <c r="DK133" i="2"/>
  <c r="DU133" i="2"/>
  <c r="FS133" i="2"/>
  <c r="GC133" i="2"/>
  <c r="EY133" i="2"/>
  <c r="FI133" i="2"/>
  <c r="EU132" i="2"/>
  <c r="FE132" i="2"/>
  <c r="EA132" i="2"/>
  <c r="EK132" i="2"/>
  <c r="DQ132" i="2"/>
  <c r="GI132" i="2"/>
  <c r="FO132" i="2"/>
  <c r="FY132" i="2"/>
  <c r="FK132" i="2"/>
  <c r="FU132" i="2"/>
  <c r="EQ132" i="2"/>
  <c r="FA132" i="2"/>
  <c r="DW132" i="2"/>
  <c r="EG132" i="2"/>
  <c r="DM132" i="2"/>
  <c r="GE132" i="2"/>
  <c r="GA131" i="2"/>
  <c r="GK131" i="2"/>
  <c r="FG131" i="2"/>
  <c r="FQ131" i="2"/>
  <c r="EM131" i="2"/>
  <c r="EW131" i="2"/>
  <c r="DS131" i="2"/>
  <c r="EC131" i="2"/>
  <c r="DO131" i="2"/>
  <c r="DY131" i="2"/>
  <c r="FW131" i="2"/>
  <c r="GG131" i="2"/>
  <c r="FC131" i="2"/>
  <c r="FM131" i="2"/>
  <c r="EI131" i="2"/>
  <c r="ES131" i="2"/>
  <c r="EE131" i="2"/>
  <c r="EO131" i="2"/>
  <c r="DK131" i="2"/>
  <c r="DU131" i="2"/>
  <c r="FS131" i="2"/>
  <c r="GC131" i="2"/>
  <c r="EY131" i="2"/>
  <c r="FI131" i="2"/>
  <c r="DQ130" i="2"/>
  <c r="EK130" i="2"/>
  <c r="FE130" i="2"/>
  <c r="FY130" i="2"/>
  <c r="EU130" i="2"/>
  <c r="EA130" i="2"/>
  <c r="FO130" i="2"/>
  <c r="GI130" i="2"/>
  <c r="DM130" i="2"/>
  <c r="EG130" i="2"/>
  <c r="FA130" i="2"/>
  <c r="FU130" i="2"/>
  <c r="DW130" i="2"/>
  <c r="FK130" i="2"/>
  <c r="EQ130" i="2"/>
  <c r="GE130" i="2"/>
  <c r="EC129" i="2"/>
  <c r="EW129" i="2"/>
  <c r="FQ129" i="2"/>
  <c r="GK129" i="2"/>
  <c r="EM129" i="2"/>
  <c r="GA129" i="2"/>
  <c r="DS129" i="2"/>
  <c r="FG129" i="2"/>
  <c r="DY129" i="2"/>
  <c r="ES129" i="2"/>
  <c r="FM129" i="2"/>
  <c r="GG129" i="2"/>
  <c r="DO129" i="2"/>
  <c r="FC129" i="2"/>
  <c r="EI129" i="2"/>
  <c r="FW129" i="2"/>
  <c r="DU129" i="2"/>
  <c r="EO129" i="2"/>
  <c r="FI129" i="2"/>
  <c r="GC129" i="2"/>
  <c r="EE129" i="2"/>
  <c r="FS129" i="2"/>
  <c r="DK129" i="2"/>
  <c r="EY129" i="2"/>
  <c r="EA128" i="2"/>
  <c r="EU128" i="2"/>
  <c r="DQ128" i="2"/>
  <c r="EK128" i="2"/>
  <c r="FE128" i="2"/>
  <c r="FY128" i="2"/>
  <c r="GI128" i="2"/>
  <c r="FO128" i="2"/>
  <c r="DW128" i="2"/>
  <c r="EQ128" i="2"/>
  <c r="FK128" i="2"/>
  <c r="DM128" i="2"/>
  <c r="EG128" i="2"/>
  <c r="FA128" i="2"/>
  <c r="FU128" i="2"/>
  <c r="GE128" i="2"/>
  <c r="DS127" i="2"/>
  <c r="EM127" i="2"/>
  <c r="FG127" i="2"/>
  <c r="GA127" i="2"/>
  <c r="EC127" i="2"/>
  <c r="EW127" i="2"/>
  <c r="FQ127" i="2"/>
  <c r="GK127" i="2"/>
  <c r="DO127" i="2"/>
  <c r="EI127" i="2"/>
  <c r="FC127" i="2"/>
  <c r="FW127" i="2"/>
  <c r="DY127" i="2"/>
  <c r="ES127" i="2"/>
  <c r="FM127" i="2"/>
  <c r="GG127" i="2"/>
  <c r="DK127" i="2"/>
  <c r="EE127" i="2"/>
  <c r="EY127" i="2"/>
  <c r="FS127" i="2"/>
  <c r="DU127" i="2"/>
  <c r="EO127" i="2"/>
  <c r="FI127" i="2"/>
  <c r="GC127" i="2"/>
  <c r="EA126" i="2"/>
  <c r="EU126" i="2"/>
  <c r="FO126" i="2"/>
  <c r="GI126" i="2"/>
  <c r="DQ126" i="2"/>
  <c r="EK126" i="2"/>
  <c r="FE126" i="2"/>
  <c r="FY126" i="2"/>
  <c r="DW126" i="2"/>
  <c r="EQ126" i="2"/>
  <c r="FK126" i="2"/>
  <c r="GE126" i="2"/>
  <c r="DM126" i="2"/>
  <c r="EG126" i="2"/>
  <c r="FA126" i="2"/>
  <c r="FU126" i="2"/>
  <c r="DS125" i="2"/>
  <c r="EM125" i="2"/>
  <c r="FG125" i="2"/>
  <c r="GA125" i="2"/>
  <c r="EC125" i="2"/>
  <c r="EW125" i="2"/>
  <c r="FQ125" i="2"/>
  <c r="GK125" i="2"/>
  <c r="DO125" i="2"/>
  <c r="EI125" i="2"/>
  <c r="FC125" i="2"/>
  <c r="FW125" i="2"/>
  <c r="DY125" i="2"/>
  <c r="ES125" i="2"/>
  <c r="FM125" i="2"/>
  <c r="GG125" i="2"/>
  <c r="DK125" i="2"/>
  <c r="EE125" i="2"/>
  <c r="EY125" i="2"/>
  <c r="FS125" i="2"/>
  <c r="DU125" i="2"/>
  <c r="EO125" i="2"/>
  <c r="FI125" i="2"/>
  <c r="GC125" i="2"/>
  <c r="EA124" i="2"/>
  <c r="EU124" i="2"/>
  <c r="FO124" i="2"/>
  <c r="GI124" i="2"/>
  <c r="DQ124" i="2"/>
  <c r="EK124" i="2"/>
  <c r="FE124" i="2"/>
  <c r="FY124" i="2"/>
  <c r="DW124" i="2"/>
  <c r="EQ124" i="2"/>
  <c r="FK124" i="2"/>
  <c r="GE124" i="2"/>
  <c r="DM124" i="2"/>
  <c r="EG124" i="2"/>
  <c r="FA124" i="2"/>
  <c r="FU124" i="2"/>
  <c r="DS123" i="2"/>
  <c r="EM123" i="2"/>
  <c r="FG123" i="2"/>
  <c r="GA123" i="2"/>
  <c r="EC123" i="2"/>
  <c r="EW123" i="2"/>
  <c r="FQ123" i="2"/>
  <c r="GK123" i="2"/>
  <c r="DO123" i="2"/>
  <c r="EI123" i="2"/>
  <c r="FC123" i="2"/>
  <c r="FW123" i="2"/>
  <c r="DY123" i="2"/>
  <c r="ES123" i="2"/>
  <c r="FM123" i="2"/>
  <c r="GG123" i="2"/>
  <c r="DK123" i="2"/>
  <c r="EE123" i="2"/>
  <c r="EY123" i="2"/>
  <c r="FS123" i="2"/>
  <c r="DU123" i="2"/>
  <c r="EO123" i="2"/>
  <c r="FI123" i="2"/>
  <c r="GC123" i="2"/>
  <c r="EA122" i="2"/>
  <c r="EU122" i="2"/>
  <c r="FO122" i="2"/>
  <c r="GI122" i="2"/>
  <c r="DQ122" i="2"/>
  <c r="EK122" i="2"/>
  <c r="FE122" i="2"/>
  <c r="FY122" i="2"/>
  <c r="DW122" i="2"/>
  <c r="EQ122" i="2"/>
  <c r="FK122" i="2"/>
  <c r="GE122" i="2"/>
  <c r="DM122" i="2"/>
  <c r="EG122" i="2"/>
  <c r="FA122" i="2"/>
  <c r="FU122" i="2"/>
  <c r="DS121" i="2"/>
  <c r="EM121" i="2"/>
  <c r="FG121" i="2"/>
  <c r="GA121" i="2"/>
  <c r="EC121" i="2"/>
  <c r="EW121" i="2"/>
  <c r="FQ121" i="2"/>
  <c r="GK121" i="2"/>
  <c r="DO121" i="2"/>
  <c r="EI121" i="2"/>
  <c r="FC121" i="2"/>
  <c r="FW121" i="2"/>
  <c r="DY121" i="2"/>
  <c r="ES121" i="2"/>
  <c r="FM121" i="2"/>
  <c r="GG121" i="2"/>
  <c r="DK121" i="2"/>
  <c r="EE121" i="2"/>
  <c r="EY121" i="2"/>
  <c r="FS121" i="2"/>
  <c r="DU121" i="2"/>
  <c r="EO121" i="2"/>
  <c r="FI121" i="2"/>
  <c r="GC121" i="2"/>
  <c r="EA120" i="2"/>
  <c r="EU120" i="2"/>
  <c r="FO120" i="2"/>
  <c r="GI120" i="2"/>
  <c r="DQ120" i="2"/>
  <c r="EK120" i="2"/>
  <c r="FE120" i="2"/>
  <c r="FY120" i="2"/>
  <c r="DW120" i="2"/>
  <c r="EQ120" i="2"/>
  <c r="FK120" i="2"/>
  <c r="GE120" i="2"/>
  <c r="DM120" i="2"/>
  <c r="EG120" i="2"/>
  <c r="FA120" i="2"/>
  <c r="FU120" i="2"/>
  <c r="DS119" i="2"/>
  <c r="EM119" i="2"/>
  <c r="FG119" i="2"/>
  <c r="GA119" i="2"/>
  <c r="EC119" i="2"/>
  <c r="EW119" i="2"/>
  <c r="FQ119" i="2"/>
  <c r="GK119" i="2"/>
  <c r="DO119" i="2"/>
  <c r="EI119" i="2"/>
  <c r="FC119" i="2"/>
  <c r="FW119" i="2"/>
  <c r="DY119" i="2"/>
  <c r="ES119" i="2"/>
  <c r="FM119" i="2"/>
  <c r="GG119" i="2"/>
  <c r="DK119" i="2"/>
  <c r="EE119" i="2"/>
  <c r="EY119" i="2"/>
  <c r="FS119" i="2"/>
  <c r="DU119" i="2"/>
  <c r="EO119" i="2"/>
  <c r="FI119" i="2"/>
  <c r="GC119" i="2"/>
  <c r="EA118" i="2"/>
  <c r="EU118" i="2"/>
  <c r="FO118" i="2"/>
  <c r="GI118" i="2"/>
  <c r="DQ118" i="2"/>
  <c r="EK118" i="2"/>
  <c r="FE118" i="2"/>
  <c r="FY118" i="2"/>
  <c r="DW118" i="2"/>
  <c r="EQ118" i="2"/>
  <c r="FK118" i="2"/>
  <c r="GE118" i="2"/>
  <c r="DM118" i="2"/>
  <c r="EG118" i="2"/>
  <c r="FA118" i="2"/>
  <c r="FU118" i="2"/>
  <c r="DS117" i="2"/>
  <c r="EM117" i="2"/>
  <c r="FG117" i="2"/>
  <c r="GA117" i="2"/>
  <c r="EC117" i="2"/>
  <c r="EW117" i="2"/>
  <c r="FQ117" i="2"/>
  <c r="GK117" i="2"/>
  <c r="DO117" i="2"/>
  <c r="EI117" i="2"/>
  <c r="FC117" i="2"/>
  <c r="FW117" i="2"/>
  <c r="DY117" i="2"/>
  <c r="ES117" i="2"/>
  <c r="FM117" i="2"/>
  <c r="GG117" i="2"/>
  <c r="DK117" i="2"/>
  <c r="EE117" i="2"/>
  <c r="EY117" i="2"/>
  <c r="FS117" i="2"/>
  <c r="DU117" i="2"/>
  <c r="EO117" i="2"/>
  <c r="FI117" i="2"/>
  <c r="GC117" i="2"/>
  <c r="EA116" i="2"/>
  <c r="EU116" i="2"/>
  <c r="FO116" i="2"/>
  <c r="GI116" i="2"/>
  <c r="DQ116" i="2"/>
  <c r="EK116" i="2"/>
  <c r="FE116" i="2"/>
  <c r="FY116" i="2"/>
  <c r="DW116" i="2"/>
  <c r="EQ116" i="2"/>
  <c r="FK116" i="2"/>
  <c r="GE116" i="2"/>
  <c r="DM116" i="2"/>
  <c r="EG116" i="2"/>
  <c r="FA116" i="2"/>
  <c r="FU116" i="2"/>
  <c r="DS115" i="2"/>
  <c r="EM115" i="2"/>
  <c r="FG115" i="2"/>
  <c r="GA115" i="2"/>
  <c r="EC115" i="2"/>
  <c r="EW115" i="2"/>
  <c r="FQ115" i="2"/>
  <c r="GK115" i="2"/>
  <c r="DO115" i="2"/>
  <c r="EI115" i="2"/>
  <c r="FC115" i="2"/>
  <c r="FW115" i="2"/>
  <c r="DY115" i="2"/>
  <c r="ES115" i="2"/>
  <c r="FM115" i="2"/>
  <c r="GG115" i="2"/>
  <c r="DK115" i="2"/>
  <c r="EE115" i="2"/>
  <c r="EY115" i="2"/>
  <c r="FS115" i="2"/>
  <c r="DU115" i="2"/>
  <c r="EO115" i="2"/>
  <c r="FI115" i="2"/>
  <c r="GC115" i="2"/>
  <c r="EA114" i="2"/>
  <c r="EU114" i="2"/>
  <c r="FO114" i="2"/>
  <c r="GI114" i="2"/>
  <c r="DQ114" i="2"/>
  <c r="EK114" i="2"/>
  <c r="FE114" i="2"/>
  <c r="FY114" i="2"/>
  <c r="DW114" i="2"/>
  <c r="EQ114" i="2"/>
  <c r="FK114" i="2"/>
  <c r="GE114" i="2"/>
  <c r="DM114" i="2"/>
  <c r="EG114" i="2"/>
  <c r="FA114" i="2"/>
  <c r="FU114" i="2"/>
  <c r="DS113" i="2"/>
  <c r="EM113" i="2"/>
  <c r="FG113" i="2"/>
  <c r="GA113" i="2"/>
  <c r="EC113" i="2"/>
  <c r="EW113" i="2"/>
  <c r="FQ113" i="2"/>
  <c r="GK113" i="2"/>
  <c r="DO113" i="2"/>
  <c r="EI113" i="2"/>
  <c r="FC113" i="2"/>
  <c r="FW113" i="2"/>
  <c r="DY113" i="2"/>
  <c r="ES113" i="2"/>
  <c r="FM113" i="2"/>
  <c r="GG113" i="2"/>
  <c r="DK113" i="2"/>
  <c r="EE113" i="2"/>
  <c r="EY113" i="2"/>
  <c r="FS113" i="2"/>
  <c r="DU113" i="2"/>
  <c r="EO113" i="2"/>
  <c r="FI113" i="2"/>
  <c r="GC113" i="2"/>
  <c r="EA112" i="2"/>
  <c r="EU112" i="2"/>
  <c r="FO112" i="2"/>
  <c r="GI112" i="2"/>
  <c r="DQ112" i="2"/>
  <c r="EK112" i="2"/>
  <c r="FE112" i="2"/>
  <c r="FY112" i="2"/>
  <c r="DW112" i="2"/>
  <c r="EQ112" i="2"/>
  <c r="FK112" i="2"/>
  <c r="GE112" i="2"/>
  <c r="DM112" i="2"/>
  <c r="EG112" i="2"/>
  <c r="FA112" i="2"/>
  <c r="FU112" i="2"/>
  <c r="DS111" i="2"/>
  <c r="EM111" i="2"/>
  <c r="FG111" i="2"/>
  <c r="GA111" i="2"/>
  <c r="EC111" i="2"/>
  <c r="EW111" i="2"/>
  <c r="FQ111" i="2"/>
  <c r="GK111" i="2"/>
  <c r="DO111" i="2"/>
  <c r="EI111" i="2"/>
  <c r="FC111" i="2"/>
  <c r="FW111" i="2"/>
  <c r="DY111" i="2"/>
  <c r="ES111" i="2"/>
  <c r="FM111" i="2"/>
  <c r="GG111" i="2"/>
  <c r="DK111" i="2"/>
  <c r="EE111" i="2"/>
  <c r="EY111" i="2"/>
  <c r="FS111" i="2"/>
  <c r="DU111" i="2"/>
  <c r="EO111" i="2"/>
  <c r="FI111" i="2"/>
  <c r="GC111" i="2"/>
  <c r="EA110" i="2"/>
  <c r="EK110" i="2"/>
  <c r="EU110" i="2"/>
  <c r="FO110" i="2"/>
  <c r="GI110" i="2"/>
  <c r="DQ110" i="2"/>
  <c r="FE110" i="2"/>
  <c r="FY110" i="2"/>
  <c r="DW110" i="2"/>
  <c r="EQ110" i="2"/>
  <c r="FK110" i="2"/>
  <c r="GE110" i="2"/>
  <c r="EG110" i="2"/>
  <c r="DM110" i="2"/>
  <c r="FA110" i="2"/>
  <c r="FU110" i="2"/>
  <c r="DS109" i="2"/>
  <c r="EM109" i="2"/>
  <c r="FG109" i="2"/>
  <c r="GA109" i="2"/>
  <c r="FQ109" i="2"/>
  <c r="EW109" i="2"/>
  <c r="EC109" i="2"/>
  <c r="GK109" i="2"/>
  <c r="DO109" i="2"/>
  <c r="EI109" i="2"/>
  <c r="FC109" i="2"/>
  <c r="FW109" i="2"/>
  <c r="GG109" i="2"/>
  <c r="FM109" i="2"/>
  <c r="ES109" i="2"/>
  <c r="DY109" i="2"/>
  <c r="DK109" i="2"/>
  <c r="EE109" i="2"/>
  <c r="EY109" i="2"/>
  <c r="FS109" i="2"/>
  <c r="DU109" i="2"/>
  <c r="GC109" i="2"/>
  <c r="FI109" i="2"/>
  <c r="EO109" i="2"/>
  <c r="EA108" i="2"/>
  <c r="EU108" i="2"/>
  <c r="FO108" i="2"/>
  <c r="GI108" i="2"/>
  <c r="EK108" i="2"/>
  <c r="DQ108" i="2"/>
  <c r="FY108" i="2"/>
  <c r="FE108" i="2"/>
  <c r="DW108" i="2"/>
  <c r="EQ108" i="2"/>
  <c r="FK108" i="2"/>
  <c r="GE108" i="2"/>
  <c r="FA108" i="2"/>
  <c r="EG108" i="2"/>
  <c r="DM108" i="2"/>
  <c r="FU108" i="2"/>
  <c r="DS107" i="2"/>
  <c r="EM107" i="2"/>
  <c r="FG107" i="2"/>
  <c r="GA107" i="2"/>
  <c r="FQ107" i="2"/>
  <c r="EW107" i="2"/>
  <c r="EC107" i="2"/>
  <c r="GK107" i="2"/>
  <c r="DO107" i="2"/>
  <c r="EI107" i="2"/>
  <c r="FC107" i="2"/>
  <c r="FW107" i="2"/>
  <c r="GG107" i="2"/>
  <c r="FM107" i="2"/>
  <c r="ES107" i="2"/>
  <c r="DY107" i="2"/>
  <c r="DK107" i="2"/>
  <c r="EE107" i="2"/>
  <c r="EY107" i="2"/>
  <c r="FS107" i="2"/>
  <c r="DU107" i="2"/>
  <c r="GC107" i="2"/>
  <c r="FI107" i="2"/>
  <c r="EO107" i="2"/>
  <c r="EA106" i="2"/>
  <c r="EU106" i="2"/>
  <c r="FO106" i="2"/>
  <c r="GI106" i="2"/>
  <c r="DQ106" i="2"/>
  <c r="EK106" i="2"/>
  <c r="FY106" i="2"/>
  <c r="FE106" i="2"/>
  <c r="DW106" i="2"/>
  <c r="EQ106" i="2"/>
  <c r="FK106" i="2"/>
  <c r="GE106" i="2"/>
  <c r="EG106" i="2"/>
  <c r="FA106" i="2"/>
  <c r="DM106" i="2"/>
  <c r="FU106" i="2"/>
  <c r="DS105" i="2"/>
  <c r="EM105" i="2"/>
  <c r="FG105" i="2"/>
  <c r="GA105" i="2"/>
  <c r="EW105" i="2"/>
  <c r="GK105" i="2"/>
  <c r="EC105" i="2"/>
  <c r="FQ105" i="2"/>
  <c r="DO105" i="2"/>
  <c r="EI105" i="2"/>
  <c r="FC105" i="2"/>
  <c r="FW105" i="2"/>
  <c r="DY105" i="2"/>
  <c r="FM105" i="2"/>
  <c r="ES105" i="2"/>
  <c r="GG105" i="2"/>
  <c r="DK105" i="2"/>
  <c r="EE105" i="2"/>
  <c r="EY105" i="2"/>
  <c r="FS105" i="2"/>
  <c r="EO105" i="2"/>
  <c r="GC105" i="2"/>
  <c r="DU105" i="2"/>
  <c r="FI105" i="2"/>
  <c r="EA104" i="2"/>
  <c r="EU104" i="2"/>
  <c r="FO104" i="2"/>
  <c r="GI104" i="2"/>
  <c r="FE104" i="2"/>
  <c r="DQ104" i="2"/>
  <c r="EK104" i="2"/>
  <c r="FY104" i="2"/>
  <c r="DW104" i="2"/>
  <c r="EQ104" i="2"/>
  <c r="FK104" i="2"/>
  <c r="GE104" i="2"/>
  <c r="DM104" i="2"/>
  <c r="FU104" i="2"/>
  <c r="EG104" i="2"/>
  <c r="FA104" i="2"/>
  <c r="EC103" i="2"/>
  <c r="EW103" i="2"/>
  <c r="FQ103" i="2"/>
  <c r="DS103" i="2"/>
  <c r="EM103" i="2"/>
  <c r="FG103" i="2"/>
  <c r="GA103" i="2"/>
  <c r="GK103" i="2"/>
  <c r="DY103" i="2"/>
  <c r="ES103" i="2"/>
  <c r="FM103" i="2"/>
  <c r="DO103" i="2"/>
  <c r="EI103" i="2"/>
  <c r="FC103" i="2"/>
  <c r="FW103" i="2"/>
  <c r="GG103" i="2"/>
  <c r="DU103" i="2"/>
  <c r="EO103" i="2"/>
  <c r="FI103" i="2"/>
  <c r="DK103" i="2"/>
  <c r="EE103" i="2"/>
  <c r="EY103" i="2"/>
  <c r="FS103" i="2"/>
  <c r="GC103" i="2"/>
  <c r="DQ102" i="2"/>
  <c r="EK102" i="2"/>
  <c r="FE102" i="2"/>
  <c r="FY102" i="2"/>
  <c r="EA102" i="2"/>
  <c r="EU102" i="2"/>
  <c r="FO102" i="2"/>
  <c r="GI102" i="2"/>
  <c r="DM102" i="2"/>
  <c r="EG102" i="2"/>
  <c r="FA102" i="2"/>
  <c r="FU102" i="2"/>
  <c r="DW102" i="2"/>
  <c r="EQ102" i="2"/>
  <c r="FK102" i="2"/>
  <c r="GE102" i="2"/>
  <c r="EC101" i="2"/>
  <c r="EW101" i="2"/>
  <c r="FQ101" i="2"/>
  <c r="GK101" i="2"/>
  <c r="DS101" i="2"/>
  <c r="EM101" i="2"/>
  <c r="FG101" i="2"/>
  <c r="GA101" i="2"/>
  <c r="DY101" i="2"/>
  <c r="ES101" i="2"/>
  <c r="FM101" i="2"/>
  <c r="GG101" i="2"/>
  <c r="DO101" i="2"/>
  <c r="EI101" i="2"/>
  <c r="FC101" i="2"/>
  <c r="FW101" i="2"/>
  <c r="DU101" i="2"/>
  <c r="EO101" i="2"/>
  <c r="FI101" i="2"/>
  <c r="GC101" i="2"/>
  <c r="DK101" i="2"/>
  <c r="EE101" i="2"/>
  <c r="EY101" i="2"/>
  <c r="FS101" i="2"/>
  <c r="DQ100" i="2"/>
  <c r="EK100" i="2"/>
  <c r="FE100" i="2"/>
  <c r="FY100" i="2"/>
  <c r="EA100" i="2"/>
  <c r="EU100" i="2"/>
  <c r="FO100" i="2"/>
  <c r="GI100" i="2"/>
  <c r="DM100" i="2"/>
  <c r="EG100" i="2"/>
  <c r="FA100" i="2"/>
  <c r="FU100" i="2"/>
  <c r="DW100" i="2"/>
  <c r="EQ100" i="2"/>
  <c r="FK100" i="2"/>
  <c r="GE100" i="2"/>
  <c r="EC99" i="2"/>
  <c r="EW99" i="2"/>
  <c r="FQ99" i="2"/>
  <c r="GK99" i="2"/>
  <c r="DS99" i="2"/>
  <c r="EM99" i="2"/>
  <c r="FG99" i="2"/>
  <c r="GA99" i="2"/>
  <c r="DY99" i="2"/>
  <c r="ES99" i="2"/>
  <c r="FM99" i="2"/>
  <c r="GG99" i="2"/>
  <c r="DO99" i="2"/>
  <c r="EI99" i="2"/>
  <c r="FC99" i="2"/>
  <c r="FW99" i="2"/>
  <c r="DU99" i="2"/>
  <c r="EO99" i="2"/>
  <c r="FI99" i="2"/>
  <c r="GC99" i="2"/>
  <c r="DK99" i="2"/>
  <c r="EE99" i="2"/>
  <c r="EY99" i="2"/>
  <c r="FS99" i="2"/>
  <c r="DQ98" i="2"/>
  <c r="EK98" i="2"/>
  <c r="FE98" i="2"/>
  <c r="FY98" i="2"/>
  <c r="EA98" i="2"/>
  <c r="EU98" i="2"/>
  <c r="FO98" i="2"/>
  <c r="GI98" i="2"/>
  <c r="DM98" i="2"/>
  <c r="EG98" i="2"/>
  <c r="FA98" i="2"/>
  <c r="FU98" i="2"/>
  <c r="DW98" i="2"/>
  <c r="EQ98" i="2"/>
  <c r="FK98" i="2"/>
  <c r="GE98" i="2"/>
  <c r="EC97" i="2"/>
  <c r="EW97" i="2"/>
  <c r="FQ97" i="2"/>
  <c r="GK97" i="2"/>
  <c r="DS97" i="2"/>
  <c r="EM97" i="2"/>
  <c r="FG97" i="2"/>
  <c r="GA97" i="2"/>
  <c r="DY97" i="2"/>
  <c r="ES97" i="2"/>
  <c r="FM97" i="2"/>
  <c r="GG97" i="2"/>
  <c r="DO97" i="2"/>
  <c r="EI97" i="2"/>
  <c r="FC97" i="2"/>
  <c r="FW97" i="2"/>
  <c r="DU97" i="2"/>
  <c r="EO97" i="2"/>
  <c r="FI97" i="2"/>
  <c r="GC97" i="2"/>
  <c r="DK97" i="2"/>
  <c r="EE97" i="2"/>
  <c r="EY97" i="2"/>
  <c r="FS97" i="2"/>
  <c r="DQ96" i="2"/>
  <c r="EK96" i="2"/>
  <c r="FE96" i="2"/>
  <c r="FY96" i="2"/>
  <c r="EA96" i="2"/>
  <c r="EU96" i="2"/>
  <c r="FO96" i="2"/>
  <c r="GI96" i="2"/>
  <c r="DM96" i="2"/>
  <c r="EG96" i="2"/>
  <c r="FA96" i="2"/>
  <c r="FU96" i="2"/>
  <c r="DW96" i="2"/>
  <c r="EQ96" i="2"/>
  <c r="FK96" i="2"/>
  <c r="GE96" i="2"/>
  <c r="EC95" i="2"/>
  <c r="EW95" i="2"/>
  <c r="FQ95" i="2"/>
  <c r="GK95" i="2"/>
  <c r="DS95" i="2"/>
  <c r="EM95" i="2"/>
  <c r="FG95" i="2"/>
  <c r="GA95" i="2"/>
  <c r="DY95" i="2"/>
  <c r="ES95" i="2"/>
  <c r="FM95" i="2"/>
  <c r="GG95" i="2"/>
  <c r="DO95" i="2"/>
  <c r="EI95" i="2"/>
  <c r="FC95" i="2"/>
  <c r="FW95" i="2"/>
  <c r="DU95" i="2"/>
  <c r="EO95" i="2"/>
  <c r="FI95" i="2"/>
  <c r="GC95" i="2"/>
  <c r="DK95" i="2"/>
  <c r="EE95" i="2"/>
  <c r="EY95" i="2"/>
  <c r="FS95" i="2"/>
  <c r="DQ94" i="2"/>
  <c r="EK94" i="2"/>
  <c r="FE94" i="2"/>
  <c r="FO94" i="2"/>
  <c r="FY94" i="2"/>
  <c r="EU94" i="2"/>
  <c r="EA94" i="2"/>
  <c r="GI94" i="2"/>
  <c r="DM94" i="2"/>
  <c r="EG94" i="2"/>
  <c r="FA94" i="2"/>
  <c r="FU94" i="2"/>
  <c r="DW94" i="2"/>
  <c r="FK94" i="2"/>
  <c r="EQ94" i="2"/>
  <c r="GE94" i="2"/>
  <c r="EC93" i="2"/>
  <c r="EW93" i="2"/>
  <c r="FQ93" i="2"/>
  <c r="GK93" i="2"/>
  <c r="EM93" i="2"/>
  <c r="DS93" i="2"/>
  <c r="GA93" i="2"/>
  <c r="FG93" i="2"/>
  <c r="DY93" i="2"/>
  <c r="ES93" i="2"/>
  <c r="FM93" i="2"/>
  <c r="GG93" i="2"/>
  <c r="FC93" i="2"/>
  <c r="EI93" i="2"/>
  <c r="DO93" i="2"/>
  <c r="FW93" i="2"/>
  <c r="DU93" i="2"/>
  <c r="EO93" i="2"/>
  <c r="FI93" i="2"/>
  <c r="GC93" i="2"/>
  <c r="FS93" i="2"/>
  <c r="EY93" i="2"/>
  <c r="EE93" i="2"/>
  <c r="DK93" i="2"/>
  <c r="DQ92" i="2"/>
  <c r="EK92" i="2"/>
  <c r="FE92" i="2"/>
  <c r="FY92" i="2"/>
  <c r="GI92" i="2"/>
  <c r="FO92" i="2"/>
  <c r="EU92" i="2"/>
  <c r="EA92" i="2"/>
  <c r="DM92" i="2"/>
  <c r="EG92" i="2"/>
  <c r="FA92" i="2"/>
  <c r="FU92" i="2"/>
  <c r="DW92" i="2"/>
  <c r="GE92" i="2"/>
  <c r="FK92" i="2"/>
  <c r="EQ92" i="2"/>
  <c r="EC91" i="2"/>
  <c r="EW91" i="2"/>
  <c r="FQ91" i="2"/>
  <c r="GK91" i="2"/>
  <c r="EM91" i="2"/>
  <c r="DS91" i="2"/>
  <c r="GA91" i="2"/>
  <c r="FG91" i="2"/>
  <c r="DY91" i="2"/>
  <c r="ES91" i="2"/>
  <c r="FM91" i="2"/>
  <c r="GG91" i="2"/>
  <c r="FC91" i="2"/>
  <c r="EI91" i="2"/>
  <c r="DO91" i="2"/>
  <c r="FW91" i="2"/>
  <c r="DU91" i="2"/>
  <c r="EO91" i="2"/>
  <c r="FI91" i="2"/>
  <c r="GC91" i="2"/>
  <c r="FS91" i="2"/>
  <c r="EY91" i="2"/>
  <c r="EE91" i="2"/>
  <c r="DK91" i="2"/>
  <c r="DQ90" i="2"/>
  <c r="EK90" i="2"/>
  <c r="FE90" i="2"/>
  <c r="FY90" i="2"/>
  <c r="GI90" i="2"/>
  <c r="FO90" i="2"/>
  <c r="EU90" i="2"/>
  <c r="EA90" i="2"/>
  <c r="DM90" i="2"/>
  <c r="EG90" i="2"/>
  <c r="FA90" i="2"/>
  <c r="FU90" i="2"/>
  <c r="DW90" i="2"/>
  <c r="GE90" i="2"/>
  <c r="FK90" i="2"/>
  <c r="EQ90" i="2"/>
  <c r="EC89" i="2"/>
  <c r="EW89" i="2"/>
  <c r="FQ89" i="2"/>
  <c r="GK89" i="2"/>
  <c r="EM89" i="2"/>
  <c r="DS89" i="2"/>
  <c r="GA89" i="2"/>
  <c r="FG89" i="2"/>
  <c r="DY89" i="2"/>
  <c r="ES89" i="2"/>
  <c r="FM89" i="2"/>
  <c r="GG89" i="2"/>
  <c r="FC89" i="2"/>
  <c r="EI89" i="2"/>
  <c r="DO89" i="2"/>
  <c r="FW89" i="2"/>
  <c r="DU89" i="2"/>
  <c r="EO89" i="2"/>
  <c r="FI89" i="2"/>
  <c r="GC89" i="2"/>
  <c r="FS89" i="2"/>
  <c r="EY89" i="2"/>
  <c r="EE89" i="2"/>
  <c r="DK89" i="2"/>
  <c r="DQ88" i="2"/>
  <c r="EK88" i="2"/>
  <c r="FE88" i="2"/>
  <c r="FY88" i="2"/>
  <c r="EU88" i="2"/>
  <c r="FO88" i="2"/>
  <c r="GI88" i="2"/>
  <c r="EA88" i="2"/>
  <c r="DM88" i="2"/>
  <c r="EG88" i="2"/>
  <c r="FA88" i="2"/>
  <c r="FU88" i="2"/>
  <c r="GE88" i="2"/>
  <c r="DW88" i="2"/>
  <c r="FK88" i="2"/>
  <c r="EQ88" i="2"/>
  <c r="EC87" i="2"/>
  <c r="EW87" i="2"/>
  <c r="FQ87" i="2"/>
  <c r="GK87" i="2"/>
  <c r="GA87" i="2"/>
  <c r="DS87" i="2"/>
  <c r="EM87" i="2"/>
  <c r="FG87" i="2"/>
  <c r="DY87" i="2"/>
  <c r="ES87" i="2"/>
  <c r="FM87" i="2"/>
  <c r="GG87" i="2"/>
  <c r="DO87" i="2"/>
  <c r="EI87" i="2"/>
  <c r="FC87" i="2"/>
  <c r="FW87" i="2"/>
  <c r="DU87" i="2"/>
  <c r="EO87" i="2"/>
  <c r="FI87" i="2"/>
  <c r="GC87" i="2"/>
  <c r="EE87" i="2"/>
  <c r="EY87" i="2"/>
  <c r="FS87" i="2"/>
  <c r="DK87" i="2"/>
  <c r="DQ86" i="2"/>
  <c r="EK86" i="2"/>
  <c r="FE86" i="2"/>
  <c r="FY86" i="2"/>
  <c r="EU86" i="2"/>
  <c r="FO86" i="2"/>
  <c r="GI86" i="2"/>
  <c r="EA86" i="2"/>
  <c r="DM86" i="2"/>
  <c r="EG86" i="2"/>
  <c r="FA86" i="2"/>
  <c r="FU86" i="2"/>
  <c r="FK86" i="2"/>
  <c r="GE86" i="2"/>
  <c r="DW86" i="2"/>
  <c r="EQ86" i="2"/>
  <c r="DS85" i="2"/>
  <c r="EC85" i="2"/>
  <c r="EW85" i="2"/>
  <c r="FQ85" i="2"/>
  <c r="GK85" i="2"/>
  <c r="GA85" i="2"/>
  <c r="EM85" i="2"/>
  <c r="FG85" i="2"/>
  <c r="DO85" i="2"/>
  <c r="DY85" i="2"/>
  <c r="ES85" i="2"/>
  <c r="FM85" i="2"/>
  <c r="GG85" i="2"/>
  <c r="EI85" i="2"/>
  <c r="FC85" i="2"/>
  <c r="FW85" i="2"/>
  <c r="DK85" i="2"/>
  <c r="DU85" i="2"/>
  <c r="EO85" i="2"/>
  <c r="FI85" i="2"/>
  <c r="GC85" i="2"/>
  <c r="EE85" i="2"/>
  <c r="EY85" i="2"/>
  <c r="FS85" i="2"/>
  <c r="EA84" i="2"/>
  <c r="EU84" i="2"/>
  <c r="FO84" i="2"/>
  <c r="GI84" i="2"/>
  <c r="DQ84" i="2"/>
  <c r="EK84" i="2"/>
  <c r="FE84" i="2"/>
  <c r="FY84" i="2"/>
  <c r="DW84" i="2"/>
  <c r="EQ84" i="2"/>
  <c r="FK84" i="2"/>
  <c r="GE84" i="2"/>
  <c r="DM84" i="2"/>
  <c r="EG84" i="2"/>
  <c r="FA84" i="2"/>
  <c r="FU84" i="2"/>
  <c r="DS83" i="2"/>
  <c r="EM83" i="2"/>
  <c r="FG83" i="2"/>
  <c r="GA83" i="2"/>
  <c r="EC83" i="2"/>
  <c r="EW83" i="2"/>
  <c r="FQ83" i="2"/>
  <c r="GK83" i="2"/>
  <c r="DO83" i="2"/>
  <c r="EI83" i="2"/>
  <c r="FC83" i="2"/>
  <c r="FW83" i="2"/>
  <c r="DY83" i="2"/>
  <c r="ES83" i="2"/>
  <c r="FM83" i="2"/>
  <c r="GG83" i="2"/>
  <c r="DK83" i="2"/>
  <c r="EE83" i="2"/>
  <c r="EY83" i="2"/>
  <c r="FS83" i="2"/>
  <c r="DU83" i="2"/>
  <c r="EO83" i="2"/>
  <c r="FI83" i="2"/>
  <c r="GC83" i="2"/>
  <c r="EA82" i="2"/>
  <c r="EU82" i="2"/>
  <c r="FO82" i="2"/>
  <c r="GI82" i="2"/>
  <c r="DQ82" i="2"/>
  <c r="EK82" i="2"/>
  <c r="FE82" i="2"/>
  <c r="FY82" i="2"/>
  <c r="DW82" i="2"/>
  <c r="EQ82" i="2"/>
  <c r="FK82" i="2"/>
  <c r="GE82" i="2"/>
  <c r="DM82" i="2"/>
  <c r="EG82" i="2"/>
  <c r="FA82" i="2"/>
  <c r="FU82" i="2"/>
  <c r="DS81" i="2"/>
  <c r="EM81" i="2"/>
  <c r="FG81" i="2"/>
  <c r="GA81" i="2"/>
  <c r="EC81" i="2"/>
  <c r="EW81" i="2"/>
  <c r="FQ81" i="2"/>
  <c r="GK81" i="2"/>
  <c r="DO81" i="2"/>
  <c r="EI81" i="2"/>
  <c r="FC81" i="2"/>
  <c r="FW81" i="2"/>
  <c r="DY81" i="2"/>
  <c r="ES81" i="2"/>
  <c r="FM81" i="2"/>
  <c r="GG81" i="2"/>
  <c r="DK81" i="2"/>
  <c r="EE81" i="2"/>
  <c r="EY81" i="2"/>
  <c r="FS81" i="2"/>
  <c r="DU81" i="2"/>
  <c r="EO81" i="2"/>
  <c r="FI81" i="2"/>
  <c r="GC81" i="2"/>
  <c r="DQ80" i="2"/>
  <c r="FO80" i="2"/>
  <c r="GI80" i="2"/>
  <c r="EU80" i="2"/>
  <c r="EA80" i="2"/>
  <c r="EK80" i="2"/>
  <c r="FE80" i="2"/>
  <c r="FY80" i="2"/>
  <c r="DW80" i="2"/>
  <c r="EG80" i="2"/>
  <c r="DM80" i="2"/>
  <c r="FK80" i="2"/>
  <c r="GE80" i="2"/>
  <c r="EQ80" i="2"/>
  <c r="FA80" i="2"/>
  <c r="FU80" i="2"/>
  <c r="EM79" i="2"/>
  <c r="EW79" i="2"/>
  <c r="DS79" i="2"/>
  <c r="EC79" i="2"/>
  <c r="GA79" i="2"/>
  <c r="GK79" i="2"/>
  <c r="FG79" i="2"/>
  <c r="FQ79" i="2"/>
  <c r="FC79" i="2"/>
  <c r="FM79" i="2"/>
  <c r="EI79" i="2"/>
  <c r="ES79" i="2"/>
  <c r="DO79" i="2"/>
  <c r="DY79" i="2"/>
  <c r="FW79" i="2"/>
  <c r="GG79" i="2"/>
  <c r="FS79" i="2"/>
  <c r="GC79" i="2"/>
  <c r="EY79" i="2"/>
  <c r="FI79" i="2"/>
  <c r="EE79" i="2"/>
  <c r="EO79" i="2"/>
  <c r="DK79" i="2"/>
  <c r="DU79" i="2"/>
  <c r="DQ78" i="2"/>
  <c r="GI78" i="2"/>
  <c r="FO78" i="2"/>
  <c r="FY78" i="2"/>
  <c r="EU78" i="2"/>
  <c r="FE78" i="2"/>
  <c r="EA78" i="2"/>
  <c r="EK78" i="2"/>
  <c r="DW78" i="2"/>
  <c r="EG78" i="2"/>
  <c r="DM78" i="2"/>
  <c r="GE78" i="2"/>
  <c r="FK78" i="2"/>
  <c r="FU78" i="2"/>
  <c r="EQ78" i="2"/>
  <c r="FA78" i="2"/>
  <c r="EM77" i="2"/>
  <c r="EW77" i="2"/>
  <c r="DS77" i="2"/>
  <c r="EC77" i="2"/>
  <c r="GA77" i="2"/>
  <c r="GK77" i="2"/>
  <c r="FG77" i="2"/>
  <c r="FQ77" i="2"/>
  <c r="FC77" i="2"/>
  <c r="FM77" i="2"/>
  <c r="EI77" i="2"/>
  <c r="ES77" i="2"/>
  <c r="DO77" i="2"/>
  <c r="DY77" i="2"/>
  <c r="FW77" i="2"/>
  <c r="GG77" i="2"/>
  <c r="FS77" i="2"/>
  <c r="GC77" i="2"/>
  <c r="EY77" i="2"/>
  <c r="FI77" i="2"/>
  <c r="EE77" i="2"/>
  <c r="EO77" i="2"/>
  <c r="DK77" i="2"/>
  <c r="DU77" i="2"/>
  <c r="DQ76" i="2"/>
  <c r="GI76" i="2"/>
  <c r="FO76" i="2"/>
  <c r="FY76" i="2"/>
  <c r="EU76" i="2"/>
  <c r="FE76" i="2"/>
  <c r="EA76" i="2"/>
  <c r="EK76" i="2"/>
  <c r="DW76" i="2"/>
  <c r="EG76" i="2"/>
  <c r="DM76" i="2"/>
  <c r="GE76" i="2"/>
  <c r="FK76" i="2"/>
  <c r="FU76" i="2"/>
  <c r="EQ76" i="2"/>
  <c r="FA76" i="2"/>
  <c r="EM75" i="2"/>
  <c r="EW75" i="2"/>
  <c r="DS75" i="2"/>
  <c r="EC75" i="2"/>
  <c r="GA75" i="2"/>
  <c r="GK75" i="2"/>
  <c r="FG75" i="2"/>
  <c r="FQ75" i="2"/>
  <c r="FC75" i="2"/>
  <c r="FM75" i="2"/>
  <c r="EI75" i="2"/>
  <c r="ES75" i="2"/>
  <c r="DO75" i="2"/>
  <c r="DY75" i="2"/>
  <c r="FW75" i="2"/>
  <c r="GG75" i="2"/>
  <c r="FS75" i="2"/>
  <c r="GC75" i="2"/>
  <c r="EY75" i="2"/>
  <c r="FI75" i="2"/>
  <c r="EE75" i="2"/>
  <c r="EO75" i="2"/>
  <c r="DK75" i="2"/>
  <c r="DU75" i="2"/>
  <c r="DQ74" i="2"/>
  <c r="GI74" i="2"/>
  <c r="FO74" i="2"/>
  <c r="FY74" i="2"/>
  <c r="EU74" i="2"/>
  <c r="FE74" i="2"/>
  <c r="EA74" i="2"/>
  <c r="EK74" i="2"/>
  <c r="DW74" i="2"/>
  <c r="EG74" i="2"/>
  <c r="DM74" i="2"/>
  <c r="GE74" i="2"/>
  <c r="FK74" i="2"/>
  <c r="FU74" i="2"/>
  <c r="EQ74" i="2"/>
  <c r="FA74" i="2"/>
  <c r="EM73" i="2"/>
  <c r="EW73" i="2"/>
  <c r="DS73" i="2"/>
  <c r="EC73" i="2"/>
  <c r="GA73" i="2"/>
  <c r="GK73" i="2"/>
  <c r="FG73" i="2"/>
  <c r="FQ73" i="2"/>
  <c r="FC73" i="2"/>
  <c r="FM73" i="2"/>
  <c r="EI73" i="2"/>
  <c r="ES73" i="2"/>
  <c r="DO73" i="2"/>
  <c r="DY73" i="2"/>
  <c r="FW73" i="2"/>
  <c r="GG73" i="2"/>
  <c r="FS73" i="2"/>
  <c r="GC73" i="2"/>
  <c r="EY73" i="2"/>
  <c r="FI73" i="2"/>
  <c r="EE73" i="2"/>
  <c r="EO73" i="2"/>
  <c r="DK73" i="2"/>
  <c r="DU73" i="2"/>
  <c r="DQ72" i="2"/>
  <c r="GI72" i="2"/>
  <c r="FO72" i="2"/>
  <c r="FY72" i="2"/>
  <c r="EU72" i="2"/>
  <c r="FE72" i="2"/>
  <c r="EA72" i="2"/>
  <c r="EK72" i="2"/>
  <c r="DW72" i="2"/>
  <c r="EG72" i="2"/>
  <c r="DM72" i="2"/>
  <c r="GE72" i="2"/>
  <c r="FK72" i="2"/>
  <c r="FU72" i="2"/>
  <c r="EQ72" i="2"/>
  <c r="FA72" i="2"/>
  <c r="DS71" i="2"/>
  <c r="EM71" i="2"/>
  <c r="FG71" i="2"/>
  <c r="EW71" i="2"/>
  <c r="EC71" i="2"/>
  <c r="GA71" i="2"/>
  <c r="GK71" i="2"/>
  <c r="FQ71" i="2"/>
  <c r="DO71" i="2"/>
  <c r="EI71" i="2"/>
  <c r="FC71" i="2"/>
  <c r="DY71" i="2"/>
  <c r="FM71" i="2"/>
  <c r="ES71" i="2"/>
  <c r="FW71" i="2"/>
  <c r="GG71" i="2"/>
  <c r="DK71" i="2"/>
  <c r="EE71" i="2"/>
  <c r="EY71" i="2"/>
  <c r="EO71" i="2"/>
  <c r="FS71" i="2"/>
  <c r="GC71" i="2"/>
  <c r="DU71" i="2"/>
  <c r="FI71" i="2"/>
  <c r="EA70" i="2"/>
  <c r="EU70" i="2"/>
  <c r="FO70" i="2"/>
  <c r="GI70" i="2"/>
  <c r="DQ70" i="2"/>
  <c r="FE70" i="2"/>
  <c r="EK70" i="2"/>
  <c r="FY70" i="2"/>
  <c r="DW70" i="2"/>
  <c r="EQ70" i="2"/>
  <c r="FK70" i="2"/>
  <c r="GE70" i="2"/>
  <c r="EG70" i="2"/>
  <c r="FU70" i="2"/>
  <c r="DM70" i="2"/>
  <c r="FA70" i="2"/>
  <c r="DS69" i="2"/>
  <c r="EM69" i="2"/>
  <c r="FG69" i="2"/>
  <c r="GA69" i="2"/>
  <c r="EC69" i="2"/>
  <c r="EW69" i="2"/>
  <c r="GK69" i="2"/>
  <c r="FQ69" i="2"/>
  <c r="DO69" i="2"/>
  <c r="EI69" i="2"/>
  <c r="FC69" i="2"/>
  <c r="FW69" i="2"/>
  <c r="DY69" i="2"/>
  <c r="FM69" i="2"/>
  <c r="ES69" i="2"/>
  <c r="GG69" i="2"/>
  <c r="DK69" i="2"/>
  <c r="EE69" i="2"/>
  <c r="EY69" i="2"/>
  <c r="FS69" i="2"/>
  <c r="DU69" i="2"/>
  <c r="EO69" i="2"/>
  <c r="GC69" i="2"/>
  <c r="FI69" i="2"/>
  <c r="EA68" i="2"/>
  <c r="EU68" i="2"/>
  <c r="FO68" i="2"/>
  <c r="GI68" i="2"/>
  <c r="DQ68" i="2"/>
  <c r="EK68" i="2"/>
  <c r="FE68" i="2"/>
  <c r="FY68" i="2"/>
  <c r="DW68" i="2"/>
  <c r="EQ68" i="2"/>
  <c r="FK68" i="2"/>
  <c r="GE68" i="2"/>
  <c r="DM68" i="2"/>
  <c r="EG68" i="2"/>
  <c r="FA68" i="2"/>
  <c r="FU68" i="2"/>
  <c r="DS67" i="2"/>
  <c r="EM67" i="2"/>
  <c r="FG67" i="2"/>
  <c r="GA67" i="2"/>
  <c r="EC67" i="2"/>
  <c r="EW67" i="2"/>
  <c r="FQ67" i="2"/>
  <c r="GK67" i="2"/>
  <c r="DO67" i="2"/>
  <c r="EI67" i="2"/>
  <c r="FC67" i="2"/>
  <c r="FW67" i="2"/>
  <c r="DY67" i="2"/>
  <c r="ES67" i="2"/>
  <c r="FM67" i="2"/>
  <c r="GG67" i="2"/>
  <c r="DK67" i="2"/>
  <c r="EE67" i="2"/>
  <c r="EY67" i="2"/>
  <c r="FS67" i="2"/>
  <c r="DU67" i="2"/>
  <c r="EO67" i="2"/>
  <c r="FI67" i="2"/>
  <c r="GC67" i="2"/>
  <c r="EA66" i="2"/>
  <c r="EU66" i="2"/>
  <c r="FO66" i="2"/>
  <c r="GI66" i="2"/>
  <c r="DQ66" i="2"/>
  <c r="EK66" i="2"/>
  <c r="FE66" i="2"/>
  <c r="FY66" i="2"/>
  <c r="DW66" i="2"/>
  <c r="EQ66" i="2"/>
  <c r="FK66" i="2"/>
  <c r="GE66" i="2"/>
  <c r="DM66" i="2"/>
  <c r="EG66" i="2"/>
  <c r="FA66" i="2"/>
  <c r="FU66" i="2"/>
  <c r="DS65" i="2"/>
  <c r="EM65" i="2"/>
  <c r="FG65" i="2"/>
  <c r="GA65" i="2"/>
  <c r="EC65" i="2"/>
  <c r="EW65" i="2"/>
  <c r="FQ65" i="2"/>
  <c r="GK65" i="2"/>
  <c r="DO65" i="2"/>
  <c r="EI65" i="2"/>
  <c r="FC65" i="2"/>
  <c r="FW65" i="2"/>
  <c r="DY65" i="2"/>
  <c r="ES65" i="2"/>
  <c r="FM65" i="2"/>
  <c r="GG65" i="2"/>
  <c r="DK65" i="2"/>
  <c r="EE65" i="2"/>
  <c r="EY65" i="2"/>
  <c r="FS65" i="2"/>
  <c r="DU65" i="2"/>
  <c r="EO65" i="2"/>
  <c r="FI65" i="2"/>
  <c r="GC65" i="2"/>
  <c r="EA64" i="2"/>
  <c r="EU64" i="2"/>
  <c r="FO64" i="2"/>
  <c r="GI64" i="2"/>
  <c r="DQ64" i="2"/>
  <c r="EK64" i="2"/>
  <c r="FE64" i="2"/>
  <c r="FY64" i="2"/>
  <c r="DW64" i="2"/>
  <c r="EQ64" i="2"/>
  <c r="FK64" i="2"/>
  <c r="GE64" i="2"/>
  <c r="DM64" i="2"/>
  <c r="EG64" i="2"/>
  <c r="FA64" i="2"/>
  <c r="FU64" i="2"/>
  <c r="DS63" i="2"/>
  <c r="EM63" i="2"/>
  <c r="FG63" i="2"/>
  <c r="GA63" i="2"/>
  <c r="EW63" i="2"/>
  <c r="FQ63" i="2"/>
  <c r="GK63" i="2"/>
  <c r="EC63" i="2"/>
  <c r="DO63" i="2"/>
  <c r="EI63" i="2"/>
  <c r="DY63" i="2"/>
  <c r="FC63" i="2"/>
  <c r="FW63" i="2"/>
  <c r="FM63" i="2"/>
  <c r="GG63" i="2"/>
  <c r="ES63" i="2"/>
  <c r="DK63" i="2"/>
  <c r="EE63" i="2"/>
  <c r="EO63" i="2"/>
  <c r="EY63" i="2"/>
  <c r="FS63" i="2"/>
  <c r="DU63" i="2"/>
  <c r="FI63" i="2"/>
  <c r="GC63" i="2"/>
  <c r="EA62" i="2"/>
  <c r="EU62" i="2"/>
  <c r="FO62" i="2"/>
  <c r="GI62" i="2"/>
  <c r="FE62" i="2"/>
  <c r="EK62" i="2"/>
  <c r="DQ62" i="2"/>
  <c r="FY62" i="2"/>
  <c r="DW62" i="2"/>
  <c r="EQ62" i="2"/>
  <c r="FK62" i="2"/>
  <c r="GE62" i="2"/>
  <c r="FU62" i="2"/>
  <c r="FA62" i="2"/>
  <c r="EG62" i="2"/>
  <c r="DM62" i="2"/>
  <c r="DS61" i="2"/>
  <c r="EM61" i="2"/>
  <c r="FG61" i="2"/>
  <c r="GA61" i="2"/>
  <c r="GK61" i="2"/>
  <c r="FQ61" i="2"/>
  <c r="EW61" i="2"/>
  <c r="EC61" i="2"/>
  <c r="DO61" i="2"/>
  <c r="EI61" i="2"/>
  <c r="FC61" i="2"/>
  <c r="FW61" i="2"/>
  <c r="DY61" i="2"/>
  <c r="GG61" i="2"/>
  <c r="FM61" i="2"/>
  <c r="ES61" i="2"/>
  <c r="DK61" i="2"/>
  <c r="EE61" i="2"/>
  <c r="EY61" i="2"/>
  <c r="FS61" i="2"/>
  <c r="EO61" i="2"/>
  <c r="DU61" i="2"/>
  <c r="GC61" i="2"/>
  <c r="FI61" i="2"/>
  <c r="EA60" i="2"/>
  <c r="EU60" i="2"/>
  <c r="FO60" i="2"/>
  <c r="GI60" i="2"/>
  <c r="FE60" i="2"/>
  <c r="EK60" i="2"/>
  <c r="DQ60" i="2"/>
  <c r="FY60" i="2"/>
  <c r="DW60" i="2"/>
  <c r="EQ60" i="2"/>
  <c r="FK60" i="2"/>
  <c r="GE60" i="2"/>
  <c r="FU60" i="2"/>
  <c r="FA60" i="2"/>
  <c r="EG60" i="2"/>
  <c r="DM60" i="2"/>
  <c r="DS59" i="2"/>
  <c r="EM59" i="2"/>
  <c r="FG59" i="2"/>
  <c r="GA59" i="2"/>
  <c r="GK59" i="2"/>
  <c r="FQ59" i="2"/>
  <c r="EW59" i="2"/>
  <c r="EC59" i="2"/>
  <c r="DO59" i="2"/>
  <c r="EI59" i="2"/>
  <c r="FC59" i="2"/>
  <c r="FW59" i="2"/>
  <c r="DY59" i="2"/>
  <c r="GG59" i="2"/>
  <c r="FM59" i="2"/>
  <c r="ES59" i="2"/>
  <c r="DK59" i="2"/>
  <c r="EE59" i="2"/>
  <c r="EY59" i="2"/>
  <c r="FS59" i="2"/>
  <c r="EO59" i="2"/>
  <c r="DU59" i="2"/>
  <c r="GC59" i="2"/>
  <c r="FI59" i="2"/>
  <c r="EA58" i="2"/>
  <c r="EU58" i="2"/>
  <c r="FO58" i="2"/>
  <c r="GI58" i="2"/>
  <c r="FE58" i="2"/>
  <c r="EK58" i="2"/>
  <c r="DQ58" i="2"/>
  <c r="FY58" i="2"/>
  <c r="DW58" i="2"/>
  <c r="EQ58" i="2"/>
  <c r="FK58" i="2"/>
  <c r="GE58" i="2"/>
  <c r="FU58" i="2"/>
  <c r="FA58" i="2"/>
  <c r="EG58" i="2"/>
  <c r="DM58" i="2"/>
  <c r="DS57" i="2"/>
  <c r="EM57" i="2"/>
  <c r="FG57" i="2"/>
  <c r="GA57" i="2"/>
  <c r="EC57" i="2"/>
  <c r="GK57" i="2"/>
  <c r="FQ57" i="2"/>
  <c r="EW57" i="2"/>
  <c r="DO57" i="2"/>
  <c r="EI57" i="2"/>
  <c r="FC57" i="2"/>
  <c r="FW57" i="2"/>
  <c r="ES57" i="2"/>
  <c r="GG57" i="2"/>
  <c r="DY57" i="2"/>
  <c r="FM57" i="2"/>
  <c r="DK57" i="2"/>
  <c r="EE57" i="2"/>
  <c r="EY57" i="2"/>
  <c r="FS57" i="2"/>
  <c r="DU57" i="2"/>
  <c r="EO57" i="2"/>
  <c r="GC57" i="2"/>
  <c r="FI57" i="2"/>
  <c r="EA56" i="2"/>
  <c r="EU56" i="2"/>
  <c r="FO56" i="2"/>
  <c r="GI56" i="2"/>
  <c r="EK56" i="2"/>
  <c r="FY56" i="2"/>
  <c r="DQ56" i="2"/>
  <c r="FE56" i="2"/>
  <c r="DW56" i="2"/>
  <c r="EQ56" i="2"/>
  <c r="FK56" i="2"/>
  <c r="GE56" i="2"/>
  <c r="DM56" i="2"/>
  <c r="FA56" i="2"/>
  <c r="EG56" i="2"/>
  <c r="FU56" i="2"/>
  <c r="DS55" i="2"/>
  <c r="EM55" i="2"/>
  <c r="FG55" i="2"/>
  <c r="GA55" i="2"/>
  <c r="EC55" i="2"/>
  <c r="FQ55" i="2"/>
  <c r="EW55" i="2"/>
  <c r="GK55" i="2"/>
  <c r="DO55" i="2"/>
  <c r="EI55" i="2"/>
  <c r="FC55" i="2"/>
  <c r="FW55" i="2"/>
  <c r="ES55" i="2"/>
  <c r="GG55" i="2"/>
  <c r="DY55" i="2"/>
  <c r="FM55" i="2"/>
  <c r="DK55" i="2"/>
  <c r="EE55" i="2"/>
  <c r="EY55" i="2"/>
  <c r="FS55" i="2"/>
  <c r="DU55" i="2"/>
  <c r="FI55" i="2"/>
  <c r="EO55" i="2"/>
  <c r="GC55" i="2"/>
  <c r="EA54" i="2"/>
  <c r="EU54" i="2"/>
  <c r="FO54" i="2"/>
  <c r="GI54" i="2"/>
  <c r="DQ54" i="2"/>
  <c r="EK54" i="2"/>
  <c r="FE54" i="2"/>
  <c r="FY54" i="2"/>
  <c r="DW54" i="2"/>
  <c r="EQ54" i="2"/>
  <c r="FK54" i="2"/>
  <c r="GE54" i="2"/>
  <c r="EG54" i="2"/>
  <c r="FA54" i="2"/>
  <c r="FU54" i="2"/>
  <c r="DM54" i="2"/>
  <c r="EC53" i="2"/>
  <c r="DS53" i="2"/>
  <c r="EM53" i="2"/>
  <c r="FG53" i="2"/>
  <c r="GA53" i="2"/>
  <c r="EW53" i="2"/>
  <c r="FQ53" i="2"/>
  <c r="GK53" i="2"/>
  <c r="DY53" i="2"/>
  <c r="DO53" i="2"/>
  <c r="EI53" i="2"/>
  <c r="FC53" i="2"/>
  <c r="FW53" i="2"/>
  <c r="FM53" i="2"/>
  <c r="GG53" i="2"/>
  <c r="ES53" i="2"/>
  <c r="DU53" i="2"/>
  <c r="EO53" i="2"/>
  <c r="DK53" i="2"/>
  <c r="EE53" i="2"/>
  <c r="EY53" i="2"/>
  <c r="FS53" i="2"/>
  <c r="GC53" i="2"/>
  <c r="FI53" i="2"/>
  <c r="DQ52" i="2"/>
  <c r="EK52" i="2"/>
  <c r="FE52" i="2"/>
  <c r="FY52" i="2"/>
  <c r="EA52" i="2"/>
  <c r="EU52" i="2"/>
  <c r="FO52" i="2"/>
  <c r="GI52" i="2"/>
  <c r="DM52" i="2"/>
  <c r="EG52" i="2"/>
  <c r="FA52" i="2"/>
  <c r="FU52" i="2"/>
  <c r="DW52" i="2"/>
  <c r="EQ52" i="2"/>
  <c r="FK52" i="2"/>
  <c r="GE52" i="2"/>
  <c r="EC51" i="2"/>
  <c r="EW51" i="2"/>
  <c r="FQ51" i="2"/>
  <c r="GK51" i="2"/>
  <c r="DS51" i="2"/>
  <c r="EM51" i="2"/>
  <c r="FG51" i="2"/>
  <c r="GA51" i="2"/>
  <c r="DY51" i="2"/>
  <c r="ES51" i="2"/>
  <c r="FM51" i="2"/>
  <c r="GG51" i="2"/>
  <c r="DO51" i="2"/>
  <c r="EI51" i="2"/>
  <c r="FC51" i="2"/>
  <c r="FW51" i="2"/>
  <c r="DU51" i="2"/>
  <c r="EO51" i="2"/>
  <c r="FI51" i="2"/>
  <c r="GC51" i="2"/>
  <c r="DK51" i="2"/>
  <c r="EE51" i="2"/>
  <c r="EY51" i="2"/>
  <c r="FS51" i="2"/>
  <c r="DQ50" i="2"/>
  <c r="EK50" i="2"/>
  <c r="FE50" i="2"/>
  <c r="FY50" i="2"/>
  <c r="EA50" i="2"/>
  <c r="EU50" i="2"/>
  <c r="FO50" i="2"/>
  <c r="GI50" i="2"/>
  <c r="DM50" i="2"/>
  <c r="EG50" i="2"/>
  <c r="FA50" i="2"/>
  <c r="FU50" i="2"/>
  <c r="DW50" i="2"/>
  <c r="EQ50" i="2"/>
  <c r="FK50" i="2"/>
  <c r="GE50" i="2"/>
  <c r="DS49" i="2"/>
  <c r="EC49" i="2"/>
  <c r="EW49" i="2"/>
  <c r="FQ49" i="2"/>
  <c r="GK49" i="2"/>
  <c r="EM49" i="2"/>
  <c r="FG49" i="2"/>
  <c r="GA49" i="2"/>
  <c r="EI49" i="2"/>
  <c r="DO49" i="2"/>
  <c r="DY49" i="2"/>
  <c r="ES49" i="2"/>
  <c r="FM49" i="2"/>
  <c r="GG49" i="2"/>
  <c r="FC49" i="2"/>
  <c r="FW49" i="2"/>
  <c r="EE49" i="2"/>
  <c r="EO49" i="2"/>
  <c r="FI49" i="2"/>
  <c r="GC49" i="2"/>
  <c r="DK49" i="2"/>
  <c r="DU49" i="2"/>
  <c r="EY49" i="2"/>
  <c r="FS49" i="2"/>
  <c r="FO48" i="2"/>
  <c r="FY48" i="2"/>
  <c r="EU48" i="2"/>
  <c r="FE48" i="2"/>
  <c r="EA48" i="2"/>
  <c r="EK48" i="2"/>
  <c r="DQ48" i="2"/>
  <c r="GI48" i="2"/>
  <c r="DM48" i="2"/>
  <c r="GE48" i="2"/>
  <c r="FK48" i="2"/>
  <c r="FU48" i="2"/>
  <c r="EQ48" i="2"/>
  <c r="FA48" i="2"/>
  <c r="DW48" i="2"/>
  <c r="EG48" i="2"/>
  <c r="DS47" i="2"/>
  <c r="EM47" i="2"/>
  <c r="FG47" i="2"/>
  <c r="EW47" i="2"/>
  <c r="GA47" i="2"/>
  <c r="GK47" i="2"/>
  <c r="EC47" i="2"/>
  <c r="FQ47" i="2"/>
  <c r="DO47" i="2"/>
  <c r="EI47" i="2"/>
  <c r="FC47" i="2"/>
  <c r="DY47" i="2"/>
  <c r="FM47" i="2"/>
  <c r="ES47" i="2"/>
  <c r="FW47" i="2"/>
  <c r="GG47" i="2"/>
  <c r="DK47" i="2"/>
  <c r="EE47" i="2"/>
  <c r="EY47" i="2"/>
  <c r="EO47" i="2"/>
  <c r="DU47" i="2"/>
  <c r="FI47" i="2"/>
  <c r="FS47" i="2"/>
  <c r="GC47" i="2"/>
  <c r="EA46" i="2"/>
  <c r="EU46" i="2"/>
  <c r="FO46" i="2"/>
  <c r="GI46" i="2"/>
  <c r="DQ46" i="2"/>
  <c r="FE46" i="2"/>
  <c r="EK46" i="2"/>
  <c r="FY46" i="2"/>
  <c r="DW46" i="2"/>
  <c r="EQ46" i="2"/>
  <c r="FK46" i="2"/>
  <c r="GE46" i="2"/>
  <c r="EG46" i="2"/>
  <c r="FU46" i="2"/>
  <c r="DM46" i="2"/>
  <c r="FA46" i="2"/>
  <c r="DS45" i="2"/>
  <c r="EM45" i="2"/>
  <c r="FG45" i="2"/>
  <c r="GA45" i="2"/>
  <c r="EC45" i="2"/>
  <c r="EW45" i="2"/>
  <c r="GK45" i="2"/>
  <c r="FQ45" i="2"/>
  <c r="DO45" i="2"/>
  <c r="EI45" i="2"/>
  <c r="FC45" i="2"/>
  <c r="FW45" i="2"/>
  <c r="DY45" i="2"/>
  <c r="ES45" i="2"/>
  <c r="FM45" i="2"/>
  <c r="GG45" i="2"/>
  <c r="DK45" i="2"/>
  <c r="EE45" i="2"/>
  <c r="EY45" i="2"/>
  <c r="FS45" i="2"/>
  <c r="DU45" i="2"/>
  <c r="EO45" i="2"/>
  <c r="GC45" i="2"/>
  <c r="FI45" i="2"/>
  <c r="EA44" i="2"/>
  <c r="EU44" i="2"/>
  <c r="FO44" i="2"/>
  <c r="GI44" i="2"/>
  <c r="DQ44" i="2"/>
  <c r="EK44" i="2"/>
  <c r="FE44" i="2"/>
  <c r="FY44" i="2"/>
  <c r="DW44" i="2"/>
  <c r="EQ44" i="2"/>
  <c r="FK44" i="2"/>
  <c r="GE44" i="2"/>
  <c r="DM44" i="2"/>
  <c r="EG44" i="2"/>
  <c r="FA44" i="2"/>
  <c r="FU44" i="2"/>
  <c r="DS43" i="2"/>
  <c r="EM43" i="2"/>
  <c r="FG43" i="2"/>
  <c r="GA43" i="2"/>
  <c r="EC43" i="2"/>
  <c r="EW43" i="2"/>
  <c r="FQ43" i="2"/>
  <c r="GK43" i="2"/>
  <c r="DO43" i="2"/>
  <c r="EI43" i="2"/>
  <c r="FC43" i="2"/>
  <c r="FW43" i="2"/>
  <c r="DY43" i="2"/>
  <c r="ES43" i="2"/>
  <c r="FM43" i="2"/>
  <c r="GG43" i="2"/>
  <c r="DK43" i="2"/>
  <c r="EE43" i="2"/>
  <c r="EY43" i="2"/>
  <c r="FS43" i="2"/>
  <c r="DU43" i="2"/>
  <c r="EO43" i="2"/>
  <c r="FI43" i="2"/>
  <c r="GC43" i="2"/>
  <c r="EA42" i="2"/>
  <c r="EU42" i="2"/>
  <c r="FO42" i="2"/>
  <c r="GI42" i="2"/>
  <c r="DQ42" i="2"/>
  <c r="EK42" i="2"/>
  <c r="FE42" i="2"/>
  <c r="FY42" i="2"/>
  <c r="DW42" i="2"/>
  <c r="EQ42" i="2"/>
  <c r="FK42" i="2"/>
  <c r="GE42" i="2"/>
  <c r="DM42" i="2"/>
  <c r="EG42" i="2"/>
  <c r="FA42" i="2"/>
  <c r="FU42" i="2"/>
  <c r="DS41" i="2"/>
  <c r="EM41" i="2"/>
  <c r="FG41" i="2"/>
  <c r="GA41" i="2"/>
  <c r="EC41" i="2"/>
  <c r="EW41" i="2"/>
  <c r="FQ41" i="2"/>
  <c r="GK41" i="2"/>
  <c r="DO41" i="2"/>
  <c r="EI41" i="2"/>
  <c r="FC41" i="2"/>
  <c r="FW41" i="2"/>
  <c r="DY41" i="2"/>
  <c r="ES41" i="2"/>
  <c r="FM41" i="2"/>
  <c r="GG41" i="2"/>
  <c r="DK41" i="2"/>
  <c r="EE41" i="2"/>
  <c r="EY41" i="2"/>
  <c r="FS41" i="2"/>
  <c r="DU41" i="2"/>
  <c r="EO41" i="2"/>
  <c r="FI41" i="2"/>
  <c r="GC41" i="2"/>
  <c r="EA40" i="2"/>
  <c r="EU40" i="2"/>
  <c r="FO40" i="2"/>
  <c r="GI40" i="2"/>
  <c r="DQ40" i="2"/>
  <c r="EK40" i="2"/>
  <c r="FE40" i="2"/>
  <c r="FY40" i="2"/>
  <c r="DW40" i="2"/>
  <c r="EQ40" i="2"/>
  <c r="FK40" i="2"/>
  <c r="GE40" i="2"/>
  <c r="DM40" i="2"/>
  <c r="EG40" i="2"/>
  <c r="FA40" i="2"/>
  <c r="FU40" i="2"/>
  <c r="DS39" i="2"/>
  <c r="EM39" i="2"/>
  <c r="FG39" i="2"/>
  <c r="GA39" i="2"/>
  <c r="EC39" i="2"/>
  <c r="EW39" i="2"/>
  <c r="FQ39" i="2"/>
  <c r="GK39" i="2"/>
  <c r="DO39" i="2"/>
  <c r="EI39" i="2"/>
  <c r="FC39" i="2"/>
  <c r="FW39" i="2"/>
  <c r="DY39" i="2"/>
  <c r="ES39" i="2"/>
  <c r="FM39" i="2"/>
  <c r="GG39" i="2"/>
  <c r="DK39" i="2"/>
  <c r="EE39" i="2"/>
  <c r="EY39" i="2"/>
  <c r="FS39" i="2"/>
  <c r="DU39" i="2"/>
  <c r="EO39" i="2"/>
  <c r="FI39" i="2"/>
  <c r="GC39" i="2"/>
  <c r="DQ38" i="2"/>
  <c r="EK38" i="2"/>
  <c r="FE38" i="2"/>
  <c r="EA38" i="2"/>
  <c r="GI38" i="2"/>
  <c r="FO38" i="2"/>
  <c r="FY38" i="2"/>
  <c r="EU38" i="2"/>
  <c r="DM38" i="2"/>
  <c r="EG38" i="2"/>
  <c r="FA38" i="2"/>
  <c r="FU38" i="2"/>
  <c r="EQ38" i="2"/>
  <c r="GE38" i="2"/>
  <c r="DW38" i="2"/>
  <c r="FK38" i="2"/>
  <c r="EC37" i="2"/>
  <c r="EW37" i="2"/>
  <c r="FQ37" i="2"/>
  <c r="GK37" i="2"/>
  <c r="DS37" i="2"/>
  <c r="FG37" i="2"/>
  <c r="EM37" i="2"/>
  <c r="GA37" i="2"/>
  <c r="DY37" i="2"/>
  <c r="ES37" i="2"/>
  <c r="FM37" i="2"/>
  <c r="GG37" i="2"/>
  <c r="EI37" i="2"/>
  <c r="FW37" i="2"/>
  <c r="FC37" i="2"/>
  <c r="DO37" i="2"/>
  <c r="DU37" i="2"/>
  <c r="EO37" i="2"/>
  <c r="FI37" i="2"/>
  <c r="GC37" i="2"/>
  <c r="DK37" i="2"/>
  <c r="FS37" i="2"/>
  <c r="EE37" i="2"/>
  <c r="EY37" i="2"/>
  <c r="DQ36" i="2"/>
  <c r="EK36" i="2"/>
  <c r="FE36" i="2"/>
  <c r="FY36" i="2"/>
  <c r="EU36" i="2"/>
  <c r="FO36" i="2"/>
  <c r="GI36" i="2"/>
  <c r="EA36" i="2"/>
  <c r="DM36" i="2"/>
  <c r="EG36" i="2"/>
  <c r="FA36" i="2"/>
  <c r="FU36" i="2"/>
  <c r="FK36" i="2"/>
  <c r="GE36" i="2"/>
  <c r="DW36" i="2"/>
  <c r="EQ36" i="2"/>
  <c r="EC35" i="2"/>
  <c r="EW35" i="2"/>
  <c r="FQ35" i="2"/>
  <c r="GK35" i="2"/>
  <c r="GA35" i="2"/>
  <c r="DS35" i="2"/>
  <c r="EM35" i="2"/>
  <c r="FG35" i="2"/>
  <c r="DY35" i="2"/>
  <c r="ES35" i="2"/>
  <c r="FM35" i="2"/>
  <c r="GG35" i="2"/>
  <c r="DO35" i="2"/>
  <c r="EI35" i="2"/>
  <c r="FC35" i="2"/>
  <c r="FW35" i="2"/>
  <c r="DU35" i="2"/>
  <c r="EO35" i="2"/>
  <c r="FI35" i="2"/>
  <c r="GC35" i="2"/>
  <c r="EE35" i="2"/>
  <c r="EY35" i="2"/>
  <c r="FS35" i="2"/>
  <c r="DK35" i="2"/>
  <c r="EA34" i="2"/>
  <c r="EU34" i="2"/>
  <c r="FO34" i="2"/>
  <c r="GI34" i="2"/>
  <c r="DQ34" i="2"/>
  <c r="EK34" i="2"/>
  <c r="FE34" i="2"/>
  <c r="FY34" i="2"/>
  <c r="DW34" i="2"/>
  <c r="EQ34" i="2"/>
  <c r="FK34" i="2"/>
  <c r="GE34" i="2"/>
  <c r="DM34" i="2"/>
  <c r="EG34" i="2"/>
  <c r="FA34" i="2"/>
  <c r="FU34" i="2"/>
  <c r="DS33" i="2"/>
  <c r="EM33" i="2"/>
  <c r="FG33" i="2"/>
  <c r="GA33" i="2"/>
  <c r="EC33" i="2"/>
  <c r="EW33" i="2"/>
  <c r="FQ33" i="2"/>
  <c r="GK33" i="2"/>
  <c r="DO33" i="2"/>
  <c r="EI33" i="2"/>
  <c r="FC33" i="2"/>
  <c r="FW33" i="2"/>
  <c r="DY33" i="2"/>
  <c r="ES33" i="2"/>
  <c r="FM33" i="2"/>
  <c r="GG33" i="2"/>
  <c r="DK33" i="2"/>
  <c r="EE33" i="2"/>
  <c r="EY33" i="2"/>
  <c r="FS33" i="2"/>
  <c r="DU33" i="2"/>
  <c r="EO33" i="2"/>
  <c r="FI33" i="2"/>
  <c r="GC33" i="2"/>
  <c r="EA32" i="2"/>
  <c r="EU32" i="2"/>
  <c r="FO32" i="2"/>
  <c r="GI32" i="2"/>
  <c r="DQ32" i="2"/>
  <c r="EK32" i="2"/>
  <c r="FE32" i="2"/>
  <c r="FY32" i="2"/>
  <c r="DW32" i="2"/>
  <c r="EQ32" i="2"/>
  <c r="FK32" i="2"/>
  <c r="GE32" i="2"/>
  <c r="DM32" i="2"/>
  <c r="EG32" i="2"/>
  <c r="FA32" i="2"/>
  <c r="FU32" i="2"/>
  <c r="DS31" i="2"/>
  <c r="GA31" i="2"/>
  <c r="EW31" i="2"/>
  <c r="FG31" i="2"/>
  <c r="EC31" i="2"/>
  <c r="EM31" i="2"/>
  <c r="FQ31" i="2"/>
  <c r="GK31" i="2"/>
  <c r="DY31" i="2"/>
  <c r="EI31" i="2"/>
  <c r="DO31" i="2"/>
  <c r="FW31" i="2"/>
  <c r="ES31" i="2"/>
  <c r="FC31" i="2"/>
  <c r="FM31" i="2"/>
  <c r="GG31" i="2"/>
  <c r="EO31" i="2"/>
  <c r="EY31" i="2"/>
  <c r="DU31" i="2"/>
  <c r="EE31" i="2"/>
  <c r="FS31" i="2"/>
  <c r="DK31" i="2"/>
  <c r="FI31" i="2"/>
  <c r="GC31" i="2"/>
  <c r="FE30" i="2"/>
  <c r="FO30" i="2"/>
  <c r="EK30" i="2"/>
  <c r="EU30" i="2"/>
  <c r="DQ30" i="2"/>
  <c r="EA30" i="2"/>
  <c r="FY30" i="2"/>
  <c r="GI30" i="2"/>
  <c r="FU30" i="2"/>
  <c r="GE30" i="2"/>
  <c r="FA30" i="2"/>
  <c r="FK30" i="2"/>
  <c r="EG30" i="2"/>
  <c r="EQ30" i="2"/>
  <c r="DM30" i="2"/>
  <c r="DW30" i="2"/>
  <c r="EC29" i="2"/>
  <c r="EW29" i="2"/>
  <c r="DS29" i="2"/>
  <c r="GK29" i="2"/>
  <c r="FQ29" i="2"/>
  <c r="GA29" i="2"/>
  <c r="EM29" i="2"/>
  <c r="FG29" i="2"/>
  <c r="DY29" i="2"/>
  <c r="ES29" i="2"/>
  <c r="EI29" i="2"/>
  <c r="GG29" i="2"/>
  <c r="DO29" i="2"/>
  <c r="FM29" i="2"/>
  <c r="FW29" i="2"/>
  <c r="FC29" i="2"/>
  <c r="DU29" i="2"/>
  <c r="EO29" i="2"/>
  <c r="DK29" i="2"/>
  <c r="EY29" i="2"/>
  <c r="EE29" i="2"/>
  <c r="GC29" i="2"/>
  <c r="FI29" i="2"/>
  <c r="FS29" i="2"/>
  <c r="DQ28" i="2"/>
  <c r="EK28" i="2"/>
  <c r="FE28" i="2"/>
  <c r="FY28" i="2"/>
  <c r="EA28" i="2"/>
  <c r="FO28" i="2"/>
  <c r="EU28" i="2"/>
  <c r="GI28" i="2"/>
  <c r="DM28" i="2"/>
  <c r="EG28" i="2"/>
  <c r="FA28" i="2"/>
  <c r="FU28" i="2"/>
  <c r="EQ28" i="2"/>
  <c r="GE28" i="2"/>
  <c r="DW28" i="2"/>
  <c r="FK28" i="2"/>
  <c r="EC27" i="2"/>
  <c r="EW27" i="2"/>
  <c r="FQ27" i="2"/>
  <c r="GK27" i="2"/>
  <c r="DS27" i="2"/>
  <c r="EM27" i="2"/>
  <c r="FG27" i="2"/>
  <c r="GA27" i="2"/>
  <c r="DY27" i="2"/>
  <c r="ES27" i="2"/>
  <c r="FM27" i="2"/>
  <c r="GG27" i="2"/>
  <c r="DO27" i="2"/>
  <c r="EI27" i="2"/>
  <c r="FC27" i="2"/>
  <c r="FW27" i="2"/>
  <c r="DU27" i="2"/>
  <c r="EO27" i="2"/>
  <c r="FI27" i="2"/>
  <c r="GC27" i="2"/>
  <c r="DK27" i="2"/>
  <c r="EE27" i="2"/>
  <c r="EY27" i="2"/>
  <c r="FS27" i="2"/>
  <c r="DQ26" i="2"/>
  <c r="EK26" i="2"/>
  <c r="FE26" i="2"/>
  <c r="FY26" i="2"/>
  <c r="EA26" i="2"/>
  <c r="EU26" i="2"/>
  <c r="FO26" i="2"/>
  <c r="GI26" i="2"/>
  <c r="DM26" i="2"/>
  <c r="EG26" i="2"/>
  <c r="FA26" i="2"/>
  <c r="FU26" i="2"/>
  <c r="DW26" i="2"/>
  <c r="EQ26" i="2"/>
  <c r="FK26" i="2"/>
  <c r="GE26" i="2"/>
  <c r="DS25" i="2"/>
  <c r="EM25" i="2"/>
  <c r="FG25" i="2"/>
  <c r="EC25" i="2"/>
  <c r="FQ25" i="2"/>
  <c r="GK25" i="2"/>
  <c r="GA25" i="2"/>
  <c r="EW25" i="2"/>
  <c r="DO25" i="2"/>
  <c r="EI25" i="2"/>
  <c r="FC25" i="2"/>
  <c r="ES25" i="2"/>
  <c r="FM25" i="2"/>
  <c r="GG25" i="2"/>
  <c r="DY25" i="2"/>
  <c r="FW25" i="2"/>
  <c r="DK25" i="2"/>
  <c r="EE25" i="2"/>
  <c r="EY25" i="2"/>
  <c r="FI25" i="2"/>
  <c r="GC25" i="2"/>
  <c r="EO25" i="2"/>
  <c r="DU25" i="2"/>
  <c r="FS25" i="2"/>
  <c r="EA24" i="2"/>
  <c r="EU24" i="2"/>
  <c r="FO24" i="2"/>
  <c r="GI24" i="2"/>
  <c r="FY24" i="2"/>
  <c r="FE24" i="2"/>
  <c r="EK24" i="2"/>
  <c r="DQ24" i="2"/>
  <c r="DW24" i="2"/>
  <c r="EQ24" i="2"/>
  <c r="FK24" i="2"/>
  <c r="GE24" i="2"/>
  <c r="DM24" i="2"/>
  <c r="FU24" i="2"/>
  <c r="FA24" i="2"/>
  <c r="EG24" i="2"/>
  <c r="DS23" i="2"/>
  <c r="EM23" i="2"/>
  <c r="FG23" i="2"/>
  <c r="GA23" i="2"/>
  <c r="EC23" i="2"/>
  <c r="GK23" i="2"/>
  <c r="FQ23" i="2"/>
  <c r="EW23" i="2"/>
  <c r="DO23" i="2"/>
  <c r="EI23" i="2"/>
  <c r="FC23" i="2"/>
  <c r="FW23" i="2"/>
  <c r="ES23" i="2"/>
  <c r="DY23" i="2"/>
  <c r="GG23" i="2"/>
  <c r="FM23" i="2"/>
  <c r="DK23" i="2"/>
  <c r="EE23" i="2"/>
  <c r="EY23" i="2"/>
  <c r="FS23" i="2"/>
  <c r="FI23" i="2"/>
  <c r="EO23" i="2"/>
  <c r="DU23" i="2"/>
  <c r="GC23" i="2"/>
  <c r="EA22" i="2"/>
  <c r="EU22" i="2"/>
  <c r="FO22" i="2"/>
  <c r="GI22" i="2"/>
  <c r="EK22" i="2"/>
  <c r="FY22" i="2"/>
  <c r="FE22" i="2"/>
  <c r="DQ22" i="2"/>
  <c r="DW22" i="2"/>
  <c r="EQ22" i="2"/>
  <c r="FK22" i="2"/>
  <c r="GE22" i="2"/>
  <c r="DM22" i="2"/>
  <c r="FU22" i="2"/>
  <c r="EG22" i="2"/>
  <c r="FA22" i="2"/>
  <c r="DS21" i="2"/>
  <c r="EM21" i="2"/>
  <c r="FG21" i="2"/>
  <c r="GA21" i="2"/>
  <c r="FQ21" i="2"/>
  <c r="EC21" i="2"/>
  <c r="GK21" i="2"/>
  <c r="EW21" i="2"/>
  <c r="DO21" i="2"/>
  <c r="EI21" i="2"/>
  <c r="FC21" i="2"/>
  <c r="FW21" i="2"/>
  <c r="GG21" i="2"/>
  <c r="DY21" i="2"/>
  <c r="ES21" i="2"/>
  <c r="FM21" i="2"/>
  <c r="DK21" i="2"/>
  <c r="EE21" i="2"/>
  <c r="EY21" i="2"/>
  <c r="FS21" i="2"/>
  <c r="DU21" i="2"/>
  <c r="EO21" i="2"/>
  <c r="FI21" i="2"/>
  <c r="GC21" i="2"/>
  <c r="FE20" i="2"/>
  <c r="FY20" i="2"/>
  <c r="EK20" i="2"/>
  <c r="EU20" i="2"/>
  <c r="DQ20" i="2"/>
  <c r="EA20" i="2"/>
  <c r="FO20" i="2"/>
  <c r="GI20" i="2"/>
  <c r="DM20" i="2"/>
  <c r="DW20" i="2"/>
  <c r="FU20" i="2"/>
  <c r="FA20" i="2"/>
  <c r="EG20" i="2"/>
  <c r="EQ20" i="2"/>
  <c r="FK20" i="2"/>
  <c r="GE20" i="2"/>
  <c r="EC19" i="2"/>
  <c r="EM19" i="2"/>
  <c r="DS19" i="2"/>
  <c r="GK19" i="2"/>
  <c r="FQ19" i="2"/>
  <c r="GA19" i="2"/>
  <c r="EW19" i="2"/>
  <c r="FG19" i="2"/>
  <c r="ES19" i="2"/>
  <c r="FC19" i="2"/>
  <c r="DY19" i="2"/>
  <c r="EI19" i="2"/>
  <c r="DO19" i="2"/>
  <c r="GG19" i="2"/>
  <c r="FM19" i="2"/>
  <c r="FW19" i="2"/>
  <c r="FI19" i="2"/>
  <c r="FS19" i="2"/>
  <c r="EO19" i="2"/>
  <c r="EY19" i="2"/>
  <c r="DU19" i="2"/>
  <c r="EE19" i="2"/>
  <c r="DK19" i="2"/>
  <c r="GC19" i="2"/>
  <c r="FY18" i="2"/>
  <c r="GI18" i="2"/>
  <c r="FE18" i="2"/>
  <c r="FO18" i="2"/>
  <c r="EK18" i="2"/>
  <c r="EU18" i="2"/>
  <c r="DQ18" i="2"/>
  <c r="EA18" i="2"/>
  <c r="DM18" i="2"/>
  <c r="DW18" i="2"/>
  <c r="FU18" i="2"/>
  <c r="GE18" i="2"/>
  <c r="FA18" i="2"/>
  <c r="FK18" i="2"/>
  <c r="EG18" i="2"/>
  <c r="EQ18" i="2"/>
  <c r="EC17" i="2"/>
  <c r="DS17" i="2"/>
  <c r="GK17" i="2"/>
  <c r="EM17" i="2"/>
  <c r="FQ17" i="2"/>
  <c r="GA17" i="2"/>
  <c r="EW17" i="2"/>
  <c r="FG17" i="2"/>
  <c r="DY17" i="2"/>
  <c r="ES17" i="2"/>
  <c r="EI17" i="2"/>
  <c r="FC17" i="2"/>
  <c r="DO17" i="2"/>
  <c r="GG17" i="2"/>
  <c r="FM17" i="2"/>
  <c r="FW17" i="2"/>
  <c r="DU17" i="2"/>
  <c r="EO17" i="2"/>
  <c r="DK17" i="2"/>
  <c r="FI17" i="2"/>
  <c r="FS17" i="2"/>
  <c r="EY17" i="2"/>
  <c r="EE17" i="2"/>
  <c r="GC17" i="2"/>
  <c r="DQ16" i="2"/>
  <c r="EK16" i="2"/>
  <c r="FE16" i="2"/>
  <c r="FY16" i="2"/>
  <c r="EA16" i="2"/>
  <c r="FO16" i="2"/>
  <c r="EU16" i="2"/>
  <c r="GI16" i="2"/>
  <c r="DM16" i="2"/>
  <c r="EG16" i="2"/>
  <c r="FA16" i="2"/>
  <c r="FU16" i="2"/>
  <c r="DW16" i="2"/>
  <c r="EQ16" i="2"/>
  <c r="GE16" i="2"/>
  <c r="FK16" i="2"/>
  <c r="EC15" i="2"/>
  <c r="EW15" i="2"/>
  <c r="FQ15" i="2"/>
  <c r="GK15" i="2"/>
  <c r="DS15" i="2"/>
  <c r="EM15" i="2"/>
  <c r="FG15" i="2"/>
  <c r="GA15" i="2"/>
  <c r="DY15" i="2"/>
  <c r="ES15" i="2"/>
  <c r="FM15" i="2"/>
  <c r="GG15" i="2"/>
  <c r="DO15" i="2"/>
  <c r="EI15" i="2"/>
  <c r="FC15" i="2"/>
  <c r="FW15" i="2"/>
  <c r="DU15" i="2"/>
  <c r="EO15" i="2"/>
  <c r="FI15" i="2"/>
  <c r="GC15" i="2"/>
  <c r="DK15" i="2"/>
  <c r="EE15" i="2"/>
  <c r="EY15" i="2"/>
  <c r="FS15" i="2"/>
  <c r="DQ14" i="2"/>
  <c r="EK14" i="2"/>
  <c r="FE14" i="2"/>
  <c r="FY14" i="2"/>
  <c r="EA14" i="2"/>
  <c r="EU14" i="2"/>
  <c r="FO14" i="2"/>
  <c r="GI14" i="2"/>
  <c r="DM14" i="2"/>
  <c r="EG14" i="2"/>
  <c r="FA14" i="2"/>
  <c r="FU14" i="2"/>
  <c r="DW14" i="2"/>
  <c r="EQ14" i="2"/>
  <c r="FK14" i="2"/>
  <c r="GE14" i="2"/>
  <c r="FQ13" i="2"/>
  <c r="GK13" i="2"/>
  <c r="EW13" i="2"/>
  <c r="FG13" i="2"/>
  <c r="EC13" i="2"/>
  <c r="EM13" i="2"/>
  <c r="GA13" i="2"/>
  <c r="DS13" i="2"/>
  <c r="DO13" i="2"/>
  <c r="GG13" i="2"/>
  <c r="FM13" i="2"/>
  <c r="ES13" i="2"/>
  <c r="FC13" i="2"/>
  <c r="FW13" i="2"/>
  <c r="DY13" i="2"/>
  <c r="EI13" i="2"/>
  <c r="DU13" i="2"/>
  <c r="EE13" i="2"/>
  <c r="GC13" i="2"/>
  <c r="DK13" i="2"/>
  <c r="FI13" i="2"/>
  <c r="FS13" i="2"/>
  <c r="EO13" i="2"/>
  <c r="EY13" i="2"/>
  <c r="EA12" i="2"/>
  <c r="EU12" i="2"/>
  <c r="FO12" i="2"/>
  <c r="GI12" i="2"/>
  <c r="EK12" i="2"/>
  <c r="FY12" i="2"/>
  <c r="DQ12" i="2"/>
  <c r="FE12" i="2"/>
  <c r="DW12" i="2"/>
  <c r="EQ12" i="2"/>
  <c r="FK12" i="2"/>
  <c r="GE12" i="2"/>
  <c r="DM12" i="2"/>
  <c r="FA12" i="2"/>
  <c r="EG12" i="2"/>
  <c r="FU12" i="2"/>
  <c r="DS11" i="2"/>
  <c r="EM11" i="2"/>
  <c r="FG11" i="2"/>
  <c r="GA11" i="2"/>
  <c r="EC11" i="2"/>
  <c r="EW11" i="2"/>
  <c r="FQ11" i="2"/>
  <c r="GK11" i="2"/>
  <c r="DO11" i="2"/>
  <c r="EI11" i="2"/>
  <c r="FC11" i="2"/>
  <c r="FW11" i="2"/>
  <c r="DY11" i="2"/>
  <c r="ES11" i="2"/>
  <c r="GG11" i="2"/>
  <c r="FM11" i="2"/>
  <c r="DK11" i="2"/>
  <c r="EE11" i="2"/>
  <c r="EY11" i="2"/>
  <c r="FS11" i="2"/>
  <c r="EO11" i="2"/>
  <c r="FI11" i="2"/>
  <c r="DU11" i="2"/>
  <c r="GC11" i="2"/>
  <c r="DQ10" i="2"/>
  <c r="EK10" i="2"/>
  <c r="FE10" i="2"/>
  <c r="FO10" i="2"/>
  <c r="EU10" i="2"/>
  <c r="GI10" i="2"/>
  <c r="EA10" i="2"/>
  <c r="FY10" i="2"/>
  <c r="DM10" i="2"/>
  <c r="EG10" i="2"/>
  <c r="FU10" i="2"/>
  <c r="DW10" i="2"/>
  <c r="FA10" i="2"/>
  <c r="FK10" i="2"/>
  <c r="GE10" i="2"/>
  <c r="EQ10" i="2"/>
  <c r="EC9" i="2"/>
  <c r="EW9" i="2"/>
  <c r="FQ9" i="2"/>
  <c r="GK9" i="2"/>
  <c r="DS9" i="2"/>
  <c r="EM9" i="2"/>
  <c r="GA9" i="2"/>
  <c r="FG9" i="2"/>
  <c r="DY9" i="2"/>
  <c r="ES9" i="2"/>
  <c r="FM9" i="2"/>
  <c r="GG9" i="2"/>
  <c r="DO9" i="2"/>
  <c r="FC9" i="2"/>
  <c r="EI9" i="2"/>
  <c r="FW9" i="2"/>
  <c r="DU9" i="2"/>
  <c r="EO9" i="2"/>
  <c r="FI9" i="2"/>
  <c r="GC9" i="2"/>
  <c r="DK9" i="2"/>
  <c r="EE9" i="2"/>
  <c r="FS9" i="2"/>
  <c r="EY9" i="2"/>
  <c r="DQ8" i="2"/>
  <c r="EK8" i="2"/>
  <c r="FE8" i="2"/>
  <c r="FY8" i="2"/>
  <c r="EA8" i="2"/>
  <c r="EU8" i="2"/>
  <c r="FO8" i="2"/>
  <c r="GI8" i="2"/>
  <c r="DM8" i="2"/>
  <c r="EG8" i="2"/>
  <c r="FA8" i="2"/>
  <c r="FU8" i="2"/>
  <c r="DW8" i="2"/>
  <c r="EQ8" i="2"/>
  <c r="GE8" i="2"/>
  <c r="FK8" i="2"/>
  <c r="EC7" i="2"/>
  <c r="EW7" i="2"/>
  <c r="FQ7" i="2"/>
  <c r="GK7" i="2"/>
  <c r="DS7" i="2"/>
  <c r="EM7" i="2"/>
  <c r="FG7" i="2"/>
  <c r="GA7" i="2"/>
  <c r="DY7" i="2"/>
  <c r="ES7" i="2"/>
  <c r="FM7" i="2"/>
  <c r="GG7" i="2"/>
  <c r="DO7" i="2"/>
  <c r="EI7" i="2"/>
  <c r="FC7" i="2"/>
  <c r="FW7" i="2"/>
  <c r="DU7" i="2"/>
  <c r="EO7" i="2"/>
  <c r="FI7" i="2"/>
  <c r="GC7" i="2"/>
  <c r="DK7" i="2"/>
  <c r="EE7" i="2"/>
  <c r="EY7" i="2"/>
  <c r="FS7" i="2"/>
  <c r="DO6" i="2"/>
  <c r="DW6" i="2"/>
  <c r="O8" i="4" s="1"/>
  <c r="EE6" i="2"/>
  <c r="EM6" i="2"/>
  <c r="EU6" i="2"/>
  <c r="FC6" i="2"/>
  <c r="FK6" i="2"/>
  <c r="O12" i="4" s="1"/>
  <c r="P12" i="4" s="1"/>
  <c r="FS6" i="2"/>
  <c r="GA6" i="2"/>
  <c r="GI6" i="2"/>
  <c r="GI266" i="2"/>
  <c r="FS266" i="2"/>
  <c r="FC266" i="2"/>
  <c r="EM266" i="2"/>
  <c r="DW266" i="2"/>
  <c r="GI265" i="2"/>
  <c r="FS265" i="2"/>
  <c r="FC265" i="2"/>
  <c r="EM265" i="2"/>
  <c r="DW265" i="2"/>
  <c r="GI264" i="2"/>
  <c r="FS264" i="2"/>
  <c r="FC264" i="2"/>
  <c r="EM264" i="2"/>
  <c r="DW264" i="2"/>
  <c r="GI263" i="2"/>
  <c r="FS263" i="2"/>
  <c r="FC263" i="2"/>
  <c r="EM263" i="2"/>
  <c r="DW263" i="2"/>
  <c r="GI262" i="2"/>
  <c r="FS262" i="2"/>
  <c r="FC262" i="2"/>
  <c r="EM262" i="2"/>
  <c r="DW262" i="2"/>
  <c r="GI261" i="2"/>
  <c r="FS261" i="2"/>
  <c r="FC261" i="2"/>
  <c r="EM261" i="2"/>
  <c r="DW261" i="2"/>
  <c r="DC261" i="2" s="1"/>
  <c r="GI260" i="2"/>
  <c r="FS260" i="2"/>
  <c r="FC260" i="2"/>
  <c r="EM260" i="2"/>
  <c r="DW260" i="2"/>
  <c r="GI259" i="2"/>
  <c r="FS259" i="2"/>
  <c r="FC259" i="2"/>
  <c r="EM259" i="2"/>
  <c r="DW259" i="2"/>
  <c r="GI258" i="2"/>
  <c r="FS258" i="2"/>
  <c r="FC258" i="2"/>
  <c r="EM258" i="2"/>
  <c r="DW258" i="2"/>
  <c r="DW123" i="2"/>
  <c r="EQ123" i="2"/>
  <c r="FK123" i="2"/>
  <c r="GE123" i="2"/>
  <c r="DM123" i="2"/>
  <c r="EG123" i="2"/>
  <c r="FA123" i="2"/>
  <c r="FU123" i="2"/>
  <c r="DS122" i="2"/>
  <c r="EM122" i="2"/>
  <c r="FG122" i="2"/>
  <c r="GA122" i="2"/>
  <c r="EC122" i="2"/>
  <c r="EW122" i="2"/>
  <c r="FQ122" i="2"/>
  <c r="GK122" i="2"/>
  <c r="DO122" i="2"/>
  <c r="EI122" i="2"/>
  <c r="FC122" i="2"/>
  <c r="FW122" i="2"/>
  <c r="DY122" i="2"/>
  <c r="ES122" i="2"/>
  <c r="FM122" i="2"/>
  <c r="GG122" i="2"/>
  <c r="DK122" i="2"/>
  <c r="EE122" i="2"/>
  <c r="EY122" i="2"/>
  <c r="FS122" i="2"/>
  <c r="DU122" i="2"/>
  <c r="EO122" i="2"/>
  <c r="FI122" i="2"/>
  <c r="GC122" i="2"/>
  <c r="EA121" i="2"/>
  <c r="EU121" i="2"/>
  <c r="FO121" i="2"/>
  <c r="GI121" i="2"/>
  <c r="DQ121" i="2"/>
  <c r="EK121" i="2"/>
  <c r="FE121" i="2"/>
  <c r="FY121" i="2"/>
  <c r="DW121" i="2"/>
  <c r="EQ121" i="2"/>
  <c r="FK121" i="2"/>
  <c r="GE121" i="2"/>
  <c r="DM121" i="2"/>
  <c r="EG121" i="2"/>
  <c r="FA121" i="2"/>
  <c r="FU121" i="2"/>
  <c r="DS120" i="2"/>
  <c r="EM120" i="2"/>
  <c r="FG120" i="2"/>
  <c r="GA120" i="2"/>
  <c r="EC120" i="2"/>
  <c r="EW120" i="2"/>
  <c r="FQ120" i="2"/>
  <c r="GK120" i="2"/>
  <c r="DO120" i="2"/>
  <c r="EI120" i="2"/>
  <c r="FC120" i="2"/>
  <c r="FW120" i="2"/>
  <c r="DY120" i="2"/>
  <c r="ES120" i="2"/>
  <c r="FM120" i="2"/>
  <c r="GG120" i="2"/>
  <c r="DK120" i="2"/>
  <c r="EE120" i="2"/>
  <c r="EY120" i="2"/>
  <c r="FS120" i="2"/>
  <c r="DU120" i="2"/>
  <c r="EO120" i="2"/>
  <c r="FI120" i="2"/>
  <c r="GC120" i="2"/>
  <c r="EA119" i="2"/>
  <c r="EU119" i="2"/>
  <c r="FO119" i="2"/>
  <c r="GI119" i="2"/>
  <c r="DQ119" i="2"/>
  <c r="EK119" i="2"/>
  <c r="FE119" i="2"/>
  <c r="FY119" i="2"/>
  <c r="DW119" i="2"/>
  <c r="EQ119" i="2"/>
  <c r="FK119" i="2"/>
  <c r="GE119" i="2"/>
  <c r="DM119" i="2"/>
  <c r="EG119" i="2"/>
  <c r="FA119" i="2"/>
  <c r="FU119" i="2"/>
  <c r="DS118" i="2"/>
  <c r="EM118" i="2"/>
  <c r="FG118" i="2"/>
  <c r="GA118" i="2"/>
  <c r="EC118" i="2"/>
  <c r="EW118" i="2"/>
  <c r="FQ118" i="2"/>
  <c r="GK118" i="2"/>
  <c r="DO118" i="2"/>
  <c r="EI118" i="2"/>
  <c r="FC118" i="2"/>
  <c r="FW118" i="2"/>
  <c r="DY118" i="2"/>
  <c r="ES118" i="2"/>
  <c r="FM118" i="2"/>
  <c r="GG118" i="2"/>
  <c r="DK118" i="2"/>
  <c r="EE118" i="2"/>
  <c r="EY118" i="2"/>
  <c r="FS118" i="2"/>
  <c r="DU118" i="2"/>
  <c r="EO118" i="2"/>
  <c r="FI118" i="2"/>
  <c r="GC118" i="2"/>
  <c r="EA117" i="2"/>
  <c r="EU117" i="2"/>
  <c r="FO117" i="2"/>
  <c r="GI117" i="2"/>
  <c r="DQ117" i="2"/>
  <c r="EK117" i="2"/>
  <c r="FE117" i="2"/>
  <c r="FY117" i="2"/>
  <c r="DW117" i="2"/>
  <c r="EQ117" i="2"/>
  <c r="FK117" i="2"/>
  <c r="GE117" i="2"/>
  <c r="DM117" i="2"/>
  <c r="EG117" i="2"/>
  <c r="FA117" i="2"/>
  <c r="FU117" i="2"/>
  <c r="DS116" i="2"/>
  <c r="EM116" i="2"/>
  <c r="FG116" i="2"/>
  <c r="GA116" i="2"/>
  <c r="EC116" i="2"/>
  <c r="EW116" i="2"/>
  <c r="FQ116" i="2"/>
  <c r="GK116" i="2"/>
  <c r="DO116" i="2"/>
  <c r="EI116" i="2"/>
  <c r="FC116" i="2"/>
  <c r="FW116" i="2"/>
  <c r="DY116" i="2"/>
  <c r="ES116" i="2"/>
  <c r="FM116" i="2"/>
  <c r="GG116" i="2"/>
  <c r="DK116" i="2"/>
  <c r="EE116" i="2"/>
  <c r="EY116" i="2"/>
  <c r="FS116" i="2"/>
  <c r="DU116" i="2"/>
  <c r="EO116" i="2"/>
  <c r="FI116" i="2"/>
  <c r="GC116" i="2"/>
  <c r="EA115" i="2"/>
  <c r="EU115" i="2"/>
  <c r="FO115" i="2"/>
  <c r="GI115" i="2"/>
  <c r="DQ115" i="2"/>
  <c r="EK115" i="2"/>
  <c r="FE115" i="2"/>
  <c r="FY115" i="2"/>
  <c r="DW115" i="2"/>
  <c r="EQ115" i="2"/>
  <c r="FK115" i="2"/>
  <c r="GE115" i="2"/>
  <c r="DM115" i="2"/>
  <c r="EG115" i="2"/>
  <c r="FA115" i="2"/>
  <c r="FU115" i="2"/>
  <c r="DS114" i="2"/>
  <c r="EM114" i="2"/>
  <c r="FG114" i="2"/>
  <c r="GA114" i="2"/>
  <c r="EC114" i="2"/>
  <c r="EW114" i="2"/>
  <c r="FQ114" i="2"/>
  <c r="GK114" i="2"/>
  <c r="DO114" i="2"/>
  <c r="EI114" i="2"/>
  <c r="FC114" i="2"/>
  <c r="FW114" i="2"/>
  <c r="DY114" i="2"/>
  <c r="ES114" i="2"/>
  <c r="FM114" i="2"/>
  <c r="GG114" i="2"/>
  <c r="DK114" i="2"/>
  <c r="EE114" i="2"/>
  <c r="EY114" i="2"/>
  <c r="FS114" i="2"/>
  <c r="DU114" i="2"/>
  <c r="EO114" i="2"/>
  <c r="FI114" i="2"/>
  <c r="GC114" i="2"/>
  <c r="EA113" i="2"/>
  <c r="EU113" i="2"/>
  <c r="FO113" i="2"/>
  <c r="GI113" i="2"/>
  <c r="DQ113" i="2"/>
  <c r="EK113" i="2"/>
  <c r="FE113" i="2"/>
  <c r="FY113" i="2"/>
  <c r="DW113" i="2"/>
  <c r="EQ113" i="2"/>
  <c r="FK113" i="2"/>
  <c r="GE113" i="2"/>
  <c r="DM113" i="2"/>
  <c r="EG113" i="2"/>
  <c r="FA113" i="2"/>
  <c r="FU113" i="2"/>
  <c r="DS112" i="2"/>
  <c r="EM112" i="2"/>
  <c r="FG112" i="2"/>
  <c r="GA112" i="2"/>
  <c r="EC112" i="2"/>
  <c r="EW112" i="2"/>
  <c r="FQ112" i="2"/>
  <c r="GK112" i="2"/>
  <c r="DO112" i="2"/>
  <c r="EI112" i="2"/>
  <c r="FC112" i="2"/>
  <c r="FW112" i="2"/>
  <c r="DY112" i="2"/>
  <c r="ES112" i="2"/>
  <c r="FM112" i="2"/>
  <c r="GG112" i="2"/>
  <c r="DK112" i="2"/>
  <c r="EE112" i="2"/>
  <c r="EY112" i="2"/>
  <c r="FS112" i="2"/>
  <c r="DU112" i="2"/>
  <c r="EO112" i="2"/>
  <c r="FI112" i="2"/>
  <c r="GC112" i="2"/>
  <c r="EA111" i="2"/>
  <c r="EU111" i="2"/>
  <c r="FO111" i="2"/>
  <c r="GI111" i="2"/>
  <c r="DQ111" i="2"/>
  <c r="EK111" i="2"/>
  <c r="FE111" i="2"/>
  <c r="FY111" i="2"/>
  <c r="DW111" i="2"/>
  <c r="EQ111" i="2"/>
  <c r="FK111" i="2"/>
  <c r="GE111" i="2"/>
  <c r="DM111" i="2"/>
  <c r="EG111" i="2"/>
  <c r="FA111" i="2"/>
  <c r="FU111" i="2"/>
  <c r="DS110" i="2"/>
  <c r="EM110" i="2"/>
  <c r="FG110" i="2"/>
  <c r="GA110" i="2"/>
  <c r="EC110" i="2"/>
  <c r="EW110" i="2"/>
  <c r="FQ110" i="2"/>
  <c r="GK110" i="2"/>
  <c r="DO110" i="2"/>
  <c r="EI110" i="2"/>
  <c r="FC110" i="2"/>
  <c r="FW110" i="2"/>
  <c r="ES110" i="2"/>
  <c r="FM110" i="2"/>
  <c r="GG110" i="2"/>
  <c r="DY110" i="2"/>
  <c r="DK110" i="2"/>
  <c r="EE110" i="2"/>
  <c r="DU110" i="2"/>
  <c r="EY110" i="2"/>
  <c r="FS110" i="2"/>
  <c r="FI110" i="2"/>
  <c r="GC110" i="2"/>
  <c r="EO110" i="2"/>
  <c r="EA109" i="2"/>
  <c r="EU109" i="2"/>
  <c r="FO109" i="2"/>
  <c r="GI109" i="2"/>
  <c r="EK109" i="2"/>
  <c r="DQ109" i="2"/>
  <c r="FY109" i="2"/>
  <c r="FE109" i="2"/>
  <c r="DW109" i="2"/>
  <c r="EQ109" i="2"/>
  <c r="FK109" i="2"/>
  <c r="GE109" i="2"/>
  <c r="FA109" i="2"/>
  <c r="EG109" i="2"/>
  <c r="DM109" i="2"/>
  <c r="FU109" i="2"/>
  <c r="DS108" i="2"/>
  <c r="EM108" i="2"/>
  <c r="FG108" i="2"/>
  <c r="GA108" i="2"/>
  <c r="FQ108" i="2"/>
  <c r="EW108" i="2"/>
  <c r="EC108" i="2"/>
  <c r="GK108" i="2"/>
  <c r="DO108" i="2"/>
  <c r="EI108" i="2"/>
  <c r="FC108" i="2"/>
  <c r="FW108" i="2"/>
  <c r="GG108" i="2"/>
  <c r="FM108" i="2"/>
  <c r="ES108" i="2"/>
  <c r="DY108" i="2"/>
  <c r="DK108" i="2"/>
  <c r="EE108" i="2"/>
  <c r="EY108" i="2"/>
  <c r="FS108" i="2"/>
  <c r="DU108" i="2"/>
  <c r="GC108" i="2"/>
  <c r="FI108" i="2"/>
  <c r="EO108" i="2"/>
  <c r="EA107" i="2"/>
  <c r="EU107" i="2"/>
  <c r="FO107" i="2"/>
  <c r="GI107" i="2"/>
  <c r="EK107" i="2"/>
  <c r="DQ107" i="2"/>
  <c r="FY107" i="2"/>
  <c r="FE107" i="2"/>
  <c r="DW107" i="2"/>
  <c r="EQ107" i="2"/>
  <c r="FK107" i="2"/>
  <c r="GE107" i="2"/>
  <c r="FA107" i="2"/>
  <c r="EG107" i="2"/>
  <c r="DM107" i="2"/>
  <c r="FU107" i="2"/>
  <c r="DS106" i="2"/>
  <c r="EM106" i="2"/>
  <c r="FG106" i="2"/>
  <c r="GA106" i="2"/>
  <c r="FQ106" i="2"/>
  <c r="EW106" i="2"/>
  <c r="EC106" i="2"/>
  <c r="GK106" i="2"/>
  <c r="DO106" i="2"/>
  <c r="EI106" i="2"/>
  <c r="FC106" i="2"/>
  <c r="FW106" i="2"/>
  <c r="DY106" i="2"/>
  <c r="GG106" i="2"/>
  <c r="FM106" i="2"/>
  <c r="ES106" i="2"/>
  <c r="DK106" i="2"/>
  <c r="EE106" i="2"/>
  <c r="EY106" i="2"/>
  <c r="FS106" i="2"/>
  <c r="EO106" i="2"/>
  <c r="GC106" i="2"/>
  <c r="DU106" i="2"/>
  <c r="FI106" i="2"/>
  <c r="EA105" i="2"/>
  <c r="EU105" i="2"/>
  <c r="FO105" i="2"/>
  <c r="GI105" i="2"/>
  <c r="DQ105" i="2"/>
  <c r="FE105" i="2"/>
  <c r="EK105" i="2"/>
  <c r="FY105" i="2"/>
  <c r="DW105" i="2"/>
  <c r="EQ105" i="2"/>
  <c r="FK105" i="2"/>
  <c r="GE105" i="2"/>
  <c r="EG105" i="2"/>
  <c r="FU105" i="2"/>
  <c r="DM105" i="2"/>
  <c r="FA105" i="2"/>
  <c r="DS104" i="2"/>
  <c r="EM104" i="2"/>
  <c r="FG104" i="2"/>
  <c r="GA104" i="2"/>
  <c r="EC104" i="2"/>
  <c r="GK104" i="2"/>
  <c r="EW104" i="2"/>
  <c r="FQ104" i="2"/>
  <c r="DO104" i="2"/>
  <c r="EI104" i="2"/>
  <c r="FC104" i="2"/>
  <c r="FW104" i="2"/>
  <c r="ES104" i="2"/>
  <c r="FM104" i="2"/>
  <c r="GG104" i="2"/>
  <c r="DY104" i="2"/>
  <c r="DK104" i="2"/>
  <c r="EE104" i="2"/>
  <c r="EY104" i="2"/>
  <c r="FS104" i="2"/>
  <c r="GC104" i="2"/>
  <c r="DU104" i="2"/>
  <c r="FI104" i="2"/>
  <c r="EO104" i="2"/>
  <c r="DQ103" i="2"/>
  <c r="EK103" i="2"/>
  <c r="FE103" i="2"/>
  <c r="EA103" i="2"/>
  <c r="EU103" i="2"/>
  <c r="FO103" i="2"/>
  <c r="GI103" i="2"/>
  <c r="FY103" i="2"/>
  <c r="DM103" i="2"/>
  <c r="EG103" i="2"/>
  <c r="FA103" i="2"/>
  <c r="DW103" i="2"/>
  <c r="EQ103" i="2"/>
  <c r="FK103" i="2"/>
  <c r="GE103" i="2"/>
  <c r="FU103" i="2"/>
  <c r="EC102" i="2"/>
  <c r="EW102" i="2"/>
  <c r="FQ102" i="2"/>
  <c r="GK102" i="2"/>
  <c r="DS102" i="2"/>
  <c r="EM102" i="2"/>
  <c r="FG102" i="2"/>
  <c r="GA102" i="2"/>
  <c r="DY102" i="2"/>
  <c r="ES102" i="2"/>
  <c r="FM102" i="2"/>
  <c r="GG102" i="2"/>
  <c r="DO102" i="2"/>
  <c r="EI102" i="2"/>
  <c r="FC102" i="2"/>
  <c r="FW102" i="2"/>
  <c r="DU102" i="2"/>
  <c r="EO102" i="2"/>
  <c r="FI102" i="2"/>
  <c r="GC102" i="2"/>
  <c r="DK102" i="2"/>
  <c r="EE102" i="2"/>
  <c r="EY102" i="2"/>
  <c r="FS102" i="2"/>
  <c r="DQ101" i="2"/>
  <c r="EK101" i="2"/>
  <c r="FE101" i="2"/>
  <c r="FY101" i="2"/>
  <c r="EA101" i="2"/>
  <c r="EU101" i="2"/>
  <c r="FO101" i="2"/>
  <c r="GI101" i="2"/>
  <c r="DM101" i="2"/>
  <c r="EG101" i="2"/>
  <c r="FA101" i="2"/>
  <c r="FU101" i="2"/>
  <c r="DW101" i="2"/>
  <c r="EQ101" i="2"/>
  <c r="FK101" i="2"/>
  <c r="GE101" i="2"/>
  <c r="EC100" i="2"/>
  <c r="EW100" i="2"/>
  <c r="FQ100" i="2"/>
  <c r="GK100" i="2"/>
  <c r="DS100" i="2"/>
  <c r="EM100" i="2"/>
  <c r="FG100" i="2"/>
  <c r="GA100" i="2"/>
  <c r="DY100" i="2"/>
  <c r="ES100" i="2"/>
  <c r="FM100" i="2"/>
  <c r="GG100" i="2"/>
  <c r="DO100" i="2"/>
  <c r="EI100" i="2"/>
  <c r="FC100" i="2"/>
  <c r="FW100" i="2"/>
  <c r="DU100" i="2"/>
  <c r="EO100" i="2"/>
  <c r="FI100" i="2"/>
  <c r="GC100" i="2"/>
  <c r="DK100" i="2"/>
  <c r="EE100" i="2"/>
  <c r="EY100" i="2"/>
  <c r="FS100" i="2"/>
  <c r="DQ99" i="2"/>
  <c r="EK99" i="2"/>
  <c r="FE99" i="2"/>
  <c r="FY99" i="2"/>
  <c r="EA99" i="2"/>
  <c r="EU99" i="2"/>
  <c r="FO99" i="2"/>
  <c r="GI99" i="2"/>
  <c r="DM99" i="2"/>
  <c r="EG99" i="2"/>
  <c r="FA99" i="2"/>
  <c r="FU99" i="2"/>
  <c r="DW99" i="2"/>
  <c r="EQ99" i="2"/>
  <c r="FK99" i="2"/>
  <c r="GE99" i="2"/>
  <c r="EC98" i="2"/>
  <c r="EW98" i="2"/>
  <c r="FQ98" i="2"/>
  <c r="GK98" i="2"/>
  <c r="DS98" i="2"/>
  <c r="EM98" i="2"/>
  <c r="FG98" i="2"/>
  <c r="GA98" i="2"/>
  <c r="DY98" i="2"/>
  <c r="ES98" i="2"/>
  <c r="FM98" i="2"/>
  <c r="GG98" i="2"/>
  <c r="DO98" i="2"/>
  <c r="EI98" i="2"/>
  <c r="FC98" i="2"/>
  <c r="FW98" i="2"/>
  <c r="DU98" i="2"/>
  <c r="EO98" i="2"/>
  <c r="FI98" i="2"/>
  <c r="GC98" i="2"/>
  <c r="DK98" i="2"/>
  <c r="EE98" i="2"/>
  <c r="EY98" i="2"/>
  <c r="FS98" i="2"/>
  <c r="DQ97" i="2"/>
  <c r="EK97" i="2"/>
  <c r="FE97" i="2"/>
  <c r="FY97" i="2"/>
  <c r="EA97" i="2"/>
  <c r="EU97" i="2"/>
  <c r="FO97" i="2"/>
  <c r="GI97" i="2"/>
  <c r="DM97" i="2"/>
  <c r="EG97" i="2"/>
  <c r="FA97" i="2"/>
  <c r="FU97" i="2"/>
  <c r="DW97" i="2"/>
  <c r="EQ97" i="2"/>
  <c r="FK97" i="2"/>
  <c r="GE97" i="2"/>
  <c r="EC96" i="2"/>
  <c r="EW96" i="2"/>
  <c r="FQ96" i="2"/>
  <c r="GK96" i="2"/>
  <c r="DS96" i="2"/>
  <c r="EM96" i="2"/>
  <c r="FG96" i="2"/>
  <c r="GA96" i="2"/>
  <c r="DY96" i="2"/>
  <c r="ES96" i="2"/>
  <c r="FM96" i="2"/>
  <c r="GG96" i="2"/>
  <c r="DO96" i="2"/>
  <c r="EI96" i="2"/>
  <c r="FC96" i="2"/>
  <c r="FW96" i="2"/>
  <c r="DU96" i="2"/>
  <c r="EO96" i="2"/>
  <c r="FI96" i="2"/>
  <c r="GC96" i="2"/>
  <c r="DK96" i="2"/>
  <c r="EE96" i="2"/>
  <c r="EY96" i="2"/>
  <c r="FS96" i="2"/>
  <c r="DQ95" i="2"/>
  <c r="EK95" i="2"/>
  <c r="FE95" i="2"/>
  <c r="FY95" i="2"/>
  <c r="EA95" i="2"/>
  <c r="EU95" i="2"/>
  <c r="FO95" i="2"/>
  <c r="GI95" i="2"/>
  <c r="DM95" i="2"/>
  <c r="EG95" i="2"/>
  <c r="FA95" i="2"/>
  <c r="FU95" i="2"/>
  <c r="DW95" i="2"/>
  <c r="EQ95" i="2"/>
  <c r="FK95" i="2"/>
  <c r="GE95" i="2"/>
  <c r="EC94" i="2"/>
  <c r="EW94" i="2"/>
  <c r="FQ94" i="2"/>
  <c r="EM94" i="2"/>
  <c r="DS94" i="2"/>
  <c r="GK94" i="2"/>
  <c r="FG94" i="2"/>
  <c r="GA94" i="2"/>
  <c r="DY94" i="2"/>
  <c r="ES94" i="2"/>
  <c r="FM94" i="2"/>
  <c r="FC94" i="2"/>
  <c r="EI94" i="2"/>
  <c r="GG94" i="2"/>
  <c r="DO94" i="2"/>
  <c r="FW94" i="2"/>
  <c r="DU94" i="2"/>
  <c r="EO94" i="2"/>
  <c r="FI94" i="2"/>
  <c r="FS94" i="2"/>
  <c r="EY94" i="2"/>
  <c r="GC94" i="2"/>
  <c r="EE94" i="2"/>
  <c r="DK94" i="2"/>
  <c r="DQ93" i="2"/>
  <c r="EK93" i="2"/>
  <c r="FE93" i="2"/>
  <c r="FY93" i="2"/>
  <c r="GI93" i="2"/>
  <c r="FO93" i="2"/>
  <c r="EU93" i="2"/>
  <c r="EA93" i="2"/>
  <c r="DM93" i="2"/>
  <c r="EG93" i="2"/>
  <c r="FA93" i="2"/>
  <c r="FU93" i="2"/>
  <c r="DW93" i="2"/>
  <c r="GE93" i="2"/>
  <c r="FK93" i="2"/>
  <c r="EQ93" i="2"/>
  <c r="EC92" i="2"/>
  <c r="EW92" i="2"/>
  <c r="FQ92" i="2"/>
  <c r="GK92" i="2"/>
  <c r="EM92" i="2"/>
  <c r="DS92" i="2"/>
  <c r="GA92" i="2"/>
  <c r="FG92" i="2"/>
  <c r="DY92" i="2"/>
  <c r="ES92" i="2"/>
  <c r="FM92" i="2"/>
  <c r="GG92" i="2"/>
  <c r="FC92" i="2"/>
  <c r="EI92" i="2"/>
  <c r="DO92" i="2"/>
  <c r="FW92" i="2"/>
  <c r="DU92" i="2"/>
  <c r="EO92" i="2"/>
  <c r="FI92" i="2"/>
  <c r="GC92" i="2"/>
  <c r="FS92" i="2"/>
  <c r="EY92" i="2"/>
  <c r="EE92" i="2"/>
  <c r="DK92" i="2"/>
  <c r="DQ91" i="2"/>
  <c r="EK91" i="2"/>
  <c r="FE91" i="2"/>
  <c r="FY91" i="2"/>
  <c r="GI91" i="2"/>
  <c r="FO91" i="2"/>
  <c r="EU91" i="2"/>
  <c r="EA91" i="2"/>
  <c r="DM91" i="2"/>
  <c r="EG91" i="2"/>
  <c r="FA91" i="2"/>
  <c r="FU91" i="2"/>
  <c r="DW91" i="2"/>
  <c r="GE91" i="2"/>
  <c r="FK91" i="2"/>
  <c r="EQ91" i="2"/>
  <c r="EC90" i="2"/>
  <c r="EW90" i="2"/>
  <c r="FQ90" i="2"/>
  <c r="GK90" i="2"/>
  <c r="EM90" i="2"/>
  <c r="DS90" i="2"/>
  <c r="GA90" i="2"/>
  <c r="FG90" i="2"/>
  <c r="DY90" i="2"/>
  <c r="ES90" i="2"/>
  <c r="FM90" i="2"/>
  <c r="GG90" i="2"/>
  <c r="FC90" i="2"/>
  <c r="EI90" i="2"/>
  <c r="DO90" i="2"/>
  <c r="FW90" i="2"/>
  <c r="DU90" i="2"/>
  <c r="EO90" i="2"/>
  <c r="FI90" i="2"/>
  <c r="GC90" i="2"/>
  <c r="FS90" i="2"/>
  <c r="EY90" i="2"/>
  <c r="EE90" i="2"/>
  <c r="DK90" i="2"/>
  <c r="DQ89" i="2"/>
  <c r="EK89" i="2"/>
  <c r="FE89" i="2"/>
  <c r="FY89" i="2"/>
  <c r="GI89" i="2"/>
  <c r="FO89" i="2"/>
  <c r="EU89" i="2"/>
  <c r="EA89" i="2"/>
  <c r="DM89" i="2"/>
  <c r="EG89" i="2"/>
  <c r="FA89" i="2"/>
  <c r="FU89" i="2"/>
  <c r="DW89" i="2"/>
  <c r="GE89" i="2"/>
  <c r="FK89" i="2"/>
  <c r="EQ89" i="2"/>
  <c r="EC88" i="2"/>
  <c r="EW88" i="2"/>
  <c r="FQ88" i="2"/>
  <c r="GK88" i="2"/>
  <c r="FG88" i="2"/>
  <c r="DS88" i="2"/>
  <c r="EM88" i="2"/>
  <c r="GA88" i="2"/>
  <c r="DY88" i="2"/>
  <c r="ES88" i="2"/>
  <c r="FM88" i="2"/>
  <c r="GG88" i="2"/>
  <c r="DO88" i="2"/>
  <c r="FW88" i="2"/>
  <c r="EI88" i="2"/>
  <c r="FC88" i="2"/>
  <c r="DU88" i="2"/>
  <c r="EO88" i="2"/>
  <c r="FI88" i="2"/>
  <c r="GC88" i="2"/>
  <c r="EE88" i="2"/>
  <c r="EY88" i="2"/>
  <c r="FS88" i="2"/>
  <c r="DK88" i="2"/>
  <c r="DQ87" i="2"/>
  <c r="EK87" i="2"/>
  <c r="FE87" i="2"/>
  <c r="FY87" i="2"/>
  <c r="EU87" i="2"/>
  <c r="FO87" i="2"/>
  <c r="GI87" i="2"/>
  <c r="EA87" i="2"/>
  <c r="DM87" i="2"/>
  <c r="EG87" i="2"/>
  <c r="FA87" i="2"/>
  <c r="FU87" i="2"/>
  <c r="FK87" i="2"/>
  <c r="GE87" i="2"/>
  <c r="DW87" i="2"/>
  <c r="EQ87" i="2"/>
  <c r="EC86" i="2"/>
  <c r="EW86" i="2"/>
  <c r="FQ86" i="2"/>
  <c r="GK86" i="2"/>
  <c r="GA86" i="2"/>
  <c r="DS86" i="2"/>
  <c r="EM86" i="2"/>
  <c r="FG86" i="2"/>
  <c r="DY86" i="2"/>
  <c r="ES86" i="2"/>
  <c r="FM86" i="2"/>
  <c r="GG86" i="2"/>
  <c r="DO86" i="2"/>
  <c r="EI86" i="2"/>
  <c r="FC86" i="2"/>
  <c r="FW86" i="2"/>
  <c r="DU86" i="2"/>
  <c r="EO86" i="2"/>
  <c r="FI86" i="2"/>
  <c r="GC86" i="2"/>
  <c r="EE86" i="2"/>
  <c r="EY86" i="2"/>
  <c r="FS86" i="2"/>
  <c r="DK86" i="2"/>
  <c r="DQ85" i="2"/>
  <c r="EK85" i="2"/>
  <c r="FE85" i="2"/>
  <c r="FY85" i="2"/>
  <c r="EU85" i="2"/>
  <c r="FO85" i="2"/>
  <c r="GI85" i="2"/>
  <c r="EA85" i="2"/>
  <c r="DW85" i="2"/>
  <c r="DM85" i="2"/>
  <c r="EG85" i="2"/>
  <c r="FA85" i="2"/>
  <c r="FU85" i="2"/>
  <c r="FK85" i="2"/>
  <c r="GE85" i="2"/>
  <c r="EQ85" i="2"/>
  <c r="DS84" i="2"/>
  <c r="EM84" i="2"/>
  <c r="FG84" i="2"/>
  <c r="GA84" i="2"/>
  <c r="EC84" i="2"/>
  <c r="EW84" i="2"/>
  <c r="FQ84" i="2"/>
  <c r="GK84" i="2"/>
  <c r="DO84" i="2"/>
  <c r="EI84" i="2"/>
  <c r="FC84" i="2"/>
  <c r="FW84" i="2"/>
  <c r="DY84" i="2"/>
  <c r="ES84" i="2"/>
  <c r="FM84" i="2"/>
  <c r="GG84" i="2"/>
  <c r="DK84" i="2"/>
  <c r="EE84" i="2"/>
  <c r="EY84" i="2"/>
  <c r="FS84" i="2"/>
  <c r="DU84" i="2"/>
  <c r="EO84" i="2"/>
  <c r="FI84" i="2"/>
  <c r="GC84" i="2"/>
  <c r="EA83" i="2"/>
  <c r="EU83" i="2"/>
  <c r="FO83" i="2"/>
  <c r="GI83" i="2"/>
  <c r="DQ83" i="2"/>
  <c r="EK83" i="2"/>
  <c r="FE83" i="2"/>
  <c r="FY83" i="2"/>
  <c r="DW83" i="2"/>
  <c r="EQ83" i="2"/>
  <c r="FK83" i="2"/>
  <c r="GE83" i="2"/>
  <c r="DM83" i="2"/>
  <c r="EG83" i="2"/>
  <c r="FA83" i="2"/>
  <c r="FU83" i="2"/>
  <c r="DS82" i="2"/>
  <c r="EM82" i="2"/>
  <c r="FG82" i="2"/>
  <c r="GA82" i="2"/>
  <c r="EC82" i="2"/>
  <c r="EW82" i="2"/>
  <c r="FQ82" i="2"/>
  <c r="GK82" i="2"/>
  <c r="DO82" i="2"/>
  <c r="EI82" i="2"/>
  <c r="FC82" i="2"/>
  <c r="FW82" i="2"/>
  <c r="DY82" i="2"/>
  <c r="ES82" i="2"/>
  <c r="FM82" i="2"/>
  <c r="GG82" i="2"/>
  <c r="DK82" i="2"/>
  <c r="EE82" i="2"/>
  <c r="EY82" i="2"/>
  <c r="FS82" i="2"/>
  <c r="DU82" i="2"/>
  <c r="EO82" i="2"/>
  <c r="FI82" i="2"/>
  <c r="GC82" i="2"/>
  <c r="EA81" i="2"/>
  <c r="EU81" i="2"/>
  <c r="FO81" i="2"/>
  <c r="GI81" i="2"/>
  <c r="DQ81" i="2"/>
  <c r="EK81" i="2"/>
  <c r="FE81" i="2"/>
  <c r="FY81" i="2"/>
  <c r="DW81" i="2"/>
  <c r="EQ81" i="2"/>
  <c r="FK81" i="2"/>
  <c r="GE81" i="2"/>
  <c r="DM81" i="2"/>
  <c r="EG81" i="2"/>
  <c r="FA81" i="2"/>
  <c r="FU81" i="2"/>
  <c r="EM80" i="2"/>
  <c r="EW80" i="2"/>
  <c r="DS80" i="2"/>
  <c r="EC80" i="2"/>
  <c r="FG80" i="2"/>
  <c r="GA80" i="2"/>
  <c r="FQ80" i="2"/>
  <c r="GK80" i="2"/>
  <c r="EI80" i="2"/>
  <c r="ES80" i="2"/>
  <c r="FC80" i="2"/>
  <c r="FW80" i="2"/>
  <c r="DO80" i="2"/>
  <c r="DY80" i="2"/>
  <c r="FM80" i="2"/>
  <c r="GG80" i="2"/>
  <c r="EY80" i="2"/>
  <c r="FS80" i="2"/>
  <c r="EE80" i="2"/>
  <c r="EO80" i="2"/>
  <c r="DK80" i="2"/>
  <c r="DU80" i="2"/>
  <c r="FI80" i="2"/>
  <c r="GC80" i="2"/>
  <c r="DQ79" i="2"/>
  <c r="GI79" i="2"/>
  <c r="FO79" i="2"/>
  <c r="FY79" i="2"/>
  <c r="EU79" i="2"/>
  <c r="FE79" i="2"/>
  <c r="EA79" i="2"/>
  <c r="EK79" i="2"/>
  <c r="DW79" i="2"/>
  <c r="EG79" i="2"/>
  <c r="DM79" i="2"/>
  <c r="GE79" i="2"/>
  <c r="FK79" i="2"/>
  <c r="FU79" i="2"/>
  <c r="EQ79" i="2"/>
  <c r="FA79" i="2"/>
  <c r="EM78" i="2"/>
  <c r="EW78" i="2"/>
  <c r="DS78" i="2"/>
  <c r="EC78" i="2"/>
  <c r="GA78" i="2"/>
  <c r="GK78" i="2"/>
  <c r="FG78" i="2"/>
  <c r="FQ78" i="2"/>
  <c r="FC78" i="2"/>
  <c r="FM78" i="2"/>
  <c r="EI78" i="2"/>
  <c r="ES78" i="2"/>
  <c r="DO78" i="2"/>
  <c r="DY78" i="2"/>
  <c r="FW78" i="2"/>
  <c r="GG78" i="2"/>
  <c r="FS78" i="2"/>
  <c r="GC78" i="2"/>
  <c r="EY78" i="2"/>
  <c r="FI78" i="2"/>
  <c r="EE78" i="2"/>
  <c r="EO78" i="2"/>
  <c r="DK78" i="2"/>
  <c r="DU78" i="2"/>
  <c r="DQ77" i="2"/>
  <c r="GI77" i="2"/>
  <c r="FO77" i="2"/>
  <c r="FY77" i="2"/>
  <c r="EU77" i="2"/>
  <c r="FE77" i="2"/>
  <c r="EA77" i="2"/>
  <c r="EK77" i="2"/>
  <c r="DW77" i="2"/>
  <c r="EG77" i="2"/>
  <c r="DM77" i="2"/>
  <c r="GE77" i="2"/>
  <c r="FK77" i="2"/>
  <c r="FU77" i="2"/>
  <c r="EQ77" i="2"/>
  <c r="FA77" i="2"/>
  <c r="EM76" i="2"/>
  <c r="EW76" i="2"/>
  <c r="DS76" i="2"/>
  <c r="EC76" i="2"/>
  <c r="GA76" i="2"/>
  <c r="GK76" i="2"/>
  <c r="FG76" i="2"/>
  <c r="FQ76" i="2"/>
  <c r="FC76" i="2"/>
  <c r="FM76" i="2"/>
  <c r="EI76" i="2"/>
  <c r="ES76" i="2"/>
  <c r="DO76" i="2"/>
  <c r="DY76" i="2"/>
  <c r="FW76" i="2"/>
  <c r="GG76" i="2"/>
  <c r="FS76" i="2"/>
  <c r="GC76" i="2"/>
  <c r="EY76" i="2"/>
  <c r="FI76" i="2"/>
  <c r="EE76" i="2"/>
  <c r="EO76" i="2"/>
  <c r="DK76" i="2"/>
  <c r="DU76" i="2"/>
  <c r="DQ75" i="2"/>
  <c r="GI75" i="2"/>
  <c r="FO75" i="2"/>
  <c r="FY75" i="2"/>
  <c r="EU75" i="2"/>
  <c r="FE75" i="2"/>
  <c r="EA75" i="2"/>
  <c r="EK75" i="2"/>
  <c r="DW75" i="2"/>
  <c r="EG75" i="2"/>
  <c r="DM75" i="2"/>
  <c r="GE75" i="2"/>
  <c r="FK75" i="2"/>
  <c r="FU75" i="2"/>
  <c r="EQ75" i="2"/>
  <c r="FA75" i="2"/>
  <c r="EM74" i="2"/>
  <c r="EW74" i="2"/>
  <c r="DS74" i="2"/>
  <c r="EC74" i="2"/>
  <c r="GA74" i="2"/>
  <c r="GK74" i="2"/>
  <c r="FG74" i="2"/>
  <c r="FQ74" i="2"/>
  <c r="FC74" i="2"/>
  <c r="FM74" i="2"/>
  <c r="EI74" i="2"/>
  <c r="ES74" i="2"/>
  <c r="DO74" i="2"/>
  <c r="DY74" i="2"/>
  <c r="FW74" i="2"/>
  <c r="GG74" i="2"/>
  <c r="FS74" i="2"/>
  <c r="GC74" i="2"/>
  <c r="EY74" i="2"/>
  <c r="FI74" i="2"/>
  <c r="EE74" i="2"/>
  <c r="EO74" i="2"/>
  <c r="DK74" i="2"/>
  <c r="DU74" i="2"/>
  <c r="DQ73" i="2"/>
  <c r="GI73" i="2"/>
  <c r="FO73" i="2"/>
  <c r="FY73" i="2"/>
  <c r="EU73" i="2"/>
  <c r="FE73" i="2"/>
  <c r="EA73" i="2"/>
  <c r="EK73" i="2"/>
  <c r="DW73" i="2"/>
  <c r="EG73" i="2"/>
  <c r="DM73" i="2"/>
  <c r="GE73" i="2"/>
  <c r="FK73" i="2"/>
  <c r="FU73" i="2"/>
  <c r="EQ73" i="2"/>
  <c r="FA73" i="2"/>
  <c r="EM72" i="2"/>
  <c r="EW72" i="2"/>
  <c r="DS72" i="2"/>
  <c r="EC72" i="2"/>
  <c r="GA72" i="2"/>
  <c r="GK72" i="2"/>
  <c r="FG72" i="2"/>
  <c r="FQ72" i="2"/>
  <c r="FC72" i="2"/>
  <c r="FM72" i="2"/>
  <c r="EI72" i="2"/>
  <c r="ES72" i="2"/>
  <c r="DO72" i="2"/>
  <c r="DY72" i="2"/>
  <c r="FW72" i="2"/>
  <c r="GG72" i="2"/>
  <c r="FS72" i="2"/>
  <c r="GC72" i="2"/>
  <c r="EY72" i="2"/>
  <c r="FI72" i="2"/>
  <c r="EE72" i="2"/>
  <c r="EO72" i="2"/>
  <c r="DK72" i="2"/>
  <c r="DU72" i="2"/>
  <c r="EA71" i="2"/>
  <c r="EU71" i="2"/>
  <c r="DQ71" i="2"/>
  <c r="FE71" i="2"/>
  <c r="GI71" i="2"/>
  <c r="FO71" i="2"/>
  <c r="FY71" i="2"/>
  <c r="EK71" i="2"/>
  <c r="DW71" i="2"/>
  <c r="EQ71" i="2"/>
  <c r="FK71" i="2"/>
  <c r="EG71" i="2"/>
  <c r="GE71" i="2"/>
  <c r="DM71" i="2"/>
  <c r="FA71" i="2"/>
  <c r="FU71" i="2"/>
  <c r="DS70" i="2"/>
  <c r="EM70" i="2"/>
  <c r="FG70" i="2"/>
  <c r="GA70" i="2"/>
  <c r="EW70" i="2"/>
  <c r="GK70" i="2"/>
  <c r="EC70" i="2"/>
  <c r="FQ70" i="2"/>
  <c r="DO70" i="2"/>
  <c r="EI70" i="2"/>
  <c r="FC70" i="2"/>
  <c r="FW70" i="2"/>
  <c r="DY70" i="2"/>
  <c r="FM70" i="2"/>
  <c r="ES70" i="2"/>
  <c r="GG70" i="2"/>
  <c r="DK70" i="2"/>
  <c r="EE70" i="2"/>
  <c r="EY70" i="2"/>
  <c r="FS70" i="2"/>
  <c r="EO70" i="2"/>
  <c r="GC70" i="2"/>
  <c r="DU70" i="2"/>
  <c r="FI70" i="2"/>
  <c r="EA69" i="2"/>
  <c r="EU69" i="2"/>
  <c r="FO69" i="2"/>
  <c r="GI69" i="2"/>
  <c r="DQ69" i="2"/>
  <c r="FE69" i="2"/>
  <c r="EK69" i="2"/>
  <c r="FY69" i="2"/>
  <c r="DW69" i="2"/>
  <c r="EQ69" i="2"/>
  <c r="FK69" i="2"/>
  <c r="GE69" i="2"/>
  <c r="DM69" i="2"/>
  <c r="EG69" i="2"/>
  <c r="FU69" i="2"/>
  <c r="FA69" i="2"/>
  <c r="DS68" i="2"/>
  <c r="EM68" i="2"/>
  <c r="FG68" i="2"/>
  <c r="GA68" i="2"/>
  <c r="EC68" i="2"/>
  <c r="EW68" i="2"/>
  <c r="FQ68" i="2"/>
  <c r="GK68" i="2"/>
  <c r="DO68" i="2"/>
  <c r="EI68" i="2"/>
  <c r="FC68" i="2"/>
  <c r="FW68" i="2"/>
  <c r="DY68" i="2"/>
  <c r="ES68" i="2"/>
  <c r="FM68" i="2"/>
  <c r="GG68" i="2"/>
  <c r="DK68" i="2"/>
  <c r="EE68" i="2"/>
  <c r="EY68" i="2"/>
  <c r="FS68" i="2"/>
  <c r="DU68" i="2"/>
  <c r="EO68" i="2"/>
  <c r="FI68" i="2"/>
  <c r="GC68" i="2"/>
  <c r="EA67" i="2"/>
  <c r="EU67" i="2"/>
  <c r="FO67" i="2"/>
  <c r="GI67" i="2"/>
  <c r="DQ67" i="2"/>
  <c r="EK67" i="2"/>
  <c r="FE67" i="2"/>
  <c r="FY67" i="2"/>
  <c r="DW67" i="2"/>
  <c r="EQ67" i="2"/>
  <c r="FK67" i="2"/>
  <c r="GE67" i="2"/>
  <c r="DM67" i="2"/>
  <c r="EG67" i="2"/>
  <c r="FA67" i="2"/>
  <c r="FU67" i="2"/>
  <c r="DS66" i="2"/>
  <c r="EM66" i="2"/>
  <c r="FG66" i="2"/>
  <c r="GA66" i="2"/>
  <c r="EC66" i="2"/>
  <c r="EW66" i="2"/>
  <c r="FQ66" i="2"/>
  <c r="GK66" i="2"/>
  <c r="DO66" i="2"/>
  <c r="EI66" i="2"/>
  <c r="FC66" i="2"/>
  <c r="FW66" i="2"/>
  <c r="DY66" i="2"/>
  <c r="ES66" i="2"/>
  <c r="FM66" i="2"/>
  <c r="GG66" i="2"/>
  <c r="DK66" i="2"/>
  <c r="EE66" i="2"/>
  <c r="EY66" i="2"/>
  <c r="FS66" i="2"/>
  <c r="DU66" i="2"/>
  <c r="EO66" i="2"/>
  <c r="FI66" i="2"/>
  <c r="GC66" i="2"/>
  <c r="EA65" i="2"/>
  <c r="EU65" i="2"/>
  <c r="FO65" i="2"/>
  <c r="GI65" i="2"/>
  <c r="DQ65" i="2"/>
  <c r="EK65" i="2"/>
  <c r="FE65" i="2"/>
  <c r="FY65" i="2"/>
  <c r="DW65" i="2"/>
  <c r="EQ65" i="2"/>
  <c r="FK65" i="2"/>
  <c r="GE65" i="2"/>
  <c r="DM65" i="2"/>
  <c r="EG65" i="2"/>
  <c r="FA65" i="2"/>
  <c r="FU65" i="2"/>
  <c r="DS64" i="2"/>
  <c r="EM64" i="2"/>
  <c r="FG64" i="2"/>
  <c r="GA64" i="2"/>
  <c r="EC64" i="2"/>
  <c r="EW64" i="2"/>
  <c r="FQ64" i="2"/>
  <c r="GK64" i="2"/>
  <c r="DO64" i="2"/>
  <c r="EI64" i="2"/>
  <c r="FC64" i="2"/>
  <c r="FW64" i="2"/>
  <c r="DY64" i="2"/>
  <c r="ES64" i="2"/>
  <c r="FM64" i="2"/>
  <c r="GG64" i="2"/>
  <c r="DK64" i="2"/>
  <c r="EE64" i="2"/>
  <c r="EY64" i="2"/>
  <c r="FS64" i="2"/>
  <c r="DU64" i="2"/>
  <c r="EO64" i="2"/>
  <c r="FI64" i="2"/>
  <c r="GC64" i="2"/>
  <c r="EA63" i="2"/>
  <c r="EU63" i="2"/>
  <c r="FO63" i="2"/>
  <c r="GI63" i="2"/>
  <c r="EK63" i="2"/>
  <c r="DQ63" i="2"/>
  <c r="FE63" i="2"/>
  <c r="FY63" i="2"/>
  <c r="DW63" i="2"/>
  <c r="EQ63" i="2"/>
  <c r="FK63" i="2"/>
  <c r="GE63" i="2"/>
  <c r="EG63" i="2"/>
  <c r="FA63" i="2"/>
  <c r="FU63" i="2"/>
  <c r="DM63" i="2"/>
  <c r="DS62" i="2"/>
  <c r="EM62" i="2"/>
  <c r="FG62" i="2"/>
  <c r="GA62" i="2"/>
  <c r="GK62" i="2"/>
  <c r="FQ62" i="2"/>
  <c r="EW62" i="2"/>
  <c r="EC62" i="2"/>
  <c r="DO62" i="2"/>
  <c r="EI62" i="2"/>
  <c r="FC62" i="2"/>
  <c r="FW62" i="2"/>
  <c r="DY62" i="2"/>
  <c r="GG62" i="2"/>
  <c r="FM62" i="2"/>
  <c r="ES62" i="2"/>
  <c r="DK62" i="2"/>
  <c r="EE62" i="2"/>
  <c r="EY62" i="2"/>
  <c r="FS62" i="2"/>
  <c r="EO62" i="2"/>
  <c r="DU62" i="2"/>
  <c r="GC62" i="2"/>
  <c r="FI62" i="2"/>
  <c r="EA61" i="2"/>
  <c r="EU61" i="2"/>
  <c r="FO61" i="2"/>
  <c r="GI61" i="2"/>
  <c r="FE61" i="2"/>
  <c r="EK61" i="2"/>
  <c r="DQ61" i="2"/>
  <c r="FY61" i="2"/>
  <c r="DW61" i="2"/>
  <c r="EQ61" i="2"/>
  <c r="FK61" i="2"/>
  <c r="GE61" i="2"/>
  <c r="FU61" i="2"/>
  <c r="FA61" i="2"/>
  <c r="EG61" i="2"/>
  <c r="DM61" i="2"/>
  <c r="DS60" i="2"/>
  <c r="EM60" i="2"/>
  <c r="FG60" i="2"/>
  <c r="GA60" i="2"/>
  <c r="GK60" i="2"/>
  <c r="FQ60" i="2"/>
  <c r="EW60" i="2"/>
  <c r="EC60" i="2"/>
  <c r="DO60" i="2"/>
  <c r="EI60" i="2"/>
  <c r="FC60" i="2"/>
  <c r="FW60" i="2"/>
  <c r="DY60" i="2"/>
  <c r="GG60" i="2"/>
  <c r="FM60" i="2"/>
  <c r="ES60" i="2"/>
  <c r="DK60" i="2"/>
  <c r="EE60" i="2"/>
  <c r="EY60" i="2"/>
  <c r="FS60" i="2"/>
  <c r="EO60" i="2"/>
  <c r="DU60" i="2"/>
  <c r="GC60" i="2"/>
  <c r="FI60" i="2"/>
  <c r="EA59" i="2"/>
  <c r="EU59" i="2"/>
  <c r="FO59" i="2"/>
  <c r="GI59" i="2"/>
  <c r="FE59" i="2"/>
  <c r="EK59" i="2"/>
  <c r="DQ59" i="2"/>
  <c r="FY59" i="2"/>
  <c r="DW59" i="2"/>
  <c r="EQ59" i="2"/>
  <c r="FK59" i="2"/>
  <c r="GE59" i="2"/>
  <c r="FU59" i="2"/>
  <c r="FA59" i="2"/>
  <c r="EG59" i="2"/>
  <c r="DM59" i="2"/>
  <c r="DS58" i="2"/>
  <c r="EM58" i="2"/>
  <c r="FG58" i="2"/>
  <c r="GA58" i="2"/>
  <c r="GK58" i="2"/>
  <c r="FQ58" i="2"/>
  <c r="EW58" i="2"/>
  <c r="EC58" i="2"/>
  <c r="DO58" i="2"/>
  <c r="EI58" i="2"/>
  <c r="FC58" i="2"/>
  <c r="FW58" i="2"/>
  <c r="DY58" i="2"/>
  <c r="GG58" i="2"/>
  <c r="FM58" i="2"/>
  <c r="ES58" i="2"/>
  <c r="DK58" i="2"/>
  <c r="EE58" i="2"/>
  <c r="EY58" i="2"/>
  <c r="FS58" i="2"/>
  <c r="EO58" i="2"/>
  <c r="DU58" i="2"/>
  <c r="GC58" i="2"/>
  <c r="FI58" i="2"/>
  <c r="EA57" i="2"/>
  <c r="EU57" i="2"/>
  <c r="FO57" i="2"/>
  <c r="GI57" i="2"/>
  <c r="EK57" i="2"/>
  <c r="FE57" i="2"/>
  <c r="DQ57" i="2"/>
  <c r="FY57" i="2"/>
  <c r="DW57" i="2"/>
  <c r="EQ57" i="2"/>
  <c r="FK57" i="2"/>
  <c r="GE57" i="2"/>
  <c r="DM57" i="2"/>
  <c r="FU57" i="2"/>
  <c r="FA57" i="2"/>
  <c r="EG57" i="2"/>
  <c r="DS56" i="2"/>
  <c r="EM56" i="2"/>
  <c r="FG56" i="2"/>
  <c r="GA56" i="2"/>
  <c r="EC56" i="2"/>
  <c r="FQ56" i="2"/>
  <c r="EW56" i="2"/>
  <c r="GK56" i="2"/>
  <c r="DO56" i="2"/>
  <c r="EI56" i="2"/>
  <c r="FC56" i="2"/>
  <c r="FW56" i="2"/>
  <c r="ES56" i="2"/>
  <c r="GG56" i="2"/>
  <c r="DY56" i="2"/>
  <c r="FM56" i="2"/>
  <c r="DK56" i="2"/>
  <c r="EE56" i="2"/>
  <c r="EY56" i="2"/>
  <c r="FS56" i="2"/>
  <c r="DU56" i="2"/>
  <c r="FI56" i="2"/>
  <c r="EO56" i="2"/>
  <c r="GC56" i="2"/>
  <c r="EA55" i="2"/>
  <c r="EU55" i="2"/>
  <c r="FO55" i="2"/>
  <c r="GI55" i="2"/>
  <c r="EK55" i="2"/>
  <c r="FY55" i="2"/>
  <c r="DQ55" i="2"/>
  <c r="FE55" i="2"/>
  <c r="DW55" i="2"/>
  <c r="EQ55" i="2"/>
  <c r="FK55" i="2"/>
  <c r="GE55" i="2"/>
  <c r="DM55" i="2"/>
  <c r="FA55" i="2"/>
  <c r="EG55" i="2"/>
  <c r="FU55" i="2"/>
  <c r="DS54" i="2"/>
  <c r="EM54" i="2"/>
  <c r="FG54" i="2"/>
  <c r="GA54" i="2"/>
  <c r="EW54" i="2"/>
  <c r="FQ54" i="2"/>
  <c r="GK54" i="2"/>
  <c r="EC54" i="2"/>
  <c r="DO54" i="2"/>
  <c r="EI54" i="2"/>
  <c r="FC54" i="2"/>
  <c r="FW54" i="2"/>
  <c r="FM54" i="2"/>
  <c r="GG54" i="2"/>
  <c r="DY54" i="2"/>
  <c r="ES54" i="2"/>
  <c r="DK54" i="2"/>
  <c r="EE54" i="2"/>
  <c r="EY54" i="2"/>
  <c r="FS54" i="2"/>
  <c r="GC54" i="2"/>
  <c r="DU54" i="2"/>
  <c r="EO54" i="2"/>
  <c r="FI54" i="2"/>
  <c r="DQ53" i="2"/>
  <c r="EK53" i="2"/>
  <c r="EA53" i="2"/>
  <c r="EU53" i="2"/>
  <c r="FO53" i="2"/>
  <c r="GI53" i="2"/>
  <c r="FE53" i="2"/>
  <c r="FY53" i="2"/>
  <c r="DM53" i="2"/>
  <c r="EG53" i="2"/>
  <c r="DW53" i="2"/>
  <c r="EQ53" i="2"/>
  <c r="FK53" i="2"/>
  <c r="GE53" i="2"/>
  <c r="FA53" i="2"/>
  <c r="FU53" i="2"/>
  <c r="EC52" i="2"/>
  <c r="EW52" i="2"/>
  <c r="FQ52" i="2"/>
  <c r="GK52" i="2"/>
  <c r="DS52" i="2"/>
  <c r="EM52" i="2"/>
  <c r="FG52" i="2"/>
  <c r="GA52" i="2"/>
  <c r="DY52" i="2"/>
  <c r="ES52" i="2"/>
  <c r="FM52" i="2"/>
  <c r="GG52" i="2"/>
  <c r="DO52" i="2"/>
  <c r="EI52" i="2"/>
  <c r="FC52" i="2"/>
  <c r="FW52" i="2"/>
  <c r="DU52" i="2"/>
  <c r="EO52" i="2"/>
  <c r="FI52" i="2"/>
  <c r="GC52" i="2"/>
  <c r="DK52" i="2"/>
  <c r="EE52" i="2"/>
  <c r="EY52" i="2"/>
  <c r="FS52" i="2"/>
  <c r="DQ51" i="2"/>
  <c r="EK51" i="2"/>
  <c r="FE51" i="2"/>
  <c r="FY51" i="2"/>
  <c r="EA51" i="2"/>
  <c r="EU51" i="2"/>
  <c r="FO51" i="2"/>
  <c r="GI51" i="2"/>
  <c r="DM51" i="2"/>
  <c r="EG51" i="2"/>
  <c r="FA51" i="2"/>
  <c r="FU51" i="2"/>
  <c r="DW51" i="2"/>
  <c r="EQ51" i="2"/>
  <c r="FK51" i="2"/>
  <c r="GE51" i="2"/>
  <c r="EC50" i="2"/>
  <c r="EW50" i="2"/>
  <c r="FQ50" i="2"/>
  <c r="GK50" i="2"/>
  <c r="DS50" i="2"/>
  <c r="EM50" i="2"/>
  <c r="FG50" i="2"/>
  <c r="GA50" i="2"/>
  <c r="DY50" i="2"/>
  <c r="ES50" i="2"/>
  <c r="FM50" i="2"/>
  <c r="GG50" i="2"/>
  <c r="DO50" i="2"/>
  <c r="EI50" i="2"/>
  <c r="FC50" i="2"/>
  <c r="FW50" i="2"/>
  <c r="DU50" i="2"/>
  <c r="EO50" i="2"/>
  <c r="FI50" i="2"/>
  <c r="GC50" i="2"/>
  <c r="DK50" i="2"/>
  <c r="EE50" i="2"/>
  <c r="EY50" i="2"/>
  <c r="FS50" i="2"/>
  <c r="FE49" i="2"/>
  <c r="FY49" i="2"/>
  <c r="EA49" i="2"/>
  <c r="EK49" i="2"/>
  <c r="DQ49" i="2"/>
  <c r="EU49" i="2"/>
  <c r="FO49" i="2"/>
  <c r="GI49" i="2"/>
  <c r="DM49" i="2"/>
  <c r="FA49" i="2"/>
  <c r="FU49" i="2"/>
  <c r="DW49" i="2"/>
  <c r="EG49" i="2"/>
  <c r="EQ49" i="2"/>
  <c r="FK49" i="2"/>
  <c r="GE49" i="2"/>
  <c r="DS48" i="2"/>
  <c r="EC48" i="2"/>
  <c r="GA48" i="2"/>
  <c r="GK48" i="2"/>
  <c r="FG48" i="2"/>
  <c r="FQ48" i="2"/>
  <c r="EM48" i="2"/>
  <c r="EW48" i="2"/>
  <c r="EI48" i="2"/>
  <c r="ES48" i="2"/>
  <c r="DO48" i="2"/>
  <c r="DY48" i="2"/>
  <c r="FW48" i="2"/>
  <c r="GG48" i="2"/>
  <c r="FC48" i="2"/>
  <c r="FM48" i="2"/>
  <c r="EY48" i="2"/>
  <c r="FI48" i="2"/>
  <c r="EE48" i="2"/>
  <c r="EO48" i="2"/>
  <c r="DK48" i="2"/>
  <c r="DU48" i="2"/>
  <c r="FS48" i="2"/>
  <c r="GC48" i="2"/>
  <c r="EA47" i="2"/>
  <c r="EU47" i="2"/>
  <c r="FO47" i="2"/>
  <c r="DQ47" i="2"/>
  <c r="FE47" i="2"/>
  <c r="FY47" i="2"/>
  <c r="EK47" i="2"/>
  <c r="GI47" i="2"/>
  <c r="DW47" i="2"/>
  <c r="EQ47" i="2"/>
  <c r="FK47" i="2"/>
  <c r="EG47" i="2"/>
  <c r="GE47" i="2"/>
  <c r="FU47" i="2"/>
  <c r="DM47" i="2"/>
  <c r="FA47" i="2"/>
  <c r="DS46" i="2"/>
  <c r="EM46" i="2"/>
  <c r="FG46" i="2"/>
  <c r="GA46" i="2"/>
  <c r="EW46" i="2"/>
  <c r="GK46" i="2"/>
  <c r="EC46" i="2"/>
  <c r="FQ46" i="2"/>
  <c r="DO46" i="2"/>
  <c r="EI46" i="2"/>
  <c r="FC46" i="2"/>
  <c r="FW46" i="2"/>
  <c r="DY46" i="2"/>
  <c r="FM46" i="2"/>
  <c r="ES46" i="2"/>
  <c r="GG46" i="2"/>
  <c r="DK46" i="2"/>
  <c r="EE46" i="2"/>
  <c r="EY46" i="2"/>
  <c r="FS46" i="2"/>
  <c r="EO46" i="2"/>
  <c r="GC46" i="2"/>
  <c r="DU46" i="2"/>
  <c r="FI46" i="2"/>
  <c r="EA45" i="2"/>
  <c r="EU45" i="2"/>
  <c r="FO45" i="2"/>
  <c r="GI45" i="2"/>
  <c r="DQ45" i="2"/>
  <c r="EK45" i="2"/>
  <c r="FE45" i="2"/>
  <c r="FY45" i="2"/>
  <c r="DW45" i="2"/>
  <c r="EQ45" i="2"/>
  <c r="FK45" i="2"/>
  <c r="GE45" i="2"/>
  <c r="DM45" i="2"/>
  <c r="EG45" i="2"/>
  <c r="FA45" i="2"/>
  <c r="FU45" i="2"/>
  <c r="DS44" i="2"/>
  <c r="EM44" i="2"/>
  <c r="FG44" i="2"/>
  <c r="GA44" i="2"/>
  <c r="EC44" i="2"/>
  <c r="EW44" i="2"/>
  <c r="FQ44" i="2"/>
  <c r="GK44" i="2"/>
  <c r="DO44" i="2"/>
  <c r="EI44" i="2"/>
  <c r="FC44" i="2"/>
  <c r="FW44" i="2"/>
  <c r="DY44" i="2"/>
  <c r="ES44" i="2"/>
  <c r="FM44" i="2"/>
  <c r="GG44" i="2"/>
  <c r="DK44" i="2"/>
  <c r="EE44" i="2"/>
  <c r="EY44" i="2"/>
  <c r="FS44" i="2"/>
  <c r="DU44" i="2"/>
  <c r="EO44" i="2"/>
  <c r="FI44" i="2"/>
  <c r="GC44" i="2"/>
  <c r="EA43" i="2"/>
  <c r="EU43" i="2"/>
  <c r="FO43" i="2"/>
  <c r="GI43" i="2"/>
  <c r="DQ43" i="2"/>
  <c r="EK43" i="2"/>
  <c r="FE43" i="2"/>
  <c r="FY43" i="2"/>
  <c r="DW43" i="2"/>
  <c r="EQ43" i="2"/>
  <c r="FK43" i="2"/>
  <c r="GE43" i="2"/>
  <c r="DM43" i="2"/>
  <c r="EG43" i="2"/>
  <c r="FA43" i="2"/>
  <c r="FU43" i="2"/>
  <c r="DS42" i="2"/>
  <c r="EM42" i="2"/>
  <c r="FG42" i="2"/>
  <c r="GA42" i="2"/>
  <c r="EC42" i="2"/>
  <c r="EW42" i="2"/>
  <c r="FQ42" i="2"/>
  <c r="GK42" i="2"/>
  <c r="DO42" i="2"/>
  <c r="EI42" i="2"/>
  <c r="FC42" i="2"/>
  <c r="FW42" i="2"/>
  <c r="DY42" i="2"/>
  <c r="ES42" i="2"/>
  <c r="FM42" i="2"/>
  <c r="GG42" i="2"/>
  <c r="DK42" i="2"/>
  <c r="EE42" i="2"/>
  <c r="EY42" i="2"/>
  <c r="FS42" i="2"/>
  <c r="DU42" i="2"/>
  <c r="EO42" i="2"/>
  <c r="FI42" i="2"/>
  <c r="GC42" i="2"/>
  <c r="EA41" i="2"/>
  <c r="EU41" i="2"/>
  <c r="FO41" i="2"/>
  <c r="GI41" i="2"/>
  <c r="DQ41" i="2"/>
  <c r="EK41" i="2"/>
  <c r="FE41" i="2"/>
  <c r="FY41" i="2"/>
  <c r="DW41" i="2"/>
  <c r="EQ41" i="2"/>
  <c r="FK41" i="2"/>
  <c r="GE41" i="2"/>
  <c r="DM41" i="2"/>
  <c r="EG41" i="2"/>
  <c r="FA41" i="2"/>
  <c r="FU41" i="2"/>
  <c r="DS40" i="2"/>
  <c r="EM40" i="2"/>
  <c r="FG40" i="2"/>
  <c r="GA40" i="2"/>
  <c r="EC40" i="2"/>
  <c r="EW40" i="2"/>
  <c r="FQ40" i="2"/>
  <c r="GK40" i="2"/>
  <c r="DO40" i="2"/>
  <c r="EI40" i="2"/>
  <c r="FC40" i="2"/>
  <c r="FW40" i="2"/>
  <c r="DY40" i="2"/>
  <c r="ES40" i="2"/>
  <c r="FM40" i="2"/>
  <c r="GG40" i="2"/>
  <c r="DK40" i="2"/>
  <c r="EE40" i="2"/>
  <c r="EY40" i="2"/>
  <c r="FS40" i="2"/>
  <c r="DU40" i="2"/>
  <c r="EO40" i="2"/>
  <c r="FI40" i="2"/>
  <c r="GC40" i="2"/>
  <c r="EA39" i="2"/>
  <c r="EU39" i="2"/>
  <c r="FO39" i="2"/>
  <c r="GI39" i="2"/>
  <c r="DQ39" i="2"/>
  <c r="EK39" i="2"/>
  <c r="FE39" i="2"/>
  <c r="FY39" i="2"/>
  <c r="DW39" i="2"/>
  <c r="EQ39" i="2"/>
  <c r="FK39" i="2"/>
  <c r="GE39" i="2"/>
  <c r="DM39" i="2"/>
  <c r="EG39" i="2"/>
  <c r="FA39" i="2"/>
  <c r="FU39" i="2"/>
  <c r="EC38" i="2"/>
  <c r="EW38" i="2"/>
  <c r="FQ38" i="2"/>
  <c r="FG38" i="2"/>
  <c r="GA38" i="2"/>
  <c r="EM38" i="2"/>
  <c r="DS38" i="2"/>
  <c r="GK38" i="2"/>
  <c r="DY38" i="2"/>
  <c r="ES38" i="2"/>
  <c r="FM38" i="2"/>
  <c r="FW38" i="2"/>
  <c r="FC38" i="2"/>
  <c r="EI38" i="2"/>
  <c r="GG38" i="2"/>
  <c r="DO38" i="2"/>
  <c r="DU38" i="2"/>
  <c r="EO38" i="2"/>
  <c r="FI38" i="2"/>
  <c r="DK38" i="2"/>
  <c r="FS38" i="2"/>
  <c r="EY38" i="2"/>
  <c r="GC38" i="2"/>
  <c r="EE38" i="2"/>
  <c r="DQ37" i="2"/>
  <c r="EK37" i="2"/>
  <c r="FE37" i="2"/>
  <c r="FY37" i="2"/>
  <c r="EA37" i="2"/>
  <c r="GI37" i="2"/>
  <c r="FO37" i="2"/>
  <c r="EU37" i="2"/>
  <c r="DM37" i="2"/>
  <c r="EG37" i="2"/>
  <c r="FA37" i="2"/>
  <c r="FU37" i="2"/>
  <c r="EQ37" i="2"/>
  <c r="DW37" i="2"/>
  <c r="GE37" i="2"/>
  <c r="FK37" i="2"/>
  <c r="EC36" i="2"/>
  <c r="EW36" i="2"/>
  <c r="FQ36" i="2"/>
  <c r="GK36" i="2"/>
  <c r="GA36" i="2"/>
  <c r="DS36" i="2"/>
  <c r="EM36" i="2"/>
  <c r="FG36" i="2"/>
  <c r="DY36" i="2"/>
  <c r="ES36" i="2"/>
  <c r="FM36" i="2"/>
  <c r="GG36" i="2"/>
  <c r="DO36" i="2"/>
  <c r="EI36" i="2"/>
  <c r="FC36" i="2"/>
  <c r="FW36" i="2"/>
  <c r="DU36" i="2"/>
  <c r="EO36" i="2"/>
  <c r="FI36" i="2"/>
  <c r="GC36" i="2"/>
  <c r="EE36" i="2"/>
  <c r="EY36" i="2"/>
  <c r="FS36" i="2"/>
  <c r="DK36" i="2"/>
  <c r="DQ35" i="2"/>
  <c r="EK35" i="2"/>
  <c r="FE35" i="2"/>
  <c r="FY35" i="2"/>
  <c r="EU35" i="2"/>
  <c r="FO35" i="2"/>
  <c r="GI35" i="2"/>
  <c r="EA35" i="2"/>
  <c r="DM35" i="2"/>
  <c r="EG35" i="2"/>
  <c r="FA35" i="2"/>
  <c r="FU35" i="2"/>
  <c r="FK35" i="2"/>
  <c r="GE35" i="2"/>
  <c r="DW35" i="2"/>
  <c r="EQ35" i="2"/>
  <c r="DS34" i="2"/>
  <c r="EM34" i="2"/>
  <c r="FG34" i="2"/>
  <c r="GA34" i="2"/>
  <c r="EC34" i="2"/>
  <c r="EW34" i="2"/>
  <c r="FQ34" i="2"/>
  <c r="GK34" i="2"/>
  <c r="DO34" i="2"/>
  <c r="EI34" i="2"/>
  <c r="FC34" i="2"/>
  <c r="FW34" i="2"/>
  <c r="DY34" i="2"/>
  <c r="ES34" i="2"/>
  <c r="FM34" i="2"/>
  <c r="GG34" i="2"/>
  <c r="DK34" i="2"/>
  <c r="EE34" i="2"/>
  <c r="EY34" i="2"/>
  <c r="FS34" i="2"/>
  <c r="DU34" i="2"/>
  <c r="EO34" i="2"/>
  <c r="FI34" i="2"/>
  <c r="GC34" i="2"/>
  <c r="EA33" i="2"/>
  <c r="EU33" i="2"/>
  <c r="FO33" i="2"/>
  <c r="GI33" i="2"/>
  <c r="DQ33" i="2"/>
  <c r="EK33" i="2"/>
  <c r="FE33" i="2"/>
  <c r="FY33" i="2"/>
  <c r="DW33" i="2"/>
  <c r="EQ33" i="2"/>
  <c r="FK33" i="2"/>
  <c r="GE33" i="2"/>
  <c r="DM33" i="2"/>
  <c r="EG33" i="2"/>
  <c r="FA33" i="2"/>
  <c r="FU33" i="2"/>
  <c r="DS32" i="2"/>
  <c r="EM32" i="2"/>
  <c r="FG32" i="2"/>
  <c r="GA32" i="2"/>
  <c r="EC32" i="2"/>
  <c r="EW32" i="2"/>
  <c r="FQ32" i="2"/>
  <c r="GK32" i="2"/>
  <c r="DO32" i="2"/>
  <c r="EI32" i="2"/>
  <c r="FC32" i="2"/>
  <c r="FW32" i="2"/>
  <c r="DY32" i="2"/>
  <c r="ES32" i="2"/>
  <c r="FM32" i="2"/>
  <c r="GG32" i="2"/>
  <c r="DK32" i="2"/>
  <c r="EE32" i="2"/>
  <c r="EY32" i="2"/>
  <c r="FS32" i="2"/>
  <c r="DU32" i="2"/>
  <c r="EO32" i="2"/>
  <c r="FI32" i="2"/>
  <c r="GC32" i="2"/>
  <c r="FE31" i="2"/>
  <c r="EK31" i="2"/>
  <c r="EU31" i="2"/>
  <c r="FO31" i="2"/>
  <c r="GI31" i="2"/>
  <c r="DQ31" i="2"/>
  <c r="EA31" i="2"/>
  <c r="FY31" i="2"/>
  <c r="FA31" i="2"/>
  <c r="FK31" i="2"/>
  <c r="GE31" i="2"/>
  <c r="EG31" i="2"/>
  <c r="EQ31" i="2"/>
  <c r="DM31" i="2"/>
  <c r="DW31" i="2"/>
  <c r="FU31" i="2"/>
  <c r="DS30" i="2"/>
  <c r="GK30" i="2"/>
  <c r="FQ30" i="2"/>
  <c r="GA30" i="2"/>
  <c r="EW30" i="2"/>
  <c r="FG30" i="2"/>
  <c r="EC30" i="2"/>
  <c r="EM30" i="2"/>
  <c r="DY30" i="2"/>
  <c r="EI30" i="2"/>
  <c r="DO30" i="2"/>
  <c r="GG30" i="2"/>
  <c r="FM30" i="2"/>
  <c r="FW30" i="2"/>
  <c r="ES30" i="2"/>
  <c r="FC30" i="2"/>
  <c r="EO30" i="2"/>
  <c r="EY30" i="2"/>
  <c r="DU30" i="2"/>
  <c r="EE30" i="2"/>
  <c r="DK30" i="2"/>
  <c r="GC30" i="2"/>
  <c r="FI30" i="2"/>
  <c r="FS30" i="2"/>
  <c r="DQ29" i="2"/>
  <c r="EK29" i="2"/>
  <c r="EA29" i="2"/>
  <c r="FE29" i="2"/>
  <c r="FO29" i="2"/>
  <c r="EU29" i="2"/>
  <c r="FY29" i="2"/>
  <c r="GI29" i="2"/>
  <c r="DM29" i="2"/>
  <c r="EG29" i="2"/>
  <c r="EQ29" i="2"/>
  <c r="FU29" i="2"/>
  <c r="GE29" i="2"/>
  <c r="FA29" i="2"/>
  <c r="FK29" i="2"/>
  <c r="DW29" i="2"/>
  <c r="EC28" i="2"/>
  <c r="EW28" i="2"/>
  <c r="FQ28" i="2"/>
  <c r="GK28" i="2"/>
  <c r="DS28" i="2"/>
  <c r="FG28" i="2"/>
  <c r="EM28" i="2"/>
  <c r="GA28" i="2"/>
  <c r="DY28" i="2"/>
  <c r="ES28" i="2"/>
  <c r="FM28" i="2"/>
  <c r="GG28" i="2"/>
  <c r="EI28" i="2"/>
  <c r="FW28" i="2"/>
  <c r="DO28" i="2"/>
  <c r="FC28" i="2"/>
  <c r="DU28" i="2"/>
  <c r="EO28" i="2"/>
  <c r="FI28" i="2"/>
  <c r="GC28" i="2"/>
  <c r="DK28" i="2"/>
  <c r="EY28" i="2"/>
  <c r="EE28" i="2"/>
  <c r="FS28" i="2"/>
  <c r="DQ27" i="2"/>
  <c r="EK27" i="2"/>
  <c r="FE27" i="2"/>
  <c r="FY27" i="2"/>
  <c r="EA27" i="2"/>
  <c r="EU27" i="2"/>
  <c r="FO27" i="2"/>
  <c r="GI27" i="2"/>
  <c r="DM27" i="2"/>
  <c r="EG27" i="2"/>
  <c r="FA27" i="2"/>
  <c r="FU27" i="2"/>
  <c r="DW27" i="2"/>
  <c r="EQ27" i="2"/>
  <c r="GE27" i="2"/>
  <c r="FK27" i="2"/>
  <c r="EC26" i="2"/>
  <c r="EW26" i="2"/>
  <c r="FQ26" i="2"/>
  <c r="GK26" i="2"/>
  <c r="DS26" i="2"/>
  <c r="EM26" i="2"/>
  <c r="FG26" i="2"/>
  <c r="GA26" i="2"/>
  <c r="DY26" i="2"/>
  <c r="ES26" i="2"/>
  <c r="FM26" i="2"/>
  <c r="GG26" i="2"/>
  <c r="DO26" i="2"/>
  <c r="EI26" i="2"/>
  <c r="FC26" i="2"/>
  <c r="FW26" i="2"/>
  <c r="DU26" i="2"/>
  <c r="EO26" i="2"/>
  <c r="FI26" i="2"/>
  <c r="GC26" i="2"/>
  <c r="DK26" i="2"/>
  <c r="EE26" i="2"/>
  <c r="EY26" i="2"/>
  <c r="FS26" i="2"/>
  <c r="EA25" i="2"/>
  <c r="EU25" i="2"/>
  <c r="FY25" i="2"/>
  <c r="FE25" i="2"/>
  <c r="EK25" i="2"/>
  <c r="FO25" i="2"/>
  <c r="GI25" i="2"/>
  <c r="DQ25" i="2"/>
  <c r="DW25" i="2"/>
  <c r="EQ25" i="2"/>
  <c r="DM25" i="2"/>
  <c r="FU25" i="2"/>
  <c r="FA25" i="2"/>
  <c r="FK25" i="2"/>
  <c r="GE25" i="2"/>
  <c r="EG25" i="2"/>
  <c r="DS24" i="2"/>
  <c r="EM24" i="2"/>
  <c r="FG24" i="2"/>
  <c r="GA24" i="2"/>
  <c r="EC24" i="2"/>
  <c r="GK24" i="2"/>
  <c r="FQ24" i="2"/>
  <c r="EW24" i="2"/>
  <c r="DO24" i="2"/>
  <c r="EI24" i="2"/>
  <c r="FC24" i="2"/>
  <c r="FW24" i="2"/>
  <c r="ES24" i="2"/>
  <c r="DY24" i="2"/>
  <c r="GG24" i="2"/>
  <c r="FM24" i="2"/>
  <c r="DK24" i="2"/>
  <c r="EE24" i="2"/>
  <c r="EY24" i="2"/>
  <c r="FS24" i="2"/>
  <c r="FI24" i="2"/>
  <c r="EO24" i="2"/>
  <c r="DU24" i="2"/>
  <c r="GC24" i="2"/>
  <c r="EA23" i="2"/>
  <c r="EU23" i="2"/>
  <c r="FO23" i="2"/>
  <c r="GI23" i="2"/>
  <c r="FY23" i="2"/>
  <c r="FE23" i="2"/>
  <c r="EK23" i="2"/>
  <c r="DQ23" i="2"/>
  <c r="DW23" i="2"/>
  <c r="EQ23" i="2"/>
  <c r="FK23" i="2"/>
  <c r="GE23" i="2"/>
  <c r="DM23" i="2"/>
  <c r="FU23" i="2"/>
  <c r="FA23" i="2"/>
  <c r="EG23" i="2"/>
  <c r="DS22" i="2"/>
  <c r="EM22" i="2"/>
  <c r="FG22" i="2"/>
  <c r="GA22" i="2"/>
  <c r="EC22" i="2"/>
  <c r="GK22" i="2"/>
  <c r="FQ22" i="2"/>
  <c r="EW22" i="2"/>
  <c r="DO22" i="2"/>
  <c r="EI22" i="2"/>
  <c r="FC22" i="2"/>
  <c r="FW22" i="2"/>
  <c r="ES22" i="2"/>
  <c r="DY22" i="2"/>
  <c r="GG22" i="2"/>
  <c r="FM22" i="2"/>
  <c r="DK22" i="2"/>
  <c r="EE22" i="2"/>
  <c r="EY22" i="2"/>
  <c r="FS22" i="2"/>
  <c r="DU22" i="2"/>
  <c r="FI22" i="2"/>
  <c r="EO22" i="2"/>
  <c r="GC22" i="2"/>
  <c r="EA21" i="2"/>
  <c r="EU21" i="2"/>
  <c r="FO21" i="2"/>
  <c r="GI21" i="2"/>
  <c r="EK21" i="2"/>
  <c r="FY21" i="2"/>
  <c r="FE21" i="2"/>
  <c r="DQ21" i="2"/>
  <c r="DW21" i="2"/>
  <c r="EQ21" i="2"/>
  <c r="FK21" i="2"/>
  <c r="GE21" i="2"/>
  <c r="FA21" i="2"/>
  <c r="DM21" i="2"/>
  <c r="FU21" i="2"/>
  <c r="EG21" i="2"/>
  <c r="EC20" i="2"/>
  <c r="EM20" i="2"/>
  <c r="DS20" i="2"/>
  <c r="FQ20" i="2"/>
  <c r="EW20" i="2"/>
  <c r="FG20" i="2"/>
  <c r="GA20" i="2"/>
  <c r="GK20" i="2"/>
  <c r="ES20" i="2"/>
  <c r="FC20" i="2"/>
  <c r="DY20" i="2"/>
  <c r="EI20" i="2"/>
  <c r="FM20" i="2"/>
  <c r="DO20" i="2"/>
  <c r="FW20" i="2"/>
  <c r="GG20" i="2"/>
  <c r="EO20" i="2"/>
  <c r="EY20" i="2"/>
  <c r="FI20" i="2"/>
  <c r="DU20" i="2"/>
  <c r="EE20" i="2"/>
  <c r="DK20" i="2"/>
  <c r="FS20" i="2"/>
  <c r="GC20" i="2"/>
  <c r="FY19" i="2"/>
  <c r="GI19" i="2"/>
  <c r="FE19" i="2"/>
  <c r="FO19" i="2"/>
  <c r="EK19" i="2"/>
  <c r="EU19" i="2"/>
  <c r="DQ19" i="2"/>
  <c r="EA19" i="2"/>
  <c r="DM19" i="2"/>
  <c r="DW19" i="2"/>
  <c r="FU19" i="2"/>
  <c r="GE19" i="2"/>
  <c r="FA19" i="2"/>
  <c r="FK19" i="2"/>
  <c r="EG19" i="2"/>
  <c r="EQ19" i="2"/>
  <c r="EC18" i="2"/>
  <c r="EM18" i="2"/>
  <c r="DS18" i="2"/>
  <c r="GK18" i="2"/>
  <c r="FQ18" i="2"/>
  <c r="GA18" i="2"/>
  <c r="EW18" i="2"/>
  <c r="FG18" i="2"/>
  <c r="ES18" i="2"/>
  <c r="FC18" i="2"/>
  <c r="DY18" i="2"/>
  <c r="EI18" i="2"/>
  <c r="DO18" i="2"/>
  <c r="GG18" i="2"/>
  <c r="FM18" i="2"/>
  <c r="FW18" i="2"/>
  <c r="FI18" i="2"/>
  <c r="FS18" i="2"/>
  <c r="EO18" i="2"/>
  <c r="EY18" i="2"/>
  <c r="DU18" i="2"/>
  <c r="EE18" i="2"/>
  <c r="DK18" i="2"/>
  <c r="GC18" i="2"/>
  <c r="DQ17" i="2"/>
  <c r="EK17" i="2"/>
  <c r="EA17" i="2"/>
  <c r="FY17" i="2"/>
  <c r="GI17" i="2"/>
  <c r="FE17" i="2"/>
  <c r="FO17" i="2"/>
  <c r="EU17" i="2"/>
  <c r="DM17" i="2"/>
  <c r="EG17" i="2"/>
  <c r="EQ17" i="2"/>
  <c r="FU17" i="2"/>
  <c r="GE17" i="2"/>
  <c r="DW17" i="2"/>
  <c r="FA17" i="2"/>
  <c r="FK17" i="2"/>
  <c r="EC16" i="2"/>
  <c r="EW16" i="2"/>
  <c r="FQ16" i="2"/>
  <c r="GK16" i="2"/>
  <c r="DS16" i="2"/>
  <c r="FG16" i="2"/>
  <c r="EM16" i="2"/>
  <c r="GA16" i="2"/>
  <c r="DY16" i="2"/>
  <c r="ES16" i="2"/>
  <c r="FM16" i="2"/>
  <c r="GG16" i="2"/>
  <c r="DO16" i="2"/>
  <c r="EI16" i="2"/>
  <c r="FW16" i="2"/>
  <c r="FC16" i="2"/>
  <c r="DU16" i="2"/>
  <c r="EO16" i="2"/>
  <c r="FI16" i="2"/>
  <c r="GC16" i="2"/>
  <c r="DK16" i="2"/>
  <c r="EY16" i="2"/>
  <c r="EE16" i="2"/>
  <c r="FS16" i="2"/>
  <c r="DQ15" i="2"/>
  <c r="EK15" i="2"/>
  <c r="FE15" i="2"/>
  <c r="FY15" i="2"/>
  <c r="EA15" i="2"/>
  <c r="EU15" i="2"/>
  <c r="FO15" i="2"/>
  <c r="GI15" i="2"/>
  <c r="DM15" i="2"/>
  <c r="EG15" i="2"/>
  <c r="FA15" i="2"/>
  <c r="FU15" i="2"/>
  <c r="DW15" i="2"/>
  <c r="EQ15" i="2"/>
  <c r="FK15" i="2"/>
  <c r="GE15" i="2"/>
  <c r="EC14" i="2"/>
  <c r="EW14" i="2"/>
  <c r="FQ14" i="2"/>
  <c r="GK14" i="2"/>
  <c r="DS14" i="2"/>
  <c r="EM14" i="2"/>
  <c r="FG14" i="2"/>
  <c r="GA14" i="2"/>
  <c r="DY14" i="2"/>
  <c r="ES14" i="2"/>
  <c r="FM14" i="2"/>
  <c r="GG14" i="2"/>
  <c r="DO14" i="2"/>
  <c r="EI14" i="2"/>
  <c r="FC14" i="2"/>
  <c r="FW14" i="2"/>
  <c r="DU14" i="2"/>
  <c r="EO14" i="2"/>
  <c r="FI14" i="2"/>
  <c r="GC14" i="2"/>
  <c r="DK14" i="2"/>
  <c r="EE14" i="2"/>
  <c r="EY14" i="2"/>
  <c r="FS14" i="2"/>
  <c r="EK13" i="2"/>
  <c r="EU13" i="2"/>
  <c r="FY13" i="2"/>
  <c r="DQ13" i="2"/>
  <c r="EA13" i="2"/>
  <c r="GI13" i="2"/>
  <c r="FE13" i="2"/>
  <c r="FO13" i="2"/>
  <c r="FA13" i="2"/>
  <c r="FK13" i="2"/>
  <c r="FU13" i="2"/>
  <c r="EG13" i="2"/>
  <c r="EQ13" i="2"/>
  <c r="DM13" i="2"/>
  <c r="DW13" i="2"/>
  <c r="GE13" i="2"/>
  <c r="DS12" i="2"/>
  <c r="EM12" i="2"/>
  <c r="FG12" i="2"/>
  <c r="GA12" i="2"/>
  <c r="EC12" i="2"/>
  <c r="FQ12" i="2"/>
  <c r="EW12" i="2"/>
  <c r="GK12" i="2"/>
  <c r="DO12" i="2"/>
  <c r="EI12" i="2"/>
  <c r="FC12" i="2"/>
  <c r="FW12" i="2"/>
  <c r="ES12" i="2"/>
  <c r="GG12" i="2"/>
  <c r="DY12" i="2"/>
  <c r="FM12" i="2"/>
  <c r="DK12" i="2"/>
  <c r="EE12" i="2"/>
  <c r="EY12" i="2"/>
  <c r="FS12" i="2"/>
  <c r="DU12" i="2"/>
  <c r="FI12" i="2"/>
  <c r="EO12" i="2"/>
  <c r="GC12" i="2"/>
  <c r="EA11" i="2"/>
  <c r="EU11" i="2"/>
  <c r="FO11" i="2"/>
  <c r="GI11" i="2"/>
  <c r="FE11" i="2"/>
  <c r="FY11" i="2"/>
  <c r="DQ11" i="2"/>
  <c r="EK11" i="2"/>
  <c r="DW11" i="2"/>
  <c r="EQ11" i="2"/>
  <c r="FK11" i="2"/>
  <c r="GE11" i="2"/>
  <c r="FU11" i="2"/>
  <c r="DM11" i="2"/>
  <c r="EG11" i="2"/>
  <c r="FA11" i="2"/>
  <c r="EC10" i="2"/>
  <c r="EW10" i="2"/>
  <c r="FG10" i="2"/>
  <c r="EM10" i="2"/>
  <c r="FQ10" i="2"/>
  <c r="GA10" i="2"/>
  <c r="DS10" i="2"/>
  <c r="GK10" i="2"/>
  <c r="DY10" i="2"/>
  <c r="ES10" i="2"/>
  <c r="FM10" i="2"/>
  <c r="FW10" i="2"/>
  <c r="DO10" i="2"/>
  <c r="FC10" i="2"/>
  <c r="EI10" i="2"/>
  <c r="GG10" i="2"/>
  <c r="DU10" i="2"/>
  <c r="EO10" i="2"/>
  <c r="EY10" i="2"/>
  <c r="EE10" i="2"/>
  <c r="FS10" i="2"/>
  <c r="FI10" i="2"/>
  <c r="GC10" i="2"/>
  <c r="DK10" i="2"/>
  <c r="DQ9" i="2"/>
  <c r="EK9" i="2"/>
  <c r="FE9" i="2"/>
  <c r="FY9" i="2"/>
  <c r="EU9" i="2"/>
  <c r="GI9" i="2"/>
  <c r="FO9" i="2"/>
  <c r="EA9" i="2"/>
  <c r="DM9" i="2"/>
  <c r="EG9" i="2"/>
  <c r="FA9" i="2"/>
  <c r="FU9" i="2"/>
  <c r="DW9" i="2"/>
  <c r="FK9" i="2"/>
  <c r="EQ9" i="2"/>
  <c r="GE9" i="2"/>
  <c r="EC8" i="2"/>
  <c r="EW8" i="2"/>
  <c r="FQ8" i="2"/>
  <c r="GK8" i="2"/>
  <c r="DS8" i="2"/>
  <c r="EM8" i="2"/>
  <c r="FG8" i="2"/>
  <c r="GA8" i="2"/>
  <c r="DY8" i="2"/>
  <c r="ES8" i="2"/>
  <c r="FM8" i="2"/>
  <c r="GG8" i="2"/>
  <c r="DO8" i="2"/>
  <c r="EI8" i="2"/>
  <c r="FW8" i="2"/>
  <c r="FC8" i="2"/>
  <c r="DU8" i="2"/>
  <c r="EO8" i="2"/>
  <c r="FI8" i="2"/>
  <c r="GC8" i="2"/>
  <c r="DK8" i="2"/>
  <c r="EE8" i="2"/>
  <c r="EY8" i="2"/>
  <c r="FS8" i="2"/>
  <c r="DQ7" i="2"/>
  <c r="EK7" i="2"/>
  <c r="FE7" i="2"/>
  <c r="FY7" i="2"/>
  <c r="EA7" i="2"/>
  <c r="EU7" i="2"/>
  <c r="FO7" i="2"/>
  <c r="GI7" i="2"/>
  <c r="DM7" i="2"/>
  <c r="EG7" i="2"/>
  <c r="FA7" i="2"/>
  <c r="FU7" i="2"/>
  <c r="DW7" i="2"/>
  <c r="EQ7" i="2"/>
  <c r="FK7" i="2"/>
  <c r="GE7" i="2"/>
  <c r="DX31" i="2"/>
  <c r="ER31" i="2"/>
  <c r="DN31" i="2"/>
  <c r="FV31" i="2"/>
  <c r="FB31" i="2"/>
  <c r="FL31" i="2"/>
  <c r="GF31" i="2"/>
  <c r="EH31" i="2"/>
  <c r="DT31" i="2"/>
  <c r="EN31" i="2"/>
  <c r="FH31" i="2"/>
  <c r="ED31" i="2"/>
  <c r="FR31" i="2"/>
  <c r="DJ31" i="2"/>
  <c r="GB31" i="2"/>
  <c r="EX31" i="2"/>
  <c r="DP30" i="2"/>
  <c r="EJ30" i="2"/>
  <c r="FD30" i="2"/>
  <c r="FX30" i="2"/>
  <c r="ET30" i="2"/>
  <c r="DZ30" i="2"/>
  <c r="GH30" i="2"/>
  <c r="FN30" i="2"/>
  <c r="DL30" i="2"/>
  <c r="EF30" i="2"/>
  <c r="EZ30" i="2"/>
  <c r="FT30" i="2"/>
  <c r="FJ30" i="2"/>
  <c r="EP30" i="2"/>
  <c r="DV30" i="2"/>
  <c r="GD30" i="2"/>
  <c r="EB29" i="2"/>
  <c r="EV29" i="2"/>
  <c r="FP29" i="2"/>
  <c r="GJ29" i="2"/>
  <c r="FZ29" i="2"/>
  <c r="EL29" i="2"/>
  <c r="FF29" i="2"/>
  <c r="DR29" i="2"/>
  <c r="DX29" i="2"/>
  <c r="ER29" i="2"/>
  <c r="FL29" i="2"/>
  <c r="GF29" i="2"/>
  <c r="DN29" i="2"/>
  <c r="FV29" i="2"/>
  <c r="FB29" i="2"/>
  <c r="EH29" i="2"/>
  <c r="DT29" i="2"/>
  <c r="EN29" i="2"/>
  <c r="FH29" i="2"/>
  <c r="GB29" i="2"/>
  <c r="ED29" i="2"/>
  <c r="FR29" i="2"/>
  <c r="DJ29" i="2"/>
  <c r="EX29" i="2"/>
  <c r="DP28" i="2"/>
  <c r="EJ28" i="2"/>
  <c r="FD28" i="2"/>
  <c r="FX28" i="2"/>
  <c r="ET28" i="2"/>
  <c r="GH28" i="2"/>
  <c r="DZ28" i="2"/>
  <c r="FN28" i="2"/>
  <c r="DL28" i="2"/>
  <c r="EF28" i="2"/>
  <c r="EZ28" i="2"/>
  <c r="FT28" i="2"/>
  <c r="DV28" i="2"/>
  <c r="FJ28" i="2"/>
  <c r="EP28" i="2"/>
  <c r="GD28" i="2"/>
  <c r="EB27" i="2"/>
  <c r="EV27" i="2"/>
  <c r="FP27" i="2"/>
  <c r="GJ27" i="2"/>
  <c r="FF27" i="2"/>
  <c r="FZ27" i="2"/>
  <c r="DR27" i="2"/>
  <c r="EL27" i="2"/>
  <c r="DX27" i="2"/>
  <c r="ER27" i="2"/>
  <c r="FL27" i="2"/>
  <c r="GF27" i="2"/>
  <c r="DN27" i="2"/>
  <c r="EH27" i="2"/>
  <c r="FB27" i="2"/>
  <c r="FV27" i="2"/>
  <c r="DT27" i="2"/>
  <c r="EN27" i="2"/>
  <c r="FH27" i="2"/>
  <c r="GB27" i="2"/>
  <c r="DJ27" i="2"/>
  <c r="ED27" i="2"/>
  <c r="FR27" i="2"/>
  <c r="EX27" i="2"/>
  <c r="DZ26" i="2"/>
  <c r="ET26" i="2"/>
  <c r="FN26" i="2"/>
  <c r="DP26" i="2"/>
  <c r="EJ26" i="2"/>
  <c r="FD26" i="2"/>
  <c r="FX26" i="2"/>
  <c r="GH26" i="2"/>
  <c r="DV26" i="2"/>
  <c r="EP26" i="2"/>
  <c r="FJ26" i="2"/>
  <c r="GD26" i="2"/>
  <c r="DL26" i="2"/>
  <c r="EF26" i="2"/>
  <c r="EZ26" i="2"/>
  <c r="FT26" i="2"/>
  <c r="DR25" i="2"/>
  <c r="FZ25" i="2"/>
  <c r="EV25" i="2"/>
  <c r="FF25" i="2"/>
  <c r="EB25" i="2"/>
  <c r="EL25" i="2"/>
  <c r="FP25" i="2"/>
  <c r="GJ25" i="2"/>
  <c r="DX25" i="2"/>
  <c r="EH25" i="2"/>
  <c r="DN25" i="2"/>
  <c r="FV25" i="2"/>
  <c r="ER25" i="2"/>
  <c r="FB25" i="2"/>
  <c r="FL25" i="2"/>
  <c r="GF25" i="2"/>
  <c r="EN25" i="2"/>
  <c r="EX25" i="2"/>
  <c r="DT25" i="2"/>
  <c r="ED25" i="2"/>
  <c r="FR25" i="2"/>
  <c r="DJ25" i="2"/>
  <c r="FH25" i="2"/>
  <c r="GB25" i="2"/>
  <c r="FD24" i="2"/>
  <c r="FN24" i="2"/>
  <c r="EJ24" i="2"/>
  <c r="ET24" i="2"/>
  <c r="DP24" i="2"/>
  <c r="DZ24" i="2"/>
  <c r="FX24" i="2"/>
  <c r="GH24" i="2"/>
  <c r="FT24" i="2"/>
  <c r="GD24" i="2"/>
  <c r="EZ24" i="2"/>
  <c r="FJ24" i="2"/>
  <c r="EF24" i="2"/>
  <c r="EP24" i="2"/>
  <c r="DL24" i="2"/>
  <c r="DV24" i="2"/>
  <c r="DR23" i="2"/>
  <c r="GJ23" i="2"/>
  <c r="FP23" i="2"/>
  <c r="FZ23" i="2"/>
  <c r="EV23" i="2"/>
  <c r="FF23" i="2"/>
  <c r="EB23" i="2"/>
  <c r="EL23" i="2"/>
  <c r="DX23" i="2"/>
  <c r="EH23" i="2"/>
  <c r="DN23" i="2"/>
  <c r="GF23" i="2"/>
  <c r="FL23" i="2"/>
  <c r="FV23" i="2"/>
  <c r="ER23" i="2"/>
  <c r="FB23" i="2"/>
  <c r="EN23" i="2"/>
  <c r="EX23" i="2"/>
  <c r="DT23" i="2"/>
  <c r="ED23" i="2"/>
  <c r="DJ23" i="2"/>
  <c r="GB23" i="2"/>
  <c r="FH23" i="2"/>
  <c r="FR23" i="2"/>
  <c r="DP22" i="2"/>
  <c r="EJ22" i="2"/>
  <c r="FD22" i="2"/>
  <c r="FN22" i="2"/>
  <c r="ET22" i="2"/>
  <c r="DZ22" i="2"/>
  <c r="FX22" i="2"/>
  <c r="GH22" i="2"/>
  <c r="DL22" i="2"/>
  <c r="EF22" i="2"/>
  <c r="FT22" i="2"/>
  <c r="GD22" i="2"/>
  <c r="DV22" i="2"/>
  <c r="EZ22" i="2"/>
  <c r="FJ22" i="2"/>
  <c r="EP22" i="2"/>
  <c r="EB21" i="2"/>
  <c r="EV21" i="2"/>
  <c r="FP21" i="2"/>
  <c r="GJ21" i="2"/>
  <c r="DR21" i="2"/>
  <c r="EL21" i="2"/>
  <c r="FF21" i="2"/>
  <c r="FZ21" i="2"/>
  <c r="DX21" i="2"/>
  <c r="ER21" i="2"/>
  <c r="FL21" i="2"/>
  <c r="GF21" i="2"/>
  <c r="DN21" i="2"/>
  <c r="EH21" i="2"/>
  <c r="FB21" i="2"/>
  <c r="FV21" i="2"/>
  <c r="DT21" i="2"/>
  <c r="EN21" i="2"/>
  <c r="FH21" i="2"/>
  <c r="GB21" i="2"/>
  <c r="DJ21" i="2"/>
  <c r="ED21" i="2"/>
  <c r="EX21" i="2"/>
  <c r="FR21" i="2"/>
  <c r="DP20" i="2"/>
  <c r="EJ20" i="2"/>
  <c r="FD20" i="2"/>
  <c r="FX20" i="2"/>
  <c r="ET20" i="2"/>
  <c r="DZ20" i="2"/>
  <c r="FN20" i="2"/>
  <c r="GH20" i="2"/>
  <c r="DL20" i="2"/>
  <c r="EF20" i="2"/>
  <c r="EZ20" i="2"/>
  <c r="FT20" i="2"/>
  <c r="EP20" i="2"/>
  <c r="FJ20" i="2"/>
  <c r="GD20" i="2"/>
  <c r="DV20" i="2"/>
  <c r="EB19" i="2"/>
  <c r="EV19" i="2"/>
  <c r="FP19" i="2"/>
  <c r="GJ19" i="2"/>
  <c r="DR19" i="2"/>
  <c r="FZ19" i="2"/>
  <c r="FF19" i="2"/>
  <c r="EL19" i="2"/>
  <c r="DX19" i="2"/>
  <c r="ER19" i="2"/>
  <c r="FL19" i="2"/>
  <c r="GF19" i="2"/>
  <c r="EH19" i="2"/>
  <c r="DN19" i="2"/>
  <c r="FV19" i="2"/>
  <c r="FB19" i="2"/>
  <c r="DT19" i="2"/>
  <c r="EN19" i="2"/>
  <c r="FH19" i="2"/>
  <c r="GB19" i="2"/>
  <c r="EX19" i="2"/>
  <c r="ED19" i="2"/>
  <c r="DJ19" i="2"/>
  <c r="FR19" i="2"/>
  <c r="DP18" i="2"/>
  <c r="EJ18" i="2"/>
  <c r="FD18" i="2"/>
  <c r="FX18" i="2"/>
  <c r="FN18" i="2"/>
  <c r="ET18" i="2"/>
  <c r="DZ18" i="2"/>
  <c r="GH18" i="2"/>
  <c r="DL18" i="2"/>
  <c r="EF18" i="2"/>
  <c r="EZ18" i="2"/>
  <c r="FT18" i="2"/>
  <c r="GD18" i="2"/>
  <c r="FJ18" i="2"/>
  <c r="EP18" i="2"/>
  <c r="DV18" i="2"/>
  <c r="EB17" i="2"/>
  <c r="EV17" i="2"/>
  <c r="FP17" i="2"/>
  <c r="GJ17" i="2"/>
  <c r="EL17" i="2"/>
  <c r="FZ17" i="2"/>
  <c r="FF17" i="2"/>
  <c r="DR17" i="2"/>
  <c r="DX17" i="2"/>
  <c r="ER17" i="2"/>
  <c r="FL17" i="2"/>
  <c r="GF17" i="2"/>
  <c r="DN17" i="2"/>
  <c r="FV17" i="2"/>
  <c r="EH17" i="2"/>
  <c r="FB17" i="2"/>
  <c r="DT17" i="2"/>
  <c r="EN17" i="2"/>
  <c r="FH17" i="2"/>
  <c r="GB17" i="2"/>
  <c r="EX17" i="2"/>
  <c r="ED17" i="2"/>
  <c r="DJ17" i="2"/>
  <c r="FR17" i="2"/>
  <c r="DP16" i="2"/>
  <c r="EJ16" i="2"/>
  <c r="FD16" i="2"/>
  <c r="FX16" i="2"/>
  <c r="ET16" i="2"/>
  <c r="GH16" i="2"/>
  <c r="DZ16" i="2"/>
  <c r="FN16" i="2"/>
  <c r="DL16" i="2"/>
  <c r="EF16" i="2"/>
  <c r="EZ16" i="2"/>
  <c r="FT16" i="2"/>
  <c r="FJ16" i="2"/>
  <c r="DV16" i="2"/>
  <c r="EP16" i="2"/>
  <c r="GD16" i="2"/>
  <c r="DR15" i="2"/>
  <c r="EL15" i="2"/>
  <c r="EB15" i="2"/>
  <c r="EV15" i="2"/>
  <c r="FP15" i="2"/>
  <c r="GJ15" i="2"/>
  <c r="FZ15" i="2"/>
  <c r="FF15" i="2"/>
  <c r="DN15" i="2"/>
  <c r="EH15" i="2"/>
  <c r="FB15" i="2"/>
  <c r="DX15" i="2"/>
  <c r="ER15" i="2"/>
  <c r="FL15" i="2"/>
  <c r="GF15" i="2"/>
  <c r="FV15" i="2"/>
  <c r="DJ15" i="2"/>
  <c r="ED15" i="2"/>
  <c r="EX15" i="2"/>
  <c r="DT15" i="2"/>
  <c r="EN15" i="2"/>
  <c r="FH15" i="2"/>
  <c r="GB15" i="2"/>
  <c r="FR15" i="2"/>
  <c r="DZ14" i="2"/>
  <c r="ET14" i="2"/>
  <c r="FN14" i="2"/>
  <c r="GH14" i="2"/>
  <c r="DP14" i="2"/>
  <c r="EJ14" i="2"/>
  <c r="FD14" i="2"/>
  <c r="FX14" i="2"/>
  <c r="DV14" i="2"/>
  <c r="EP14" i="2"/>
  <c r="FJ14" i="2"/>
  <c r="GD14" i="2"/>
  <c r="DL14" i="2"/>
  <c r="EF14" i="2"/>
  <c r="EZ14" i="2"/>
  <c r="FT14" i="2"/>
  <c r="EB13" i="2"/>
  <c r="EV13" i="2"/>
  <c r="FP13" i="2"/>
  <c r="FF13" i="2"/>
  <c r="EL13" i="2"/>
  <c r="FZ13" i="2"/>
  <c r="DR13" i="2"/>
  <c r="GJ13" i="2"/>
  <c r="DX13" i="2"/>
  <c r="ER13" i="2"/>
  <c r="FL13" i="2"/>
  <c r="FB13" i="2"/>
  <c r="FV13" i="2"/>
  <c r="EH13" i="2"/>
  <c r="DN13" i="2"/>
  <c r="GF13" i="2"/>
  <c r="DT13" i="2"/>
  <c r="EN13" i="2"/>
  <c r="FH13" i="2"/>
  <c r="DJ13" i="2"/>
  <c r="FR13" i="2"/>
  <c r="EX13" i="2"/>
  <c r="ED13" i="2"/>
  <c r="GB13" i="2"/>
  <c r="DP12" i="2"/>
  <c r="EJ12" i="2"/>
  <c r="FD12" i="2"/>
  <c r="FX12" i="2"/>
  <c r="DZ12" i="2"/>
  <c r="FN12" i="2"/>
  <c r="ET12" i="2"/>
  <c r="GH12" i="2"/>
  <c r="DL12" i="2"/>
  <c r="EF12" i="2"/>
  <c r="EZ12" i="2"/>
  <c r="FT12" i="2"/>
  <c r="EP12" i="2"/>
  <c r="GD12" i="2"/>
  <c r="DV12" i="2"/>
  <c r="FJ12" i="2"/>
  <c r="EB11" i="2"/>
  <c r="EV11" i="2"/>
  <c r="FP11" i="2"/>
  <c r="GJ11" i="2"/>
  <c r="DR11" i="2"/>
  <c r="EL11" i="2"/>
  <c r="FF11" i="2"/>
  <c r="FZ11" i="2"/>
  <c r="DX11" i="2"/>
  <c r="ER11" i="2"/>
  <c r="FL11" i="2"/>
  <c r="GF11" i="2"/>
  <c r="DN11" i="2"/>
  <c r="EH11" i="2"/>
  <c r="FB11" i="2"/>
  <c r="FV11" i="2"/>
  <c r="DT11" i="2"/>
  <c r="EN11" i="2"/>
  <c r="FH11" i="2"/>
  <c r="GB11" i="2"/>
  <c r="DJ11" i="2"/>
  <c r="ED11" i="2"/>
  <c r="EX11" i="2"/>
  <c r="FR11" i="2"/>
  <c r="DP10" i="2"/>
  <c r="EJ10" i="2"/>
  <c r="FD10" i="2"/>
  <c r="FX10" i="2"/>
  <c r="DZ10" i="2"/>
  <c r="ET10" i="2"/>
  <c r="GH10" i="2"/>
  <c r="FN10" i="2"/>
  <c r="DL10" i="2"/>
  <c r="EF10" i="2"/>
  <c r="EZ10" i="2"/>
  <c r="FT10" i="2"/>
  <c r="EP10" i="2"/>
  <c r="DV10" i="2"/>
  <c r="FJ10" i="2"/>
  <c r="GD10" i="2"/>
  <c r="EB9" i="2"/>
  <c r="EV9" i="2"/>
  <c r="FP9" i="2"/>
  <c r="GJ9" i="2"/>
  <c r="DR9" i="2"/>
  <c r="FF9" i="2"/>
  <c r="EL9" i="2"/>
  <c r="FZ9" i="2"/>
  <c r="DX9" i="2"/>
  <c r="ER9" i="2"/>
  <c r="FL9" i="2"/>
  <c r="GF9" i="2"/>
  <c r="EH9" i="2"/>
  <c r="FV9" i="2"/>
  <c r="DN9" i="2"/>
  <c r="FB9" i="2"/>
  <c r="DT9" i="2"/>
  <c r="EN9" i="2"/>
  <c r="FH9" i="2"/>
  <c r="GB9" i="2"/>
  <c r="DJ9" i="2"/>
  <c r="EX9" i="2"/>
  <c r="ED9" i="2"/>
  <c r="FR9" i="2"/>
  <c r="DP8" i="2"/>
  <c r="EJ8" i="2"/>
  <c r="FD8" i="2"/>
  <c r="FX8" i="2"/>
  <c r="ET8" i="2"/>
  <c r="FN8" i="2"/>
  <c r="GH8" i="2"/>
  <c r="DZ8" i="2"/>
  <c r="DV8" i="2"/>
  <c r="DL8" i="2"/>
  <c r="EF8" i="2"/>
  <c r="EZ8" i="2"/>
  <c r="FT8" i="2"/>
  <c r="GD8" i="2"/>
  <c r="FJ8" i="2"/>
  <c r="EP8" i="2"/>
  <c r="DR7" i="2"/>
  <c r="EL7" i="2"/>
  <c r="FF7" i="2"/>
  <c r="FZ7" i="2"/>
  <c r="EB7" i="2"/>
  <c r="EV7" i="2"/>
  <c r="FP7" i="2"/>
  <c r="GJ7" i="2"/>
  <c r="DN7" i="2"/>
  <c r="EH7" i="2"/>
  <c r="FB7" i="2"/>
  <c r="FV7" i="2"/>
  <c r="DX7" i="2"/>
  <c r="ER7" i="2"/>
  <c r="FL7" i="2"/>
  <c r="GF7" i="2"/>
  <c r="DJ7" i="2"/>
  <c r="ED7" i="2"/>
  <c r="EX7" i="2"/>
  <c r="FR7" i="2"/>
  <c r="DT7" i="2"/>
  <c r="EN7" i="2"/>
  <c r="FH7" i="2"/>
  <c r="GB7" i="2"/>
  <c r="A30" i="4"/>
  <c r="C30" i="4" s="1"/>
  <c r="A62" i="4"/>
  <c r="C62" i="4" s="1"/>
  <c r="A15" i="4"/>
  <c r="A31" i="4"/>
  <c r="C31" i="4" s="1"/>
  <c r="A47" i="4"/>
  <c r="C47" i="4" s="1"/>
  <c r="A55" i="4"/>
  <c r="C55" i="4" s="1"/>
  <c r="A65" i="4"/>
  <c r="C65" i="4" s="1"/>
  <c r="A79" i="4"/>
  <c r="C79" i="4" s="1"/>
  <c r="A38" i="4"/>
  <c r="C38" i="4" s="1"/>
  <c r="A70" i="4"/>
  <c r="C70" i="4" s="1"/>
  <c r="A23" i="4"/>
  <c r="C23" i="4" s="1"/>
  <c r="A33" i="4"/>
  <c r="C33" i="4" s="1"/>
  <c r="A49" i="4"/>
  <c r="C49" i="4" s="1"/>
  <c r="A57" i="4"/>
  <c r="C57" i="4" s="1"/>
  <c r="A69" i="4"/>
  <c r="C69" i="4" s="1"/>
  <c r="A7" i="4"/>
  <c r="A46" i="4"/>
  <c r="C46" i="4" s="1"/>
  <c r="A78" i="4"/>
  <c r="A25" i="4"/>
  <c r="C25" i="4" s="1"/>
  <c r="A37" i="4"/>
  <c r="C37" i="4" s="1"/>
  <c r="A51" i="4"/>
  <c r="C51" i="4" s="1"/>
  <c r="A61" i="4"/>
  <c r="C61" i="4" s="1"/>
  <c r="A71" i="4"/>
  <c r="C71" i="4" s="1"/>
  <c r="A54" i="4"/>
  <c r="C54" i="4" s="1"/>
  <c r="A6" i="4"/>
  <c r="A29" i="4"/>
  <c r="C29" i="4" s="1"/>
  <c r="A39" i="4"/>
  <c r="C39" i="4" s="1"/>
  <c r="A53" i="4"/>
  <c r="C53" i="4" s="1"/>
  <c r="E18" i="4"/>
  <c r="A17" i="4"/>
  <c r="E8" i="4"/>
  <c r="A16" i="4"/>
  <c r="C16" i="4" s="1"/>
  <c r="A24" i="4"/>
  <c r="A28" i="4"/>
  <c r="C28" i="4" s="1"/>
  <c r="A32" i="4"/>
  <c r="C32" i="4" s="1"/>
  <c r="A36" i="4"/>
  <c r="C36" i="4" s="1"/>
  <c r="A40" i="4"/>
  <c r="C40" i="4" s="1"/>
  <c r="A44" i="4"/>
  <c r="C44" i="4" s="1"/>
  <c r="A48" i="4"/>
  <c r="C48" i="4" s="1"/>
  <c r="A52" i="4"/>
  <c r="C52" i="4" s="1"/>
  <c r="A56" i="4"/>
  <c r="A60" i="4"/>
  <c r="C60" i="4" s="1"/>
  <c r="A64" i="4"/>
  <c r="C64" i="4" s="1"/>
  <c r="A68" i="4"/>
  <c r="C68" i="4" s="1"/>
  <c r="A72" i="4"/>
  <c r="C72" i="4" s="1"/>
  <c r="A76" i="4"/>
  <c r="A41" i="4"/>
  <c r="A45" i="4"/>
  <c r="C45" i="4" s="1"/>
  <c r="A73" i="4"/>
  <c r="C73" i="4" s="1"/>
  <c r="A77" i="4"/>
  <c r="C77" i="4" s="1"/>
  <c r="A26" i="4"/>
  <c r="C26" i="4" s="1"/>
  <c r="A34" i="4"/>
  <c r="C34" i="4" s="1"/>
  <c r="A42" i="4"/>
  <c r="C42" i="4" s="1"/>
  <c r="A50" i="4"/>
  <c r="A58" i="4"/>
  <c r="C58" i="4" s="1"/>
  <c r="A66" i="4"/>
  <c r="C66" i="4" s="1"/>
  <c r="A74" i="4"/>
  <c r="C74" i="4" s="1"/>
  <c r="A27" i="4"/>
  <c r="C27" i="4" s="1"/>
  <c r="A35" i="4"/>
  <c r="C35" i="4" s="1"/>
  <c r="A43" i="4"/>
  <c r="C43" i="4" s="1"/>
  <c r="A59" i="4"/>
  <c r="C59" i="4" s="1"/>
  <c r="A67" i="4"/>
  <c r="C67" i="4" s="1"/>
  <c r="A75" i="4"/>
  <c r="C75" i="4" s="1"/>
  <c r="DG251" i="2"/>
  <c r="DC251" i="2"/>
  <c r="DC247" i="2"/>
  <c r="DG231" i="2"/>
  <c r="DG227" i="2"/>
  <c r="DC227" i="2"/>
  <c r="DG223" i="2"/>
  <c r="DC223" i="2"/>
  <c r="DG219" i="2"/>
  <c r="DC219" i="2"/>
  <c r="DG215" i="2"/>
  <c r="DC215" i="2"/>
  <c r="DA214" i="2"/>
  <c r="DC211" i="2"/>
  <c r="DI210" i="2"/>
  <c r="DA261" i="2"/>
  <c r="DF203" i="2"/>
  <c r="DB195" i="2"/>
  <c r="DF187" i="2"/>
  <c r="DE208" i="2"/>
  <c r="DA208" i="2"/>
  <c r="DA204" i="2"/>
  <c r="DA200" i="2"/>
  <c r="DE196" i="2"/>
  <c r="DA196" i="2"/>
  <c r="DE192" i="2"/>
  <c r="DA188" i="2"/>
  <c r="DC186" i="2"/>
  <c r="DA184" i="2"/>
  <c r="DA180" i="2"/>
  <c r="DE176" i="2"/>
  <c r="DA176" i="2"/>
  <c r="DA168" i="2"/>
  <c r="N4" i="4" l="1"/>
  <c r="C56" i="4"/>
  <c r="D56" i="4" s="1"/>
  <c r="B56" i="4" s="1"/>
  <c r="C24" i="4"/>
  <c r="D24" i="4" s="1"/>
  <c r="B24" i="4" s="1"/>
  <c r="DI209" i="2"/>
  <c r="DB187" i="2"/>
  <c r="DF195" i="2"/>
  <c r="DB203" i="2"/>
  <c r="DA172" i="2"/>
  <c r="DE180" i="2"/>
  <c r="C50" i="4"/>
  <c r="C76" i="4"/>
  <c r="D76" i="4" s="1"/>
  <c r="B76" i="4" s="1"/>
  <c r="P7" i="4"/>
  <c r="C41" i="4"/>
  <c r="D41" i="4" s="1"/>
  <c r="B41" i="4" s="1"/>
  <c r="C15" i="4"/>
  <c r="DC263" i="2"/>
  <c r="DG263" i="2"/>
  <c r="P11" i="4"/>
  <c r="C17" i="4"/>
  <c r="C78" i="4"/>
  <c r="D78" i="4" s="1"/>
  <c r="B78" i="4" s="1"/>
  <c r="DC260" i="2"/>
  <c r="DC264" i="2"/>
  <c r="DC12" i="2"/>
  <c r="P8" i="4"/>
  <c r="P9" i="4"/>
  <c r="P16" i="4"/>
  <c r="P15" i="4"/>
  <c r="P13" i="4"/>
  <c r="P14" i="4"/>
  <c r="P10" i="4"/>
  <c r="DC170" i="2"/>
  <c r="DI237" i="2"/>
  <c r="DC202" i="2"/>
  <c r="DB199" i="2"/>
  <c r="DB207" i="2"/>
  <c r="DF207" i="2"/>
  <c r="DE184" i="2"/>
  <c r="DE188" i="2"/>
  <c r="DI192" i="2"/>
  <c r="DI196" i="2"/>
  <c r="DC231" i="2"/>
  <c r="DC235" i="2"/>
  <c r="DG235" i="2"/>
  <c r="DC239" i="2"/>
  <c r="DG239" i="2"/>
  <c r="DG247" i="2"/>
  <c r="DC255" i="2"/>
  <c r="DG255" i="2"/>
  <c r="DG166" i="2"/>
  <c r="DG198" i="2"/>
  <c r="DA213" i="2"/>
  <c r="DE213" i="2"/>
  <c r="DE217" i="2"/>
  <c r="DI233" i="2"/>
  <c r="DD185" i="2"/>
  <c r="DH185" i="2"/>
  <c r="DD189" i="2"/>
  <c r="DH189" i="2"/>
  <c r="DD193" i="2"/>
  <c r="DH193" i="2"/>
  <c r="DD197" i="2"/>
  <c r="DH197" i="2"/>
  <c r="DD201" i="2"/>
  <c r="DH201" i="2"/>
  <c r="DD205" i="2"/>
  <c r="DH205" i="2"/>
  <c r="DB191" i="2"/>
  <c r="DF191" i="2"/>
  <c r="DF199" i="2"/>
  <c r="DC259" i="2"/>
  <c r="DG182" i="2"/>
  <c r="DE209" i="2"/>
  <c r="DE237" i="2"/>
  <c r="DA241" i="2"/>
  <c r="DE241" i="2"/>
  <c r="DA245" i="2"/>
  <c r="DI253" i="2"/>
  <c r="DG259" i="2"/>
  <c r="DC265" i="2"/>
  <c r="DE75" i="2"/>
  <c r="DE79" i="2"/>
  <c r="DG82" i="2"/>
  <c r="DE87" i="2"/>
  <c r="DA95" i="2"/>
  <c r="DI95" i="2"/>
  <c r="DA101" i="2"/>
  <c r="DE101" i="2"/>
  <c r="DC104" i="2"/>
  <c r="DG112" i="2"/>
  <c r="DG118" i="2"/>
  <c r="DC243" i="2"/>
  <c r="DG243" i="2"/>
  <c r="DC82" i="2"/>
  <c r="DC84" i="2"/>
  <c r="DA97" i="2"/>
  <c r="DA99" i="2"/>
  <c r="DC112" i="2"/>
  <c r="DG114" i="2"/>
  <c r="DG116" i="2"/>
  <c r="DC118" i="2"/>
  <c r="DG120" i="2"/>
  <c r="DC122" i="2"/>
  <c r="DG122" i="2"/>
  <c r="DC124" i="2"/>
  <c r="DG124" i="2"/>
  <c r="DC126" i="2"/>
  <c r="DG126" i="2"/>
  <c r="DE129" i="2"/>
  <c r="DG132" i="2"/>
  <c r="DG134" i="2"/>
  <c r="DC136" i="2"/>
  <c r="DG136" i="2"/>
  <c r="DC138" i="2"/>
  <c r="DG138" i="2"/>
  <c r="DC140" i="2"/>
  <c r="DG140" i="2"/>
  <c r="DC142" i="2"/>
  <c r="DC144" i="2"/>
  <c r="DG144" i="2"/>
  <c r="DC146" i="2"/>
  <c r="DG146" i="2"/>
  <c r="DC148" i="2"/>
  <c r="DG148" i="2"/>
  <c r="DC166" i="2"/>
  <c r="DG178" i="2"/>
  <c r="DC182" i="2"/>
  <c r="DG194" i="2"/>
  <c r="DC198" i="2"/>
  <c r="DG212" i="2"/>
  <c r="DC216" i="2"/>
  <c r="DI217" i="2"/>
  <c r="DE221" i="2"/>
  <c r="DI221" i="2"/>
  <c r="DA225" i="2"/>
  <c r="DE225" i="2"/>
  <c r="DA229" i="2"/>
  <c r="DI249" i="2"/>
  <c r="DI257" i="2"/>
  <c r="DE261" i="2"/>
  <c r="DE168" i="2"/>
  <c r="DI168" i="2"/>
  <c r="DE172" i="2"/>
  <c r="DI172" i="2"/>
  <c r="DI176" i="2"/>
  <c r="DI180" i="2"/>
  <c r="DI184" i="2"/>
  <c r="DI188" i="2"/>
  <c r="DE200" i="2"/>
  <c r="DI200" i="2"/>
  <c r="DE204" i="2"/>
  <c r="DI204" i="2"/>
  <c r="DA210" i="2"/>
  <c r="DE210" i="2"/>
  <c r="DG211" i="2"/>
  <c r="DE214" i="2"/>
  <c r="DI214" i="2"/>
  <c r="D49" i="4"/>
  <c r="B49" i="4" s="1"/>
  <c r="DG84" i="2"/>
  <c r="DE97" i="2"/>
  <c r="DE99" i="2"/>
  <c r="DI99" i="2"/>
  <c r="DI101" i="2"/>
  <c r="DG106" i="2"/>
  <c r="DC114" i="2"/>
  <c r="DC116" i="2"/>
  <c r="DC120" i="2"/>
  <c r="DG142" i="2"/>
  <c r="DG150" i="2"/>
  <c r="DG158" i="2"/>
  <c r="DC164" i="2"/>
  <c r="DC168" i="2"/>
  <c r="DG170" i="2"/>
  <c r="DC172" i="2"/>
  <c r="DG174" i="2"/>
  <c r="DG180" i="2"/>
  <c r="DI183" i="2"/>
  <c r="DI185" i="2"/>
  <c r="DC190" i="2"/>
  <c r="DG190" i="2"/>
  <c r="DC194" i="2"/>
  <c r="DG200" i="2"/>
  <c r="DC208" i="2"/>
  <c r="DI229" i="2"/>
  <c r="DA233" i="2"/>
  <c r="DA237" i="2"/>
  <c r="DI245" i="2"/>
  <c r="DG246" i="2"/>
  <c r="DE249" i="2"/>
  <c r="DC250" i="2"/>
  <c r="DG252" i="2"/>
  <c r="DE253" i="2"/>
  <c r="DE257" i="2"/>
  <c r="DE265" i="2"/>
  <c r="DF77" i="2"/>
  <c r="DC131" i="2"/>
  <c r="DC133" i="2"/>
  <c r="DI134" i="2"/>
  <c r="DI158" i="2"/>
  <c r="DC163" i="2"/>
  <c r="DA186" i="2"/>
  <c r="DI216" i="2"/>
  <c r="DI190" i="2"/>
  <c r="DA218" i="2"/>
  <c r="DI218" i="2"/>
  <c r="DA220" i="2"/>
  <c r="DI220" i="2"/>
  <c r="DI224" i="2"/>
  <c r="DI226" i="2"/>
  <c r="DA230" i="2"/>
  <c r="DI230" i="2"/>
  <c r="DI242" i="2"/>
  <c r="DF46" i="2"/>
  <c r="DF48" i="2"/>
  <c r="CZ55" i="2"/>
  <c r="DH55" i="2"/>
  <c r="CZ57" i="2"/>
  <c r="DH57" i="2"/>
  <c r="DH59" i="2"/>
  <c r="DH61" i="2"/>
  <c r="DB66" i="2"/>
  <c r="DB68" i="2"/>
  <c r="DF70" i="2"/>
  <c r="DF90" i="2"/>
  <c r="DF92" i="2"/>
  <c r="DF106" i="2"/>
  <c r="DD107" i="2"/>
  <c r="DD109" i="2"/>
  <c r="DB130" i="2"/>
  <c r="DC150" i="2"/>
  <c r="DG160" i="2"/>
  <c r="DI163" i="2"/>
  <c r="DG164" i="2"/>
  <c r="DG168" i="2"/>
  <c r="DG172" i="2"/>
  <c r="DC174" i="2"/>
  <c r="DC176" i="2"/>
  <c r="DG176" i="2"/>
  <c r="DC178" i="2"/>
  <c r="DC180" i="2"/>
  <c r="DG186" i="2"/>
  <c r="DI187" i="2"/>
  <c r="DG202" i="2"/>
  <c r="DC204" i="2"/>
  <c r="DG204" i="2"/>
  <c r="DC206" i="2"/>
  <c r="DG206" i="2"/>
  <c r="DG208" i="2"/>
  <c r="DA209" i="2"/>
  <c r="DC212" i="2"/>
  <c r="DI213" i="2"/>
  <c r="DA215" i="2"/>
  <c r="DA217" i="2"/>
  <c r="DA221" i="2"/>
  <c r="DI225" i="2"/>
  <c r="DE229" i="2"/>
  <c r="DE233" i="2"/>
  <c r="DI241" i="2"/>
  <c r="DE245" i="2"/>
  <c r="DC246" i="2"/>
  <c r="DA249" i="2"/>
  <c r="DA253" i="2"/>
  <c r="DA257" i="2"/>
  <c r="DA265" i="2"/>
  <c r="DF73" i="2"/>
  <c r="DF75" i="2"/>
  <c r="DF79" i="2"/>
  <c r="DI130" i="2"/>
  <c r="DI132" i="2"/>
  <c r="DC159" i="2"/>
  <c r="DI160" i="2"/>
  <c r="DC161" i="2"/>
  <c r="DI162" i="2"/>
  <c r="DG163" i="2"/>
  <c r="DA190" i="2"/>
  <c r="D34" i="4"/>
  <c r="B34" i="4" s="1"/>
  <c r="CZ9" i="2"/>
  <c r="DH11" i="2"/>
  <c r="DB14" i="2"/>
  <c r="DF16" i="2"/>
  <c r="CZ21" i="2"/>
  <c r="DH21" i="2"/>
  <c r="DF22" i="2"/>
  <c r="CZ27" i="2"/>
  <c r="DH7" i="2"/>
  <c r="CZ15" i="2"/>
  <c r="DD17" i="2"/>
  <c r="DH19" i="2"/>
  <c r="DD21" i="2"/>
  <c r="DD29" i="2"/>
  <c r="DA8" i="2"/>
  <c r="DE8" i="2"/>
  <c r="DI8" i="2"/>
  <c r="DC9" i="2"/>
  <c r="DG9" i="2"/>
  <c r="DE10" i="2"/>
  <c r="DI12" i="2"/>
  <c r="DA14" i="2"/>
  <c r="DE14" i="2"/>
  <c r="DI14" i="2"/>
  <c r="DC15" i="2"/>
  <c r="DA16" i="2"/>
  <c r="DE16" i="2"/>
  <c r="DI16" i="2"/>
  <c r="DE18" i="2"/>
  <c r="DA22" i="2"/>
  <c r="DC23" i="2"/>
  <c r="DA26" i="2"/>
  <c r="DE26" i="2"/>
  <c r="DH9" i="2"/>
  <c r="CZ11" i="2"/>
  <c r="DD11" i="2"/>
  <c r="DB12" i="2"/>
  <c r="DF14" i="2"/>
  <c r="DD15" i="2"/>
  <c r="DF18" i="2"/>
  <c r="CZ23" i="2"/>
  <c r="DF24" i="2"/>
  <c r="DB26" i="2"/>
  <c r="DD27" i="2"/>
  <c r="DA28" i="2"/>
  <c r="DC33" i="2"/>
  <c r="DG37" i="2"/>
  <c r="DC41" i="2"/>
  <c r="DA44" i="2"/>
  <c r="DI44" i="2"/>
  <c r="DC45" i="2"/>
  <c r="DI48" i="2"/>
  <c r="DA50" i="2"/>
  <c r="DI50" i="2"/>
  <c r="DI52" i="2"/>
  <c r="DG65" i="2"/>
  <c r="DG67" i="2"/>
  <c r="DG69" i="2"/>
  <c r="DE78" i="2"/>
  <c r="DC81" i="2"/>
  <c r="DG83" i="2"/>
  <c r="DE86" i="2"/>
  <c r="DE96" i="2"/>
  <c r="DI96" i="2"/>
  <c r="DE98" i="2"/>
  <c r="DA100" i="2"/>
  <c r="DI100" i="2"/>
  <c r="DI102" i="2"/>
  <c r="DG105" i="2"/>
  <c r="DC111" i="2"/>
  <c r="DG113" i="2"/>
  <c r="DG117" i="2"/>
  <c r="DC123" i="2"/>
  <c r="DA7" i="2"/>
  <c r="DI7" i="2"/>
  <c r="DE9" i="2"/>
  <c r="DA15" i="2"/>
  <c r="DI15" i="2"/>
  <c r="DE17" i="2"/>
  <c r="DC24" i="2"/>
  <c r="DI27" i="2"/>
  <c r="DE29" i="2"/>
  <c r="DC32" i="2"/>
  <c r="DC34" i="2"/>
  <c r="DA37" i="2"/>
  <c r="DG40" i="2"/>
  <c r="DC42" i="2"/>
  <c r="DG44" i="2"/>
  <c r="DA49" i="2"/>
  <c r="DE51" i="2"/>
  <c r="DC56" i="2"/>
  <c r="DG64" i="2"/>
  <c r="DG66" i="2"/>
  <c r="DE77" i="2"/>
  <c r="DE95" i="2"/>
  <c r="DI97" i="2"/>
  <c r="DA30" i="2"/>
  <c r="DC39" i="2"/>
  <c r="DA48" i="2"/>
  <c r="DE50" i="2"/>
  <c r="DE52" i="2"/>
  <c r="DC57" i="2"/>
  <c r="DC67" i="2"/>
  <c r="DE74" i="2"/>
  <c r="DA96" i="2"/>
  <c r="DG115" i="2"/>
  <c r="DC121" i="2"/>
  <c r="DG30" i="2"/>
  <c r="DE35" i="2"/>
  <c r="DG68" i="2"/>
  <c r="DF152" i="2"/>
  <c r="DF154" i="2"/>
  <c r="DF156" i="2"/>
  <c r="DD191" i="2"/>
  <c r="DB192" i="2"/>
  <c r="DB194" i="2"/>
  <c r="DH195" i="2"/>
  <c r="DB196" i="2"/>
  <c r="DB218" i="2"/>
  <c r="DB220" i="2"/>
  <c r="DB222" i="2"/>
  <c r="CZ225" i="2"/>
  <c r="CZ227" i="2"/>
  <c r="CZ229" i="2"/>
  <c r="CZ233" i="2"/>
  <c r="CZ237" i="2"/>
  <c r="CZ241" i="2"/>
  <c r="DI28" i="2"/>
  <c r="DC29" i="2"/>
  <c r="DE34" i="2"/>
  <c r="DC35" i="2"/>
  <c r="DG41" i="2"/>
  <c r="DA42" i="2"/>
  <c r="DC43" i="2"/>
  <c r="DG43" i="2"/>
  <c r="DG45" i="2"/>
  <c r="DA46" i="2"/>
  <c r="DI46" i="2"/>
  <c r="DA52" i="2"/>
  <c r="DC55" i="2"/>
  <c r="DC69" i="2"/>
  <c r="DE72" i="2"/>
  <c r="DE76" i="2"/>
  <c r="DA80" i="2"/>
  <c r="DE80" i="2"/>
  <c r="DG81" i="2"/>
  <c r="DC83" i="2"/>
  <c r="DE88" i="2"/>
  <c r="DI94" i="2"/>
  <c r="DA98" i="2"/>
  <c r="DI98" i="2"/>
  <c r="DE100" i="2"/>
  <c r="DA102" i="2"/>
  <c r="DE102" i="2"/>
  <c r="DG111" i="2"/>
  <c r="DC113" i="2"/>
  <c r="DC115" i="2"/>
  <c r="DC117" i="2"/>
  <c r="DC119" i="2"/>
  <c r="DG119" i="2"/>
  <c r="DG121" i="2"/>
  <c r="DE6" i="2"/>
  <c r="V10" i="4" s="1"/>
  <c r="DE7" i="2"/>
  <c r="DA9" i="2"/>
  <c r="DI9" i="2"/>
  <c r="DE15" i="2"/>
  <c r="DE19" i="2"/>
  <c r="DG20" i="2"/>
  <c r="DA27" i="2"/>
  <c r="DE27" i="2"/>
  <c r="DG32" i="2"/>
  <c r="DG34" i="2"/>
  <c r="DI37" i="2"/>
  <c r="DC40" i="2"/>
  <c r="DG42" i="2"/>
  <c r="DC44" i="2"/>
  <c r="DG46" i="2"/>
  <c r="DA51" i="2"/>
  <c r="DI51" i="2"/>
  <c r="DG54" i="2"/>
  <c r="DC64" i="2"/>
  <c r="DC66" i="2"/>
  <c r="DC68" i="2"/>
  <c r="DG70" i="2"/>
  <c r="DE73" i="2"/>
  <c r="DC258" i="2"/>
  <c r="DI261" i="2"/>
  <c r="DC262" i="2"/>
  <c r="DI265" i="2"/>
  <c r="DE12" i="2"/>
  <c r="DC17" i="2"/>
  <c r="DI26" i="2"/>
  <c r="DC27" i="2"/>
  <c r="DG29" i="2"/>
  <c r="DE32" i="2"/>
  <c r="DG35" i="2"/>
  <c r="DE42" i="2"/>
  <c r="DE46" i="2"/>
  <c r="DG49" i="2"/>
  <c r="DH25" i="2"/>
  <c r="DC7" i="2"/>
  <c r="DI40" i="2"/>
  <c r="DB6" i="2"/>
  <c r="DB16" i="2"/>
  <c r="DC49" i="2"/>
  <c r="DG53" i="2"/>
  <c r="DA64" i="2"/>
  <c r="DC65" i="2"/>
  <c r="DG258" i="2"/>
  <c r="DA259" i="2"/>
  <c r="DG260" i="2"/>
  <c r="DA263" i="2"/>
  <c r="DG264" i="2"/>
  <c r="DG266" i="2"/>
  <c r="DI258" i="2"/>
  <c r="DI260" i="2"/>
  <c r="DI262" i="2"/>
  <c r="DI264" i="2"/>
  <c r="DI266" i="2"/>
  <c r="DB18" i="2"/>
  <c r="DI32" i="2"/>
  <c r="DE36" i="2"/>
  <c r="DG39" i="2"/>
  <c r="DE40" i="2"/>
  <c r="DG22" i="2"/>
  <c r="DI157" i="2"/>
  <c r="DE183" i="2"/>
  <c r="DE185" i="2"/>
  <c r="DE227" i="2"/>
  <c r="DE231" i="2"/>
  <c r="DE235" i="2"/>
  <c r="DE239" i="2"/>
  <c r="DD6" i="2"/>
  <c r="V9" i="4" s="1"/>
  <c r="DH6" i="2"/>
  <c r="V13" i="4" s="1"/>
  <c r="DD10" i="2"/>
  <c r="DD12" i="2"/>
  <c r="CZ16" i="2"/>
  <c r="CZ18" i="2"/>
  <c r="CZ20" i="2"/>
  <c r="DB23" i="2"/>
  <c r="CZ28" i="2"/>
  <c r="DH28" i="2"/>
  <c r="CZ38" i="2"/>
  <c r="CZ56" i="2"/>
  <c r="DH56" i="2"/>
  <c r="DH58" i="2"/>
  <c r="DH60" i="2"/>
  <c r="DH62" i="2"/>
  <c r="DB67" i="2"/>
  <c r="DF69" i="2"/>
  <c r="DF71" i="2"/>
  <c r="DF89" i="2"/>
  <c r="DF91" i="2"/>
  <c r="DF93" i="2"/>
  <c r="DF105" i="2"/>
  <c r="DD108" i="2"/>
  <c r="DB129" i="2"/>
  <c r="DB131" i="2"/>
  <c r="DB133" i="2"/>
  <c r="DF153" i="2"/>
  <c r="DF155" i="2"/>
  <c r="DB159" i="2"/>
  <c r="DB161" i="2"/>
  <c r="DB163" i="2"/>
  <c r="DD190" i="2"/>
  <c r="DH192" i="2"/>
  <c r="DB193" i="2"/>
  <c r="DH194" i="2"/>
  <c r="DH196" i="2"/>
  <c r="DH218" i="2"/>
  <c r="DB219" i="2"/>
  <c r="DB221" i="2"/>
  <c r="DH222" i="2"/>
  <c r="DB223" i="2"/>
  <c r="CZ226" i="2"/>
  <c r="CZ228" i="2"/>
  <c r="CZ230" i="2"/>
  <c r="CZ232" i="2"/>
  <c r="CZ234" i="2"/>
  <c r="CZ236" i="2"/>
  <c r="CZ238" i="2"/>
  <c r="CZ240" i="2"/>
  <c r="CZ242" i="2"/>
  <c r="DE194" i="2"/>
  <c r="DE212" i="2"/>
  <c r="DE216" i="2"/>
  <c r="DA224" i="2"/>
  <c r="DE224" i="2"/>
  <c r="DC229" i="2"/>
  <c r="DC241" i="2"/>
  <c r="DF44" i="2"/>
  <c r="DH63" i="2"/>
  <c r="DF124" i="2"/>
  <c r="DF126" i="2"/>
  <c r="DF132" i="2"/>
  <c r="DF134" i="2"/>
  <c r="DF158" i="2"/>
  <c r="DF160" i="2"/>
  <c r="DF162" i="2"/>
  <c r="DB224" i="2"/>
  <c r="D54" i="4"/>
  <c r="B54" i="4" s="1"/>
  <c r="DH15" i="2"/>
  <c r="DB20" i="2"/>
  <c r="DB28" i="2"/>
  <c r="DF30" i="2"/>
  <c r="DG17" i="2"/>
  <c r="DI22" i="2"/>
  <c r="DH29" i="2"/>
  <c r="DG21" i="2"/>
  <c r="DG25" i="2"/>
  <c r="DE38" i="2"/>
  <c r="DG47" i="2"/>
  <c r="DC59" i="2"/>
  <c r="DA88" i="2"/>
  <c r="DA90" i="2"/>
  <c r="D50" i="4"/>
  <c r="B50" i="4" s="1"/>
  <c r="DB8" i="2"/>
  <c r="DD19" i="2"/>
  <c r="CZ25" i="2"/>
  <c r="CZ31" i="2"/>
  <c r="DC11" i="2"/>
  <c r="DC13" i="2"/>
  <c r="DA20" i="2"/>
  <c r="DE20" i="2"/>
  <c r="DC21" i="2"/>
  <c r="DC31" i="2"/>
  <c r="DG31" i="2"/>
  <c r="DI36" i="2"/>
  <c r="DG63" i="2"/>
  <c r="DC71" i="2"/>
  <c r="DC85" i="2"/>
  <c r="DI86" i="2"/>
  <c r="DI88" i="2"/>
  <c r="DI90" i="2"/>
  <c r="DI92" i="2"/>
  <c r="DG107" i="2"/>
  <c r="DG109" i="2"/>
  <c r="DI17" i="2"/>
  <c r="DA31" i="2"/>
  <c r="DI35" i="2"/>
  <c r="DE49" i="2"/>
  <c r="DE53" i="2"/>
  <c r="DI53" i="2"/>
  <c r="DI87" i="2"/>
  <c r="DI89" i="2"/>
  <c r="DI91" i="2"/>
  <c r="DI93" i="2"/>
  <c r="DG104" i="2"/>
  <c r="DG108" i="2"/>
  <c r="DC110" i="2"/>
  <c r="DG110" i="2"/>
  <c r="DA157" i="2"/>
  <c r="DE157" i="2"/>
  <c r="DE193" i="2"/>
  <c r="DE195" i="2"/>
  <c r="DE207" i="2"/>
  <c r="DC210" i="2"/>
  <c r="DG210" i="2"/>
  <c r="DE211" i="2"/>
  <c r="DE215" i="2"/>
  <c r="DC226" i="2"/>
  <c r="DC232" i="2"/>
  <c r="DC238" i="2"/>
  <c r="DC242" i="2"/>
  <c r="DE243" i="2"/>
  <c r="DI243" i="2"/>
  <c r="DA264" i="2"/>
  <c r="DB7" i="2"/>
  <c r="DF7" i="2"/>
  <c r="CZ8" i="2"/>
  <c r="DD8" i="2"/>
  <c r="DH8" i="2"/>
  <c r="DB9" i="2"/>
  <c r="DF9" i="2"/>
  <c r="DB11" i="2"/>
  <c r="DF11" i="2"/>
  <c r="CZ12" i="2"/>
  <c r="DH12" i="2"/>
  <c r="DB13" i="2"/>
  <c r="DF13" i="2"/>
  <c r="CZ14" i="2"/>
  <c r="DD14" i="2"/>
  <c r="DH14" i="2"/>
  <c r="DD16" i="2"/>
  <c r="DH16" i="2"/>
  <c r="DB17" i="2"/>
  <c r="DF17" i="2"/>
  <c r="DH18" i="2"/>
  <c r="DB19" i="2"/>
  <c r="DF19" i="2"/>
  <c r="DB21" i="2"/>
  <c r="DF21" i="2"/>
  <c r="DF23" i="2"/>
  <c r="CZ24" i="2"/>
  <c r="DH24" i="2"/>
  <c r="CZ26" i="2"/>
  <c r="DD26" i="2"/>
  <c r="DH26" i="2"/>
  <c r="DB27" i="2"/>
  <c r="DF27" i="2"/>
  <c r="DD28" i="2"/>
  <c r="DB29" i="2"/>
  <c r="DF29" i="2"/>
  <c r="DD30" i="2"/>
  <c r="DB31" i="2"/>
  <c r="DF31" i="2"/>
  <c r="CZ32" i="2"/>
  <c r="DD32" i="2"/>
  <c r="DH32" i="2"/>
  <c r="DB33" i="2"/>
  <c r="DF33" i="2"/>
  <c r="CZ34" i="2"/>
  <c r="DD34" i="2"/>
  <c r="DH34" i="2"/>
  <c r="DB35" i="2"/>
  <c r="DF35" i="2"/>
  <c r="CZ36" i="2"/>
  <c r="DD36" i="2"/>
  <c r="DH36" i="2"/>
  <c r="DB39" i="2"/>
  <c r="DF39" i="2"/>
  <c r="CZ40" i="2"/>
  <c r="DD40" i="2"/>
  <c r="DH40" i="2"/>
  <c r="DB41" i="2"/>
  <c r="DF41" i="2"/>
  <c r="CZ42" i="2"/>
  <c r="DD42" i="2"/>
  <c r="DH42" i="2"/>
  <c r="DB43" i="2"/>
  <c r="DF43" i="2"/>
  <c r="CZ44" i="2"/>
  <c r="DD44" i="2"/>
  <c r="DH44" i="2"/>
  <c r="DB45" i="2"/>
  <c r="DF45" i="2"/>
  <c r="CZ46" i="2"/>
  <c r="DD46" i="2"/>
  <c r="DH46" i="2"/>
  <c r="CZ48" i="2"/>
  <c r="DD48" i="2"/>
  <c r="DH48" i="2"/>
  <c r="DF49" i="2"/>
  <c r="CZ50" i="2"/>
  <c r="DD50" i="2"/>
  <c r="DH50" i="2"/>
  <c r="DB51" i="2"/>
  <c r="DF51" i="2"/>
  <c r="CZ52" i="2"/>
  <c r="DD52" i="2"/>
  <c r="DH52" i="2"/>
  <c r="DB53" i="2"/>
  <c r="DF53" i="2"/>
  <c r="CZ54" i="2"/>
  <c r="DD54" i="2"/>
  <c r="DH54" i="2"/>
  <c r="DB55" i="2"/>
  <c r="DF55" i="2"/>
  <c r="DD56" i="2"/>
  <c r="DB57" i="2"/>
  <c r="DF57" i="2"/>
  <c r="DD58" i="2"/>
  <c r="DB59" i="2"/>
  <c r="DD60" i="2"/>
  <c r="DB61" i="2"/>
  <c r="DD62" i="2"/>
  <c r="DB63" i="2"/>
  <c r="CZ64" i="2"/>
  <c r="DD64" i="2"/>
  <c r="DH64" i="2"/>
  <c r="DB65" i="2"/>
  <c r="DF65" i="2"/>
  <c r="CZ66" i="2"/>
  <c r="DD66" i="2"/>
  <c r="DH66" i="2"/>
  <c r="CZ68" i="2"/>
  <c r="DD68" i="2"/>
  <c r="DH68" i="2"/>
  <c r="CZ70" i="2"/>
  <c r="DD70" i="2"/>
  <c r="DH70" i="2"/>
  <c r="DB71" i="2"/>
  <c r="CZ72" i="2"/>
  <c r="DD72" i="2"/>
  <c r="DH72" i="2"/>
  <c r="DB73" i="2"/>
  <c r="CZ74" i="2"/>
  <c r="DD74" i="2"/>
  <c r="DH74" i="2"/>
  <c r="DB75" i="2"/>
  <c r="CZ76" i="2"/>
  <c r="DD76" i="2"/>
  <c r="DH76" i="2"/>
  <c r="DB77" i="2"/>
  <c r="CZ78" i="2"/>
  <c r="DD78" i="2"/>
  <c r="DH78" i="2"/>
  <c r="DB79" i="2"/>
  <c r="CZ80" i="2"/>
  <c r="DD80" i="2"/>
  <c r="DH80" i="2"/>
  <c r="DB81" i="2"/>
  <c r="DF81" i="2"/>
  <c r="CZ82" i="2"/>
  <c r="DD82" i="2"/>
  <c r="DH82" i="2"/>
  <c r="DB83" i="2"/>
  <c r="DF83" i="2"/>
  <c r="CZ84" i="2"/>
  <c r="DD84" i="2"/>
  <c r="DH84" i="2"/>
  <c r="DB85" i="2"/>
  <c r="DF85" i="2"/>
  <c r="CZ86" i="2"/>
  <c r="DD86" i="2"/>
  <c r="DH86" i="2"/>
  <c r="DB87" i="2"/>
  <c r="DF87" i="2"/>
  <c r="CZ88" i="2"/>
  <c r="DD88" i="2"/>
  <c r="DH88" i="2"/>
  <c r="DB89" i="2"/>
  <c r="CZ90" i="2"/>
  <c r="DH90" i="2"/>
  <c r="DB91" i="2"/>
  <c r="CZ92" i="2"/>
  <c r="DH92" i="2"/>
  <c r="DB93" i="2"/>
  <c r="DH94" i="2"/>
  <c r="DB95" i="2"/>
  <c r="DF95" i="2"/>
  <c r="CZ96" i="2"/>
  <c r="DD96" i="2"/>
  <c r="DH96" i="2"/>
  <c r="DB97" i="2"/>
  <c r="DF97" i="2"/>
  <c r="CZ98" i="2"/>
  <c r="DD98" i="2"/>
  <c r="DH98" i="2"/>
  <c r="DB99" i="2"/>
  <c r="DF99" i="2"/>
  <c r="CZ100" i="2"/>
  <c r="DD100" i="2"/>
  <c r="DH100" i="2"/>
  <c r="DB101" i="2"/>
  <c r="DF101" i="2"/>
  <c r="CZ102" i="2"/>
  <c r="DD102" i="2"/>
  <c r="DH102" i="2"/>
  <c r="DB103" i="2"/>
  <c r="DF103" i="2"/>
  <c r="DB105" i="2"/>
  <c r="CZ106" i="2"/>
  <c r="DD106" i="2"/>
  <c r="DH106" i="2"/>
  <c r="DF107" i="2"/>
  <c r="CZ108" i="2"/>
  <c r="DH108" i="2"/>
  <c r="DF109" i="2"/>
  <c r="CZ110" i="2"/>
  <c r="DB111" i="2"/>
  <c r="DF111" i="2"/>
  <c r="CZ112" i="2"/>
  <c r="DD112" i="2"/>
  <c r="DH112" i="2"/>
  <c r="DB113" i="2"/>
  <c r="DF113" i="2"/>
  <c r="CZ114" i="2"/>
  <c r="DD114" i="2"/>
  <c r="DH114" i="2"/>
  <c r="DB115" i="2"/>
  <c r="DF115" i="2"/>
  <c r="CZ116" i="2"/>
  <c r="DD116" i="2"/>
  <c r="DH116" i="2"/>
  <c r="DB117" i="2"/>
  <c r="DF117" i="2"/>
  <c r="CZ118" i="2"/>
  <c r="DD118" i="2"/>
  <c r="DH118" i="2"/>
  <c r="DB119" i="2"/>
  <c r="DF119" i="2"/>
  <c r="CZ120" i="2"/>
  <c r="DD120" i="2"/>
  <c r="DH120" i="2"/>
  <c r="DB121" i="2"/>
  <c r="DF121" i="2"/>
  <c r="CZ122" i="2"/>
  <c r="DD122" i="2"/>
  <c r="DH122" i="2"/>
  <c r="DB123" i="2"/>
  <c r="DF123" i="2"/>
  <c r="CZ124" i="2"/>
  <c r="DD124" i="2"/>
  <c r="DH124" i="2"/>
  <c r="DB125" i="2"/>
  <c r="CZ126" i="2"/>
  <c r="DD126" i="2"/>
  <c r="DH126" i="2"/>
  <c r="DB127" i="2"/>
  <c r="CZ128" i="2"/>
  <c r="DD128" i="2"/>
  <c r="DH128" i="2"/>
  <c r="DF129" i="2"/>
  <c r="CZ130" i="2"/>
  <c r="DD130" i="2"/>
  <c r="DH130" i="2"/>
  <c r="CZ132" i="2"/>
  <c r="DD132" i="2"/>
  <c r="DH132" i="2"/>
  <c r="CZ134" i="2"/>
  <c r="DD134" i="2"/>
  <c r="DH134" i="2"/>
  <c r="DB135" i="2"/>
  <c r="CZ136" i="2"/>
  <c r="DD136" i="2"/>
  <c r="DH136" i="2"/>
  <c r="DB137" i="2"/>
  <c r="DF137" i="2"/>
  <c r="CZ138" i="2"/>
  <c r="DD138" i="2"/>
  <c r="DH138" i="2"/>
  <c r="DB139" i="2"/>
  <c r="DF139" i="2"/>
  <c r="CZ140" i="2"/>
  <c r="DD140" i="2"/>
  <c r="DH140" i="2"/>
  <c r="DB141" i="2"/>
  <c r="DF141" i="2"/>
  <c r="CZ142" i="2"/>
  <c r="DD142" i="2"/>
  <c r="DH142" i="2"/>
  <c r="DB143" i="2"/>
  <c r="DF143" i="2"/>
  <c r="CZ144" i="2"/>
  <c r="DD144" i="2"/>
  <c r="DH144" i="2"/>
  <c r="DB145" i="2"/>
  <c r="DF145" i="2"/>
  <c r="CZ146" i="2"/>
  <c r="DD146" i="2"/>
  <c r="DH146" i="2"/>
  <c r="DB147" i="2"/>
  <c r="DF147" i="2"/>
  <c r="CZ148" i="2"/>
  <c r="DD148" i="2"/>
  <c r="DH148" i="2"/>
  <c r="DB149" i="2"/>
  <c r="DF149" i="2"/>
  <c r="CZ150" i="2"/>
  <c r="DD150" i="2"/>
  <c r="DH150" i="2"/>
  <c r="DB151" i="2"/>
  <c r="DF151" i="2"/>
  <c r="CZ152" i="2"/>
  <c r="DD152" i="2"/>
  <c r="DH152" i="2"/>
  <c r="CZ154" i="2"/>
  <c r="DD154" i="2"/>
  <c r="DH154" i="2"/>
  <c r="CZ156" i="2"/>
  <c r="DD156" i="2"/>
  <c r="DH156" i="2"/>
  <c r="DB157" i="2"/>
  <c r="CZ158" i="2"/>
  <c r="DD158" i="2"/>
  <c r="DH158" i="2"/>
  <c r="CZ160" i="2"/>
  <c r="DD160" i="2"/>
  <c r="DH160" i="2"/>
  <c r="CZ162" i="2"/>
  <c r="DD162" i="2"/>
  <c r="DH162" i="2"/>
  <c r="CZ164" i="2"/>
  <c r="DD164" i="2"/>
  <c r="DH164" i="2"/>
  <c r="DB165" i="2"/>
  <c r="DF165" i="2"/>
  <c r="CZ166" i="2"/>
  <c r="DD166" i="2"/>
  <c r="DH166" i="2"/>
  <c r="DB167" i="2"/>
  <c r="DF167" i="2"/>
  <c r="CZ168" i="2"/>
  <c r="DD168" i="2"/>
  <c r="DH168" i="2"/>
  <c r="DB169" i="2"/>
  <c r="DF169" i="2"/>
  <c r="CZ170" i="2"/>
  <c r="DD170" i="2"/>
  <c r="DH170" i="2"/>
  <c r="DB171" i="2"/>
  <c r="DF171" i="2"/>
  <c r="CZ172" i="2"/>
  <c r="DD172" i="2"/>
  <c r="DH172" i="2"/>
  <c r="DB173" i="2"/>
  <c r="DF173" i="2"/>
  <c r="CZ174" i="2"/>
  <c r="DD174" i="2"/>
  <c r="DH174" i="2"/>
  <c r="DB175" i="2"/>
  <c r="DF175" i="2"/>
  <c r="CZ176" i="2"/>
  <c r="DD176" i="2"/>
  <c r="DH176" i="2"/>
  <c r="DB177" i="2"/>
  <c r="DF177" i="2"/>
  <c r="CZ178" i="2"/>
  <c r="DD178" i="2"/>
  <c r="DH178" i="2"/>
  <c r="DB179" i="2"/>
  <c r="DF179" i="2"/>
  <c r="CZ180" i="2"/>
  <c r="DD180" i="2"/>
  <c r="DH180" i="2"/>
  <c r="DB181" i="2"/>
  <c r="DF181" i="2"/>
  <c r="CZ182" i="2"/>
  <c r="DD182" i="2"/>
  <c r="DH182" i="2"/>
  <c r="DB183" i="2"/>
  <c r="DF183" i="2"/>
  <c r="CZ184" i="2"/>
  <c r="DD184" i="2"/>
  <c r="DH184" i="2"/>
  <c r="DB185" i="2"/>
  <c r="DF185" i="2"/>
  <c r="CZ186" i="2"/>
  <c r="DD186" i="2"/>
  <c r="DH186" i="2"/>
  <c r="CZ188" i="2"/>
  <c r="DD188" i="2"/>
  <c r="DH188" i="2"/>
  <c r="DB189" i="2"/>
  <c r="DF189" i="2"/>
  <c r="CZ190" i="2"/>
  <c r="DH190" i="2"/>
  <c r="DD192" i="2"/>
  <c r="DF193" i="2"/>
  <c r="DD194" i="2"/>
  <c r="DD196" i="2"/>
  <c r="DF197" i="2"/>
  <c r="CZ198" i="2"/>
  <c r="DD198" i="2"/>
  <c r="DH198" i="2"/>
  <c r="CZ200" i="2"/>
  <c r="DD200" i="2"/>
  <c r="DH200" i="2"/>
  <c r="DB201" i="2"/>
  <c r="DF201" i="2"/>
  <c r="CZ202" i="2"/>
  <c r="DD202" i="2"/>
  <c r="DH202" i="2"/>
  <c r="CZ204" i="2"/>
  <c r="DD204" i="2"/>
  <c r="DH204" i="2"/>
  <c r="DB205" i="2"/>
  <c r="DF205" i="2"/>
  <c r="CZ206" i="2"/>
  <c r="DD206" i="2"/>
  <c r="DH206" i="2"/>
  <c r="CZ208" i="2"/>
  <c r="DD208" i="2"/>
  <c r="DH208" i="2"/>
  <c r="DB209" i="2"/>
  <c r="DF209" i="2"/>
  <c r="CZ210" i="2"/>
  <c r="DD210" i="2"/>
  <c r="DH210" i="2"/>
  <c r="DB211" i="2"/>
  <c r="DF211" i="2"/>
  <c r="CZ212" i="2"/>
  <c r="DD212" i="2"/>
  <c r="DH212" i="2"/>
  <c r="DB213" i="2"/>
  <c r="DF213" i="2"/>
  <c r="CZ214" i="2"/>
  <c r="DD214" i="2"/>
  <c r="DH214" i="2"/>
  <c r="DB215" i="2"/>
  <c r="DF215" i="2"/>
  <c r="CZ216" i="2"/>
  <c r="DD216" i="2"/>
  <c r="DH216" i="2"/>
  <c r="DB217" i="2"/>
  <c r="DF217" i="2"/>
  <c r="CZ218" i="2"/>
  <c r="DD218" i="2"/>
  <c r="DF219" i="2"/>
  <c r="CZ220" i="2"/>
  <c r="DD220" i="2"/>
  <c r="DH220" i="2"/>
  <c r="DF221" i="2"/>
  <c r="CZ222" i="2"/>
  <c r="DD222" i="2"/>
  <c r="DF223" i="2"/>
  <c r="CZ224" i="2"/>
  <c r="DD224" i="2"/>
  <c r="DH224" i="2"/>
  <c r="DF225" i="2"/>
  <c r="DF227" i="2"/>
  <c r="DD228" i="2"/>
  <c r="DF229" i="2"/>
  <c r="DF231" i="2"/>
  <c r="DD232" i="2"/>
  <c r="DF233" i="2"/>
  <c r="DF235" i="2"/>
  <c r="DD236" i="2"/>
  <c r="DF237" i="2"/>
  <c r="DF239" i="2"/>
  <c r="DD240" i="2"/>
  <c r="DF241" i="2"/>
  <c r="DB243" i="2"/>
  <c r="DF243" i="2"/>
  <c r="CZ244" i="2"/>
  <c r="DD244" i="2"/>
  <c r="DH244" i="2"/>
  <c r="DB245" i="2"/>
  <c r="DF245" i="2"/>
  <c r="CZ246" i="2"/>
  <c r="DD246" i="2"/>
  <c r="DH246" i="2"/>
  <c r="DB247" i="2"/>
  <c r="DF247" i="2"/>
  <c r="CZ248" i="2"/>
  <c r="DD248" i="2"/>
  <c r="DH248" i="2"/>
  <c r="DB249" i="2"/>
  <c r="DF249" i="2"/>
  <c r="CZ250" i="2"/>
  <c r="DD250" i="2"/>
  <c r="DH250" i="2"/>
  <c r="DB251" i="2"/>
  <c r="DF251" i="2"/>
  <c r="CZ252" i="2"/>
  <c r="DD252" i="2"/>
  <c r="DH252" i="2"/>
  <c r="DB253" i="2"/>
  <c r="DF253" i="2"/>
  <c r="CZ254" i="2"/>
  <c r="DD254" i="2"/>
  <c r="DH254" i="2"/>
  <c r="DB255" i="2"/>
  <c r="DF255" i="2"/>
  <c r="CZ256" i="2"/>
  <c r="DD256" i="2"/>
  <c r="DH256" i="2"/>
  <c r="DB257" i="2"/>
  <c r="DF257" i="2"/>
  <c r="CZ258" i="2"/>
  <c r="DD258" i="2"/>
  <c r="DH258" i="2"/>
  <c r="DB259" i="2"/>
  <c r="DF259" i="2"/>
  <c r="CZ260" i="2"/>
  <c r="DD260" i="2"/>
  <c r="DH260" i="2"/>
  <c r="DB261" i="2"/>
  <c r="DF261" i="2"/>
  <c r="CZ262" i="2"/>
  <c r="DD262" i="2"/>
  <c r="DH262" i="2"/>
  <c r="DB263" i="2"/>
  <c r="DF263" i="2"/>
  <c r="CZ264" i="2"/>
  <c r="DD264" i="2"/>
  <c r="DH264" i="2"/>
  <c r="DB265" i="2"/>
  <c r="DF265" i="2"/>
  <c r="CZ266" i="2"/>
  <c r="DD266" i="2"/>
  <c r="DH266" i="2"/>
  <c r="DE259" i="2"/>
  <c r="DE263" i="2"/>
  <c r="DE130" i="2"/>
  <c r="DC135" i="2"/>
  <c r="DE186" i="2"/>
  <c r="DE226" i="2"/>
  <c r="DE228" i="2"/>
  <c r="DE230" i="2"/>
  <c r="DE232" i="2"/>
  <c r="DE234" i="2"/>
  <c r="DE236" i="2"/>
  <c r="DE238" i="2"/>
  <c r="DE240" i="2"/>
  <c r="DE242" i="2"/>
  <c r="DA258" i="2"/>
  <c r="DI259" i="2"/>
  <c r="DH31" i="2"/>
  <c r="DB48" i="2"/>
  <c r="DD57" i="2"/>
  <c r="CZ65" i="2"/>
  <c r="DD65" i="2"/>
  <c r="DH65" i="2"/>
  <c r="DF66" i="2"/>
  <c r="DF68" i="2"/>
  <c r="DF72" i="2"/>
  <c r="DF74" i="2"/>
  <c r="DF76" i="2"/>
  <c r="DF78" i="2"/>
  <c r="DF80" i="2"/>
  <c r="DB88" i="2"/>
  <c r="DF88" i="2"/>
  <c r="DF94" i="2"/>
  <c r="DH191" i="2"/>
  <c r="CZ197" i="2"/>
  <c r="CZ231" i="2"/>
  <c r="CZ235" i="2"/>
  <c r="CZ239" i="2"/>
  <c r="CZ243" i="2"/>
  <c r="D38" i="4"/>
  <c r="B38" i="4" s="1"/>
  <c r="DH23" i="2"/>
  <c r="DC19" i="2"/>
  <c r="DG33" i="2"/>
  <c r="DA34" i="2"/>
  <c r="DI34" i="2"/>
  <c r="DI42" i="2"/>
  <c r="DC53" i="2"/>
  <c r="DA54" i="2"/>
  <c r="DE54" i="2"/>
  <c r="DI54" i="2"/>
  <c r="DA56" i="2"/>
  <c r="DE56" i="2"/>
  <c r="DI56" i="2"/>
  <c r="DA58" i="2"/>
  <c r="DE58" i="2"/>
  <c r="DI58" i="2"/>
  <c r="DA60" i="2"/>
  <c r="DE60" i="2"/>
  <c r="DI60" i="2"/>
  <c r="DA62" i="2"/>
  <c r="DE62" i="2"/>
  <c r="DI62" i="2"/>
  <c r="DE64" i="2"/>
  <c r="DI64" i="2"/>
  <c r="DA66" i="2"/>
  <c r="DE66" i="2"/>
  <c r="DI66" i="2"/>
  <c r="DA68" i="2"/>
  <c r="DE68" i="2"/>
  <c r="DI68" i="2"/>
  <c r="DA70" i="2"/>
  <c r="DE70" i="2"/>
  <c r="DI70" i="2"/>
  <c r="DG73" i="2"/>
  <c r="DG75" i="2"/>
  <c r="DG77" i="2"/>
  <c r="DG79" i="2"/>
  <c r="DA82" i="2"/>
  <c r="DE82" i="2"/>
  <c r="DI82" i="2"/>
  <c r="DA84" i="2"/>
  <c r="DE84" i="2"/>
  <c r="DI84" i="2"/>
  <c r="DG85" i="2"/>
  <c r="DC87" i="2"/>
  <c r="DG87" i="2"/>
  <c r="DC89" i="2"/>
  <c r="DG89" i="2"/>
  <c r="DC91" i="2"/>
  <c r="DG91" i="2"/>
  <c r="DC93" i="2"/>
  <c r="DG93" i="2"/>
  <c r="DC95" i="2"/>
  <c r="DG95" i="2"/>
  <c r="DC97" i="2"/>
  <c r="DG97" i="2"/>
  <c r="DC99" i="2"/>
  <c r="DG99" i="2"/>
  <c r="DC101" i="2"/>
  <c r="DG101" i="2"/>
  <c r="DC103" i="2"/>
  <c r="DG103" i="2"/>
  <c r="DA104" i="2"/>
  <c r="DE104" i="2"/>
  <c r="DI104" i="2"/>
  <c r="DA106" i="2"/>
  <c r="DE106" i="2"/>
  <c r="DI106" i="2"/>
  <c r="DA108" i="2"/>
  <c r="DE108" i="2"/>
  <c r="DI108" i="2"/>
  <c r="DA110" i="2"/>
  <c r="DE110" i="2"/>
  <c r="DI110" i="2"/>
  <c r="DA112" i="2"/>
  <c r="DE112" i="2"/>
  <c r="DI112" i="2"/>
  <c r="DA114" i="2"/>
  <c r="DE114" i="2"/>
  <c r="DI114" i="2"/>
  <c r="DA116" i="2"/>
  <c r="DE116" i="2"/>
  <c r="DI116" i="2"/>
  <c r="DA118" i="2"/>
  <c r="DE118" i="2"/>
  <c r="DI118" i="2"/>
  <c r="DA120" i="2"/>
  <c r="DE120" i="2"/>
  <c r="DI120" i="2"/>
  <c r="DA122" i="2"/>
  <c r="DE122" i="2"/>
  <c r="DI122" i="2"/>
  <c r="DC8" i="2"/>
  <c r="DG8" i="2"/>
  <c r="DC10" i="2"/>
  <c r="DG10" i="2"/>
  <c r="DA11" i="2"/>
  <c r="DE11" i="2"/>
  <c r="DI11" i="2"/>
  <c r="DE13" i="2"/>
  <c r="DC14" i="2"/>
  <c r="DG14" i="2"/>
  <c r="DC16" i="2"/>
  <c r="DG16" i="2"/>
  <c r="DC18" i="2"/>
  <c r="DC20" i="2"/>
  <c r="DA21" i="2"/>
  <c r="DE21" i="2"/>
  <c r="DI21" i="2"/>
  <c r="DC22" i="2"/>
  <c r="DA23" i="2"/>
  <c r="DE23" i="2"/>
  <c r="DI23" i="2"/>
  <c r="DA25" i="2"/>
  <c r="DE25" i="2"/>
  <c r="DI25" i="2"/>
  <c r="DC26" i="2"/>
  <c r="DG26" i="2"/>
  <c r="DC28" i="2"/>
  <c r="DG28" i="2"/>
  <c r="DI31" i="2"/>
  <c r="DA33" i="2"/>
  <c r="DE33" i="2"/>
  <c r="DI33" i="2"/>
  <c r="DC36" i="2"/>
  <c r="DG36" i="2"/>
  <c r="DC38" i="2"/>
  <c r="DG38" i="2"/>
  <c r="DA39" i="2"/>
  <c r="DE39" i="2"/>
  <c r="DI39" i="2"/>
  <c r="DA41" i="2"/>
  <c r="DE41" i="2"/>
  <c r="DI41" i="2"/>
  <c r="DA43" i="2"/>
  <c r="DE43" i="2"/>
  <c r="DI43" i="2"/>
  <c r="DA45" i="2"/>
  <c r="DE45" i="2"/>
  <c r="DI45" i="2"/>
  <c r="DA47" i="2"/>
  <c r="DE47" i="2"/>
  <c r="DI47" i="2"/>
  <c r="DC48" i="2"/>
  <c r="DI49" i="2"/>
  <c r="DC50" i="2"/>
  <c r="DG50" i="2"/>
  <c r="DC52" i="2"/>
  <c r="DG52" i="2"/>
  <c r="DA55" i="2"/>
  <c r="DE55" i="2"/>
  <c r="DI55" i="2"/>
  <c r="DA57" i="2"/>
  <c r="DE57" i="2"/>
  <c r="DI57" i="2"/>
  <c r="DA59" i="2"/>
  <c r="DE59" i="2"/>
  <c r="DI59" i="2"/>
  <c r="DA61" i="2"/>
  <c r="DE61" i="2"/>
  <c r="DI61" i="2"/>
  <c r="DA63" i="2"/>
  <c r="DE63" i="2"/>
  <c r="DI63" i="2"/>
  <c r="DA65" i="2"/>
  <c r="DE65" i="2"/>
  <c r="DI65" i="2"/>
  <c r="DA67" i="2"/>
  <c r="DE67" i="2"/>
  <c r="DI67" i="2"/>
  <c r="DA69" i="2"/>
  <c r="DE69" i="2"/>
  <c r="DI69" i="2"/>
  <c r="DA71" i="2"/>
  <c r="DE71" i="2"/>
  <c r="DI71" i="2"/>
  <c r="DG72" i="2"/>
  <c r="DG74" i="2"/>
  <c r="DG76" i="2"/>
  <c r="DG78" i="2"/>
  <c r="DG80" i="2"/>
  <c r="DA81" i="2"/>
  <c r="DE81" i="2"/>
  <c r="DI81" i="2"/>
  <c r="DA83" i="2"/>
  <c r="DE83" i="2"/>
  <c r="DI83" i="2"/>
  <c r="DA85" i="2"/>
  <c r="DE85" i="2"/>
  <c r="DI85" i="2"/>
  <c r="DC86" i="2"/>
  <c r="DG86" i="2"/>
  <c r="DC88" i="2"/>
  <c r="DG88" i="2"/>
  <c r="DC90" i="2"/>
  <c r="DG90" i="2"/>
  <c r="DC92" i="2"/>
  <c r="DG92" i="2"/>
  <c r="DC94" i="2"/>
  <c r="DG94" i="2"/>
  <c r="DC96" i="2"/>
  <c r="DG96" i="2"/>
  <c r="DC98" i="2"/>
  <c r="DG98" i="2"/>
  <c r="DC100" i="2"/>
  <c r="DG100" i="2"/>
  <c r="DC102" i="2"/>
  <c r="DG102" i="2"/>
  <c r="DA105" i="2"/>
  <c r="DE105" i="2"/>
  <c r="DI105" i="2"/>
  <c r="DA107" i="2"/>
  <c r="DE107" i="2"/>
  <c r="DI107" i="2"/>
  <c r="DA109" i="2"/>
  <c r="DE109" i="2"/>
  <c r="DI109" i="2"/>
  <c r="DA111" i="2"/>
  <c r="DE111" i="2"/>
  <c r="DI111" i="2"/>
  <c r="DA113" i="2"/>
  <c r="DE113" i="2"/>
  <c r="DI113" i="2"/>
  <c r="DA115" i="2"/>
  <c r="DE115" i="2"/>
  <c r="DI115" i="2"/>
  <c r="DA117" i="2"/>
  <c r="DE117" i="2"/>
  <c r="DI117" i="2"/>
  <c r="DA119" i="2"/>
  <c r="DE119" i="2"/>
  <c r="DI119" i="2"/>
  <c r="DA121" i="2"/>
  <c r="DE121" i="2"/>
  <c r="DI121" i="2"/>
  <c r="DA123" i="2"/>
  <c r="DE123" i="2"/>
  <c r="DI123" i="2"/>
  <c r="DA125" i="2"/>
  <c r="DE125" i="2"/>
  <c r="DI125" i="2"/>
  <c r="DA127" i="2"/>
  <c r="DE127" i="2"/>
  <c r="DI127" i="2"/>
  <c r="DC130" i="2"/>
  <c r="DG130" i="2"/>
  <c r="DE131" i="2"/>
  <c r="DE133" i="2"/>
  <c r="DE135" i="2"/>
  <c r="DA137" i="2"/>
  <c r="DE137" i="2"/>
  <c r="DI137" i="2"/>
  <c r="DA139" i="2"/>
  <c r="DE139" i="2"/>
  <c r="DI139" i="2"/>
  <c r="DA141" i="2"/>
  <c r="DE141" i="2"/>
  <c r="DI141" i="2"/>
  <c r="DA143" i="2"/>
  <c r="DE143" i="2"/>
  <c r="DI143" i="2"/>
  <c r="DA145" i="2"/>
  <c r="DE145" i="2"/>
  <c r="DI145" i="2"/>
  <c r="DA147" i="2"/>
  <c r="DE147" i="2"/>
  <c r="DI147" i="2"/>
  <c r="DA149" i="2"/>
  <c r="DE149" i="2"/>
  <c r="DI149" i="2"/>
  <c r="DA151" i="2"/>
  <c r="DE151" i="2"/>
  <c r="DI151" i="2"/>
  <c r="DC152" i="2"/>
  <c r="DG152" i="2"/>
  <c r="DA153" i="2"/>
  <c r="DE153" i="2"/>
  <c r="DI153" i="2"/>
  <c r="DC154" i="2"/>
  <c r="DG154" i="2"/>
  <c r="DA155" i="2"/>
  <c r="DE155" i="2"/>
  <c r="DI155" i="2"/>
  <c r="DE159" i="2"/>
  <c r="DE161" i="2"/>
  <c r="DG162" i="2"/>
  <c r="DE163" i="2"/>
  <c r="DA165" i="2"/>
  <c r="DE165" i="2"/>
  <c r="DI165" i="2"/>
  <c r="DA167" i="2"/>
  <c r="DE167" i="2"/>
  <c r="DI167" i="2"/>
  <c r="DA169" i="2"/>
  <c r="DE169" i="2"/>
  <c r="DI169" i="2"/>
  <c r="DA171" i="2"/>
  <c r="DE171" i="2"/>
  <c r="DI171" i="2"/>
  <c r="DA173" i="2"/>
  <c r="DE173" i="2"/>
  <c r="DI173" i="2"/>
  <c r="DA175" i="2"/>
  <c r="DE175" i="2"/>
  <c r="DI175" i="2"/>
  <c r="DA177" i="2"/>
  <c r="DE177" i="2"/>
  <c r="DI177" i="2"/>
  <c r="DA179" i="2"/>
  <c r="DE179" i="2"/>
  <c r="DI179" i="2"/>
  <c r="DA181" i="2"/>
  <c r="DE181" i="2"/>
  <c r="DI181" i="2"/>
  <c r="DC184" i="2"/>
  <c r="DG184" i="2"/>
  <c r="DC188" i="2"/>
  <c r="DG188" i="2"/>
  <c r="DE189" i="2"/>
  <c r="DE191" i="2"/>
  <c r="DC192" i="2"/>
  <c r="DG192" i="2"/>
  <c r="DI193" i="2"/>
  <c r="DI195" i="2"/>
  <c r="DC196" i="2"/>
  <c r="DE197" i="2"/>
  <c r="DI197" i="2"/>
  <c r="DA199" i="2"/>
  <c r="DE199" i="2"/>
  <c r="DI199" i="2"/>
  <c r="DC200" i="2"/>
  <c r="DA201" i="2"/>
  <c r="DE201" i="2"/>
  <c r="DI201" i="2"/>
  <c r="DA203" i="2"/>
  <c r="DE203" i="2"/>
  <c r="DI203" i="2"/>
  <c r="DA205" i="2"/>
  <c r="DE205" i="2"/>
  <c r="DI205" i="2"/>
  <c r="DA207" i="2"/>
  <c r="DI207" i="2"/>
  <c r="DA211" i="2"/>
  <c r="DC214" i="2"/>
  <c r="DG214" i="2"/>
  <c r="DG216" i="2"/>
  <c r="DC218" i="2"/>
  <c r="DG218" i="2"/>
  <c r="DE219" i="2"/>
  <c r="DC220" i="2"/>
  <c r="DG220" i="2"/>
  <c r="DC222" i="2"/>
  <c r="DG222" i="2"/>
  <c r="DE223" i="2"/>
  <c r="DC224" i="2"/>
  <c r="DG224" i="2"/>
  <c r="DG226" i="2"/>
  <c r="DA227" i="2"/>
  <c r="DC228" i="2"/>
  <c r="DG228" i="2"/>
  <c r="DC230" i="2"/>
  <c r="DG230" i="2"/>
  <c r="DA231" i="2"/>
  <c r="DG232" i="2"/>
  <c r="DC234" i="2"/>
  <c r="DG234" i="2"/>
  <c r="DA235" i="2"/>
  <c r="DC236" i="2"/>
  <c r="DG236" i="2"/>
  <c r="DG238" i="2"/>
  <c r="DA239" i="2"/>
  <c r="DC240" i="2"/>
  <c r="DG240" i="2"/>
  <c r="DG242" i="2"/>
  <c r="DC244" i="2"/>
  <c r="DG244" i="2"/>
  <c r="DA247" i="2"/>
  <c r="DE247" i="2"/>
  <c r="DI247" i="2"/>
  <c r="DC248" i="2"/>
  <c r="DG248" i="2"/>
  <c r="DG250" i="2"/>
  <c r="DA251" i="2"/>
  <c r="DE251" i="2"/>
  <c r="DI251" i="2"/>
  <c r="DC252" i="2"/>
  <c r="DC254" i="2"/>
  <c r="DG254" i="2"/>
  <c r="DA255" i="2"/>
  <c r="DE255" i="2"/>
  <c r="DI255" i="2"/>
  <c r="DC256" i="2"/>
  <c r="DG256" i="2"/>
  <c r="DG262" i="2"/>
  <c r="DC266" i="2"/>
  <c r="DG261" i="2"/>
  <c r="DA266" i="2"/>
  <c r="CZ10" i="2"/>
  <c r="DH10" i="2"/>
  <c r="DH22" i="2"/>
  <c r="DH30" i="2"/>
  <c r="DF37" i="2"/>
  <c r="DB49" i="2"/>
  <c r="DF67" i="2"/>
  <c r="DD94" i="2"/>
  <c r="DB197" i="2"/>
  <c r="DH226" i="2"/>
  <c r="DH230" i="2"/>
  <c r="DH234" i="2"/>
  <c r="DH238" i="2"/>
  <c r="DH242" i="2"/>
  <c r="DE260" i="2"/>
  <c r="DE264" i="2"/>
  <c r="DA132" i="2"/>
  <c r="DA134" i="2"/>
  <c r="DA158" i="2"/>
  <c r="DA160" i="2"/>
  <c r="DA162" i="2"/>
  <c r="DG193" i="2"/>
  <c r="DA194" i="2"/>
  <c r="DI212" i="2"/>
  <c r="DA222" i="2"/>
  <c r="DI222" i="2"/>
  <c r="DI228" i="2"/>
  <c r="DI232" i="2"/>
  <c r="DI234" i="2"/>
  <c r="DI236" i="2"/>
  <c r="DI238" i="2"/>
  <c r="DI240" i="2"/>
  <c r="DE250" i="2"/>
  <c r="DE258" i="2"/>
  <c r="DG265" i="2"/>
  <c r="DB38" i="2"/>
  <c r="DF58" i="2"/>
  <c r="CZ59" i="2"/>
  <c r="DF60" i="2"/>
  <c r="CZ61" i="2"/>
  <c r="DF62" i="2"/>
  <c r="CZ63" i="2"/>
  <c r="DB80" i="2"/>
  <c r="DD89" i="2"/>
  <c r="DD91" i="2"/>
  <c r="DD93" i="2"/>
  <c r="DB106" i="2"/>
  <c r="DB108" i="2"/>
  <c r="DB110" i="2"/>
  <c r="DB132" i="2"/>
  <c r="DB134" i="2"/>
  <c r="CZ151" i="2"/>
  <c r="DD151" i="2"/>
  <c r="DH151" i="2"/>
  <c r="DB158" i="2"/>
  <c r="DB160" i="2"/>
  <c r="DB162" i="2"/>
  <c r="CZ191" i="2"/>
  <c r="CZ193" i="2"/>
  <c r="CZ195" i="2"/>
  <c r="DH225" i="2"/>
  <c r="DB226" i="2"/>
  <c r="DH227" i="2"/>
  <c r="DB228" i="2"/>
  <c r="DH229" i="2"/>
  <c r="DB230" i="2"/>
  <c r="DH231" i="2"/>
  <c r="DB232" i="2"/>
  <c r="DH233" i="2"/>
  <c r="DB234" i="2"/>
  <c r="DH235" i="2"/>
  <c r="DB236" i="2"/>
  <c r="DH237" i="2"/>
  <c r="DB238" i="2"/>
  <c r="DH239" i="2"/>
  <c r="DB240" i="2"/>
  <c r="DH241" i="2"/>
  <c r="DB242" i="2"/>
  <c r="CZ7" i="2"/>
  <c r="DF20" i="2"/>
  <c r="DF28" i="2"/>
  <c r="DG7" i="2"/>
  <c r="DA12" i="2"/>
  <c r="DI24" i="2"/>
  <c r="DC37" i="2"/>
  <c r="DE44" i="2"/>
  <c r="DC51" i="2"/>
  <c r="DG51" i="2"/>
  <c r="CZ13" i="2"/>
  <c r="DH17" i="2"/>
  <c r="DF26" i="2"/>
  <c r="DG13" i="2"/>
  <c r="DG23" i="2"/>
  <c r="DA36" i="2"/>
  <c r="DA92" i="2"/>
  <c r="DA13" i="2"/>
  <c r="DI13" i="2"/>
  <c r="DG24" i="2"/>
  <c r="DA35" i="2"/>
  <c r="DE37" i="2"/>
  <c r="DC54" i="2"/>
  <c r="DC58" i="2"/>
  <c r="DC60" i="2"/>
  <c r="DC62" i="2"/>
  <c r="DA87" i="2"/>
  <c r="DA89" i="2"/>
  <c r="DA91" i="2"/>
  <c r="DA93" i="2"/>
  <c r="DA103" i="2"/>
  <c r="DE103" i="2"/>
  <c r="DI103" i="2"/>
  <c r="DC128" i="2"/>
  <c r="DA135" i="2"/>
  <c r="DC156" i="2"/>
  <c r="DE187" i="2"/>
  <c r="DA197" i="2"/>
  <c r="DA260" i="2"/>
  <c r="DB15" i="2"/>
  <c r="DF15" i="2"/>
  <c r="DH20" i="2"/>
  <c r="DD22" i="2"/>
  <c r="DD24" i="2"/>
  <c r="DB37" i="2"/>
  <c r="DH38" i="2"/>
  <c r="CZ58" i="2"/>
  <c r="DF59" i="2"/>
  <c r="CZ60" i="2"/>
  <c r="DF61" i="2"/>
  <c r="CZ62" i="2"/>
  <c r="DF63" i="2"/>
  <c r="DD90" i="2"/>
  <c r="DD92" i="2"/>
  <c r="CZ104" i="2"/>
  <c r="DD104" i="2"/>
  <c r="DH104" i="2"/>
  <c r="DB107" i="2"/>
  <c r="DB109" i="2"/>
  <c r="CZ192" i="2"/>
  <c r="CZ194" i="2"/>
  <c r="CZ196" i="2"/>
  <c r="DB225" i="2"/>
  <c r="DB227" i="2"/>
  <c r="DH228" i="2"/>
  <c r="DB229" i="2"/>
  <c r="DB231" i="2"/>
  <c r="DH232" i="2"/>
  <c r="DB233" i="2"/>
  <c r="DB235" i="2"/>
  <c r="DH236" i="2"/>
  <c r="DB237" i="2"/>
  <c r="DB239" i="2"/>
  <c r="DH240" i="2"/>
  <c r="DB241" i="2"/>
  <c r="DI6" i="2"/>
  <c r="V14" i="4" s="1"/>
  <c r="DA130" i="2"/>
  <c r="DC197" i="2"/>
  <c r="CZ6" i="2"/>
  <c r="V15" i="4" s="1"/>
  <c r="W15" i="4" s="1"/>
  <c r="DI263" i="2"/>
  <c r="CZ43" i="2"/>
  <c r="CZ123" i="2"/>
  <c r="DD123" i="2"/>
  <c r="DH123" i="2"/>
  <c r="DB152" i="2"/>
  <c r="DB154" i="2"/>
  <c r="DF224" i="2"/>
  <c r="DD7" i="2"/>
  <c r="DF8" i="2"/>
  <c r="DB10" i="2"/>
  <c r="DF10" i="2"/>
  <c r="DF12" i="2"/>
  <c r="DB22" i="2"/>
  <c r="DB30" i="2"/>
  <c r="DG15" i="2"/>
  <c r="DE22" i="2"/>
  <c r="DA24" i="2"/>
  <c r="DE24" i="2"/>
  <c r="DG27" i="2"/>
  <c r="DI30" i="2"/>
  <c r="DA32" i="2"/>
  <c r="DA40" i="2"/>
  <c r="DA10" i="2"/>
  <c r="DA38" i="2"/>
  <c r="DC61" i="2"/>
  <c r="DC63" i="2"/>
  <c r="DA86" i="2"/>
  <c r="DA94" i="2"/>
  <c r="DD9" i="2"/>
  <c r="DD13" i="2"/>
  <c r="DH13" i="2"/>
  <c r="CZ17" i="2"/>
  <c r="CZ19" i="2"/>
  <c r="DD23" i="2"/>
  <c r="DB24" i="2"/>
  <c r="DD25" i="2"/>
  <c r="DH27" i="2"/>
  <c r="CZ29" i="2"/>
  <c r="DD31" i="2"/>
  <c r="DI10" i="2"/>
  <c r="DG11" i="2"/>
  <c r="DA18" i="2"/>
  <c r="DI18" i="2"/>
  <c r="DG19" i="2"/>
  <c r="DI20" i="2"/>
  <c r="DC25" i="2"/>
  <c r="DE28" i="2"/>
  <c r="DE30" i="2"/>
  <c r="DI38" i="2"/>
  <c r="DC47" i="2"/>
  <c r="DE48" i="2"/>
  <c r="DG55" i="2"/>
  <c r="DG57" i="2"/>
  <c r="DG59" i="2"/>
  <c r="DG61" i="2"/>
  <c r="DG71" i="2"/>
  <c r="DA72" i="2"/>
  <c r="DI72" i="2"/>
  <c r="DC73" i="2"/>
  <c r="DA74" i="2"/>
  <c r="DI74" i="2"/>
  <c r="DC75" i="2"/>
  <c r="DA76" i="2"/>
  <c r="DI76" i="2"/>
  <c r="DC77" i="2"/>
  <c r="DA78" i="2"/>
  <c r="DI78" i="2"/>
  <c r="DC79" i="2"/>
  <c r="DI80" i="2"/>
  <c r="DE90" i="2"/>
  <c r="DE92" i="2"/>
  <c r="DE94" i="2"/>
  <c r="DC105" i="2"/>
  <c r="DC107" i="2"/>
  <c r="DC109" i="2"/>
  <c r="DG12" i="2"/>
  <c r="DA17" i="2"/>
  <c r="DG18" i="2"/>
  <c r="DA19" i="2"/>
  <c r="DI19" i="2"/>
  <c r="DA29" i="2"/>
  <c r="DI29" i="2"/>
  <c r="DC30" i="2"/>
  <c r="DE31" i="2"/>
  <c r="DC46" i="2"/>
  <c r="DG48" i="2"/>
  <c r="DA53" i="2"/>
  <c r="DG56" i="2"/>
  <c r="DG58" i="2"/>
  <c r="DG60" i="2"/>
  <c r="DG62" i="2"/>
  <c r="DC70" i="2"/>
  <c r="DC72" i="2"/>
  <c r="DA73" i="2"/>
  <c r="DI73" i="2"/>
  <c r="DC74" i="2"/>
  <c r="DA75" i="2"/>
  <c r="DI75" i="2"/>
  <c r="DC76" i="2"/>
  <c r="DA77" i="2"/>
  <c r="DI77" i="2"/>
  <c r="DC78" i="2"/>
  <c r="DA79" i="2"/>
  <c r="DI79" i="2"/>
  <c r="DC80" i="2"/>
  <c r="DE89" i="2"/>
  <c r="DE91" i="2"/>
  <c r="DE93" i="2"/>
  <c r="DC106" i="2"/>
  <c r="DC108" i="2"/>
  <c r="DG128" i="2"/>
  <c r="DA129" i="2"/>
  <c r="DI129" i="2"/>
  <c r="DA131" i="2"/>
  <c r="DI131" i="2"/>
  <c r="DC132" i="2"/>
  <c r="DA133" i="2"/>
  <c r="DI133" i="2"/>
  <c r="DC134" i="2"/>
  <c r="DI135" i="2"/>
  <c r="DG156" i="2"/>
  <c r="DC158" i="2"/>
  <c r="DA159" i="2"/>
  <c r="DI159" i="2"/>
  <c r="DC160" i="2"/>
  <c r="DA161" i="2"/>
  <c r="DI161" i="2"/>
  <c r="DC162" i="2"/>
  <c r="DA163" i="2"/>
  <c r="DA183" i="2"/>
  <c r="DA185" i="2"/>
  <c r="DA187" i="2"/>
  <c r="DA189" i="2"/>
  <c r="DI189" i="2"/>
  <c r="DA191" i="2"/>
  <c r="DI191" i="2"/>
  <c r="DA193" i="2"/>
  <c r="DA195" i="2"/>
  <c r="DG196" i="2"/>
  <c r="DI211" i="2"/>
  <c r="DI215" i="2"/>
  <c r="DA219" i="2"/>
  <c r="DI219" i="2"/>
  <c r="DA223" i="2"/>
  <c r="DI223" i="2"/>
  <c r="DI227" i="2"/>
  <c r="DI231" i="2"/>
  <c r="DI235" i="2"/>
  <c r="DI239" i="2"/>
  <c r="DA243" i="2"/>
  <c r="DA262" i="2"/>
  <c r="DD18" i="2"/>
  <c r="DD20" i="2"/>
  <c r="CZ22" i="2"/>
  <c r="DB25" i="2"/>
  <c r="DF25" i="2"/>
  <c r="CZ30" i="2"/>
  <c r="DD38" i="2"/>
  <c r="DB47" i="2"/>
  <c r="DF47" i="2"/>
  <c r="DB69" i="2"/>
  <c r="CZ94" i="2"/>
  <c r="DD110" i="2"/>
  <c r="DH110" i="2"/>
  <c r="DF125" i="2"/>
  <c r="DF127" i="2"/>
  <c r="DF131" i="2"/>
  <c r="DF133" i="2"/>
  <c r="DF135" i="2"/>
  <c r="DB153" i="2"/>
  <c r="DB155" i="2"/>
  <c r="DF157" i="2"/>
  <c r="DF159" i="2"/>
  <c r="DF161" i="2"/>
  <c r="DF163" i="2"/>
  <c r="DD226" i="2"/>
  <c r="DD230" i="2"/>
  <c r="DD234" i="2"/>
  <c r="DD238" i="2"/>
  <c r="DD242" i="2"/>
  <c r="DE262" i="2"/>
  <c r="DE266" i="2"/>
  <c r="DA6" i="2"/>
  <c r="DG123" i="2"/>
  <c r="DA124" i="2"/>
  <c r="DE124" i="2"/>
  <c r="DI124" i="2"/>
  <c r="DC125" i="2"/>
  <c r="DG125" i="2"/>
  <c r="DA126" i="2"/>
  <c r="DE126" i="2"/>
  <c r="DI126" i="2"/>
  <c r="DC127" i="2"/>
  <c r="DG127" i="2"/>
  <c r="DA128" i="2"/>
  <c r="DE128" i="2"/>
  <c r="DI128" i="2"/>
  <c r="DC129" i="2"/>
  <c r="DG129" i="2"/>
  <c r="DG131" i="2"/>
  <c r="DE132" i="2"/>
  <c r="DG133" i="2"/>
  <c r="DE134" i="2"/>
  <c r="DG135" i="2"/>
  <c r="DA136" i="2"/>
  <c r="DE136" i="2"/>
  <c r="DI136" i="2"/>
  <c r="DC137" i="2"/>
  <c r="DG137" i="2"/>
  <c r="DA138" i="2"/>
  <c r="DE138" i="2"/>
  <c r="DI138" i="2"/>
  <c r="DC139" i="2"/>
  <c r="DG139" i="2"/>
  <c r="DA140" i="2"/>
  <c r="DE140" i="2"/>
  <c r="DI140" i="2"/>
  <c r="DC141" i="2"/>
  <c r="DG141" i="2"/>
  <c r="DA142" i="2"/>
  <c r="DE142" i="2"/>
  <c r="DI142" i="2"/>
  <c r="DC143" i="2"/>
  <c r="DG143" i="2"/>
  <c r="DA144" i="2"/>
  <c r="DE144" i="2"/>
  <c r="DI144" i="2"/>
  <c r="DC145" i="2"/>
  <c r="DG145" i="2"/>
  <c r="DA146" i="2"/>
  <c r="DE146" i="2"/>
  <c r="DI146" i="2"/>
  <c r="DC147" i="2"/>
  <c r="DG147" i="2"/>
  <c r="DA148" i="2"/>
  <c r="DE148" i="2"/>
  <c r="DI148" i="2"/>
  <c r="DC149" i="2"/>
  <c r="DG149" i="2"/>
  <c r="DA150" i="2"/>
  <c r="DE150" i="2"/>
  <c r="DI150" i="2"/>
  <c r="DC151" i="2"/>
  <c r="DG151" i="2"/>
  <c r="DA152" i="2"/>
  <c r="DE152" i="2"/>
  <c r="DI152" i="2"/>
  <c r="DC153" i="2"/>
  <c r="DG153" i="2"/>
  <c r="DA154" i="2"/>
  <c r="DE154" i="2"/>
  <c r="DI154" i="2"/>
  <c r="DC155" i="2"/>
  <c r="DG155" i="2"/>
  <c r="DA156" i="2"/>
  <c r="DE156" i="2"/>
  <c r="DI156" i="2"/>
  <c r="DC157" i="2"/>
  <c r="DG157" i="2"/>
  <c r="DE158" i="2"/>
  <c r="DG159" i="2"/>
  <c r="DE160" i="2"/>
  <c r="DG161" i="2"/>
  <c r="DE162" i="2"/>
  <c r="DA164" i="2"/>
  <c r="DE164" i="2"/>
  <c r="DI164" i="2"/>
  <c r="DC165" i="2"/>
  <c r="DG165" i="2"/>
  <c r="DA166" i="2"/>
  <c r="DE166" i="2"/>
  <c r="DI166" i="2"/>
  <c r="DC167" i="2"/>
  <c r="DG167" i="2"/>
  <c r="DC169" i="2"/>
  <c r="DG169" i="2"/>
  <c r="DA170" i="2"/>
  <c r="DE170" i="2"/>
  <c r="DI170" i="2"/>
  <c r="DC171" i="2"/>
  <c r="DG171" i="2"/>
  <c r="DC173" i="2"/>
  <c r="DG173" i="2"/>
  <c r="DA174" i="2"/>
  <c r="DE174" i="2"/>
  <c r="DI174" i="2"/>
  <c r="DC175" i="2"/>
  <c r="DG175" i="2"/>
  <c r="DC177" i="2"/>
  <c r="DG177" i="2"/>
  <c r="DA178" i="2"/>
  <c r="DE178" i="2"/>
  <c r="DI178" i="2"/>
  <c r="DC179" i="2"/>
  <c r="DG179" i="2"/>
  <c r="DC181" i="2"/>
  <c r="DG181" i="2"/>
  <c r="DA182" i="2"/>
  <c r="DE182" i="2"/>
  <c r="DI182" i="2"/>
  <c r="DC183" i="2"/>
  <c r="DG183" i="2"/>
  <c r="DC185" i="2"/>
  <c r="DG185" i="2"/>
  <c r="DI186" i="2"/>
  <c r="DC187" i="2"/>
  <c r="DG187" i="2"/>
  <c r="DC189" i="2"/>
  <c r="DG189" i="2"/>
  <c r="DE190" i="2"/>
  <c r="DC191" i="2"/>
  <c r="DG191" i="2"/>
  <c r="DC193" i="2"/>
  <c r="DI194" i="2"/>
  <c r="DC195" i="2"/>
  <c r="DG195" i="2"/>
  <c r="DG197" i="2"/>
  <c r="DA198" i="2"/>
  <c r="DE198" i="2"/>
  <c r="DI198" i="2"/>
  <c r="DC199" i="2"/>
  <c r="DG199" i="2"/>
  <c r="DC201" i="2"/>
  <c r="DG201" i="2"/>
  <c r="DA202" i="2"/>
  <c r="DE202" i="2"/>
  <c r="DI202" i="2"/>
  <c r="DC203" i="2"/>
  <c r="DG203" i="2"/>
  <c r="DC205" i="2"/>
  <c r="DG205" i="2"/>
  <c r="DA206" i="2"/>
  <c r="DE206" i="2"/>
  <c r="DI206" i="2"/>
  <c r="DC207" i="2"/>
  <c r="DG207" i="2"/>
  <c r="DI208" i="2"/>
  <c r="DC209" i="2"/>
  <c r="DG209" i="2"/>
  <c r="DA212" i="2"/>
  <c r="DC213" i="2"/>
  <c r="DG213" i="2"/>
  <c r="DA216" i="2"/>
  <c r="DC217" i="2"/>
  <c r="DG217" i="2"/>
  <c r="DE218" i="2"/>
  <c r="DE220" i="2"/>
  <c r="DC221" i="2"/>
  <c r="DG221" i="2"/>
  <c r="DE222" i="2"/>
  <c r="DC225" i="2"/>
  <c r="DG225" i="2"/>
  <c r="DA226" i="2"/>
  <c r="DA228" i="2"/>
  <c r="DG229" i="2"/>
  <c r="DA232" i="2"/>
  <c r="DC233" i="2"/>
  <c r="DG233" i="2"/>
  <c r="DA234" i="2"/>
  <c r="DA236" i="2"/>
  <c r="DC237" i="2"/>
  <c r="DG237" i="2"/>
  <c r="DA238" i="2"/>
  <c r="DA240" i="2"/>
  <c r="DG241" i="2"/>
  <c r="DA242" i="2"/>
  <c r="DA244" i="2"/>
  <c r="DE244" i="2"/>
  <c r="DI244" i="2"/>
  <c r="DC245" i="2"/>
  <c r="DG245" i="2"/>
  <c r="DA246" i="2"/>
  <c r="DE246" i="2"/>
  <c r="DI246" i="2"/>
  <c r="DA248" i="2"/>
  <c r="DE248" i="2"/>
  <c r="DI248" i="2"/>
  <c r="DC249" i="2"/>
  <c r="DG249" i="2"/>
  <c r="DA250" i="2"/>
  <c r="DI250" i="2"/>
  <c r="DA252" i="2"/>
  <c r="DE252" i="2"/>
  <c r="DI252" i="2"/>
  <c r="DC253" i="2"/>
  <c r="DG253" i="2"/>
  <c r="DA254" i="2"/>
  <c r="DE254" i="2"/>
  <c r="DI254" i="2"/>
  <c r="DA256" i="2"/>
  <c r="DE256" i="2"/>
  <c r="DI256" i="2"/>
  <c r="DC257" i="2"/>
  <c r="DG257" i="2"/>
  <c r="DF6" i="2"/>
  <c r="V11" i="4" s="1"/>
  <c r="W11" i="4" s="1"/>
  <c r="DB32" i="2"/>
  <c r="DF32" i="2"/>
  <c r="CZ33" i="2"/>
  <c r="DD33" i="2"/>
  <c r="DH33" i="2"/>
  <c r="DB34" i="2"/>
  <c r="DF34" i="2"/>
  <c r="CZ35" i="2"/>
  <c r="DD35" i="2"/>
  <c r="DH35" i="2"/>
  <c r="DB36" i="2"/>
  <c r="DF36" i="2"/>
  <c r="CZ37" i="2"/>
  <c r="DD37" i="2"/>
  <c r="DH37" i="2"/>
  <c r="DF38" i="2"/>
  <c r="CZ39" i="2"/>
  <c r="DD39" i="2"/>
  <c r="DH39" i="2"/>
  <c r="DB40" i="2"/>
  <c r="DF40" i="2"/>
  <c r="CZ41" i="2"/>
  <c r="DD41" i="2"/>
  <c r="DH41" i="2"/>
  <c r="DB42" i="2"/>
  <c r="DF42" i="2"/>
  <c r="DD43" i="2"/>
  <c r="DH43" i="2"/>
  <c r="DB44" i="2"/>
  <c r="CZ45" i="2"/>
  <c r="DD45" i="2"/>
  <c r="DH45" i="2"/>
  <c r="DB46" i="2"/>
  <c r="CZ47" i="2"/>
  <c r="DD47" i="2"/>
  <c r="DH47" i="2"/>
  <c r="CZ49" i="2"/>
  <c r="DD49" i="2"/>
  <c r="DH49" i="2"/>
  <c r="DB50" i="2"/>
  <c r="DF50" i="2"/>
  <c r="CZ51" i="2"/>
  <c r="DD51" i="2"/>
  <c r="DH51" i="2"/>
  <c r="DB52" i="2"/>
  <c r="DF52" i="2"/>
  <c r="CZ53" i="2"/>
  <c r="DD53" i="2"/>
  <c r="DH53" i="2"/>
  <c r="DB54" i="2"/>
  <c r="DF54" i="2"/>
  <c r="DD55" i="2"/>
  <c r="DB56" i="2"/>
  <c r="DF56" i="2"/>
  <c r="DB58" i="2"/>
  <c r="DD59" i="2"/>
  <c r="DB60" i="2"/>
  <c r="DD61" i="2"/>
  <c r="DB62" i="2"/>
  <c r="DD63" i="2"/>
  <c r="DB64" i="2"/>
  <c r="DF64" i="2"/>
  <c r="CZ67" i="2"/>
  <c r="DD67" i="2"/>
  <c r="DH67" i="2"/>
  <c r="CZ69" i="2"/>
  <c r="DD69" i="2"/>
  <c r="DH69" i="2"/>
  <c r="DB70" i="2"/>
  <c r="CZ71" i="2"/>
  <c r="DD71" i="2"/>
  <c r="DH71" i="2"/>
  <c r="DB72" i="2"/>
  <c r="CZ73" i="2"/>
  <c r="DD73" i="2"/>
  <c r="DH73" i="2"/>
  <c r="DB74" i="2"/>
  <c r="CZ75" i="2"/>
  <c r="DD75" i="2"/>
  <c r="DH75" i="2"/>
  <c r="DB76" i="2"/>
  <c r="CZ77" i="2"/>
  <c r="DD77" i="2"/>
  <c r="DH77" i="2"/>
  <c r="DB78" i="2"/>
  <c r="CZ79" i="2"/>
  <c r="DD79" i="2"/>
  <c r="DH79" i="2"/>
  <c r="CZ81" i="2"/>
  <c r="DD81" i="2"/>
  <c r="DH81" i="2"/>
  <c r="DB82" i="2"/>
  <c r="DF82" i="2"/>
  <c r="CZ83" i="2"/>
  <c r="DD83" i="2"/>
  <c r="DH83" i="2"/>
  <c r="DB84" i="2"/>
  <c r="DF84" i="2"/>
  <c r="CZ85" i="2"/>
  <c r="DD85" i="2"/>
  <c r="DH85" i="2"/>
  <c r="DB86" i="2"/>
  <c r="DF86" i="2"/>
  <c r="CZ87" i="2"/>
  <c r="DD87" i="2"/>
  <c r="DH87" i="2"/>
  <c r="CZ89" i="2"/>
  <c r="DH89" i="2"/>
  <c r="DB90" i="2"/>
  <c r="CZ91" i="2"/>
  <c r="DH91" i="2"/>
  <c r="DB92" i="2"/>
  <c r="CZ93" i="2"/>
  <c r="DH93" i="2"/>
  <c r="DB94" i="2"/>
  <c r="CZ95" i="2"/>
  <c r="DD95" i="2"/>
  <c r="DH95" i="2"/>
  <c r="DB96" i="2"/>
  <c r="DF96" i="2"/>
  <c r="CZ97" i="2"/>
  <c r="DD97" i="2"/>
  <c r="DH97" i="2"/>
  <c r="DB98" i="2"/>
  <c r="DF98" i="2"/>
  <c r="CZ99" i="2"/>
  <c r="DD99" i="2"/>
  <c r="DH99" i="2"/>
  <c r="DB100" i="2"/>
  <c r="DF100" i="2"/>
  <c r="CZ101" i="2"/>
  <c r="DD101" i="2"/>
  <c r="DH101" i="2"/>
  <c r="DB102" i="2"/>
  <c r="DF102" i="2"/>
  <c r="CZ103" i="2"/>
  <c r="DD103" i="2"/>
  <c r="DH103" i="2"/>
  <c r="DB104" i="2"/>
  <c r="DF104" i="2"/>
  <c r="CZ105" i="2"/>
  <c r="DD105" i="2"/>
  <c r="DH105" i="2"/>
  <c r="CZ107" i="2"/>
  <c r="DH107" i="2"/>
  <c r="DF108" i="2"/>
  <c r="CZ109" i="2"/>
  <c r="DH109" i="2"/>
  <c r="DF110" i="2"/>
  <c r="CZ111" i="2"/>
  <c r="DD111" i="2"/>
  <c r="DH111" i="2"/>
  <c r="DB112" i="2"/>
  <c r="DF112" i="2"/>
  <c r="CZ113" i="2"/>
  <c r="DD113" i="2"/>
  <c r="DH113" i="2"/>
  <c r="DB114" i="2"/>
  <c r="DF114" i="2"/>
  <c r="CZ115" i="2"/>
  <c r="DD115" i="2"/>
  <c r="DH115" i="2"/>
  <c r="DB116" i="2"/>
  <c r="DF116" i="2"/>
  <c r="CZ117" i="2"/>
  <c r="DD117" i="2"/>
  <c r="DH117" i="2"/>
  <c r="DB118" i="2"/>
  <c r="DF118" i="2"/>
  <c r="CZ119" i="2"/>
  <c r="DD119" i="2"/>
  <c r="DH119" i="2"/>
  <c r="DB120" i="2"/>
  <c r="DF120" i="2"/>
  <c r="CZ121" i="2"/>
  <c r="DD121" i="2"/>
  <c r="DH121" i="2"/>
  <c r="DB122" i="2"/>
  <c r="DF122" i="2"/>
  <c r="DB124" i="2"/>
  <c r="CZ125" i="2"/>
  <c r="DD125" i="2"/>
  <c r="DH125" i="2"/>
  <c r="DB126" i="2"/>
  <c r="CZ127" i="2"/>
  <c r="DD127" i="2"/>
  <c r="DH127" i="2"/>
  <c r="DB128" i="2"/>
  <c r="DF128" i="2"/>
  <c r="CZ129" i="2"/>
  <c r="DD129" i="2"/>
  <c r="DH129" i="2"/>
  <c r="DF130" i="2"/>
  <c r="CZ131" i="2"/>
  <c r="DD131" i="2"/>
  <c r="DH131" i="2"/>
  <c r="CZ133" i="2"/>
  <c r="DD133" i="2"/>
  <c r="DH133" i="2"/>
  <c r="CZ135" i="2"/>
  <c r="DD135" i="2"/>
  <c r="DH135" i="2"/>
  <c r="DB136" i="2"/>
  <c r="DF136" i="2"/>
  <c r="CZ137" i="2"/>
  <c r="DD137" i="2"/>
  <c r="DH137" i="2"/>
  <c r="DB138" i="2"/>
  <c r="DF138" i="2"/>
  <c r="CZ139" i="2"/>
  <c r="DD139" i="2"/>
  <c r="DH139" i="2"/>
  <c r="DB140" i="2"/>
  <c r="DF140" i="2"/>
  <c r="CZ141" i="2"/>
  <c r="DD141" i="2"/>
  <c r="DH141" i="2"/>
  <c r="DB142" i="2"/>
  <c r="DF142" i="2"/>
  <c r="CZ143" i="2"/>
  <c r="DD143" i="2"/>
  <c r="DH143" i="2"/>
  <c r="DB144" i="2"/>
  <c r="DF144" i="2"/>
  <c r="CZ145" i="2"/>
  <c r="DD145" i="2"/>
  <c r="DH145" i="2"/>
  <c r="DB146" i="2"/>
  <c r="DF146" i="2"/>
  <c r="CZ147" i="2"/>
  <c r="DD147" i="2"/>
  <c r="DH147" i="2"/>
  <c r="DB148" i="2"/>
  <c r="DF148" i="2"/>
  <c r="CZ149" i="2"/>
  <c r="DD149" i="2"/>
  <c r="DH149" i="2"/>
  <c r="DB150" i="2"/>
  <c r="DF150" i="2"/>
  <c r="CZ153" i="2"/>
  <c r="DD153" i="2"/>
  <c r="DH153" i="2"/>
  <c r="CZ155" i="2"/>
  <c r="DD155" i="2"/>
  <c r="DH155" i="2"/>
  <c r="DB156" i="2"/>
  <c r="CZ157" i="2"/>
  <c r="DD157" i="2"/>
  <c r="DH157" i="2"/>
  <c r="CZ159" i="2"/>
  <c r="DD159" i="2"/>
  <c r="DH159" i="2"/>
  <c r="CZ161" i="2"/>
  <c r="DD161" i="2"/>
  <c r="DH161" i="2"/>
  <c r="CZ163" i="2"/>
  <c r="DD163" i="2"/>
  <c r="DH163" i="2"/>
  <c r="DB164" i="2"/>
  <c r="DF164" i="2"/>
  <c r="CZ165" i="2"/>
  <c r="DD165" i="2"/>
  <c r="DH165" i="2"/>
  <c r="DB166" i="2"/>
  <c r="DF166" i="2"/>
  <c r="CZ167" i="2"/>
  <c r="DD167" i="2"/>
  <c r="DH167" i="2"/>
  <c r="DB168" i="2"/>
  <c r="DF168" i="2"/>
  <c r="CZ169" i="2"/>
  <c r="DD169" i="2"/>
  <c r="DH169" i="2"/>
  <c r="DB170" i="2"/>
  <c r="DF170" i="2"/>
  <c r="CZ171" i="2"/>
  <c r="DD171" i="2"/>
  <c r="DH171" i="2"/>
  <c r="DB172" i="2"/>
  <c r="DF172" i="2"/>
  <c r="CZ173" i="2"/>
  <c r="DD173" i="2"/>
  <c r="DH173" i="2"/>
  <c r="DB174" i="2"/>
  <c r="DF174" i="2"/>
  <c r="CZ175" i="2"/>
  <c r="DD175" i="2"/>
  <c r="DH175" i="2"/>
  <c r="DB176" i="2"/>
  <c r="DF176" i="2"/>
  <c r="CZ177" i="2"/>
  <c r="DD177" i="2"/>
  <c r="DH177" i="2"/>
  <c r="DB178" i="2"/>
  <c r="DF178" i="2"/>
  <c r="CZ179" i="2"/>
  <c r="DD179" i="2"/>
  <c r="DH179" i="2"/>
  <c r="DB180" i="2"/>
  <c r="DF180" i="2"/>
  <c r="CZ181" i="2"/>
  <c r="DD181" i="2"/>
  <c r="DH181" i="2"/>
  <c r="DB182" i="2"/>
  <c r="DF182" i="2"/>
  <c r="CZ183" i="2"/>
  <c r="DD183" i="2"/>
  <c r="DH183" i="2"/>
  <c r="DB184" i="2"/>
  <c r="DF184" i="2"/>
  <c r="CZ185" i="2"/>
  <c r="DB186" i="2"/>
  <c r="DF186" i="2"/>
  <c r="CZ187" i="2"/>
  <c r="DD187" i="2"/>
  <c r="DH187" i="2"/>
  <c r="DB188" i="2"/>
  <c r="DF188" i="2"/>
  <c r="CZ189" i="2"/>
  <c r="DB190" i="2"/>
  <c r="DF190" i="2"/>
  <c r="DF192" i="2"/>
  <c r="DF194" i="2"/>
  <c r="DD195" i="2"/>
  <c r="DF196" i="2"/>
  <c r="DB198" i="2"/>
  <c r="DF198" i="2"/>
  <c r="CZ199" i="2"/>
  <c r="DD199" i="2"/>
  <c r="DH199" i="2"/>
  <c r="DB200" i="2"/>
  <c r="DF200" i="2"/>
  <c r="CZ201" i="2"/>
  <c r="DB202" i="2"/>
  <c r="DF202" i="2"/>
  <c r="CZ203" i="2"/>
  <c r="DD203" i="2"/>
  <c r="DH203" i="2"/>
  <c r="DB204" i="2"/>
  <c r="DF204" i="2"/>
  <c r="CZ205" i="2"/>
  <c r="DB206" i="2"/>
  <c r="DF206" i="2"/>
  <c r="CZ207" i="2"/>
  <c r="DD207" i="2"/>
  <c r="DH207" i="2"/>
  <c r="DB208" i="2"/>
  <c r="DF208" i="2"/>
  <c r="CZ209" i="2"/>
  <c r="DD209" i="2"/>
  <c r="DH209" i="2"/>
  <c r="DB210" i="2"/>
  <c r="DF210" i="2"/>
  <c r="CZ211" i="2"/>
  <c r="DD211" i="2"/>
  <c r="DH211" i="2"/>
  <c r="DB212" i="2"/>
  <c r="DF212" i="2"/>
  <c r="CZ213" i="2"/>
  <c r="DD213" i="2"/>
  <c r="DH213" i="2"/>
  <c r="DB214" i="2"/>
  <c r="DF214" i="2"/>
  <c r="CZ215" i="2"/>
  <c r="DD215" i="2"/>
  <c r="DH215" i="2"/>
  <c r="DB216" i="2"/>
  <c r="DF216" i="2"/>
  <c r="CZ217" i="2"/>
  <c r="DD217" i="2"/>
  <c r="DH217" i="2"/>
  <c r="DF218" i="2"/>
  <c r="CZ219" i="2"/>
  <c r="DD219" i="2"/>
  <c r="DH219" i="2"/>
  <c r="DF220" i="2"/>
  <c r="CZ221" i="2"/>
  <c r="DD221" i="2"/>
  <c r="DH221" i="2"/>
  <c r="DF222" i="2"/>
  <c r="CZ223" i="2"/>
  <c r="DD223" i="2"/>
  <c r="DH223" i="2"/>
  <c r="DD225" i="2"/>
  <c r="DF226" i="2"/>
  <c r="DD227" i="2"/>
  <c r="DF228" i="2"/>
  <c r="DD229" i="2"/>
  <c r="DF230" i="2"/>
  <c r="DD231" i="2"/>
  <c r="DF232" i="2"/>
  <c r="DD233" i="2"/>
  <c r="DF234" i="2"/>
  <c r="DD235" i="2"/>
  <c r="DF236" i="2"/>
  <c r="DD237" i="2"/>
  <c r="DF238" i="2"/>
  <c r="DD239" i="2"/>
  <c r="DF240" i="2"/>
  <c r="DD241" i="2"/>
  <c r="DF242" i="2"/>
  <c r="DD243" i="2"/>
  <c r="DH243" i="2"/>
  <c r="DB244" i="2"/>
  <c r="DF244" i="2"/>
  <c r="CZ245" i="2"/>
  <c r="DD245" i="2"/>
  <c r="DH245" i="2"/>
  <c r="DB246" i="2"/>
  <c r="DF246" i="2"/>
  <c r="CZ247" i="2"/>
  <c r="DD247" i="2"/>
  <c r="DH247" i="2"/>
  <c r="DB248" i="2"/>
  <c r="DF248" i="2"/>
  <c r="CZ249" i="2"/>
  <c r="DD249" i="2"/>
  <c r="DH249" i="2"/>
  <c r="DB250" i="2"/>
  <c r="DF250" i="2"/>
  <c r="CZ251" i="2"/>
  <c r="DD251" i="2"/>
  <c r="DH251" i="2"/>
  <c r="DB252" i="2"/>
  <c r="DF252" i="2"/>
  <c r="CZ253" i="2"/>
  <c r="DD253" i="2"/>
  <c r="DH253" i="2"/>
  <c r="DB254" i="2"/>
  <c r="DF254" i="2"/>
  <c r="CZ255" i="2"/>
  <c r="DD255" i="2"/>
  <c r="DH255" i="2"/>
  <c r="DB256" i="2"/>
  <c r="DF256" i="2"/>
  <c r="CZ257" i="2"/>
  <c r="DD257" i="2"/>
  <c r="DH257" i="2"/>
  <c r="DB258" i="2"/>
  <c r="DF258" i="2"/>
  <c r="CZ259" i="2"/>
  <c r="DD259" i="2"/>
  <c r="DH259" i="2"/>
  <c r="DB260" i="2"/>
  <c r="DF260" i="2"/>
  <c r="CZ261" i="2"/>
  <c r="DD261" i="2"/>
  <c r="DH261" i="2"/>
  <c r="DB262" i="2"/>
  <c r="DF262" i="2"/>
  <c r="CZ263" i="2"/>
  <c r="DD263" i="2"/>
  <c r="DH263" i="2"/>
  <c r="DB264" i="2"/>
  <c r="DF264" i="2"/>
  <c r="CZ265" i="2"/>
  <c r="DD265" i="2"/>
  <c r="DH265" i="2"/>
  <c r="DB266" i="2"/>
  <c r="DF266" i="2"/>
  <c r="DC6" i="2"/>
  <c r="DG6" i="2"/>
  <c r="V12" i="4" s="1"/>
  <c r="E9" i="4"/>
  <c r="A8" i="4"/>
  <c r="E19" i="4"/>
  <c r="A18" i="4"/>
  <c r="D70" i="4"/>
  <c r="B70" i="4" s="1"/>
  <c r="D66" i="4"/>
  <c r="B66" i="4" s="1"/>
  <c r="D37" i="4"/>
  <c r="B37" i="4" s="1"/>
  <c r="D53" i="4"/>
  <c r="B53" i="4" s="1"/>
  <c r="D69" i="4"/>
  <c r="B69" i="4" s="1"/>
  <c r="D27" i="4"/>
  <c r="B27" i="4" s="1"/>
  <c r="D43" i="4"/>
  <c r="B43" i="4" s="1"/>
  <c r="D59" i="4"/>
  <c r="B59" i="4" s="1"/>
  <c r="D75" i="4"/>
  <c r="B75" i="4" s="1"/>
  <c r="D36" i="4"/>
  <c r="B36" i="4" s="1"/>
  <c r="D52" i="4"/>
  <c r="B52" i="4" s="1"/>
  <c r="D68" i="4"/>
  <c r="B68" i="4" s="1"/>
  <c r="D25" i="4"/>
  <c r="B25" i="4" s="1"/>
  <c r="D57" i="4"/>
  <c r="B57" i="4" s="1"/>
  <c r="D73" i="4"/>
  <c r="B73" i="4" s="1"/>
  <c r="D15" i="4"/>
  <c r="B15" i="4" s="1"/>
  <c r="D31" i="4"/>
  <c r="B31" i="4" s="1"/>
  <c r="D47" i="4"/>
  <c r="B47" i="4" s="1"/>
  <c r="D63" i="4"/>
  <c r="B63" i="4" s="1"/>
  <c r="D40" i="4"/>
  <c r="B40" i="4" s="1"/>
  <c r="D72" i="4"/>
  <c r="B72" i="4" s="1"/>
  <c r="J15" i="4"/>
  <c r="I4" i="4" s="1"/>
  <c r="D26" i="4"/>
  <c r="B26" i="4" s="1"/>
  <c r="D42" i="4"/>
  <c r="B42" i="4" s="1"/>
  <c r="D58" i="4"/>
  <c r="B58" i="4" s="1"/>
  <c r="D74" i="4"/>
  <c r="B74" i="4" s="1"/>
  <c r="D29" i="4"/>
  <c r="B29" i="4" s="1"/>
  <c r="D45" i="4"/>
  <c r="B45" i="4" s="1"/>
  <c r="D61" i="4"/>
  <c r="B61" i="4" s="1"/>
  <c r="D77" i="4"/>
  <c r="B77" i="4" s="1"/>
  <c r="D35" i="4"/>
  <c r="B35" i="4" s="1"/>
  <c r="D51" i="4"/>
  <c r="B51" i="4" s="1"/>
  <c r="D67" i="4"/>
  <c r="B67" i="4" s="1"/>
  <c r="D28" i="4"/>
  <c r="B28" i="4" s="1"/>
  <c r="D44" i="4"/>
  <c r="B44" i="4" s="1"/>
  <c r="D60" i="4"/>
  <c r="B60" i="4" s="1"/>
  <c r="D30" i="4"/>
  <c r="B30" i="4" s="1"/>
  <c r="D46" i="4"/>
  <c r="B46" i="4" s="1"/>
  <c r="D62" i="4"/>
  <c r="B62" i="4" s="1"/>
  <c r="D17" i="4"/>
  <c r="B17" i="4" s="1"/>
  <c r="D33" i="4"/>
  <c r="B33" i="4" s="1"/>
  <c r="D65" i="4"/>
  <c r="B65" i="4" s="1"/>
  <c r="D23" i="4"/>
  <c r="B23" i="4" s="1"/>
  <c r="D39" i="4"/>
  <c r="B39" i="4" s="1"/>
  <c r="D55" i="4"/>
  <c r="B55" i="4" s="1"/>
  <c r="D71" i="4"/>
  <c r="B71" i="4" s="1"/>
  <c r="D16" i="4"/>
  <c r="B16" i="4" s="1"/>
  <c r="D32" i="4"/>
  <c r="B32" i="4" s="1"/>
  <c r="D48" i="4"/>
  <c r="B48" i="4" s="1"/>
  <c r="D64" i="4"/>
  <c r="B64" i="4" s="1"/>
  <c r="U4" i="4" l="1"/>
  <c r="W12" i="4"/>
  <c r="W14" i="4"/>
  <c r="C8" i="4"/>
  <c r="W13" i="4"/>
  <c r="W10" i="4"/>
  <c r="W9" i="4"/>
  <c r="O6" i="4"/>
  <c r="P6" i="4" s="1"/>
  <c r="V8" i="4"/>
  <c r="W8" i="4" s="1"/>
  <c r="V7" i="4"/>
  <c r="W7" i="4" s="1"/>
  <c r="V6" i="4"/>
  <c r="W6" i="4" s="1"/>
  <c r="W16" i="4"/>
  <c r="C7" i="4"/>
  <c r="D7" i="4" s="1"/>
  <c r="B7" i="4" s="1"/>
  <c r="C6" i="4"/>
  <c r="D6" i="4" s="1"/>
  <c r="B6" i="4" s="1"/>
  <c r="C18" i="4"/>
  <c r="D18" i="4" s="1"/>
  <c r="B18" i="4" s="1"/>
  <c r="K15" i="4"/>
  <c r="D8" i="4"/>
  <c r="B8" i="4" s="1"/>
  <c r="E20" i="4"/>
  <c r="A19" i="4"/>
  <c r="E10" i="4"/>
  <c r="A9" i="4"/>
  <c r="C9" i="4" s="1"/>
  <c r="C19" i="4" l="1"/>
  <c r="D19" i="4" s="1"/>
  <c r="B19" i="4" s="1"/>
  <c r="D9" i="4"/>
  <c r="B9" i="4" s="1"/>
  <c r="E11" i="4"/>
  <c r="A10" i="4"/>
  <c r="E21" i="4"/>
  <c r="A20" i="4"/>
  <c r="C20" i="4" l="1"/>
  <c r="D20" i="4" s="1"/>
  <c r="B20" i="4" s="1"/>
  <c r="C10" i="4"/>
  <c r="D10" i="4" s="1"/>
  <c r="B10" i="4" s="1"/>
  <c r="E22" i="4"/>
  <c r="A22" i="4" s="1"/>
  <c r="A21" i="4"/>
  <c r="E12" i="4"/>
  <c r="A11" i="4"/>
  <c r="C11" i="4" l="1"/>
  <c r="D11" i="4" s="1"/>
  <c r="B11" i="4" s="1"/>
  <c r="C21" i="4"/>
  <c r="D21" i="4" s="1"/>
  <c r="B21" i="4" s="1"/>
  <c r="C22" i="4"/>
  <c r="D22" i="4" s="1"/>
  <c r="B22" i="4" s="1"/>
  <c r="E13" i="4"/>
  <c r="A12" i="4"/>
  <c r="C12" i="4" s="1"/>
  <c r="D12" i="4" l="1"/>
  <c r="B12" i="4" s="1"/>
  <c r="E14" i="4"/>
  <c r="A14" i="4" s="1"/>
  <c r="C14" i="4" s="1"/>
  <c r="A13" i="4"/>
  <c r="C13" i="4" l="1"/>
  <c r="J11" i="4" s="1" a="1"/>
  <c r="J11" i="4" s="1"/>
  <c r="K11" i="4" s="1"/>
  <c r="D14" i="4"/>
  <c r="B14" i="4" s="1"/>
  <c r="J9" i="4" a="1"/>
  <c r="J9" i="4" s="1"/>
  <c r="K9" i="4" s="1"/>
  <c r="J6" i="4" a="1"/>
  <c r="J6" i="4" s="1"/>
  <c r="K6" i="4" s="1"/>
  <c r="J7" i="4" l="1" a="1"/>
  <c r="J7" i="4" s="1"/>
  <c r="K7" i="4" s="1"/>
  <c r="D13" i="4"/>
  <c r="B13" i="4" s="1"/>
  <c r="J13" i="4" a="1"/>
  <c r="J13" i="4" s="1"/>
  <c r="K13" i="4" s="1"/>
  <c r="J14" i="4" a="1"/>
  <c r="J14" i="4" s="1"/>
  <c r="K14" i="4" s="1"/>
  <c r="J10" i="4" a="1"/>
  <c r="J10" i="4" s="1"/>
  <c r="K10" i="4" s="1"/>
  <c r="J8" i="4" a="1"/>
  <c r="J8" i="4" s="1"/>
  <c r="K8" i="4" s="1"/>
  <c r="J12" i="4" a="1"/>
  <c r="J12" i="4" s="1"/>
  <c r="K12" i="4" s="1"/>
</calcChain>
</file>

<file path=xl/sharedStrings.xml><?xml version="1.0" encoding="utf-8"?>
<sst xmlns="http://schemas.openxmlformats.org/spreadsheetml/2006/main" count="9771" uniqueCount="655">
  <si>
    <t>RUN</t>
  </si>
  <si>
    <t>_id</t>
  </si>
  <si>
    <t>_type</t>
  </si>
  <si>
    <t>_state_name</t>
  </si>
  <si>
    <t>_county_name</t>
  </si>
  <si>
    <t>monitor_lat</t>
  </si>
  <si>
    <t>monitor_long</t>
  </si>
  <si>
    <t>monitor_gridcell</t>
  </si>
  <si>
    <t>b_pm25_d_DV</t>
  </si>
  <si>
    <t>f_pm25_d_DV</t>
  </si>
  <si>
    <t>b_blank_mass</t>
  </si>
  <si>
    <t>b_crustal_mass</t>
  </si>
  <si>
    <t>b_EC_mass</t>
  </si>
  <si>
    <t>b_NH4_mass</t>
  </si>
  <si>
    <t>b_Ocmb_mass</t>
  </si>
  <si>
    <t>b_SO4_mass</t>
  </si>
  <si>
    <t>b_NO3_mass</t>
  </si>
  <si>
    <t>b_water_mass</t>
  </si>
  <si>
    <t>b_salt_mass</t>
  </si>
  <si>
    <t>f_blank_mass</t>
  </si>
  <si>
    <t>f_crustal_mass</t>
  </si>
  <si>
    <t>f_EC_mass</t>
  </si>
  <si>
    <t>f_NH4_mass</t>
  </si>
  <si>
    <t>f_Ocmb_mass</t>
  </si>
  <si>
    <t>f_SO4_mass</t>
  </si>
  <si>
    <t>f_NO3_mass</t>
  </si>
  <si>
    <t>f_water_mass</t>
  </si>
  <si>
    <t>f_salt_mass</t>
  </si>
  <si>
    <t>rrf_crustal</t>
  </si>
  <si>
    <t>rrf_ec</t>
  </si>
  <si>
    <t>rrf_nh4</t>
  </si>
  <si>
    <t>rrf_oc</t>
  </si>
  <si>
    <t>rrf_so4</t>
  </si>
  <si>
    <t>rrf_no3</t>
  </si>
  <si>
    <t>rrf_water</t>
  </si>
  <si>
    <t>rrf_salt</t>
  </si>
  <si>
    <t>R001</t>
  </si>
  <si>
    <t>FRM</t>
  </si>
  <si>
    <t>Arizona</t>
  </si>
  <si>
    <t>Cochise</t>
  </si>
  <si>
    <t>Coconino</t>
  </si>
  <si>
    <t>Maricopa</t>
  </si>
  <si>
    <t>Pima</t>
  </si>
  <si>
    <t>Pinal</t>
  </si>
  <si>
    <t>Santa Cruz</t>
  </si>
  <si>
    <t>Yavapai</t>
  </si>
  <si>
    <t>Arkansas</t>
  </si>
  <si>
    <t>Polk</t>
  </si>
  <si>
    <t>Sebastian</t>
  </si>
  <si>
    <t>Washington</t>
  </si>
  <si>
    <t>California</t>
  </si>
  <si>
    <t>Alameda</t>
  </si>
  <si>
    <t>Butte</t>
  </si>
  <si>
    <t>Calaveras</t>
  </si>
  <si>
    <t>Contra Costa</t>
  </si>
  <si>
    <t>Fresno</t>
  </si>
  <si>
    <t>Humboldt</t>
  </si>
  <si>
    <t>Imperial</t>
  </si>
  <si>
    <t>Inyo</t>
  </si>
  <si>
    <t>Kern</t>
  </si>
  <si>
    <t>Kings</t>
  </si>
  <si>
    <t>Lake</t>
  </si>
  <si>
    <t>Los Angeles</t>
  </si>
  <si>
    <t>Mendocino</t>
  </si>
  <si>
    <t>Merced</t>
  </si>
  <si>
    <t>Monterey</t>
  </si>
  <si>
    <t>Nevada</t>
  </si>
  <si>
    <t>Orange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</si>
  <si>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</si>
  <si>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</si>
  <si>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</si>
  <si>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</si>
  <si>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</si>
  <si>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</si>
  <si>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</si>
  <si>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</si>
  <si>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</si>
  <si>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</si>
  <si>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</si>
  <si>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</si>
  <si>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</si>
  <si>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</si>
  <si>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Solano</t>
  </si>
  <si>
    <t>Sonoma</t>
  </si>
  <si>
    <t>Stanislaus</t>
  </si>
  <si>
    <t>Sutter</t>
  </si>
  <si>
    <t>Tulare</t>
  </si>
  <si>
    <t>Ventura</t>
  </si>
  <si>
    <t>Colorado</t>
  </si>
  <si>
    <t>Adams</t>
  </si>
  <si>
    <t>Arapahoe</t>
  </si>
  <si>
    <t>Boulder</t>
  </si>
  <si>
    <t>Denver</t>
  </si>
  <si>
    <t>Douglas</t>
  </si>
  <si>
    <t>Elbert</t>
  </si>
  <si>
    <t>El Paso</t>
  </si>
  <si>
    <t>Larimer</t>
  </si>
  <si>
    <t>Mesa</t>
  </si>
  <si>
    <t>Pueblo</t>
  </si>
  <si>
    <t>Weld</t>
  </si>
  <si>
    <t>Idaho</t>
  </si>
  <si>
    <t>Ada</t>
  </si>
  <si>
    <t>Benewah</t>
  </si>
  <si>
    <t>Franklin</t>
  </si>
  <si>
    <t>Shoshone</t>
  </si>
  <si>
    <t>Iowa</t>
  </si>
  <si>
    <t>Montgomery</t>
  </si>
  <si>
    <t>Palo Alto</t>
  </si>
  <si>
    <t>Pottawattamie</t>
  </si>
  <si>
    <t>Woodbury</t>
  </si>
  <si>
    <t>Kansas</t>
  </si>
  <si>
    <t>Johnson</t>
  </si>
  <si>
    <t>Linn</t>
  </si>
  <si>
    <t>Sedgwick</t>
  </si>
  <si>
    <t>Shawnee</t>
  </si>
  <si>
    <t>Sumner</t>
  </si>
  <si>
    <t>Wyandotte</t>
  </si>
  <si>
    <t>Louisiana</t>
  </si>
  <si>
    <t>Caddo Parish</t>
  </si>
  <si>
    <t>Calcasieu Parish</t>
  </si>
  <si>
    <t>Minnesota</t>
  </si>
  <si>
    <t>Dakota</t>
  </si>
  <si>
    <t>Hennepin</t>
  </si>
  <si>
    <t>Ramsey</t>
  </si>
  <si>
    <t>St. Louis</t>
  </si>
  <si>
    <t>Scott</t>
  </si>
  <si>
    <t>Stearns</t>
  </si>
  <si>
    <t>Missouri</t>
  </si>
  <si>
    <t>Buchanan</t>
  </si>
  <si>
    <t>Cass</t>
  </si>
  <si>
    <t>Clay</t>
  </si>
  <si>
    <t>Greene</t>
  </si>
  <si>
    <t>Jackson</t>
  </si>
  <si>
    <t>Montana</t>
  </si>
  <si>
    <t>Cascade</t>
  </si>
  <si>
    <t>Flathead</t>
  </si>
  <si>
    <t>Gallatin</t>
  </si>
  <si>
    <t>Lincoln</t>
  </si>
  <si>
    <t>Missoula</t>
  </si>
  <si>
    <t>Ravalli</t>
  </si>
  <si>
    <t>Sanders</t>
  </si>
  <si>
    <t>Silver Bow</t>
  </si>
  <si>
    <t>Yellowstone</t>
  </si>
  <si>
    <t>Nebraska</t>
  </si>
  <si>
    <t>Hall</t>
  </si>
  <si>
    <t>Lancaster</t>
  </si>
  <si>
    <t>Sarpy</t>
  </si>
  <si>
    <t>Scotts Bluff</t>
  </si>
  <si>
    <t>Clark</t>
  </si>
  <si>
    <t>Washoe</t>
  </si>
  <si>
    <t>New Mexico</t>
  </si>
  <si>
    <t>Bernalillo</t>
  </si>
  <si>
    <t>Chaves</t>
  </si>
  <si>
    <t>Doña Ana</t>
  </si>
  <si>
    <t>Grant</t>
  </si>
  <si>
    <t>Sandoval</t>
  </si>
  <si>
    <t>Santa Fe</t>
  </si>
  <si>
    <t>North Dakota</t>
  </si>
  <si>
    <t>Billings</t>
  </si>
  <si>
    <t>Burleigh</t>
  </si>
  <si>
    <t>Mercer</t>
  </si>
  <si>
    <t>Oklahoma</t>
  </si>
  <si>
    <t>Caddo</t>
  </si>
  <si>
    <t>Mayes</t>
  </si>
  <si>
    <t>Muskogee</t>
  </si>
  <si>
    <t>Ottawa</t>
  </si>
  <si>
    <t>Pittsburg</t>
  </si>
  <si>
    <t>Sequoyah</t>
  </si>
  <si>
    <t>Tulsa</t>
  </si>
  <si>
    <t>Oregon</t>
  </si>
  <si>
    <t>Harney</t>
  </si>
  <si>
    <t>Josephine</t>
  </si>
  <si>
    <t>Klamath</t>
  </si>
  <si>
    <t>Lane</t>
  </si>
  <si>
    <t>Multnomah</t>
  </si>
  <si>
    <t>Umatilla</t>
  </si>
  <si>
    <t>Union</t>
  </si>
  <si>
    <t>South Dakota</t>
  </si>
  <si>
    <t>Brookings</t>
  </si>
  <si>
    <t>Brown</t>
  </si>
  <si>
    <t>Codington</t>
  </si>
  <si>
    <t>Custer</t>
  </si>
  <si>
    <t>Minnehaha</t>
  </si>
  <si>
    <t>Pennington</t>
  </si>
  <si>
    <t>Texas</t>
  </si>
  <si>
    <t>Bexar</t>
  </si>
  <si>
    <t>Bowie</t>
  </si>
  <si>
    <t>Dallas</t>
  </si>
  <si>
    <t>Ector</t>
  </si>
  <si>
    <t>Harris</t>
  </si>
  <si>
    <t>Harrison</t>
  </si>
  <si>
    <t>Potter</t>
  </si>
  <si>
    <t>Tarrant</t>
  </si>
  <si>
    <t>Travis</t>
  </si>
  <si>
    <t>Utah</t>
  </si>
  <si>
    <t>Box Elder</t>
  </si>
  <si>
    <t>Cache</t>
  </si>
  <si>
    <t>Davis</t>
  </si>
  <si>
    <t>Salt Lake</t>
  </si>
  <si>
    <t>Tooele</t>
  </si>
  <si>
    <t>Weber</t>
  </si>
  <si>
    <t>King</t>
  </si>
  <si>
    <t>Pierce</t>
  </si>
  <si>
    <t>Snohomish</t>
  </si>
  <si>
    <t>Spokane</t>
  </si>
  <si>
    <t>Yakima</t>
  </si>
  <si>
    <t>Wisconsin</t>
  </si>
  <si>
    <t>St. Croix</t>
  </si>
  <si>
    <t>Wyoming</t>
  </si>
  <si>
    <t>Campbell</t>
  </si>
  <si>
    <t>Converse</t>
  </si>
  <si>
    <t>Fremont</t>
  </si>
  <si>
    <t>Laramie</t>
  </si>
  <si>
    <t>Sheridan</t>
  </si>
  <si>
    <t>Sweetwater</t>
  </si>
  <si>
    <t>Teton</t>
  </si>
  <si>
    <t>R002</t>
  </si>
  <si>
    <t>R003</t>
  </si>
  <si>
    <t>R004</t>
  </si>
  <si>
    <t>R005</t>
  </si>
  <si>
    <t>R006</t>
  </si>
  <si>
    <t>R007</t>
  </si>
  <si>
    <t>RBC</t>
  </si>
  <si>
    <t>ID</t>
  </si>
  <si>
    <t>State Abbreviation</t>
  </si>
  <si>
    <t>FIPS Code</t>
  </si>
  <si>
    <t>State Name</t>
  </si>
  <si>
    <t>ST</t>
  </si>
  <si>
    <t>Source categories (APCA and PSAT):</t>
  </si>
  <si>
    <t>AK</t>
  </si>
  <si>
    <t>ALASKA</t>
  </si>
  <si>
    <t>Natural</t>
  </si>
  <si>
    <t>AL</t>
  </si>
  <si>
    <t>ALABAMA</t>
  </si>
  <si>
    <t>Fires</t>
  </si>
  <si>
    <t>AR</t>
  </si>
  <si>
    <t>ARKANSAS</t>
  </si>
  <si>
    <t>Upstream Oil+Gas</t>
  </si>
  <si>
    <t>AS</t>
  </si>
  <si>
    <t>AMERICAN SAMOA</t>
  </si>
  <si>
    <t>Point Sources</t>
  </si>
  <si>
    <t>AZ</t>
  </si>
  <si>
    <t>ARIZONA</t>
  </si>
  <si>
    <t>Mobile</t>
  </si>
  <si>
    <t>CA</t>
  </si>
  <si>
    <t>CALIFORNIA</t>
  </si>
  <si>
    <t>Canada+Mexico</t>
  </si>
  <si>
    <t>CO</t>
  </si>
  <si>
    <t>COLORADO</t>
  </si>
  <si>
    <t>Area</t>
  </si>
  <si>
    <t>CT</t>
  </si>
  <si>
    <t>CONNECTICUT</t>
  </si>
  <si>
    <t>BC</t>
  </si>
  <si>
    <t>DC</t>
  </si>
  <si>
    <t>DISTRICT OF COLUMBIA</t>
  </si>
  <si>
    <t>DE</t>
  </si>
  <si>
    <t>DELAWARE</t>
  </si>
  <si>
    <t>APCA Source Regions (no PSAT source regions):</t>
  </si>
  <si>
    <t>FL</t>
  </si>
  <si>
    <t>FLORIDA</t>
  </si>
  <si>
    <t>GA</t>
  </si>
  <si>
    <t>GEORGIA</t>
  </si>
  <si>
    <t>GU</t>
  </si>
  <si>
    <t>GUAM</t>
  </si>
  <si>
    <t>HI</t>
  </si>
  <si>
    <t>HAWAII</t>
  </si>
  <si>
    <t>IA</t>
  </si>
  <si>
    <t>IOWA</t>
  </si>
  <si>
    <t>Remainder of the domain</t>
  </si>
  <si>
    <t>IDAHO</t>
  </si>
  <si>
    <t>IL</t>
  </si>
  <si>
    <t>ILLINOIS</t>
  </si>
  <si>
    <t>IN</t>
  </si>
  <si>
    <t>INDIANA</t>
  </si>
  <si>
    <t>KS</t>
  </si>
  <si>
    <t>KANSAS</t>
  </si>
  <si>
    <t>KY</t>
  </si>
  <si>
    <t>KENTUCKY</t>
  </si>
  <si>
    <t>LA</t>
  </si>
  <si>
    <t>LOUISIANA</t>
  </si>
  <si>
    <t>MA</t>
  </si>
  <si>
    <t>MASSACHUSETTS</t>
  </si>
  <si>
    <t>MD</t>
  </si>
  <si>
    <t>MARYLAND</t>
  </si>
  <si>
    <t>ME</t>
  </si>
  <si>
    <t>MAINE</t>
  </si>
  <si>
    <t>MI</t>
  </si>
  <si>
    <t>MICHIGAN</t>
  </si>
  <si>
    <t>MN</t>
  </si>
  <si>
    <t>MINNESOTA</t>
  </si>
  <si>
    <t>MO</t>
  </si>
  <si>
    <t>MISSOURI</t>
  </si>
  <si>
    <t>MS</t>
  </si>
  <si>
    <t>MISSISSIPPI</t>
  </si>
  <si>
    <t>MT</t>
  </si>
  <si>
    <t>MONTANA</t>
  </si>
  <si>
    <t>NC</t>
  </si>
  <si>
    <t>NORTH CAROLINA</t>
  </si>
  <si>
    <t>ND</t>
  </si>
  <si>
    <t>NORTH DAKOTA</t>
  </si>
  <si>
    <t>NE</t>
  </si>
  <si>
    <t>NEBRASKA</t>
  </si>
  <si>
    <t>NH</t>
  </si>
  <si>
    <t>NEW HAMPSHIRE</t>
  </si>
  <si>
    <t>NJ</t>
  </si>
  <si>
    <t>NEW JERSEY</t>
  </si>
  <si>
    <t>NM</t>
  </si>
  <si>
    <t>NEW MEXICO</t>
  </si>
  <si>
    <t>NV</t>
  </si>
  <si>
    <t>NEVADA</t>
  </si>
  <si>
    <t>NY</t>
  </si>
  <si>
    <t>NEW YORK</t>
  </si>
  <si>
    <t>OH</t>
  </si>
  <si>
    <t>OHIO</t>
  </si>
  <si>
    <t>OK</t>
  </si>
  <si>
    <t>OKLAHOMA</t>
  </si>
  <si>
    <t>OR</t>
  </si>
  <si>
    <t>OREGON</t>
  </si>
  <si>
    <t>PA</t>
  </si>
  <si>
    <t>PENNSYLVANIA</t>
  </si>
  <si>
    <t>PR</t>
  </si>
  <si>
    <t>PUERTO RICO</t>
  </si>
  <si>
    <t>RI</t>
  </si>
  <si>
    <t>RHODE ISLAND</t>
  </si>
  <si>
    <t>SC</t>
  </si>
  <si>
    <t>SOUTH CAROLINA</t>
  </si>
  <si>
    <t>SD</t>
  </si>
  <si>
    <t>SOUTH DAKOTA</t>
  </si>
  <si>
    <t>TN</t>
  </si>
  <si>
    <t>TENNESSEE</t>
  </si>
  <si>
    <t>TX</t>
  </si>
  <si>
    <t>TEXAS</t>
  </si>
  <si>
    <t>UT</t>
  </si>
  <si>
    <t>UTAH</t>
  </si>
  <si>
    <t>VA</t>
  </si>
  <si>
    <t>VIRGINIA</t>
  </si>
  <si>
    <t>VI</t>
  </si>
  <si>
    <t>VIRGIN ISLANDS</t>
  </si>
  <si>
    <t>VT</t>
  </si>
  <si>
    <t>VERMONT</t>
  </si>
  <si>
    <t>WA</t>
  </si>
  <si>
    <t>WASHINGTON</t>
  </si>
  <si>
    <t>WI</t>
  </si>
  <si>
    <t>WISCONSIN</t>
  </si>
  <si>
    <t>WV</t>
  </si>
  <si>
    <t>WEST VIRGINIA</t>
  </si>
  <si>
    <t>WY</t>
  </si>
  <si>
    <t>WYOMING</t>
  </si>
  <si>
    <t>AR_Polk0002</t>
  </si>
  <si>
    <t>AR_Sebastian0008</t>
  </si>
  <si>
    <t>AR_Washington0005</t>
  </si>
  <si>
    <t>AZ_Cochise1005</t>
  </si>
  <si>
    <t>AZ_Coconino1008</t>
  </si>
  <si>
    <t>AZ_Maricopa0019</t>
  </si>
  <si>
    <t>AZ_Maricopa1003</t>
  </si>
  <si>
    <t>AZ_Maricopa4003</t>
  </si>
  <si>
    <t>AZ_Maricopa7020</t>
  </si>
  <si>
    <t>AZ_Maricopa9997</t>
  </si>
  <si>
    <t>AZ_Pima0011</t>
  </si>
  <si>
    <t>AZ_Pima1028</t>
  </si>
  <si>
    <t>AZ_Pinal0001</t>
  </si>
  <si>
    <t>AZ_Pinal3002</t>
  </si>
  <si>
    <t>AZ_Pinal3013</t>
  </si>
  <si>
    <t>AZ_Santa Cruz0004</t>
  </si>
  <si>
    <t>AZ_Yavapai2002</t>
  </si>
  <si>
    <t>CA_Alameda0007</t>
  </si>
  <si>
    <t>CA_Alameda0009</t>
  </si>
  <si>
    <t>CA_Alameda1001</t>
  </si>
  <si>
    <t>CA_Butte0002</t>
  </si>
  <si>
    <t>CA_Calaveras0001</t>
  </si>
  <si>
    <t>CA_Contra Costa0002</t>
  </si>
  <si>
    <t>CA_Fresno0008</t>
  </si>
  <si>
    <t>CA_Fresno5001</t>
  </si>
  <si>
    <t>CA_Fresno5025</t>
  </si>
  <si>
    <t>CA_Humboldt1002</t>
  </si>
  <si>
    <t>CA_Humboldt1004</t>
  </si>
  <si>
    <t>CA_Imperial0005</t>
  </si>
  <si>
    <t>CA_Imperial0007</t>
  </si>
  <si>
    <t>CA_Imperial1003</t>
  </si>
  <si>
    <t>CA_Inyo1003</t>
  </si>
  <si>
    <t>CA_Kern0010</t>
  </si>
  <si>
    <t>CA_Kern0014</t>
  </si>
  <si>
    <t>CA_Kern0016</t>
  </si>
  <si>
    <t>CA_Kings0004</t>
  </si>
  <si>
    <t>CA_Lake3001</t>
  </si>
  <si>
    <t>CA_Los Angeles0002</t>
  </si>
  <si>
    <t>CA_Los Angeles1002</t>
  </si>
  <si>
    <t>CA_Los Angeles1103</t>
  </si>
  <si>
    <t>CA_Los Angeles1201</t>
  </si>
  <si>
    <t>CA_Los Angeles1301</t>
  </si>
  <si>
    <t>CA_Los Angeles1602</t>
  </si>
  <si>
    <t>CA_Los Angeles2005</t>
  </si>
  <si>
    <t>CA_Los Angeles4002</t>
  </si>
  <si>
    <t>CA_Los Angeles4004</t>
  </si>
  <si>
    <t>CA_Los Angeles9033</t>
  </si>
  <si>
    <t>CA_Mendocino0006</t>
  </si>
  <si>
    <t>CA_Merced2510</t>
  </si>
  <si>
    <t>CA_Monterey1003</t>
  </si>
  <si>
    <t>CA_Nevada0005</t>
  </si>
  <si>
    <t>CA_Nevada1001</t>
  </si>
  <si>
    <t>CA_Orange2022</t>
  </si>
  <si>
    <t>CA_Placer0006</t>
  </si>
  <si>
    <t>CA_Plumas1006</t>
  </si>
  <si>
    <t>CA_Plumas1009</t>
  </si>
  <si>
    <t>CA_Riverside1003</t>
  </si>
  <si>
    <t>CA_Riverside2002</t>
  </si>
  <si>
    <t>CA_Riverside5001</t>
  </si>
  <si>
    <t>CA_Riverside8001</t>
  </si>
  <si>
    <t>CA_Riverside8005</t>
  </si>
  <si>
    <t>CA_Sacramento0006</t>
  </si>
  <si>
    <t>CA_Sacramento0010</t>
  </si>
  <si>
    <t>CA_Sacramento4001</t>
  </si>
  <si>
    <t>CA_San Benito0002</t>
  </si>
  <si>
    <t>CA_San Bernardino0025</t>
  </si>
  <si>
    <t>CA_San Bernardino0306</t>
  </si>
  <si>
    <t>CA_San Bernardino2002</t>
  </si>
  <si>
    <t>CA_San Bernardino8001</t>
  </si>
  <si>
    <t>CA_San Bernardino9004</t>
  </si>
  <si>
    <t>CA_San Diego0001</t>
  </si>
  <si>
    <t>CA_San Diego0003</t>
  </si>
  <si>
    <t>CA_San Diego0006</t>
  </si>
  <si>
    <t>CA_San Diego1010</t>
  </si>
  <si>
    <t>CA_San Francisco0005</t>
  </si>
  <si>
    <t>CA_San Joaquin1002</t>
  </si>
  <si>
    <t>CA_San Luis Obispo2006</t>
  </si>
  <si>
    <t>CA_San Luis Obispo8001</t>
  </si>
  <si>
    <t>CA_San Mateo1001</t>
  </si>
  <si>
    <t>CA_Santa Barbara0011</t>
  </si>
  <si>
    <t>CA_Santa Barbara1008</t>
  </si>
  <si>
    <t>CA_Santa Clara0002</t>
  </si>
  <si>
    <t>CA_Santa Clara0005</t>
  </si>
  <si>
    <t>CA_Santa Cruz0007</t>
  </si>
  <si>
    <t>CA_Shasta0004</t>
  </si>
  <si>
    <t>CA_Solano0004</t>
  </si>
  <si>
    <t>CA_Sonoma0003</t>
  </si>
  <si>
    <t>CA_Stanislaus0005</t>
  </si>
  <si>
    <t>CA_Stanislaus0006</t>
  </si>
  <si>
    <t>CA_Sutter0003</t>
  </si>
  <si>
    <t>CA_Tulare2002</t>
  </si>
  <si>
    <t>CA_Ventura0007</t>
  </si>
  <si>
    <t>CA_Ventura0009</t>
  </si>
  <si>
    <t>CA_Ventura2002</t>
  </si>
  <si>
    <t>CA_Ventura3001</t>
  </si>
  <si>
    <t>CO_Adams0006</t>
  </si>
  <si>
    <t>CO_Arapahoe0005</t>
  </si>
  <si>
    <t>CO_Boulder0003</t>
  </si>
  <si>
    <t>CO_Boulder0012</t>
  </si>
  <si>
    <t>CO_Denver0002</t>
  </si>
  <si>
    <t>CO_Denver0023</t>
  </si>
  <si>
    <t>CO_Denver0025</t>
  </si>
  <si>
    <t>CO_Douglas0004</t>
  </si>
  <si>
    <t>CO_El Paso0017</t>
  </si>
  <si>
    <t>CO_Elbert0001</t>
  </si>
  <si>
    <t>CO_Larimer0009</t>
  </si>
  <si>
    <t>CO_Mesa0017</t>
  </si>
  <si>
    <t>CO_Pueblo0012</t>
  </si>
  <si>
    <t>CO_Weld0006</t>
  </si>
  <si>
    <t>CO_Weld0008</t>
  </si>
  <si>
    <t>IA_Montgomery0002</t>
  </si>
  <si>
    <t>IA_Palo Alto1002</t>
  </si>
  <si>
    <t>IA_Polk0030</t>
  </si>
  <si>
    <t>IA_Polk2510</t>
  </si>
  <si>
    <t>IA_Pottawattamie0009</t>
  </si>
  <si>
    <t>IA_Woodbury0017</t>
  </si>
  <si>
    <t>ID_Ada0010</t>
  </si>
  <si>
    <t>ID_Benewah0010</t>
  </si>
  <si>
    <t>ID_Franklin0001</t>
  </si>
  <si>
    <t>ID_Shoshone0017</t>
  </si>
  <si>
    <t>KS_Johnson0007</t>
  </si>
  <si>
    <t>KS_Johnson0010</t>
  </si>
  <si>
    <t>KS_Linn0002</t>
  </si>
  <si>
    <t>KS_Sedgwick0008</t>
  </si>
  <si>
    <t>KS_Sedgwick0009</t>
  </si>
  <si>
    <t>KS_Sedgwick0010</t>
  </si>
  <si>
    <t>KS_Shawnee0013</t>
  </si>
  <si>
    <t>KS_Sumner0002</t>
  </si>
  <si>
    <t>KS_Wyandotte0021</t>
  </si>
  <si>
    <t>KS_Wyandotte0022</t>
  </si>
  <si>
    <t>LA_Caddo Parish0008</t>
  </si>
  <si>
    <t>LA_Calcasieu Parish0009</t>
  </si>
  <si>
    <t>MN_Dakota0470</t>
  </si>
  <si>
    <t>MN_Hennepin0961</t>
  </si>
  <si>
    <t>MN_Hennepin0963</t>
  </si>
  <si>
    <t>MN_Hennepin1007</t>
  </si>
  <si>
    <t>MN_Hennepin2006</t>
  </si>
  <si>
    <t>MN_Ramsey0866</t>
  </si>
  <si>
    <t>MN_Ramsey0868</t>
  </si>
  <si>
    <t>MN_Ramsey0871</t>
  </si>
  <si>
    <t>MN_Scott0505</t>
  </si>
  <si>
    <t>MN_St. Louis7001</t>
  </si>
  <si>
    <t>MN_Stearns3052</t>
  </si>
  <si>
    <t>MN_Washington0446</t>
  </si>
  <si>
    <t>MO_Buchanan0005</t>
  </si>
  <si>
    <t>MO_Cass0003</t>
  </si>
  <si>
    <t>MO_Clay0005</t>
  </si>
  <si>
    <t>MO_Greene0032</t>
  </si>
  <si>
    <t>MO_Jackson0034</t>
  </si>
  <si>
    <t>MT_Cascade1026</t>
  </si>
  <si>
    <t>MT_Flathead0009</t>
  </si>
  <si>
    <t>MT_Flathead0047</t>
  </si>
  <si>
    <t>MT_Gallatin0008</t>
  </si>
  <si>
    <t>MT_Gallatin0016</t>
  </si>
  <si>
    <t>MT_Lincoln0018</t>
  </si>
  <si>
    <t>MT_Missoula0031</t>
  </si>
  <si>
    <t>MT_Ravalli0007</t>
  </si>
  <si>
    <t>MT_Sanders0007</t>
  </si>
  <si>
    <t>MT_Silver Bow0005</t>
  </si>
  <si>
    <t>MT_Yellowstone1065</t>
  </si>
  <si>
    <t>ND_Billings0002</t>
  </si>
  <si>
    <t>ND_Burleigh0003</t>
  </si>
  <si>
    <t>ND_Cass1004</t>
  </si>
  <si>
    <t>ND_Mercer0004</t>
  </si>
  <si>
    <t>NE_Douglas0019</t>
  </si>
  <si>
    <t>NE_Douglas0052</t>
  </si>
  <si>
    <t>NE_Hall0004</t>
  </si>
  <si>
    <t>NE_Lancaster0022</t>
  </si>
  <si>
    <t>NE_Sarpy0007</t>
  </si>
  <si>
    <t>NE_Scotts Bluff0003</t>
  </si>
  <si>
    <t>NE_Washington0002</t>
  </si>
  <si>
    <t>NM_Bernalillo0023</t>
  </si>
  <si>
    <t>NM_Bernalillo0024</t>
  </si>
  <si>
    <t>NM_Chaves0005</t>
  </si>
  <si>
    <t>NM_Doña Ana0017</t>
  </si>
  <si>
    <t>NM_Doña Ana0025</t>
  </si>
  <si>
    <t>NM_Grant1002</t>
  </si>
  <si>
    <t>NM_Sandoval1003</t>
  </si>
  <si>
    <t>NM_Santa Fe0020</t>
  </si>
  <si>
    <t>NV_Clark0561</t>
  </si>
  <si>
    <t>NV_Clark1019</t>
  </si>
  <si>
    <t>NV_Clark2002</t>
  </si>
  <si>
    <t>NV_Washoe0016</t>
  </si>
  <si>
    <t>OK_Caddo9008</t>
  </si>
  <si>
    <t>OK_Mayes0186</t>
  </si>
  <si>
    <t>OK_Muskogee0169</t>
  </si>
  <si>
    <t>OK_Oklahoma0035</t>
  </si>
  <si>
    <t>OK_Oklahoma1037</t>
  </si>
  <si>
    <t>OK_Ottawa9004</t>
  </si>
  <si>
    <t>OK_Pittsburg0415</t>
  </si>
  <si>
    <t>OK_Sequoyah9015</t>
  </si>
  <si>
    <t>OK_Tulsa0110</t>
  </si>
  <si>
    <t>OK_Tulsa1127</t>
  </si>
  <si>
    <t>OR_Harney0002</t>
  </si>
  <si>
    <t>OR_Jackson0133</t>
  </si>
  <si>
    <t>OR_Jackson1001</t>
  </si>
  <si>
    <t>OR_Josephine0114</t>
  </si>
  <si>
    <t>OR_Klamath0004</t>
  </si>
  <si>
    <t>OR_Lane0058</t>
  </si>
  <si>
    <t>OR_Lane0060</t>
  </si>
  <si>
    <t>OR_Lane1009</t>
  </si>
  <si>
    <t>OR_Lane9004</t>
  </si>
  <si>
    <t>OR_Multnomah0080</t>
  </si>
  <si>
    <t>OR_Multnomah0246</t>
  </si>
  <si>
    <t>OR_Umatilla0121</t>
  </si>
  <si>
    <t>OR_Union0119</t>
  </si>
  <si>
    <t>OR_Washington0004</t>
  </si>
  <si>
    <t>SD_Brookings0002</t>
  </si>
  <si>
    <t>SD_Brown0003</t>
  </si>
  <si>
    <t>SD_Codington0002</t>
  </si>
  <si>
    <t>SD_Custer0132</t>
  </si>
  <si>
    <t>SD_Jackson0001</t>
  </si>
  <si>
    <t>SD_Minnehaha0006</t>
  </si>
  <si>
    <t>SD_Minnehaha0008</t>
  </si>
  <si>
    <t>SD_Pennington0020</t>
  </si>
  <si>
    <t>SD_Pennington1001</t>
  </si>
  <si>
    <t>TX_Bexar0032</t>
  </si>
  <si>
    <t>TX_Bexar0059</t>
  </si>
  <si>
    <t>TX_Bowie0004</t>
  </si>
  <si>
    <t>TX_Dallas0069</t>
  </si>
  <si>
    <t>TX_Dallas0087</t>
  </si>
  <si>
    <t>TX_Ector0003</t>
  </si>
  <si>
    <t>TX_El Paso0037</t>
  </si>
  <si>
    <t>TX_El Paso0044</t>
  </si>
  <si>
    <t>TX_Harris0058</t>
  </si>
  <si>
    <t>TX_Harris1035</t>
  </si>
  <si>
    <t>TX_Harrison0002</t>
  </si>
  <si>
    <t>TX_Potter0320</t>
  </si>
  <si>
    <t>TX_Tarrant1002</t>
  </si>
  <si>
    <t>TX_Tarrant1006</t>
  </si>
  <si>
    <t>TX_Travis0020</t>
  </si>
  <si>
    <t>TX_Travis0021</t>
  </si>
  <si>
    <t>UT_Box Elder0003</t>
  </si>
  <si>
    <t>UT_Cache0004</t>
  </si>
  <si>
    <t>UT_Davis0004</t>
  </si>
  <si>
    <t>UT_Salt Lake0003</t>
  </si>
  <si>
    <t>UT_Salt Lake1001</t>
  </si>
  <si>
    <t>UT_Salt Lake3006</t>
  </si>
  <si>
    <t>UT_Salt Lake3007</t>
  </si>
  <si>
    <t>UT_Salt Lake3008</t>
  </si>
  <si>
    <t>UT_Salt Lake3010</t>
  </si>
  <si>
    <t>UT_Tooele0003</t>
  </si>
  <si>
    <t>UT_Utah0002</t>
  </si>
  <si>
    <t>UT_Utah4001</t>
  </si>
  <si>
    <t>UT_Utah5008</t>
  </si>
  <si>
    <t>UT_Utah5010</t>
  </si>
  <si>
    <t>UT_Weber0002</t>
  </si>
  <si>
    <t>UT_Weber0007</t>
  </si>
  <si>
    <t>UT_Weber1003</t>
  </si>
  <si>
    <t>WA_Clark0013</t>
  </si>
  <si>
    <t>WA_King0057</t>
  </si>
  <si>
    <t>WA_King0080</t>
  </si>
  <si>
    <t>WA_Pierce0029</t>
  </si>
  <si>
    <t>WA_Snohomish0020</t>
  </si>
  <si>
    <t>WA_Snohomish1007</t>
  </si>
  <si>
    <t>WA_Spokane0016</t>
  </si>
  <si>
    <t>WA_Yakima0009</t>
  </si>
  <si>
    <t>WI_St. Croix1002</t>
  </si>
  <si>
    <t>WY_Campbell0892</t>
  </si>
  <si>
    <t>WY_Converse0819</t>
  </si>
  <si>
    <t>WY_Fremont1003</t>
  </si>
  <si>
    <t>WY_Laramie0001</t>
  </si>
  <si>
    <t>WY_Sheridan0002</t>
  </si>
  <si>
    <t>WY_Sheridan0003</t>
  </si>
  <si>
    <t>WY_Sweetwater0007</t>
  </si>
  <si>
    <t>WY_Teton1006</t>
  </si>
  <si>
    <t>Values</t>
  </si>
  <si>
    <t>f_blank</t>
  </si>
  <si>
    <t>f_crustal</t>
  </si>
  <si>
    <t>f_EC</t>
  </si>
  <si>
    <t>f_NH4</t>
  </si>
  <si>
    <t>f_Ocmb</t>
  </si>
  <si>
    <t>f_SO4</t>
  </si>
  <si>
    <t>f_NO3</t>
  </si>
  <si>
    <t>f_water</t>
  </si>
  <si>
    <t>f_salt</t>
  </si>
  <si>
    <t>pm25</t>
  </si>
  <si>
    <t>Background</t>
  </si>
  <si>
    <t>Total</t>
  </si>
  <si>
    <t>Base</t>
  </si>
  <si>
    <t>Site</t>
  </si>
  <si>
    <t>Source</t>
  </si>
  <si>
    <t>blank</t>
  </si>
  <si>
    <t>crustal</t>
  </si>
  <si>
    <t>EC</t>
  </si>
  <si>
    <t>NH4</t>
  </si>
  <si>
    <t>Ocmb</t>
  </si>
  <si>
    <t>SO4</t>
  </si>
  <si>
    <t>NO3</t>
  </si>
  <si>
    <t>water</t>
  </si>
  <si>
    <t>salt</t>
  </si>
  <si>
    <t>ug/m3</t>
  </si>
  <si>
    <t>Threshold</t>
  </si>
  <si>
    <t>NAT</t>
  </si>
  <si>
    <t>O&amp;G</t>
  </si>
  <si>
    <t>PT</t>
  </si>
  <si>
    <t>MV</t>
  </si>
  <si>
    <t>Can/Mex</t>
  </si>
  <si>
    <t>Unexplained</t>
  </si>
  <si>
    <t>Species</t>
  </si>
  <si>
    <t>PM2.5</t>
  </si>
  <si>
    <t>Organic PM</t>
  </si>
  <si>
    <t>Crustal</t>
  </si>
  <si>
    <t>Salt</t>
  </si>
  <si>
    <t>Water</t>
  </si>
  <si>
    <t>Blank</t>
  </si>
  <si>
    <t xml:space="preserve"> f_pm25_d_DV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</si>
</sst>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%"/>
    <numFmt numFmtId="165" formatCode="0.0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0" fontId="0" fillId="0" borderId="0" xfId="0" pivotButton="1"/>
    <xf numFmtId="0" fontId="0" fillId="0" borderId="0" xfId="0" applyNumberFormat="1"/>
    <xf numFmtId="0" fontId="16" fillId="33" borderId="10" xfId="0" applyFont="1" applyFill="1" applyBorder="1"/>
    <xf numFmtId="0" fontId="0" fillId="0" borderId="10" xfId="0" applyBorder="1"/>
    <xf numFmtId="10" fontId="0" fillId="0" borderId="0" xfId="0" applyNumberFormat="1"/>
    <xf numFmtId="0" fontId="0" fillId="33" borderId="10" xfId="0" applyFill="1" applyBorder="1"/>
    <xf numFmtId="164" fontId="0" fillId="0" borderId="0" xfId="0" applyNumberFormat="1"/>
    <xf numFmtId="2" fontId="0" fillId="0" borderId="0" xfId="0" applyNumberFormat="1"/>
    <xf numFmtId="165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Plot!$I$3</c:f>
          <c:strCache>
            <c:ptCount val="1"/>
            <c:pt idx="0">
              <c:v>Source Contribution to PM2.5_x000d_AZ_Maricopa0019</c:v>
            </c:pt>
          </c:strCache>
        </c:strRef>
      </c:tx>
      <c:layout>
        <c:manualLayout>
          <c:xMode val="edge"/>
          <c:yMode val="edge"/>
          <c:x val="1.2557798910574061E-3"/>
          <c:y val="0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03437639897101"/>
          <c:y val="0.28502909187319769"/>
          <c:w val="0.45329509211521202"/>
          <c:h val="0.57783949870616325"/>
        </c:manualLayout>
      </c:layout>
      <c:pieChart>
        <c:varyColors val="1"/>
        <c:ser>
          <c:idx val="0"/>
          <c:order val="0"/>
          <c:tx>
            <c:strRef>
              <c:f>Plot!$J$5</c:f>
              <c:strCache>
                <c:ptCount val="1"/>
                <c:pt idx="0">
                  <c:v>ug/m3</c:v>
                </c:pt>
              </c:strCache>
            </c:strRef>
          </c:tx>
          <c:dLbls>
            <c:showLegendKey val="0"/>
            <c:showVal val="1"/>
            <c:showCatName val="1"/>
            <c:showSerName val="0"/>
            <c:showPercent val="1"/>
            <c:showBubbleSize val="0"/>
            <c:showLeaderLines val="1"/>
          </c:dLbls>
          <c:cat>
            <c:strRef>
              <c:f>Plot!$I$6:$I$14</c:f>
              <c:strCache>
                <c:ptCount val="9"/>
                <c:pt idx="0">
                  <c:v>Unexplained</c:v>
                </c:pt>
                <c:pt idx="1">
                  <c:v>NAT</c:v>
                </c:pt>
                <c:pt idx="2">
                  <c:v>Fires</c:v>
                </c:pt>
                <c:pt idx="3">
                  <c:v>O&amp;G</c:v>
                </c:pt>
                <c:pt idx="4">
                  <c:v>PT</c:v>
                </c:pt>
                <c:pt idx="5">
                  <c:v>MV</c:v>
                </c:pt>
                <c:pt idx="6">
                  <c:v>Can/Mex</c:v>
                </c:pt>
                <c:pt idx="7">
                  <c:v>AR</c:v>
                </c:pt>
                <c:pt idx="8">
                  <c:v>BC</c:v>
                </c:pt>
              </c:strCache>
            </c:strRef>
          </c:cat>
          <c:val>
            <c:numRef>
              <c:f>Plot!$J$6:$J$14</c:f>
              <c:numCache>
                <c:formatCode>0.00</c:formatCode>
                <c:ptCount val="9"/>
                <c:pt idx="0">
                  <c:v>4.320622900000008</c:v>
                </c:pt>
                <c:pt idx="1">
                  <c:v>4.1866300000000023E-2</c:v>
                </c:pt>
                <c:pt idx="2">
                  <c:v>0.24531819999999771</c:v>
                </c:pt>
                <c:pt idx="3">
                  <c:v>1.790149999999785E-2</c:v>
                </c:pt>
                <c:pt idx="4">
                  <c:v>0.44169379999999836</c:v>
                </c:pt>
                <c:pt idx="5">
                  <c:v>5.9462598999999985</c:v>
                </c:pt>
                <c:pt idx="6">
                  <c:v>0.18191069999999968</c:v>
                </c:pt>
                <c:pt idx="7">
                  <c:v>14.245330199999998</c:v>
                </c:pt>
                <c:pt idx="8">
                  <c:v>0.85909589999999847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Plot!$N$3</c:f>
          <c:strCache>
            <c:ptCount val="1"/>
            <c:pt idx="0">
              <c:v>Source Contribution to SO4_x000d_AZ_Maricopa0019</c:v>
            </c:pt>
          </c:strCache>
        </c:strRef>
      </c:tx>
      <c:layout>
        <c:manualLayout>
          <c:xMode val="edge"/>
          <c:yMode val="edge"/>
          <c:x val="1.2557798910574061E-3"/>
          <c:y val="0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03437639897101"/>
          <c:y val="0.28502909187319769"/>
          <c:w val="0.45329509211521202"/>
          <c:h val="0.57783949870616325"/>
        </c:manualLayout>
      </c:layout>
      <c:pieChart>
        <c:varyColors val="1"/>
        <c:ser>
          <c:idx val="0"/>
          <c:order val="0"/>
          <c:tx>
            <c:strRef>
              <c:f>Plot!$O$5</c:f>
              <c:strCache>
                <c:ptCount val="1"/>
                <c:pt idx="0">
                  <c:v>ug/m3</c:v>
                </c:pt>
              </c:strCache>
            </c:strRef>
          </c:tx>
          <c:dLbls>
            <c:showLegendKey val="0"/>
            <c:showVal val="1"/>
            <c:showCatName val="1"/>
            <c:showSerName val="0"/>
            <c:showPercent val="1"/>
            <c:showBubbleSize val="0"/>
            <c:showLeaderLines val="1"/>
          </c:dLbls>
          <c:cat>
            <c:strRef>
              <c:f>Plot!$N$6:$N$14</c:f>
              <c:strCache>
                <c:ptCount val="9"/>
                <c:pt idx="0">
                  <c:v>Unexplained</c:v>
                </c:pt>
                <c:pt idx="1">
                  <c:v>NAT</c:v>
                </c:pt>
                <c:pt idx="2">
                  <c:v>Fires</c:v>
                </c:pt>
                <c:pt idx="3">
                  <c:v>O&amp;G</c:v>
                </c:pt>
                <c:pt idx="4">
                  <c:v>PT</c:v>
                </c:pt>
                <c:pt idx="5">
                  <c:v>MV</c:v>
                </c:pt>
                <c:pt idx="6">
                  <c:v>Can/Mex</c:v>
                </c:pt>
                <c:pt idx="7">
                  <c:v>AR</c:v>
                </c:pt>
                <c:pt idx="8">
                  <c:v>BC</c:v>
                </c:pt>
              </c:strCache>
            </c:strRef>
          </c:cat>
          <c:val>
            <c:numRef>
              <c:f>Plot!$O$6:$O$14</c:f>
              <c:numCache>
                <c:formatCode>0.00</c:formatCode>
                <c:ptCount val="9"/>
                <c:pt idx="0">
                  <c:v>-2.1636889999999993</c:v>
                </c:pt>
                <c:pt idx="1">
                  <c:v>8.6710999999999316E-3</c:v>
                </c:pt>
                <c:pt idx="2">
                  <c:v>-1.1452000000000018E-2</c:v>
                </c:pt>
                <c:pt idx="3">
                  <c:v>8.7084999999997859E-3</c:v>
                </c:pt>
                <c:pt idx="4">
                  <c:v>0.92149229999999993</c:v>
                </c:pt>
                <c:pt idx="5">
                  <c:v>-0.1430285</c:v>
                </c:pt>
                <c:pt idx="6">
                  <c:v>0.88697809999999988</c:v>
                </c:pt>
                <c:pt idx="7">
                  <c:v>0.88220579999999993</c:v>
                </c:pt>
                <c:pt idx="8">
                  <c:v>1.0672734999999998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Plot!$U$3</c:f>
          <c:strCache>
            <c:ptCount val="1"/>
            <c:pt idx="0">
              <c:v>Species Composition of PM2.5 from Mobile_x000d_AZ_Maricopa0019</c:v>
            </c:pt>
          </c:strCache>
        </c:strRef>
      </c:tx>
      <c:layout>
        <c:manualLayout>
          <c:xMode val="edge"/>
          <c:yMode val="edge"/>
          <c:x val="1.2557798910574061E-3"/>
          <c:y val="0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24434383310861"/>
          <c:y val="0.36583972725470265"/>
          <c:w val="0.41422314244889724"/>
          <c:h val="0.48481426327014843"/>
        </c:manualLayout>
      </c:layout>
      <c:pieChart>
        <c:varyColors val="1"/>
        <c:ser>
          <c:idx val="0"/>
          <c:order val="0"/>
          <c:tx>
            <c:strRef>
              <c:f>Plot!$V$5</c:f>
              <c:strCache>
                <c:ptCount val="1"/>
                <c:pt idx="0">
                  <c:v>ug/m3</c:v>
                </c:pt>
              </c:strCache>
            </c:strRef>
          </c:tx>
          <c:dLbls>
            <c:showLegendKey val="0"/>
            <c:showVal val="1"/>
            <c:showCatName val="1"/>
            <c:showSerName val="0"/>
            <c:showPercent val="1"/>
            <c:showBubbleSize val="0"/>
            <c:showLeaderLines val="1"/>
          </c:dLbls>
          <c:cat>
            <c:strRef>
              <c:f>Plot!$U$6:$U$14</c:f>
              <c:strCache>
                <c:ptCount val="9"/>
                <c:pt idx="0">
                  <c:v>Blank</c:v>
                </c:pt>
                <c:pt idx="1">
                  <c:v>Crustal</c:v>
                </c:pt>
                <c:pt idx="2">
                  <c:v>EC</c:v>
                </c:pt>
                <c:pt idx="3">
                  <c:v>NH4</c:v>
                </c:pt>
                <c:pt idx="4">
                  <c:v>Organic PM</c:v>
                </c:pt>
                <c:pt idx="5">
                  <c:v>SO4</c:v>
                </c:pt>
                <c:pt idx="6">
                  <c:v>NO3</c:v>
                </c:pt>
                <c:pt idx="7">
                  <c:v>Water</c:v>
                </c:pt>
                <c:pt idx="8">
                  <c:v>Salt</c:v>
                </c:pt>
              </c:strCache>
            </c:strRef>
          </c:cat>
          <c:val>
            <c:numRef>
              <c:f>Plot!$V$6:$V$14</c:f>
              <c:numCache>
                <c:formatCode>0.00</c:formatCode>
                <c:ptCount val="9"/>
                <c:pt idx="0">
                  <c:v>0</c:v>
                </c:pt>
                <c:pt idx="1">
                  <c:v>-0.65177299999999994</c:v>
                </c:pt>
                <c:pt idx="2">
                  <c:v>1.6681553999999998</c:v>
                </c:pt>
                <c:pt idx="3">
                  <c:v>9.5202099999999956E-2</c:v>
                </c:pt>
                <c:pt idx="4">
                  <c:v>4.5514974999999982</c:v>
                </c:pt>
                <c:pt idx="5">
                  <c:v>-0.1430285</c:v>
                </c:pt>
                <c:pt idx="6">
                  <c:v>0.49406159999999999</c:v>
                </c:pt>
                <c:pt idx="7">
                  <c:v>-4.0628899999999968E-2</c:v>
                </c:pt>
                <c:pt idx="8">
                  <c:v>-2.7226299999999995E-2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16</xdr:row>
      <xdr:rowOff>104775</xdr:rowOff>
    </xdr:from>
    <xdr:to>
      <xdr:col>4</xdr:col>
      <xdr:colOff>465860</xdr:colOff>
      <xdr:row>39</xdr:row>
      <xdr:rowOff>166688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494434</xdr:colOff>
      <xdr:row>16</xdr:row>
      <xdr:rowOff>114300</xdr:rowOff>
    </xdr:from>
    <xdr:to>
      <xdr:col>12</xdr:col>
      <xdr:colOff>18185</xdr:colOff>
      <xdr:row>39</xdr:row>
      <xdr:rowOff>176213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12</xdr:col>
      <xdr:colOff>37234</xdr:colOff>
      <xdr:row>16</xdr:row>
      <xdr:rowOff>114300</xdr:rowOff>
    </xdr:from>
    <xdr:to>
      <xdr:col>21</xdr:col>
      <xdr:colOff>208686</xdr:colOff>
      <xdr:row>39</xdr:row>
      <xdr:rowOff>176213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0.08146</cdr:y>
    </cdr:from>
    <cdr:to>
      <cdr:x>0.50423</cdr:x>
      <cdr:y>0.14577</cdr:y>
    </cdr:to>
    <cdr:sp macro="" textlink="Plot!$I$4">
      <cdr:nvSpPr>
        <cdr:cNvPr id="2" name="TextBox 1"/>
        <cdr:cNvSpPr txBox="1"/>
      </cdr:nvSpPr>
      <cdr:spPr>
        <a:xfrm xmlns:a="http://schemas.openxmlformats.org/drawingml/2006/main">
          <a:off x="0" y="361951"/>
          <a:ext cx="2622304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972D3885-4F80-4664-AEFF-C453EBF347CA}" type="TxLink">
            <a:rPr lang="en-US" sz="1100"/>
            <a:pPr algn="l"/>
            <a:t>Total 24-Hour PM2.5 = 26.3 ug/m3</a:t>
          </a:fld>
          <a:endParaRPr 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0.48352</cdr:x>
      <cdr:y>0</cdr:y>
    </cdr:from>
    <cdr:to>
      <cdr:x>1</cdr:x>
      <cdr:y>0.1329</cdr:y>
    </cdr:to>
    <cdr:sp macro="" textlink="Plot!$N$4">
      <cdr:nvSpPr>
        <cdr:cNvPr id="2" name="TextBox 1"/>
        <cdr:cNvSpPr txBox="1"/>
      </cdr:nvSpPr>
      <cdr:spPr>
        <a:xfrm xmlns:a="http://schemas.openxmlformats.org/drawingml/2006/main">
          <a:off x="2514600" y="0"/>
          <a:ext cx="2686051" cy="59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BE52BA6B-36D9-44C2-814D-537FD8275653}" type="TxLink">
            <a:rPr lang="en-US" sz="1100"/>
            <a:pPr algn="r"/>
            <a:t>Total 24-Hour PM2.5 = 26.3 ug/m3
Total Annual SO4 = 1.5 ug/m3 (5.5%)</a:t>
          </a:fld>
          <a:endParaRPr lang="en-U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0.07931</cdr:y>
    </cdr:from>
    <cdr:to>
      <cdr:x>1</cdr:x>
      <cdr:y>0.18006</cdr:y>
    </cdr:to>
    <cdr:sp macro="" textlink="Plot!$U$4">
      <cdr:nvSpPr>
        <cdr:cNvPr id="2" name="TextBox 1"/>
        <cdr:cNvSpPr txBox="1"/>
      </cdr:nvSpPr>
      <cdr:spPr>
        <a:xfrm xmlns:a="http://schemas.openxmlformats.org/drawingml/2006/main">
          <a:off x="0" y="352425"/>
          <a:ext cx="5200650" cy="447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2BEF4C1-0DEA-447B-B569-14ECA4DF1E9F}" type="TxLink">
            <a:rPr lang="en-US" sz="1100"/>
            <a:pPr algn="l"/>
            <a:t>Total 24-Hour PM2.5 = 26.3 ug/m3
Total Annual PM2.5 from Mobile = 6.0 ug/m3 (22.8%)</a:t>
          </a:fld>
          <a:endParaRPr lang="en-US" sz="1100"/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sakuly" refreshedDate="41507.416217708334" createdVersion="4" refreshedVersion="4" minRefreshableVersion="3" recordCount="2128">
  <cacheSource type="worksheet">
    <worksheetSource ref="A1:AK2129" sheet="WJM12k_DPM"/>
  </cacheSource>
  <cacheFields count="37">
    <cacheField name="RUN" numFmtId="0">
      <sharedItems count="8">
        <s v="R001"/>
        <s v="R002"/>
        <s v="R003"/>
        <s v="R004"/>
        <s v="R005"/>
        <s v="R006"/>
        <s v="R007"/>
        <s v="RBC"/>
      </sharedItems>
    </cacheField>
    <cacheField name="_id" numFmtId="0">
      <sharedItems containsSemiMixedTypes="0" containsString="0" containsNumber="1" containsInteger="1" minValue="40031005" maxValue="560391006"/>
    </cacheField>
    <cacheField name="_type" numFmtId="0">
      <sharedItems/>
    </cacheField>
    <cacheField name="_state_name" numFmtId="0">
      <sharedItems/>
    </cacheField>
    <cacheField name="_county_name" numFmtId="0">
      <sharedItems/>
    </cacheField>
    <cacheField name="monitor_lat" numFmtId="0">
      <sharedItems containsSemiMixedTypes="0" containsString="0" containsNumber="1" minValue="29.275386999999998" maxValue="48.399721999999997"/>
    </cacheField>
    <cacheField name="monitor_long" numFmtId="0">
      <sharedItems containsSemiMixedTypes="0" containsString="0" containsNumber="1" minValue="-124.17749999999999" maxValue="-92.536304999999999"/>
    </cacheField>
    <cacheField name="monitor_gridcell" numFmtId="0">
      <sharedItems containsSemiMixedTypes="0" containsString="0" containsNumber="1" containsInteger="1" minValue="3188" maxValue="199047"/>
    </cacheField>
    <cacheField name="b_pm25_d_DV" numFmtId="0">
      <sharedItems containsSemiMixedTypes="0" containsString="0" containsNumber="1" minValue="-9" maxValue="68.099999999999994" count="189">
        <n v="12.9"/>
        <n v="16.600000000000001"/>
        <n v="26.3"/>
        <n v="16.2"/>
        <n v="27.5"/>
        <n v="20.9"/>
        <n v="11.6"/>
        <n v="11.8"/>
        <n v="20.2"/>
        <n v="13.3"/>
        <n v="39.299999999999997"/>
        <n v="34.5"/>
        <n v="10.7"/>
        <n v="23.3"/>
        <n v="23.9"/>
        <n v="22.1"/>
        <n v="38.5"/>
        <n v="24.1"/>
        <n v="34.200000000000003"/>
        <n v="59.4"/>
        <n v="27.9"/>
        <n v="33.700000000000003"/>
        <n v="57.5"/>
        <n v="52.7"/>
        <n v="51.6"/>
        <n v="23.1"/>
        <n v="24.3"/>
        <n v="36.1"/>
        <n v="19.5"/>
        <n v="18.100000000000001"/>
        <n v="37.1"/>
        <n v="67.400000000000006"/>
        <n v="65.099999999999994"/>
        <n v="68.099999999999994"/>
        <n v="53.3"/>
        <n v="26.4"/>
        <n v="40.200000000000003"/>
        <n v="39.1"/>
        <n v="40.1"/>
        <n v="29"/>
        <n v="41"/>
        <n v="39.799999999999997"/>
        <n v="36.4"/>
        <n v="31.3"/>
        <n v="21.1"/>
        <n v="50.8"/>
        <n v="14"/>
        <n v="32.5"/>
        <n v="26.2"/>
        <n v="25.7"/>
        <n v="25.8"/>
        <n v="32.200000000000003"/>
        <n v="34.1"/>
        <n v="41.7"/>
        <n v="19.3"/>
        <n v="44"/>
        <n v="47.8"/>
        <n v="49.6"/>
        <n v="38.4"/>
        <n v="41.4"/>
        <n v="16"/>
        <n v="41.9"/>
        <n v="17.100000000000001"/>
        <n v="45.6"/>
        <n v="33.9"/>
        <n v="45.4"/>
        <n v="27.2"/>
        <n v="25.2"/>
        <n v="29.5"/>
        <n v="29.7"/>
        <n v="48.1"/>
        <n v="15.8"/>
        <n v="21.8"/>
        <n v="30.4"/>
        <n v="20.6"/>
        <n v="14.6"/>
        <n v="23.7"/>
        <n v="37.200000000000003"/>
        <n v="13.1"/>
        <n v="37.9"/>
        <n v="28.5"/>
        <n v="52.9"/>
        <n v="54.6"/>
        <n v="41.6"/>
        <n v="55.5"/>
        <n v="22"/>
        <n v="18.899999999999999"/>
        <n v="25.1"/>
        <n v="21.3"/>
        <n v="27.3"/>
        <n v="17.7"/>
        <n v="22.8"/>
        <n v="18.8"/>
        <n v="23"/>
        <n v="18.600000000000001"/>
        <n v="15.9"/>
        <n v="11.7"/>
        <n v="12.2"/>
        <n v="30"/>
        <n v="16.100000000000001"/>
        <n v="23.5"/>
        <n v="20.8"/>
        <n v="21.7"/>
        <n v="23.2"/>
        <n v="25.3"/>
        <n v="24.9"/>
        <n v="28.3"/>
        <n v="21.2"/>
        <n v="21"/>
        <n v="21.5"/>
        <n v="20.7"/>
        <n v="22.5"/>
        <n v="20.3"/>
        <n v="27.6"/>
        <n v="27.8"/>
        <n v="28.2"/>
        <n v="31.8"/>
        <n v="33"/>
        <n v="30.2"/>
        <n v="26.5"/>
        <n v="16.7"/>
        <n v="22.2"/>
        <n v="32.299999999999997"/>
        <n v="26"/>
        <n v="29.4"/>
        <n v="19.399999999999999"/>
        <n v="17.8"/>
        <n v="21.9"/>
        <n v="18.3"/>
        <n v="20"/>
        <n v="21.4"/>
        <n v="10.9"/>
        <n v="19.2"/>
        <n v="15.4"/>
        <n v="12.8"/>
        <n v="10.3"/>
        <n v="9.6"/>
        <n v="8.4"/>
        <n v="11.9"/>
        <n v="20.399999999999999"/>
        <n v="14.1"/>
        <n v="-9"/>
        <n v="24.4"/>
        <n v="22.9"/>
        <n v="24.8"/>
        <n v="25.5"/>
        <n v="31.7"/>
        <n v="17.600000000000001"/>
        <n v="29.1"/>
        <n v="46"/>
        <n v="27"/>
        <n v="30.9"/>
        <n v="26.1"/>
        <n v="24"/>
        <n v="18.5"/>
        <n v="31.6"/>
        <n v="18.7"/>
        <n v="24.5"/>
        <n v="13.6"/>
        <n v="12.3"/>
        <n v="25.4"/>
        <n v="16.8"/>
        <n v="15.7"/>
        <n v="19.7"/>
        <n v="24.6"/>
        <n v="22.3"/>
        <n v="17.3"/>
        <n v="19.899999999999999"/>
        <n v="14.8"/>
        <n v="38.200000000000003"/>
        <n v="39.5"/>
        <n v="36.9"/>
        <n v="46.1"/>
        <n v="30.8"/>
        <n v="45.9"/>
        <n v="44.8"/>
        <n v="40.4"/>
        <n v="35.799999999999997"/>
        <n v="17.2"/>
        <n v="42.5"/>
        <n v="32.1"/>
        <n v="29.8"/>
        <n v="14.3"/>
        <n v="9.6999999999999993"/>
        <n v="9.8000000000000007"/>
        <n v="24.2"/>
        <n v="15.1"/>
        <n v="14.5"/>
        <n v="11"/>
      </sharedItems>
    </cacheField>
    <cacheField name="f_pm25_d_DV" numFmtId="0">
      <sharedItems containsSemiMixedTypes="0" containsString="0" containsNumber="1" minValue="-9" maxValue="68"/>
    </cacheField>
    <cacheField name="b_blank_mass" numFmtId="0">
      <sharedItems containsSemiMixedTypes="0" containsString="0" containsNumber="1" minValue="0.5" maxValue="0.5" count="1">
        <n v="0.5"/>
      </sharedItems>
    </cacheField>
    <cacheField name="b_crustal_mass" numFmtId="0">
      <sharedItems containsSemiMixedTypes="0" containsString="0" containsNumber="1" minValue="0.32061980000000001" maxValue="9.5696249000000009" count="266">
        <n v="9.5696249000000009"/>
        <n v="4.9901466000000001"/>
        <n v="2.1084931"/>
        <n v="3.3794794000000001"/>
        <n v="0.89832970000000001"/>
        <n v="4.2952328"/>
        <n v="1.2648884"/>
        <n v="2.5269534999999999"/>
        <n v="2.3605149000000001"/>
        <n v="3.1422424000000002"/>
        <n v="4.5252929000000002"/>
        <n v="3.6375427"/>
        <n v="5.2053951999999999"/>
        <n v="4.7773700000000003"/>
        <n v="2.0581369"/>
        <n v="1.2064264"/>
        <n v="0.71898019999999996"/>
        <n v="0.92888630000000005"/>
        <n v="0.74573639999999997"/>
        <n v="1.0295437999999999"/>
        <n v="5.3603911000000002"/>
        <n v="1.4825056000000001"/>
        <n v="0.75928910000000005"/>
        <n v="0.69867820000000003"/>
        <n v="0.71236069999999996"/>
        <n v="0.7221784"/>
        <n v="0.80126509999999995"/>
        <n v="0.9494956"/>
        <n v="3.2431516999999999"/>
        <n v="4.2120651999999996"/>
        <n v="4.9429249999999998"/>
        <n v="4.2006974000000001"/>
        <n v="1.3754377"/>
        <n v="1.3742125000000001"/>
        <n v="1.359334"/>
        <n v="0.86342949999999996"/>
        <n v="1.0511820000000001"/>
        <n v="1.4493115999999999"/>
        <n v="1.3868693000000001"/>
        <n v="1.6976591000000001"/>
        <n v="0.76059169999999998"/>
        <n v="1.4173172000000001"/>
        <n v="1.4958007"/>
        <n v="1.6334276999999999"/>
        <n v="1.3972576999999999"/>
        <n v="1.2423089"/>
        <n v="2.1173297999999998"/>
        <n v="1.0068368000000001"/>
        <n v="0.90672269999999999"/>
        <n v="0.80646830000000003"/>
        <n v="1.2929227000000001"/>
        <n v="1.7220637000000001"/>
        <n v="1.1065483"/>
        <n v="0.32061980000000001"/>
        <n v="1.5751113000000001"/>
        <n v="1.2618446000000001"/>
        <n v="1.1790233999999999"/>
        <n v="1.3689604"/>
        <n v="2.1967091999999999"/>
        <n v="1.3983667"/>
        <n v="1.477811"/>
        <n v="1.2119324"/>
        <n v="1.0600039999999999"/>
        <n v="0.6262276"/>
        <n v="0.79758479999999998"/>
        <n v="1.2776741"/>
        <n v="1.3056477"/>
        <n v="1.4535114"/>
        <n v="1.6331663000000001"/>
        <n v="1.1508147"/>
        <n v="0.7933983"/>
        <n v="0.5083318"/>
        <n v="0.75920180000000004"/>
        <n v="0.77571199999999996"/>
        <n v="0.64430279999999995"/>
        <n v="0.87132529999999997"/>
        <n v="1.4547211"/>
        <n v="1.6014097"/>
        <n v="0.8646064"/>
        <n v="1.0319834999999999"/>
        <n v="1.6415554999999999"/>
        <n v="0.84939640000000005"/>
        <n v="0.97963520000000004"/>
        <n v="0.4966468"/>
        <n v="1.2709634000000001"/>
        <n v="0.64440960000000003"/>
        <n v="0.44849689999999998"/>
        <n v="1.6479429999999999"/>
        <n v="0.94537090000000001"/>
        <n v="0.6824306"/>
        <n v="0.91448269999999998"/>
        <n v="0.74354880000000001"/>
        <n v="0.75344789999999995"/>
        <n v="0.65486200000000006"/>
        <n v="0.90232900000000005"/>
        <n v="3.183522"/>
        <n v="2.2891672000000001"/>
        <n v="2.0560136"/>
        <n v="2.1891644000000001"/>
        <n v="2.2035897000000002"/>
        <n v="2.4194855999999998"/>
        <n v="1.2766716"/>
        <n v="1.6850890999999999"/>
        <n v="2.4291775000000002"/>
        <n v="2.6347035999999999"/>
        <n v="1.5092403999999999"/>
        <n v="2.8680333999999998"/>
        <n v="1.5601005999999999"/>
        <n v="2.0127871000000002"/>
        <n v="3.3951680999999998"/>
        <n v="1.0345268000000001"/>
        <n v="0.88114099999999995"/>
        <n v="1.2626234000000001"/>
        <n v="1.3965422999999999"/>
        <n v="0.67164060000000003"/>
        <n v="0.67021609999999998"/>
        <n v="0.89662059999999999"/>
        <n v="0.70378580000000002"/>
        <n v="1.7339047999999999"/>
        <n v="0.84486589999999995"/>
        <n v="0.78938010000000003"/>
        <n v="0.73665970000000003"/>
        <n v="1.1474964999999999"/>
        <n v="0.59463969999999999"/>
        <n v="0.71353560000000005"/>
        <n v="0.63803460000000001"/>
        <n v="1.4182758"/>
        <n v="0.71200669999999999"/>
        <n v="0.8402463"/>
        <n v="0.94566969999999995"/>
        <n v="1.5622777999999999"/>
        <n v="2.0826492000000001"/>
        <n v="0.56774060000000004"/>
        <n v="0.65474310000000002"/>
        <n v="0.53650220000000004"/>
        <n v="0.61415059999999999"/>
        <n v="0.39801900000000001"/>
        <n v="0.57638109999999998"/>
        <n v="0.68615329999999997"/>
        <n v="0.71059859999999997"/>
        <n v="0.81467880000000004"/>
        <n v="0.6966021"/>
        <n v="0.53194649999999999"/>
        <n v="0.77436210000000005"/>
        <n v="0.92113540000000005"/>
        <n v="0.96431140000000004"/>
        <n v="0.57020510000000002"/>
        <n v="1.0857296999999999"/>
        <n v="0.96638020000000002"/>
        <n v="1.3210337000000001"/>
        <n v="0.92990680000000003"/>
        <n v="1.0561233000000001"/>
        <n v="1.3251987000000001"/>
        <n v="1.2738037"/>
        <n v="0.60226840000000004"/>
        <n v="1.1545429"/>
        <n v="0.75134160000000005"/>
        <n v="0.96493419999999996"/>
        <n v="1.1736664999999999"/>
        <n v="1.2062546999999999"/>
        <n v="1.5769985"/>
        <n v="1.5806712999999999"/>
        <n v="1.0958775000000001"/>
        <n v="1.4638716000000001"/>
        <n v="2.0357683"/>
        <n v="1.5848005999999999"/>
        <n v="1.1359155000000001"/>
        <n v="2.3355472000000002"/>
        <n v="2.2942100000000001"/>
        <n v="2.4796705000000001"/>
        <n v="1.9055381"/>
        <n v="0.86182559999999997"/>
        <n v="1.4022102000000001"/>
        <n v="2.8058233000000001"/>
        <n v="5.3252348999999999"/>
        <n v="3.5394185"/>
        <n v="1.7852503"/>
        <n v="1.2609336"/>
        <n v="1.6970803000000001"/>
        <n v="0.74363500000000005"/>
        <n v="0.32538070000000002"/>
        <n v="2.3600819"/>
        <n v="0.6598792"/>
        <n v="1.3642846"/>
        <n v="1.1755925"/>
        <n v="1.0721423999999999"/>
        <n v="0.93068010000000001"/>
        <n v="0.85912469999999996"/>
        <n v="2.2350218000000002"/>
        <n v="1.3678600000000001"/>
        <n v="1.1579733000000001"/>
        <n v="1.1435595999999999"/>
        <n v="1.5316346000000001"/>
        <n v="1.0528245000000001"/>
        <n v="1.6318899"/>
        <n v="0.72809199999999996"/>
        <n v="0.85945669999999996"/>
        <n v="0.91813500000000003"/>
        <n v="0.74985829999999998"/>
        <n v="0.79033770000000003"/>
        <n v="0.55532959999999998"/>
        <n v="0.69006279999999998"/>
        <n v="0.55220919999999996"/>
        <n v="0.73675469999999998"/>
        <n v="0.46220739999999999"/>
        <n v="0.43737179999999998"/>
        <n v="0.68559809999999999"/>
        <n v="0.97444960000000003"/>
        <n v="0.92495839999999996"/>
        <n v="0.68372849999999996"/>
        <n v="1.9286232000000001"/>
        <n v="1.2499396"/>
        <n v="0.56266380000000005"/>
        <n v="0.69203389999999998"/>
        <n v="1.6721638000000001"/>
        <n v="1.5866742"/>
        <n v="4.3396977999999997"/>
        <n v="3.9235899000000001"/>
        <n v="1.5060245999999999"/>
        <n v="1.2460150000000001"/>
        <n v="1.7578053"/>
        <n v="2.3361434999999999"/>
        <n v="7.1096348999999996"/>
        <n v="6.1211433"/>
        <n v="4.3024807000000003"/>
        <n v="3.9988920999999999"/>
        <n v="1.2082581999999999"/>
        <n v="3.0240486"/>
        <n v="2.0870943"/>
        <n v="1.4774185"/>
        <n v="3.1074245"/>
        <n v="2.7868675999999999"/>
        <n v="3.6685162"/>
        <n v="0.69877869999999997"/>
        <n v="1.1914997000000001"/>
        <n v="1.3111701"/>
        <n v="1.3123456"/>
        <n v="1.3780261"/>
        <n v="1.258659"/>
        <n v="1.1460292000000001"/>
        <n v="1.4596757"/>
        <n v="2.0682556999999999"/>
        <n v="3.0130013999999998"/>
        <n v="1.3322524"/>
        <n v="2.453757"/>
        <n v="1.4498705000000001"/>
        <n v="1.4990380999999999"/>
        <n v="1.0209515"/>
        <n v="0.89181759999999999"/>
        <n v="0.69888629999999996"/>
        <n v="1.7433116"/>
        <n v="0.89644369999999995"/>
        <n v="0.8942599"/>
        <n v="0.874614"/>
        <n v="0.65090720000000002"/>
        <n v="3.0020311"/>
        <n v="0.84948290000000004"/>
        <n v="0.80454349999999997"/>
        <n v="1.7185220000000001"/>
        <n v="1.5755781"/>
        <n v="1.0923145999999999"/>
        <n v="2.033201"/>
        <n v="1.5826720999999999"/>
        <n v="1.1061196"/>
        <n v="2.942555"/>
        <n v="1.1064522000000001"/>
      </sharedItems>
    </cacheField>
    <cacheField name="b_EC_mass" numFmtId="0">
      <sharedItems containsSemiMixedTypes="0" containsString="0" containsNumber="1" minValue="0.19068189999999999" maxValue="4.3546300000000002" count="266">
        <n v="0.29192630000000003"/>
        <n v="0.55754550000000003"/>
        <n v="1.9387629"/>
        <n v="0.73667649999999996"/>
        <n v="2.5114584"/>
        <n v="0.91221560000000002"/>
        <n v="2.7905605000000002"/>
        <n v="0.90420210000000001"/>
        <n v="1.0699955000000001"/>
        <n v="0.74717619999999996"/>
        <n v="0.19068189999999999"/>
        <n v="0.67159740000000001"/>
        <n v="0.27594089999999999"/>
        <n v="0.42723909999999998"/>
        <n v="0.48168080000000002"/>
        <n v="0.57891519999999996"/>
        <n v="0.5536375"/>
        <n v="2.5117873999999998"/>
        <n v="2.0372960999999998"/>
        <n v="3.0129329999999999"/>
        <n v="3.1374787999999998"/>
        <n v="1.3116776999999999"/>
        <n v="1.8507910999999999"/>
        <n v="2.0337977"/>
        <n v="2.0669167000000002"/>
        <n v="2.3614451999999999"/>
        <n v="1.1853777999999999"/>
        <n v="1.0713607999999999"/>
        <n v="1.7834166"/>
        <n v="1.0903651999999999"/>
        <n v="0.65253570000000005"/>
        <n v="0.92520369999999996"/>
        <n v="2.4192843000000002"/>
        <n v="2.3296877999999999"/>
        <n v="2.2791872"/>
        <n v="1.7012379"/>
        <n v="0.60703640000000003"/>
        <n v="2.535326"/>
        <n v="2.4228208000000002"/>
        <n v="2.1506056999999998"/>
        <n v="1.6854944999999999"/>
        <n v="2.6156744999999999"/>
        <n v="3.4643579"/>
        <n v="2.5274133999999999"/>
        <n v="3.2848098000000001"/>
        <n v="2.6223011000000001"/>
        <n v="1.1520357999999999"/>
        <n v="0.68961609999999995"/>
        <n v="1.7259974"/>
        <n v="1.053609"/>
        <n v="0.78898789999999996"/>
        <n v="1.5827247"/>
        <n v="2.7295899000000001"/>
        <n v="1.3227091"/>
        <n v="2.1578827"/>
        <n v="3.6422903999999998"/>
        <n v="2.2355328000000001"/>
        <n v="0.97539679999999995"/>
        <n v="0.56505530000000004"/>
        <n v="2.1156952000000002"/>
        <n v="2.2865112000000001"/>
        <n v="2.1847197999999999"/>
        <n v="0.9618179"/>
        <n v="1.6122570000000001"/>
        <n v="1.1471534000000001"/>
        <n v="3.0646651"/>
        <n v="1.3104180000000001"/>
        <n v="2.7801566000000002"/>
        <n v="0.94260790000000005"/>
        <n v="1.9560797000000001"/>
        <n v="2.4556784999999999"/>
        <n v="1.9670791999999999"/>
        <n v="2.3368459000000001"/>
        <n v="2.3982599000000002"/>
        <n v="1.5134439"/>
        <n v="2.0937817000000001"/>
        <n v="1.0438715999999999"/>
        <n v="1.4209825"/>
        <n v="2.3811479000000002"/>
        <n v="0.90464290000000003"/>
        <n v="0.6227876"/>
        <n v="1.9836429"/>
        <n v="2.9145701000000002"/>
        <n v="0.78104960000000001"/>
        <n v="1.0863543"/>
        <n v="1.4813067"/>
        <n v="0.81023559999999994"/>
        <n v="2.4239218"/>
        <n v="2.2473478"/>
        <n v="2.6755426"/>
        <n v="1.8006173000000001"/>
        <n v="1.5123068"/>
        <n v="0.62810719999999998"/>
        <n v="1.3273790000000001"/>
        <n v="1.3856098999999999"/>
        <n v="3.0830115999999999"/>
        <n v="1.8647676"/>
        <n v="1.5509404"/>
        <n v="1.4504231999999999"/>
        <n v="2.2292733"/>
        <n v="2.6351155999999998"/>
        <n v="2.1669841000000001"/>
        <n v="1.6333891"/>
        <n v="1.2222744000000001"/>
        <n v="1.3574877000000001"/>
        <n v="0.71902650000000001"/>
        <n v="1.670221"/>
        <n v="0.83146659999999994"/>
        <n v="1.2473065999999999"/>
        <n v="1.1639245"/>
        <n v="1.3975058"/>
        <n v="1.3754394999999999"/>
        <n v="1.3220480999999999"/>
        <n v="1.4701289"/>
        <n v="0.47193259999999998"/>
        <n v="0.54941070000000003"/>
        <n v="0.77492360000000005"/>
        <n v="0.60552039999999996"/>
        <n v="0.6775736"/>
        <n v="0.54797940000000001"/>
        <n v="0.86207599999999995"/>
        <n v="0.70491809999999999"/>
        <n v="0.65363850000000001"/>
        <n v="0.46668290000000001"/>
        <n v="0.44008160000000002"/>
        <n v="0.44216519999999998"/>
        <n v="0.73722790000000005"/>
        <n v="0.53751789999999999"/>
        <n v="0.92395430000000001"/>
        <n v="0.78655980000000003"/>
        <n v="0.67182350000000002"/>
        <n v="0.63944599999999996"/>
        <n v="0.85757810000000001"/>
        <n v="1.0088360000000001"/>
        <n v="0.91050019999999998"/>
        <n v="0.95432309999999998"/>
        <n v="0.76094910000000004"/>
        <n v="0.9179562"/>
        <n v="1.0105511"/>
        <n v="1.1036680000000001"/>
        <n v="0.4553334"/>
        <n v="0.99273670000000003"/>
        <n v="0.65086480000000002"/>
        <n v="1.1791685000000001"/>
        <n v="0.64464589999999999"/>
        <n v="0.86892000000000003"/>
        <n v="0.57750230000000002"/>
        <n v="0.57632729999999999"/>
        <n v="1.0118818000000001"/>
        <n v="0.77376129999999999"/>
        <n v="0.61010220000000004"/>
        <n v="0.81431039999999999"/>
        <n v="1.3658296999999999"/>
        <n v="0.65409079999999997"/>
        <n v="2.6703725"/>
        <n v="1.7641713999999999"/>
        <n v="1.1052382999999999"/>
        <n v="0.81751470000000004"/>
        <n v="3.2408636"/>
        <n v="0.46262029999999998"/>
        <n v="0.67285329999999999"/>
        <n v="0.68679040000000002"/>
        <n v="0.49787989999999999"/>
        <n v="0.54507240000000001"/>
        <n v="0.68145730000000004"/>
        <n v="0.51042620000000005"/>
        <n v="0.55719580000000002"/>
        <n v="3.4639926000000001"/>
        <n v="0.9971257"/>
        <n v="1.4088799999999999"/>
        <n v="2.8920952999999998"/>
        <n v="2.0834807999999998"/>
        <n v="1.7270373000000001"/>
        <n v="0.29234250000000001"/>
        <n v="2.5482211000000001"/>
        <n v="1.3348614999999999"/>
        <n v="0.29755569999999998"/>
        <n v="0.87868889999999999"/>
        <n v="0.43776900000000002"/>
        <n v="0.32276959999999999"/>
        <n v="0.37891639999999999"/>
        <n v="0.56161450000000002"/>
        <n v="0.33233600000000002"/>
        <n v="0.57046490000000005"/>
        <n v="0.69282969999999999"/>
        <n v="0.7025496"/>
        <n v="0.63928839999999998"/>
        <n v="0.53330610000000001"/>
        <n v="0.54963269999999997"/>
        <n v="0.57201139999999995"/>
        <n v="0.6636145"/>
        <n v="0.67035169999999999"/>
        <n v="0.74360910000000002"/>
        <n v="1.6374344999999999"/>
        <n v="1.2180253999999999"/>
        <n v="1.0169032"/>
        <n v="1.4133899000000001"/>
        <n v="4.3546300000000002"/>
        <n v="1.318025"/>
        <n v="1.2778311"/>
        <n v="0.75439140000000005"/>
        <n v="1.5186099"/>
        <n v="2.3139677000000001"/>
        <n v="2.0660159999999999"/>
        <n v="0.83529569999999997"/>
        <n v="0.51823620000000004"/>
        <n v="2.3403858999999998"/>
        <n v="0.53227380000000002"/>
        <n v="0.43602210000000002"/>
        <n v="0.492178"/>
        <n v="0.34311779999999997"/>
        <n v="0.25206659999999997"/>
        <n v="0.61888509999999997"/>
        <n v="0.50832500000000003"/>
        <n v="0.41349059999999999"/>
        <n v="0.40399960000000001"/>
        <n v="0.7801749"/>
        <n v="0.65943640000000003"/>
        <n v="0.66306240000000005"/>
        <n v="1.0506203999999999"/>
        <n v="0.72475769999999995"/>
        <n v="0.35670190000000002"/>
        <n v="1.4426190999999999"/>
        <n v="1.6523968"/>
        <n v="0.5466415"/>
        <n v="0.61136979999999996"/>
        <n v="0.65334530000000002"/>
        <n v="0.38762259999999998"/>
        <n v="0.7545193"/>
        <n v="0.9368474"/>
        <n v="0.56146790000000002"/>
        <n v="0.72428749999999997"/>
        <n v="1.3536223000000001"/>
        <n v="0.89186460000000001"/>
        <n v="2.0269927999999999"/>
        <n v="1.8840507"/>
        <n v="1.8691044999999999"/>
        <n v="1.9858985"/>
        <n v="1.8478687"/>
        <n v="1.5817052"/>
        <n v="2.0613600999999999"/>
        <n v="1.1428248999999999"/>
        <n v="1.4273969"/>
        <n v="1.3070383999999999"/>
        <n v="1.3546263999999999"/>
        <n v="1.6848000999999999"/>
        <n v="1.7871972"/>
        <n v="1.6394012"/>
        <n v="1.4256302999999999"/>
        <n v="2.2322202"/>
        <n v="4.2264761999999996"/>
        <n v="1.9570653"/>
        <n v="3.5464981"/>
        <n v="3.1546500000000002"/>
        <n v="3.5743765999999999"/>
        <n v="2.3207385999999999"/>
        <n v="3.2134626000000002"/>
        <n v="1.0907735000000001"/>
        <n v="0.45813510000000002"/>
        <n v="0.42581279999999999"/>
        <n v="0.38595679999999999"/>
        <n v="0.54222930000000003"/>
        <n v="0.47757820000000001"/>
        <n v="0.47604099999999999"/>
        <n v="0.47372819999999999"/>
        <n v="0.33785599999999999"/>
      </sharedItems>
    </cacheField>
    <cacheField name="b_NH4_mass" numFmtId="0">
      <sharedItems containsSemiMixedTypes="0" containsString="0" containsNumber="1" minValue="0.23075019999999999" maxValue="8.5225638999999997" count="266">
        <n v="0.28854030000000003"/>
        <n v="0.23870759999999999"/>
        <n v="0.65753349999999999"/>
        <n v="0.42760399999999998"/>
        <n v="0.48089680000000001"/>
        <n v="0.4083677"/>
        <n v="0.59607529999999997"/>
        <n v="0.23466229999999999"/>
        <n v="0.66372949999999997"/>
        <n v="0.70096769999999997"/>
        <n v="0.52394680000000005"/>
        <n v="0.7362611"/>
        <n v="0.36289159999999998"/>
        <n v="0.37150290000000002"/>
        <n v="2.0393443000000002"/>
        <n v="2.0633750000000002"/>
        <n v="1.8791111"/>
        <n v="3.6740073999999998"/>
        <n v="2.5229556999999998"/>
        <n v="3.315455"/>
        <n v="2.602824"/>
        <n v="1.5835172"/>
        <n v="3.4636635999999998"/>
        <n v="6.8188943999999996"/>
        <n v="6.5355682000000002"/>
        <n v="6.0940199000000002"/>
        <n v="0.4254231"/>
        <n v="0.45489499999999999"/>
        <n v="1.0006875"/>
        <n v="0.87488730000000003"/>
        <n v="0.56818230000000003"/>
        <n v="1.4433125"/>
        <n v="7.9027557000000002"/>
        <n v="8.5225638999999997"/>
        <n v="8.3966475000000003"/>
        <n v="5.9791993999999997"/>
        <n v="0.77099079999999998"/>
        <n v="3.9452343000000001"/>
        <n v="4.8135724"/>
        <n v="5.3652224999999998"/>
        <n v="3.0109739000000002"/>
        <n v="4.8027348999999999"/>
        <n v="4.3369532"/>
        <n v="4.9515346999999998"/>
        <n v="4.0711969999999997"/>
        <n v="3.9354190999999998"/>
        <n v="1.3057000999999999"/>
        <n v="0.99273869999999997"/>
        <n v="4.0162224999999996"/>
        <n v="1.267909"/>
        <n v="0.80039210000000005"/>
        <n v="0.7069706"/>
        <n v="3.0007348"/>
        <n v="1.9540390000000001"/>
        <n v="0.54198829999999998"/>
        <n v="0.3850153"/>
        <n v="5.7800975000000001"/>
        <n v="0.98095100000000002"/>
        <n v="0.70287710000000003"/>
        <n v="5.5084280999999997"/>
        <n v="4.9452844000000002"/>
        <n v="2.8493395000000001"/>
        <n v="2.7547592999999999"/>
        <n v="3.7690248"/>
        <n v="1.6028178"/>
        <n v="4.2367587000000002"/>
        <n v="1.6486242"/>
        <n v="4.9088912000000002"/>
        <n v="0.91582390000000002"/>
        <n v="4.9159883999999998"/>
        <n v="1.7790891"/>
        <n v="2.2920848999999999"/>
        <n v="2.1023480999999999"/>
        <n v="1.9423783999999999"/>
        <n v="2.477284"/>
        <n v="4.3534316999999998"/>
        <n v="1.4341725000000001"/>
        <n v="2.4515362000000001"/>
        <n v="2.9534438000000001"/>
        <n v="0.79745659999999996"/>
        <n v="1.1886884"/>
        <n v="2.4649576999999998"/>
        <n v="3.150048"/>
        <n v="0.79090950000000004"/>
        <n v="0.35280280000000003"/>
        <n v="2.7075841"/>
        <n v="1.8405737"/>
        <n v="4.6247252999999997"/>
        <n v="5.1198335000000004"/>
        <n v="2.8702923999999999"/>
        <n v="6.7211040999999998"/>
        <n v="2.7314059999999998"/>
        <n v="1.9130263000000001"/>
        <n v="3.0375725999999998"/>
        <n v="2.2118954999999998"/>
        <n v="2.6388440000000002"/>
        <n v="1.2902081000000001"/>
        <n v="2.3902747999999998"/>
        <n v="2.0795355"/>
        <n v="1.7303852"/>
        <n v="2.2077491"/>
        <n v="1.8410137"/>
        <n v="1.1781689"/>
        <n v="0.70874800000000004"/>
        <n v="0.82102459999999999"/>
        <n v="1.5086797000000001"/>
        <n v="2.1688139"/>
        <n v="0.55671470000000001"/>
        <n v="2.0685178999999998"/>
        <n v="1.4292412000000001"/>
        <n v="1.7876067"/>
        <n v="0.56161039999999995"/>
        <n v="3.7359914999999999"/>
        <n v="0.76132440000000001"/>
        <n v="2.9601510000000002"/>
        <n v="3.2779367000000001"/>
        <n v="2.2780022999999998"/>
        <n v="3.2741617999999999"/>
        <n v="2.4311058999999999"/>
        <n v="3.3118254999999999"/>
        <n v="2.3986461000000001"/>
        <n v="2.5941483999999999"/>
        <n v="2.5005641000000001"/>
        <n v="2.8147380000000002"/>
        <n v="2.2869457999999998"/>
        <n v="2.4130436999999998"/>
        <n v="1.7996703000000001"/>
        <n v="2.9440141"/>
        <n v="2.1851894999999999"/>
        <n v="2.0670321"/>
        <n v="1.5535017"/>
        <n v="1.6971314"/>
        <n v="3.8759600999999999"/>
        <n v="3.5678443999999998"/>
        <n v="4.0835657000000003"/>
        <n v="3.4911921000000001"/>
        <n v="4.2426782000000003"/>
        <n v="3.6599202000000002"/>
        <n v="3.8022361"/>
        <n v="4.2210383"/>
        <n v="1.5885655000000001"/>
        <n v="3.7398362000000001"/>
        <n v="3.2276517999999998"/>
        <n v="4.3858800000000002"/>
        <n v="2.7277627"/>
        <n v="2.7053577999999998"/>
        <n v="3.2351695999999999"/>
        <n v="2.3267324"/>
        <n v="2.8834735999999999"/>
        <n v="0.23075019999999999"/>
        <n v="0.53991529999999999"/>
        <n v="0.38626260000000001"/>
        <n v="0.50351449999999998"/>
        <n v="0.4926856"/>
        <n v="0.61674119999999999"/>
        <n v="0.76389850000000004"/>
        <n v="0.70405300000000004"/>
        <n v="0.3924221"/>
        <n v="0.88693129999999998"/>
        <n v="0.33455869999999999"/>
        <n v="2.676291"/>
        <n v="2.9780369000000002"/>
        <n v="2.4016435"/>
        <n v="2.2079265000000001"/>
        <n v="2.0898303999999999"/>
        <n v="0.77650079999999999"/>
        <n v="2.908401"/>
        <n v="0.31919449999999999"/>
        <n v="0.43021890000000002"/>
        <n v="0.50878909999999999"/>
        <n v="1.4580953000000001"/>
        <n v="0.56639530000000005"/>
        <n v="0.61081770000000002"/>
        <n v="1.5874618"/>
        <n v="0.62495730000000005"/>
        <n v="0.63341919999999996"/>
        <n v="0.49941150000000001"/>
        <n v="0.44042579999999998"/>
        <n v="0.47359440000000003"/>
        <n v="1.5475112"/>
        <n v="1.3588943"/>
        <n v="1.4473393999999999"/>
        <n v="1.5547863"/>
        <n v="2.0781445999999999"/>
        <n v="2.2084798999999999"/>
        <n v="2.2535745999999999"/>
        <n v="2.2449241"/>
        <n v="2.2503020999999999"/>
        <n v="2.2024088000000002"/>
        <n v="1.9817102"/>
        <n v="2.1034752999999999"/>
        <n v="2.0572591"/>
        <n v="2.2320864"/>
        <n v="0.67776150000000002"/>
        <n v="0.63115969999999999"/>
        <n v="0.44814739999999997"/>
        <n v="0.52604700000000004"/>
        <n v="0.58843449999999997"/>
        <n v="0.73774260000000003"/>
        <n v="1.0510904000000001"/>
        <n v="0.54106149999999997"/>
        <n v="0.6906582"/>
        <n v="0.75669339999999996"/>
        <n v="1.3477338999999999"/>
        <n v="0.66982989999999998"/>
        <n v="0.50821289999999997"/>
        <n v="1.2208638000000001"/>
        <n v="2.8740622999999998"/>
        <n v="2.2863340000000001"/>
        <n v="4.1682191"/>
        <n v="0.71613680000000002"/>
        <n v="0.75979450000000004"/>
        <n v="4.5204825"/>
        <n v="3.7854774"/>
        <n v="0.56229220000000002"/>
        <n v="0.66075609999999996"/>
        <n v="1.6100627999999999"/>
        <n v="1.7322108000000001"/>
        <n v="1.7184695000000001"/>
        <n v="2.2722479999999998"/>
        <n v="2.2255403999999999"/>
        <n v="1.3434858000000001"/>
        <n v="0.52972039999999998"/>
        <n v="0.7370276"/>
        <n v="1.8303879000000001"/>
        <n v="1.9542702000000001"/>
        <n v="1.1011089000000001"/>
        <n v="1.3099265"/>
        <n v="2.1232815"/>
        <n v="2.3434935000000001"/>
        <n v="1.6036733000000001"/>
        <n v="1.9974951999999999"/>
        <n v="2.8978152000000001"/>
        <n v="3.3656470999999999"/>
        <n v="4.7198744000000001"/>
        <n v="5.3456334999999999"/>
        <n v="3.9708700000000001"/>
        <n v="5.6428307999999996"/>
        <n v="5.5258535999999996"/>
        <n v="3.9669981000000001"/>
        <n v="4.364789"/>
        <n v="2.6572882999999998"/>
        <n v="3.7006187000000001"/>
        <n v="5.6664118999999999"/>
        <n v="3.9229599999999998"/>
        <n v="5.3589573000000001"/>
        <n v="4.4116521000000004"/>
        <n v="5.0393872000000002"/>
        <n v="4.2029680999999997"/>
        <n v="0.52794419999999997"/>
        <n v="1.0435920999999999"/>
        <n v="0.71010459999999997"/>
        <n v="0.92101880000000003"/>
        <n v="0.4440694"/>
        <n v="0.51237200000000005"/>
        <n v="0.76329000000000002"/>
        <n v="1.9893942"/>
        <n v="3.3515136000000001"/>
        <n v="0.2470135"/>
        <n v="0.34706189999999998"/>
        <n v="0.82683030000000002"/>
        <n v="0.60121709999999995"/>
        <n v="0.53955010000000003"/>
        <n v="0.27822000000000002"/>
        <n v="0.43790269999999998"/>
        <n v="0.36967030000000001"/>
      </sharedItems>
    </cacheField>
    <cacheField name="b_Ocmb_mass" numFmtId="0">
      <sharedItems containsSemiMixedTypes="0" containsString="0" containsNumber="1" minValue="1.1263989999999999" maxValue="37.057537099999998" count="266">
        <n v="1.1263989999999999"/>
        <n v="9.4196053000000006"/>
        <n v="18.436298399999998"/>
        <n v="9.5276604000000003"/>
        <n v="21.446546600000001"/>
        <n v="5.3311957999999997"/>
        <n v="13.564683"/>
        <n v="6.6044787999999999"/>
        <n v="4.6069864999999997"/>
        <n v="12.572807299999999"/>
        <n v="5.6428890000000003"/>
        <n v="31.057777399999999"/>
        <n v="26.875478699999999"/>
        <n v="3.1721854"/>
        <n v="9.4315204999999995"/>
        <n v="11.452441200000001"/>
        <n v="11.666104300000001"/>
        <n v="16.461957900000002"/>
        <n v="8.2339125000000006"/>
        <n v="13.3850403"/>
        <n v="37.057537099999998"/>
        <n v="15.718930200000001"/>
        <n v="13.395010900000001"/>
        <n v="20.202300999999999"/>
        <n v="16.720733599999999"/>
        <n v="17.3938351"/>
        <n v="18.124445000000001"/>
        <n v="19.079999900000001"/>
        <n v="22.3039761"/>
        <n v="8.1899166000000001"/>
        <n v="8.3090390999999997"/>
        <n v="24.540744799999999"/>
        <n v="22.535228700000001"/>
        <n v="18.809602699999999"/>
        <n v="22.4618301"/>
        <n v="20.333429299999999"/>
        <n v="17.269477800000001"/>
        <n v="17.2454605"/>
        <n v="12.110254299999999"/>
        <n v="9.0814123000000002"/>
        <n v="11.986532199999999"/>
        <n v="13.620897299999999"/>
        <n v="13.8419352"/>
        <n v="8.7688474999999997"/>
        <n v="11.905859899999999"/>
        <n v="8.2485771000000003"/>
        <n v="9.4501170999999999"/>
        <n v="11.7194538"/>
        <n v="27.663236600000001"/>
        <n v="5.3464146000000001"/>
        <n v="25.600000399999999"/>
        <n v="18.885234799999999"/>
        <n v="7.0021677000000002"/>
        <n v="13.938329700000001"/>
        <n v="25.404445599999999"/>
        <n v="26.933332400000001"/>
        <n v="9.8295183000000002"/>
        <n v="11.710906"/>
        <n v="10.0121422"/>
        <n v="13.795994800000001"/>
        <n v="20.2727985"/>
        <n v="31.160730399999998"/>
        <n v="20.685901600000001"/>
        <n v="19.823720900000001"/>
        <n v="5.6455855000000001"/>
        <n v="16.549518599999999"/>
        <n v="5.9963074000000001"/>
        <n v="17.236763"/>
        <n v="26.7733326"/>
        <n v="18.166919700000001"/>
        <n v="14.8661852"/>
        <n v="11.337513"/>
        <n v="9.4290018"/>
        <n v="16.434166000000001"/>
        <n v="14.784641300000001"/>
        <n v="22.956447600000001"/>
        <n v="5.5836778000000002"/>
        <n v="6.1306156999999999"/>
        <n v="12.1327734"/>
        <n v="14.370089500000001"/>
        <n v="6.0094460999999999"/>
        <n v="8.2232617999999995"/>
        <n v="17.3904724"/>
        <n v="6.9587840999999999"/>
        <n v="16.506666200000002"/>
        <n v="21.8542004"/>
        <n v="17.4692078"/>
        <n v="25.438184700000001"/>
        <n v="25.1562786"/>
        <n v="23.418592499999999"/>
        <n v="18.501379"/>
        <n v="6.4054570000000002"/>
        <n v="7.8908075999999996"/>
        <n v="8.6576489999999993"/>
        <n v="8.0132808999999998"/>
        <n v="7.5983213999999997"/>
        <n v="6.7967443000000003"/>
        <n v="7.2510009000000002"/>
        <n v="4.6476030000000002"/>
        <n v="8.6053362"/>
        <n v="6.5794511"/>
        <n v="5.6371798999999996"/>
        <n v="6.4104732999999996"/>
        <n v="4.2205852999999998"/>
        <n v="3.9810994000000002"/>
        <n v="8.9249907000000004"/>
        <n v="14.268250500000001"/>
        <n v="10.5939455"/>
        <n v="9.7993193000000005"/>
        <n v="9.2500590999999996"/>
        <n v="9.3493872000000007"/>
        <n v="20.728889500000001"/>
        <n v="23.721992499999999"/>
        <n v="27.271110499999999"/>
        <n v="5.7045979000000004"/>
        <n v="5.2827840000000004"/>
        <n v="10.5058317"/>
        <n v="5.5888948000000003"/>
        <n v="10.172322299999999"/>
        <n v="10.7544241"/>
        <n v="6.6678667000000003"/>
        <n v="4.2098246000000001"/>
        <n v="6.7494617000000003"/>
        <n v="6.4207071999999998"/>
        <n v="8.3012218000000004"/>
        <n v="7.5891304000000002"/>
        <n v="10.034144400000001"/>
        <n v="5.3511018999999997"/>
        <n v="9.1175718000000003"/>
        <n v="8.7713889999999992"/>
        <n v="12.6250038"/>
        <n v="7.9841227999999997"/>
        <n v="7.0831146"/>
        <n v="5.9530792000000003"/>
        <n v="6.1199507999999998"/>
        <n v="9.2712774000000007"/>
        <n v="6.4110497999999998"/>
        <n v="8.9014586999999992"/>
        <n v="11.2686014"/>
        <n v="10.273119899999999"/>
        <n v="7.2511333999999996"/>
        <n v="6.0574446000000002"/>
        <n v="6.3823299000000002"/>
        <n v="6.6657381000000004"/>
        <n v="9.7908115000000002"/>
        <n v="8.1769323000000007"/>
        <n v="5.7814230999999996"/>
        <n v="10.2231474"/>
        <n v="9.9390868999999995"/>
        <n v="13.013333299999999"/>
        <n v="16.960000999999998"/>
        <n v="15.262222299999999"/>
        <n v="20.567386599999999"/>
        <n v="17.373332999999999"/>
        <n v="25.448888799999999"/>
        <n v="18.354532200000001"/>
        <n v="23.1200008"/>
        <n v="15.1377773"/>
        <n v="24.606197399999999"/>
        <n v="13.866666800000001"/>
        <n v="7.2349205000000003"/>
        <n v="5.1126690000000004"/>
        <n v="4.9425787999999997"/>
        <n v="4.7839717999999998"/>
        <n v="9.0519675999999993"/>
        <n v="12.359841299999999"/>
        <n v="3.8165597999999998"/>
        <n v="12.3385763"/>
        <n v="4.7754954999999999"/>
        <n v="10.5801067"/>
        <n v="24.583931"/>
        <n v="9.3726520999999998"/>
        <n v="9.4457234999999997"/>
        <n v="4.7397079"/>
        <n v="22.803896000000002"/>
        <n v="4.1953721000000002"/>
        <n v="5.3542608999999999"/>
        <n v="4.9185895999999998"/>
        <n v="3.6309133"/>
        <n v="3.1397262000000001"/>
        <n v="8.4969281999999993"/>
        <n v="10.0201311"/>
        <n v="5.3966789000000004"/>
        <n v="13.000951799999999"/>
        <n v="10.450390799999999"/>
        <n v="11.357255"/>
        <n v="8.5162916000000006"/>
        <n v="9.4383631000000001"/>
        <n v="8.3323689000000005"/>
        <n v="10.3471136"/>
        <n v="12.7819948"/>
        <n v="12.1383572"/>
        <n v="11.3471928"/>
        <n v="26"/>
        <n v="24.778877300000001"/>
        <n v="12.7653704"/>
        <n v="22.946666700000002"/>
        <n v="36.444442700000003"/>
        <n v="20.038385399999999"/>
        <n v="22.154159499999999"/>
        <n v="15.6301956"/>
        <n v="16.0542221"/>
        <n v="19.067451500000001"/>
        <n v="11.3791656"/>
        <n v="18.569904300000001"/>
        <n v="14.462223099999999"/>
        <n v="22.459806400000002"/>
        <n v="6.2904724999999999"/>
        <n v="5.8643155"/>
        <n v="2.9302541999999998"/>
        <n v="7.4979820000000004"/>
        <n v="6.7862505999999998"/>
        <n v="2.0374444"/>
        <n v="3.7408030000000001"/>
        <n v="11.573490100000001"/>
        <n v="10.102990200000001"/>
        <n v="6.2054252999999999"/>
        <n v="5.502955"/>
        <n v="12.0932703"/>
        <n v="8.5110340000000004"/>
        <n v="10.4976749"/>
        <n v="7.4287824999999996"/>
        <n v="8.0409793999999994"/>
        <n v="14.0704031"/>
        <n v="6.4353008000000003"/>
        <n v="12.5335073"/>
        <n v="12.4297676"/>
        <n v="4.6035190000000004"/>
        <n v="9.7850903999999996"/>
        <n v="10.1619606"/>
        <n v="8.5793666999999996"/>
        <n v="7.7523546000000003"/>
        <n v="18.109315899999999"/>
        <n v="20.4718418"/>
        <n v="9.2629099000000004"/>
        <n v="14.8353214"/>
        <n v="6.7152003999999996"/>
        <n v="12.8649693"/>
        <n v="12.5070181"/>
        <n v="5.5415768999999999"/>
        <n v="12.63622"/>
        <n v="6.3179102"/>
        <n v="14.686662699999999"/>
        <n v="12.7033348"/>
        <n v="9.9393101000000001"/>
        <n v="9.4755448999999992"/>
        <n v="11.846243899999999"/>
        <n v="6.7095608999999996"/>
        <n v="11.766139000000001"/>
        <n v="21.493331900000001"/>
        <n v="14.181143799999999"/>
        <n v="10.603189499999999"/>
        <n v="32.789218900000002"/>
        <n v="25.346666299999999"/>
        <n v="24.3485947"/>
        <n v="20.053947399999998"/>
        <n v="22.6368771"/>
        <n v="8.6409272999999995"/>
        <n v="10.4720631"/>
        <n v="5.5923758000000001"/>
        <n v="21.4889984"/>
        <n v="3.9597780999999999"/>
        <n v="19.0311108"/>
        <n v="11.7037163"/>
        <n v="8.4400530000000007"/>
        <n v="7.3066912000000004"/>
      </sharedItems>
    </cacheField>
    <cacheField name="b_SO4_mass" numFmtId="0">
      <sharedItems containsSemiMixedTypes="0" containsString="0" containsNumber="1" minValue="0.29478860000000001" maxValue="7.2880640000000003" count="266">
        <n v="0.82534580000000002"/>
        <n v="0.71079270000000006"/>
        <n v="1.4571597999999999"/>
        <n v="1.1290944999999999"/>
        <n v="0.74906879999999998"/>
        <n v="0.71846259999999995"/>
        <n v="0.75487490000000002"/>
        <n v="0.63747690000000001"/>
        <n v="1.6783655"/>
        <n v="1.2508649999999999"/>
        <n v="1.4486682"/>
        <n v="1.8525665"/>
        <n v="0.92292719999999995"/>
        <n v="1.0496422000000001"/>
        <n v="6.7441893000000004"/>
        <n v="5.4693451"/>
        <n v="4.0682263000000001"/>
        <n v="1.9711699"/>
        <n v="1.4883671000000001"/>
        <n v="2.0168051999999999"/>
        <n v="6.4737977999999998"/>
        <n v="2.9398396"/>
        <n v="1.8996074999999999"/>
        <n v="2.3093259000000002"/>
        <n v="2.1924693999999998"/>
        <n v="1.9079062"/>
        <n v="1.1108370999999999"/>
        <n v="1.1566242"/>
        <n v="0.96763449999999995"/>
        <n v="1.4315438"/>
        <n v="1.4518244"/>
        <n v="2.8962808"/>
        <n v="2.7548257999999999"/>
        <n v="3.3715334000000001"/>
        <n v="3.3576068999999999"/>
        <n v="2.1868764999999999"/>
        <n v="2.2234077000000001"/>
        <n v="3.9876773000000001"/>
        <n v="4.3546648000000001"/>
        <n v="6.9489068999999999"/>
        <n v="2.9345452999999999"/>
        <n v="4.0868362999999999"/>
        <n v="3.6534502999999998"/>
        <n v="5.8575705999999998"/>
        <n v="3.3545322"/>
        <n v="3.2848201000000001"/>
        <n v="2.7910265999999999"/>
        <n v="2.0727335999999998"/>
        <n v="1.6216645999999999"/>
        <n v="1.7817179999999999"/>
        <n v="1.9495581"/>
        <n v="1.1815325999999999"/>
        <n v="2.2274522999999999"/>
        <n v="0.74025209999999997"/>
        <n v="0.898393"/>
        <n v="0.69645650000000003"/>
        <n v="3.7254596000000002"/>
        <n v="1.5480033"/>
        <n v="1.8519825999999999"/>
        <n v="4.8575168"/>
        <n v="4.8738956"/>
        <n v="2.6824219"/>
        <n v="2.6572122999999999"/>
        <n v="1.1301645"/>
        <n v="1.6438155000000001"/>
        <n v="2.6409286999999999"/>
        <n v="2.1741353999999999"/>
        <n v="4.1467422999999997"/>
        <n v="1.669708"/>
        <n v="3.4902065000000002"/>
        <n v="2.1007346999999998"/>
        <n v="2.0297189000000002"/>
        <n v="2.4716246000000002"/>
        <n v="2.1120478999999999"/>
        <n v="1.7076385999999999"/>
        <n v="1.7564344000000001"/>
        <n v="2.0627765999999998"/>
        <n v="2.2473187000000001"/>
        <n v="1.8368008"/>
        <n v="1.6755599000000001"/>
        <n v="2.2286551000000001"/>
        <n v="1.6043993999999999"/>
        <n v="1.9951331999999999"/>
        <n v="1.3682464000000001"/>
        <n v="0.96281519999999998"/>
        <n v="1.6963024"/>
        <n v="1.7770866999999999"/>
        <n v="3.4179542000000001"/>
        <n v="1.8427175"/>
        <n v="1.2029155"/>
        <n v="2.3596389000000002"/>
        <n v="3.1936626000000001"/>
        <n v="4.3272157"/>
        <n v="3.9676824000000002"/>
        <n v="3.1338390999999999"/>
        <n v="2.052556"/>
        <n v="1.5284241000000001"/>
        <n v="1.7168398"/>
        <n v="1.8395041999999999"/>
        <n v="1.4431503000000001"/>
        <n v="1.6520178000000001"/>
        <n v="1.2793374"/>
        <n v="1.1456225"/>
        <n v="1.2002120999999999"/>
        <n v="1.6048684"/>
        <n v="1.2090223"/>
        <n v="1.4486922"/>
        <n v="0.95805850000000004"/>
        <n v="1.4721918000000001"/>
        <n v="1.5260305000000001"/>
        <n v="1.2527923999999999"/>
        <n v="0.74729719999999999"/>
        <n v="1.7497436"/>
        <n v="1.2401536"/>
        <n v="3.3725843000000002"/>
        <n v="3.6124744"/>
        <n v="5.0512357000000003"/>
        <n v="3.6520242999999999"/>
        <n v="3.8498212999999999"/>
        <n v="3.2990271999999998"/>
        <n v="7.2880640000000003"/>
        <n v="5.5399389000000001"/>
        <n v="4.7970351999999998"/>
        <n v="3.9399104"/>
        <n v="4.7607679000000003"/>
        <n v="4.5390357999999997"/>
        <n v="4.9598392999999996"/>
        <n v="4.1315241"/>
        <n v="4.8004674999999999"/>
        <n v="5.9632944999999999"/>
        <n v="4.7582525999999996"/>
        <n v="5.4557079999999996"/>
        <n v="3.4652788999999999"/>
        <n v="3.2222814999999998"/>
        <n v="3.3722002999999998"/>
        <n v="3.1111119"/>
        <n v="3.2691604999999999"/>
        <n v="3.1823348999999999"/>
        <n v="3.5579643000000001"/>
        <n v="4.0752106000000001"/>
        <n v="2.9812202000000001"/>
        <n v="3.5342807999999999"/>
        <n v="2.7391497999999999"/>
        <n v="4.0126885999999997"/>
        <n v="4.8075390000000002"/>
        <n v="6.1613059000000003"/>
        <n v="5.5125846999999997"/>
        <n v="5.1468376999999998"/>
        <n v="4.7544054999999998"/>
        <n v="0.65758220000000001"/>
        <n v="1.1343175000000001"/>
        <n v="0.9480518"/>
        <n v="0.815608"/>
        <n v="0.98256429999999995"/>
        <n v="0.92920820000000004"/>
        <n v="1.1297679"/>
        <n v="1.0591826"/>
        <n v="0.87431380000000003"/>
        <n v="0.68545160000000005"/>
        <n v="0.86894660000000001"/>
        <n v="3.7069442000000001"/>
        <n v="3.1190034999999998"/>
        <n v="3.2211823000000002"/>
        <n v="4.5887412999999997"/>
        <n v="4.4653353999999998"/>
        <n v="1.6814697000000001"/>
        <n v="3.2571270000000001"/>
        <n v="1.1459025"/>
        <n v="1.3593526"/>
        <n v="2.2213714000000002"/>
        <n v="1.2542386000000001"/>
        <n v="0.88998429999999995"/>
        <n v="1.2017770999999999"/>
        <n v="3.5095456"/>
        <n v="1.3769089000000001"/>
        <n v="1.5799321"/>
        <n v="1.3653010000000001"/>
        <n v="1.0283628"/>
        <n v="1.0761851"/>
        <n v="2.377589"/>
        <n v="2.1345557999999998"/>
        <n v="2.6107697000000001"/>
        <n v="2.1008760999999998"/>
        <n v="4.9194145000000002"/>
        <n v="4.8501219999999998"/>
        <n v="5.1887884"/>
        <n v="4.6213335999999998"/>
        <n v="5.4773940999999997"/>
        <n v="6.9878020000000003"/>
        <n v="5.7057723999999999"/>
        <n v="5.1384568000000002"/>
        <n v="6.0745000999999998"/>
        <n v="6.5041585"/>
        <n v="1.0446378000000001"/>
        <n v="1.0167524999999999"/>
        <n v="0.65127120000000005"/>
        <n v="0.95573960000000002"/>
        <n v="0.81884659999999998"/>
        <n v="1.2904253999999999"/>
        <n v="1.3373185000000001"/>
        <n v="0.78999050000000004"/>
        <n v="1.0250337"/>
        <n v="1.1895772"/>
        <n v="2.4378548000000002"/>
        <n v="0.52402649999999995"/>
        <n v="0.29478860000000001"/>
        <n v="1.8191234999999999"/>
        <n v="3.9942175999999998"/>
        <n v="3.1074185000000001"/>
        <n v="3.4520233"/>
        <n v="1.7828039"/>
        <n v="1.9010214000000001"/>
        <n v="3.2373514000000001"/>
        <n v="3.8991672999999998"/>
        <n v="1.4838476"/>
        <n v="1.5785433"/>
        <n v="4.8586043999999999"/>
        <n v="5.0431733000000003"/>
        <n v="6.7210245000000004"/>
        <n v="6.0255460999999997"/>
        <n v="6.7565255000000004"/>
        <n v="3.8402468999999999"/>
        <n v="1.3891032999999999"/>
        <n v="2.0637800999999998"/>
        <n v="5.9122009000000002"/>
        <n v="5.9105144000000003"/>
        <n v="4.0721784000000003"/>
        <n v="2.7845105999999999"/>
        <n v="6.2221684000000002"/>
        <n v="6.3172426000000002"/>
        <n v="4.9199162000000003"/>
        <n v="5.9460129999999998"/>
        <n v="2.4379727999999998"/>
        <n v="1.4503975"/>
        <n v="1.8637807"/>
        <n v="1.9480256"/>
        <n v="1.6134312"/>
        <n v="2.0708991999999999"/>
        <n v="1.9944381"/>
        <n v="1.4121857"/>
        <n v="1.8112587"/>
        <n v="1.4925558999999999"/>
        <n v="1.6428615"/>
        <n v="1.317415"/>
        <n v="1.5344726"/>
        <n v="1.3749992"/>
        <n v="1.9775423000000001"/>
        <n v="1.9489396000000001"/>
        <n v="1.7118613"/>
        <n v="1.0015756"/>
        <n v="2.0902354999999999"/>
        <n v="1.2854916000000001"/>
        <n v="1.7137226999999999"/>
        <n v="1.0029291"/>
        <n v="1.3610213"/>
        <n v="1.105478"/>
        <n v="1.0539973"/>
        <n v="4.6598673000000002"/>
        <n v="0.68504330000000002"/>
        <n v="0.94978209999999996"/>
        <n v="0.98105260000000005"/>
        <n v="1.1582094000000001"/>
        <n v="1.3285764"/>
        <n v="0.73683679999999996"/>
        <n v="1.2210742999999999"/>
        <n v="0.69588709999999998"/>
      </sharedItems>
    </cacheField>
    <cacheField name="b_NO3_mass" numFmtId="0">
      <sharedItems containsSemiMixedTypes="0" containsString="0" containsNumber="1" minValue="0" maxValue="25.028417600000001" count="256">
        <n v="0"/>
        <n v="1.2597999999999999E-3"/>
        <n v="0.62656009999999995"/>
        <n v="0.1545695"/>
        <n v="0.70151589999999997"/>
        <n v="0.47911769999999998"/>
        <n v="1.1054959"/>
        <n v="8.4699999999999999E-4"/>
        <n v="0.32166850000000002"/>
        <n v="0.81606129999999999"/>
        <n v="0.15780359999999999"/>
        <n v="6.9868E-2"/>
        <n v="5.9973499999999999E-2"/>
        <n v="0.89212170000000002"/>
        <n v="1.4591113"/>
        <n v="10.161549600000001"/>
        <n v="6.8617262999999999"/>
        <n v="8.8943577000000005"/>
        <n v="1.1040934"/>
        <n v="2.4487513999999999"/>
        <n v="9.5198803000000005"/>
        <n v="20.530481300000002"/>
        <n v="19.709915200000001"/>
        <n v="18.5720329"/>
        <n v="0.53100820000000004"/>
        <n v="0.59459629999999997"/>
        <n v="2.1993968000000002"/>
        <n v="1.3926059"/>
        <n v="0.44651980000000002"/>
        <n v="1.4644291"/>
        <n v="23.6893387"/>
        <n v="25.028417600000001"/>
        <n v="24.6128635"/>
        <n v="17.9897919"/>
        <n v="0.1216647"/>
        <n v="8.4780312000000002"/>
        <n v="11.060746200000001"/>
        <n v="11.1212511"/>
        <n v="6.6025381000000003"/>
        <n v="11.4212103"/>
        <n v="10.2527781"/>
        <n v="10.0909681"/>
        <n v="9.7888069000000009"/>
        <n v="9.4386463000000003"/>
        <n v="1.1595774999999999"/>
        <n v="0.96995299999999995"/>
        <n v="11.803136800000001"/>
        <n v="2.2706723000000002"/>
        <n v="0.43973430000000002"/>
        <n v="0.96759899999999999"/>
        <n v="7.4879559999999996"/>
        <n v="5.7932014000000001"/>
        <n v="0.75919999999999999"/>
        <n v="0.42704530000000002"/>
        <n v="15.1144123"/>
        <n v="1.4333696"/>
        <n v="0.1344156"/>
        <n v="12.7791262"/>
        <n v="10.7952938"/>
        <n v="6.6346797999999998"/>
        <n v="6.7334328000000001"/>
        <n v="11.536974000000001"/>
        <n v="3.5628468999999998"/>
        <n v="11.1975327"/>
        <n v="2.9917346999999999"/>
        <n v="11.5650406"/>
        <n v="1.0042774999999999"/>
        <n v="12.438966799999999"/>
        <n v="3.5913944"/>
        <n v="5.2791047000000004"/>
        <n v="4.1845860000000004"/>
        <n v="4.1034160000000002"/>
        <n v="6.3810476999999999"/>
        <n v="12.7710876"/>
        <n v="2.4227262000000001"/>
        <n v="5.7189588999999996"/>
        <n v="7.8462505"/>
        <n v="0.73141009999999995"/>
        <n v="1.2789737999999999"/>
        <n v="6.4963188000000001"/>
        <n v="8.3164376999999998"/>
        <n v="1.1192689"/>
        <n v="9.5816899999999997E-2"/>
        <n v="7.1947846000000002"/>
        <n v="4.1181326"/>
        <n v="11.548492400000001"/>
        <n v="15.3552532"/>
        <n v="8.3504819999999995"/>
        <n v="20.419818899999999"/>
        <n v="5.4530786999999998"/>
        <n v="1.4148927"/>
        <n v="5.3541884"/>
        <n v="3.8179588"/>
        <n v="6.4730166999999996"/>
        <n v="2.5145833"/>
        <n v="6.0283055000000001"/>
        <n v="4.8042401999999997"/>
        <n v="4.1482530000000004"/>
        <n v="5.4931412000000002"/>
        <n v="4.6940049999999998"/>
        <n v="2.6190178"/>
        <n v="0.93378729999999999"/>
        <n v="0.75594930000000005"/>
        <n v="3.6443245000000002"/>
        <n v="5.6590480999999997"/>
        <n v="0.73738519999999996"/>
        <n v="5.2328649"/>
        <n v="2.9589927"/>
        <n v="4.544168"/>
        <n v="1.2291558"/>
        <n v="10.6760187"/>
        <n v="1.4158058"/>
        <n v="6.3287978000000003"/>
        <n v="7.3629388999999996"/>
        <n v="3.3751166000000001"/>
        <n v="8.3321799999999993"/>
        <n v="3.8242938999999998"/>
        <n v="7.3565164000000003"/>
        <n v="2.4035400999999998"/>
        <n v="2.9450194999999999"/>
        <n v="4.7795848999999997"/>
        <n v="2.8841497999999999"/>
        <n v="3.3977838"/>
        <n v="0.25974619999999998"/>
        <n v="5.0741586999999999"/>
        <n v="2.2660543999999998"/>
        <n v="0.22917199999999999"/>
        <n v="8.0898499999999998E-2"/>
        <n v="8.9837369999999996"/>
        <n v="8.3224839999999993"/>
        <n v="9.8389071999999995"/>
        <n v="8.1851835000000008"/>
        <n v="10.454864499999999"/>
        <n v="8.6576451999999993"/>
        <n v="8.6681757000000008"/>
        <n v="9.5215616000000001"/>
        <n v="1.9206181"/>
        <n v="8.4831772000000001"/>
        <n v="7.6954222000000003"/>
        <n v="10.166103400000001"/>
        <n v="3.6652846000000001"/>
        <n v="2.219595"/>
        <n v="4.2127356999999996"/>
        <n v="1.9411624999999999"/>
        <n v="4.5342020999999999"/>
        <n v="3.16957E-2"/>
        <n v="0.67497079999999998"/>
        <n v="0.31547019999999998"/>
        <n v="0.82983899999999999"/>
        <n v="0.62121559999999998"/>
        <n v="1.0929685"/>
        <n v="1.5795634000000001"/>
        <n v="1.5629597"/>
        <n v="0.45138440000000002"/>
        <n v="2.3240767"/>
        <n v="0.16383329999999999"/>
        <n v="4.8728360999999998"/>
        <n v="6.2910624000000004"/>
        <n v="4.3462892000000002"/>
        <n v="2.3845508"/>
        <n v="1.9571078"/>
        <n v="0.57461079999999998"/>
        <n v="6.1317257999999999"/>
        <n v="0.2202382"/>
        <n v="2.93098E-2"/>
        <n v="7.0895899999999998E-2"/>
        <n v="3.4437904000000001"/>
        <n v="0.8405994"/>
        <n v="0.60338210000000003"/>
        <n v="1.3489469000000001"/>
        <n v="0.4272687"/>
        <n v="0.3284067"/>
        <n v="4.7729500000000001E-2"/>
        <n v="0.2416421"/>
        <n v="0.29471069999999999"/>
        <n v="2.3170457"/>
        <n v="1.9730197"/>
        <n v="1.8225633999999999"/>
        <n v="2.7080736000000001"/>
        <n v="1.5046158999999999"/>
        <n v="1.8457079999999999"/>
        <n v="1.6454574"/>
        <n v="2.3315356"/>
        <n v="1.1829685999999999"/>
        <n v="0.56324799999999997"/>
        <n v="1.1451958"/>
        <n v="0.45546599999999998"/>
        <n v="1.5490508000000001"/>
        <n v="1.3447248000000001"/>
        <n v="1.1275086000000001"/>
        <n v="1.3067789000000001"/>
        <n v="1.6671351000000001"/>
        <n v="1.7484968000000001"/>
        <n v="2.9169996"/>
        <n v="1.3628069"/>
        <n v="1.9489536999999999"/>
        <n v="1.1910464000000001"/>
        <n v="1.5238585"/>
        <n v="1.9488785"/>
        <n v="1.480391"/>
        <n v="1.8977009"/>
        <n v="4.8495106999999997"/>
        <n v="4.094017"/>
        <n v="10.0227413"/>
        <n v="0.1988026"/>
        <n v="0.2271502"/>
        <n v="11.508448599999999"/>
        <n v="8.1612711000000004"/>
        <n v="5.8935500000000002E-2"/>
        <n v="0.27971689999999999"/>
        <n v="2.1304699999999999E-2"/>
        <n v="0.23332710000000001"/>
        <n v="0.53233030000000003"/>
        <n v="0.16272020000000001"/>
        <n v="0.18049119999999999"/>
        <n v="0.1879189"/>
        <n v="8.2907800000000004E-2"/>
        <n v="0.24282790000000001"/>
        <n v="1.2235209"/>
        <n v="0.21231149999999999"/>
        <n v="0.5805785"/>
        <n v="0.15449499999999999"/>
        <n v="0.11716559999999999"/>
        <n v="6.9826069000000004"/>
        <n v="9.7793826999999993"/>
        <n v="13.886055000000001"/>
        <n v="16.0067825"/>
        <n v="11.7059278"/>
        <n v="16.889867800000001"/>
        <n v="16.5612259"/>
        <n v="11.9095964"/>
        <n v="12.8409777"/>
        <n v="7.2903190000000002"/>
        <n v="10.6685848"/>
        <n v="17.8357964"/>
        <n v="11.5714264"/>
        <n v="16.7016144"/>
        <n v="12.7597618"/>
        <n v="14.914237"/>
        <n v="12.3332233"/>
        <n v="0.52628580000000003"/>
        <n v="1.1290505"/>
        <n v="0.85590829999999996"/>
        <n v="1.0615075"/>
        <n v="0.31127830000000001"/>
        <n v="7.9882700000000001E-2"/>
        <n v="1.4475944999999999"/>
        <n v="5.5391607"/>
        <n v="5.9460416"/>
        <n v="1.05513E-2"/>
        <n v="1.6306385999999999"/>
        <n v="0.59191629999999995"/>
        <n v="0.2346713"/>
        <n v="5.2771400000000003E-2"/>
        <n v="3.2683999999999998E-2"/>
        <n v="0.43272149999999998"/>
      </sharedItems>
    </cacheField>
    <cacheField name="b_water_mass" numFmtId="0">
      <sharedItems containsSemiMixedTypes="0" containsString="0" containsNumber="1" minValue="0.22250220000000001" maxValue="4.8940048000000003" count="266">
        <n v="0.30209439999999999"/>
        <n v="0.24078649999999999"/>
        <n v="0.48709910000000001"/>
        <n v="0.38795220000000002"/>
        <n v="0.2379347"/>
        <n v="0.27078479999999999"/>
        <n v="0.29019489999999998"/>
        <n v="0.2315876"/>
        <n v="0.60066629999999999"/>
        <n v="0.44847429999999999"/>
        <n v="0.51303149999999997"/>
        <n v="0.67296370000000005"/>
        <n v="0.32649689999999998"/>
        <n v="0.36229240000000001"/>
        <n v="2.0889256"/>
        <n v="1.7757400999999999"/>
        <n v="1.318616"/>
        <n v="2.0312836000000001"/>
        <n v="1.3916424999999999"/>
        <n v="1.802332"/>
        <n v="2.4128234000000002"/>
        <n v="1.1761121999999999"/>
        <n v="1.9055443999999999"/>
        <n v="3.9857874"/>
        <n v="3.8252397"/>
        <n v="3.5949515999999999"/>
        <n v="0.27589360000000002"/>
        <n v="0.29357220000000001"/>
        <n v="0.48282380000000003"/>
        <n v="0.56668989999999997"/>
        <n v="0.46151229999999999"/>
        <n v="1.1533526999999999"/>
        <n v="4.6033993000000004"/>
        <n v="4.8940048000000003"/>
        <n v="4.8155837000000004"/>
        <n v="3.5150130000000002"/>
        <n v="0.80880830000000004"/>
        <n v="2.0026769999999998"/>
        <n v="2.3906703"/>
        <n v="2.9381501999999999"/>
        <n v="1.4531987"/>
        <n v="2.4390714"/>
        <n v="2.1663461000000002"/>
        <n v="2.5514242999999999"/>
        <n v="2.0708839999999999"/>
        <n v="2.0078363000000001"/>
        <n v="0.99372139999999998"/>
        <n v="0.84589820000000004"/>
        <n v="2.3169396"/>
        <n v="0.78779049999999995"/>
        <n v="0.77561880000000005"/>
        <n v="0.54803559999999996"/>
        <n v="1.5633518"/>
        <n v="1.1319218"/>
        <n v="0.32665440000000001"/>
        <n v="0.2296415"/>
        <n v="3.0711149999999998"/>
        <n v="0.51966230000000002"/>
        <n v="0.66680280000000003"/>
        <n v="2.8478564999999998"/>
        <n v="2.5223572000000001"/>
        <n v="1.9449787999999999"/>
        <n v="1.7333533000000001"/>
        <n v="2.2275729000000002"/>
        <n v="0.93265600000000004"/>
        <n v="2.2612507000000002"/>
        <n v="1.1062185"/>
        <n v="2.7889526"/>
        <n v="0.51028499999999999"/>
        <n v="2.5655117000000001"/>
        <n v="0.89282790000000001"/>
        <n v="1.1266651999999999"/>
        <n v="1.1142308999999999"/>
        <n v="0.97237209999999996"/>
        <n v="1.3105766000000001"/>
        <n v="2.5037720000000001"/>
        <n v="1.0249311000000001"/>
        <n v="1.5549637999999999"/>
        <n v="1.5896440999999999"/>
        <n v="0.55523299999999998"/>
        <n v="0.88794099999999998"/>
        <n v="1.3290335"/>
        <n v="1.6871119000000001"/>
        <n v="0.605074"/>
        <n v="0.32737379999999999"/>
        <n v="1.4618015"/>
        <n v="0.91598769999999996"/>
        <n v="2.9483263000000002"/>
        <n v="2.9979463000000002"/>
        <n v="1.6393441"/>
        <n v="3.9810064000000001"/>
        <n v="1.4065344"/>
        <n v="1.3410888999999999"/>
        <n v="1.5419358999999999"/>
        <n v="1.2164296000000001"/>
        <n v="1.3499570999999999"/>
        <n v="0.78767100000000001"/>
        <n v="1.2390946"/>
        <n v="1.1280929"/>
        <n v="1.0120726"/>
        <n v="1.1369861000000001"/>
        <n v="0.96049050000000002"/>
        <n v="0.69450149999999999"/>
        <n v="0.51307380000000002"/>
        <n v="0.57208099999999995"/>
        <n v="0.76382320000000004"/>
        <n v="1.3221395"/>
        <n v="0.35259259999999998"/>
        <n v="1.0742763"/>
        <n v="0.85879700000000003"/>
        <n v="0.92951839999999997"/>
        <n v="0.32134180000000001"/>
        <n v="2.1159336999999998"/>
        <n v="0.42904369999999997"/>
        <n v="1.6902950999999999"/>
        <n v="1.9127021"/>
        <n v="1.9144261"/>
        <n v="2.5050631000000001"/>
        <n v="1.5323586"/>
        <n v="1.6587274000000001"/>
        <n v="2.6045631999999999"/>
        <n v="2.0520887000000001"/>
        <n v="1.6860402000000001"/>
        <n v="1.444167"/>
        <n v="1.3481669000000001"/>
        <n v="1.355979"/>
        <n v="1.775617"/>
        <n v="1.4505669999999999"/>
        <n v="1.7415615"/>
        <n v="2.1067307"/>
        <n v="1.6846410999999999"/>
        <n v="1.6601298"/>
        <n v="2.0402954000000002"/>
        <n v="1.8177934"/>
        <n v="2.0896766000000002"/>
        <n v="1.7799381000000001"/>
        <n v="2.1778385999999998"/>
        <n v="1.8675169"/>
        <n v="1.9863405000000001"/>
        <n v="2.2761673999999998"/>
        <n v="1.0933558000000001"/>
        <n v="1.9589159"/>
        <n v="1.6467535"/>
        <n v="2.22803"/>
        <n v="1.8695873000000001"/>
        <n v="2.2662496999999999"/>
        <n v="2.0886331"/>
        <n v="1.7381934000000001"/>
        <n v="1.7967059999999999"/>
        <n v="0.22250220000000001"/>
        <n v="0.34421459999999998"/>
        <n v="0.28783330000000001"/>
        <n v="0.33196150000000002"/>
        <n v="0.29655369999999998"/>
        <n v="0.33483990000000002"/>
        <n v="0.59025099999999997"/>
        <n v="0.44336950000000003"/>
        <n v="0.25806390000000001"/>
        <n v="0.54426870000000005"/>
        <n v="0.28387980000000002"/>
        <n v="1.6055801999999999"/>
        <n v="1.5669793000000001"/>
        <n v="1.2951176"/>
        <n v="1.7470611"/>
        <n v="1.5741263999999999"/>
        <n v="0.60848809999999998"/>
        <n v="1.6209502"/>
        <n v="0.57832709999999998"/>
        <n v="0.41345589999999999"/>
        <n v="0.87716729999999998"/>
        <n v="0.99430280000000004"/>
        <n v="0.31444810000000001"/>
        <n v="0.44368259999999998"/>
        <n v="1.1796123999999999"/>
        <n v="0.45902480000000001"/>
        <n v="0.53462739999999997"/>
        <n v="0.48475550000000001"/>
        <n v="0.37773230000000002"/>
        <n v="0.36213990000000001"/>
        <n v="0.7949851"/>
        <n v="0.81902699999999995"/>
        <n v="1.0845783"/>
        <n v="0.90084560000000002"/>
        <n v="1.7374721"/>
        <n v="1.5462511999999999"/>
        <n v="1.6914720999999999"/>
        <n v="1.5790204000000001"/>
        <n v="2.0238120999999998"/>
        <n v="2.3493070999999999"/>
        <n v="1.8669726"/>
        <n v="1.7298169000000001"/>
        <n v="2.2256241000000001"/>
        <n v="2.2132676"/>
        <n v="0.46435019999999999"/>
        <n v="0.54209799999999997"/>
        <n v="0.37806919999999999"/>
        <n v="0.47920010000000002"/>
        <n v="0.53620820000000002"/>
        <n v="0.59810839999999998"/>
        <n v="0.85268189999999999"/>
        <n v="0.44867970000000001"/>
        <n v="0.65653989999999995"/>
        <n v="0.40140940000000003"/>
        <n v="0.75348570000000004"/>
        <n v="0.45388840000000003"/>
        <n v="0.35280529999999999"/>
        <n v="0.59537989999999996"/>
        <n v="1.9089921000000001"/>
        <n v="1.4886112"/>
        <n v="2.2249463"/>
        <n v="0.63253440000000005"/>
        <n v="0.66822190000000004"/>
        <n v="2.3820182999999999"/>
        <n v="2.3801093"/>
        <n v="0.53138660000000004"/>
        <n v="0.54935369999999994"/>
        <n v="1.6505113"/>
        <n v="1.6980708"/>
        <n v="1.3799124"/>
        <n v="2.1102175999999999"/>
        <n v="2.4158971"/>
        <n v="1.3503080999999999"/>
        <n v="0.48324339999999999"/>
        <n v="0.7256551"/>
        <n v="1.8028431"/>
        <n v="1.8439299"/>
        <n v="1.4631329"/>
        <n v="1.0277543"/>
        <n v="2.1960373"/>
        <n v="2.2055479999999998"/>
        <n v="1.6232551"/>
        <n v="2.0371640000000002"/>
        <n v="1.9054526000000001"/>
        <n v="1.9279515"/>
        <n v="2.7182493000000001"/>
        <n v="3.1282692000000001"/>
        <n v="2.3045602000000001"/>
        <n v="3.3034563000000001"/>
        <n v="3.2339541999999999"/>
        <n v="2.3232879999999998"/>
        <n v="2.5337478999999998"/>
        <n v="1.6385689000000001"/>
        <n v="2.3272208999999999"/>
        <n v="3.4130875999999999"/>
        <n v="2.4236474000000001"/>
        <n v="3.2064526"/>
        <n v="2.5968925999999999"/>
        <n v="2.9203146000000002"/>
        <n v="2.4224967999999998"/>
        <n v="0.3203685"/>
        <n v="0.65366849999999999"/>
        <n v="0.40033049999999998"/>
        <n v="0.54181310000000005"/>
        <n v="0.3338025"/>
        <n v="0.4970253"/>
        <n v="0.51103730000000003"/>
        <n v="1.1084943"/>
        <n v="2.1363902000000001"/>
        <n v="0.25241960000000002"/>
        <n v="0.34788730000000001"/>
        <n v="0.40218229999999999"/>
        <n v="0.43247210000000003"/>
        <n v="0.46056589999999997"/>
        <n v="0.2653681"/>
        <n v="0.4402278"/>
        <n v="0.25729920000000001"/>
      </sharedItems>
    </cacheField>
    <cacheField name="b_salt_mass" numFmtId="0">
      <sharedItems containsSemiMixedTypes="0" containsString="0" containsNumber="1" minValue="0" maxValue="3.6855779000000002" count="264">
        <n v="6.27355E-2"/>
        <n v="7.8220000000000008E-3"/>
        <n v="8.8092500000000004E-2"/>
        <n v="2.3630000000000002E-2"/>
        <n v="6.3137899999999997E-2"/>
        <n v="5.1289300000000003E-2"/>
        <n v="0.1221155"/>
        <n v="4.8680599999999997E-2"/>
        <n v="5.3628299999999997E-2"/>
        <n v="6.5850000000000006E-2"/>
        <n v="3.3268300000000001E-2"/>
        <n v="3.5705800000000003E-2"/>
        <n v="1.65568E-2"/>
        <n v="4.6460799999999997E-2"/>
        <n v="6.4709999999999995E-4"/>
        <n v="6.0816000000000004E-3"/>
        <n v="2.8773000000000002E-3"/>
        <n v="0.33713330000000002"/>
        <n v="0.31836399999999998"/>
        <n v="0.32686809999999999"/>
        <n v="0.83994539999999995"/>
        <n v="0.783107"/>
        <n v="0.40621079999999998"/>
        <n v="0.43184430000000001"/>
        <n v="0.43679820000000003"/>
        <n v="0.49807580000000001"/>
        <n v="0.20130580000000001"/>
        <n v="0.24945600000000001"/>
        <n v="3.6855779000000002"/>
        <n v="1.2752600999999999"/>
        <n v="0.8563499"/>
        <n v="4.2646900000000001E-2"/>
        <n v="0.3752877"/>
        <n v="0.35886109999999999"/>
        <n v="0.35027960000000002"/>
        <n v="0.31991069999999999"/>
        <n v="3.1029884999999999"/>
        <n v="0.12295"/>
        <n v="0.1159592"/>
        <n v="0.34123969999999998"/>
        <n v="9.9463800000000005E-2"/>
        <n v="9.6258999999999997E-2"/>
        <n v="0.1217203"/>
        <n v="0.21881110000000001"/>
        <n v="9.3318799999999993E-2"/>
        <n v="8.6752099999999999E-2"/>
        <n v="3.0490799999999998E-2"/>
        <n v="2.3361025"/>
        <n v="0.33496619999999999"/>
        <n v="0.27430660000000001"/>
        <n v="0.35278589999999999"/>
        <n v="0.1169502"/>
        <n v="0.14886530000000001"/>
        <n v="0.15448339999999999"/>
        <n v="9.18823E-2"/>
        <n v="9.1039800000000004E-2"/>
        <n v="0.32039420000000002"/>
        <n v="0.32941680000000001"/>
        <n v="2.5571400000000001E-2"/>
        <n v="0.2525715"/>
        <n v="0.17049139999999999"/>
        <n v="0.50897809999999999"/>
        <n v="1.3468529"/>
        <n v="0.22961239999999999"/>
        <n v="0.20087379999999999"/>
        <n v="0.19389419999999999"/>
        <n v="7.8024999999999997E-2"/>
        <n v="0.2643857"/>
        <n v="1.7466499999999999E-2"/>
        <n v="0.28217490000000001"/>
        <n v="0.26513740000000002"/>
        <n v="0.19283839999999999"/>
        <n v="0.24660789999999999"/>
        <n v="0.27276349999999999"/>
        <n v="0.42550789999999999"/>
        <n v="0.33816829999999998"/>
        <n v="0.273123"/>
        <n v="0.26310319999999998"/>
        <n v="0.29532969999999997"/>
        <n v="6.6957199999999994E-2"/>
        <n v="0.2419529"/>
        <n v="0.24898989999999999"/>
        <n v="0.26659359999999999"/>
        <n v="0.50224199999999997"/>
        <n v="3.0539500000000001E-2"/>
        <n v="0.42627510000000002"/>
        <n v="0.65361369999999996"/>
        <n v="0.38378299999999999"/>
        <n v="0.50191370000000002"/>
        <n v="0.31595820000000002"/>
        <n v="0.33528770000000002"/>
        <n v="0.1428944"/>
        <n v="0.2203012"/>
        <n v="0.14761479999999999"/>
        <n v="0.14088000000000001"/>
        <n v="0.476327"/>
        <n v="0.13954620000000001"/>
        <n v="0.15642220000000001"/>
        <n v="0.18365909999999999"/>
        <n v="0.20571590000000001"/>
        <n v="0.37605339999999998"/>
        <n v="0.24431720000000001"/>
        <n v="0.1226275"/>
        <n v="4.9920199999999998E-2"/>
        <n v="6.1194999999999999E-3"/>
        <n v="3.20053E-2"/>
        <n v="0.13924700000000001"/>
        <n v="9.7368000000000003E-3"/>
        <n v="9.2733999999999997E-2"/>
        <n v="5.1122000000000001E-2"/>
        <n v="7.1159100000000003E-2"/>
        <n v="6.6239199999999998E-2"/>
        <n v="0.54898639999999999"/>
        <n v="0.104778"/>
        <n v="0"/>
        <n v="8.7093000000000004E-2"/>
        <n v="9.2731499999999994E-2"/>
        <n v="0.1272607"/>
        <n v="0.18973080000000001"/>
        <n v="2.6634399999999999E-2"/>
        <n v="0.17273649999999999"/>
        <n v="0.12554689999999999"/>
        <n v="4.2965400000000001E-2"/>
        <n v="3.9567699999999997E-2"/>
        <n v="0.30957400000000002"/>
        <n v="0.25816070000000002"/>
        <n v="3.2146800000000003E-2"/>
        <n v="7.6884400000000006E-2"/>
        <n v="0.16939650000000001"/>
        <n v="0.13015550000000001"/>
        <n v="3.3389500000000003E-2"/>
        <n v="0.19991320000000001"/>
        <n v="0.30407060000000002"/>
        <n v="0.33627400000000002"/>
        <n v="0.35980830000000003"/>
        <n v="0.32615660000000002"/>
        <n v="0.3521048"/>
        <n v="0.32012160000000001"/>
        <n v="0.33108749999999998"/>
        <n v="0.3630835"/>
        <n v="1.7317099999999998E-2"/>
        <n v="0.31478450000000002"/>
        <n v="0.21476880000000001"/>
        <n v="0.35469790000000001"/>
        <n v="5.1012500000000002E-2"/>
        <n v="0.12621669999999999"/>
        <n v="3.2858699999999998E-2"/>
        <n v="6.3147999999999998E-3"/>
        <n v="0.18053449999999999"/>
        <n v="1.60077E-2"/>
        <n v="6.5728999999999996E-3"/>
        <n v="7.5031999999999998E-3"/>
        <n v="6.0661300000000001E-2"/>
        <n v="2.24186E-2"/>
        <n v="0.1158216"/>
        <n v="0.19660520000000001"/>
        <n v="0.15385650000000001"/>
        <n v="2.5809800000000001E-2"/>
        <n v="0.16076480000000001"/>
        <n v="0.14657519999999999"/>
        <n v="0.22024189999999999"/>
        <n v="0.1092308"/>
        <n v="3.2767499999999998E-2"/>
        <n v="0.16769310000000001"/>
        <n v="0.18885150000000001"/>
        <n v="7.0528800000000003E-2"/>
        <n v="0.13879340000000001"/>
        <n v="0.55377540000000003"/>
        <n v="0.16749910000000001"/>
        <n v="0.58645290000000005"/>
        <n v="0.21245359999999999"/>
        <n v="2.6171099999999999E-2"/>
        <n v="3.2036299999999997E-2"/>
        <n v="3.2261999999999998E-3"/>
        <n v="0.43448789999999998"/>
        <n v="0.16507340000000001"/>
        <n v="1.5735800000000001E-2"/>
        <n v="2.02904E-2"/>
        <n v="5.3857000000000002E-3"/>
        <n v="0.15673799999999999"/>
        <n v="2.1665E-3"/>
        <n v="5.95884E-2"/>
        <n v="2.0798000000000001E-3"/>
        <n v="1.35414E-2"/>
        <n v="1.95169E-2"/>
        <n v="2.2095799999999999E-2"/>
        <n v="2.58146E-2"/>
        <n v="1.2507000000000001E-2"/>
        <n v="1.0127499999999999E-2"/>
        <n v="1.7536199999999998E-2"/>
        <n v="1.2805E-2"/>
        <n v="2.3681199999999999E-2"/>
        <n v="3.92536E-2"/>
        <n v="7.3940800000000001E-2"/>
        <n v="6.9807499999999995E-2"/>
        <n v="6.79704E-2"/>
        <n v="0.1960556"/>
        <n v="0.2277217"/>
        <n v="8.5627200000000001E-2"/>
        <n v="9.7356300000000007E-2"/>
        <n v="5.0875900000000002E-2"/>
        <n v="0.11591799999999999"/>
        <n v="0.19431090000000001"/>
        <n v="0.16624159999999999"/>
        <n v="3.59668E-2"/>
        <n v="2.37483E-2"/>
        <n v="0.14780789999999999"/>
        <n v="3.1578299999999997E-2"/>
        <n v="3.1656400000000001E-2"/>
        <n v="4.8127700000000002E-2"/>
        <n v="8.8261599999999996E-2"/>
        <n v="3.2811199999999999E-2"/>
        <n v="7.1061299999999994E-2"/>
        <n v="0.1157437"/>
        <n v="0.33421869999999998"/>
        <n v="0.40723740000000003"/>
        <n v="1.82364E-2"/>
        <n v="6.3100400000000001E-2"/>
        <n v="8.8465299999999997E-2"/>
        <n v="1.49455E-2"/>
        <n v="0.2464316"/>
        <n v="0.15278630000000001"/>
        <n v="0.52056999999999998"/>
        <n v="0.2935779"/>
        <n v="1.66549E-2"/>
        <n v="5.764E-3"/>
        <n v="6.3942100000000002E-2"/>
        <n v="7.6911199999999999E-2"/>
        <n v="0.11706809999999999"/>
        <n v="0.40532089999999998"/>
        <n v="0.38913940000000002"/>
        <n v="0.43635819999999997"/>
        <n v="0.80841730000000001"/>
        <n v="1.1629750000000001"/>
        <n v="0.84189510000000001"/>
        <n v="1.2973901999999999"/>
        <n v="1.2043136000000001"/>
        <n v="0.75195639999999997"/>
        <n v="0.97530450000000002"/>
        <n v="0.45894439999999997"/>
        <n v="0.46698499999999998"/>
        <n v="0.78021879999999999"/>
        <n v="0.55535440000000003"/>
        <n v="0.69775929999999997"/>
        <n v="0.8216717"/>
        <n v="0.87387510000000002"/>
        <n v="0.62364039999999998"/>
        <n v="6.6052700000000006E-2"/>
        <n v="0.2325247"/>
        <n v="5.8134199999999997E-2"/>
        <n v="0.53195990000000004"/>
        <n v="0.21532570000000001"/>
        <n v="0.17581949999999999"/>
        <n v="0.12921659999999999"/>
        <n v="0.32579320000000001"/>
        <n v="0.2255007"/>
        <n v="1.3689999999999999E-4"/>
        <n v="9.5089999999999997E-4"/>
        <n v="8.0914700000000006E-2"/>
        <n v="2.5421599999999999E-2"/>
        <n v="0.13416359999999999"/>
        <n v="3.64832E-2"/>
        <n v="4.5108299999999997E-2"/>
        <n v="2.67557E-2"/>
      </sharedItems>
    </cacheField>
    <cacheField name="f_blank_mass" numFmtId="0">
      <sharedItems containsSemiMixedTypes="0" containsString="0" containsNumber="1" minValue="0.5" maxValue="0.5"/>
    </cacheField>
    <cacheField name="f_crustal_mass" numFmtId="0">
      <sharedItems containsSemiMixedTypes="0" containsString="0" containsNumber="1" minValue="9.2817999999999998E-2" maxValue="9.5673636999999996"/>
    </cacheField>
    <cacheField name="f_EC_mass" numFmtId="0">
      <sharedItems containsSemiMixedTypes="0" containsString="0" containsNumber="1" minValue="4.3189100000000001E-2" maxValue="4.3546300000000002"/>
    </cacheField>
    <cacheField name="f_NH4_mass" numFmtId="0">
      <sharedItems containsSemiMixedTypes="0" containsString="0" containsNumber="1" minValue="9.4013399999999997E-2" maxValue="8.5128336000000004"/>
    </cacheField>
    <cacheField name="f_Ocmb_mass" numFmtId="0">
      <sharedItems containsSemiMixedTypes="0" containsString="0" containsNumber="1" minValue="0.63690559999999996" maxValue="37.057537099999998"/>
    </cacheField>
    <cacheField name="f_SO4_mass" numFmtId="0">
      <sharedItems containsSemiMixedTypes="0" containsString="0" containsNumber="1" minValue="0.13109109999999999" maxValue="7.8098806999999999"/>
    </cacheField>
    <cacheField name="f_NO3_mass" numFmtId="0">
      <sharedItems containsSemiMixedTypes="0" containsString="0" containsNumber="1" minValue="0" maxValue="25.015249300000001"/>
    </cacheField>
    <cacheField name="f_water_mass" numFmtId="0">
      <sharedItems containsSemiMixedTypes="0" containsString="0" containsNumber="1" minValue="8.1068600000000005E-2" maxValue="4.8904290000000001"/>
    </cacheField>
    <cacheField name="f_salt_mass" numFmtId="0">
      <sharedItems containsSemiMixedTypes="0" containsString="0" containsNumber="1" minValue="0" maxValue="4.4089331999999999"/>
    </cacheField>
    <cacheField name="rrf_crustal" numFmtId="0">
      <sharedItems containsSemiMixedTypes="0" containsString="0" containsNumber="1" minValue="8.9700000000000002E-2" maxValue="3.2763"/>
    </cacheField>
    <cacheField name="rrf_ec" numFmtId="0">
      <sharedItems containsSemiMixedTypes="0" containsString="0" containsNumber="1" minValue="8.6199999999999999E-2" maxValue="2.4056000000000002"/>
    </cacheField>
    <cacheField name="rrf_nh4" numFmtId="0">
      <sharedItems containsSemiMixedTypes="0" containsString="0" containsNumber="1" minValue="0.15140000000000001" maxValue="2.8765999999999998"/>
    </cacheField>
    <cacheField name="rrf_oc" numFmtId="0">
      <sharedItems containsSemiMixedTypes="0" containsString="0" containsNumber="1" minValue="0.11" maxValue="2.7871000000000001"/>
    </cacheField>
    <cacheField name="rrf_so4" numFmtId="0">
      <sharedItems containsSemiMixedTypes="0" containsString="0" containsNumber="1" minValue="0.1318" maxValue="3.8429000000000002"/>
    </cacheField>
    <cacheField name="rrf_no3" numFmtId="0">
      <sharedItems containsSemiMixedTypes="0" containsString="0" containsNumber="1" minValue="-9" maxValue="898.15419999999995"/>
    </cacheField>
    <cacheField name="rrf_water" numFmtId="0">
      <sharedItems containsSemiMixedTypes="0" containsString="0" containsNumber="1" minValue="0.15809999999999999" maxValue="2.3029999999999999"/>
    </cacheField>
    <cacheField name="rrf_salt" numFmtId="0">
      <sharedItems containsSemiMixedTypes="0" containsString="0" containsNumber="1" minValue="-9" maxValue="7.6852999999999998"/>
    </cacheField>
    <cacheField name="ID" numFmtId="0">
      <sharedItems count="266">
        <s v="AZ_Cochise1005"/>
        <s v="AZ_Coconino1008"/>
        <s v="AZ_Maricopa0019"/>
        <s v="AZ_Maricopa1003"/>
        <s v="AZ_Maricopa4003"/>
        <s v="AZ_Maricopa7020"/>
        <s v="AZ_Maricopa9997"/>
        <s v="AZ_Pima0011"/>
        <s v="AZ_Pima1028"/>
        <s v="AZ_Pinal0001"/>
        <s v="AZ_Pinal3002"/>
        <s v="AZ_Pinal3013"/>
        <s v="AZ_Santa Cruz0004"/>
        <s v="AZ_Yavapai2002"/>
        <s v="AR_Polk0002"/>
        <s v="AR_Sebastian0008"/>
        <s v="AR_Washington0005"/>
        <s v="CA_Alameda0007"/>
        <s v="CA_Alameda0009"/>
        <s v="CA_Alameda1001"/>
        <s v="CA_Butte0002"/>
        <s v="CA_Calaveras0001"/>
        <s v="CA_Contra Costa0002"/>
        <s v="CA_Fresno0008"/>
        <s v="CA_Fresno5001"/>
        <s v="CA_Fresno5025"/>
        <s v="CA_Humboldt1002"/>
        <s v="CA_Humboldt1004"/>
        <s v="CA_Imperial0005"/>
        <s v="CA_Imperial0007"/>
        <s v="CA_Imperial1003"/>
        <s v="CA_Inyo1003"/>
        <s v="CA_Kern0010"/>
        <s v="CA_Kern0014"/>
        <s v="CA_Kern0016"/>
        <s v="CA_Kings0004"/>
        <s v="CA_Lake3001"/>
        <s v="CA_Los Angeles0002"/>
        <s v="CA_Los Angeles1002"/>
        <s v="CA_Los Angeles1103"/>
        <s v="CA_Los Angeles1201"/>
        <s v="CA_Los Angeles1301"/>
        <s v="CA_Los Angeles1602"/>
        <s v="CA_Los Angeles2005"/>
        <s v="CA_Los Angeles4002"/>
        <s v="CA_Los Angeles4004"/>
        <s v="CA_Los Angeles9033"/>
        <s v="CA_Mendocino0006"/>
        <s v="CA_Merced2510"/>
        <s v="CA_Monterey1003"/>
        <s v="CA_Nevada0005"/>
        <s v="CA_Nevada1001"/>
        <s v="CA_Orange2022"/>
        <s v="CA_Placer0006"/>
        <s v="CA_Plumas1006"/>
        <s v="CA_Plumas1009"/>
        <s v="CA_Riverside1003"/>
        <s v="CA_Riverside2002"/>
        <s v="CA_Riverside5001"/>
        <s v="CA_Riverside8001"/>
        <s v="CA_Riverside8005"/>
        <s v="CA_Sacramento0006"/>
        <s v="CA_Sacramento0010"/>
        <s v="CA_Sacramento4001"/>
        <s v="CA_San Benito0002"/>
        <s v="CA_San Bernardino0025"/>
        <s v="CA_San Bernardino0306"/>
        <s v="CA_San Bernardino2002"/>
        <s v="CA_San Bernardino8001"/>
        <s v="CA_San Bernardino9004"/>
        <s v="CA_San Diego0001"/>
        <s v="CA_San Diego0003"/>
        <s v="CA_San Diego0006"/>
        <s v="CA_San Diego1010"/>
        <s v="CA_San Francisco0005"/>
        <s v="CA_San Joaquin1002"/>
        <s v="CA_San Luis Obispo2006"/>
        <s v="CA_San Luis Obispo8001"/>
        <s v="CA_San Mateo1001"/>
        <s v="CA_Santa Barbara0011"/>
        <s v="CA_Santa Barbara1008"/>
        <s v="CA_Santa Clara0002"/>
        <s v="CA_Santa Clara0005"/>
        <s v="CA_Santa Cruz0007"/>
        <s v="CA_Shasta0004"/>
        <s v="CA_Solano0004"/>
        <s v="CA_Sonoma0003"/>
        <s v="CA_Stanislaus0005"/>
        <s v="CA_Stanislaus0006"/>
        <s v="CA_Sutter0003"/>
        <s v="CA_Tulare2002"/>
        <s v="CA_Ventura0007"/>
        <s v="CA_Ventura0009"/>
        <s v="CA_Ventura2002"/>
        <s v="CA_Ventura3001"/>
        <s v="CO_Adams0006"/>
        <s v="CO_Arapahoe0005"/>
        <s v="CO_Boulder0003"/>
        <s v="CO_Boulder0012"/>
        <s v="CO_Denver0002"/>
        <s v="CO_Denver0023"/>
        <s v="CO_Denver0025"/>
        <s v="CO_Douglas0004"/>
        <s v="CO_Elbert0001"/>
        <s v="CO_El Paso0017"/>
        <s v="CO_Larimer0009"/>
        <s v="CO_Mesa0017"/>
        <s v="CO_Pueblo0012"/>
        <s v="CO_Weld0006"/>
        <s v="CO_Weld0008"/>
        <s v="ID_Ada0010"/>
        <s v="ID_Benewah0010"/>
        <s v="ID_Franklin0001"/>
        <s v="ID_Shoshone0017"/>
        <s v="IA_Montgomery0002"/>
        <s v="IA_Palo Alto1002"/>
        <s v="IA_Polk0030"/>
        <s v="IA_Polk2510"/>
        <s v="IA_Pottawattamie0009"/>
        <s v="IA_Woodbury0017"/>
        <s v="KS_Johnson0007"/>
        <s v="KS_Johnson0010"/>
        <s v="KS_Linn0002"/>
        <s v="KS_Sedgwick0008"/>
        <s v="KS_Sedgwick0009"/>
        <s v="KS_Sedgwick0010"/>
        <s v="KS_Shawnee0013"/>
        <s v="KS_Sumner0002"/>
        <s v="KS_Wyandotte0021"/>
        <s v="KS_Wyandotte0022"/>
        <s v="LA_Caddo Parish0008"/>
        <s v="LA_Calcasieu Parish0009"/>
        <s v="MN_Dakota0470"/>
        <s v="MN_Hennepin0961"/>
        <s v="MN_Hennepin0963"/>
        <s v="MN_Hennepin1007"/>
        <s v="MN_Hennepin2006"/>
        <s v="MN_Ramsey0866"/>
        <s v="MN_Ramsey0868"/>
        <s v="MN_Ramsey0871"/>
        <s v="MN_St. Louis7001"/>
        <s v="MN_Scott0505"/>
        <s v="MN_Stearns3052"/>
        <s v="MN_Washington0446"/>
        <s v="MO_Buchanan0005"/>
        <s v="MO_Cass0003"/>
        <s v="MO_Clay0005"/>
        <s v="MO_Greene0032"/>
        <s v="MO_Jackson0034"/>
        <s v="MT_Cascade1026"/>
        <s v="MT_Flathead0009"/>
        <s v="MT_Flathead0047"/>
        <s v="MT_Gallatin0008"/>
        <s v="MT_Gallatin0016"/>
        <s v="MT_Lincoln0018"/>
        <s v="MT_Missoula0031"/>
        <s v="MT_Ravalli0007"/>
        <s v="MT_Sanders0007"/>
        <s v="MT_Silver Bow0005"/>
        <s v="MT_Yellowstone1065"/>
        <s v="NE_Douglas0019"/>
        <s v="NE_Douglas0052"/>
        <s v="NE_Hall0004"/>
        <s v="NE_Lancaster0022"/>
        <s v="NE_Sarpy0007"/>
        <s v="NE_Scotts Bluff0003"/>
        <s v="NE_Washington0002"/>
        <s v="NV_Clark0561"/>
        <s v="NV_Clark1019"/>
        <s v="NV_Clark2002"/>
        <s v="NV_Washoe0016"/>
        <s v="NM_Bernalillo0023"/>
        <s v="NM_Bernalillo0024"/>
        <s v="NM_Chaves0005"/>
        <s v="NM_Doña Ana0017"/>
        <s v="NM_Doña Ana0025"/>
        <s v="NM_Grant1002"/>
        <s v="NM_Sandoval1003"/>
        <s v="NM_Santa Fe0020"/>
        <s v="ND_Billings0002"/>
        <s v="ND_Burleigh0003"/>
        <s v="ND_Cass1004"/>
        <s v="ND_Mercer0004"/>
        <s v="OK_Caddo9008"/>
        <s v="OK_Mayes0186"/>
        <s v="OK_Muskogee0169"/>
        <s v="OK_Oklahoma0035"/>
        <s v="OK_Oklahoma1037"/>
        <s v="OK_Ottawa9004"/>
        <s v="OK_Pittsburg0415"/>
        <s v="OK_Sequoyah9015"/>
        <s v="OK_Tulsa0110"/>
        <s v="OK_Tulsa1127"/>
        <s v="OR_Harney0002"/>
        <s v="OR_Jackson0133"/>
        <s v="OR_Jackson1001"/>
        <s v="OR_Josephine0114"/>
        <s v="OR_Klamath0004"/>
        <s v="OR_Lane0058"/>
        <s v="OR_Lane0060"/>
        <s v="OR_Lane1009"/>
        <s v="OR_Lane9004"/>
        <s v="OR_Multnomah0080"/>
        <s v="OR_Multnomah0246"/>
        <s v="OR_Umatilla0121"/>
        <s v="OR_Union0119"/>
        <s v="OR_Washington0004"/>
        <s v="SD_Brookings0002"/>
        <s v="SD_Brown0003"/>
        <s v="SD_Codington0002"/>
        <s v="SD_Custer0132"/>
        <s v="SD_Jackson0001"/>
        <s v="SD_Minnehaha0006"/>
        <s v="SD_Minnehaha0008"/>
        <s v="SD_Pennington0020"/>
        <s v="SD_Pennington1001"/>
        <s v="TX_Bexar0032"/>
        <s v="TX_Bexar0059"/>
        <s v="TX_Bowie0004"/>
        <s v="TX_Dallas0069"/>
        <s v="TX_Dallas0087"/>
        <s v="TX_Ector0003"/>
        <s v="TX_El Paso0037"/>
        <s v="TX_El Paso0044"/>
        <s v="TX_Harris0058"/>
        <s v="TX_Harris1035"/>
        <s v="TX_Harrison0002"/>
        <s v="TX_Potter0320"/>
        <s v="TX_Tarrant1002"/>
        <s v="TX_Tarrant1006"/>
        <s v="TX_Travis0020"/>
        <s v="TX_Travis0021"/>
        <s v="UT_Box Elder0003"/>
        <s v="UT_Cache0004"/>
        <s v="UT_Davis0004"/>
        <s v="UT_Salt Lake0003"/>
        <s v="UT_Salt Lake1001"/>
        <s v="UT_Salt Lake3006"/>
        <s v="UT_Salt Lake3007"/>
        <s v="UT_Salt Lake3008"/>
        <s v="UT_Salt Lake3010"/>
        <s v="UT_Tooele0003"/>
        <s v="UT_Utah0002"/>
        <s v="UT_Utah4001"/>
        <s v="UT_Utah5008"/>
        <s v="UT_Utah5010"/>
        <s v="UT_Weber0002"/>
        <s v="UT_Weber0007"/>
        <s v="UT_Weber1003"/>
        <s v="WA_Clark0013"/>
        <s v="WA_King0057"/>
        <s v="WA_King0080"/>
        <s v="WA_Pierce0029"/>
        <s v="WA_Snohomish0020"/>
        <s v="WA_Snohomish1007"/>
        <s v="WA_Spokane0016"/>
        <s v="WA_Yakima0009"/>
        <s v="WI_St. Croix1002"/>
        <s v="WY_Campbell0892"/>
        <s v="WY_Converse0819"/>
        <s v="WY_Fremont1003"/>
        <s v="WY_Laramie0001"/>
        <s v="WY_Sheridan0002"/>
        <s v="WY_Sheridan0003"/>
        <s v="WY_Sweetwater0007"/>
        <s v="WY_Teton10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28">
  <r>
    <x v="0"/>
    <n v="40031005"/>
    <s v="FRM"/>
    <s v="Arizona"/>
    <s v="Cochise"/>
    <n v="31.3492"/>
    <n v="-109.539683"/>
    <n v="29099"/>
    <x v="0"/>
    <n v="12.4"/>
    <x v="0"/>
    <x v="0"/>
    <x v="0"/>
    <x v="0"/>
    <x v="0"/>
    <x v="0"/>
    <x v="0"/>
    <x v="0"/>
    <x v="0"/>
    <n v="0.5"/>
    <n v="9.0293054999999995"/>
    <n v="0.36712060000000002"/>
    <n v="0.2668278"/>
    <n v="1.2438488999999999"/>
    <n v="0.74506910000000004"/>
    <n v="0"/>
    <n v="0.27184190000000003"/>
    <n v="4.1208799999999997E-2"/>
    <n v="0.94350000000000001"/>
    <n v="1.2576000000000001"/>
    <n v="0.92479999999999996"/>
    <n v="1.1043000000000001"/>
    <n v="0.90269999999999995"/>
    <n v="-9"/>
    <n v="0.89990000000000003"/>
    <n v="0.65690000000000004"/>
    <x v="0"/>
  </r>
  <r>
    <x v="0"/>
    <n v="40051008"/>
    <s v="FRM"/>
    <s v="Arizona"/>
    <s v="Coconino"/>
    <n v="35.206111"/>
    <n v="-111.652777"/>
    <n v="67088"/>
    <x v="1"/>
    <n v="16.600000000000001"/>
    <x v="0"/>
    <x v="1"/>
    <x v="1"/>
    <x v="1"/>
    <x v="1"/>
    <x v="1"/>
    <x v="1"/>
    <x v="1"/>
    <x v="1"/>
    <n v="0.5"/>
    <n v="4.9486032"/>
    <n v="0.55754550000000003"/>
    <n v="0.23696449999999999"/>
    <n v="9.4196053000000006"/>
    <n v="0.70578459999999998"/>
    <n v="1.2440000000000001E-3"/>
    <n v="0.23906259999999999"/>
    <n v="7.8220000000000008E-3"/>
    <n v="0.99170000000000003"/>
    <n v="1"/>
    <n v="0.99270000000000003"/>
    <n v="1"/>
    <n v="0.99299999999999999"/>
    <n v="0.98750000000000004"/>
    <n v="0.99280000000000002"/>
    <n v="1"/>
    <x v="1"/>
  </r>
  <r>
    <x v="0"/>
    <n v="40130019"/>
    <s v="FRM"/>
    <s v="Arizona"/>
    <s v="Maricopa"/>
    <n v="33.483849999999997"/>
    <n v="-112.14257000000001"/>
    <n v="52082"/>
    <x v="2"/>
    <n v="26.2"/>
    <x v="0"/>
    <x v="2"/>
    <x v="2"/>
    <x v="2"/>
    <x v="2"/>
    <x v="2"/>
    <x v="2"/>
    <x v="2"/>
    <x v="2"/>
    <n v="0.5"/>
    <n v="2.0870522999999999"/>
    <n v="1.9387629"/>
    <n v="0.65327539999999995"/>
    <n v="18.436298399999998"/>
    <n v="1.4484887"/>
    <n v="0.62189380000000005"/>
    <n v="0.48426910000000001"/>
    <n v="8.8092500000000004E-2"/>
    <n v="0.98980000000000001"/>
    <n v="1"/>
    <n v="0.99350000000000005"/>
    <n v="1"/>
    <n v="0.99399999999999999"/>
    <n v="0.99260000000000004"/>
    <n v="0.99419999999999997"/>
    <n v="1"/>
    <x v="2"/>
  </r>
  <r>
    <x v="0"/>
    <n v="40131003"/>
    <s v="FRM"/>
    <s v="Arizona"/>
    <s v="Maricopa"/>
    <n v="33.410449999999997"/>
    <n v="-111.86507"/>
    <n v="51084"/>
    <x v="3"/>
    <n v="16.100000000000001"/>
    <x v="0"/>
    <x v="3"/>
    <x v="3"/>
    <x v="3"/>
    <x v="3"/>
    <x v="3"/>
    <x v="3"/>
    <x v="3"/>
    <x v="3"/>
    <n v="0.5"/>
    <n v="3.3465326000000002"/>
    <n v="0.73667649999999996"/>
    <n v="0.41888599999999998"/>
    <n v="9.5276604000000003"/>
    <n v="1.1058266999999999"/>
    <n v="0.1528272"/>
    <n v="0.37979649999999998"/>
    <n v="2.3630000000000002E-2"/>
    <n v="0.99029999999999996"/>
    <n v="1"/>
    <n v="0.97960000000000003"/>
    <n v="1"/>
    <n v="0.97940000000000005"/>
    <n v="0.98870000000000002"/>
    <n v="0.97899999999999998"/>
    <n v="1"/>
    <x v="3"/>
  </r>
  <r>
    <x v="0"/>
    <n v="40134003"/>
    <s v="FRM"/>
    <s v="Arizona"/>
    <s v="Maricopa"/>
    <n v="33.40316"/>
    <n v="-112.07532999999999"/>
    <n v="51082"/>
    <x v="4"/>
    <n v="27.5"/>
    <x v="0"/>
    <x v="4"/>
    <x v="4"/>
    <x v="4"/>
    <x v="4"/>
    <x v="4"/>
    <x v="4"/>
    <x v="4"/>
    <x v="4"/>
    <n v="0.5"/>
    <n v="0.89389220000000003"/>
    <n v="2.5114584"/>
    <n v="0.47712749999999998"/>
    <n v="21.446546600000001"/>
    <n v="0.74321159999999997"/>
    <n v="0.69599180000000005"/>
    <n v="0.23607800000000001"/>
    <n v="6.3137899999999997E-2"/>
    <n v="0.99509999999999998"/>
    <n v="1"/>
    <n v="0.99219999999999997"/>
    <n v="1"/>
    <n v="0.99219999999999997"/>
    <n v="0.99209999999999998"/>
    <n v="0.99219999999999997"/>
    <n v="1"/>
    <x v="4"/>
  </r>
  <r>
    <x v="0"/>
    <n v="40137020"/>
    <s v="FRM"/>
    <s v="Arizona"/>
    <s v="Maricopa"/>
    <n v="33.488242"/>
    <n v="-111.855654"/>
    <n v="52084"/>
    <x v="0"/>
    <n v="12.8"/>
    <x v="0"/>
    <x v="5"/>
    <x v="5"/>
    <x v="5"/>
    <x v="5"/>
    <x v="5"/>
    <x v="5"/>
    <x v="5"/>
    <x v="5"/>
    <n v="0.5"/>
    <n v="4.2482690999999999"/>
    <n v="0.91221560000000002"/>
    <n v="0.39956789999999998"/>
    <n v="5.3311957999999997"/>
    <n v="0.6981832"/>
    <n v="0.47499730000000001"/>
    <n v="0.2636483"/>
    <n v="5.1289300000000003E-2"/>
    <n v="0.98909999999999998"/>
    <n v="1"/>
    <n v="0.97850000000000004"/>
    <n v="1"/>
    <n v="0.9718"/>
    <n v="0.99139999999999995"/>
    <n v="0.97360000000000002"/>
    <n v="1"/>
    <x v="5"/>
  </r>
  <r>
    <x v="0"/>
    <n v="40139997"/>
    <s v="FRM"/>
    <s v="Arizona"/>
    <s v="Maricopa"/>
    <n v="33.503833"/>
    <n v="-112.095767"/>
    <n v="52082"/>
    <x v="5"/>
    <n v="20.9"/>
    <x v="0"/>
    <x v="6"/>
    <x v="6"/>
    <x v="6"/>
    <x v="6"/>
    <x v="6"/>
    <x v="6"/>
    <x v="6"/>
    <x v="6"/>
    <n v="0.5"/>
    <n v="1.2580017999999999"/>
    <n v="2.7905605000000002"/>
    <n v="0.59131290000000003"/>
    <n v="13.564683"/>
    <n v="0.74837719999999996"/>
    <n v="1.0972253000000001"/>
    <n v="0.28791230000000001"/>
    <n v="0.1221155"/>
    <n v="0.99460000000000004"/>
    <n v="1"/>
    <n v="0.99199999999999999"/>
    <n v="1"/>
    <n v="0.99139999999999995"/>
    <n v="0.99250000000000005"/>
    <n v="0.99209999999999998"/>
    <n v="1"/>
    <x v="6"/>
  </r>
  <r>
    <x v="0"/>
    <n v="40190011"/>
    <s v="FRM"/>
    <s v="Arizona"/>
    <s v="Pima"/>
    <n v="32.32255"/>
    <n v="-111.0377"/>
    <n v="40089"/>
    <x v="6"/>
    <n v="11.6"/>
    <x v="0"/>
    <x v="7"/>
    <x v="7"/>
    <x v="7"/>
    <x v="7"/>
    <x v="7"/>
    <x v="7"/>
    <x v="7"/>
    <x v="7"/>
    <n v="0.5"/>
    <n v="2.4048235"/>
    <n v="0.97744299999999995"/>
    <n v="0.25359009999999998"/>
    <n v="6.5059576000000003"/>
    <n v="0.62682369999999998"/>
    <n v="7.8665700000000005E-2"/>
    <n v="0.22577549999999999"/>
    <n v="4.60956E-2"/>
    <n v="0.95169999999999999"/>
    <n v="1.081"/>
    <n v="1.0807"/>
    <n v="0.98509999999999998"/>
    <n v="0.98329999999999995"/>
    <n v="92.875799999999998"/>
    <n v="0.97489999999999999"/>
    <n v="0.94689999999999996"/>
    <x v="7"/>
  </r>
  <r>
    <x v="0"/>
    <n v="40191028"/>
    <s v="FRM"/>
    <s v="Arizona"/>
    <s v="Pima"/>
    <n v="32.29515"/>
    <n v="-110.9823"/>
    <n v="40089"/>
    <x v="7"/>
    <n v="11.7"/>
    <x v="0"/>
    <x v="8"/>
    <x v="8"/>
    <x v="8"/>
    <x v="8"/>
    <x v="8"/>
    <x v="8"/>
    <x v="8"/>
    <x v="8"/>
    <n v="0.5"/>
    <n v="2.3203250999999998"/>
    <n v="1.0699955000000001"/>
    <n v="0.65104059999999997"/>
    <n v="4.6069864999999997"/>
    <n v="1.6453735"/>
    <n v="0.31748680000000001"/>
    <n v="0.58947340000000004"/>
    <n v="5.3628299999999997E-2"/>
    <n v="0.98299999999999998"/>
    <n v="1"/>
    <n v="0.98089999999999999"/>
    <n v="1"/>
    <n v="0.98029999999999995"/>
    <n v="0.98699999999999999"/>
    <n v="0.98140000000000005"/>
    <n v="1"/>
    <x v="8"/>
  </r>
  <r>
    <x v="0"/>
    <n v="40210001"/>
    <s v="FRM"/>
    <s v="Arizona"/>
    <s v="Pinal"/>
    <n v="32.877583000000001"/>
    <n v="-111.752222"/>
    <n v="46084"/>
    <x v="8"/>
    <n v="20.100000000000001"/>
    <x v="0"/>
    <x v="9"/>
    <x v="9"/>
    <x v="9"/>
    <x v="9"/>
    <x v="9"/>
    <x v="9"/>
    <x v="9"/>
    <x v="9"/>
    <n v="0.5"/>
    <n v="2.2459497000000002"/>
    <n v="0.94085549999999996"/>
    <n v="0.72043959999999996"/>
    <n v="13.085013399999999"/>
    <n v="0.94690110000000005"/>
    <n v="1.2616525000000001"/>
    <n v="0.33559830000000002"/>
    <n v="7.1849499999999997E-2"/>
    <n v="0.71479999999999999"/>
    <n v="1.2592000000000001"/>
    <n v="1.0278"/>
    <n v="1.0407"/>
    <n v="0.75700000000000001"/>
    <n v="1.546"/>
    <n v="0.74829999999999997"/>
    <n v="1.0911"/>
    <x v="9"/>
  </r>
  <r>
    <x v="0"/>
    <n v="40213002"/>
    <s v="FRM"/>
    <s v="Arizona"/>
    <s v="Pinal"/>
    <n v="33.421194"/>
    <n v="-111.50322199999999"/>
    <n v="51087"/>
    <x v="9"/>
    <n v="13.1"/>
    <x v="0"/>
    <x v="10"/>
    <x v="10"/>
    <x v="10"/>
    <x v="10"/>
    <x v="10"/>
    <x v="0"/>
    <x v="10"/>
    <x v="10"/>
    <n v="0.5"/>
    <n v="4.4546799999999998"/>
    <n v="0.19068189999999999"/>
    <n v="0.49580990000000003"/>
    <n v="5.6428890000000003"/>
    <n v="1.3715824000000001"/>
    <n v="0"/>
    <n v="0.48564079999999998"/>
    <n v="3.3268300000000001E-2"/>
    <n v="0.98440000000000005"/>
    <n v="1"/>
    <n v="0.94630000000000003"/>
    <n v="1"/>
    <n v="0.94679999999999997"/>
    <n v="-9"/>
    <n v="0.9466"/>
    <n v="1"/>
    <x v="10"/>
  </r>
  <r>
    <x v="0"/>
    <n v="40213013"/>
    <s v="FRM"/>
    <s v="Arizona"/>
    <s v="Pinal"/>
    <n v="33.010530000000003"/>
    <n v="-111.97205"/>
    <n v="48083"/>
    <x v="10"/>
    <n v="39.1"/>
    <x v="0"/>
    <x v="11"/>
    <x v="11"/>
    <x v="11"/>
    <x v="11"/>
    <x v="11"/>
    <x v="10"/>
    <x v="11"/>
    <x v="11"/>
    <n v="0.5"/>
    <n v="3.5628917000000002"/>
    <n v="0.67159740000000001"/>
    <n v="0.70746909999999996"/>
    <n v="31.057777399999999"/>
    <n v="1.776475"/>
    <n v="0.15630450000000001"/>
    <n v="0.64567379999999996"/>
    <n v="3.5705800000000003E-2"/>
    <n v="0.97950000000000004"/>
    <n v="1"/>
    <n v="0.96089999999999998"/>
    <n v="1"/>
    <n v="0.95889999999999997"/>
    <n v="0.99050000000000005"/>
    <n v="0.95940000000000003"/>
    <n v="1"/>
    <x v="11"/>
  </r>
  <r>
    <x v="0"/>
    <n v="40230004"/>
    <s v="FRM"/>
    <s v="Arizona"/>
    <s v="Santa Cruz"/>
    <n v="31.337204"/>
    <n v="-110.936718"/>
    <n v="31088"/>
    <x v="11"/>
    <n v="34.200000000000003"/>
    <x v="0"/>
    <x v="12"/>
    <x v="12"/>
    <x v="12"/>
    <x v="12"/>
    <x v="12"/>
    <x v="11"/>
    <x v="12"/>
    <x v="12"/>
    <n v="0.5"/>
    <n v="4.9418658999999998"/>
    <n v="0.27594089999999999"/>
    <n v="0.35910360000000002"/>
    <n v="26.875478699999999"/>
    <n v="0.91622009999999998"/>
    <n v="6.5361199999999994E-2"/>
    <n v="0.32449159999999999"/>
    <n v="1.65568E-2"/>
    <n v="0.94940000000000002"/>
    <n v="1"/>
    <n v="0.98960000000000004"/>
    <n v="1"/>
    <n v="0.99270000000000003"/>
    <n v="0.9355"/>
    <n v="0.99390000000000001"/>
    <n v="1"/>
    <x v="12"/>
  </r>
  <r>
    <x v="0"/>
    <n v="40252002"/>
    <s v="FRM"/>
    <s v="Arizona"/>
    <s v="Yavapai"/>
    <n v="34.594999999999999"/>
    <n v="-112.331"/>
    <n v="62082"/>
    <x v="12"/>
    <n v="10.6"/>
    <x v="0"/>
    <x v="13"/>
    <x v="13"/>
    <x v="13"/>
    <x v="13"/>
    <x v="13"/>
    <x v="12"/>
    <x v="13"/>
    <x v="13"/>
    <n v="0.5"/>
    <n v="4.7338901"/>
    <n v="0.42723909999999998"/>
    <n v="0.36285390000000001"/>
    <n v="3.1721854"/>
    <n v="1.0268344"/>
    <n v="5.79584E-2"/>
    <n v="0.35397879999999998"/>
    <n v="4.6460799999999997E-2"/>
    <n v="0.9909"/>
    <n v="1"/>
    <n v="0.97670000000000001"/>
    <n v="1"/>
    <n v="0.97829999999999995"/>
    <n v="0.96640000000000004"/>
    <n v="0.97709999999999997"/>
    <n v="1"/>
    <x v="13"/>
  </r>
  <r>
    <x v="0"/>
    <n v="51130002"/>
    <s v="FRM"/>
    <s v="Arkansas"/>
    <s v="Polk"/>
    <n v="34.583699000000003"/>
    <n v="-94.226234000000005"/>
    <n v="53220"/>
    <x v="13"/>
    <n v="23.1"/>
    <x v="0"/>
    <x v="14"/>
    <x v="14"/>
    <x v="14"/>
    <x v="14"/>
    <x v="14"/>
    <x v="0"/>
    <x v="14"/>
    <x v="14"/>
    <n v="0.5"/>
    <n v="1.9905969999999999"/>
    <n v="0.48168080000000002"/>
    <n v="2.0228335999999998"/>
    <n v="9.4315204999999995"/>
    <n v="6.6897925999999996"/>
    <n v="0"/>
    <n v="2.0719352"/>
    <n v="6.4709999999999995E-4"/>
    <n v="0.96719999999999995"/>
    <n v="1"/>
    <n v="0.9919"/>
    <n v="1"/>
    <n v="0.9919"/>
    <n v="-9"/>
    <n v="0.9919"/>
    <n v="1"/>
    <x v="14"/>
  </r>
  <r>
    <x v="0"/>
    <n v="51310008"/>
    <s v="FRM"/>
    <s v="Arkansas"/>
    <s v="Sebastian"/>
    <n v="35.389671999999997"/>
    <n v="-94.424288000000004"/>
    <n v="60218"/>
    <x v="14"/>
    <n v="23.8"/>
    <x v="0"/>
    <x v="15"/>
    <x v="15"/>
    <x v="15"/>
    <x v="15"/>
    <x v="15"/>
    <x v="13"/>
    <x v="15"/>
    <x v="15"/>
    <n v="0.5"/>
    <n v="1.1708692000000001"/>
    <n v="0.57891519999999996"/>
    <n v="2.0551602999999998"/>
    <n v="11.452441200000001"/>
    <n v="5.4521569999999997"/>
    <n v="0.88291109999999995"/>
    <n v="1.7704769"/>
    <n v="6.0816000000000004E-3"/>
    <n v="0.97050000000000003"/>
    <n v="1"/>
    <n v="0.996"/>
    <n v="1"/>
    <n v="0.99690000000000001"/>
    <n v="0.98970000000000002"/>
    <n v="0.997"/>
    <n v="1"/>
    <x v="15"/>
  </r>
  <r>
    <x v="0"/>
    <n v="51430005"/>
    <s v="FRM"/>
    <s v="Arkansas"/>
    <s v="Washington"/>
    <n v="36.179699999999997"/>
    <n v="-94.116827000000001"/>
    <n v="68220"/>
    <x v="15"/>
    <n v="22.1"/>
    <x v="0"/>
    <x v="16"/>
    <x v="16"/>
    <x v="16"/>
    <x v="16"/>
    <x v="16"/>
    <x v="14"/>
    <x v="16"/>
    <x v="16"/>
    <n v="0.5"/>
    <n v="0.69640420000000003"/>
    <n v="0.5536375"/>
    <n v="1.8723105"/>
    <n v="11.666104300000001"/>
    <n v="4.0629377"/>
    <n v="1.4421856"/>
    <n v="1.3183829"/>
    <n v="2.8773000000000002E-3"/>
    <n v="0.96860000000000002"/>
    <n v="1"/>
    <n v="0.99639999999999995"/>
    <n v="1"/>
    <n v="0.99870000000000003"/>
    <n v="0.98839999999999995"/>
    <n v="0.99980000000000002"/>
    <n v="1"/>
    <x v="16"/>
  </r>
  <r>
    <x v="0"/>
    <n v="60010007"/>
    <s v="FRM"/>
    <s v="California"/>
    <s v="Alameda"/>
    <n v="37.6875"/>
    <n v="-121.7842"/>
    <n v="106020"/>
    <x v="16"/>
    <n v="38.299999999999997"/>
    <x v="0"/>
    <x v="17"/>
    <x v="17"/>
    <x v="17"/>
    <x v="17"/>
    <x v="17"/>
    <x v="15"/>
    <x v="17"/>
    <x v="17"/>
    <n v="0.5"/>
    <n v="0.92650690000000002"/>
    <n v="2.5117873999999998"/>
    <n v="3.6312497000000001"/>
    <n v="16.461957900000002"/>
    <n v="1.8910844"/>
    <n v="10.1163177"/>
    <n v="2.0175879000000001"/>
    <n v="0.33713330000000002"/>
    <n v="0.99739999999999995"/>
    <n v="1"/>
    <n v="0.98839999999999995"/>
    <n v="1"/>
    <n v="0.95940000000000003"/>
    <n v="0.99550000000000005"/>
    <n v="0.99329999999999996"/>
    <n v="1"/>
    <x v="17"/>
  </r>
  <r>
    <x v="0"/>
    <n v="60010009"/>
    <s v="FRM"/>
    <s v="California"/>
    <s v="Alameda"/>
    <n v="37.74306"/>
    <n v="-122.16994"/>
    <n v="107017"/>
    <x v="17"/>
    <n v="23.9"/>
    <x v="0"/>
    <x v="18"/>
    <x v="18"/>
    <x v="18"/>
    <x v="18"/>
    <x v="18"/>
    <x v="16"/>
    <x v="18"/>
    <x v="18"/>
    <n v="0.5"/>
    <n v="0.74491609999999997"/>
    <n v="2.0372960999999998"/>
    <n v="2.4872108000000002"/>
    <n v="8.2339125000000006"/>
    <n v="1.4185627000000001"/>
    <n v="6.8246726999999998"/>
    <n v="1.3793838"/>
    <n v="0.31836399999999998"/>
    <n v="0.99890000000000001"/>
    <n v="1"/>
    <n v="0.98580000000000001"/>
    <n v="1"/>
    <n v="0.95309999999999995"/>
    <n v="0.99460000000000004"/>
    <n v="0.99119999999999997"/>
    <n v="1"/>
    <x v="18"/>
  </r>
  <r>
    <x v="0"/>
    <n v="60011001"/>
    <s v="FRM"/>
    <s v="California"/>
    <s v="Alameda"/>
    <n v="37.535800000000002"/>
    <n v="-121.9619"/>
    <n v="105018"/>
    <x v="18"/>
    <n v="34"/>
    <x v="0"/>
    <x v="19"/>
    <x v="19"/>
    <x v="19"/>
    <x v="19"/>
    <x v="19"/>
    <x v="17"/>
    <x v="19"/>
    <x v="19"/>
    <n v="0.5"/>
    <n v="1.0276765000000001"/>
    <n v="3.0129329999999999"/>
    <n v="3.2639364999999998"/>
    <n v="13.3850403"/>
    <n v="1.9071887999999999"/>
    <n v="8.8555230999999992"/>
    <n v="1.7874817000000001"/>
    <n v="0.32686809999999999"/>
    <n v="0.99819999999999998"/>
    <n v="1"/>
    <n v="0.98450000000000004"/>
    <n v="1"/>
    <n v="0.9456"/>
    <n v="0.99560000000000004"/>
    <n v="0.99180000000000001"/>
    <n v="1"/>
    <x v="19"/>
  </r>
  <r>
    <x v="0"/>
    <n v="60070002"/>
    <s v="FRM"/>
    <s v="California"/>
    <s v="Butte"/>
    <n v="39.7575"/>
    <n v="-121.84222200000001"/>
    <n v="124025"/>
    <x v="19"/>
    <n v="59.2"/>
    <x v="0"/>
    <x v="20"/>
    <x v="20"/>
    <x v="20"/>
    <x v="20"/>
    <x v="20"/>
    <x v="18"/>
    <x v="20"/>
    <x v="20"/>
    <n v="0.5"/>
    <n v="5.3416562000000001"/>
    <n v="3.1374787999999998"/>
    <n v="2.5584948000000001"/>
    <n v="37.057537099999998"/>
    <n v="6.3542303999999996"/>
    <n v="1.0963959000000001"/>
    <n v="2.3691857000000001"/>
    <n v="0.83994539999999995"/>
    <n v="0.99650000000000005"/>
    <n v="1"/>
    <n v="0.98299999999999998"/>
    <n v="1"/>
    <n v="0.98150000000000004"/>
    <n v="0.99299999999999999"/>
    <n v="0.9819"/>
    <n v="1"/>
    <x v="20"/>
  </r>
  <r>
    <x v="0"/>
    <n v="60090001"/>
    <s v="FRM"/>
    <s v="California"/>
    <s v="Calaveras"/>
    <n v="38.201943999999997"/>
    <n v="-120.680556"/>
    <n v="108029"/>
    <x v="20"/>
    <n v="27.7"/>
    <x v="0"/>
    <x v="21"/>
    <x v="21"/>
    <x v="21"/>
    <x v="21"/>
    <x v="21"/>
    <x v="19"/>
    <x v="21"/>
    <x v="21"/>
    <n v="0.5"/>
    <n v="1.3614112"/>
    <n v="1.3281139"/>
    <n v="1.6346921999999999"/>
    <n v="15.3768969"/>
    <n v="2.6434042"/>
    <n v="2.9562179999999998"/>
    <n v="1.1568145000000001"/>
    <n v="0.76963570000000003"/>
    <n v="0.91830000000000001"/>
    <n v="1.0125"/>
    <n v="1.0323"/>
    <n v="0.97819999999999996"/>
    <n v="0.8992"/>
    <n v="1.2072000000000001"/>
    <n v="0.98360000000000003"/>
    <n v="0.98280000000000001"/>
    <x v="21"/>
  </r>
  <r>
    <x v="0"/>
    <n v="60130002"/>
    <s v="FRM"/>
    <s v="California"/>
    <s v="Contra Costa"/>
    <n v="37.936"/>
    <n v="-122.0262"/>
    <n v="108019"/>
    <x v="21"/>
    <n v="33.5"/>
    <x v="0"/>
    <x v="22"/>
    <x v="22"/>
    <x v="22"/>
    <x v="22"/>
    <x v="22"/>
    <x v="20"/>
    <x v="22"/>
    <x v="22"/>
    <n v="0.5"/>
    <n v="0.75761959999999995"/>
    <n v="1.8507910999999999"/>
    <n v="3.4246998"/>
    <n v="13.395010900000001"/>
    <n v="1.8259247999999999"/>
    <n v="9.4797505999999991"/>
    <n v="1.8932420000000001"/>
    <n v="0.40621079999999998"/>
    <n v="0.99780000000000002"/>
    <n v="1"/>
    <n v="0.98880000000000001"/>
    <n v="1"/>
    <n v="0.96120000000000005"/>
    <n v="0.99580000000000002"/>
    <n v="0.99350000000000005"/>
    <n v="1"/>
    <x v="22"/>
  </r>
  <r>
    <x v="0"/>
    <n v="60190008"/>
    <s v="FRM"/>
    <s v="California"/>
    <s v="Fresno"/>
    <n v="36.781388999999997"/>
    <n v="-119.772222"/>
    <n v="94032"/>
    <x v="22"/>
    <n v="57.3"/>
    <x v="0"/>
    <x v="23"/>
    <x v="23"/>
    <x v="23"/>
    <x v="23"/>
    <x v="23"/>
    <x v="21"/>
    <x v="23"/>
    <x v="23"/>
    <n v="0.5"/>
    <n v="0.69082710000000003"/>
    <n v="1.9519351"/>
    <n v="6.8594875000000002"/>
    <n v="19.908187900000001"/>
    <n v="2.3275709"/>
    <n v="20.643615700000002"/>
    <n v="4.0079064000000004"/>
    <n v="0.4147786"/>
    <n v="0.98880000000000001"/>
    <n v="0.9597"/>
    <n v="1.006"/>
    <n v="0.98540000000000005"/>
    <n v="1.0079"/>
    <n v="1.0055000000000001"/>
    <n v="1.0055000000000001"/>
    <n v="0.96050000000000002"/>
    <x v="23"/>
  </r>
  <r>
    <x v="0"/>
    <n v="60195001"/>
    <s v="FRM"/>
    <s v="California"/>
    <s v="Fresno"/>
    <n v="36.819167"/>
    <n v="-119.71638900000001"/>
    <n v="94033"/>
    <x v="23"/>
    <n v="52.5"/>
    <x v="0"/>
    <x v="24"/>
    <x v="24"/>
    <x v="24"/>
    <x v="24"/>
    <x v="24"/>
    <x v="22"/>
    <x v="24"/>
    <x v="24"/>
    <n v="0.5"/>
    <n v="0.71105949999999996"/>
    <n v="2.0669167000000002"/>
    <n v="6.4943447000000001"/>
    <n v="16.720733599999999"/>
    <n v="2.1594443000000001"/>
    <n v="19.6103916"/>
    <n v="3.8044349999999998"/>
    <n v="0.43679820000000003"/>
    <n v="0.99819999999999998"/>
    <n v="1"/>
    <n v="0.99370000000000003"/>
    <n v="1"/>
    <n v="0.9849"/>
    <n v="0.995"/>
    <n v="0.99460000000000004"/>
    <n v="1"/>
    <x v="24"/>
  </r>
  <r>
    <x v="0"/>
    <n v="60195025"/>
    <s v="FRM"/>
    <s v="California"/>
    <s v="Fresno"/>
    <n v="36.727083"/>
    <n v="-119.732056"/>
    <n v="93032"/>
    <x v="24"/>
    <n v="51.4"/>
    <x v="0"/>
    <x v="25"/>
    <x v="25"/>
    <x v="25"/>
    <x v="25"/>
    <x v="25"/>
    <x v="23"/>
    <x v="25"/>
    <x v="25"/>
    <n v="0.5"/>
    <n v="0.72006800000000004"/>
    <n v="2.3614451999999999"/>
    <n v="6.0545654000000004"/>
    <n v="17.3938351"/>
    <n v="1.8842219"/>
    <n v="18.4663754"/>
    <n v="3.5736007999999999"/>
    <n v="0.49807580000000001"/>
    <n v="0.99709999999999999"/>
    <n v="1"/>
    <n v="0.99350000000000005"/>
    <n v="1"/>
    <n v="0.98760000000000003"/>
    <n v="0.99429999999999996"/>
    <n v="0.99409999999999998"/>
    <n v="1"/>
    <x v="25"/>
  </r>
  <r>
    <x v="0"/>
    <n v="60231002"/>
    <s v="FRM"/>
    <s v="California"/>
    <s v="Humboldt"/>
    <n v="40.801665999999997"/>
    <n v="-124.16194400000001"/>
    <n v="138012"/>
    <x v="25"/>
    <n v="22.8"/>
    <x v="0"/>
    <x v="26"/>
    <x v="26"/>
    <x v="26"/>
    <x v="26"/>
    <x v="26"/>
    <x v="24"/>
    <x v="26"/>
    <x v="26"/>
    <n v="0.5"/>
    <n v="0.79886080000000004"/>
    <n v="1.1853777999999999"/>
    <n v="0.36556729999999998"/>
    <n v="18.124445000000001"/>
    <n v="0.87252649999999998"/>
    <n v="0.52561829999999998"/>
    <n v="0.23277500000000001"/>
    <n v="0.20130580000000001"/>
    <n v="0.997"/>
    <n v="1"/>
    <n v="0.85929999999999995"/>
    <n v="1"/>
    <n v="0.78549999999999998"/>
    <n v="0.98980000000000001"/>
    <n v="0.84370000000000001"/>
    <n v="1"/>
    <x v="26"/>
  </r>
  <r>
    <x v="0"/>
    <n v="60231004"/>
    <s v="FRM"/>
    <s v="California"/>
    <s v="Humboldt"/>
    <n v="40.776944"/>
    <n v="-124.17749999999999"/>
    <n v="138012"/>
    <x v="26"/>
    <n v="24"/>
    <x v="0"/>
    <x v="27"/>
    <x v="27"/>
    <x v="27"/>
    <x v="27"/>
    <x v="27"/>
    <x v="25"/>
    <x v="27"/>
    <x v="27"/>
    <n v="0.5"/>
    <n v="0.94764879999999996"/>
    <n v="1.0713607999999999"/>
    <n v="0.39585680000000001"/>
    <n v="19.079999900000001"/>
    <n v="0.92245820000000001"/>
    <n v="0.58852939999999998"/>
    <n v="0.25131369999999997"/>
    <n v="0.24945600000000001"/>
    <n v="0.99809999999999999"/>
    <n v="1"/>
    <n v="0.87019999999999997"/>
    <n v="1"/>
    <n v="0.79749999999999999"/>
    <n v="0.98980000000000001"/>
    <n v="0.85609999999999997"/>
    <n v="1"/>
    <x v="27"/>
  </r>
  <r>
    <x v="0"/>
    <n v="60250005"/>
    <s v="FRM"/>
    <s v="California"/>
    <s v="Imperial"/>
    <n v="32.676110999999999"/>
    <n v="-115.483333"/>
    <n v="50055"/>
    <x v="27"/>
    <n v="36"/>
    <x v="0"/>
    <x v="28"/>
    <x v="28"/>
    <x v="28"/>
    <x v="28"/>
    <x v="28"/>
    <x v="26"/>
    <x v="28"/>
    <x v="28"/>
    <n v="0.5"/>
    <n v="3.1586713999999998"/>
    <n v="1.7834166"/>
    <n v="0.98452260000000003"/>
    <n v="22.3039761"/>
    <n v="0.95134160000000001"/>
    <n v="2.1647224"/>
    <n v="0.4752304"/>
    <n v="3.6855779000000002"/>
    <n v="0.97399999999999998"/>
    <n v="1"/>
    <n v="0.98380000000000001"/>
    <n v="1"/>
    <n v="0.98319999999999996"/>
    <n v="0.98419999999999996"/>
    <n v="0.98429999999999995"/>
    <n v="1"/>
    <x v="28"/>
  </r>
  <r>
    <x v="0"/>
    <n v="60250007"/>
    <s v="FRM"/>
    <s v="California"/>
    <s v="Imperial"/>
    <n v="32.978349999999999"/>
    <n v="-115.53829"/>
    <n v="52055"/>
    <x v="28"/>
    <n v="19.3"/>
    <x v="0"/>
    <x v="29"/>
    <x v="29"/>
    <x v="29"/>
    <x v="29"/>
    <x v="29"/>
    <x v="27"/>
    <x v="29"/>
    <x v="29"/>
    <n v="0.5"/>
    <n v="4.0883254999999998"/>
    <n v="1.0903651999999999"/>
    <n v="0.85249359999999996"/>
    <n v="8.1899166000000001"/>
    <n v="1.3816108"/>
    <n v="1.3733880999999999"/>
    <n v="0.55319430000000003"/>
    <n v="1.2752600999999999"/>
    <n v="0.97060000000000002"/>
    <n v="1"/>
    <n v="0.97440000000000004"/>
    <n v="1"/>
    <n v="0.96509999999999996"/>
    <n v="0.98619999999999997"/>
    <n v="0.97619999999999996"/>
    <n v="1"/>
    <x v="29"/>
  </r>
  <r>
    <x v="0"/>
    <n v="60251003"/>
    <s v="FRM"/>
    <s v="California"/>
    <s v="Imperial"/>
    <n v="32.791666999999997"/>
    <n v="-115.561667"/>
    <n v="51055"/>
    <x v="29"/>
    <n v="17.899999999999999"/>
    <x v="0"/>
    <x v="30"/>
    <x v="30"/>
    <x v="30"/>
    <x v="30"/>
    <x v="30"/>
    <x v="28"/>
    <x v="30"/>
    <x v="30"/>
    <n v="0.5"/>
    <n v="4.7905898000000002"/>
    <n v="0.65253570000000005"/>
    <n v="0.55521489999999996"/>
    <n v="8.3090390999999997"/>
    <n v="1.414971"/>
    <n v="0.44041740000000001"/>
    <n v="0.45089649999999998"/>
    <n v="0.8563499"/>
    <n v="0.96919999999999995"/>
    <n v="1"/>
    <n v="0.97719999999999996"/>
    <n v="1"/>
    <n v="0.97460000000000002"/>
    <n v="0.98629999999999995"/>
    <n v="0.97699999999999998"/>
    <n v="1"/>
    <x v="30"/>
  </r>
  <r>
    <x v="0"/>
    <n v="60271003"/>
    <s v="FRM"/>
    <s v="California"/>
    <s v="Inyo"/>
    <n v="36.487777999999999"/>
    <n v="-117.87055599999999"/>
    <n v="88045"/>
    <x v="30"/>
    <n v="37"/>
    <x v="0"/>
    <x v="31"/>
    <x v="31"/>
    <x v="31"/>
    <x v="31"/>
    <x v="31"/>
    <x v="29"/>
    <x v="31"/>
    <x v="31"/>
    <n v="0.5"/>
    <n v="4.1326175000000003"/>
    <n v="0.92520369999999996"/>
    <n v="1.4253047999999999"/>
    <n v="24.540744799999999"/>
    <n v="2.8607687999999998"/>
    <n v="1.4457201"/>
    <n v="1.1376953999999999"/>
    <n v="4.2646900000000001E-2"/>
    <n v="0.98380000000000001"/>
    <n v="1"/>
    <n v="0.98750000000000004"/>
    <n v="1"/>
    <n v="0.98770000000000002"/>
    <n v="0.98719999999999997"/>
    <n v="0.98640000000000005"/>
    <n v="1"/>
    <x v="31"/>
  </r>
  <r>
    <x v="0"/>
    <n v="60290010"/>
    <s v="FRM"/>
    <s v="California"/>
    <s v="Kern"/>
    <n v="35.385556000000001"/>
    <n v="-119.01472200000001"/>
    <n v="80034"/>
    <x v="31"/>
    <n v="67.099999999999994"/>
    <x v="0"/>
    <x v="32"/>
    <x v="32"/>
    <x v="32"/>
    <x v="32"/>
    <x v="32"/>
    <x v="30"/>
    <x v="32"/>
    <x v="32"/>
    <n v="0.5"/>
    <n v="1.3692089000000001"/>
    <n v="2.4192843000000002"/>
    <n v="7.8539123999999996"/>
    <n v="22.535228700000001"/>
    <n v="2.7327468000000001"/>
    <n v="23.549463299999999"/>
    <n v="4.5758394999999998"/>
    <n v="0.3752877"/>
    <n v="0.99550000000000005"/>
    <n v="1"/>
    <n v="0.99380000000000002"/>
    <n v="1"/>
    <n v="0.99199999999999999"/>
    <n v="0.99409999999999998"/>
    <n v="0.99399999999999999"/>
    <n v="1"/>
    <x v="32"/>
  </r>
  <r>
    <x v="0"/>
    <n v="60290014"/>
    <s v="FRM"/>
    <s v="California"/>
    <s v="Kern"/>
    <n v="35.356110999999999"/>
    <n v="-119.040278"/>
    <n v="80034"/>
    <x v="32"/>
    <n v="64.900000000000006"/>
    <x v="0"/>
    <x v="33"/>
    <x v="33"/>
    <x v="33"/>
    <x v="33"/>
    <x v="33"/>
    <x v="31"/>
    <x v="33"/>
    <x v="33"/>
    <n v="0.5"/>
    <n v="1.3678169"/>
    <n v="2.3296877999999999"/>
    <n v="8.4754971999999995"/>
    <n v="18.809602699999999"/>
    <n v="3.3451056000000001"/>
    <n v="24.900285700000001"/>
    <n v="4.8683715000000003"/>
    <n v="0.35886109999999999"/>
    <n v="0.99529999999999996"/>
    <n v="1"/>
    <n v="0.99450000000000005"/>
    <n v="1"/>
    <n v="0.99219999999999997"/>
    <n v="0.99490000000000001"/>
    <n v="0.99480000000000002"/>
    <n v="1"/>
    <x v="33"/>
  </r>
  <r>
    <x v="0"/>
    <n v="60290016"/>
    <s v="FRM"/>
    <s v="California"/>
    <s v="Kern"/>
    <n v="35.324722000000001"/>
    <n v="-118.999167"/>
    <n v="79034"/>
    <x v="33"/>
    <n v="67.900000000000006"/>
    <x v="0"/>
    <x v="34"/>
    <x v="34"/>
    <x v="34"/>
    <x v="34"/>
    <x v="34"/>
    <x v="32"/>
    <x v="34"/>
    <x v="34"/>
    <n v="0.5"/>
    <n v="1.3532275"/>
    <n v="2.2791872"/>
    <n v="8.3504505000000009"/>
    <n v="22.4618301"/>
    <n v="3.3327374000000001"/>
    <n v="24.485719700000001"/>
    <n v="4.790235"/>
    <n v="0.35027960000000002"/>
    <n v="0.99550000000000005"/>
    <n v="1"/>
    <n v="0.99450000000000005"/>
    <n v="1"/>
    <n v="0.99260000000000004"/>
    <n v="0.99480000000000002"/>
    <n v="0.99470000000000003"/>
    <n v="1"/>
    <x v="34"/>
  </r>
  <r>
    <x v="0"/>
    <n v="60310004"/>
    <s v="FRM"/>
    <s v="California"/>
    <s v="Kings"/>
    <n v="36.101388999999998"/>
    <n v="-119.565833"/>
    <n v="87032"/>
    <x v="34"/>
    <n v="53.1"/>
    <x v="0"/>
    <x v="35"/>
    <x v="35"/>
    <x v="35"/>
    <x v="35"/>
    <x v="35"/>
    <x v="33"/>
    <x v="35"/>
    <x v="35"/>
    <n v="0.5"/>
    <n v="0.85794139999999997"/>
    <n v="1.7012379"/>
    <n v="5.9364265999999999"/>
    <n v="20.333429299999999"/>
    <n v="2.1591624999999999"/>
    <n v="17.876192100000001"/>
    <n v="3.4918076999999998"/>
    <n v="0.31991069999999999"/>
    <n v="0.99360000000000004"/>
    <n v="1"/>
    <n v="0.99280000000000002"/>
    <n v="1"/>
    <n v="0.98729999999999996"/>
    <n v="0.99370000000000003"/>
    <n v="0.99339999999999995"/>
    <n v="1"/>
    <x v="35"/>
  </r>
  <r>
    <x v="0"/>
    <n v="60333001"/>
    <s v="FRM"/>
    <s v="California"/>
    <s v="Lake"/>
    <n v="39.031388999999997"/>
    <n v="-122.922222"/>
    <n v="120015"/>
    <x v="35"/>
    <n v="26.3"/>
    <x v="0"/>
    <x v="36"/>
    <x v="36"/>
    <x v="36"/>
    <x v="36"/>
    <x v="36"/>
    <x v="34"/>
    <x v="36"/>
    <x v="36"/>
    <n v="0.5"/>
    <n v="1.0502943"/>
    <n v="0.60703640000000003"/>
    <n v="0.74170040000000004"/>
    <n v="17.269477800000001"/>
    <n v="2.1357696000000002"/>
    <n v="0.1206914"/>
    <n v="0.77772799999999997"/>
    <n v="3.1029884999999999"/>
    <n v="0.99919999999999998"/>
    <n v="1"/>
    <n v="0.96199999999999997"/>
    <n v="1"/>
    <n v="0.96060000000000001"/>
    <n v="0.99199999999999999"/>
    <n v="0.96160000000000001"/>
    <n v="1"/>
    <x v="36"/>
  </r>
  <r>
    <x v="0"/>
    <n v="60370002"/>
    <s v="FRM"/>
    <s v="California"/>
    <s v="Los Angeles"/>
    <n v="34.136499999999998"/>
    <n v="-117.92391000000001"/>
    <n v="67040"/>
    <x v="36"/>
    <n v="39.5"/>
    <x v="0"/>
    <x v="37"/>
    <x v="37"/>
    <x v="37"/>
    <x v="37"/>
    <x v="37"/>
    <x v="35"/>
    <x v="37"/>
    <x v="37"/>
    <n v="0.5"/>
    <n v="1.5217035000000001"/>
    <n v="2.3902163999999999"/>
    <n v="4.2131528999999999"/>
    <n v="15.1472769"/>
    <n v="3.8008280000000001"/>
    <n v="9.6726369999999999"/>
    <n v="2.1777951999999998"/>
    <n v="0.113202"/>
    <n v="1.0499000000000001"/>
    <n v="0.94279999999999997"/>
    <n v="1.0679000000000001"/>
    <n v="0.87829999999999997"/>
    <n v="0.95309999999999995"/>
    <n v="1.1409"/>
    <n v="1.0873999999999999"/>
    <n v="0.92069999999999996"/>
    <x v="37"/>
  </r>
  <r>
    <x v="0"/>
    <n v="60371002"/>
    <s v="FRM"/>
    <s v="California"/>
    <s v="Los Angeles"/>
    <n v="34.176049999999996"/>
    <n v="-118.31712"/>
    <n v="68037"/>
    <x v="37"/>
    <n v="38.5"/>
    <x v="0"/>
    <x v="38"/>
    <x v="38"/>
    <x v="38"/>
    <x v="38"/>
    <x v="38"/>
    <x v="36"/>
    <x v="38"/>
    <x v="38"/>
    <n v="0.5"/>
    <n v="1.3795173999999999"/>
    <n v="2.4228208000000002"/>
    <n v="4.6582780000000001"/>
    <n v="12.110254299999999"/>
    <n v="3.9695858999999998"/>
    <n v="11.0135746"/>
    <n v="2.3444786"/>
    <n v="0.1159592"/>
    <n v="0.99470000000000003"/>
    <n v="1"/>
    <n v="0.9677"/>
    <n v="1"/>
    <n v="0.91159999999999997"/>
    <n v="0.99570000000000003"/>
    <n v="0.98070000000000002"/>
    <n v="1"/>
    <x v="38"/>
  </r>
  <r>
    <x v="0"/>
    <n v="60371103"/>
    <s v="FRM"/>
    <s v="California"/>
    <s v="Los Angeles"/>
    <n v="34.066589999999998"/>
    <n v="-118.22687999999999"/>
    <n v="67037"/>
    <x v="38"/>
    <n v="39.200000000000003"/>
    <x v="0"/>
    <x v="39"/>
    <x v="39"/>
    <x v="39"/>
    <x v="39"/>
    <x v="39"/>
    <x v="37"/>
    <x v="39"/>
    <x v="39"/>
    <n v="0.5"/>
    <n v="1.5533957"/>
    <n v="2.3695648"/>
    <n v="5.0856791000000001"/>
    <n v="10.169329599999999"/>
    <n v="4.8680200999999999"/>
    <n v="11.8157911"/>
    <n v="2.6649791999999999"/>
    <n v="0.18106749999999999"/>
    <n v="0.91500000000000004"/>
    <n v="1.1017999999999999"/>
    <n v="0.94789999999999996"/>
    <n v="1.1197999999999999"/>
    <n v="0.70050000000000001"/>
    <n v="1.0625"/>
    <n v="0.90700000000000003"/>
    <n v="0.53059999999999996"/>
    <x v="39"/>
  </r>
  <r>
    <x v="0"/>
    <n v="60371201"/>
    <s v="FRM"/>
    <s v="California"/>
    <s v="Los Angeles"/>
    <n v="34.199249999999999"/>
    <n v="-118.53276"/>
    <n v="68035"/>
    <x v="39"/>
    <n v="28.4"/>
    <x v="0"/>
    <x v="40"/>
    <x v="40"/>
    <x v="40"/>
    <x v="40"/>
    <x v="40"/>
    <x v="38"/>
    <x v="40"/>
    <x v="40"/>
    <n v="0.5"/>
    <n v="0.75554290000000002"/>
    <n v="1.6854944999999999"/>
    <n v="2.8580047999999998"/>
    <n v="11.986532199999999"/>
    <n v="2.5465784"/>
    <n v="6.5745487000000002"/>
    <n v="1.4080733000000001"/>
    <n v="9.9463800000000005E-2"/>
    <n v="0.99339999999999995"/>
    <n v="1"/>
    <n v="0.94920000000000004"/>
    <n v="1"/>
    <n v="0.86780000000000002"/>
    <n v="0.99580000000000002"/>
    <n v="0.96889999999999998"/>
    <n v="1"/>
    <x v="40"/>
  </r>
  <r>
    <x v="0"/>
    <n v="60371301"/>
    <s v="FRM"/>
    <s v="California"/>
    <s v="Los Angeles"/>
    <n v="33.928989999999999"/>
    <n v="-118.21071000000001"/>
    <n v="65037"/>
    <x v="40"/>
    <n v="40"/>
    <x v="0"/>
    <x v="41"/>
    <x v="41"/>
    <x v="41"/>
    <x v="41"/>
    <x v="41"/>
    <x v="39"/>
    <x v="41"/>
    <x v="41"/>
    <n v="0.5"/>
    <n v="1.4099625"/>
    <n v="2.6156744999999999"/>
    <n v="4.5812353999999997"/>
    <n v="13.620897299999999"/>
    <n v="3.5017836"/>
    <n v="11.3922825"/>
    <n v="2.3807211000000001"/>
    <n v="9.6258999999999997E-2"/>
    <n v="0.99480000000000002"/>
    <n v="1"/>
    <n v="0.95389999999999997"/>
    <n v="1"/>
    <n v="0.85680000000000001"/>
    <n v="0.99750000000000005"/>
    <n v="0.97609999999999997"/>
    <n v="1"/>
    <x v="41"/>
  </r>
  <r>
    <x v="0"/>
    <n v="60371602"/>
    <s v="FRM"/>
    <s v="California"/>
    <s v="Los Angeles"/>
    <n v="34.011940000000003"/>
    <n v="-118.06995000000001"/>
    <n v="66038"/>
    <x v="41"/>
    <n v="39.299999999999997"/>
    <x v="0"/>
    <x v="42"/>
    <x v="42"/>
    <x v="42"/>
    <x v="42"/>
    <x v="42"/>
    <x v="40"/>
    <x v="42"/>
    <x v="42"/>
    <n v="0.5"/>
    <n v="1.4855244999999999"/>
    <n v="3.4022884000000002"/>
    <n v="3.9878724000000001"/>
    <n v="14.861278499999999"/>
    <n v="3.5995708"/>
    <n v="9.2834949000000009"/>
    <n v="2.0474299999999999"/>
    <n v="0.16433600000000001"/>
    <n v="0.99309999999999998"/>
    <n v="0.98209999999999997"/>
    <n v="0.91949999999999998"/>
    <n v="1.0736000000000001"/>
    <n v="0.98529999999999995"/>
    <n v="0.90549999999999997"/>
    <n v="0.94510000000000005"/>
    <n v="1.3501000000000001"/>
    <x v="42"/>
  </r>
  <r>
    <x v="0"/>
    <n v="60372005"/>
    <s v="FRM"/>
    <s v="California"/>
    <s v="Los Angeles"/>
    <n v="34.132599999999996"/>
    <n v="-118.1272"/>
    <n v="67038"/>
    <x v="30"/>
    <n v="36.299999999999997"/>
    <x v="0"/>
    <x v="43"/>
    <x v="43"/>
    <x v="43"/>
    <x v="43"/>
    <x v="43"/>
    <x v="41"/>
    <x v="43"/>
    <x v="43"/>
    <n v="0.5"/>
    <n v="1.5619430999999999"/>
    <n v="2.5598782999999998"/>
    <n v="4.8028684000000004"/>
    <n v="8.4989928999999993"/>
    <n v="4.8778595999999999"/>
    <n v="10.833046"/>
    <n v="2.5158166999999998"/>
    <n v="0.21179770000000001"/>
    <n v="0.95620000000000005"/>
    <n v="1.0127999999999999"/>
    <n v="0.97"/>
    <n v="0.96919999999999995"/>
    <n v="0.8327"/>
    <n v="1.0734999999999999"/>
    <n v="0.98599999999999999"/>
    <n v="0.96789999999999998"/>
    <x v="43"/>
  </r>
  <r>
    <x v="0"/>
    <n v="60374002"/>
    <s v="FRM"/>
    <s v="California"/>
    <s v="Los Angeles"/>
    <n v="33.82376"/>
    <n v="-118.18921"/>
    <n v="64037"/>
    <x v="42"/>
    <n v="35.299999999999997"/>
    <x v="0"/>
    <x v="44"/>
    <x v="44"/>
    <x v="44"/>
    <x v="44"/>
    <x v="44"/>
    <x v="42"/>
    <x v="44"/>
    <x v="44"/>
    <n v="0.5"/>
    <n v="1.369324"/>
    <n v="2.7245214"/>
    <n v="4.2570696000000003"/>
    <n v="10.2469082"/>
    <n v="3.0698742999999999"/>
    <n v="10.8262386"/>
    <n v="2.2430015000000001"/>
    <n v="9.4516799999999998E-2"/>
    <n v="0.98"/>
    <n v="0.82940000000000003"/>
    <n v="1.0457000000000001"/>
    <n v="0.86070000000000002"/>
    <n v="0.91510000000000002"/>
    <n v="1.1060000000000001"/>
    <n v="1.0831"/>
    <n v="1.0127999999999999"/>
    <x v="44"/>
  </r>
  <r>
    <x v="0"/>
    <n v="60374004"/>
    <s v="FRM"/>
    <s v="California"/>
    <s v="Los Angeles"/>
    <n v="33.792360000000002"/>
    <n v="-118.17533"/>
    <n v="64037"/>
    <x v="43"/>
    <n v="30.3"/>
    <x v="0"/>
    <x v="45"/>
    <x v="45"/>
    <x v="45"/>
    <x v="45"/>
    <x v="45"/>
    <x v="43"/>
    <x v="45"/>
    <x v="45"/>
    <n v="0.5"/>
    <n v="1.2246138"/>
    <n v="1.8708018"/>
    <n v="4.3347597000000002"/>
    <n v="5.8977136999999997"/>
    <n v="3.201721"/>
    <n v="10.957477600000001"/>
    <n v="2.2832827999999998"/>
    <n v="9.4267199999999995E-2"/>
    <n v="0.98580000000000001"/>
    <n v="0.71340000000000003"/>
    <n v="1.1014999999999999"/>
    <n v="0.71499999999999997"/>
    <n v="0.97470000000000001"/>
    <n v="1.1609"/>
    <n v="1.1372"/>
    <n v="1.0866"/>
    <x v="45"/>
  </r>
  <r>
    <x v="0"/>
    <n v="60379033"/>
    <s v="FRM"/>
    <s v="California"/>
    <s v="Los Angeles"/>
    <n v="34.671388999999998"/>
    <n v="-118.130556"/>
    <n v="72039"/>
    <x v="28"/>
    <n v="19.100000000000001"/>
    <x v="0"/>
    <x v="46"/>
    <x v="46"/>
    <x v="46"/>
    <x v="46"/>
    <x v="46"/>
    <x v="44"/>
    <x v="46"/>
    <x v="46"/>
    <n v="0.5"/>
    <n v="2.0694327000000001"/>
    <n v="1.1520357999999999"/>
    <n v="1.2315172000000001"/>
    <n v="9.4501170999999999"/>
    <n v="2.5890179"/>
    <n v="1.1530973"/>
    <n v="0.92557259999999997"/>
    <n v="3.0490799999999998E-2"/>
    <n v="0.97740000000000005"/>
    <n v="1"/>
    <n v="0.94320000000000004"/>
    <n v="1"/>
    <n v="0.92759999999999998"/>
    <n v="0.99439999999999995"/>
    <n v="0.93140000000000001"/>
    <n v="1"/>
    <x v="46"/>
  </r>
  <r>
    <x v="0"/>
    <n v="60450006"/>
    <s v="FRM"/>
    <s v="California"/>
    <s v="Mendocino"/>
    <n v="39.150556000000002"/>
    <n v="-123.205"/>
    <n v="121014"/>
    <x v="44"/>
    <n v="21"/>
    <x v="0"/>
    <x v="47"/>
    <x v="47"/>
    <x v="47"/>
    <x v="47"/>
    <x v="47"/>
    <x v="45"/>
    <x v="47"/>
    <x v="47"/>
    <n v="0.5"/>
    <n v="1.0059894"/>
    <n v="0.68961609999999995"/>
    <n v="0.96525740000000004"/>
    <n v="11.7194538"/>
    <n v="2.0001137"/>
    <n v="0.96151439999999999"/>
    <n v="0.82345979999999996"/>
    <n v="2.3361025"/>
    <n v="0.99919999999999998"/>
    <n v="1"/>
    <n v="0.97230000000000005"/>
    <n v="1"/>
    <n v="0.96499999999999997"/>
    <n v="0.99129999999999996"/>
    <n v="0.97350000000000003"/>
    <n v="1"/>
    <x v="47"/>
  </r>
  <r>
    <x v="0"/>
    <n v="60472510"/>
    <s v="FRM"/>
    <s v="California"/>
    <s v="Merced"/>
    <n v="37.309167000000002"/>
    <n v="-120.48055600000001"/>
    <n v="100028"/>
    <x v="45"/>
    <n v="50.5"/>
    <x v="0"/>
    <x v="48"/>
    <x v="48"/>
    <x v="48"/>
    <x v="48"/>
    <x v="48"/>
    <x v="46"/>
    <x v="48"/>
    <x v="48"/>
    <n v="0.5"/>
    <n v="1.5466021000000001"/>
    <n v="1.8053859000000001"/>
    <n v="3.2456290999999999"/>
    <n v="30.593202600000001"/>
    <n v="2.7117898"/>
    <n v="7.7460423"/>
    <n v="2.1161561"/>
    <n v="0.3220114"/>
    <n v="1.7057"/>
    <n v="1.046"/>
    <n v="0.80810000000000004"/>
    <n v="1.1059000000000001"/>
    <n v="1.6721999999999999"/>
    <n v="0.65629999999999999"/>
    <n v="0.9133"/>
    <n v="0.96130000000000004"/>
    <x v="48"/>
  </r>
  <r>
    <x v="0"/>
    <n v="60531003"/>
    <s v="FRM"/>
    <s v="California"/>
    <s v="Monterey"/>
    <n v="36.696829999999999"/>
    <n v="-121.636167"/>
    <n v="97019"/>
    <x v="46"/>
    <n v="13.7"/>
    <x v="0"/>
    <x v="49"/>
    <x v="49"/>
    <x v="49"/>
    <x v="49"/>
    <x v="49"/>
    <x v="47"/>
    <x v="49"/>
    <x v="49"/>
    <n v="0.5"/>
    <n v="0.78451479999999996"/>
    <n v="1.09032"/>
    <n v="1.2575247000000001"/>
    <n v="5.1065483"/>
    <n v="1.4454104999999999"/>
    <n v="2.6057446"/>
    <n v="0.72960320000000001"/>
    <n v="0.22675219999999999"/>
    <n v="0.9728"/>
    <n v="1.0347999999999999"/>
    <n v="0.99180000000000001"/>
    <n v="0.95509999999999995"/>
    <n v="0.81120000000000003"/>
    <n v="1.1476"/>
    <n v="0.92610000000000003"/>
    <n v="0.8266"/>
    <x v="49"/>
  </r>
  <r>
    <x v="0"/>
    <n v="60570005"/>
    <s v="FRM"/>
    <s v="California"/>
    <s v="Nevada"/>
    <n v="39.234444000000003"/>
    <n v="-121.055556"/>
    <n v="118029"/>
    <x v="47"/>
    <n v="32.299999999999997"/>
    <x v="0"/>
    <x v="50"/>
    <x v="50"/>
    <x v="50"/>
    <x v="50"/>
    <x v="50"/>
    <x v="48"/>
    <x v="50"/>
    <x v="50"/>
    <n v="0.5"/>
    <n v="1.2877052"/>
    <n v="0.78898789999999996"/>
    <n v="0.78054140000000005"/>
    <n v="25.600000399999999"/>
    <n v="1.8966371"/>
    <n v="0.43472129999999998"/>
    <n v="0.75538369999999999"/>
    <n v="0.35278589999999999"/>
    <n v="0.996"/>
    <n v="1"/>
    <n v="0.97519999999999996"/>
    <n v="1"/>
    <n v="0.97289999999999999"/>
    <n v="0.98860000000000003"/>
    <n v="0.97389999999999999"/>
    <n v="1"/>
    <x v="50"/>
  </r>
  <r>
    <x v="0"/>
    <n v="60571001"/>
    <s v="FRM"/>
    <s v="California"/>
    <s v="Nevada"/>
    <n v="39.338611"/>
    <n v="-120.170278"/>
    <n v="117035"/>
    <x v="48"/>
    <n v="26.1"/>
    <x v="0"/>
    <x v="51"/>
    <x v="51"/>
    <x v="51"/>
    <x v="51"/>
    <x v="51"/>
    <x v="49"/>
    <x v="51"/>
    <x v="51"/>
    <n v="0.5"/>
    <n v="1.7176454000000001"/>
    <n v="1.5827247"/>
    <n v="0.70113340000000002"/>
    <n v="18.885234799999999"/>
    <n v="1.1692370000000001"/>
    <n v="0.96276099999999998"/>
    <n v="0.54325179999999995"/>
    <n v="0.1169502"/>
    <n v="0.99739999999999995"/>
    <n v="1"/>
    <n v="0.99170000000000003"/>
    <n v="1"/>
    <n v="0.98960000000000004"/>
    <n v="0.995"/>
    <n v="0.99129999999999996"/>
    <n v="1"/>
    <x v="51"/>
  </r>
  <r>
    <x v="0"/>
    <n v="60592022"/>
    <s v="FRM"/>
    <s v="California"/>
    <s v="Orange"/>
    <n v="33.630029999999998"/>
    <n v="-117.67592999999999"/>
    <n v="62041"/>
    <x v="49"/>
    <n v="25.2"/>
    <x v="0"/>
    <x v="52"/>
    <x v="52"/>
    <x v="52"/>
    <x v="52"/>
    <x v="52"/>
    <x v="50"/>
    <x v="52"/>
    <x v="52"/>
    <n v="0.5"/>
    <n v="1.1015725000000001"/>
    <n v="2.7295899000000001"/>
    <n v="2.8766427000000001"/>
    <n v="7.0021677000000002"/>
    <n v="1.9257342"/>
    <n v="7.4471359000000001"/>
    <n v="1.5285298"/>
    <n v="0.14886530000000001"/>
    <n v="0.99550000000000005"/>
    <n v="1"/>
    <n v="0.95860000000000001"/>
    <n v="1"/>
    <n v="0.86450000000000005"/>
    <n v="0.99450000000000005"/>
    <n v="0.97770000000000001"/>
    <n v="1"/>
    <x v="52"/>
  </r>
  <r>
    <x v="0"/>
    <n v="60610006"/>
    <s v="FRM"/>
    <s v="California"/>
    <s v="Placer"/>
    <n v="38.745832999999998"/>
    <n v="-121.265278"/>
    <n v="114026"/>
    <x v="50"/>
    <n v="25.8"/>
    <x v="0"/>
    <x v="53"/>
    <x v="53"/>
    <x v="53"/>
    <x v="53"/>
    <x v="53"/>
    <x v="51"/>
    <x v="53"/>
    <x v="53"/>
    <n v="0.5"/>
    <n v="0.32018239999999998"/>
    <n v="1.3227091"/>
    <n v="1.9434952000000001"/>
    <n v="13.938329700000001"/>
    <n v="0.72990219999999995"/>
    <n v="5.7700557999999997"/>
    <n v="1.1268879000000001"/>
    <n v="0.15448339999999999"/>
    <n v="0.99860000000000004"/>
    <n v="1"/>
    <n v="0.99460000000000004"/>
    <n v="1"/>
    <n v="0.98599999999999999"/>
    <n v="0.996"/>
    <n v="0.99560000000000004"/>
    <n v="1"/>
    <x v="53"/>
  </r>
  <r>
    <x v="0"/>
    <n v="60631006"/>
    <s v="FRM"/>
    <s v="California"/>
    <s v="Plumas"/>
    <n v="39.937221999999998"/>
    <n v="-120.93777799999999"/>
    <n v="124031"/>
    <x v="51"/>
    <n v="32.200000000000003"/>
    <x v="0"/>
    <x v="54"/>
    <x v="54"/>
    <x v="54"/>
    <x v="54"/>
    <x v="54"/>
    <x v="52"/>
    <x v="54"/>
    <x v="54"/>
    <n v="0.5"/>
    <n v="1.5735992999999999"/>
    <n v="2.1578827"/>
    <n v="0.53742369999999995"/>
    <n v="25.404445599999999"/>
    <n v="0.89103940000000004"/>
    <n v="0.75262200000000001"/>
    <n v="0.32404719999999998"/>
    <n v="9.18823E-2"/>
    <n v="0.999"/>
    <n v="1"/>
    <n v="0.99160000000000004"/>
    <n v="1"/>
    <n v="0.99180000000000001"/>
    <n v="0.99129999999999996"/>
    <n v="0.99199999999999999"/>
    <n v="1"/>
    <x v="54"/>
  </r>
  <r>
    <x v="0"/>
    <n v="60631009"/>
    <s v="FRM"/>
    <s v="California"/>
    <s v="Plumas"/>
    <n v="39.808332999999998"/>
    <n v="-120.471667"/>
    <n v="122034"/>
    <x v="52"/>
    <n v="34.1"/>
    <x v="0"/>
    <x v="55"/>
    <x v="55"/>
    <x v="55"/>
    <x v="55"/>
    <x v="55"/>
    <x v="53"/>
    <x v="55"/>
    <x v="55"/>
    <n v="0.5"/>
    <n v="1.2588314"/>
    <n v="3.6422903999999998"/>
    <n v="0.38128109999999998"/>
    <n v="26.933332400000001"/>
    <n v="0.6914652"/>
    <n v="0.42062640000000001"/>
    <n v="0.22753399999999999"/>
    <n v="9.1039800000000004E-2"/>
    <n v="0.99760000000000004"/>
    <n v="1"/>
    <n v="0.99029999999999996"/>
    <n v="1"/>
    <n v="0.99280000000000002"/>
    <n v="0.98499999999999999"/>
    <n v="0.99080000000000001"/>
    <n v="1"/>
    <x v="55"/>
  </r>
  <r>
    <x v="0"/>
    <n v="60651003"/>
    <s v="FRM"/>
    <s v="California"/>
    <s v="Riverside"/>
    <n v="33.94603"/>
    <n v="-117.40063000000001"/>
    <n v="64043"/>
    <x v="53"/>
    <n v="41.2"/>
    <x v="0"/>
    <x v="56"/>
    <x v="56"/>
    <x v="56"/>
    <x v="56"/>
    <x v="56"/>
    <x v="54"/>
    <x v="56"/>
    <x v="56"/>
    <n v="0.5"/>
    <n v="1.1735369"/>
    <n v="2.2355328000000001"/>
    <n v="5.6469535999999998"/>
    <n v="9.8295183000000002"/>
    <n v="3.4420171000000002"/>
    <n v="15.0217695"/>
    <n v="3.0317441999999999"/>
    <n v="0.32039420000000002"/>
    <n v="0.99529999999999996"/>
    <n v="1"/>
    <n v="0.97699999999999998"/>
    <n v="1"/>
    <n v="0.92390000000000005"/>
    <n v="0.99390000000000001"/>
    <n v="0.98719999999999997"/>
    <n v="1"/>
    <x v="56"/>
  </r>
  <r>
    <x v="0"/>
    <n v="60652002"/>
    <s v="FRM"/>
    <s v="California"/>
    <s v="Riverside"/>
    <n v="33.708530000000003"/>
    <n v="-116.21536999999999"/>
    <n v="60052"/>
    <x v="54"/>
    <n v="19.2"/>
    <x v="0"/>
    <x v="57"/>
    <x v="57"/>
    <x v="57"/>
    <x v="57"/>
    <x v="57"/>
    <x v="55"/>
    <x v="57"/>
    <x v="57"/>
    <n v="0.5"/>
    <n v="1.3200312999999999"/>
    <n v="0.97539679999999995"/>
    <n v="0.96010759999999995"/>
    <n v="11.710906"/>
    <n v="1.5056992"/>
    <n v="1.4149138000000001"/>
    <n v="0.50813229999999998"/>
    <n v="0.32941680000000001"/>
    <n v="0.96430000000000005"/>
    <n v="1"/>
    <n v="0.9788"/>
    <n v="1"/>
    <n v="0.97270000000000001"/>
    <n v="0.98709999999999998"/>
    <n v="0.9778"/>
    <n v="1"/>
    <x v="57"/>
  </r>
  <r>
    <x v="0"/>
    <n v="60655001"/>
    <s v="FRM"/>
    <s v="California"/>
    <s v="Riverside"/>
    <n v="33.85275"/>
    <n v="-116.54101"/>
    <n v="62049"/>
    <x v="1"/>
    <n v="16.399999999999999"/>
    <x v="0"/>
    <x v="58"/>
    <x v="58"/>
    <x v="58"/>
    <x v="58"/>
    <x v="58"/>
    <x v="56"/>
    <x v="58"/>
    <x v="58"/>
    <n v="0.5"/>
    <n v="2.142808"/>
    <n v="0.56505530000000004"/>
    <n v="0.67834399999999995"/>
    <n v="10.0121422"/>
    <n v="1.7842255"/>
    <n v="0.13397200000000001"/>
    <n v="0.64214490000000002"/>
    <n v="2.5571400000000001E-2"/>
    <n v="0.97550000000000003"/>
    <n v="1"/>
    <n v="0.96509999999999996"/>
    <n v="1"/>
    <n v="0.96340000000000003"/>
    <n v="0.99670000000000003"/>
    <n v="0.96299999999999997"/>
    <n v="1"/>
    <x v="58"/>
  </r>
  <r>
    <x v="0"/>
    <n v="60658001"/>
    <s v="FRM"/>
    <s v="California"/>
    <s v="Riverside"/>
    <n v="33.999580000000002"/>
    <n v="-117.41601"/>
    <n v="65043"/>
    <x v="55"/>
    <n v="43.2"/>
    <x v="0"/>
    <x v="59"/>
    <x v="59"/>
    <x v="59"/>
    <x v="59"/>
    <x v="59"/>
    <x v="57"/>
    <x v="59"/>
    <x v="59"/>
    <n v="0.5"/>
    <n v="1.4470216"/>
    <n v="1.8709165999999999"/>
    <n v="5.5090113000000001"/>
    <n v="13.464106599999999"/>
    <n v="5.3705230000000004"/>
    <n v="12.1302729"/>
    <n v="2.7767662999999998"/>
    <n v="0.21277869999999999"/>
    <n v="1.0347999999999999"/>
    <n v="0.88429999999999997"/>
    <n v="1.0001"/>
    <n v="0.97589999999999999"/>
    <n v="1.1055999999999999"/>
    <n v="0.94920000000000004"/>
    <n v="0.97499999999999998"/>
    <n v="0.84240000000000004"/>
    <x v="59"/>
  </r>
  <r>
    <x v="0"/>
    <n v="60658005"/>
    <s v="FRM"/>
    <s v="California"/>
    <s v="Riverside"/>
    <n v="33.995638"/>
    <n v="-117.49330399999999"/>
    <n v="65043"/>
    <x v="56"/>
    <n v="47.1"/>
    <x v="0"/>
    <x v="60"/>
    <x v="60"/>
    <x v="60"/>
    <x v="60"/>
    <x v="60"/>
    <x v="58"/>
    <x v="60"/>
    <x v="60"/>
    <n v="0.5"/>
    <n v="1.4713744"/>
    <n v="2.2865112000000001"/>
    <n v="4.7778872999999997"/>
    <n v="20.2727985"/>
    <n v="4.4543609999999996"/>
    <n v="10.758008"/>
    <n v="2.4572240999999999"/>
    <n v="0.17049139999999999"/>
    <n v="0.99560000000000004"/>
    <n v="1"/>
    <n v="0.96619999999999995"/>
    <n v="1"/>
    <n v="0.91390000000000005"/>
    <n v="0.99650000000000005"/>
    <n v="0.97419999999999995"/>
    <n v="1"/>
    <x v="60"/>
  </r>
  <r>
    <x v="0"/>
    <n v="60670006"/>
    <s v="FRM"/>
    <s v="California"/>
    <s v="Sacramento"/>
    <n v="38.613779000000001"/>
    <n v="-121.368014"/>
    <n v="113025"/>
    <x v="57"/>
    <n v="49.3"/>
    <x v="0"/>
    <x v="61"/>
    <x v="61"/>
    <x v="61"/>
    <x v="61"/>
    <x v="61"/>
    <x v="59"/>
    <x v="61"/>
    <x v="61"/>
    <n v="0.5"/>
    <n v="1.2041687000000001"/>
    <n v="2.1847197999999999"/>
    <n v="2.7765784"/>
    <n v="31.160730399999998"/>
    <n v="2.4872127000000002"/>
    <n v="6.6099796"/>
    <n v="1.8742056"/>
    <n v="0.50897809999999999"/>
    <n v="0.99360000000000004"/>
    <n v="1"/>
    <n v="0.97450000000000003"/>
    <n v="1"/>
    <n v="0.92720000000000002"/>
    <n v="0.99629999999999996"/>
    <n v="0.96360000000000001"/>
    <n v="1"/>
    <x v="61"/>
  </r>
  <r>
    <x v="0"/>
    <n v="60670010"/>
    <s v="FRM"/>
    <s v="California"/>
    <s v="Sacramento"/>
    <n v="38.558332999999998"/>
    <n v="-121.491944"/>
    <n v="113024"/>
    <x v="58"/>
    <n v="38.1"/>
    <x v="0"/>
    <x v="62"/>
    <x v="62"/>
    <x v="62"/>
    <x v="62"/>
    <x v="62"/>
    <x v="60"/>
    <x v="62"/>
    <x v="62"/>
    <n v="0.5"/>
    <n v="1.0529603000000001"/>
    <n v="0.9618179"/>
    <n v="2.7081784999999998"/>
    <n v="20.685901600000001"/>
    <n v="2.5201408999999999"/>
    <n v="6.7061514999999998"/>
    <n v="1.6995072"/>
    <n v="1.3468529"/>
    <n v="0.99339999999999995"/>
    <n v="1"/>
    <n v="0.98309999999999997"/>
    <n v="1"/>
    <n v="0.94840000000000002"/>
    <n v="0.99590000000000001"/>
    <n v="0.98050000000000004"/>
    <n v="1"/>
    <x v="62"/>
  </r>
  <r>
    <x v="0"/>
    <n v="60674001"/>
    <s v="FRM"/>
    <s v="California"/>
    <s v="Sacramento"/>
    <n v="38.555833"/>
    <n v="-121.457222"/>
    <n v="113024"/>
    <x v="59"/>
    <n v="41.3"/>
    <x v="0"/>
    <x v="63"/>
    <x v="63"/>
    <x v="63"/>
    <x v="63"/>
    <x v="63"/>
    <x v="61"/>
    <x v="63"/>
    <x v="63"/>
    <n v="0.5"/>
    <n v="0.62542620000000004"/>
    <n v="1.6122570000000001"/>
    <n v="3.7462928"/>
    <n v="19.823720900000001"/>
    <n v="1.1112656999999999"/>
    <n v="11.482994100000001"/>
    <n v="2.2162220000000001"/>
    <n v="0.22961239999999999"/>
    <n v="0.99870000000000003"/>
    <n v="1"/>
    <n v="0.99399999999999999"/>
    <n v="1"/>
    <n v="0.98329999999999995"/>
    <n v="0.99529999999999996"/>
    <n v="0.99490000000000001"/>
    <n v="1"/>
    <x v="63"/>
  </r>
  <r>
    <x v="0"/>
    <n v="60690002"/>
    <s v="FRM"/>
    <s v="California"/>
    <s v="San Benito"/>
    <n v="36.844166999999999"/>
    <n v="-121.36111099999999"/>
    <n v="97021"/>
    <x v="60"/>
    <n v="15.8"/>
    <x v="0"/>
    <x v="64"/>
    <x v="64"/>
    <x v="64"/>
    <x v="64"/>
    <x v="64"/>
    <x v="62"/>
    <x v="64"/>
    <x v="64"/>
    <n v="0.5"/>
    <n v="0.79404680000000005"/>
    <n v="1.1471534000000001"/>
    <n v="1.5597432"/>
    <n v="5.6455855000000001"/>
    <n v="1.5380419000000001"/>
    <n v="3.5392155999999999"/>
    <n v="0.9077501"/>
    <n v="0.20087379999999999"/>
    <n v="0.99560000000000004"/>
    <n v="1"/>
    <n v="0.97309999999999997"/>
    <n v="1"/>
    <n v="0.93569999999999998"/>
    <n v="0.99339999999999995"/>
    <n v="0.97330000000000005"/>
    <n v="1"/>
    <x v="64"/>
  </r>
  <r>
    <x v="0"/>
    <n v="60710025"/>
    <s v="FRM"/>
    <s v="California"/>
    <s v="San Bernardino"/>
    <n v="34.037222"/>
    <n v="-117.69"/>
    <n v="65041"/>
    <x v="61"/>
    <n v="41.5"/>
    <x v="0"/>
    <x v="65"/>
    <x v="65"/>
    <x v="65"/>
    <x v="65"/>
    <x v="65"/>
    <x v="63"/>
    <x v="65"/>
    <x v="65"/>
    <n v="0.5"/>
    <n v="1.2698100000000001"/>
    <n v="3.0646651"/>
    <n v="4.1523051000000004"/>
    <n v="16.549518599999999"/>
    <n v="2.4586079000000001"/>
    <n v="11.141778"/>
    <n v="2.2391554999999999"/>
    <n v="0.19389419999999999"/>
    <n v="0.99380000000000002"/>
    <n v="1"/>
    <n v="0.98009999999999997"/>
    <n v="1"/>
    <n v="0.93100000000000005"/>
    <n v="0.995"/>
    <n v="0.99019999999999997"/>
    <n v="1"/>
    <x v="65"/>
  </r>
  <r>
    <x v="0"/>
    <n v="60710306"/>
    <s v="FRM"/>
    <s v="California"/>
    <s v="San Bernardino"/>
    <n v="34.51"/>
    <n v="-117.330556"/>
    <n v="69045"/>
    <x v="62"/>
    <n v="16.899999999999999"/>
    <x v="0"/>
    <x v="66"/>
    <x v="66"/>
    <x v="66"/>
    <x v="66"/>
    <x v="66"/>
    <x v="64"/>
    <x v="66"/>
    <x v="66"/>
    <n v="0.5"/>
    <n v="1.2874441999999999"/>
    <n v="1.3104180000000001"/>
    <n v="1.6181931000000001"/>
    <n v="5.9963074000000001"/>
    <n v="2.1029374999999999"/>
    <n v="2.9745816999999999"/>
    <n v="1.0833014999999999"/>
    <n v="7.8024999999999997E-2"/>
    <n v="0.98609999999999998"/>
    <n v="1"/>
    <n v="0.98150000000000004"/>
    <n v="1"/>
    <n v="0.96730000000000005"/>
    <n v="0.99429999999999996"/>
    <n v="0.97929999999999995"/>
    <n v="1"/>
    <x v="66"/>
  </r>
  <r>
    <x v="0"/>
    <n v="60712002"/>
    <s v="FRM"/>
    <s v="California"/>
    <s v="San Bernardino"/>
    <n v="34.100020000000001"/>
    <n v="-117.49200999999999"/>
    <n v="66043"/>
    <x v="63"/>
    <n v="45.1"/>
    <x v="0"/>
    <x v="67"/>
    <x v="67"/>
    <x v="67"/>
    <x v="67"/>
    <x v="67"/>
    <x v="65"/>
    <x v="67"/>
    <x v="67"/>
    <n v="0.5"/>
    <n v="1.4452263000000001"/>
    <n v="2.7801566000000002"/>
    <n v="4.7887950000000004"/>
    <n v="17.236763"/>
    <n v="3.8744036999999998"/>
    <n v="11.5030813"/>
    <n v="2.7334740000000002"/>
    <n v="0.2643857"/>
    <n v="0.99429999999999996"/>
    <n v="1"/>
    <n v="0.97550000000000003"/>
    <n v="1"/>
    <n v="0.93430000000000002"/>
    <n v="0.99460000000000004"/>
    <n v="0.98009999999999997"/>
    <n v="1"/>
    <x v="67"/>
  </r>
  <r>
    <x v="0"/>
    <n v="60718001"/>
    <s v="FRM"/>
    <s v="California"/>
    <s v="San Bernardino"/>
    <n v="34.264443999999997"/>
    <n v="-116.86444400000001"/>
    <n v="66048"/>
    <x v="64"/>
    <n v="33.799999999999997"/>
    <x v="0"/>
    <x v="68"/>
    <x v="68"/>
    <x v="68"/>
    <x v="68"/>
    <x v="68"/>
    <x v="66"/>
    <x v="68"/>
    <x v="68"/>
    <n v="0.5"/>
    <n v="1.6182927"/>
    <n v="0.94260790000000005"/>
    <n v="0.89288009999999995"/>
    <n v="26.7733326"/>
    <n v="1.6129454000000001"/>
    <n v="0.99832650000000001"/>
    <n v="0.49241249999999998"/>
    <n v="1.7466499999999999E-2"/>
    <n v="0.9909"/>
    <n v="1"/>
    <n v="0.97489999999999999"/>
    <n v="1"/>
    <n v="0.96599999999999997"/>
    <n v="0.99409999999999998"/>
    <n v="0.96499999999999997"/>
    <n v="1"/>
    <x v="68"/>
  </r>
  <r>
    <x v="0"/>
    <n v="60719004"/>
    <s v="FRM"/>
    <s v="California"/>
    <s v="San Bernardino"/>
    <n v="34.106879999999997"/>
    <n v="-117.27410999999999"/>
    <n v="65045"/>
    <x v="65"/>
    <n v="44.9"/>
    <x v="0"/>
    <x v="69"/>
    <x v="69"/>
    <x v="69"/>
    <x v="69"/>
    <x v="69"/>
    <x v="67"/>
    <x v="69"/>
    <x v="69"/>
    <n v="0.5"/>
    <n v="1.1446053"/>
    <n v="1.9560797000000001"/>
    <n v="4.8022007999999996"/>
    <n v="18.166919700000001"/>
    <n v="3.2435879999999999"/>
    <n v="12.365448000000001"/>
    <n v="2.5299885"/>
    <n v="0.28217490000000001"/>
    <n v="0.99460000000000004"/>
    <n v="1"/>
    <n v="0.97689999999999999"/>
    <n v="1"/>
    <n v="0.92930000000000001"/>
    <n v="0.99409999999999998"/>
    <n v="0.98619999999999997"/>
    <n v="1"/>
    <x v="69"/>
  </r>
  <r>
    <x v="0"/>
    <n v="60730001"/>
    <s v="FRM"/>
    <s v="California"/>
    <s v="San Diego"/>
    <n v="32.631231"/>
    <n v="-117.05907500000001"/>
    <n v="52043"/>
    <x v="66"/>
    <n v="26.8"/>
    <x v="0"/>
    <x v="70"/>
    <x v="70"/>
    <x v="70"/>
    <x v="70"/>
    <x v="70"/>
    <x v="68"/>
    <x v="70"/>
    <x v="70"/>
    <n v="0.5"/>
    <n v="0.80380119999999999"/>
    <n v="2.4796805000000002"/>
    <n v="1.4596083"/>
    <n v="15.908727600000001"/>
    <n v="1.7800678000000001"/>
    <n v="2.9123483000000001"/>
    <n v="0.7347882"/>
    <n v="0.25537890000000002"/>
    <n v="1.0130999999999999"/>
    <n v="1.0098"/>
    <n v="0.82040000000000002"/>
    <n v="1.0701000000000001"/>
    <n v="0.84740000000000004"/>
    <n v="0.81089999999999995"/>
    <n v="0.82299999999999995"/>
    <n v="0.96319999999999995"/>
    <x v="70"/>
  </r>
  <r>
    <x v="0"/>
    <n v="60730003"/>
    <s v="FRM"/>
    <s v="California"/>
    <s v="San Diego"/>
    <n v="32.791193999999997"/>
    <n v="-116.942092"/>
    <n v="53044"/>
    <x v="67"/>
    <n v="24.7"/>
    <x v="0"/>
    <x v="71"/>
    <x v="71"/>
    <x v="71"/>
    <x v="71"/>
    <x v="71"/>
    <x v="69"/>
    <x v="71"/>
    <x v="71"/>
    <n v="0.5"/>
    <n v="0.50624769999999997"/>
    <n v="1.9670791999999999"/>
    <n v="2.1815433999999998"/>
    <n v="11.337513"/>
    <n v="1.7459640999999999"/>
    <n v="5.2648516000000001"/>
    <n v="1.0991814"/>
    <n v="0.19283839999999999"/>
    <n v="0.99590000000000001"/>
    <n v="1"/>
    <n v="0.95179999999999998"/>
    <n v="1"/>
    <n v="0.86019999999999996"/>
    <n v="0.99729999999999996"/>
    <n v="0.97560000000000002"/>
    <n v="1"/>
    <x v="71"/>
  </r>
  <r>
    <x v="0"/>
    <n v="60730006"/>
    <s v="FRM"/>
    <s v="California"/>
    <s v="San Diego"/>
    <n v="32.836461"/>
    <n v="-117.12875200000001"/>
    <n v="54043"/>
    <x v="25"/>
    <n v="22.6"/>
    <x v="0"/>
    <x v="72"/>
    <x v="72"/>
    <x v="72"/>
    <x v="72"/>
    <x v="72"/>
    <x v="70"/>
    <x v="72"/>
    <x v="72"/>
    <n v="0.5"/>
    <n v="0.73397089999999998"/>
    <n v="2.4319487"/>
    <n v="1.9779358"/>
    <n v="9.3362274000000003"/>
    <n v="1.8475634999999999"/>
    <n v="4.5379953000000004"/>
    <n v="1.0107632"/>
    <n v="0.2400554"/>
    <n v="0.96679999999999999"/>
    <n v="1.0407"/>
    <n v="0.94079999999999997"/>
    <n v="0.99019999999999997"/>
    <n v="0.74750000000000005"/>
    <n v="1.0845"/>
    <n v="0.90710000000000002"/>
    <n v="0.97340000000000004"/>
    <x v="72"/>
  </r>
  <r>
    <x v="0"/>
    <n v="60731010"/>
    <s v="FRM"/>
    <s v="California"/>
    <s v="San Diego"/>
    <n v="32.701492000000002"/>
    <n v="-117.149653"/>
    <n v="52043"/>
    <x v="68"/>
    <n v="29"/>
    <x v="0"/>
    <x v="73"/>
    <x v="73"/>
    <x v="73"/>
    <x v="73"/>
    <x v="73"/>
    <x v="71"/>
    <x v="73"/>
    <x v="73"/>
    <n v="0.5"/>
    <n v="0.77040589999999998"/>
    <n v="2.3982599000000002"/>
    <n v="1.8330263"/>
    <n v="16.434166000000001"/>
    <n v="1.81792"/>
    <n v="4.0898519000000002"/>
    <n v="0.93122590000000005"/>
    <n v="0.27276349999999999"/>
    <n v="0.99319999999999997"/>
    <n v="1"/>
    <n v="0.94369999999999998"/>
    <n v="1"/>
    <n v="0.86070000000000002"/>
    <n v="0.99670000000000003"/>
    <n v="0.9577"/>
    <n v="1"/>
    <x v="73"/>
  </r>
  <r>
    <x v="0"/>
    <n v="60750005"/>
    <s v="FRM"/>
    <s v="California"/>
    <s v="San Francisco"/>
    <n v="37.765999999999998"/>
    <n v="-122.3991"/>
    <n v="108016"/>
    <x v="69"/>
    <n v="29.5"/>
    <x v="0"/>
    <x v="74"/>
    <x v="74"/>
    <x v="74"/>
    <x v="74"/>
    <x v="74"/>
    <x v="72"/>
    <x v="74"/>
    <x v="74"/>
    <n v="0.5"/>
    <n v="0.64359089999999997"/>
    <n v="1.5134439"/>
    <n v="2.4179962000000002"/>
    <n v="14.784641300000001"/>
    <n v="1.5677110000000001"/>
    <n v="6.3538975999999998"/>
    <n v="1.2952223"/>
    <n v="0.42550789999999999"/>
    <n v="0.99890000000000001"/>
    <n v="1"/>
    <n v="0.97609999999999997"/>
    <n v="1"/>
    <n v="0.91810000000000003"/>
    <n v="0.99570000000000003"/>
    <n v="0.98829999999999996"/>
    <n v="1"/>
    <x v="74"/>
  </r>
  <r>
    <x v="0"/>
    <n v="60771002"/>
    <s v="FRM"/>
    <s v="California"/>
    <s v="San Joaquin"/>
    <n v="37.950833000000003"/>
    <n v="-121.2675"/>
    <n v="107024"/>
    <x v="70"/>
    <n v="47.7"/>
    <x v="0"/>
    <x v="75"/>
    <x v="75"/>
    <x v="75"/>
    <x v="75"/>
    <x v="75"/>
    <x v="73"/>
    <x v="75"/>
    <x v="75"/>
    <n v="0.5"/>
    <n v="1.3666891999999999"/>
    <n v="1.8255764000000001"/>
    <n v="3.1314299000000001"/>
    <n v="28.070919"/>
    <n v="2.7894459"/>
    <n v="7.3168631"/>
    <n v="2.0755742000000001"/>
    <n v="0.65618220000000005"/>
    <n v="1.5685"/>
    <n v="0.87190000000000001"/>
    <n v="0.71930000000000005"/>
    <n v="1.2228000000000001"/>
    <n v="1.5881000000000001"/>
    <n v="0.57289999999999996"/>
    <n v="0.82899999999999996"/>
    <n v="1.9403999999999999"/>
    <x v="75"/>
  </r>
  <r>
    <x v="0"/>
    <n v="60792006"/>
    <s v="FRM"/>
    <s v="California"/>
    <s v="San Luis Obispo"/>
    <n v="35.256605999999998"/>
    <n v="-120.66888899999999"/>
    <n v="82022"/>
    <x v="71"/>
    <n v="15.1"/>
    <x v="0"/>
    <x v="76"/>
    <x v="76"/>
    <x v="76"/>
    <x v="76"/>
    <x v="76"/>
    <x v="74"/>
    <x v="76"/>
    <x v="76"/>
    <n v="0.5"/>
    <n v="1.5562088000000001"/>
    <n v="0.69143969999999999"/>
    <n v="1.4217477999999999"/>
    <n v="5.2195062999999999"/>
    <n v="1.9497644999999999"/>
    <n v="2.418987"/>
    <n v="1.0064500999999999"/>
    <n v="0.36497200000000002"/>
    <n v="1.0698000000000001"/>
    <n v="0.66239999999999999"/>
    <n v="0.99129999999999996"/>
    <n v="0.93479999999999996"/>
    <n v="0.94520000000000004"/>
    <n v="0.99850000000000005"/>
    <n v="0.98199999999999998"/>
    <n v="1.3363"/>
    <x v="76"/>
  </r>
  <r>
    <x v="0"/>
    <n v="60798001"/>
    <s v="FRM"/>
    <s v="California"/>
    <s v="San Luis Obispo"/>
    <n v="35.491388999999998"/>
    <n v="-120.66805600000001"/>
    <n v="84023"/>
    <x v="72"/>
    <n v="21.5"/>
    <x v="0"/>
    <x v="77"/>
    <x v="77"/>
    <x v="77"/>
    <x v="77"/>
    <x v="77"/>
    <x v="75"/>
    <x v="77"/>
    <x v="77"/>
    <n v="0.5"/>
    <n v="1.5763495999999999"/>
    <n v="1.4209825"/>
    <n v="2.3757963000000002"/>
    <n v="6.1306156999999999"/>
    <n v="2.0702262"/>
    <n v="5.6725744999999996"/>
    <n v="1.5060011"/>
    <n v="0.26310319999999998"/>
    <n v="0.98440000000000005"/>
    <n v="1"/>
    <n v="0.96909999999999996"/>
    <n v="1"/>
    <n v="0.92120000000000002"/>
    <n v="0.9919"/>
    <n v="0.96850000000000003"/>
    <n v="1"/>
    <x v="77"/>
  </r>
  <r>
    <x v="0"/>
    <n v="60811001"/>
    <s v="FRM"/>
    <s v="California"/>
    <s v="San Mateo"/>
    <n v="37.482900000000001"/>
    <n v="-122.2034"/>
    <n v="105016"/>
    <x v="73"/>
    <n v="30"/>
    <x v="0"/>
    <x v="78"/>
    <x v="78"/>
    <x v="78"/>
    <x v="78"/>
    <x v="78"/>
    <x v="76"/>
    <x v="78"/>
    <x v="78"/>
    <n v="0.5"/>
    <n v="0.86267579999999999"/>
    <n v="2.3811479000000002"/>
    <n v="2.8732967"/>
    <n v="12.1327734"/>
    <n v="1.6440967"/>
    <n v="7.8156961999999996"/>
    <n v="1.5709679000000001"/>
    <n v="0.29532969999999997"/>
    <n v="0.99780000000000002"/>
    <n v="1"/>
    <n v="0.97289999999999999"/>
    <n v="1"/>
    <n v="0.89510000000000001"/>
    <n v="0.99609999999999999"/>
    <n v="0.98829999999999996"/>
    <n v="1"/>
    <x v="78"/>
  </r>
  <r>
    <x v="0"/>
    <n v="60830011"/>
    <s v="FRM"/>
    <s v="California"/>
    <s v="Santa Barbara"/>
    <n v="34.427776000000001"/>
    <n v="-119.69028"/>
    <n v="73027"/>
    <x v="74"/>
    <n v="20.2"/>
    <x v="0"/>
    <x v="79"/>
    <x v="79"/>
    <x v="79"/>
    <x v="79"/>
    <x v="79"/>
    <x v="77"/>
    <x v="79"/>
    <x v="79"/>
    <n v="0.5"/>
    <n v="1.022939"/>
    <n v="0.90464290000000003"/>
    <n v="0.71098450000000002"/>
    <n v="14.370089500000001"/>
    <n v="1.4349696999999999"/>
    <n v="0.72825439999999997"/>
    <n v="0.48632029999999998"/>
    <n v="6.6957199999999994E-2"/>
    <n v="0.99119999999999997"/>
    <n v="1"/>
    <n v="0.89159999999999995"/>
    <n v="1"/>
    <n v="0.85640000000000005"/>
    <n v="0.99570000000000003"/>
    <n v="0.87590000000000001"/>
    <n v="1"/>
    <x v="79"/>
  </r>
  <r>
    <x v="0"/>
    <n v="60831008"/>
    <s v="FRM"/>
    <s v="California"/>
    <s v="Santa Barbara"/>
    <n v="34.949167000000003"/>
    <n v="-120.436667"/>
    <n v="79023"/>
    <x v="75"/>
    <n v="13.9"/>
    <x v="0"/>
    <x v="80"/>
    <x v="80"/>
    <x v="80"/>
    <x v="80"/>
    <x v="80"/>
    <x v="78"/>
    <x v="80"/>
    <x v="80"/>
    <n v="0.5"/>
    <n v="1.6305179999999999"/>
    <n v="0.6227876"/>
    <n v="1.0428716"/>
    <n v="6.0094460999999999"/>
    <n v="1.8406388"/>
    <n v="1.2692562000000001"/>
    <n v="0.76940569999999997"/>
    <n v="0.2419529"/>
    <n v="0.99329999999999996"/>
    <n v="1"/>
    <n v="0.87729999999999997"/>
    <n v="1"/>
    <n v="0.82589999999999997"/>
    <n v="0.99239999999999995"/>
    <n v="0.86650000000000005"/>
    <n v="1"/>
    <x v="80"/>
  </r>
  <r>
    <x v="0"/>
    <n v="60850002"/>
    <s v="FRM"/>
    <s v="California"/>
    <s v="Santa Clara"/>
    <n v="37"/>
    <n v="-121.574444"/>
    <n v="99020"/>
    <x v="76"/>
    <n v="23.3"/>
    <x v="0"/>
    <x v="81"/>
    <x v="81"/>
    <x v="81"/>
    <x v="81"/>
    <x v="81"/>
    <x v="79"/>
    <x v="81"/>
    <x v="81"/>
    <n v="0.5"/>
    <n v="0.92953810000000003"/>
    <n v="1.5566027"/>
    <n v="1.9032849000000001"/>
    <n v="10.506123499999999"/>
    <n v="1.9042893999999999"/>
    <n v="4.2382536000000002"/>
    <n v="1.2075552000000001"/>
    <n v="0.57308599999999998"/>
    <n v="1.0944"/>
    <n v="0.78469999999999995"/>
    <n v="0.77210000000000001"/>
    <n v="1.2776000000000001"/>
    <n v="1.1869000000000001"/>
    <n v="0.65239999999999998"/>
    <n v="0.90859999999999996"/>
    <n v="2.3016000000000001"/>
    <x v="81"/>
  </r>
  <r>
    <x v="0"/>
    <n v="60850005"/>
    <s v="FRM"/>
    <s v="California"/>
    <s v="Santa Clara"/>
    <n v="37.348497000000002"/>
    <n v="-121.894898"/>
    <n v="103018"/>
    <x v="77"/>
    <n v="37"/>
    <x v="0"/>
    <x v="82"/>
    <x v="82"/>
    <x v="82"/>
    <x v="82"/>
    <x v="82"/>
    <x v="80"/>
    <x v="82"/>
    <x v="82"/>
    <n v="0.5"/>
    <n v="0.97824009999999995"/>
    <n v="2.9145701000000002"/>
    <n v="3.1047335"/>
    <n v="17.3904724"/>
    <n v="1.8986936000000001"/>
    <n v="8.2835178000000003"/>
    <n v="1.6744570000000001"/>
    <n v="0.26659359999999999"/>
    <n v="0.99860000000000004"/>
    <n v="1"/>
    <n v="0.98560000000000003"/>
    <n v="1"/>
    <n v="0.95169999999999999"/>
    <n v="0.996"/>
    <n v="0.99250000000000005"/>
    <n v="1"/>
    <x v="82"/>
  </r>
  <r>
    <x v="0"/>
    <n v="60870007"/>
    <s v="FRM"/>
    <s v="California"/>
    <s v="Santa Cruz"/>
    <n v="36.984000000000002"/>
    <n v="-121.9883"/>
    <n v="100017"/>
    <x v="78"/>
    <n v="12.8"/>
    <x v="0"/>
    <x v="83"/>
    <x v="83"/>
    <x v="83"/>
    <x v="83"/>
    <x v="83"/>
    <x v="81"/>
    <x v="83"/>
    <x v="83"/>
    <n v="0.5"/>
    <n v="0.51609280000000002"/>
    <n v="0.76550079999999998"/>
    <n v="0.73392060000000003"/>
    <n v="6.8573731999999996"/>
    <n v="1.2143577000000001"/>
    <n v="1.0987833"/>
    <n v="0.56639240000000002"/>
    <n v="0.56908820000000004"/>
    <n v="1.0391999999999999"/>
    <n v="0.98009999999999997"/>
    <n v="0.92789999999999995"/>
    <n v="0.98540000000000005"/>
    <n v="0.88749999999999996"/>
    <n v="0.98170000000000002"/>
    <n v="0.93610000000000004"/>
    <n v="1.1331"/>
    <x v="83"/>
  </r>
  <r>
    <x v="0"/>
    <n v="60890004"/>
    <s v="FRM"/>
    <s v="California"/>
    <s v="Shasta"/>
    <n v="40.549722000000003"/>
    <n v="-122.379167"/>
    <n v="132023"/>
    <x v="44"/>
    <n v="21.1"/>
    <x v="0"/>
    <x v="84"/>
    <x v="84"/>
    <x v="84"/>
    <x v="84"/>
    <x v="84"/>
    <x v="82"/>
    <x v="84"/>
    <x v="84"/>
    <n v="0.5"/>
    <n v="1.2693783999999999"/>
    <n v="1.0863543"/>
    <n v="0.34819549999999999"/>
    <n v="16.506666200000002"/>
    <n v="0.94992209999999999"/>
    <n v="9.4565300000000005E-2"/>
    <n v="0.32310519999999998"/>
    <n v="3.0539500000000001E-2"/>
    <n v="0.99880000000000002"/>
    <n v="1"/>
    <n v="0.9869"/>
    <n v="1"/>
    <n v="0.98660000000000003"/>
    <n v="0.9869"/>
    <n v="0.98699999999999999"/>
    <n v="1"/>
    <x v="84"/>
  </r>
  <r>
    <x v="0"/>
    <n v="60950004"/>
    <s v="FRM"/>
    <s v="California"/>
    <s v="Solano"/>
    <n v="38.102699999999999"/>
    <n v="-122.23820000000001"/>
    <n v="110018"/>
    <x v="79"/>
    <n v="37.799999999999997"/>
    <x v="0"/>
    <x v="85"/>
    <x v="85"/>
    <x v="85"/>
    <x v="85"/>
    <x v="85"/>
    <x v="83"/>
    <x v="85"/>
    <x v="85"/>
    <n v="0.5"/>
    <n v="0.64356950000000002"/>
    <n v="1.4813067"/>
    <n v="2.6793608999999998"/>
    <n v="21.8542004"/>
    <n v="1.6472955"/>
    <n v="7.1595887999999999"/>
    <n v="1.4517856"/>
    <n v="0.42627510000000002"/>
    <n v="0.99870000000000003"/>
    <n v="1"/>
    <n v="0.98960000000000004"/>
    <n v="1"/>
    <n v="0.97109999999999996"/>
    <n v="0.99509999999999998"/>
    <n v="0.99309999999999998"/>
    <n v="1"/>
    <x v="85"/>
  </r>
  <r>
    <x v="0"/>
    <n v="60970003"/>
    <s v="FRM"/>
    <s v="California"/>
    <s v="Sonoma"/>
    <n v="38.4435"/>
    <n v="-122.71"/>
    <n v="114015"/>
    <x v="80"/>
    <n v="28.3"/>
    <x v="0"/>
    <x v="86"/>
    <x v="86"/>
    <x v="86"/>
    <x v="86"/>
    <x v="86"/>
    <x v="84"/>
    <x v="86"/>
    <x v="86"/>
    <n v="0.5"/>
    <n v="0.44751849999999999"/>
    <n v="0.81023559999999994"/>
    <n v="1.7884910000000001"/>
    <n v="17.4692078"/>
    <n v="1.6511016999999999"/>
    <n v="4.0965672"/>
    <n v="0.89782720000000005"/>
    <n v="0.65361369999999996"/>
    <n v="0.99780000000000002"/>
    <n v="1"/>
    <n v="0.97170000000000001"/>
    <n v="1"/>
    <n v="0.92910000000000004"/>
    <n v="0.99480000000000002"/>
    <n v="0.98019999999999996"/>
    <n v="1"/>
    <x v="86"/>
  </r>
  <r>
    <x v="0"/>
    <n v="60990005"/>
    <s v="FRM"/>
    <s v="California"/>
    <s v="Stanislaus"/>
    <n v="37.641666999999998"/>
    <n v="-120.993611"/>
    <n v="104025"/>
    <x v="81"/>
    <n v="52.5"/>
    <x v="0"/>
    <x v="87"/>
    <x v="87"/>
    <x v="87"/>
    <x v="87"/>
    <x v="87"/>
    <x v="85"/>
    <x v="87"/>
    <x v="87"/>
    <n v="0.5"/>
    <n v="1.0098077000000001"/>
    <n v="2.2695713"/>
    <n v="5.7715106"/>
    <n v="19.852561999999999"/>
    <n v="2.0879481000000002"/>
    <n v="17.250900300000001"/>
    <n v="3.3637679"/>
    <n v="0.4362665"/>
    <n v="0.61280000000000001"/>
    <n v="0.93630000000000002"/>
    <n v="1.248"/>
    <n v="0.78039999999999998"/>
    <n v="0.6109"/>
    <n v="1.4938"/>
    <n v="1.1409"/>
    <n v="1.1368"/>
    <x v="87"/>
  </r>
  <r>
    <x v="0"/>
    <n v="60990006"/>
    <s v="FRM"/>
    <s v="California"/>
    <s v="Stanislaus"/>
    <n v="37.488332999999997"/>
    <n v="-120.83583299999999"/>
    <n v="102026"/>
    <x v="82"/>
    <n v="54.4"/>
    <x v="0"/>
    <x v="88"/>
    <x v="88"/>
    <x v="88"/>
    <x v="88"/>
    <x v="88"/>
    <x v="86"/>
    <x v="88"/>
    <x v="88"/>
    <n v="0.5"/>
    <n v="0.94291290000000005"/>
    <n v="2.2473478"/>
    <n v="5.0814924000000001"/>
    <n v="25.1562786"/>
    <n v="1.8056787999999999"/>
    <n v="15.2692633"/>
    <n v="2.9791080999999999"/>
    <n v="0.50191370000000002"/>
    <n v="0.99739999999999995"/>
    <n v="1"/>
    <n v="0.99250000000000005"/>
    <n v="1"/>
    <n v="0.97989999999999999"/>
    <n v="0.99439999999999995"/>
    <n v="0.99370000000000003"/>
    <n v="1"/>
    <x v="88"/>
  </r>
  <r>
    <x v="0"/>
    <n v="61010003"/>
    <s v="FRM"/>
    <s v="California"/>
    <s v="Sutter"/>
    <n v="39.138888999999999"/>
    <n v="-121.61750000000001"/>
    <n v="118025"/>
    <x v="83"/>
    <n v="41.5"/>
    <x v="0"/>
    <x v="89"/>
    <x v="89"/>
    <x v="89"/>
    <x v="89"/>
    <x v="89"/>
    <x v="87"/>
    <x v="89"/>
    <x v="89"/>
    <n v="0.5"/>
    <n v="0.68070390000000003"/>
    <n v="2.6755426"/>
    <n v="2.8499572"/>
    <n v="23.418592499999999"/>
    <n v="1.1833296"/>
    <n v="8.3055448999999992"/>
    <n v="1.6296709"/>
    <n v="0.31595820000000002"/>
    <n v="0.99750000000000005"/>
    <n v="1"/>
    <n v="0.9929"/>
    <n v="1"/>
    <n v="0.98370000000000002"/>
    <n v="0.99460000000000004"/>
    <n v="0.99409999999999998"/>
    <n v="1"/>
    <x v="89"/>
  </r>
  <r>
    <x v="0"/>
    <n v="61072002"/>
    <s v="FRM"/>
    <s v="California"/>
    <s v="Tulare"/>
    <n v="36.332222000000002"/>
    <n v="-119.290278"/>
    <n v="89034"/>
    <x v="84"/>
    <n v="55.3"/>
    <x v="0"/>
    <x v="90"/>
    <x v="90"/>
    <x v="90"/>
    <x v="90"/>
    <x v="90"/>
    <x v="88"/>
    <x v="90"/>
    <x v="90"/>
    <n v="0.5"/>
    <n v="0.91104960000000001"/>
    <n v="1.8006173000000001"/>
    <n v="6.6763434000000004"/>
    <n v="18.501379"/>
    <n v="2.3312347"/>
    <n v="20.299301100000001"/>
    <n v="3.9564135"/>
    <n v="0.33528770000000002"/>
    <n v="0.99619999999999997"/>
    <n v="1"/>
    <n v="0.99329999999999996"/>
    <n v="1"/>
    <n v="0.98799999999999999"/>
    <n v="0.99409999999999998"/>
    <n v="0.99380000000000002"/>
    <n v="1"/>
    <x v="90"/>
  </r>
  <r>
    <x v="0"/>
    <n v="61110007"/>
    <s v="FRM"/>
    <s v="California"/>
    <s v="Ventura"/>
    <n v="34.21"/>
    <n v="-118.869444"/>
    <n v="69033"/>
    <x v="85"/>
    <n v="21.3"/>
    <x v="0"/>
    <x v="91"/>
    <x v="91"/>
    <x v="91"/>
    <x v="91"/>
    <x v="91"/>
    <x v="89"/>
    <x v="91"/>
    <x v="91"/>
    <n v="0.5"/>
    <n v="0.73797789999999996"/>
    <n v="1.5123068"/>
    <n v="2.5511577000000001"/>
    <n v="6.4054570000000002"/>
    <n v="2.7213202000000001"/>
    <n v="5.4250226000000001"/>
    <n v="1.3369177999999999"/>
    <n v="0.1428944"/>
    <n v="0.99250000000000005"/>
    <n v="1"/>
    <n v="0.93400000000000005"/>
    <n v="1"/>
    <n v="0.85209999999999997"/>
    <n v="0.99490000000000001"/>
    <n v="0.95050000000000001"/>
    <n v="1"/>
    <x v="91"/>
  </r>
  <r>
    <x v="0"/>
    <n v="61110009"/>
    <s v="FRM"/>
    <s v="California"/>
    <s v="Ventura"/>
    <n v="34.404611000000003"/>
    <n v="-118.81"/>
    <n v="71034"/>
    <x v="86"/>
    <n v="18.399999999999999"/>
    <x v="0"/>
    <x v="92"/>
    <x v="92"/>
    <x v="92"/>
    <x v="92"/>
    <x v="92"/>
    <x v="90"/>
    <x v="92"/>
    <x v="92"/>
    <n v="0.5"/>
    <n v="0.68659369999999997"/>
    <n v="0.91839850000000001"/>
    <n v="1.9559548"/>
    <n v="6.7363977000000004"/>
    <n v="3.0131747999999998"/>
    <n v="3.2304604000000001"/>
    <n v="1.2050959999999999"/>
    <n v="0.19783480000000001"/>
    <n v="0.9113"/>
    <n v="1.4621999999999999"/>
    <n v="1.0224"/>
    <n v="0.85370000000000001"/>
    <n v="0.69630000000000003"/>
    <n v="2.2831999999999999"/>
    <n v="0.89859999999999995"/>
    <n v="0.89800000000000002"/>
    <x v="92"/>
  </r>
  <r>
    <x v="0"/>
    <n v="61112002"/>
    <s v="FRM"/>
    <s v="California"/>
    <s v="Ventura"/>
    <n v="34.277500000000003"/>
    <n v="-118.68472199999999"/>
    <n v="69034"/>
    <x v="87"/>
    <n v="24.3"/>
    <x v="0"/>
    <x v="93"/>
    <x v="93"/>
    <x v="93"/>
    <x v="93"/>
    <x v="93"/>
    <x v="91"/>
    <x v="93"/>
    <x v="93"/>
    <n v="0.5"/>
    <n v="0.67389909999999997"/>
    <n v="1.3459315000000001"/>
    <n v="2.7643057999999998"/>
    <n v="8.7906455999999995"/>
    <n v="3.4968338000000001"/>
    <n v="5.1147938000000002"/>
    <n v="1.4497814"/>
    <n v="0.16883010000000001"/>
    <n v="1.0290999999999999"/>
    <n v="1.014"/>
    <n v="0.91"/>
    <n v="1.0154000000000001"/>
    <n v="0.88129999999999997"/>
    <n v="0.95530000000000004"/>
    <n v="0.94020000000000004"/>
    <n v="1.1436999999999999"/>
    <x v="93"/>
  </r>
  <r>
    <x v="0"/>
    <n v="61113001"/>
    <s v="FRM"/>
    <s v="California"/>
    <s v="Ventura"/>
    <n v="34.255000000000003"/>
    <n v="-119.1425"/>
    <n v="70031"/>
    <x v="88"/>
    <n v="20.5"/>
    <x v="0"/>
    <x v="94"/>
    <x v="94"/>
    <x v="94"/>
    <x v="94"/>
    <x v="94"/>
    <x v="92"/>
    <x v="94"/>
    <x v="94"/>
    <n v="0.5"/>
    <n v="0.85975140000000005"/>
    <n v="1.4606949"/>
    <n v="2.0049380999999999"/>
    <n v="8.0288018999999995"/>
    <n v="2.4319286"/>
    <n v="3.9814886999999999"/>
    <n v="1.1003396999999999"/>
    <n v="0.13311249999999999"/>
    <n v="0.95279999999999998"/>
    <n v="1.0542"/>
    <n v="0.90639999999999998"/>
    <n v="1.0019"/>
    <n v="0.77600000000000002"/>
    <n v="1.0427999999999999"/>
    <n v="0.90459999999999996"/>
    <n v="0.94489999999999996"/>
    <x v="94"/>
  </r>
  <r>
    <x v="0"/>
    <n v="80010006"/>
    <s v="FRM"/>
    <s v="Colorado"/>
    <s v="Adams"/>
    <n v="39.826006999999997"/>
    <n v="-104.937438"/>
    <n v="103142"/>
    <x v="89"/>
    <n v="27.1"/>
    <x v="0"/>
    <x v="95"/>
    <x v="95"/>
    <x v="95"/>
    <x v="95"/>
    <x v="95"/>
    <x v="93"/>
    <x v="95"/>
    <x v="95"/>
    <n v="0.5"/>
    <n v="3.1690830999999999"/>
    <n v="3.0830115999999999"/>
    <n v="2.6073507999999999"/>
    <n v="7.5983213999999997"/>
    <n v="2.0469295999999999"/>
    <n v="6.3716187"/>
    <n v="1.3308916"/>
    <n v="0.476327"/>
    <n v="0.99550000000000005"/>
    <n v="1"/>
    <n v="0.98809999999999998"/>
    <n v="1"/>
    <n v="0.99729999999999996"/>
    <n v="0.98429999999999995"/>
    <n v="0.9859"/>
    <n v="1"/>
    <x v="95"/>
  </r>
  <r>
    <x v="0"/>
    <n v="80050005"/>
    <s v="FRM"/>
    <s v="Colorado"/>
    <s v="Arapahoe"/>
    <n v="39.604399000000001"/>
    <n v="-105.019526"/>
    <n v="101142"/>
    <x v="90"/>
    <n v="17.600000000000001"/>
    <x v="0"/>
    <x v="96"/>
    <x v="96"/>
    <x v="96"/>
    <x v="96"/>
    <x v="96"/>
    <x v="94"/>
    <x v="96"/>
    <x v="96"/>
    <n v="0.5"/>
    <n v="2.2659623999999998"/>
    <n v="1.8647676"/>
    <n v="1.2751378"/>
    <n v="6.7967443000000003"/>
    <n v="1.5189946999999999"/>
    <n v="2.4747007000000001"/>
    <n v="0.77833229999999998"/>
    <n v="0.13954620000000001"/>
    <n v="0.9899"/>
    <n v="1"/>
    <n v="0.98829999999999996"/>
    <n v="1"/>
    <n v="0.99380000000000002"/>
    <n v="0.98409999999999997"/>
    <n v="0.98809999999999998"/>
    <n v="1"/>
    <x v="96"/>
  </r>
  <r>
    <x v="0"/>
    <n v="80130003"/>
    <s v="FRM"/>
    <s v="Colorado"/>
    <s v="Boulder"/>
    <n v="40.164575999999997"/>
    <n v="-105.10085599999999"/>
    <n v="107142"/>
    <x v="91"/>
    <n v="22.7"/>
    <x v="0"/>
    <x v="97"/>
    <x v="97"/>
    <x v="97"/>
    <x v="97"/>
    <x v="97"/>
    <x v="95"/>
    <x v="97"/>
    <x v="97"/>
    <n v="0.5"/>
    <n v="2.0417347000000001"/>
    <n v="1.5509404"/>
    <n v="2.3701374999999998"/>
    <n v="7.2510009000000002"/>
    <n v="1.7122307000000001"/>
    <n v="5.9648117999999997"/>
    <n v="1.2271875999999999"/>
    <n v="0.15642220000000001"/>
    <n v="0.99309999999999998"/>
    <n v="1"/>
    <n v="0.99160000000000004"/>
    <n v="1"/>
    <n v="0.99729999999999996"/>
    <n v="0.98950000000000005"/>
    <n v="0.99039999999999995"/>
    <n v="1"/>
    <x v="97"/>
  </r>
  <r>
    <x v="0"/>
    <n v="80130012"/>
    <s v="FRM"/>
    <s v="Colorado"/>
    <s v="Boulder"/>
    <n v="40.021096999999997"/>
    <n v="-105.26338200000001"/>
    <n v="105140"/>
    <x v="92"/>
    <n v="18.600000000000001"/>
    <x v="0"/>
    <x v="98"/>
    <x v="98"/>
    <x v="98"/>
    <x v="98"/>
    <x v="98"/>
    <x v="96"/>
    <x v="98"/>
    <x v="98"/>
    <n v="0.5"/>
    <n v="2.1643674000000002"/>
    <n v="1.4504231999999999"/>
    <n v="2.0540702"/>
    <n v="4.6476030000000002"/>
    <n v="1.8300885"/>
    <n v="4.7285408999999996"/>
    <n v="1.1123202999999999"/>
    <n v="0.18365909999999999"/>
    <n v="0.98870000000000002"/>
    <n v="1"/>
    <n v="0.98780000000000001"/>
    <n v="1"/>
    <n v="0.99490000000000001"/>
    <n v="0.98419999999999996"/>
    <n v="0.98599999999999999"/>
    <n v="1"/>
    <x v="98"/>
  </r>
  <r>
    <x v="0"/>
    <n v="80310002"/>
    <s v="FRM"/>
    <s v="Colorado"/>
    <s v="Denver"/>
    <n v="39.751184000000002"/>
    <n v="-104.98762499999999"/>
    <n v="103142"/>
    <x v="85"/>
    <n v="22"/>
    <x v="0"/>
    <x v="99"/>
    <x v="99"/>
    <x v="99"/>
    <x v="99"/>
    <x v="99"/>
    <x v="97"/>
    <x v="99"/>
    <x v="99"/>
    <n v="0.5"/>
    <n v="2.1936944"/>
    <n v="2.2292733"/>
    <n v="1.7185003000000001"/>
    <n v="8.6053362"/>
    <n v="1.4397215000000001"/>
    <n v="4.1116161"/>
    <n v="1.0048379000000001"/>
    <n v="0.20571590000000001"/>
    <n v="0.99550000000000005"/>
    <n v="1"/>
    <n v="0.99309999999999998"/>
    <n v="1"/>
    <n v="0.99760000000000004"/>
    <n v="0.99119999999999997"/>
    <n v="0.9929"/>
    <n v="1"/>
    <x v="99"/>
  </r>
  <r>
    <x v="0"/>
    <n v="80310023"/>
    <s v="FRM"/>
    <s v="Colorado"/>
    <s v="Denver"/>
    <n v="39.781083000000002"/>
    <n v="-104.95665"/>
    <n v="103142"/>
    <x v="93"/>
    <n v="22.8"/>
    <x v="0"/>
    <x v="100"/>
    <x v="100"/>
    <x v="100"/>
    <x v="100"/>
    <x v="100"/>
    <x v="98"/>
    <x v="100"/>
    <x v="100"/>
    <n v="0.5"/>
    <n v="2.5384703000000002"/>
    <n v="2.5472204999999999"/>
    <n v="2.0724627999999998"/>
    <n v="7.0862693999999999"/>
    <n v="1.7172725"/>
    <n v="4.9495620999999996"/>
    <n v="1.1029286"/>
    <n v="0.34091650000000001"/>
    <n v="1.0491999999999999"/>
    <n v="0.96660000000000001"/>
    <n v="0.93869999999999998"/>
    <n v="1.077"/>
    <n v="1.0395000000000001"/>
    <n v="0.90100000000000002"/>
    <n v="0.97"/>
    <n v="0.90659999999999996"/>
    <x v="100"/>
  </r>
  <r>
    <x v="0"/>
    <n v="80310025"/>
    <s v="FRM"/>
    <s v="Colorado"/>
    <s v="Denver"/>
    <n v="39.704005000000002"/>
    <n v="-104.998113"/>
    <n v="102142"/>
    <x v="94"/>
    <n v="18.399999999999999"/>
    <x v="0"/>
    <x v="101"/>
    <x v="101"/>
    <x v="101"/>
    <x v="101"/>
    <x v="101"/>
    <x v="99"/>
    <x v="101"/>
    <x v="101"/>
    <n v="0.5"/>
    <n v="1.2676767"/>
    <n v="2.1669841000000001"/>
    <n v="1.8091571"/>
    <n v="5.6371798999999996"/>
    <n v="1.2750056999999999"/>
    <n v="4.5897588999999996"/>
    <n v="0.94108990000000003"/>
    <n v="0.24431720000000001"/>
    <n v="0.99299999999999999"/>
    <n v="1"/>
    <n v="0.98270000000000002"/>
    <n v="1"/>
    <n v="0.99660000000000004"/>
    <n v="0.9778"/>
    <n v="0.9798"/>
    <n v="1"/>
    <x v="101"/>
  </r>
  <r>
    <x v="0"/>
    <n v="80350004"/>
    <s v="FRM"/>
    <s v="Colorado"/>
    <s v="Douglas"/>
    <n v="39.534488000000003"/>
    <n v="-105.070358"/>
    <n v="101141"/>
    <x v="95"/>
    <n v="15.9"/>
    <x v="0"/>
    <x v="102"/>
    <x v="102"/>
    <x v="102"/>
    <x v="102"/>
    <x v="102"/>
    <x v="100"/>
    <x v="102"/>
    <x v="102"/>
    <n v="0.5"/>
    <n v="1.6637945999999999"/>
    <n v="1.6333891"/>
    <n v="1.1663196"/>
    <n v="6.4104732999999996"/>
    <n v="1.1406243"/>
    <n v="2.5845422999999998"/>
    <n v="0.68730429999999998"/>
    <n v="0.1226275"/>
    <n v="0.98740000000000006"/>
    <n v="1"/>
    <n v="0.9899"/>
    <n v="1"/>
    <n v="0.99560000000000004"/>
    <n v="0.98680000000000001"/>
    <n v="0.98960000000000004"/>
    <n v="1"/>
    <x v="102"/>
  </r>
  <r>
    <x v="0"/>
    <n v="80390001"/>
    <s v="FRM"/>
    <s v="Colorado"/>
    <s v="Elbert"/>
    <n v="39.231383999999998"/>
    <n v="-104.63477"/>
    <n v="98144"/>
    <x v="96"/>
    <n v="11.7"/>
    <x v="0"/>
    <x v="103"/>
    <x v="103"/>
    <x v="103"/>
    <x v="103"/>
    <x v="103"/>
    <x v="101"/>
    <x v="103"/>
    <x v="103"/>
    <n v="0.5"/>
    <n v="2.3836632"/>
    <n v="1.2222744000000001"/>
    <n v="0.7035401"/>
    <n v="4.2205852999999998"/>
    <n v="1.1958735"/>
    <n v="0.92125489999999999"/>
    <n v="0.50956400000000002"/>
    <n v="4.9920199999999998E-2"/>
    <n v="0.98129999999999995"/>
    <n v="1"/>
    <n v="0.99270000000000003"/>
    <n v="1"/>
    <n v="0.99639999999999995"/>
    <n v="0.98660000000000003"/>
    <n v="0.99319999999999997"/>
    <n v="1"/>
    <x v="103"/>
  </r>
  <r>
    <x v="0"/>
    <n v="80410017"/>
    <s v="FRM"/>
    <s v="Colorado"/>
    <s v="El Paso"/>
    <n v="38.848013999999999"/>
    <n v="-104.828564"/>
    <n v="94142"/>
    <x v="97"/>
    <n v="12.1"/>
    <x v="0"/>
    <x v="104"/>
    <x v="104"/>
    <x v="104"/>
    <x v="104"/>
    <x v="104"/>
    <x v="102"/>
    <x v="104"/>
    <x v="104"/>
    <n v="0.5"/>
    <n v="2.5984497000000002"/>
    <n v="1.3574877000000001"/>
    <n v="0.81695770000000001"/>
    <n v="3.9810994000000002"/>
    <n v="1.6017988000000001"/>
    <n v="0.74589510000000003"/>
    <n v="0.56996049999999998"/>
    <n v="6.1194999999999999E-3"/>
    <n v="0.98619999999999997"/>
    <n v="1"/>
    <n v="0.995"/>
    <n v="1"/>
    <n v="0.99809999999999999"/>
    <n v="0.98670000000000002"/>
    <n v="0.99629999999999996"/>
    <n v="1"/>
    <x v="104"/>
  </r>
  <r>
    <x v="0"/>
    <n v="80690009"/>
    <s v="FRM"/>
    <s v="Colorado"/>
    <s v="Larimer"/>
    <n v="40.571288000000003"/>
    <n v="-105.07969300000001"/>
    <n v="110142"/>
    <x v="92"/>
    <n v="18.7"/>
    <x v="0"/>
    <x v="105"/>
    <x v="105"/>
    <x v="105"/>
    <x v="105"/>
    <x v="105"/>
    <x v="103"/>
    <x v="105"/>
    <x v="105"/>
    <n v="0.5"/>
    <n v="1.493946"/>
    <n v="0.71902650000000001"/>
    <n v="1.4970897000000001"/>
    <n v="8.9249907000000004"/>
    <n v="1.2059507"/>
    <n v="3.6083150000000002"/>
    <n v="0.75718399999999997"/>
    <n v="3.20053E-2"/>
    <n v="0.9899"/>
    <n v="1"/>
    <n v="0.99229999999999996"/>
    <n v="1"/>
    <n v="0.99750000000000005"/>
    <n v="0.99009999999999998"/>
    <n v="0.99129999999999996"/>
    <n v="1"/>
    <x v="105"/>
  </r>
  <r>
    <x v="0"/>
    <n v="80770017"/>
    <s v="FRM"/>
    <s v="Colorado"/>
    <s v="Mesa"/>
    <n v="39.063797999999998"/>
    <n v="-108.561173"/>
    <n v="99116"/>
    <x v="98"/>
    <n v="29.8"/>
    <x v="0"/>
    <x v="106"/>
    <x v="106"/>
    <x v="106"/>
    <x v="106"/>
    <x v="106"/>
    <x v="104"/>
    <x v="106"/>
    <x v="106"/>
    <n v="0.5"/>
    <n v="2.8122672999999998"/>
    <n v="1.670221"/>
    <n v="2.1382778"/>
    <n v="14.268250500000001"/>
    <n v="1.4388981000000001"/>
    <n v="5.5659156000000003"/>
    <n v="1.3019202000000001"/>
    <n v="0.13924700000000001"/>
    <n v="0.98060000000000003"/>
    <n v="1"/>
    <n v="0.9859"/>
    <n v="1"/>
    <n v="0.99319999999999997"/>
    <n v="0.98350000000000004"/>
    <n v="0.98470000000000002"/>
    <n v="1"/>
    <x v="106"/>
  </r>
  <r>
    <x v="0"/>
    <n v="81010012"/>
    <s v="FRM"/>
    <s v="Colorado"/>
    <s v="Pueblo"/>
    <n v="38.263058000000001"/>
    <n v="-104.612133"/>
    <n v="89143"/>
    <x v="99"/>
    <n v="15.9"/>
    <x v="0"/>
    <x v="107"/>
    <x v="107"/>
    <x v="107"/>
    <x v="107"/>
    <x v="107"/>
    <x v="105"/>
    <x v="107"/>
    <x v="107"/>
    <n v="0.5"/>
    <n v="3.1512975999999999"/>
    <n v="0.77399099999999998"/>
    <n v="0.48911199999999999"/>
    <n v="9.1975774999999995"/>
    <n v="1.1199768000000001"/>
    <n v="0.31754880000000002"/>
    <n v="0.41040700000000002"/>
    <n v="5.9180999999999999E-3"/>
    <n v="2.0198999999999998"/>
    <n v="0.93089999999999995"/>
    <n v="0.87860000000000005"/>
    <n v="0.86819999999999997"/>
    <n v="1.169"/>
    <n v="0.43059999999999998"/>
    <n v="1.1639999999999999"/>
    <n v="0.60780000000000001"/>
    <x v="107"/>
  </r>
  <r>
    <x v="0"/>
    <n v="81230006"/>
    <s v="FRM"/>
    <s v="Colorado"/>
    <s v="Weld"/>
    <n v="40.414876999999997"/>
    <n v="-104.70693"/>
    <n v="109144"/>
    <x v="100"/>
    <n v="23.4"/>
    <x v="0"/>
    <x v="108"/>
    <x v="108"/>
    <x v="108"/>
    <x v="108"/>
    <x v="108"/>
    <x v="106"/>
    <x v="108"/>
    <x v="108"/>
    <n v="0.5"/>
    <n v="2.0051234"/>
    <n v="1.2473065999999999"/>
    <n v="2.0595036000000002"/>
    <n v="9.7993193000000005"/>
    <n v="1.4686646000000001"/>
    <n v="5.2063313000000004"/>
    <n v="1.0691816999999999"/>
    <n v="9.2733999999999997E-2"/>
    <n v="0.99619999999999997"/>
    <n v="1"/>
    <n v="0.99560000000000004"/>
    <n v="1"/>
    <n v="0.99760000000000004"/>
    <n v="0.99490000000000001"/>
    <n v="0.99529999999999996"/>
    <n v="1"/>
    <x v="108"/>
  </r>
  <r>
    <x v="0"/>
    <n v="81230008"/>
    <s v="FRM"/>
    <s v="Colorado"/>
    <s v="Weld"/>
    <n v="40.209387"/>
    <n v="-104.82405"/>
    <n v="107143"/>
    <x v="44"/>
    <n v="21"/>
    <x v="0"/>
    <x v="109"/>
    <x v="109"/>
    <x v="109"/>
    <x v="109"/>
    <x v="109"/>
    <x v="107"/>
    <x v="109"/>
    <x v="109"/>
    <n v="0.5"/>
    <n v="3.3682199000000002"/>
    <n v="1.1639245"/>
    <n v="1.4196569000000001"/>
    <n v="9.2500590999999996"/>
    <n v="1.5228280999999999"/>
    <n v="2.9300744999999999"/>
    <n v="0.85291859999999997"/>
    <n v="5.1122000000000001E-2"/>
    <n v="0.99209999999999998"/>
    <n v="1"/>
    <n v="0.99329999999999996"/>
    <n v="1"/>
    <n v="0.99790000000000001"/>
    <n v="0.99019999999999997"/>
    <n v="0.99319999999999997"/>
    <n v="1"/>
    <x v="109"/>
  </r>
  <r>
    <x v="0"/>
    <n v="160010010"/>
    <s v="FRM"/>
    <s v="Idaho"/>
    <s v="Ada"/>
    <n v="43.600264000000003"/>
    <n v="-116.347897"/>
    <n v="149070"/>
    <x v="101"/>
    <n v="20.7"/>
    <x v="0"/>
    <x v="110"/>
    <x v="110"/>
    <x v="110"/>
    <x v="110"/>
    <x v="110"/>
    <x v="108"/>
    <x v="110"/>
    <x v="110"/>
    <n v="0.5"/>
    <n v="1.0300784000000001"/>
    <n v="1.3975058"/>
    <n v="1.7604247"/>
    <n v="9.3493872000000007"/>
    <n v="1.2477811999999999"/>
    <n v="4.4569200999999996"/>
    <n v="0.91301259999999995"/>
    <n v="7.1159100000000003E-2"/>
    <n v="0.99570000000000003"/>
    <n v="1"/>
    <n v="0.98480000000000001"/>
    <n v="1"/>
    <n v="0.996"/>
    <n v="0.98080000000000001"/>
    <n v="0.98219999999999996"/>
    <n v="1"/>
    <x v="110"/>
  </r>
  <r>
    <x v="0"/>
    <n v="160090010"/>
    <s v="FRM"/>
    <s v="Idaho"/>
    <s v="Benewah"/>
    <n v="47.316667000000002"/>
    <n v="-116.57028"/>
    <n v="183076"/>
    <x v="35"/>
    <n v="26.3"/>
    <x v="0"/>
    <x v="111"/>
    <x v="111"/>
    <x v="111"/>
    <x v="111"/>
    <x v="111"/>
    <x v="109"/>
    <x v="111"/>
    <x v="111"/>
    <n v="0.5"/>
    <n v="0.87417999999999996"/>
    <n v="1.3754394999999999"/>
    <n v="0.54227840000000005"/>
    <n v="20.728889500000001"/>
    <n v="0.74647520000000001"/>
    <n v="1.163273"/>
    <n v="0.30984460000000003"/>
    <n v="6.6239199999999998E-2"/>
    <n v="0.99209999999999998"/>
    <n v="1"/>
    <n v="0.96560000000000001"/>
    <n v="1"/>
    <n v="0.99890000000000001"/>
    <n v="0.94640000000000002"/>
    <n v="0.96419999999999995"/>
    <n v="1"/>
    <x v="111"/>
  </r>
  <r>
    <x v="0"/>
    <n v="160410001"/>
    <s v="FRM"/>
    <s v="Idaho"/>
    <s v="Franklin"/>
    <n v="42.013333000000003"/>
    <n v="-111.809167"/>
    <n v="129097"/>
    <x v="63"/>
    <n v="45.4"/>
    <x v="0"/>
    <x v="112"/>
    <x v="112"/>
    <x v="112"/>
    <x v="112"/>
    <x v="112"/>
    <x v="110"/>
    <x v="112"/>
    <x v="112"/>
    <n v="0.5"/>
    <n v="1.2571060999999999"/>
    <n v="1.3220480999999999"/>
    <n v="3.7037954000000002"/>
    <n v="23.721992499999999"/>
    <n v="1.7433833000000001"/>
    <n v="10.5730228"/>
    <n v="2.0962527"/>
    <n v="0.54898639999999999"/>
    <n v="0.99560000000000004"/>
    <n v="1"/>
    <n v="0.99139999999999995"/>
    <n v="1"/>
    <n v="0.99639999999999995"/>
    <n v="0.99039999999999995"/>
    <n v="0.99070000000000003"/>
    <n v="1"/>
    <x v="112"/>
  </r>
  <r>
    <x v="0"/>
    <n v="160790017"/>
    <s v="FRM"/>
    <s v="Idaho"/>
    <s v="Shoshone"/>
    <n v="47.536389"/>
    <n v="-116.236667"/>
    <n v="185078"/>
    <x v="11"/>
    <n v="34.4"/>
    <x v="0"/>
    <x v="113"/>
    <x v="113"/>
    <x v="113"/>
    <x v="113"/>
    <x v="113"/>
    <x v="111"/>
    <x v="113"/>
    <x v="113"/>
    <n v="0.5"/>
    <n v="1.4010265"/>
    <n v="1.4066837000000001"/>
    <n v="0.74579110000000004"/>
    <n v="27.271110499999999"/>
    <n v="1.2261209"/>
    <n v="1.3757653000000001"/>
    <n v="0.4207225"/>
    <n v="0.1158623"/>
    <n v="1.0032000000000001"/>
    <n v="0.95679999999999998"/>
    <n v="0.97960000000000003"/>
    <n v="1"/>
    <n v="0.98870000000000002"/>
    <n v="0.97170000000000001"/>
    <n v="0.98060000000000003"/>
    <n v="1.1057999999999999"/>
    <x v="113"/>
  </r>
  <r>
    <x v="0"/>
    <n v="191370002"/>
    <s v="FRM"/>
    <s v="Iowa"/>
    <s v="Montgomery"/>
    <n v="40.969112000000003"/>
    <n v="-95.044950999999998"/>
    <n v="112212"/>
    <x v="102"/>
    <n v="21.4"/>
    <x v="0"/>
    <x v="114"/>
    <x v="114"/>
    <x v="114"/>
    <x v="114"/>
    <x v="114"/>
    <x v="112"/>
    <x v="114"/>
    <x v="114"/>
    <n v="0.5"/>
    <n v="0.81682589999999999"/>
    <n v="0.50975440000000005"/>
    <n v="2.6442093999999998"/>
    <n v="6.5020927999999998"/>
    <n v="4.5075588"/>
    <n v="4.1790266000000003"/>
    <n v="1.7964827999999999"/>
    <n v="0"/>
    <n v="1.2161999999999999"/>
    <n v="1.0801000000000001"/>
    <n v="0.89329999999999998"/>
    <n v="1.1397999999999999"/>
    <n v="1.3365"/>
    <n v="0.6603"/>
    <n v="1.0628"/>
    <n v="-9"/>
    <x v="114"/>
  </r>
  <r>
    <x v="0"/>
    <n v="191471002"/>
    <s v="FRM"/>
    <s v="Iowa"/>
    <s v="Palo Alto"/>
    <n v="43.123703999999996"/>
    <n v="-94.693517999999997"/>
    <n v="132214"/>
    <x v="103"/>
    <n v="23"/>
    <x v="0"/>
    <x v="115"/>
    <x v="115"/>
    <x v="115"/>
    <x v="115"/>
    <x v="115"/>
    <x v="113"/>
    <x v="115"/>
    <x v="115"/>
    <n v="0.5"/>
    <n v="0.62341100000000005"/>
    <n v="0.54941070000000003"/>
    <n v="3.2476416000000001"/>
    <n v="5.2827840000000004"/>
    <n v="3.6082212999999999"/>
    <n v="7.2631636000000004"/>
    <n v="1.8942956"/>
    <n v="8.7093000000000004E-2"/>
    <n v="0.93020000000000003"/>
    <n v="1"/>
    <n v="0.99080000000000001"/>
    <n v="1"/>
    <n v="0.99880000000000002"/>
    <n v="0.98640000000000005"/>
    <n v="0.99039999999999995"/>
    <n v="1"/>
    <x v="115"/>
  </r>
  <r>
    <x v="0"/>
    <n v="191530030"/>
    <s v="FRM"/>
    <s v="Iowa"/>
    <s v="Polk"/>
    <n v="41.603158999999998"/>
    <n v="-93.643118000000001"/>
    <n v="118222"/>
    <x v="104"/>
    <n v="25.2"/>
    <x v="0"/>
    <x v="116"/>
    <x v="116"/>
    <x v="116"/>
    <x v="116"/>
    <x v="116"/>
    <x v="114"/>
    <x v="116"/>
    <x v="116"/>
    <n v="0.5"/>
    <n v="0.79228560000000003"/>
    <n v="0.77492360000000005"/>
    <n v="2.2662420000000001"/>
    <n v="10.5058317"/>
    <n v="5.0438847999999998"/>
    <n v="3.3410856999999998"/>
    <n v="1.9063030000000001"/>
    <n v="9.2731499999999994E-2"/>
    <n v="0.88360000000000005"/>
    <n v="1"/>
    <n v="0.99480000000000002"/>
    <n v="1"/>
    <n v="0.99850000000000005"/>
    <n v="0.9899"/>
    <n v="0.99580000000000002"/>
    <n v="1"/>
    <x v="116"/>
  </r>
  <r>
    <x v="0"/>
    <n v="191532510"/>
    <s v="FRM"/>
    <s v="Iowa"/>
    <s v="Polk"/>
    <n v="41.603516999999997"/>
    <n v="-93.747900000000001"/>
    <n v="118221"/>
    <x v="67"/>
    <n v="25"/>
    <x v="0"/>
    <x v="117"/>
    <x v="117"/>
    <x v="117"/>
    <x v="117"/>
    <x v="117"/>
    <x v="115"/>
    <x v="117"/>
    <x v="117"/>
    <n v="0.5"/>
    <n v="0.58834390000000003"/>
    <n v="0.60552039999999996"/>
    <n v="3.2466495000000002"/>
    <n v="5.5888948000000003"/>
    <n v="3.6467919000000002"/>
    <n v="8.2416487000000007"/>
    <n v="2.4870011999999999"/>
    <n v="0.1272607"/>
    <n v="0.83599999999999997"/>
    <n v="1"/>
    <n v="0.99160000000000004"/>
    <n v="1"/>
    <n v="0.99860000000000004"/>
    <n v="0.98909999999999998"/>
    <n v="0.99280000000000002"/>
    <n v="1"/>
    <x v="117"/>
  </r>
  <r>
    <x v="0"/>
    <n v="191550009"/>
    <s v="FRM"/>
    <s v="Iowa"/>
    <s v="Pottawattamie"/>
    <n v="41.264170999999997"/>
    <n v="-95.896124"/>
    <n v="114206"/>
    <x v="105"/>
    <n v="24.6"/>
    <x v="0"/>
    <x v="118"/>
    <x v="118"/>
    <x v="118"/>
    <x v="118"/>
    <x v="118"/>
    <x v="116"/>
    <x v="118"/>
    <x v="118"/>
    <n v="0.5"/>
    <n v="1.5823392999999999"/>
    <n v="0.6775736"/>
    <n v="2.4120702999999999"/>
    <n v="10.172322299999999"/>
    <n v="3.8444883999999999"/>
    <n v="3.7651534"/>
    <n v="1.5219748"/>
    <n v="0.18973080000000001"/>
    <n v="0.91259999999999997"/>
    <n v="1"/>
    <n v="0.99219999999999997"/>
    <n v="1"/>
    <n v="0.99860000000000004"/>
    <n v="0.98450000000000004"/>
    <n v="0.99319999999999997"/>
    <n v="1"/>
    <x v="118"/>
  </r>
  <r>
    <x v="0"/>
    <n v="191930017"/>
    <s v="FRM"/>
    <s v="Iowa"/>
    <s v="Woodbury"/>
    <n v="42.517968000000003"/>
    <n v="-96.387902999999994"/>
    <n v="126203"/>
    <x v="106"/>
    <n v="28"/>
    <x v="0"/>
    <x v="119"/>
    <x v="119"/>
    <x v="119"/>
    <x v="119"/>
    <x v="119"/>
    <x v="117"/>
    <x v="119"/>
    <x v="119"/>
    <n v="0.5"/>
    <n v="0.77030739999999998"/>
    <n v="0.54797940000000001"/>
    <n v="3.2724934000000001"/>
    <n v="10.7544241"/>
    <n v="3.2949606999999999"/>
    <n v="7.2259134999999999"/>
    <n v="1.6360667"/>
    <n v="2.6634399999999999E-2"/>
    <n v="0.91180000000000005"/>
    <n v="1"/>
    <n v="0.98809999999999998"/>
    <n v="1"/>
    <n v="0.99880000000000002"/>
    <n v="0.98219999999999996"/>
    <n v="0.98629999999999995"/>
    <n v="1"/>
    <x v="119"/>
  </r>
  <r>
    <x v="0"/>
    <n v="200910007"/>
    <s v="FRM"/>
    <s v="Kansas"/>
    <s v="Johnson"/>
    <n v="38.974443999999998"/>
    <n v="-94.686943999999997"/>
    <n v="93215"/>
    <x v="107"/>
    <n v="21.2"/>
    <x v="0"/>
    <x v="120"/>
    <x v="120"/>
    <x v="120"/>
    <x v="120"/>
    <x v="120"/>
    <x v="0"/>
    <x v="120"/>
    <x v="120"/>
    <n v="0.5"/>
    <n v="0.78495959999999998"/>
    <n v="0.86207599999999995"/>
    <n v="2.3950477000000001"/>
    <n v="6.6678667000000003"/>
    <n v="7.2771319999999999"/>
    <n v="0"/>
    <n v="2.6006572000000001"/>
    <n v="0.17273649999999999"/>
    <n v="0.99439999999999995"/>
    <n v="1"/>
    <n v="0.99850000000000005"/>
    <n v="1"/>
    <n v="0.99850000000000005"/>
    <n v="-9"/>
    <n v="0.99850000000000005"/>
    <n v="1"/>
    <x v="120"/>
  </r>
  <r>
    <x v="0"/>
    <n v="200910010"/>
    <s v="FRM"/>
    <s v="Kansas"/>
    <s v="Johnson"/>
    <n v="38.838590000000003"/>
    <n v="-94.746430000000004"/>
    <n v="92215"/>
    <x v="92"/>
    <n v="18.7"/>
    <x v="0"/>
    <x v="121"/>
    <x v="121"/>
    <x v="121"/>
    <x v="121"/>
    <x v="121"/>
    <x v="118"/>
    <x v="121"/>
    <x v="121"/>
    <n v="0.5"/>
    <n v="0.71795109999999995"/>
    <n v="0.70491809999999999"/>
    <n v="2.5834671999999999"/>
    <n v="4.2098246000000001"/>
    <n v="5.5319270999999999"/>
    <n v="2.3761399000000001"/>
    <n v="2.0456015999999999"/>
    <n v="0.12554689999999999"/>
    <n v="0.97460000000000002"/>
    <n v="1"/>
    <n v="0.99590000000000001"/>
    <n v="1"/>
    <n v="0.99860000000000004"/>
    <n v="0.98860000000000003"/>
    <n v="0.99680000000000002"/>
    <n v="1"/>
    <x v="121"/>
  </r>
  <r>
    <x v="0"/>
    <n v="201070002"/>
    <s v="FRM"/>
    <s v="Kansas"/>
    <s v="Linn"/>
    <n v="38.135832999999998"/>
    <n v="-94.731943999999999"/>
    <n v="86215"/>
    <x v="108"/>
    <n v="20.8"/>
    <x v="0"/>
    <x v="122"/>
    <x v="122"/>
    <x v="122"/>
    <x v="122"/>
    <x v="122"/>
    <x v="119"/>
    <x v="122"/>
    <x v="122"/>
    <n v="0.5"/>
    <n v="1.0525568999999999"/>
    <n v="0.65363850000000001"/>
    <n v="2.4869447"/>
    <n v="6.7494617000000003"/>
    <n v="4.7845963999999999"/>
    <n v="2.9127743000000001"/>
    <n v="1.6790312999999999"/>
    <n v="4.2965400000000001E-2"/>
    <n v="0.9173"/>
    <n v="1"/>
    <n v="0.99460000000000004"/>
    <n v="1"/>
    <n v="0.99739999999999995"/>
    <n v="0.98909999999999998"/>
    <n v="0.99580000000000002"/>
    <n v="1"/>
    <x v="122"/>
  </r>
  <r>
    <x v="0"/>
    <n v="201730008"/>
    <s v="FRM"/>
    <s v="Kansas"/>
    <s v="Sedgwick"/>
    <n v="37.659722000000002"/>
    <n v="-97.297222000000005"/>
    <n v="81196"/>
    <x v="108"/>
    <n v="20.8"/>
    <x v="0"/>
    <x v="123"/>
    <x v="123"/>
    <x v="123"/>
    <x v="123"/>
    <x v="123"/>
    <x v="120"/>
    <x v="123"/>
    <x v="123"/>
    <n v="0.5"/>
    <n v="0.53240370000000004"/>
    <n v="0.46668290000000001"/>
    <n v="2.7883322000000001"/>
    <n v="6.4207071999999998"/>
    <n v="3.9241799999999998"/>
    <n v="4.7080178000000004"/>
    <n v="1.4325873"/>
    <n v="3.9567699999999997E-2"/>
    <n v="0.89529999999999998"/>
    <n v="1"/>
    <n v="0.99060000000000004"/>
    <n v="1"/>
    <n v="0.996"/>
    <n v="0.98499999999999999"/>
    <n v="0.99199999999999999"/>
    <n v="1"/>
    <x v="123"/>
  </r>
  <r>
    <x v="0"/>
    <n v="201730009"/>
    <s v="FRM"/>
    <s v="Kansas"/>
    <s v="Sedgwick"/>
    <n v="37.651111"/>
    <n v="-97.362222000000003"/>
    <n v="81196"/>
    <x v="109"/>
    <n v="21.4"/>
    <x v="0"/>
    <x v="124"/>
    <x v="124"/>
    <x v="124"/>
    <x v="124"/>
    <x v="124"/>
    <x v="121"/>
    <x v="124"/>
    <x v="124"/>
    <n v="0.5"/>
    <n v="0.74909820000000005"/>
    <n v="0.4263786"/>
    <n v="2.0803870999999998"/>
    <n v="8.9551125000000003"/>
    <n v="4.8722696000000001"/>
    <n v="2.2247195"/>
    <n v="1.2991748999999999"/>
    <n v="0.36075410000000002"/>
    <n v="1.0498000000000001"/>
    <n v="0.96889999999999998"/>
    <n v="0.90969999999999995"/>
    <n v="1.0788"/>
    <n v="1.0234000000000001"/>
    <n v="0.77139999999999997"/>
    <n v="0.9637"/>
    <n v="1.1653"/>
    <x v="124"/>
  </r>
  <r>
    <x v="0"/>
    <n v="201730010"/>
    <s v="FRM"/>
    <s v="Kansas"/>
    <s v="Sedgwick"/>
    <n v="37.701110999999997"/>
    <n v="-97.313889000000003"/>
    <n v="81196"/>
    <x v="44"/>
    <n v="21"/>
    <x v="0"/>
    <x v="125"/>
    <x v="125"/>
    <x v="125"/>
    <x v="125"/>
    <x v="125"/>
    <x v="122"/>
    <x v="125"/>
    <x v="125"/>
    <n v="0.5"/>
    <n v="0.6219131"/>
    <n v="0.44216519999999998"/>
    <n v="2.3953031999999999"/>
    <n v="7.5891304000000002"/>
    <n v="4.5267958999999998"/>
    <n v="3.3502149999999999"/>
    <n v="1.3470366"/>
    <n v="0.25816070000000002"/>
    <n v="0.97470000000000001"/>
    <n v="1"/>
    <n v="0.99260000000000004"/>
    <n v="1"/>
    <n v="0.99729999999999996"/>
    <n v="0.98599999999999999"/>
    <n v="0.99339999999999995"/>
    <n v="1"/>
    <x v="125"/>
  </r>
  <r>
    <x v="0"/>
    <n v="201770013"/>
    <s v="FRM"/>
    <s v="Kansas"/>
    <s v="Shawnee"/>
    <n v="39.024270000000001"/>
    <n v="-95.711280000000002"/>
    <n v="94208"/>
    <x v="109"/>
    <n v="21.3"/>
    <x v="0"/>
    <x v="126"/>
    <x v="126"/>
    <x v="126"/>
    <x v="126"/>
    <x v="126"/>
    <x v="123"/>
    <x v="126"/>
    <x v="126"/>
    <n v="0.5"/>
    <n v="1.3119495000000001"/>
    <n v="0.73722790000000005"/>
    <n v="1.7932631999999999"/>
    <n v="10.034144400000001"/>
    <n v="4.9471072999999999"/>
    <n v="0.25322660000000002"/>
    <n v="1.7717266"/>
    <n v="3.2146800000000003E-2"/>
    <n v="0.92500000000000004"/>
    <n v="1"/>
    <n v="0.99639999999999995"/>
    <n v="1"/>
    <n v="0.99739999999999995"/>
    <n v="0.97489999999999999"/>
    <n v="0.99780000000000002"/>
    <n v="1"/>
    <x v="126"/>
  </r>
  <r>
    <x v="0"/>
    <n v="201910002"/>
    <s v="FRM"/>
    <s v="Kansas"/>
    <s v="Sumner"/>
    <n v="37.476944000000003"/>
    <n v="-97.366388999999998"/>
    <n v="79196"/>
    <x v="110"/>
    <n v="20.6"/>
    <x v="0"/>
    <x v="127"/>
    <x v="127"/>
    <x v="127"/>
    <x v="127"/>
    <x v="127"/>
    <x v="124"/>
    <x v="127"/>
    <x v="127"/>
    <n v="0.5"/>
    <n v="0.83510759999999995"/>
    <n v="0.50878730000000005"/>
    <n v="2.5631723000000002"/>
    <n v="6.4974895000000004"/>
    <n v="4.3357625000000004"/>
    <n v="3.8624887000000001"/>
    <n v="1.3663403000000001"/>
    <n v="0.15720110000000001"/>
    <n v="1.1729000000000001"/>
    <n v="0.94650000000000001"/>
    <n v="0.87060000000000004"/>
    <n v="1.2141999999999999"/>
    <n v="1.0494000000000001"/>
    <n v="0.76119999999999999"/>
    <n v="0.94189999999999996"/>
    <n v="2.0446"/>
    <x v="127"/>
  </r>
  <r>
    <x v="0"/>
    <n v="202090021"/>
    <s v="FRM"/>
    <s v="Kansas"/>
    <s v="Wyandotte"/>
    <n v="39.1175"/>
    <n v="-94.635555999999994"/>
    <n v="95215"/>
    <x v="111"/>
    <n v="22.4"/>
    <x v="0"/>
    <x v="128"/>
    <x v="128"/>
    <x v="128"/>
    <x v="128"/>
    <x v="128"/>
    <x v="125"/>
    <x v="128"/>
    <x v="128"/>
    <n v="0.5"/>
    <n v="0.79021070000000004"/>
    <n v="0.92395430000000001"/>
    <n v="2.1722236000000001"/>
    <n v="9.1175718000000003"/>
    <n v="4.7917385000000001"/>
    <n v="2.2306507"/>
    <n v="1.7336849999999999"/>
    <n v="0.16939650000000001"/>
    <n v="0.9405"/>
    <n v="1"/>
    <n v="0.99409999999999998"/>
    <n v="1"/>
    <n v="0.99819999999999998"/>
    <n v="0.98440000000000005"/>
    <n v="0.99550000000000005"/>
    <n v="1"/>
    <x v="128"/>
  </r>
  <r>
    <x v="0"/>
    <n v="202090022"/>
    <s v="FRM"/>
    <s v="Kansas"/>
    <s v="Wyandotte"/>
    <n v="39.045833000000002"/>
    <n v="-94.694444000000004"/>
    <n v="94215"/>
    <x v="109"/>
    <n v="21.4"/>
    <x v="0"/>
    <x v="129"/>
    <x v="129"/>
    <x v="129"/>
    <x v="129"/>
    <x v="129"/>
    <x v="126"/>
    <x v="129"/>
    <x v="129"/>
    <n v="0.5"/>
    <n v="0.90023489999999995"/>
    <n v="0.78655980000000003"/>
    <n v="2.0622517999999999"/>
    <n v="8.7713889999999992"/>
    <n v="5.9528670000000004"/>
    <n v="0.22488649999999999"/>
    <n v="2.1035903"/>
    <n v="0.13015550000000001"/>
    <n v="0.95199999999999996"/>
    <n v="1"/>
    <n v="0.99770000000000003"/>
    <n v="1"/>
    <n v="0.99829999999999997"/>
    <n v="0.98129999999999995"/>
    <n v="0.99850000000000005"/>
    <n v="1"/>
    <x v="129"/>
  </r>
  <r>
    <x v="0"/>
    <n v="220170008"/>
    <s v="FRM"/>
    <s v="Louisiana"/>
    <s v="Caddo Parish"/>
    <n v="32.471665999999999"/>
    <n v="-93.794999000000004"/>
    <n v="33224"/>
    <x v="13"/>
    <n v="23.3"/>
    <x v="0"/>
    <x v="130"/>
    <x v="130"/>
    <x v="130"/>
    <x v="130"/>
    <x v="130"/>
    <x v="0"/>
    <x v="130"/>
    <x v="130"/>
    <n v="0.5"/>
    <n v="1.5580586999999999"/>
    <n v="0.67182350000000002"/>
    <n v="1.5452030999999999"/>
    <n v="12.6250038"/>
    <n v="4.7328067000000003"/>
    <n v="0"/>
    <n v="1.6756431000000001"/>
    <n v="3.3389500000000003E-2"/>
    <n v="0.99729999999999996"/>
    <n v="1"/>
    <n v="0.99470000000000003"/>
    <n v="1"/>
    <n v="0.99470000000000003"/>
    <n v="-9"/>
    <n v="0.99470000000000003"/>
    <n v="1"/>
    <x v="130"/>
  </r>
  <r>
    <x v="0"/>
    <n v="220190009"/>
    <s v="FRM"/>
    <s v="Louisiana"/>
    <s v="Calcasieu Parish"/>
    <n v="30.227778000000001"/>
    <n v="-93.578333000000001"/>
    <n v="13225"/>
    <x v="112"/>
    <n v="20.100000000000001"/>
    <x v="0"/>
    <x v="131"/>
    <x v="131"/>
    <x v="131"/>
    <x v="131"/>
    <x v="131"/>
    <x v="127"/>
    <x v="131"/>
    <x v="131"/>
    <n v="0.5"/>
    <n v="2.0717943000000001"/>
    <n v="0.63944599999999996"/>
    <n v="1.6689050000000001"/>
    <n v="7.9841227999999997"/>
    <n v="5.3647441999999996"/>
    <n v="7.9547499999999993E-2"/>
    <n v="1.6323977000000001"/>
    <n v="0.19991320000000001"/>
    <n v="0.99480000000000002"/>
    <n v="1"/>
    <n v="0.98340000000000005"/>
    <n v="1"/>
    <n v="0.98329999999999995"/>
    <n v="0.98329999999999995"/>
    <n v="0.98329999999999995"/>
    <n v="1"/>
    <x v="131"/>
  </r>
  <r>
    <x v="0"/>
    <n v="270370470"/>
    <s v="FRM"/>
    <s v="Minnesota"/>
    <s v="Dakota"/>
    <n v="44.738460000000003"/>
    <n v="-93.237250000000003"/>
    <n v="147223"/>
    <x v="113"/>
    <n v="27.3"/>
    <x v="0"/>
    <x v="132"/>
    <x v="132"/>
    <x v="132"/>
    <x v="132"/>
    <x v="132"/>
    <x v="128"/>
    <x v="132"/>
    <x v="132"/>
    <n v="0.5"/>
    <n v="0.54539040000000005"/>
    <n v="0.85757810000000001"/>
    <n v="3.8170712"/>
    <n v="7.0831146"/>
    <n v="3.4605817999999999"/>
    <n v="8.7865743999999992"/>
    <n v="2.0048566000000001"/>
    <n v="0.30407060000000002"/>
    <n v="0.96060000000000001"/>
    <n v="1"/>
    <n v="0.98480000000000001"/>
    <n v="1"/>
    <n v="0.99860000000000004"/>
    <n v="0.97809999999999997"/>
    <n v="0.98260000000000003"/>
    <n v="1"/>
    <x v="132"/>
  </r>
  <r>
    <x v="0"/>
    <n v="270530961"/>
    <s v="FRM"/>
    <s v="Minnesota"/>
    <s v="Hennepin"/>
    <n v="44.875509999999998"/>
    <n v="-93.258920000000003"/>
    <n v="148223"/>
    <x v="104"/>
    <n v="25.1"/>
    <x v="0"/>
    <x v="133"/>
    <x v="133"/>
    <x v="133"/>
    <x v="133"/>
    <x v="133"/>
    <x v="129"/>
    <x v="133"/>
    <x v="133"/>
    <n v="0.5"/>
    <n v="0.62311510000000003"/>
    <n v="1.0088360000000001"/>
    <n v="3.5258327"/>
    <n v="5.9530792000000003"/>
    <n v="3.2174472999999999"/>
    <n v="8.1835623000000002"/>
    <n v="1.7925856"/>
    <n v="0.33627400000000002"/>
    <n v="0.95169999999999999"/>
    <n v="1"/>
    <n v="0.98819999999999997"/>
    <n v="1"/>
    <n v="0.99850000000000005"/>
    <n v="0.98329999999999995"/>
    <n v="0.98609999999999998"/>
    <n v="1"/>
    <x v="133"/>
  </r>
  <r>
    <x v="0"/>
    <n v="270530963"/>
    <s v="FRM"/>
    <s v="Minnesota"/>
    <s v="Hennepin"/>
    <n v="44.953659999999999"/>
    <n v="-93.258210000000005"/>
    <n v="149223"/>
    <x v="114"/>
    <n v="27.5"/>
    <x v="0"/>
    <x v="134"/>
    <x v="134"/>
    <x v="134"/>
    <x v="134"/>
    <x v="134"/>
    <x v="130"/>
    <x v="134"/>
    <x v="134"/>
    <n v="0.5"/>
    <n v="0.58917900000000001"/>
    <n v="0.99487150000000002"/>
    <n v="3.9060955000000002"/>
    <n v="6.5330409999999999"/>
    <n v="3.4073726999999998"/>
    <n v="9.2210368999999996"/>
    <n v="1.9898224"/>
    <n v="0.36124420000000002"/>
    <n v="1.0982000000000001"/>
    <n v="1.0927"/>
    <n v="0.95650000000000002"/>
    <n v="1.0674999999999999"/>
    <n v="1.0104"/>
    <n v="0.93720000000000003"/>
    <n v="0.95220000000000005"/>
    <n v="1.004"/>
    <x v="134"/>
  </r>
  <r>
    <x v="0"/>
    <n v="270531007"/>
    <s v="FRM"/>
    <s v="Minnesota"/>
    <s v="Hennepin"/>
    <n v="45.039720000000003"/>
    <n v="-93.298739999999995"/>
    <n v="150223"/>
    <x v="115"/>
    <n v="28"/>
    <x v="0"/>
    <x v="135"/>
    <x v="135"/>
    <x v="135"/>
    <x v="135"/>
    <x v="135"/>
    <x v="131"/>
    <x v="135"/>
    <x v="135"/>
    <n v="0.5"/>
    <n v="0.58278730000000001"/>
    <n v="0.95432309999999998"/>
    <n v="3.4527074999999998"/>
    <n v="9.2712774000000007"/>
    <n v="3.1070783"/>
    <n v="8.0574616999999993"/>
    <n v="1.7567675"/>
    <n v="0.32615660000000002"/>
    <n v="0.94889999999999997"/>
    <n v="1"/>
    <n v="0.98899999999999999"/>
    <n v="1"/>
    <n v="0.99870000000000003"/>
    <n v="0.98440000000000005"/>
    <n v="0.98699999999999999"/>
    <n v="1"/>
    <x v="135"/>
  </r>
  <r>
    <x v="0"/>
    <n v="270532006"/>
    <s v="FRM"/>
    <s v="Minnesota"/>
    <s v="Hennepin"/>
    <n v="44.948050000000002"/>
    <n v="-93.343149999999994"/>
    <n v="149222"/>
    <x v="80"/>
    <n v="28.1"/>
    <x v="0"/>
    <x v="136"/>
    <x v="136"/>
    <x v="136"/>
    <x v="136"/>
    <x v="136"/>
    <x v="132"/>
    <x v="136"/>
    <x v="136"/>
    <n v="0.5"/>
    <n v="0.388984"/>
    <n v="0.76094910000000004"/>
    <n v="4.1636075999999997"/>
    <n v="6.4110497999999998"/>
    <n v="3.2652375999999999"/>
    <n v="10.187219600000001"/>
    <n v="2.1286584999999998"/>
    <n v="0.3521048"/>
    <n v="0.97729999999999995"/>
    <n v="1"/>
    <n v="0.98140000000000005"/>
    <n v="1"/>
    <n v="0.99880000000000002"/>
    <n v="0.97440000000000004"/>
    <n v="0.97740000000000005"/>
    <n v="1"/>
    <x v="136"/>
  </r>
  <r>
    <x v="0"/>
    <n v="271230866"/>
    <s v="FRM"/>
    <s v="Minnesota"/>
    <s v="Ramsey"/>
    <n v="44.899259999999998"/>
    <n v="-93.017080000000007"/>
    <n v="148225"/>
    <x v="80"/>
    <n v="28.3"/>
    <x v="0"/>
    <x v="137"/>
    <x v="137"/>
    <x v="137"/>
    <x v="137"/>
    <x v="137"/>
    <x v="133"/>
    <x v="137"/>
    <x v="137"/>
    <n v="0.5"/>
    <n v="0.54912179999999999"/>
    <n v="0.9179562"/>
    <n v="3.6180804000000002"/>
    <n v="8.9014586999999992"/>
    <n v="3.1784465000000002"/>
    <n v="8.5181923000000008"/>
    <n v="1.8421628000000001"/>
    <n v="0.32012160000000001"/>
    <n v="0.95269999999999999"/>
    <n v="1"/>
    <n v="0.98860000000000003"/>
    <n v="1"/>
    <n v="0.99880000000000002"/>
    <n v="0.9839"/>
    <n v="0.98640000000000005"/>
    <n v="1"/>
    <x v="137"/>
  </r>
  <r>
    <x v="0"/>
    <n v="271230868"/>
    <s v="FRM"/>
    <s v="Minnesota"/>
    <s v="Ramsey"/>
    <n v="44.950719999999997"/>
    <n v="-93.098269999999999"/>
    <n v="149224"/>
    <x v="116"/>
    <n v="31.5"/>
    <x v="0"/>
    <x v="138"/>
    <x v="138"/>
    <x v="138"/>
    <x v="138"/>
    <x v="138"/>
    <x v="134"/>
    <x v="138"/>
    <x v="138"/>
    <n v="0.5"/>
    <n v="0.65187879999999998"/>
    <n v="1.0105511"/>
    <n v="3.7595584"/>
    <n v="11.2686014"/>
    <n v="3.5538086999999998"/>
    <n v="8.5261897999999992"/>
    <n v="1.9611411999999999"/>
    <n v="0.33108749999999998"/>
    <n v="0.95"/>
    <n v="1"/>
    <n v="0.98880000000000001"/>
    <n v="1"/>
    <n v="0.99880000000000002"/>
    <n v="0.98360000000000003"/>
    <n v="0.98729999999999996"/>
    <n v="1"/>
    <x v="138"/>
  </r>
  <r>
    <x v="0"/>
    <n v="271230871"/>
    <s v="FRM"/>
    <s v="Minnesota"/>
    <s v="Ramsey"/>
    <n v="44.959389999999999"/>
    <n v="-93.035870000000003"/>
    <n v="149224"/>
    <x v="117"/>
    <n v="32.700000000000003"/>
    <x v="0"/>
    <x v="139"/>
    <x v="139"/>
    <x v="139"/>
    <x v="139"/>
    <x v="139"/>
    <x v="135"/>
    <x v="139"/>
    <x v="139"/>
    <n v="0.5"/>
    <n v="0.67984690000000003"/>
    <n v="1.1036680000000001"/>
    <n v="4.1735563000000004"/>
    <n v="10.273119899999999"/>
    <n v="4.0702353000000002"/>
    <n v="9.3639431000000002"/>
    <n v="2.2471332999999998"/>
    <n v="0.3630835"/>
    <n v="0.95669999999999999"/>
    <n v="1"/>
    <n v="0.98880000000000001"/>
    <n v="1"/>
    <n v="0.99880000000000002"/>
    <n v="0.98340000000000005"/>
    <n v="0.98719999999999997"/>
    <n v="1"/>
    <x v="139"/>
  </r>
  <r>
    <x v="0"/>
    <n v="271377001"/>
    <s v="FRM"/>
    <s v="Minnesota"/>
    <s v="St. Louis"/>
    <n v="47.523355000000002"/>
    <n v="-92.536304999999999"/>
    <n v="173225"/>
    <x v="1"/>
    <n v="16.5"/>
    <x v="0"/>
    <x v="140"/>
    <x v="140"/>
    <x v="140"/>
    <x v="140"/>
    <x v="140"/>
    <x v="136"/>
    <x v="140"/>
    <x v="140"/>
    <n v="0.5"/>
    <n v="0.77442540000000004"/>
    <n v="0.4553334"/>
    <n v="1.5730743"/>
    <n v="7.2511333999999996"/>
    <n v="2.9732105999999998"/>
    <n v="1.8768994000000001"/>
    <n v="1.0849260999999999"/>
    <n v="1.7317099999999998E-2"/>
    <n v="0.9506"/>
    <n v="1"/>
    <n v="0.99019999999999997"/>
    <n v="1"/>
    <n v="0.99729999999999996"/>
    <n v="0.97719999999999996"/>
    <n v="0.99229999999999996"/>
    <n v="1"/>
    <x v="140"/>
  </r>
  <r>
    <x v="0"/>
    <n v="271390505"/>
    <s v="FRM"/>
    <s v="Minnesota"/>
    <s v="Scott"/>
    <n v="44.791437000000002"/>
    <n v="-93.512534000000002"/>
    <n v="147221"/>
    <x v="48"/>
    <n v="25.9"/>
    <x v="0"/>
    <x v="141"/>
    <x v="141"/>
    <x v="141"/>
    <x v="141"/>
    <x v="141"/>
    <x v="137"/>
    <x v="141"/>
    <x v="141"/>
    <n v="0.5"/>
    <n v="0.72118280000000001"/>
    <n v="1.0089736"/>
    <n v="3.4200832999999999"/>
    <n v="7.1634459000000001"/>
    <n v="4.1521435000000002"/>
    <n v="6.6931434000000003"/>
    <n v="2.0492729999999999"/>
    <n v="0.26785809999999999"/>
    <n v="1.0353000000000001"/>
    <n v="1.0164"/>
    <n v="0.91449999999999998"/>
    <n v="1.1826000000000001"/>
    <n v="1.1748000000000001"/>
    <n v="0.78900000000000003"/>
    <n v="1.0461"/>
    <n v="0.85089999999999999"/>
    <x v="141"/>
  </r>
  <r>
    <x v="0"/>
    <n v="271453052"/>
    <s v="FRM"/>
    <s v="Minnesota"/>
    <s v="Stearns"/>
    <n v="45.549838999999999"/>
    <n v="-94.133449999999996"/>
    <n v="154217"/>
    <x v="100"/>
    <n v="23.3"/>
    <x v="0"/>
    <x v="142"/>
    <x v="142"/>
    <x v="142"/>
    <x v="142"/>
    <x v="142"/>
    <x v="138"/>
    <x v="142"/>
    <x v="142"/>
    <n v="0.5"/>
    <n v="0.50633910000000004"/>
    <n v="0.65086480000000002"/>
    <n v="3.1842635000000001"/>
    <n v="6.3823299000000002"/>
    <n v="2.73421"/>
    <n v="7.5519284999999998"/>
    <n v="1.6204312999999999"/>
    <n v="0.21476880000000001"/>
    <n v="0.95189999999999997"/>
    <n v="1"/>
    <n v="0.98660000000000003"/>
    <n v="1"/>
    <n v="0.99819999999999998"/>
    <n v="0.98140000000000005"/>
    <n v="0.98399999999999999"/>
    <n v="1"/>
    <x v="142"/>
  </r>
  <r>
    <x v="0"/>
    <n v="271630446"/>
    <s v="FRM"/>
    <s v="Minnesota"/>
    <s v="Washington"/>
    <n v="45.027979999999999"/>
    <n v="-92.774150000000006"/>
    <n v="150225"/>
    <x v="118"/>
    <n v="30"/>
    <x v="0"/>
    <x v="143"/>
    <x v="143"/>
    <x v="143"/>
    <x v="143"/>
    <x v="143"/>
    <x v="139"/>
    <x v="143"/>
    <x v="143"/>
    <n v="0.5"/>
    <n v="0.73618600000000001"/>
    <n v="1.1791685000000001"/>
    <n v="4.3437165999999996"/>
    <n v="6.6657381000000004"/>
    <n v="4.0079602999999997"/>
    <n v="10.026555999999999"/>
    <n v="2.2029432999999998"/>
    <n v="0.35469790000000001"/>
    <n v="0.95069999999999999"/>
    <n v="1"/>
    <n v="0.99039999999999995"/>
    <n v="1"/>
    <n v="0.99880000000000002"/>
    <n v="0.98629999999999995"/>
    <n v="0.98870000000000002"/>
    <n v="1"/>
    <x v="143"/>
  </r>
  <r>
    <x v="0"/>
    <n v="290210005"/>
    <s v="FRM"/>
    <s v="Missouri"/>
    <s v="Buchanan"/>
    <n v="39.741694000000003"/>
    <n v="-94.858583999999993"/>
    <n v="100214"/>
    <x v="105"/>
    <n v="24.7"/>
    <x v="0"/>
    <x v="144"/>
    <x v="144"/>
    <x v="144"/>
    <x v="144"/>
    <x v="144"/>
    <x v="140"/>
    <x v="144"/>
    <x v="144"/>
    <n v="0.5"/>
    <n v="0.80039720000000003"/>
    <n v="0.64464589999999999"/>
    <n v="2.7106515999999998"/>
    <n v="9.7908115000000002"/>
    <n v="4.7980470999999998"/>
    <n v="3.6175229999999998"/>
    <n v="1.8602722"/>
    <n v="5.1012500000000002E-2"/>
    <n v="0.86890000000000001"/>
    <n v="1"/>
    <n v="0.99370000000000003"/>
    <n v="1"/>
    <n v="0.998"/>
    <n v="0.98699999999999999"/>
    <n v="0.995"/>
    <n v="1"/>
    <x v="144"/>
  </r>
  <r>
    <x v="0"/>
    <n v="290370003"/>
    <s v="FRM"/>
    <s v="Missouri"/>
    <s v="Cass"/>
    <n v="38.75976"/>
    <n v="-94.579970000000003"/>
    <n v="91216"/>
    <x v="14"/>
    <n v="23.8"/>
    <x v="0"/>
    <x v="145"/>
    <x v="145"/>
    <x v="145"/>
    <x v="145"/>
    <x v="145"/>
    <x v="141"/>
    <x v="145"/>
    <x v="145"/>
    <n v="0.5"/>
    <n v="0.91973970000000005"/>
    <n v="0.86892000000000003"/>
    <n v="2.6935476999999999"/>
    <n v="8.1769323000000007"/>
    <n v="6.1504611999999996"/>
    <n v="2.1912810999999999"/>
    <n v="2.2591304999999999"/>
    <n v="0.12621669999999999"/>
    <n v="0.95379999999999998"/>
    <n v="1"/>
    <n v="0.99560000000000004"/>
    <n v="1"/>
    <n v="0.99819999999999998"/>
    <n v="0.98719999999999997"/>
    <n v="0.99690000000000001"/>
    <n v="1"/>
    <x v="145"/>
  </r>
  <r>
    <x v="0"/>
    <n v="290470005"/>
    <s v="FRM"/>
    <s v="Missouri"/>
    <s v="Clay"/>
    <n v="39.303089999999997"/>
    <n v="-94.376622999999995"/>
    <n v="96217"/>
    <x v="111"/>
    <n v="22.3"/>
    <x v="0"/>
    <x v="146"/>
    <x v="146"/>
    <x v="146"/>
    <x v="146"/>
    <x v="146"/>
    <x v="142"/>
    <x v="146"/>
    <x v="146"/>
    <n v="0.5"/>
    <n v="0.52999980000000002"/>
    <n v="0.57750230000000002"/>
    <n v="3.2166003999999999"/>
    <n v="5.7814230999999996"/>
    <n v="5.5021709999999997"/>
    <n v="4.1617913"/>
    <n v="2.078913"/>
    <n v="3.2858699999999998E-2"/>
    <n v="0.92949999999999999"/>
    <n v="1"/>
    <n v="0.99429999999999996"/>
    <n v="1"/>
    <n v="0.99809999999999999"/>
    <n v="0.9879"/>
    <n v="0.99529999999999996"/>
    <n v="1"/>
    <x v="146"/>
  </r>
  <r>
    <x v="0"/>
    <n v="290770032"/>
    <s v="FRM"/>
    <s v="Missouri"/>
    <s v="Greene"/>
    <n v="37.199541000000004"/>
    <n v="-93.284874000000002"/>
    <n v="77225"/>
    <x v="100"/>
    <n v="23.4"/>
    <x v="0"/>
    <x v="147"/>
    <x v="147"/>
    <x v="147"/>
    <x v="147"/>
    <x v="147"/>
    <x v="143"/>
    <x v="147"/>
    <x v="147"/>
    <n v="0.5"/>
    <n v="1.055275"/>
    <n v="0.57632729999999999"/>
    <n v="2.3184667000000001"/>
    <n v="10.2231474"/>
    <n v="5.1366258"/>
    <n v="1.9246354999999999"/>
    <n v="1.7341411"/>
    <n v="6.3147999999999998E-3"/>
    <n v="0.97189999999999999"/>
    <n v="1"/>
    <n v="0.99639999999999995"/>
    <n v="1"/>
    <n v="0.998"/>
    <n v="0.99150000000000005"/>
    <n v="0.99770000000000003"/>
    <n v="1"/>
    <x v="147"/>
  </r>
  <r>
    <x v="0"/>
    <n v="290950034"/>
    <s v="FRM"/>
    <s v="Missouri"/>
    <s v="Jackson"/>
    <n v="39.104757999999997"/>
    <n v="-94.570796000000001"/>
    <n v="94216"/>
    <x v="119"/>
    <n v="26.3"/>
    <x v="0"/>
    <x v="148"/>
    <x v="148"/>
    <x v="148"/>
    <x v="148"/>
    <x v="148"/>
    <x v="144"/>
    <x v="148"/>
    <x v="148"/>
    <n v="0.5"/>
    <n v="0.90554009999999996"/>
    <n v="1.0118818000000001"/>
    <n v="2.8610373"/>
    <n v="9.9390868999999995"/>
    <n v="4.7459831000000001"/>
    <n v="4.4661255000000004"/>
    <n v="1.7844065"/>
    <n v="0.18053449999999999"/>
    <n v="0.93700000000000006"/>
    <n v="1"/>
    <n v="0.99219999999999997"/>
    <n v="1"/>
    <n v="0.99819999999999998"/>
    <n v="0.98499999999999999"/>
    <n v="0.99319999999999997"/>
    <n v="1"/>
    <x v="148"/>
  </r>
  <r>
    <x v="0"/>
    <n v="300131026"/>
    <s v="FRM"/>
    <s v="Montana"/>
    <s v="Cascade"/>
    <n v="47.502222000000003"/>
    <n v="-111.27888900000001"/>
    <n v="179109"/>
    <x v="120"/>
    <n v="16.7"/>
    <x v="0"/>
    <x v="149"/>
    <x v="149"/>
    <x v="149"/>
    <x v="149"/>
    <x v="149"/>
    <x v="145"/>
    <x v="149"/>
    <x v="149"/>
    <n v="0.5"/>
    <n v="1.2951241"/>
    <n v="0.77376129999999999"/>
    <n v="0.22845389999999999"/>
    <n v="13.013333299999999"/>
    <n v="0.65394419999999998"/>
    <n v="2.8063399999999999E-2"/>
    <n v="0.22107250000000001"/>
    <n v="1.60077E-2"/>
    <n v="0.98040000000000005"/>
    <n v="1"/>
    <n v="0.99"/>
    <n v="1"/>
    <n v="0.99450000000000005"/>
    <n v="0.88539999999999996"/>
    <n v="0.99360000000000004"/>
    <n v="1"/>
    <x v="149"/>
  </r>
  <r>
    <x v="0"/>
    <n v="300290009"/>
    <s v="FRM"/>
    <s v="Montana"/>
    <s v="Flathead"/>
    <n v="48.399721999999997"/>
    <n v="-114.333611"/>
    <n v="191092"/>
    <x v="102"/>
    <n v="21.6"/>
    <x v="0"/>
    <x v="150"/>
    <x v="150"/>
    <x v="150"/>
    <x v="150"/>
    <x v="150"/>
    <x v="146"/>
    <x v="150"/>
    <x v="150"/>
    <n v="0.5"/>
    <n v="0.92703769999999996"/>
    <n v="0.61010220000000004"/>
    <n v="0.53222780000000003"/>
    <n v="16.960000999999998"/>
    <n v="1.1245513"/>
    <n v="0.65870399999999996"/>
    <n v="0.34023979999999998"/>
    <n v="6.5728999999999996E-3"/>
    <n v="0.99690000000000001"/>
    <n v="1"/>
    <n v="0.98580000000000001"/>
    <n v="1"/>
    <n v="0.99139999999999995"/>
    <n v="0.97589999999999999"/>
    <n v="0.98850000000000005"/>
    <n v="1"/>
    <x v="150"/>
  </r>
  <r>
    <x v="0"/>
    <n v="300290047"/>
    <s v="FRM"/>
    <s v="Montana"/>
    <s v="Flathead"/>
    <n v="48.202500000000001"/>
    <n v="-114.305556"/>
    <n v="189091"/>
    <x v="28"/>
    <n v="19.5"/>
    <x v="0"/>
    <x v="151"/>
    <x v="151"/>
    <x v="151"/>
    <x v="151"/>
    <x v="151"/>
    <x v="147"/>
    <x v="151"/>
    <x v="151"/>
    <n v="0.5"/>
    <n v="1.0509402999999999"/>
    <n v="0.81431039999999999"/>
    <n v="0.37918550000000001"/>
    <n v="15.262222299999999"/>
    <n v="0.94182739999999998"/>
    <n v="0.29792790000000002"/>
    <n v="0.2855259"/>
    <n v="7.5031999999999998E-3"/>
    <n v="0.99509999999999998"/>
    <n v="1"/>
    <n v="0.98170000000000002"/>
    <n v="1"/>
    <n v="0.99339999999999995"/>
    <n v="0.94440000000000002"/>
    <n v="0.99199999999999999"/>
    <n v="1"/>
    <x v="151"/>
  </r>
  <r>
    <x v="0"/>
    <n v="300310008"/>
    <s v="FRM"/>
    <s v="Montana"/>
    <s v="Gallatin"/>
    <n v="45.772778000000002"/>
    <n v="-111.17749999999999"/>
    <n v="163107"/>
    <x v="2"/>
    <n v="26.2"/>
    <x v="0"/>
    <x v="152"/>
    <x v="152"/>
    <x v="152"/>
    <x v="152"/>
    <x v="152"/>
    <x v="148"/>
    <x v="152"/>
    <x v="152"/>
    <n v="0.5"/>
    <n v="1.3170995000000001"/>
    <n v="1.3658296999999999"/>
    <n v="0.48931989999999997"/>
    <n v="20.567386599999999"/>
    <n v="0.81151430000000002"/>
    <n v="0.78544689999999995"/>
    <n v="0.32346760000000002"/>
    <n v="6.0661300000000001E-2"/>
    <n v="0.99390000000000001"/>
    <n v="1"/>
    <n v="0.9718"/>
    <n v="1"/>
    <n v="0.995"/>
    <n v="0.94650000000000001"/>
    <n v="0.97440000000000004"/>
    <n v="1"/>
    <x v="152"/>
  </r>
  <r>
    <x v="0"/>
    <n v="300310016"/>
    <s v="FRM"/>
    <s v="Montana"/>
    <s v="Gallatin"/>
    <n v="44.661392999999997"/>
    <n v="-111.105891"/>
    <n v="153106"/>
    <x v="121"/>
    <n v="22.1"/>
    <x v="0"/>
    <x v="153"/>
    <x v="153"/>
    <x v="153"/>
    <x v="153"/>
    <x v="153"/>
    <x v="149"/>
    <x v="153"/>
    <x v="153"/>
    <n v="0.5"/>
    <n v="1.2667811"/>
    <n v="0.65409079999999997"/>
    <n v="0.48057040000000001"/>
    <n v="17.373332999999999"/>
    <n v="0.9788"/>
    <n v="0.58362130000000001"/>
    <n v="0.2940528"/>
    <n v="2.24186E-2"/>
    <n v="0.99450000000000005"/>
    <n v="1"/>
    <n v="0.97540000000000004"/>
    <n v="1"/>
    <n v="0.99619999999999997"/>
    <n v="0.9395"/>
    <n v="0.99160000000000004"/>
    <n v="1"/>
    <x v="153"/>
  </r>
  <r>
    <x v="0"/>
    <n v="300530018"/>
    <s v="FRM"/>
    <s v="Montana"/>
    <s v="Lincoln"/>
    <n v="48.384166999999998"/>
    <n v="-115.548056"/>
    <n v="192084"/>
    <x v="122"/>
    <n v="32.200000000000003"/>
    <x v="0"/>
    <x v="154"/>
    <x v="154"/>
    <x v="154"/>
    <x v="154"/>
    <x v="154"/>
    <x v="150"/>
    <x v="154"/>
    <x v="154"/>
    <n v="0.5"/>
    <n v="0.60022810000000004"/>
    <n v="2.6703725"/>
    <n v="0.59975270000000003"/>
    <n v="25.448888799999999"/>
    <n v="0.92256300000000002"/>
    <n v="1.0416962000000001"/>
    <n v="0.32836700000000002"/>
    <n v="0.1158216"/>
    <n v="0.99660000000000004"/>
    <n v="1"/>
    <n v="0.97250000000000003"/>
    <n v="1"/>
    <n v="0.99280000000000002"/>
    <n v="0.95309999999999995"/>
    <n v="0.98070000000000002"/>
    <n v="1"/>
    <x v="154"/>
  </r>
  <r>
    <x v="0"/>
    <n v="300630031"/>
    <s v="FRM"/>
    <s v="Montana"/>
    <s v="Missoula"/>
    <n v="46.874912000000002"/>
    <n v="-113.99525300000001"/>
    <n v="176091"/>
    <x v="123"/>
    <n v="25.8"/>
    <x v="0"/>
    <x v="155"/>
    <x v="155"/>
    <x v="155"/>
    <x v="155"/>
    <x v="155"/>
    <x v="151"/>
    <x v="155"/>
    <x v="155"/>
    <n v="0.5"/>
    <n v="1.1500087000000001"/>
    <n v="1.7641713999999999"/>
    <n v="0.7350662"/>
    <n v="18.354532200000001"/>
    <n v="1.1216773"/>
    <n v="1.4879583999999999"/>
    <n v="0.57122490000000004"/>
    <n v="0.19660520000000001"/>
    <n v="0.99609999999999999"/>
    <n v="1"/>
    <n v="0.96230000000000004"/>
    <n v="1"/>
    <n v="0.99280000000000002"/>
    <n v="0.94199999999999995"/>
    <n v="0.96779999999999999"/>
    <n v="1"/>
    <x v="155"/>
  </r>
  <r>
    <x v="0"/>
    <n v="300810007"/>
    <s v="FRM"/>
    <s v="Montana"/>
    <s v="Ravalli"/>
    <n v="46.245517"/>
    <n v="-114.159808"/>
    <n v="171089"/>
    <x v="124"/>
    <n v="29.2"/>
    <x v="0"/>
    <x v="156"/>
    <x v="156"/>
    <x v="156"/>
    <x v="156"/>
    <x v="156"/>
    <x v="152"/>
    <x v="156"/>
    <x v="156"/>
    <n v="0.5"/>
    <n v="0.74738950000000004"/>
    <n v="1.1052382999999999"/>
    <n v="0.67092549999999995"/>
    <n v="23.1200008"/>
    <n v="1.0517856999999999"/>
    <n v="1.4547817999999999"/>
    <n v="0.42326039999999998"/>
    <n v="0.15385650000000001"/>
    <n v="0.99470000000000003"/>
    <n v="1"/>
    <n v="0.95289999999999997"/>
    <n v="1"/>
    <n v="0.99299999999999999"/>
    <n v="0.93079999999999996"/>
    <n v="0.9546"/>
    <n v="1"/>
    <x v="156"/>
  </r>
  <r>
    <x v="0"/>
    <n v="300890007"/>
    <s v="FRM"/>
    <s v="Montana"/>
    <s v="Sanders"/>
    <n v="47.596389000000002"/>
    <n v="-115.323611"/>
    <n v="184084"/>
    <x v="125"/>
    <n v="19.3"/>
    <x v="0"/>
    <x v="157"/>
    <x v="157"/>
    <x v="157"/>
    <x v="157"/>
    <x v="157"/>
    <x v="153"/>
    <x v="157"/>
    <x v="157"/>
    <n v="0.5"/>
    <n v="0.95585889999999996"/>
    <n v="0.81751470000000004"/>
    <n v="0.38350040000000002"/>
    <n v="15.1377773"/>
    <n v="0.87058420000000003"/>
    <n v="0.4246624"/>
    <n v="0.25475530000000002"/>
    <n v="2.5809800000000001E-2"/>
    <n v="0.99060000000000004"/>
    <n v="1"/>
    <n v="0.97729999999999995"/>
    <n v="1"/>
    <n v="0.99570000000000003"/>
    <n v="0.94079999999999997"/>
    <n v="0.98719999999999997"/>
    <n v="1"/>
    <x v="157"/>
  </r>
  <r>
    <x v="0"/>
    <n v="300930005"/>
    <s v="FRM"/>
    <s v="Montana"/>
    <s v="Silver Bow"/>
    <n v="46.002397000000002"/>
    <n v="-112.50088599999999"/>
    <n v="166099"/>
    <x v="52"/>
    <n v="33.700000000000003"/>
    <x v="0"/>
    <x v="158"/>
    <x v="158"/>
    <x v="158"/>
    <x v="158"/>
    <x v="158"/>
    <x v="154"/>
    <x v="158"/>
    <x v="158"/>
    <n v="0.5"/>
    <n v="1.1687084000000001"/>
    <n v="3.2408636"/>
    <n v="0.82277100000000003"/>
    <n v="24.606197399999999"/>
    <n v="0.68023350000000005"/>
    <n v="2.1085750999999999"/>
    <n v="0.50384709999999999"/>
    <n v="0.16076480000000001"/>
    <n v="0.99580000000000002"/>
    <n v="1"/>
    <n v="0.92769999999999997"/>
    <n v="1"/>
    <n v="0.99239999999999995"/>
    <n v="0.9073"/>
    <n v="0.92569999999999997"/>
    <n v="1"/>
    <x v="158"/>
  </r>
  <r>
    <x v="0"/>
    <n v="301111065"/>
    <s v="FRM"/>
    <s v="Montana"/>
    <s v="Yellowstone"/>
    <n v="45.801943999999999"/>
    <n v="-108.42611100000001"/>
    <n v="161125"/>
    <x v="126"/>
    <n v="17.7"/>
    <x v="0"/>
    <x v="159"/>
    <x v="159"/>
    <x v="159"/>
    <x v="159"/>
    <x v="159"/>
    <x v="155"/>
    <x v="159"/>
    <x v="159"/>
    <n v="0.5"/>
    <n v="1.162787"/>
    <n v="0.46262029999999998"/>
    <n v="0.33064310000000002"/>
    <n v="13.866666800000001"/>
    <n v="0.8666779"/>
    <n v="0.1530039"/>
    <n v="0.2836496"/>
    <n v="0.14657519999999999"/>
    <n v="0.96399999999999997"/>
    <n v="1"/>
    <n v="0.98829999999999996"/>
    <n v="1"/>
    <n v="0.99739999999999995"/>
    <n v="0.93389999999999995"/>
    <n v="0.99919999999999998"/>
    <n v="1"/>
    <x v="159"/>
  </r>
  <r>
    <x v="0"/>
    <n v="310550019"/>
    <s v="FRM"/>
    <s v="Nebraska"/>
    <s v="Douglas"/>
    <n v="41.247486000000002"/>
    <n v="-95.973141999999996"/>
    <n v="114206"/>
    <x v="93"/>
    <n v="22.7"/>
    <x v="0"/>
    <x v="160"/>
    <x v="160"/>
    <x v="160"/>
    <x v="160"/>
    <x v="160"/>
    <x v="156"/>
    <x v="160"/>
    <x v="160"/>
    <n v="0.5"/>
    <n v="1.6600577000000001"/>
    <n v="0.70236319999999997"/>
    <n v="2.6402659000000002"/>
    <n v="7.5121187999999997"/>
    <n v="3.6621939999999999"/>
    <n v="4.4308658000000003"/>
    <n v="1.6014539000000001"/>
    <n v="8.6415500000000006E-2"/>
    <n v="1.0527"/>
    <n v="1.0439000000000001"/>
    <n v="0.98650000000000004"/>
    <n v="1.0383"/>
    <n v="0.9879"/>
    <n v="0.9093"/>
    <n v="0.99739999999999995"/>
    <n v="0.39240000000000003"/>
    <x v="160"/>
  </r>
  <r>
    <x v="0"/>
    <n v="310550052"/>
    <s v="FRM"/>
    <s v="Nebraska"/>
    <s v="Douglas"/>
    <n v="41.197847000000003"/>
    <n v="-96.056685999999999"/>
    <n v="114205"/>
    <x v="127"/>
    <n v="21.6"/>
    <x v="0"/>
    <x v="161"/>
    <x v="161"/>
    <x v="161"/>
    <x v="161"/>
    <x v="161"/>
    <x v="157"/>
    <x v="161"/>
    <x v="161"/>
    <n v="0.5"/>
    <n v="1.5062051999999999"/>
    <n v="0.66940679999999997"/>
    <n v="2.7672427000000002"/>
    <n v="5.5930090000000003"/>
    <n v="3.6991923"/>
    <n v="5.0879798000000003"/>
    <n v="1.6678767999999999"/>
    <n v="0.1886264"/>
    <n v="0.95289999999999997"/>
    <n v="0.97470000000000001"/>
    <n v="0.92920000000000003"/>
    <n v="1.0940000000000001"/>
    <n v="1.1859999999999999"/>
    <n v="0.80879999999999996"/>
    <n v="1.0644"/>
    <n v="1.7269000000000001"/>
    <x v="161"/>
  </r>
  <r>
    <x v="0"/>
    <n v="310790004"/>
    <s v="FRM"/>
    <s v="Nebraska"/>
    <s v="Hall"/>
    <n v="40.942098999999999"/>
    <n v="-98.364966999999993"/>
    <n v="111189"/>
    <x v="128"/>
    <n v="18.100000000000001"/>
    <x v="0"/>
    <x v="162"/>
    <x v="162"/>
    <x v="162"/>
    <x v="162"/>
    <x v="162"/>
    <x v="158"/>
    <x v="162"/>
    <x v="162"/>
    <n v="0.5"/>
    <n v="1.0177963000000001"/>
    <n v="0.49787989999999999"/>
    <n v="2.3808004999999999"/>
    <n v="4.9425787999999997"/>
    <n v="3.2162267999999998"/>
    <n v="4.2804747000000001"/>
    <n v="1.2840005999999999"/>
    <n v="3.2767499999999998E-2"/>
    <n v="0.92879999999999996"/>
    <n v="1"/>
    <n v="0.99129999999999996"/>
    <n v="1"/>
    <n v="0.99850000000000005"/>
    <n v="0.9849"/>
    <n v="0.99139999999999995"/>
    <n v="1"/>
    <x v="162"/>
  </r>
  <r>
    <x v="0"/>
    <n v="311090022"/>
    <s v="FRM"/>
    <s v="Nebraska"/>
    <s v="Lancaster"/>
    <n v="40.81259"/>
    <n v="-96.683019999999999"/>
    <n v="110201"/>
    <x v="128"/>
    <n v="18.100000000000001"/>
    <x v="0"/>
    <x v="163"/>
    <x v="163"/>
    <x v="163"/>
    <x v="163"/>
    <x v="163"/>
    <x v="159"/>
    <x v="163"/>
    <x v="163"/>
    <n v="0.5"/>
    <n v="1.3213208000000001"/>
    <n v="0.54507240000000001"/>
    <n v="2.1979327"/>
    <n v="4.7839717999999998"/>
    <n v="4.5831312999999998"/>
    <n v="2.3565562"/>
    <n v="1.7409629"/>
    <n v="0.16769310000000001"/>
    <n v="0.90259999999999996"/>
    <n v="1"/>
    <n v="0.99550000000000005"/>
    <n v="1"/>
    <n v="0.99880000000000002"/>
    <n v="0.98829999999999996"/>
    <n v="0.99650000000000005"/>
    <n v="1"/>
    <x v="163"/>
  </r>
  <r>
    <x v="0"/>
    <n v="311530007"/>
    <s v="FRM"/>
    <s v="Nebraska"/>
    <s v="Sarpy"/>
    <n v="41.133293999999999"/>
    <n v="-95.956102999999999"/>
    <n v="113206"/>
    <x v="111"/>
    <n v="22.2"/>
    <x v="0"/>
    <x v="164"/>
    <x v="164"/>
    <x v="164"/>
    <x v="164"/>
    <x v="164"/>
    <x v="160"/>
    <x v="164"/>
    <x v="164"/>
    <n v="0.5"/>
    <n v="1.8883867999999999"/>
    <n v="0.68647970000000003"/>
    <n v="1.9693822000000001"/>
    <n v="9.3526629999999997"/>
    <n v="4.8974546999999999"/>
    <n v="1.0522943"/>
    <n v="1.6690965"/>
    <n v="0.2020826"/>
    <n v="0.92759999999999998"/>
    <n v="1.0074000000000001"/>
    <n v="0.94240000000000002"/>
    <n v="1.0331999999999999"/>
    <n v="1.0968"/>
    <n v="0.53769999999999996"/>
    <n v="1.0603"/>
    <n v="1.0701000000000001"/>
    <x v="164"/>
  </r>
  <r>
    <x v="0"/>
    <n v="311570003"/>
    <s v="FRM"/>
    <s v="Nebraska"/>
    <s v="Scotts Bluff"/>
    <n v="41.865000000000002"/>
    <n v="-103.664444"/>
    <n v="121153"/>
    <x v="94"/>
    <n v="18.5"/>
    <x v="0"/>
    <x v="165"/>
    <x v="165"/>
    <x v="165"/>
    <x v="165"/>
    <x v="165"/>
    <x v="161"/>
    <x v="165"/>
    <x v="165"/>
    <n v="0.5"/>
    <n v="1.5080705000000001"/>
    <n v="0.51042620000000005"/>
    <n v="0.76942250000000001"/>
    <n v="12.359841299999999"/>
    <n v="1.6769829000000001"/>
    <n v="0.55582100000000001"/>
    <n v="0.60499020000000003"/>
    <n v="7.0528800000000003E-2"/>
    <n v="0.9516"/>
    <n v="1"/>
    <n v="0.9909"/>
    <n v="1"/>
    <n v="0.99729999999999996"/>
    <n v="0.96730000000000005"/>
    <n v="0.99429999999999996"/>
    <n v="1"/>
    <x v="165"/>
  </r>
  <r>
    <x v="0"/>
    <n v="311770002"/>
    <s v="FRM"/>
    <s v="Nebraska"/>
    <s v="Washington"/>
    <n v="41.551211000000002"/>
    <n v="-96.146174999999999"/>
    <n v="117204"/>
    <x v="129"/>
    <n v="19.8"/>
    <x v="0"/>
    <x v="166"/>
    <x v="166"/>
    <x v="166"/>
    <x v="166"/>
    <x v="166"/>
    <x v="162"/>
    <x v="166"/>
    <x v="166"/>
    <n v="0.5"/>
    <n v="1.088908"/>
    <n v="0.55719580000000002"/>
    <n v="2.8768489000000002"/>
    <n v="3.8165597999999998"/>
    <n v="3.2533348000000002"/>
    <n v="6.0275397000000002"/>
    <n v="1.602142"/>
    <n v="0.13879340000000001"/>
    <n v="0.95860000000000001"/>
    <n v="1"/>
    <n v="0.98919999999999997"/>
    <n v="1"/>
    <n v="0.99880000000000002"/>
    <n v="0.98299999999999998"/>
    <n v="0.98839999999999995"/>
    <n v="1"/>
    <x v="166"/>
  </r>
  <r>
    <x v="0"/>
    <n v="320030561"/>
    <s v="FRM"/>
    <s v="Nevada"/>
    <s v="Clark"/>
    <n v="36.163994000000002"/>
    <n v="-115.11393"/>
    <n v="81064"/>
    <x v="130"/>
    <n v="21.4"/>
    <x v="0"/>
    <x v="167"/>
    <x v="167"/>
    <x v="167"/>
    <x v="167"/>
    <x v="167"/>
    <x v="163"/>
    <x v="167"/>
    <x v="167"/>
    <n v="0.5"/>
    <n v="2.3235809999999999"/>
    <n v="3.4639926000000001"/>
    <n v="0.31648850000000001"/>
    <n v="12.3385763"/>
    <n v="1.1334974"/>
    <n v="0.21762619999999999"/>
    <n v="0.57107529999999995"/>
    <n v="0.55377540000000003"/>
    <n v="0.99490000000000001"/>
    <n v="1"/>
    <n v="0.99150000000000005"/>
    <n v="1"/>
    <n v="0.98919999999999997"/>
    <n v="0.98809999999999998"/>
    <n v="0.98750000000000004"/>
    <n v="1"/>
    <x v="167"/>
  </r>
  <r>
    <x v="0"/>
    <n v="320031019"/>
    <s v="FRM"/>
    <s v="Nevada"/>
    <s v="Clark"/>
    <n v="35.785634000000002"/>
    <n v="-115.35706"/>
    <n v="77062"/>
    <x v="131"/>
    <n v="10.8"/>
    <x v="0"/>
    <x v="168"/>
    <x v="168"/>
    <x v="168"/>
    <x v="168"/>
    <x v="168"/>
    <x v="164"/>
    <x v="168"/>
    <x v="168"/>
    <n v="0.5"/>
    <n v="2.2264726000000001"/>
    <n v="0.9971257"/>
    <n v="0.42045129999999997"/>
    <n v="4.7754954999999999"/>
    <n v="1.3305644999999999"/>
    <n v="2.8492E-2"/>
    <n v="0.40374409999999999"/>
    <n v="0.16749910000000001"/>
    <n v="0.97050000000000003"/>
    <n v="1"/>
    <n v="0.97729999999999995"/>
    <n v="1"/>
    <n v="0.9788"/>
    <n v="0.97209999999999996"/>
    <n v="0.97650000000000003"/>
    <n v="1"/>
    <x v="168"/>
  </r>
  <r>
    <x v="0"/>
    <n v="320032002"/>
    <s v="FRM"/>
    <s v="Nevada"/>
    <s v="Clark"/>
    <n v="36.191110999999999"/>
    <n v="-115.12222199999999"/>
    <n v="81064"/>
    <x v="132"/>
    <n v="19.100000000000001"/>
    <x v="0"/>
    <x v="169"/>
    <x v="169"/>
    <x v="169"/>
    <x v="169"/>
    <x v="169"/>
    <x v="165"/>
    <x v="169"/>
    <x v="169"/>
    <n v="0.5"/>
    <n v="2.4632168000000001"/>
    <n v="1.4088799999999999"/>
    <n v="0.50036910000000001"/>
    <n v="10.5801067"/>
    <n v="2.1852493000000002"/>
    <n v="6.9960099999999997E-2"/>
    <n v="0.86286070000000004"/>
    <n v="0.58645290000000005"/>
    <n v="0.99339999999999995"/>
    <n v="1"/>
    <n v="0.98350000000000004"/>
    <n v="1"/>
    <n v="0.98370000000000002"/>
    <n v="0.98680000000000001"/>
    <n v="0.98370000000000002"/>
    <n v="1"/>
    <x v="169"/>
  </r>
  <r>
    <x v="0"/>
    <n v="320310016"/>
    <s v="FRM"/>
    <s v="Nevada"/>
    <s v="Washoe"/>
    <n v="39.525083000000002"/>
    <n v="-119.807717"/>
    <n v="118038"/>
    <x v="77"/>
    <n v="37.1"/>
    <x v="0"/>
    <x v="170"/>
    <x v="170"/>
    <x v="170"/>
    <x v="170"/>
    <x v="170"/>
    <x v="166"/>
    <x v="170"/>
    <x v="170"/>
    <n v="0.5"/>
    <n v="1.8961981999999999"/>
    <n v="2.8920952999999998"/>
    <n v="1.4468369000000001"/>
    <n v="24.583931"/>
    <n v="1.2418013999999999"/>
    <n v="3.4206634"/>
    <n v="0.98645989999999995"/>
    <n v="0.21245359999999999"/>
    <n v="0.99509999999999998"/>
    <n v="1"/>
    <n v="0.99229999999999996"/>
    <n v="1"/>
    <n v="0.99009999999999998"/>
    <n v="0.99329999999999996"/>
    <n v="0.99209999999999998"/>
    <n v="1"/>
    <x v="170"/>
  </r>
  <r>
    <x v="0"/>
    <n v="350010023"/>
    <s v="FRM"/>
    <s v="New Mexico"/>
    <s v="Bernalillo"/>
    <n v="35.134300000000003"/>
    <n v="-106.5852"/>
    <n v="61126"/>
    <x v="133"/>
    <n v="15.4"/>
    <x v="0"/>
    <x v="171"/>
    <x v="171"/>
    <x v="171"/>
    <x v="171"/>
    <x v="171"/>
    <x v="167"/>
    <x v="171"/>
    <x v="171"/>
    <n v="0.5"/>
    <n v="0.84707699999999997"/>
    <n v="2.0834807999999998"/>
    <n v="0.56241070000000004"/>
    <n v="9.3726520999999998"/>
    <n v="0.88224939999999996"/>
    <n v="0.83643540000000005"/>
    <n v="0.31161369999999999"/>
    <n v="2.6171099999999999E-2"/>
    <n v="0.9829"/>
    <n v="1"/>
    <n v="0.99299999999999999"/>
    <n v="1"/>
    <n v="0.99129999999999996"/>
    <n v="0.995"/>
    <n v="0.99099999999999999"/>
    <n v="1"/>
    <x v="171"/>
  </r>
  <r>
    <x v="0"/>
    <n v="350010024"/>
    <s v="FRM"/>
    <s v="New Mexico"/>
    <s v="Bernalillo"/>
    <n v="35.063099999999999"/>
    <n v="-106.578785"/>
    <n v="61126"/>
    <x v="95"/>
    <n v="15.8"/>
    <x v="0"/>
    <x v="172"/>
    <x v="172"/>
    <x v="172"/>
    <x v="172"/>
    <x v="172"/>
    <x v="168"/>
    <x v="172"/>
    <x v="172"/>
    <n v="0.5"/>
    <n v="1.3680190999999999"/>
    <n v="1.7270373000000001"/>
    <n v="0.6035123"/>
    <n v="9.4457234999999997"/>
    <n v="1.1845695000000001"/>
    <n v="0.59946010000000005"/>
    <n v="0.43699490000000002"/>
    <n v="3.2036299999999997E-2"/>
    <n v="0.97560000000000002"/>
    <n v="1"/>
    <n v="0.98799999999999999"/>
    <n v="1"/>
    <n v="0.98570000000000002"/>
    <n v="0.99350000000000005"/>
    <n v="0.9849"/>
    <n v="1"/>
    <x v="172"/>
  </r>
  <r>
    <x v="0"/>
    <n v="350050005"/>
    <s v="FRM"/>
    <s v="New Mexico"/>
    <s v="Chaves"/>
    <n v="33.396943999999998"/>
    <n v="-104.523611"/>
    <n v="44140"/>
    <x v="95"/>
    <n v="15.7"/>
    <x v="0"/>
    <x v="173"/>
    <x v="173"/>
    <x v="173"/>
    <x v="173"/>
    <x v="173"/>
    <x v="169"/>
    <x v="173"/>
    <x v="173"/>
    <n v="0.5"/>
    <n v="2.6716847000000001"/>
    <n v="0.29234250000000001"/>
    <n v="1.5694374"/>
    <n v="4.7397079"/>
    <n v="3.4807793999999999"/>
    <n v="1.3212936"/>
    <n v="1.1699543999999999"/>
    <n v="3.2261999999999998E-3"/>
    <n v="0.95220000000000005"/>
    <n v="1"/>
    <n v="0.98860000000000003"/>
    <n v="1"/>
    <n v="0.99180000000000001"/>
    <n v="0.97950000000000004"/>
    <n v="0.99180000000000001"/>
    <n v="1"/>
    <x v="173"/>
  </r>
  <r>
    <x v="0"/>
    <n v="350130017"/>
    <s v="FRM"/>
    <s v="New Mexico"/>
    <s v="Doña Ana"/>
    <n v="31.795832999999998"/>
    <n v="-106.5575"/>
    <n v="31123"/>
    <x v="11"/>
    <n v="34"/>
    <x v="0"/>
    <x v="174"/>
    <x v="174"/>
    <x v="174"/>
    <x v="174"/>
    <x v="174"/>
    <x v="170"/>
    <x v="174"/>
    <x v="174"/>
    <n v="0.5"/>
    <n v="6.9267836000000003"/>
    <n v="1.9572309999999999"/>
    <n v="0.61789609999999995"/>
    <n v="21.384063699999999"/>
    <n v="1.5147881999999999"/>
    <n v="0.31803930000000002"/>
    <n v="0.51887819999999996"/>
    <n v="0.32487719999999998"/>
    <n v="1.3007"/>
    <n v="0.7681"/>
    <n v="0.98870000000000002"/>
    <n v="0.93769999999999998"/>
    <n v="1.1001000000000001"/>
    <n v="0.74439999999999995"/>
    <n v="1.1304000000000001"/>
    <n v="0.74770000000000003"/>
    <x v="174"/>
  </r>
  <r>
    <x v="0"/>
    <n v="350130025"/>
    <s v="FRM"/>
    <s v="New Mexico"/>
    <s v="Doña Ana"/>
    <n v="32.321944000000002"/>
    <n v="-106.76777800000001"/>
    <n v="36122"/>
    <x v="134"/>
    <n v="12.4"/>
    <x v="0"/>
    <x v="175"/>
    <x v="175"/>
    <x v="175"/>
    <x v="175"/>
    <x v="175"/>
    <x v="171"/>
    <x v="175"/>
    <x v="175"/>
    <n v="0.5"/>
    <n v="4.1957936"/>
    <n v="1.0189815"/>
    <n v="0.61110410000000004"/>
    <n v="3.599129"/>
    <n v="1.6772678999999999"/>
    <n v="0.15719040000000001"/>
    <n v="0.58602650000000001"/>
    <n v="0.1212765"/>
    <n v="1.1854"/>
    <n v="0.76339999999999997"/>
    <n v="0.96479999999999999"/>
    <n v="0.8579"/>
    <n v="1.0616000000000001"/>
    <n v="0.47860000000000003"/>
    <n v="1.0961000000000001"/>
    <n v="0.73470000000000002"/>
    <x v="175"/>
  </r>
  <r>
    <x v="0"/>
    <n v="350171002"/>
    <s v="FRM"/>
    <s v="New Mexico"/>
    <s v="Grant"/>
    <n v="32.784444000000001"/>
    <n v="-108.27166699999999"/>
    <n v="41111"/>
    <x v="135"/>
    <n v="10.3"/>
    <x v="0"/>
    <x v="176"/>
    <x v="176"/>
    <x v="176"/>
    <x v="176"/>
    <x v="176"/>
    <x v="172"/>
    <x v="176"/>
    <x v="176"/>
    <n v="0.5"/>
    <n v="1.7511699999999999"/>
    <n v="0.29755569999999998"/>
    <n v="0.496778"/>
    <n v="5.3542608999999999"/>
    <n v="1.3590101999999999"/>
    <n v="4.6292199999999999E-2"/>
    <n v="0.48257369999999999"/>
    <n v="1.5735800000000001E-2"/>
    <n v="0.98089999999999999"/>
    <n v="1"/>
    <n v="0.99470000000000003"/>
    <n v="1"/>
    <n v="0.99539999999999995"/>
    <n v="0.96989999999999998"/>
    <n v="0.99550000000000005"/>
    <n v="1"/>
    <x v="176"/>
  </r>
  <r>
    <x v="0"/>
    <n v="350431003"/>
    <s v="FRM"/>
    <s v="New Mexico"/>
    <s v="Sandoval"/>
    <n v="35.238056"/>
    <n v="-106.649444"/>
    <n v="62126"/>
    <x v="136"/>
    <n v="9.6"/>
    <x v="0"/>
    <x v="177"/>
    <x v="177"/>
    <x v="177"/>
    <x v="177"/>
    <x v="177"/>
    <x v="173"/>
    <x v="177"/>
    <x v="177"/>
    <n v="0.5"/>
    <n v="1.2344252"/>
    <n v="0.87868889999999999"/>
    <n v="0.43317169999999999"/>
    <n v="4.9185895999999998"/>
    <n v="1.0094601999999999"/>
    <n v="0.23997479999999999"/>
    <n v="0.37067630000000001"/>
    <n v="2.02904E-2"/>
    <n v="0.97899999999999998"/>
    <n v="1"/>
    <n v="0.98350000000000004"/>
    <n v="1"/>
    <n v="0.98160000000000003"/>
    <n v="0.99309999999999998"/>
    <n v="0.98129999999999995"/>
    <n v="1"/>
    <x v="177"/>
  </r>
  <r>
    <x v="0"/>
    <n v="350490020"/>
    <s v="FRM"/>
    <s v="New Mexico"/>
    <s v="Santa Fe"/>
    <n v="35.671111000000003"/>
    <n v="-105.953611"/>
    <n v="66131"/>
    <x v="137"/>
    <n v="8.4"/>
    <x v="0"/>
    <x v="178"/>
    <x v="178"/>
    <x v="178"/>
    <x v="178"/>
    <x v="178"/>
    <x v="174"/>
    <x v="178"/>
    <x v="178"/>
    <n v="0.5"/>
    <n v="1.6782775000000001"/>
    <n v="0.43776900000000002"/>
    <n v="0.46940549999999998"/>
    <n v="3.6309133"/>
    <n v="1.0666399"/>
    <n v="0.29209800000000002"/>
    <n v="0.35889209999999999"/>
    <n v="5.3857000000000002E-3"/>
    <n v="0.9889"/>
    <n v="1"/>
    <n v="0.99119999999999997"/>
    <n v="1"/>
    <n v="0.99109999999999998"/>
    <n v="0.99109999999999998"/>
    <n v="0.99099999999999999"/>
    <n v="1"/>
    <x v="178"/>
  </r>
  <r>
    <x v="0"/>
    <n v="380070002"/>
    <s v="FRM"/>
    <s v="North Dakota"/>
    <s v="Billings"/>
    <n v="46.894300000000001"/>
    <n v="-103.37853"/>
    <n v="168158"/>
    <x v="138"/>
    <n v="11.6"/>
    <x v="0"/>
    <x v="179"/>
    <x v="179"/>
    <x v="179"/>
    <x v="179"/>
    <x v="179"/>
    <x v="175"/>
    <x v="179"/>
    <x v="179"/>
    <n v="0.5"/>
    <n v="0.88823180000000002"/>
    <n v="0.36201060000000002"/>
    <n v="1.137526"/>
    <n v="4.5503130000000001"/>
    <n v="2.0631127"/>
    <n v="1.3011773"/>
    <n v="0.70325760000000004"/>
    <n v="0.15673799999999999"/>
    <n v="1.1943999999999999"/>
    <n v="1.1215999999999999"/>
    <n v="0.73509999999999998"/>
    <n v="1.4493"/>
    <n v="0.86770000000000003"/>
    <n v="0.56159999999999999"/>
    <n v="0.88460000000000005"/>
    <n v="1"/>
    <x v="179"/>
  </r>
  <r>
    <x v="0"/>
    <n v="380150003"/>
    <s v="FRM"/>
    <s v="North Dakota"/>
    <s v="Burleigh"/>
    <n v="46.825425000000003"/>
    <n v="-100.76821"/>
    <n v="166175"/>
    <x v="95"/>
    <n v="15.8"/>
    <x v="0"/>
    <x v="180"/>
    <x v="180"/>
    <x v="180"/>
    <x v="180"/>
    <x v="180"/>
    <x v="176"/>
    <x v="180"/>
    <x v="180"/>
    <n v="0.5"/>
    <n v="0.27508149999999998"/>
    <n v="0.38495950000000001"/>
    <n v="1.540338"/>
    <n v="7.5265794000000001"/>
    <n v="2.1425068"/>
    <n v="2.6099668"/>
    <n v="0.89408759999999998"/>
    <n v="3.4102E-3"/>
    <n v="0.84540000000000004"/>
    <n v="1.0159"/>
    <n v="1.1335"/>
    <n v="0.88580000000000003"/>
    <n v="1.0037"/>
    <n v="1.3228"/>
    <n v="1.0915999999999999"/>
    <n v="1.5741000000000001"/>
    <x v="180"/>
  </r>
  <r>
    <x v="0"/>
    <n v="380171004"/>
    <s v="FRM"/>
    <s v="North Dakota"/>
    <s v="Cass"/>
    <n v="46.933754"/>
    <n v="-96.855350000000001"/>
    <n v="167199"/>
    <x v="139"/>
    <n v="19.8"/>
    <x v="0"/>
    <x v="181"/>
    <x v="181"/>
    <x v="181"/>
    <x v="181"/>
    <x v="181"/>
    <x v="177"/>
    <x v="181"/>
    <x v="181"/>
    <n v="0.5"/>
    <n v="1.8011482999999999"/>
    <n v="0.56161450000000002"/>
    <n v="1.4352024000000001"/>
    <n v="10.0201311"/>
    <n v="2.6073225"/>
    <n v="1.7849313"/>
    <n v="1.0775296999999999"/>
    <n v="5.95884E-2"/>
    <n v="0.76319999999999999"/>
    <n v="1"/>
    <n v="0.99160000000000004"/>
    <n v="1"/>
    <n v="0.99870000000000003"/>
    <n v="0.97940000000000005"/>
    <n v="0.99350000000000005"/>
    <n v="1"/>
    <x v="181"/>
  </r>
  <r>
    <x v="0"/>
    <n v="380570004"/>
    <s v="FRM"/>
    <s v="North Dakota"/>
    <s v="Mercer"/>
    <n v="47.298611000000001"/>
    <n v="-101.766944"/>
    <n v="171168"/>
    <x v="140"/>
    <n v="13.9"/>
    <x v="0"/>
    <x v="182"/>
    <x v="182"/>
    <x v="182"/>
    <x v="182"/>
    <x v="182"/>
    <x v="178"/>
    <x v="182"/>
    <x v="182"/>
    <n v="0.5"/>
    <n v="0.59489409999999998"/>
    <n v="0.33233600000000002"/>
    <n v="1.5276718"/>
    <n v="5.3966789000000004"/>
    <n v="2.098357"/>
    <n v="2.6177532999999999"/>
    <n v="0.88552520000000001"/>
    <n v="2.0798000000000001E-3"/>
    <n v="0.90149999999999997"/>
    <n v="1"/>
    <n v="0.98260000000000003"/>
    <n v="1"/>
    <n v="0.99880000000000002"/>
    <n v="0.96660000000000001"/>
    <n v="0.98299999999999998"/>
    <n v="1"/>
    <x v="182"/>
  </r>
  <r>
    <x v="0"/>
    <n v="400159008"/>
    <s v="FRM"/>
    <s v="Oklahoma"/>
    <s v="Caddo"/>
    <n v="35.111944000000001"/>
    <n v="-98.252778000000006"/>
    <n v="57189"/>
    <x v="141"/>
    <n v="-9"/>
    <x v="0"/>
    <x v="183"/>
    <x v="183"/>
    <x v="183"/>
    <x v="183"/>
    <x v="183"/>
    <x v="179"/>
    <x v="183"/>
    <x v="183"/>
    <n v="0.5"/>
    <n v="1.2802562"/>
    <n v="0.57046490000000005"/>
    <n v="2.0595344999999998"/>
    <n v="13.000951799999999"/>
    <n v="4.8763065000000001"/>
    <n v="1.4881846000000001"/>
    <n v="1.7210745999999999"/>
    <n v="1.35414E-2"/>
    <n v="0.93840000000000001"/>
    <n v="1"/>
    <n v="0.99099999999999999"/>
    <n v="1"/>
    <n v="0.99119999999999997"/>
    <n v="0.98909999999999998"/>
    <n v="0.99060000000000004"/>
    <n v="1"/>
    <x v="183"/>
  </r>
  <r>
    <x v="0"/>
    <n v="400970186"/>
    <s v="FRM"/>
    <s v="Oklahoma"/>
    <s v="Mayes"/>
    <n v="36.304623999999997"/>
    <n v="-95.310615999999996"/>
    <n v="69211"/>
    <x v="103"/>
    <n v="23.2"/>
    <x v="0"/>
    <x v="184"/>
    <x v="184"/>
    <x v="184"/>
    <x v="184"/>
    <x v="184"/>
    <x v="180"/>
    <x v="184"/>
    <x v="184"/>
    <n v="0.5"/>
    <n v="1.1541364999999999"/>
    <n v="0.69282969999999999"/>
    <n v="2.1996593"/>
    <n v="10.450390799999999"/>
    <n v="4.8378190999999999"/>
    <n v="1.8300775"/>
    <n v="1.5423338"/>
    <n v="1.95169E-2"/>
    <n v="0.98170000000000002"/>
    <n v="1"/>
    <n v="0.996"/>
    <n v="1"/>
    <n v="0.99750000000000005"/>
    <n v="0.99150000000000005"/>
    <n v="0.99750000000000005"/>
    <n v="1"/>
    <x v="184"/>
  </r>
  <r>
    <x v="0"/>
    <n v="401010169"/>
    <s v="FRM"/>
    <s v="Oklahoma"/>
    <s v="Muskogee"/>
    <n v="35.755273000000003"/>
    <n v="-95.377668999999997"/>
    <n v="63211"/>
    <x v="142"/>
    <n v="24.3"/>
    <x v="0"/>
    <x v="185"/>
    <x v="185"/>
    <x v="185"/>
    <x v="185"/>
    <x v="185"/>
    <x v="181"/>
    <x v="185"/>
    <x v="185"/>
    <n v="0.5"/>
    <n v="1.2390019999999999"/>
    <n v="0.60134339999999997"/>
    <n v="2.1169864999999999"/>
    <n v="11.450284"/>
    <n v="5.5984138999999997"/>
    <n v="0.99423819999999996"/>
    <n v="1.8637713"/>
    <n v="2.37098E-2"/>
    <n v="1.1556"/>
    <n v="0.85589999999999999"/>
    <n v="0.93940000000000001"/>
    <n v="1.0082"/>
    <n v="1.0789"/>
    <n v="0.60419999999999996"/>
    <n v="1.1019000000000001"/>
    <n v="1.073"/>
    <x v="185"/>
  </r>
  <r>
    <x v="0"/>
    <n v="401090035"/>
    <s v="FRM"/>
    <s v="Oklahoma"/>
    <s v="Oklahoma"/>
    <n v="35.472920000000002"/>
    <n v="-97.527090000000001"/>
    <n v="61195"/>
    <x v="88"/>
    <n v="21.2"/>
    <x v="0"/>
    <x v="186"/>
    <x v="186"/>
    <x v="186"/>
    <x v="186"/>
    <x v="186"/>
    <x v="182"/>
    <x v="186"/>
    <x v="186"/>
    <n v="0.5"/>
    <n v="0.91119260000000002"/>
    <n v="0.64527020000000002"/>
    <n v="2.1244755"/>
    <n v="8.8935365999999991"/>
    <n v="4.7812390000000002"/>
    <n v="1.7551152999999999"/>
    <n v="1.6381239999999999"/>
    <n v="2.3724800000000001E-2"/>
    <n v="0.97909999999999997"/>
    <n v="1.0094000000000001"/>
    <n v="0.94630000000000003"/>
    <n v="1.0443"/>
    <n v="1.0346"/>
    <n v="0.75280000000000002"/>
    <n v="1.0374000000000001"/>
    <n v="0.91900000000000004"/>
    <x v="186"/>
  </r>
  <r>
    <x v="0"/>
    <n v="401091037"/>
    <s v="FRM"/>
    <s v="Oklahoma"/>
    <s v="Oklahoma"/>
    <n v="35.614131"/>
    <n v="-97.475082999999998"/>
    <n v="62195"/>
    <x v="121"/>
    <n v="22.2"/>
    <x v="0"/>
    <x v="187"/>
    <x v="187"/>
    <x v="187"/>
    <x v="187"/>
    <x v="187"/>
    <x v="183"/>
    <x v="187"/>
    <x v="187"/>
    <n v="0.5"/>
    <n v="0.84406760000000003"/>
    <n v="0.53330610000000001"/>
    <n v="2.2438539999999998"/>
    <n v="9.4383631000000001"/>
    <n v="5.4660602000000003"/>
    <n v="1.1743330000000001"/>
    <n v="2.0187892999999999"/>
    <n v="1.2507000000000001E-2"/>
    <n v="0.98250000000000004"/>
    <n v="1"/>
    <n v="0.99709999999999999"/>
    <n v="1"/>
    <n v="0.99790000000000001"/>
    <n v="0.99270000000000003"/>
    <n v="0.99750000000000005"/>
    <n v="1"/>
    <x v="187"/>
  </r>
  <r>
    <x v="0"/>
    <n v="401159004"/>
    <s v="FRM"/>
    <s v="Oklahoma"/>
    <s v="Ottawa"/>
    <n v="36.922221999999998"/>
    <n v="-94.838888999999995"/>
    <n v="74214"/>
    <x v="25"/>
    <n v="23.1"/>
    <x v="0"/>
    <x v="188"/>
    <x v="188"/>
    <x v="188"/>
    <x v="188"/>
    <x v="188"/>
    <x v="0"/>
    <x v="188"/>
    <x v="188"/>
    <n v="0.5"/>
    <n v="2.2184824999999999"/>
    <n v="0.54963269999999997"/>
    <n v="2.1975646000000002"/>
    <n v="8.3323689000000005"/>
    <n v="6.9724292999999999"/>
    <n v="0"/>
    <n v="2.3441377000000001"/>
    <n v="1.0127499999999999E-2"/>
    <n v="0.99260000000000004"/>
    <n v="1"/>
    <n v="0.99780000000000002"/>
    <n v="1"/>
    <n v="0.99780000000000002"/>
    <n v="-9"/>
    <n v="0.99780000000000002"/>
    <n v="1"/>
    <x v="188"/>
  </r>
  <r>
    <x v="0"/>
    <n v="401210415"/>
    <s v="FRM"/>
    <s v="Oklahoma"/>
    <s v="Pittsburg"/>
    <n v="34.906083000000002"/>
    <n v="-95.794128000000001"/>
    <n v="56208"/>
    <x v="143"/>
    <n v="22.8"/>
    <x v="0"/>
    <x v="189"/>
    <x v="189"/>
    <x v="189"/>
    <x v="189"/>
    <x v="189"/>
    <x v="184"/>
    <x v="189"/>
    <x v="189"/>
    <n v="0.5"/>
    <n v="1.3502784000000001"/>
    <n v="0.57201139999999995"/>
    <n v="1.9717633000000001"/>
    <n v="10.3471136"/>
    <n v="5.6837378000000003"/>
    <n v="0.5532222"/>
    <n v="1.8594501000000001"/>
    <n v="1.7536199999999998E-2"/>
    <n v="0.98709999999999998"/>
    <n v="1"/>
    <n v="0.995"/>
    <n v="1"/>
    <n v="0.99609999999999999"/>
    <n v="0.98219999999999996"/>
    <n v="0.996"/>
    <n v="1"/>
    <x v="189"/>
  </r>
  <r>
    <x v="0"/>
    <n v="401359015"/>
    <s v="FRM"/>
    <s v="Oklahoma"/>
    <s v="Sequoyah"/>
    <n v="35.581173999999997"/>
    <n v="-94.830059000000006"/>
    <n v="62215"/>
    <x v="67"/>
    <n v="25.1"/>
    <x v="0"/>
    <x v="190"/>
    <x v="190"/>
    <x v="190"/>
    <x v="190"/>
    <x v="190"/>
    <x v="185"/>
    <x v="190"/>
    <x v="190"/>
    <n v="0.5"/>
    <n v="1.0960884"/>
    <n v="0.6636145"/>
    <n v="2.0927041000000002"/>
    <n v="12.7819948"/>
    <n v="5.1165133000000003"/>
    <n v="1.13341"/>
    <n v="1.7226037999999999"/>
    <n v="1.2805E-2"/>
    <n v="0.9466"/>
    <n v="1"/>
    <n v="0.99490000000000001"/>
    <n v="1"/>
    <n v="0.99570000000000003"/>
    <n v="0.98970000000000002"/>
    <n v="0.99580000000000002"/>
    <n v="1"/>
    <x v="190"/>
  </r>
  <r>
    <x v="0"/>
    <n v="401430110"/>
    <s v="FRM"/>
    <s v="Oklahoma"/>
    <s v="Tulsa"/>
    <n v="36.140039999999999"/>
    <n v="-95.925381999999999"/>
    <n v="67207"/>
    <x v="144"/>
    <n v="24.7"/>
    <x v="0"/>
    <x v="191"/>
    <x v="191"/>
    <x v="191"/>
    <x v="191"/>
    <x v="191"/>
    <x v="0"/>
    <x v="191"/>
    <x v="191"/>
    <n v="0.5"/>
    <n v="1.0844376"/>
    <n v="0.67035169999999999"/>
    <n v="2.0494420999999998"/>
    <n v="12.1383572"/>
    <n v="6.0514174000000001"/>
    <n v="0"/>
    <n v="2.2171655000000001"/>
    <n v="2.3681199999999999E-2"/>
    <n v="0.94830000000000003"/>
    <n v="1"/>
    <n v="0.99619999999999997"/>
    <n v="1"/>
    <n v="0.99619999999999997"/>
    <n v="-9"/>
    <n v="0.99619999999999997"/>
    <n v="1"/>
    <x v="191"/>
  </r>
  <r>
    <x v="0"/>
    <n v="401431127"/>
    <s v="FRM"/>
    <s v="Oklahoma"/>
    <s v="Tulsa"/>
    <n v="36.204901999999997"/>
    <n v="-95.976536999999993"/>
    <n v="68206"/>
    <x v="145"/>
    <n v="25.5"/>
    <x v="0"/>
    <x v="192"/>
    <x v="192"/>
    <x v="192"/>
    <x v="192"/>
    <x v="192"/>
    <x v="186"/>
    <x v="192"/>
    <x v="192"/>
    <n v="0.5"/>
    <n v="1.5148613"/>
    <n v="0.74360910000000002"/>
    <n v="2.2253040999999998"/>
    <n v="11.3471928"/>
    <n v="6.4865560999999996"/>
    <n v="0.45200449999999998"/>
    <n v="2.2071125999999999"/>
    <n v="3.92536E-2"/>
    <n v="0.98899999999999999"/>
    <n v="1"/>
    <n v="0.997"/>
    <n v="1"/>
    <n v="0.99729999999999996"/>
    <n v="0.99239999999999995"/>
    <n v="0.99719999999999998"/>
    <n v="1"/>
    <x v="192"/>
  </r>
  <r>
    <x v="0"/>
    <n v="410250002"/>
    <s v="FRM"/>
    <s v="Oregon"/>
    <s v="Harney"/>
    <n v="43.586388999999997"/>
    <n v="-119.05111100000001"/>
    <n v="153052"/>
    <x v="117"/>
    <n v="32.9"/>
    <x v="0"/>
    <x v="193"/>
    <x v="193"/>
    <x v="193"/>
    <x v="193"/>
    <x v="193"/>
    <x v="187"/>
    <x v="193"/>
    <x v="193"/>
    <n v="0.5"/>
    <n v="1.0453494999999999"/>
    <n v="1.6374344999999999"/>
    <n v="0.6669081"/>
    <n v="26"/>
    <n v="1.0317886999999999"/>
    <n v="1.5213227"/>
    <n v="0.45708110000000002"/>
    <n v="7.3940800000000001E-2"/>
    <n v="0.9929"/>
    <n v="1"/>
    <n v="0.98399999999999999"/>
    <n v="1"/>
    <n v="0.98770000000000002"/>
    <n v="0.98209999999999997"/>
    <n v="0.98429999999999995"/>
    <n v="1"/>
    <x v="193"/>
  </r>
  <r>
    <x v="0"/>
    <n v="410290133"/>
    <s v="FRM"/>
    <s v="Oregon"/>
    <s v="Jackson"/>
    <n v="42.314078000000002"/>
    <n v="-122.879244"/>
    <n v="149024"/>
    <x v="146"/>
    <n v="31.6"/>
    <x v="0"/>
    <x v="194"/>
    <x v="194"/>
    <x v="194"/>
    <x v="194"/>
    <x v="194"/>
    <x v="188"/>
    <x v="194"/>
    <x v="194"/>
    <n v="0.5"/>
    <n v="1.6301376000000001"/>
    <n v="1.2180253999999999"/>
    <n v="0.61853990000000003"/>
    <n v="24.778877300000001"/>
    <n v="0.98892100000000005"/>
    <n v="1.3277688000000001"/>
    <n v="0.53004810000000002"/>
    <n v="6.9807499999999995E-2"/>
    <n v="0.99890000000000001"/>
    <n v="1"/>
    <n v="0.98"/>
    <n v="1"/>
    <n v="0.97260000000000002"/>
    <n v="0.98740000000000006"/>
    <n v="0.9778"/>
    <n v="1"/>
    <x v="194"/>
  </r>
  <r>
    <x v="0"/>
    <n v="410291001"/>
    <s v="FRM"/>
    <s v="Oregon"/>
    <s v="Jackson"/>
    <n v="42.536110999999998"/>
    <n v="-122.875"/>
    <n v="151025"/>
    <x v="147"/>
    <n v="17.5"/>
    <x v="0"/>
    <x v="195"/>
    <x v="195"/>
    <x v="195"/>
    <x v="195"/>
    <x v="195"/>
    <x v="189"/>
    <x v="195"/>
    <x v="195"/>
    <n v="0.5"/>
    <n v="0.72742960000000001"/>
    <n v="1.0169032"/>
    <n v="0.4281296"/>
    <n v="12.7653704"/>
    <n v="0.64109110000000002"/>
    <n v="1.0651979"/>
    <n v="0.3641761"/>
    <n v="6.79704E-2"/>
    <n v="0.99909999999999999"/>
    <n v="1"/>
    <n v="0.95530000000000004"/>
    <n v="1"/>
    <n v="0.98440000000000005"/>
    <n v="0.94469999999999998"/>
    <n v="0.96330000000000005"/>
    <n v="1"/>
    <x v="195"/>
  </r>
  <r>
    <x v="0"/>
    <n v="410330114"/>
    <s v="FRM"/>
    <s v="Oregon"/>
    <s v="Josephine"/>
    <n v="42.434139000000002"/>
    <n v="-123.34848599999999"/>
    <n v="151021"/>
    <x v="148"/>
    <n v="29.1"/>
    <x v="0"/>
    <x v="196"/>
    <x v="196"/>
    <x v="196"/>
    <x v="196"/>
    <x v="196"/>
    <x v="190"/>
    <x v="196"/>
    <x v="196"/>
    <n v="0.5"/>
    <n v="0.85901450000000001"/>
    <n v="1.4133899000000001"/>
    <n v="0.51843260000000002"/>
    <n v="22.946666700000002"/>
    <n v="0.93775419999999998"/>
    <n v="1.2900701999999999"/>
    <n v="0.47129090000000001"/>
    <n v="0.1960556"/>
    <n v="0.99950000000000006"/>
    <n v="1"/>
    <n v="0.98550000000000004"/>
    <n v="1"/>
    <n v="0.98119999999999996"/>
    <n v="0.98719999999999997"/>
    <n v="0.98350000000000004"/>
    <n v="1"/>
    <x v="196"/>
  </r>
  <r>
    <x v="0"/>
    <n v="410350004"/>
    <s v="FRM"/>
    <s v="Oregon"/>
    <s v="Klamath"/>
    <n v="42.188889000000003"/>
    <n v="-121.7225"/>
    <n v="146032"/>
    <x v="149"/>
    <n v="45.9"/>
    <x v="0"/>
    <x v="197"/>
    <x v="197"/>
    <x v="197"/>
    <x v="197"/>
    <x v="197"/>
    <x v="191"/>
    <x v="197"/>
    <x v="197"/>
    <n v="0.5"/>
    <n v="0.9168944"/>
    <n v="4.3546300000000002"/>
    <n v="0.57728049999999997"/>
    <n v="36.444442700000003"/>
    <n v="0.81266349999999998"/>
    <n v="1.6313692"/>
    <n v="0.52859129999999999"/>
    <n v="0.2277217"/>
    <n v="0.99860000000000004"/>
    <n v="1"/>
    <n v="0.98099999999999998"/>
    <n v="1"/>
    <n v="0.99239999999999995"/>
    <n v="0.97850000000000004"/>
    <n v="0.98580000000000001"/>
    <n v="1"/>
    <x v="197"/>
  </r>
  <r>
    <x v="0"/>
    <n v="410390058"/>
    <s v="FRM"/>
    <s v="Oregon"/>
    <s v="Lane"/>
    <n v="44.066304000000002"/>
    <n v="-123.139831"/>
    <n v="165027"/>
    <x v="150"/>
    <n v="27"/>
    <x v="0"/>
    <x v="198"/>
    <x v="198"/>
    <x v="198"/>
    <x v="198"/>
    <x v="198"/>
    <x v="192"/>
    <x v="198"/>
    <x v="198"/>
    <n v="0.5"/>
    <n v="0.74919690000000005"/>
    <n v="1.318025"/>
    <n v="0.72948029999999997"/>
    <n v="20.038385399999999"/>
    <n v="1.258494"/>
    <n v="1.7391483999999999"/>
    <n v="0.58890399999999998"/>
    <n v="8.5627200000000001E-2"/>
    <n v="0.99909999999999999"/>
    <n v="1"/>
    <n v="0.98880000000000001"/>
    <n v="1"/>
    <n v="0.97529999999999994"/>
    <n v="0.99470000000000003"/>
    <n v="0.98460000000000003"/>
    <n v="1"/>
    <x v="198"/>
  </r>
  <r>
    <x v="0"/>
    <n v="410390060"/>
    <s v="FRM"/>
    <s v="Oregon"/>
    <s v="Lane"/>
    <n v="44.026311999999997"/>
    <n v="-123.083737"/>
    <n v="164027"/>
    <x v="151"/>
    <n v="30.8"/>
    <x v="0"/>
    <x v="199"/>
    <x v="199"/>
    <x v="199"/>
    <x v="199"/>
    <x v="199"/>
    <x v="193"/>
    <x v="199"/>
    <x v="199"/>
    <n v="0.5"/>
    <n v="0.79011339999999997"/>
    <n v="1.2778311"/>
    <n v="1.0402452"/>
    <n v="22.154159499999999"/>
    <n v="1.2953212000000001"/>
    <n v="2.9016291999999999"/>
    <n v="0.83943840000000003"/>
    <n v="9.7356300000000007E-2"/>
    <n v="0.99970000000000003"/>
    <n v="1"/>
    <n v="0.98970000000000002"/>
    <n v="1"/>
    <n v="0.96860000000000002"/>
    <n v="0.99470000000000003"/>
    <n v="0.98450000000000004"/>
    <n v="1"/>
    <x v="199"/>
  </r>
  <r>
    <x v="0"/>
    <n v="410391009"/>
    <s v="FRM"/>
    <s v="Oregon"/>
    <s v="Lane"/>
    <n v="44.046695999999997"/>
    <n v="-123.01770399999999"/>
    <n v="164028"/>
    <x v="74"/>
    <n v="20.5"/>
    <x v="0"/>
    <x v="200"/>
    <x v="200"/>
    <x v="200"/>
    <x v="200"/>
    <x v="200"/>
    <x v="194"/>
    <x v="200"/>
    <x v="200"/>
    <n v="0.5"/>
    <n v="0.55494710000000003"/>
    <n v="0.75439140000000005"/>
    <n v="0.53324229999999995"/>
    <n v="15.6301956"/>
    <n v="0.76396540000000002"/>
    <n v="1.3535550999999999"/>
    <n v="0.43990069999999998"/>
    <n v="5.0875900000000002E-2"/>
    <n v="0.99929999999999997"/>
    <n v="1"/>
    <n v="0.98550000000000004"/>
    <n v="1"/>
    <n v="0.96709999999999996"/>
    <n v="0.99319999999999997"/>
    <n v="0.98040000000000005"/>
    <n v="1"/>
    <x v="200"/>
  </r>
  <r>
    <x v="0"/>
    <n v="410399004"/>
    <s v="FRM"/>
    <s v="Oregon"/>
    <s v="Lane"/>
    <n v="43.799570000000003"/>
    <n v="-123.05349"/>
    <n v="162027"/>
    <x v="103"/>
    <n v="23.1"/>
    <x v="0"/>
    <x v="201"/>
    <x v="201"/>
    <x v="201"/>
    <x v="201"/>
    <x v="201"/>
    <x v="195"/>
    <x v="201"/>
    <x v="201"/>
    <n v="0.5"/>
    <n v="0.68977089999999996"/>
    <n v="1.5186099"/>
    <n v="0.68271009999999999"/>
    <n v="16.0542221"/>
    <n v="0.99405379999999999"/>
    <n v="1.9344711000000001"/>
    <n v="0.64395550000000001"/>
    <n v="0.11591799999999999"/>
    <n v="0.99960000000000004"/>
    <n v="1"/>
    <n v="0.98850000000000005"/>
    <n v="1"/>
    <n v="0.9698"/>
    <n v="0.99260000000000004"/>
    <n v="0.98080000000000001"/>
    <n v="1"/>
    <x v="201"/>
  </r>
  <r>
    <x v="0"/>
    <n v="410510080"/>
    <s v="FRM"/>
    <s v="Oregon"/>
    <s v="Multnomah"/>
    <n v="45.496473999999999"/>
    <n v="-122.60341099999999"/>
    <n v="177034"/>
    <x v="152"/>
    <n v="26.1"/>
    <x v="0"/>
    <x v="202"/>
    <x v="202"/>
    <x v="202"/>
    <x v="202"/>
    <x v="202"/>
    <x v="196"/>
    <x v="202"/>
    <x v="202"/>
    <n v="0.5"/>
    <n v="0.55168870000000003"/>
    <n v="2.3139677000000001"/>
    <n v="0.74378560000000005"/>
    <n v="19.067451500000001"/>
    <n v="1.1609316999999999"/>
    <n v="1.1806315000000001"/>
    <n v="0.39360719999999999"/>
    <n v="0.19431090000000001"/>
    <n v="0.99909999999999999"/>
    <n v="1"/>
    <n v="0.9829"/>
    <n v="1"/>
    <n v="0.97589999999999999"/>
    <n v="0.99129999999999996"/>
    <n v="0.98060000000000003"/>
    <n v="1"/>
    <x v="202"/>
  </r>
  <r>
    <x v="0"/>
    <n v="410510246"/>
    <s v="FRM"/>
    <s v="Oregon"/>
    <s v="Multnomah"/>
    <n v="45.561301"/>
    <n v="-122.67878399999999"/>
    <n v="177034"/>
    <x v="5"/>
    <n v="20.7"/>
    <x v="0"/>
    <x v="203"/>
    <x v="203"/>
    <x v="203"/>
    <x v="203"/>
    <x v="203"/>
    <x v="197"/>
    <x v="203"/>
    <x v="203"/>
    <n v="0.5"/>
    <n v="0.73618380000000005"/>
    <n v="2.0660159999999999"/>
    <n v="1.3222141999999999"/>
    <n v="11.3791656"/>
    <n v="2.3794016999999998"/>
    <n v="1.5107227999999999"/>
    <n v="0.73572459999999995"/>
    <n v="0.16624159999999999"/>
    <n v="0.99919999999999998"/>
    <n v="1"/>
    <n v="0.98109999999999997"/>
    <n v="1"/>
    <n v="0.97599999999999998"/>
    <n v="0.99139999999999995"/>
    <n v="0.97640000000000005"/>
    <n v="1"/>
    <x v="203"/>
  </r>
  <r>
    <x v="0"/>
    <n v="410590121"/>
    <s v="FRM"/>
    <s v="Oregon"/>
    <s v="Umatilla"/>
    <n v="45.651944"/>
    <n v="-118.818611"/>
    <n v="172058"/>
    <x v="153"/>
    <n v="23.9"/>
    <x v="0"/>
    <x v="204"/>
    <x v="204"/>
    <x v="204"/>
    <x v="204"/>
    <x v="204"/>
    <x v="198"/>
    <x v="204"/>
    <x v="204"/>
    <n v="0.5"/>
    <n v="0.45092949999999998"/>
    <n v="0.83529569999999997"/>
    <n v="0.66486670000000003"/>
    <n v="18.569904300000001"/>
    <n v="0.51983429999999997"/>
    <n v="1.9346516"/>
    <n v="0.45050699999999999"/>
    <n v="3.59668E-2"/>
    <n v="0.97560000000000002"/>
    <n v="1"/>
    <n v="0.99260000000000004"/>
    <n v="1"/>
    <n v="0.99199999999999999"/>
    <n v="0.99270000000000003"/>
    <n v="0.99260000000000004"/>
    <n v="1"/>
    <x v="204"/>
  </r>
  <r>
    <x v="0"/>
    <n v="410610119"/>
    <s v="FRM"/>
    <s v="Oregon"/>
    <s v="Union"/>
    <n v="45.338971999999998"/>
    <n v="-118.094497"/>
    <n v="168062"/>
    <x v="154"/>
    <n v="18.5"/>
    <x v="0"/>
    <x v="205"/>
    <x v="205"/>
    <x v="205"/>
    <x v="205"/>
    <x v="205"/>
    <x v="199"/>
    <x v="205"/>
    <x v="205"/>
    <n v="0.5"/>
    <n v="0.42936730000000001"/>
    <n v="0.51823620000000004"/>
    <n v="0.5004092"/>
    <n v="14.462223099999999"/>
    <n v="0.29165479999999999"/>
    <n v="1.4567047"/>
    <n v="0.34751840000000001"/>
    <n v="2.37483E-2"/>
    <n v="0.98170000000000002"/>
    <n v="1"/>
    <n v="0.98460000000000003"/>
    <n v="1"/>
    <n v="0.98939999999999995"/>
    <n v="0.98399999999999999"/>
    <n v="0.98499999999999999"/>
    <n v="1"/>
    <x v="205"/>
  </r>
  <r>
    <x v="0"/>
    <n v="410670004"/>
    <s v="FRM"/>
    <s v="Oregon"/>
    <s v="Washington"/>
    <n v="45.528530000000003"/>
    <n v="-122.97244000000001"/>
    <n v="178032"/>
    <x v="155"/>
    <n v="31.5"/>
    <x v="0"/>
    <x v="206"/>
    <x v="206"/>
    <x v="206"/>
    <x v="206"/>
    <x v="206"/>
    <x v="200"/>
    <x v="206"/>
    <x v="206"/>
    <n v="0.5"/>
    <n v="0.68484389999999995"/>
    <n v="2.3403858999999998"/>
    <n v="1.1959831000000001"/>
    <n v="22.459806400000002"/>
    <n v="1.7607297"/>
    <n v="1.8861250000000001"/>
    <n v="0.58079320000000001"/>
    <n v="0.14780789999999999"/>
    <n v="0.99890000000000001"/>
    <n v="1"/>
    <n v="0.97960000000000003"/>
    <n v="1"/>
    <n v="0.96789999999999998"/>
    <n v="0.99390000000000001"/>
    <n v="0.97550000000000003"/>
    <n v="1"/>
    <x v="206"/>
  </r>
  <r>
    <x v="0"/>
    <n v="460110002"/>
    <s v="FRM"/>
    <s v="South Dakota"/>
    <s v="Brookings"/>
    <n v="44.310282999999998"/>
    <n v="-96.800709999999995"/>
    <n v="142200"/>
    <x v="127"/>
    <n v="21.5"/>
    <x v="0"/>
    <x v="207"/>
    <x v="207"/>
    <x v="207"/>
    <x v="207"/>
    <x v="207"/>
    <x v="201"/>
    <x v="207"/>
    <x v="207"/>
    <n v="0.5"/>
    <n v="0.80836710000000001"/>
    <n v="0.53227380000000002"/>
    <n v="2.8358080000000001"/>
    <n v="6.2904724999999999"/>
    <n v="3.9896642999999998"/>
    <n v="4.7233973000000002"/>
    <n v="1.8851716999999999"/>
    <n v="3.1578299999999997E-2"/>
    <n v="0.8296"/>
    <n v="1"/>
    <n v="0.98670000000000002"/>
    <n v="1"/>
    <n v="0.99890000000000001"/>
    <n v="0.97399999999999998"/>
    <n v="0.98750000000000004"/>
    <n v="1"/>
    <x v="207"/>
  </r>
  <r>
    <x v="0"/>
    <n v="460130003"/>
    <s v="FRM"/>
    <s v="South Dakota"/>
    <s v="Brown"/>
    <n v="45.462499999999999"/>
    <n v="-98.486110999999994"/>
    <n v="153189"/>
    <x v="156"/>
    <n v="18.3"/>
    <x v="0"/>
    <x v="208"/>
    <x v="208"/>
    <x v="208"/>
    <x v="208"/>
    <x v="208"/>
    <x v="202"/>
    <x v="208"/>
    <x v="208"/>
    <n v="0.5"/>
    <n v="0.63648340000000003"/>
    <n v="0.43602210000000002"/>
    <n v="2.2711948999999998"/>
    <n v="5.8643155"/>
    <n v="3.1035596999999999"/>
    <n v="4.0465260000000001"/>
    <n v="1.4792426999999999"/>
    <n v="3.1656400000000001E-2"/>
    <n v="0.68810000000000004"/>
    <n v="1"/>
    <n v="0.99339999999999995"/>
    <n v="1"/>
    <n v="0.99880000000000002"/>
    <n v="0.98839999999999995"/>
    <n v="0.99370000000000003"/>
    <n v="1"/>
    <x v="208"/>
  </r>
  <r>
    <x v="0"/>
    <n v="460290002"/>
    <s v="FRM"/>
    <s v="South Dakota"/>
    <s v="Codington"/>
    <n v="44.899650000000001"/>
    <n v="-97.128801999999993"/>
    <n v="148198"/>
    <x v="157"/>
    <n v="23.9"/>
    <x v="0"/>
    <x v="209"/>
    <x v="209"/>
    <x v="209"/>
    <x v="209"/>
    <x v="209"/>
    <x v="203"/>
    <x v="209"/>
    <x v="209"/>
    <n v="0.5"/>
    <n v="0.6453622"/>
    <n v="0.492178"/>
    <n v="4.0701885000000004"/>
    <n v="2.9302541999999998"/>
    <n v="3.4476502"/>
    <n v="9.6902226999999996"/>
    <n v="2.1638486000000001"/>
    <n v="4.8127700000000002E-2"/>
    <n v="0.94389999999999996"/>
    <n v="1"/>
    <n v="0.97650000000000003"/>
    <n v="1"/>
    <n v="0.99870000000000003"/>
    <n v="0.96679999999999999"/>
    <n v="0.97250000000000003"/>
    <n v="1"/>
    <x v="209"/>
  </r>
  <r>
    <x v="0"/>
    <n v="460330132"/>
    <s v="FRM"/>
    <s v="South Dakota"/>
    <s v="Custer"/>
    <n v="43.5578"/>
    <n v="-103.48390000000001"/>
    <n v="137155"/>
    <x v="158"/>
    <n v="13.4"/>
    <x v="0"/>
    <x v="210"/>
    <x v="210"/>
    <x v="210"/>
    <x v="210"/>
    <x v="210"/>
    <x v="204"/>
    <x v="210"/>
    <x v="114"/>
    <n v="0.5"/>
    <n v="1.6191784"/>
    <n v="0.34630349999999999"/>
    <n v="0.66003420000000002"/>
    <n v="7.9043640999999996"/>
    <n v="1.6402224000000001"/>
    <n v="0.19106919999999999"/>
    <n v="0.58164859999999996"/>
    <n v="0"/>
    <n v="0.83960000000000001"/>
    <n v="1.0093000000000001"/>
    <n v="0.92169999999999996"/>
    <n v="1.0542"/>
    <n v="0.92"/>
    <n v="0.96109999999999995"/>
    <n v="0.91959999999999997"/>
    <n v="-9"/>
    <x v="210"/>
  </r>
  <r>
    <x v="0"/>
    <n v="460710001"/>
    <s v="FRM"/>
    <s v="South Dakota"/>
    <s v="Jackson"/>
    <n v="43.745609999999999"/>
    <n v="-101.94121800000001"/>
    <n v="138166"/>
    <x v="159"/>
    <n v="11.8"/>
    <x v="0"/>
    <x v="211"/>
    <x v="211"/>
    <x v="211"/>
    <x v="211"/>
    <x v="211"/>
    <x v="205"/>
    <x v="211"/>
    <x v="114"/>
    <n v="0.5"/>
    <n v="0.98934219999999995"/>
    <n v="0.23757700000000001"/>
    <n v="0.78739329999999996"/>
    <n v="6.2612227999999996"/>
    <n v="1.8501350999999999"/>
    <n v="0.37661220000000001"/>
    <n v="0.62871929999999998"/>
    <n v="0.2469529"/>
    <n v="0.79149999999999998"/>
    <n v="0.9425"/>
    <n v="1.0363"/>
    <n v="0.92259999999999998"/>
    <n v="0.97319999999999995"/>
    <n v="1.6579999999999999"/>
    <n v="0.94089999999999996"/>
    <n v="-9"/>
    <x v="211"/>
  </r>
  <r>
    <x v="0"/>
    <n v="460990006"/>
    <s v="FRM"/>
    <s v="South Dakota"/>
    <s v="Minnehaha"/>
    <n v="43.544288999999999"/>
    <n v="-96.726434999999995"/>
    <n v="135200"/>
    <x v="160"/>
    <n v="24.9"/>
    <x v="0"/>
    <x v="212"/>
    <x v="212"/>
    <x v="212"/>
    <x v="212"/>
    <x v="212"/>
    <x v="206"/>
    <x v="212"/>
    <x v="210"/>
    <n v="0.5"/>
    <n v="0.49591299999999999"/>
    <n v="0.60191419999999995"/>
    <n v="4.3325591000000001"/>
    <n v="2.6464949"/>
    <n v="3.7575911999999998"/>
    <n v="10.187606799999999"/>
    <n v="2.3828079999999998"/>
    <n v="6.3793000000000002E-2"/>
    <n v="0.88139999999999996"/>
    <n v="0.97260000000000002"/>
    <n v="0.95840000000000003"/>
    <n v="1.2988999999999999"/>
    <n v="1.1607000000000001"/>
    <n v="0.88519999999999999"/>
    <n v="1.0003"/>
    <n v="0.7228"/>
    <x v="212"/>
  </r>
  <r>
    <x v="0"/>
    <n v="460990008"/>
    <s v="FRM"/>
    <s v="South Dakota"/>
    <s v="Minnehaha"/>
    <n v="43.547919999999998"/>
    <n v="-96.700768999999994"/>
    <n v="135201"/>
    <x v="76"/>
    <n v="23.2"/>
    <x v="0"/>
    <x v="213"/>
    <x v="213"/>
    <x v="213"/>
    <x v="213"/>
    <x v="213"/>
    <x v="207"/>
    <x v="213"/>
    <x v="211"/>
    <n v="0.5"/>
    <n v="0.64420900000000003"/>
    <n v="0.50832500000000003"/>
    <n v="3.7142837000000002"/>
    <n v="3.7408030000000001"/>
    <n v="3.8960533000000002"/>
    <n v="7.9196977999999998"/>
    <n v="2.3343995"/>
    <n v="3.2811199999999999E-2"/>
    <n v="0.93089999999999995"/>
    <n v="1"/>
    <n v="0.98119999999999996"/>
    <n v="1"/>
    <n v="0.99919999999999998"/>
    <n v="0.97040000000000004"/>
    <n v="0.98080000000000001"/>
    <n v="1"/>
    <x v="213"/>
  </r>
  <r>
    <x v="0"/>
    <n v="461030020"/>
    <s v="FRM"/>
    <s v="South Dakota"/>
    <s v="Pennington"/>
    <n v="44.087397000000003"/>
    <n v="-103.273777"/>
    <n v="142157"/>
    <x v="161"/>
    <n v="16.7"/>
    <x v="0"/>
    <x v="214"/>
    <x v="214"/>
    <x v="214"/>
    <x v="214"/>
    <x v="214"/>
    <x v="208"/>
    <x v="214"/>
    <x v="212"/>
    <n v="0.5"/>
    <n v="1.5486066000000001"/>
    <n v="0.41349059999999999"/>
    <n v="0.55883360000000004"/>
    <n v="11.573490100000001"/>
    <n v="1.4784539999999999"/>
    <n v="5.3839699999999997E-2"/>
    <n v="0.53011129999999995"/>
    <n v="7.1061299999999994E-2"/>
    <n v="0.92610000000000003"/>
    <n v="1"/>
    <n v="0.99380000000000002"/>
    <n v="1"/>
    <n v="0.99639999999999995"/>
    <n v="0.91349999999999998"/>
    <n v="0.99760000000000004"/>
    <n v="1"/>
    <x v="214"/>
  </r>
  <r>
    <x v="0"/>
    <n v="461031001"/>
    <s v="FRM"/>
    <s v="South Dakota"/>
    <s v="Pennington"/>
    <n v="44.080295"/>
    <n v="-103.228545"/>
    <n v="142157"/>
    <x v="162"/>
    <n v="15.6"/>
    <x v="0"/>
    <x v="215"/>
    <x v="215"/>
    <x v="215"/>
    <x v="215"/>
    <x v="215"/>
    <x v="209"/>
    <x v="215"/>
    <x v="213"/>
    <n v="0.5"/>
    <n v="1.4819065"/>
    <n v="0.40399960000000001"/>
    <n v="0.65521090000000004"/>
    <n v="10.102990200000001"/>
    <n v="1.5734216999999999"/>
    <n v="0.26708510000000002"/>
    <n v="0.54844130000000002"/>
    <n v="0.1157437"/>
    <n v="0.93400000000000005"/>
    <n v="1"/>
    <n v="0.99160000000000004"/>
    <n v="1"/>
    <n v="0.99680000000000002"/>
    <n v="0.95479999999999998"/>
    <n v="0.99829999999999997"/>
    <n v="1"/>
    <x v="215"/>
  </r>
  <r>
    <x v="0"/>
    <n v="480290032"/>
    <s v="FRM"/>
    <s v="Texas"/>
    <s v="Bexar"/>
    <n v="29.515049999999999"/>
    <n v="-98.620191000000005"/>
    <n v="6185"/>
    <x v="112"/>
    <n v="20.100000000000001"/>
    <x v="0"/>
    <x v="216"/>
    <x v="216"/>
    <x v="216"/>
    <x v="216"/>
    <x v="216"/>
    <x v="210"/>
    <x v="216"/>
    <x v="214"/>
    <n v="0.5"/>
    <n v="4.2865409999999997"/>
    <n v="0.7801749"/>
    <n v="1.5880510000000001"/>
    <n v="6.2054252999999999"/>
    <n v="4.7910490000000001"/>
    <n v="2.1042600000000002E-2"/>
    <n v="1.6274280999999999"/>
    <n v="0.33421869999999998"/>
    <n v="0.98780000000000001"/>
    <n v="1"/>
    <n v="0.98629999999999995"/>
    <n v="1"/>
    <n v="0.98609999999999998"/>
    <n v="0.98770000000000002"/>
    <n v="0.98599999999999999"/>
    <n v="1"/>
    <x v="216"/>
  </r>
  <r>
    <x v="0"/>
    <n v="480290059"/>
    <s v="FRM"/>
    <s v="Texas"/>
    <s v="Bexar"/>
    <n v="29.275386999999998"/>
    <n v="-98.311666000000002"/>
    <n v="3188"/>
    <x v="163"/>
    <n v="19.399999999999999"/>
    <x v="0"/>
    <x v="217"/>
    <x v="217"/>
    <x v="217"/>
    <x v="217"/>
    <x v="217"/>
    <x v="211"/>
    <x v="217"/>
    <x v="215"/>
    <n v="0.5"/>
    <n v="3.8645678000000001"/>
    <n v="0.65943640000000003"/>
    <n v="1.6933769000000001"/>
    <n v="5.502955"/>
    <n v="4.9266300000000003"/>
    <n v="0.22929050000000001"/>
    <n v="1.6588080999999999"/>
    <n v="0.40723740000000003"/>
    <n v="0.98499999999999999"/>
    <n v="1"/>
    <n v="0.97760000000000002"/>
    <n v="1"/>
    <n v="0.97689999999999999"/>
    <n v="0.98270000000000002"/>
    <n v="0.97689999999999999"/>
    <n v="1"/>
    <x v="217"/>
  </r>
  <r>
    <x v="0"/>
    <n v="480370004"/>
    <s v="FRM"/>
    <s v="Texas"/>
    <s v="Bowie"/>
    <n v="33.425756999999997"/>
    <n v="-94.070807000000002"/>
    <n v="42221"/>
    <x v="164"/>
    <n v="24.5"/>
    <x v="0"/>
    <x v="218"/>
    <x v="218"/>
    <x v="218"/>
    <x v="218"/>
    <x v="218"/>
    <x v="0"/>
    <x v="218"/>
    <x v="216"/>
    <n v="0.5"/>
    <n v="1.4977502"/>
    <n v="0.66306240000000005"/>
    <n v="1.7117471"/>
    <n v="12.0932703"/>
    <n v="6.6947231"/>
    <n v="0"/>
    <n v="1.3745164999999999"/>
    <n v="1.82364E-2"/>
    <n v="0.99450000000000005"/>
    <n v="1"/>
    <n v="0.99609999999999999"/>
    <n v="1"/>
    <n v="0.99609999999999999"/>
    <n v="-9"/>
    <n v="0.99609999999999999"/>
    <n v="1"/>
    <x v="218"/>
  </r>
  <r>
    <x v="0"/>
    <n v="481130069"/>
    <s v="FRM"/>
    <s v="Texas"/>
    <s v="Dallas"/>
    <n v="32.819952000000001"/>
    <n v="-96.860082000000006"/>
    <n v="36200"/>
    <x v="165"/>
    <n v="22.2"/>
    <x v="0"/>
    <x v="219"/>
    <x v="219"/>
    <x v="219"/>
    <x v="219"/>
    <x v="219"/>
    <x v="212"/>
    <x v="219"/>
    <x v="217"/>
    <n v="0.5"/>
    <n v="1.2271072999999999"/>
    <n v="1.0506203999999999"/>
    <n v="2.2600718"/>
    <n v="8.5110340000000004"/>
    <n v="5.9986815"/>
    <n v="0.52243989999999996"/>
    <n v="2.1015421999999999"/>
    <n v="6.3100400000000001E-2"/>
    <n v="0.98480000000000001"/>
    <n v="1"/>
    <n v="0.99460000000000004"/>
    <n v="1"/>
    <n v="0.99550000000000005"/>
    <n v="0.98140000000000005"/>
    <n v="0.99590000000000001"/>
    <n v="1"/>
    <x v="219"/>
  </r>
  <r>
    <x v="0"/>
    <n v="481130087"/>
    <s v="FRM"/>
    <s v="Texas"/>
    <s v="Dallas"/>
    <n v="32.676600000000001"/>
    <n v="-96.871600000000001"/>
    <n v="35200"/>
    <x v="105"/>
    <n v="24.8"/>
    <x v="0"/>
    <x v="220"/>
    <x v="220"/>
    <x v="220"/>
    <x v="220"/>
    <x v="220"/>
    <x v="0"/>
    <x v="220"/>
    <x v="218"/>
    <n v="0.5"/>
    <n v="1.7353092000000001"/>
    <n v="0.72475769999999995"/>
    <n v="2.2042196000000001"/>
    <n v="10.4976749"/>
    <n v="6.6921463000000001"/>
    <n v="0"/>
    <n v="2.3927418999999999"/>
    <n v="8.8465299999999997E-2"/>
    <n v="0.98719999999999997"/>
    <n v="1"/>
    <n v="0.99039999999999995"/>
    <n v="1"/>
    <n v="0.99050000000000005"/>
    <n v="-9"/>
    <n v="0.99039999999999995"/>
    <n v="1"/>
    <x v="220"/>
  </r>
  <r>
    <x v="0"/>
    <n v="481350003"/>
    <s v="FRM"/>
    <s v="Texas"/>
    <s v="Ector"/>
    <n v="31.836579"/>
    <n v="-102.341978"/>
    <n v="28156"/>
    <x v="166"/>
    <n v="17"/>
    <x v="0"/>
    <x v="221"/>
    <x v="221"/>
    <x v="221"/>
    <x v="221"/>
    <x v="221"/>
    <x v="213"/>
    <x v="221"/>
    <x v="219"/>
    <n v="0.5"/>
    <n v="2.0509852999999998"/>
    <n v="0.35670190000000002"/>
    <n v="1.334244"/>
    <n v="7.4287824999999996"/>
    <n v="3.8176679999999998"/>
    <n v="0.15681349999999999"/>
    <n v="1.3430932"/>
    <n v="1.49455E-2"/>
    <n v="0.87790000000000001"/>
    <n v="1"/>
    <n v="0.99309999999999998"/>
    <n v="1"/>
    <n v="0.99409999999999998"/>
    <n v="0.9637"/>
    <n v="0.99470000000000003"/>
    <n v="1"/>
    <x v="221"/>
  </r>
  <r>
    <x v="0"/>
    <n v="481410037"/>
    <s v="FRM"/>
    <s v="Texas"/>
    <s v="El Paso"/>
    <n v="31.768281000000002"/>
    <n v="-106.50125300000001"/>
    <n v="30124"/>
    <x v="167"/>
    <n v="19.399999999999999"/>
    <x v="0"/>
    <x v="222"/>
    <x v="222"/>
    <x v="222"/>
    <x v="222"/>
    <x v="222"/>
    <x v="214"/>
    <x v="222"/>
    <x v="220"/>
    <n v="0.5"/>
    <n v="4.5024218999999999"/>
    <n v="1.8792473999999999"/>
    <n v="0.49190630000000002"/>
    <n v="9.9370288999999996"/>
    <n v="1.0759863999999999"/>
    <n v="0.39253490000000002"/>
    <n v="0.35798190000000002"/>
    <n v="0.29941889999999999"/>
    <n v="0.63329999999999997"/>
    <n v="1.3027"/>
    <n v="0.92859999999999998"/>
    <n v="1.2358"/>
    <n v="0.77459999999999996"/>
    <n v="2.1747999999999998"/>
    <n v="0.74080000000000001"/>
    <n v="1.2150000000000001"/>
    <x v="222"/>
  </r>
  <r>
    <x v="0"/>
    <n v="481410044"/>
    <s v="FRM"/>
    <s v="Texas"/>
    <s v="El Paso"/>
    <n v="31.765674000000001"/>
    <n v="-106.455225"/>
    <n v="30124"/>
    <x v="48"/>
    <n v="25.8"/>
    <x v="0"/>
    <x v="223"/>
    <x v="223"/>
    <x v="223"/>
    <x v="223"/>
    <x v="223"/>
    <x v="215"/>
    <x v="223"/>
    <x v="221"/>
    <n v="0.5"/>
    <n v="5.1111697999999999"/>
    <n v="1.8663019000000001"/>
    <n v="0.73595829999999995"/>
    <n v="14.499590899999999"/>
    <n v="1.9754020000000001"/>
    <n v="0.27886030000000001"/>
    <n v="0.6883494"/>
    <n v="0.18005090000000001"/>
    <n v="0.83499999999999996"/>
    <n v="1.1294999999999999"/>
    <n v="0.99850000000000005"/>
    <n v="1.0305"/>
    <n v="0.95720000000000005"/>
    <n v="1.4839"/>
    <n v="0.9486"/>
    <n v="1.1783999999999999"/>
    <x v="223"/>
  </r>
  <r>
    <x v="0"/>
    <n v="482010058"/>
    <s v="FRM"/>
    <s v="Texas"/>
    <s v="Harris"/>
    <n v="29.770699"/>
    <n v="-95.031222999999997"/>
    <n v="8214"/>
    <x v="127"/>
    <n v="21.7"/>
    <x v="0"/>
    <x v="224"/>
    <x v="224"/>
    <x v="224"/>
    <x v="224"/>
    <x v="224"/>
    <x v="216"/>
    <x v="224"/>
    <x v="222"/>
    <n v="0.5"/>
    <n v="4.2900461999999999"/>
    <n v="0.5466415"/>
    <n v="1.8030455999999999"/>
    <n v="6.4353008000000003"/>
    <n v="5.8245449000000002"/>
    <n v="8.1506599999999998E-2"/>
    <n v="1.7755953"/>
    <n v="0.52056999999999998"/>
    <n v="0.99709999999999999"/>
    <n v="1"/>
    <n v="0.98509999999999998"/>
    <n v="1"/>
    <n v="0.98519999999999996"/>
    <n v="0.98309999999999997"/>
    <n v="0.9849"/>
    <n v="1"/>
    <x v="224"/>
  </r>
  <r>
    <x v="0"/>
    <n v="482011035"/>
    <s v="FRM"/>
    <s v="Texas"/>
    <s v="Harris"/>
    <n v="29.733713000000002"/>
    <n v="-95.257591000000005"/>
    <n v="8213"/>
    <x v="114"/>
    <n v="27.7"/>
    <x v="0"/>
    <x v="225"/>
    <x v="225"/>
    <x v="225"/>
    <x v="225"/>
    <x v="225"/>
    <x v="217"/>
    <x v="225"/>
    <x v="223"/>
    <n v="0.5"/>
    <n v="3.8296942999999999"/>
    <n v="0.66506430000000005"/>
    <n v="1.9383637"/>
    <n v="12.874308600000001"/>
    <n v="5.7523847000000004"/>
    <n v="0.24180889999999999"/>
    <n v="1.8152864"/>
    <n v="0.17031840000000001"/>
    <n v="0.9577"/>
    <n v="1.0878000000000001"/>
    <n v="0.9919"/>
    <n v="1.0271999999999999"/>
    <n v="0.97319999999999995"/>
    <n v="0.99580000000000002"/>
    <n v="0.98450000000000004"/>
    <n v="0.58009999999999995"/>
    <x v="225"/>
  </r>
  <r>
    <x v="0"/>
    <n v="482030002"/>
    <s v="FRM"/>
    <s v="Texas"/>
    <s v="Harrison"/>
    <n v="32.669004000000001"/>
    <n v="-94.167449000000005"/>
    <n v="35221"/>
    <x v="130"/>
    <n v="21.4"/>
    <x v="0"/>
    <x v="226"/>
    <x v="226"/>
    <x v="226"/>
    <x v="226"/>
    <x v="226"/>
    <x v="0"/>
    <x v="226"/>
    <x v="224"/>
    <n v="0.5"/>
    <n v="1.7007892"/>
    <n v="0.55753450000000004"/>
    <n v="0.94612949999999996"/>
    <n v="12.046840700000001"/>
    <n v="4.1726232000000003"/>
    <n v="0"/>
    <n v="1.4743571"/>
    <n v="1.3827600000000001E-2"/>
    <n v="1.4076"/>
    <n v="0.85340000000000005"/>
    <n v="0.85929999999999995"/>
    <n v="0.96919999999999995"/>
    <n v="1.0246999999999999"/>
    <n v="-9"/>
    <n v="1.0077"/>
    <n v="0.83020000000000005"/>
    <x v="226"/>
  </r>
  <r>
    <x v="0"/>
    <n v="483750320"/>
    <s v="FRM"/>
    <s v="Texas"/>
    <s v="Potter"/>
    <n v="35.201588000000001"/>
    <n v="-101.90923600000001"/>
    <n v="59161"/>
    <x v="168"/>
    <n v="14.1"/>
    <x v="0"/>
    <x v="227"/>
    <x v="227"/>
    <x v="227"/>
    <x v="227"/>
    <x v="227"/>
    <x v="218"/>
    <x v="227"/>
    <x v="225"/>
    <n v="0.5"/>
    <n v="2.7120256"/>
    <n v="0.36152610000000002"/>
    <n v="1.0703670000000001"/>
    <n v="5.2869215000000001"/>
    <n v="2.6866853000000002"/>
    <n v="0.54353410000000002"/>
    <n v="0.98521879999999995"/>
    <n v="6.4742999999999997E-3"/>
    <n v="0.89680000000000004"/>
    <n v="0.93269999999999997"/>
    <n v="0.81710000000000005"/>
    <n v="1.1485000000000001"/>
    <n v="0.96489999999999998"/>
    <n v="0.44419999999999998"/>
    <n v="0.95860000000000001"/>
    <n v="1.1232"/>
    <x v="227"/>
  </r>
  <r>
    <x v="0"/>
    <n v="484391002"/>
    <s v="FRM"/>
    <s v="Texas"/>
    <s v="Tarrant"/>
    <n v="32.805819999999997"/>
    <n v="-97.356570000000005"/>
    <n v="36196"/>
    <x v="14"/>
    <n v="23.8"/>
    <x v="0"/>
    <x v="228"/>
    <x v="228"/>
    <x v="228"/>
    <x v="228"/>
    <x v="228"/>
    <x v="219"/>
    <x v="228"/>
    <x v="226"/>
    <n v="0.5"/>
    <n v="2.0703979000000001"/>
    <n v="0.7545193"/>
    <n v="2.1126578"/>
    <n v="9.7850903999999996"/>
    <n v="6.1962786000000003"/>
    <n v="0.20536889999999999"/>
    <n v="2.1872942000000002"/>
    <n v="6.3942100000000002E-2"/>
    <n v="0.99199999999999999"/>
    <n v="1"/>
    <n v="0.995"/>
    <n v="1"/>
    <n v="0.99580000000000002"/>
    <n v="0.96730000000000005"/>
    <n v="0.996"/>
    <n v="1"/>
    <x v="228"/>
  </r>
  <r>
    <x v="0"/>
    <n v="484391006"/>
    <s v="FRM"/>
    <s v="Texas"/>
    <s v="Tarrant"/>
    <n v="32.759166999999998"/>
    <n v="-97.341389000000007"/>
    <n v="36196"/>
    <x v="164"/>
    <n v="24.4"/>
    <x v="0"/>
    <x v="229"/>
    <x v="229"/>
    <x v="229"/>
    <x v="229"/>
    <x v="229"/>
    <x v="220"/>
    <x v="229"/>
    <x v="227"/>
    <n v="0.5"/>
    <n v="1.4549536999999999"/>
    <n v="0.9368474"/>
    <n v="2.3254027000000002"/>
    <n v="10.1619606"/>
    <n v="6.2764230000000003"/>
    <n v="0.56592679999999995"/>
    <n v="2.1920657000000001"/>
    <n v="7.6911199999999999E-2"/>
    <n v="0.98480000000000001"/>
    <n v="1"/>
    <n v="0.99229999999999996"/>
    <n v="1"/>
    <n v="0.99350000000000005"/>
    <n v="0.9748"/>
    <n v="0.99390000000000001"/>
    <n v="1"/>
    <x v="229"/>
  </r>
  <r>
    <x v="0"/>
    <n v="484530020"/>
    <s v="FRM"/>
    <s v="Texas"/>
    <s v="Travis"/>
    <n v="30.483174999999999"/>
    <n v="-97.872309999999999"/>
    <n v="15191"/>
    <x v="44"/>
    <n v="21"/>
    <x v="0"/>
    <x v="230"/>
    <x v="230"/>
    <x v="230"/>
    <x v="230"/>
    <x v="230"/>
    <x v="221"/>
    <x v="230"/>
    <x v="228"/>
    <n v="0.5"/>
    <n v="3.0961710999999998"/>
    <n v="0.56146790000000002"/>
    <n v="1.5921438999999999"/>
    <n v="8.5793666999999996"/>
    <n v="4.8862591000000002"/>
    <n v="0.1521004"/>
    <n v="1.6120627000000001"/>
    <n v="0.11706809999999999"/>
    <n v="0.99639999999999995"/>
    <n v="1"/>
    <n v="0.99280000000000002"/>
    <n v="1"/>
    <n v="0.99319999999999997"/>
    <n v="0.98450000000000004"/>
    <n v="0.99309999999999998"/>
    <n v="1"/>
    <x v="230"/>
  </r>
  <r>
    <x v="0"/>
    <n v="484530021"/>
    <s v="FRM"/>
    <s v="Texas"/>
    <s v="Travis"/>
    <n v="30.263233"/>
    <n v="-97.712883000000005"/>
    <n v="12193"/>
    <x v="121"/>
    <n v="21.9"/>
    <x v="0"/>
    <x v="231"/>
    <x v="231"/>
    <x v="231"/>
    <x v="231"/>
    <x v="231"/>
    <x v="222"/>
    <x v="231"/>
    <x v="229"/>
    <n v="0.5"/>
    <n v="2.9329402"/>
    <n v="0.73232940000000002"/>
    <n v="1.8546210999999999"/>
    <n v="8.1333418000000002"/>
    <n v="5.5389394999999997"/>
    <n v="0.1154433"/>
    <n v="1.8743422000000001"/>
    <n v="0.26380949999999997"/>
    <n v="1.0524"/>
    <n v="1.0111000000000001"/>
    <n v="0.92849999999999999"/>
    <n v="1.0490999999999999"/>
    <n v="0.93149999999999999"/>
    <n v="0.98529999999999995"/>
    <n v="0.92010000000000003"/>
    <n v="0.65090000000000003"/>
    <x v="231"/>
  </r>
  <r>
    <x v="0"/>
    <n v="490030003"/>
    <s v="FRM"/>
    <s v="Utah"/>
    <s v="Box Elder"/>
    <n v="41.492778000000001"/>
    <n v="-112.018056"/>
    <n v="125095"/>
    <x v="169"/>
    <n v="38"/>
    <x v="0"/>
    <x v="232"/>
    <x v="232"/>
    <x v="232"/>
    <x v="232"/>
    <x v="232"/>
    <x v="223"/>
    <x v="232"/>
    <x v="230"/>
    <n v="0.5"/>
    <n v="3.6166387000000002"/>
    <n v="1.3536223000000001"/>
    <n v="2.8777602"/>
    <n v="18.109315899999999"/>
    <n v="2.4188879000000001"/>
    <n v="6.9367666000000003"/>
    <n v="1.8910193"/>
    <n v="0.38913940000000002"/>
    <n v="0.9859"/>
    <n v="1"/>
    <n v="0.99309999999999998"/>
    <n v="1"/>
    <n v="0.99219999999999997"/>
    <n v="0.99339999999999995"/>
    <n v="0.99239999999999995"/>
    <n v="1"/>
    <x v="232"/>
  </r>
  <r>
    <x v="0"/>
    <n v="490050004"/>
    <s v="FRM"/>
    <s v="Utah"/>
    <s v="Cache"/>
    <n v="41.731110999999999"/>
    <n v="-111.83750000000001"/>
    <n v="127097"/>
    <x v="170"/>
    <n v="39.4"/>
    <x v="0"/>
    <x v="233"/>
    <x v="233"/>
    <x v="233"/>
    <x v="233"/>
    <x v="233"/>
    <x v="224"/>
    <x v="233"/>
    <x v="231"/>
    <n v="0.5"/>
    <n v="0.69696190000000002"/>
    <n v="0.89186460000000001"/>
    <n v="3.3422930000000002"/>
    <n v="20.4718418"/>
    <n v="1.4454662"/>
    <n v="9.7050590999999997"/>
    <n v="1.9137332"/>
    <n v="0.43635819999999997"/>
    <n v="0.99739999999999995"/>
    <n v="1"/>
    <n v="0.99309999999999998"/>
    <n v="1"/>
    <n v="0.99660000000000004"/>
    <n v="0.99239999999999995"/>
    <n v="0.99260000000000004"/>
    <n v="1"/>
    <x v="233"/>
  </r>
  <r>
    <x v="0"/>
    <n v="490110004"/>
    <s v="FRM"/>
    <s v="Utah"/>
    <s v="Davis"/>
    <n v="40.902966999999997"/>
    <n v="-111.884467"/>
    <n v="119095"/>
    <x v="171"/>
    <n v="36.6"/>
    <x v="0"/>
    <x v="234"/>
    <x v="234"/>
    <x v="234"/>
    <x v="234"/>
    <x v="234"/>
    <x v="225"/>
    <x v="234"/>
    <x v="232"/>
    <n v="0.5"/>
    <n v="0.96226970000000001"/>
    <n v="1.6789383"/>
    <n v="4.4842854000000001"/>
    <n v="10.801840800000001"/>
    <n v="1.7911954999999999"/>
    <n v="13.1791935"/>
    <n v="2.5829411000000002"/>
    <n v="0.71255049999999998"/>
    <n v="0.80759999999999998"/>
    <n v="0.82830000000000004"/>
    <n v="0.95009999999999994"/>
    <n v="1.1660999999999999"/>
    <n v="0.96109999999999995"/>
    <n v="0.94910000000000005"/>
    <n v="0.95020000000000004"/>
    <n v="0.88139999999999996"/>
    <x v="234"/>
  </r>
  <r>
    <x v="0"/>
    <n v="490350003"/>
    <s v="FRM"/>
    <s v="Utah"/>
    <s v="Salt Lake"/>
    <n v="40.646667000000001"/>
    <n v="-111.849722"/>
    <n v="117095"/>
    <x v="172"/>
    <n v="45.6"/>
    <x v="0"/>
    <x v="235"/>
    <x v="235"/>
    <x v="235"/>
    <x v="235"/>
    <x v="235"/>
    <x v="226"/>
    <x v="235"/>
    <x v="233"/>
    <n v="0.5"/>
    <n v="1.3034520999999999"/>
    <n v="1.8840507"/>
    <n v="5.2496533000000003"/>
    <n v="14.8353214"/>
    <n v="1.9419223000000001"/>
    <n v="15.683354400000001"/>
    <n v="3.0676638999999999"/>
    <n v="1.1629750000000001"/>
    <n v="0.99409999999999998"/>
    <n v="1"/>
    <n v="0.98199999999999998"/>
    <n v="1"/>
    <n v="0.99690000000000001"/>
    <n v="0.9798"/>
    <n v="0.98060000000000003"/>
    <n v="1"/>
    <x v="235"/>
  </r>
  <r>
    <x v="0"/>
    <n v="490351001"/>
    <s v="FRM"/>
    <s v="Utah"/>
    <s v="Salt Lake"/>
    <n v="40.708610999999998"/>
    <n v="-112.094722"/>
    <n v="118093"/>
    <x v="173"/>
    <n v="30.6"/>
    <x v="0"/>
    <x v="236"/>
    <x v="236"/>
    <x v="236"/>
    <x v="236"/>
    <x v="236"/>
    <x v="227"/>
    <x v="236"/>
    <x v="234"/>
    <n v="0.5"/>
    <n v="1.3064252000000001"/>
    <n v="1.8691044999999999"/>
    <n v="3.9313676000000002"/>
    <n v="6.7152003999999996"/>
    <n v="1.6077176"/>
    <n v="11.5767679"/>
    <n v="2.2800858000000002"/>
    <n v="0.84189510000000001"/>
    <n v="0.99550000000000005"/>
    <n v="1"/>
    <n v="0.99009999999999998"/>
    <n v="1"/>
    <n v="0.99650000000000005"/>
    <n v="0.98899999999999999"/>
    <n v="0.98939999999999995"/>
    <n v="1"/>
    <x v="236"/>
  </r>
  <r>
    <x v="0"/>
    <n v="490353006"/>
    <s v="FRM"/>
    <s v="Utah"/>
    <s v="Salt Lake"/>
    <n v="40.736389000000003"/>
    <n v="-111.87222199999999"/>
    <n v="118095"/>
    <x v="174"/>
    <n v="45.6"/>
    <x v="0"/>
    <x v="237"/>
    <x v="237"/>
    <x v="237"/>
    <x v="237"/>
    <x v="237"/>
    <x v="228"/>
    <x v="237"/>
    <x v="235"/>
    <n v="0.5"/>
    <n v="1.3710243"/>
    <n v="1.9858985"/>
    <n v="5.5812168"/>
    <n v="12.8649693"/>
    <n v="2.0643690000000001"/>
    <n v="16.6854668"/>
    <n v="3.2649474000000001"/>
    <n v="1.2973901999999999"/>
    <n v="0.99490000000000001"/>
    <n v="1"/>
    <n v="0.98909999999999998"/>
    <n v="1"/>
    <n v="0.99680000000000002"/>
    <n v="0.9879"/>
    <n v="0.98829999999999996"/>
    <n v="1"/>
    <x v="237"/>
  </r>
  <r>
    <x v="0"/>
    <n v="490353007"/>
    <s v="FRM"/>
    <s v="Utah"/>
    <s v="Salt Lake"/>
    <n v="40.704444000000002"/>
    <n v="-111.968611"/>
    <n v="118094"/>
    <x v="141"/>
    <n v="-9"/>
    <x v="0"/>
    <x v="238"/>
    <x v="238"/>
    <x v="238"/>
    <x v="238"/>
    <x v="238"/>
    <x v="229"/>
    <x v="238"/>
    <x v="236"/>
    <n v="0.5"/>
    <n v="1.2539998000000001"/>
    <n v="1.8478687"/>
    <n v="5.4734091999999999"/>
    <n v="12.5070181"/>
    <n v="1.9883484"/>
    <n v="16.387983299999998"/>
    <n v="3.2012660999999998"/>
    <n v="1.2043136000000001"/>
    <n v="0.99629999999999996"/>
    <n v="1"/>
    <n v="0.99050000000000005"/>
    <n v="1"/>
    <n v="0.99690000000000001"/>
    <n v="0.98950000000000005"/>
    <n v="0.9899"/>
    <n v="1"/>
    <x v="238"/>
  </r>
  <r>
    <x v="0"/>
    <n v="490353008"/>
    <s v="FRM"/>
    <s v="Utah"/>
    <s v="Salt Lake"/>
    <n v="40.517946000000002"/>
    <n v="-112.023051"/>
    <n v="116094"/>
    <x v="141"/>
    <n v="-9"/>
    <x v="0"/>
    <x v="239"/>
    <x v="239"/>
    <x v="239"/>
    <x v="239"/>
    <x v="239"/>
    <x v="230"/>
    <x v="239"/>
    <x v="237"/>
    <n v="0.5"/>
    <n v="1.5639126999999999"/>
    <n v="1.0362659000000001"/>
    <n v="3.2589698"/>
    <n v="8.7984076000000009"/>
    <n v="1.4245797"/>
    <n v="9.5139712999999997"/>
    <n v="1.9905246000000001"/>
    <n v="0.65233419999999998"/>
    <n v="1.3646"/>
    <n v="0.6552"/>
    <n v="0.82150000000000001"/>
    <n v="1.5876999999999999"/>
    <n v="1.0087999999999999"/>
    <n v="0.79879999999999995"/>
    <n v="0.85680000000000001"/>
    <n v="0.86750000000000005"/>
    <x v="239"/>
  </r>
  <r>
    <x v="0"/>
    <n v="490353010"/>
    <s v="FRM"/>
    <s v="Utah"/>
    <s v="Salt Lake"/>
    <n v="40.784219999999998"/>
    <n v="-111.931"/>
    <n v="118095"/>
    <x v="37"/>
    <n v="38.799999999999997"/>
    <x v="0"/>
    <x v="240"/>
    <x v="240"/>
    <x v="240"/>
    <x v="240"/>
    <x v="240"/>
    <x v="231"/>
    <x v="240"/>
    <x v="238"/>
    <n v="0.5"/>
    <n v="1.4509604"/>
    <n v="2.0613600999999999"/>
    <n v="4.2995409999999996"/>
    <n v="12.63622"/>
    <n v="1.8050269999999999"/>
    <n v="12.623559999999999"/>
    <n v="2.4928292999999999"/>
    <n v="0.97530450000000002"/>
    <n v="0.99399999999999999"/>
    <n v="1"/>
    <n v="0.98509999999999998"/>
    <n v="1"/>
    <n v="0.99660000000000004"/>
    <n v="0.98309999999999997"/>
    <n v="0.9839"/>
    <n v="1"/>
    <x v="240"/>
  </r>
  <r>
    <x v="0"/>
    <n v="490450003"/>
    <s v="FRM"/>
    <s v="Utah"/>
    <s v="Tooele"/>
    <n v="40.543371"/>
    <n v="-112.29881399999999"/>
    <n v="117092"/>
    <x v="100"/>
    <n v="23.3"/>
    <x v="0"/>
    <x v="241"/>
    <x v="241"/>
    <x v="241"/>
    <x v="241"/>
    <x v="241"/>
    <x v="232"/>
    <x v="241"/>
    <x v="239"/>
    <n v="0.5"/>
    <n v="2.0213028999999998"/>
    <n v="1.1428248999999999"/>
    <n v="2.6208404999999999"/>
    <n v="6.3179102"/>
    <n v="1.4818621999999999"/>
    <n v="7.1780094999999999"/>
    <n v="1.6156178000000001"/>
    <n v="0.45894439999999997"/>
    <n v="0.97729999999999995"/>
    <n v="1"/>
    <n v="0.98629999999999995"/>
    <n v="1"/>
    <n v="0.99280000000000002"/>
    <n v="0.98460000000000003"/>
    <n v="0.98599999999999999"/>
    <n v="1"/>
    <x v="241"/>
  </r>
  <r>
    <x v="0"/>
    <n v="490490002"/>
    <s v="FRM"/>
    <s v="Utah"/>
    <s v="Utah"/>
    <n v="40.253610999999999"/>
    <n v="-111.663056"/>
    <n v="113096"/>
    <x v="58"/>
    <n v="38.1"/>
    <x v="0"/>
    <x v="242"/>
    <x v="242"/>
    <x v="242"/>
    <x v="242"/>
    <x v="242"/>
    <x v="233"/>
    <x v="242"/>
    <x v="240"/>
    <n v="0.5"/>
    <n v="2.9770702999999998"/>
    <n v="1.4273969"/>
    <n v="3.6426446000000001"/>
    <n v="14.686662699999999"/>
    <n v="1.6259471999999999"/>
    <n v="10.490156199999999"/>
    <n v="2.2900356999999998"/>
    <n v="0.46698499999999998"/>
    <n v="0.98809999999999998"/>
    <n v="1"/>
    <n v="0.98429999999999995"/>
    <n v="1"/>
    <n v="0.98970000000000002"/>
    <n v="0.98329999999999995"/>
    <n v="0.98399999999999999"/>
    <n v="1"/>
    <x v="242"/>
  </r>
  <r>
    <x v="0"/>
    <n v="490494001"/>
    <s v="FRM"/>
    <s v="Utah"/>
    <s v="Utah"/>
    <n v="40.341388999999999"/>
    <n v="-111.713611"/>
    <n v="114096"/>
    <x v="175"/>
    <n v="44.5"/>
    <x v="0"/>
    <x v="243"/>
    <x v="243"/>
    <x v="243"/>
    <x v="243"/>
    <x v="243"/>
    <x v="234"/>
    <x v="243"/>
    <x v="241"/>
    <n v="0.5"/>
    <n v="1.3238373000000001"/>
    <n v="1.3070383999999999"/>
    <n v="5.6051726000000004"/>
    <n v="12.7033348"/>
    <n v="1.3070812000000001"/>
    <n v="17.637991"/>
    <n v="3.3755449999999998"/>
    <n v="0.78021879999999999"/>
    <n v="0.99370000000000003"/>
    <n v="1"/>
    <n v="0.98919999999999997"/>
    <n v="1"/>
    <n v="0.99219999999999997"/>
    <n v="0.9889"/>
    <n v="0.98899999999999999"/>
    <n v="1"/>
    <x v="243"/>
  </r>
  <r>
    <x v="0"/>
    <n v="490495008"/>
    <s v="FRM"/>
    <s v="Utah"/>
    <s v="Utah"/>
    <n v="40.430278000000001"/>
    <n v="-111.803889"/>
    <n v="115095"/>
    <x v="18"/>
    <n v="33.799999999999997"/>
    <x v="0"/>
    <x v="244"/>
    <x v="244"/>
    <x v="244"/>
    <x v="244"/>
    <x v="244"/>
    <x v="235"/>
    <x v="244"/>
    <x v="242"/>
    <n v="0.5"/>
    <n v="2.4712138000000001"/>
    <n v="1.455171"/>
    <n v="3.811626"/>
    <n v="9.9666996000000001"/>
    <n v="1.5462115000000001"/>
    <n v="11.1735582"/>
    <n v="2.3488623999999998"/>
    <n v="0.54658680000000004"/>
    <n v="1.0071000000000001"/>
    <n v="1.0742"/>
    <n v="0.97160000000000002"/>
    <n v="1.0027999999999999"/>
    <n v="1.0077"/>
    <n v="0.96560000000000001"/>
    <n v="0.96909999999999996"/>
    <n v="0.98419999999999996"/>
    <x v="244"/>
  </r>
  <r>
    <x v="0"/>
    <n v="490495010"/>
    <s v="FRM"/>
    <s v="Utah"/>
    <s v="Utah"/>
    <n v="40.136389000000001"/>
    <n v="-111.659722"/>
    <n v="112096"/>
    <x v="176"/>
    <n v="40"/>
    <x v="0"/>
    <x v="245"/>
    <x v="245"/>
    <x v="245"/>
    <x v="245"/>
    <x v="245"/>
    <x v="236"/>
    <x v="245"/>
    <x v="243"/>
    <n v="0.5"/>
    <n v="1.4192089999999999"/>
    <n v="1.6848000999999999"/>
    <n v="5.2926511999999999"/>
    <n v="9.4755448999999992"/>
    <n v="1.3650637999999999"/>
    <n v="16.4858093"/>
    <n v="3.1655764999999998"/>
    <n v="0.69775929999999997"/>
    <n v="0.97889999999999999"/>
    <n v="1"/>
    <n v="0.98760000000000003"/>
    <n v="1"/>
    <n v="0.99280000000000002"/>
    <n v="0.98709999999999998"/>
    <n v="0.98729999999999996"/>
    <n v="1"/>
    <x v="245"/>
  </r>
  <r>
    <x v="0"/>
    <n v="490570002"/>
    <s v="FRM"/>
    <s v="Utah"/>
    <s v="Weber"/>
    <n v="41.206389000000001"/>
    <n v="-111.974722"/>
    <n v="122095"/>
    <x v="169"/>
    <n v="38"/>
    <x v="0"/>
    <x v="246"/>
    <x v="246"/>
    <x v="246"/>
    <x v="246"/>
    <x v="246"/>
    <x v="237"/>
    <x v="246"/>
    <x v="244"/>
    <n v="0.5"/>
    <n v="1.4848231000000001"/>
    <n v="1.7871972"/>
    <n v="4.3834071000000003"/>
    <n v="11.846243899999999"/>
    <n v="1.9665227999999999"/>
    <n v="12.6758652"/>
    <n v="2.5797291000000002"/>
    <n v="0.8216717"/>
    <n v="0.99050000000000005"/>
    <n v="1"/>
    <n v="0.99360000000000004"/>
    <n v="1"/>
    <n v="0.99439999999999995"/>
    <n v="0.99339999999999995"/>
    <n v="0.99339999999999995"/>
    <n v="1"/>
    <x v="246"/>
  </r>
  <r>
    <x v="0"/>
    <n v="490570007"/>
    <s v="FRM"/>
    <s v="Utah"/>
    <s v="Weber"/>
    <n v="41.179721999999998"/>
    <n v="-111.983056"/>
    <n v="122095"/>
    <x v="141"/>
    <n v="-9"/>
    <x v="0"/>
    <x v="247"/>
    <x v="247"/>
    <x v="247"/>
    <x v="247"/>
    <x v="247"/>
    <x v="238"/>
    <x v="247"/>
    <x v="245"/>
    <n v="0.5"/>
    <n v="1.0171281999999999"/>
    <n v="1.6394012"/>
    <n v="5.0108829000000004"/>
    <n v="6.7095608999999996"/>
    <n v="1.9392836"/>
    <n v="14.8281469"/>
    <n v="2.9035711000000002"/>
    <n v="0.87387510000000002"/>
    <n v="0.99629999999999996"/>
    <n v="1"/>
    <n v="0.99429999999999996"/>
    <n v="1"/>
    <n v="0.995"/>
    <n v="0.99419999999999997"/>
    <n v="0.99429999999999996"/>
    <n v="1"/>
    <x v="247"/>
  </r>
  <r>
    <x v="0"/>
    <n v="490571003"/>
    <s v="FRM"/>
    <s v="Utah"/>
    <s v="Weber"/>
    <n v="41.303682999999999"/>
    <n v="-111.987067"/>
    <n v="123095"/>
    <x v="177"/>
    <n v="35.700000000000003"/>
    <x v="0"/>
    <x v="248"/>
    <x v="248"/>
    <x v="248"/>
    <x v="248"/>
    <x v="248"/>
    <x v="239"/>
    <x v="248"/>
    <x v="246"/>
    <n v="0.5"/>
    <n v="0.88835609999999998"/>
    <n v="1.4256302999999999"/>
    <n v="4.1786399000000003"/>
    <n v="11.766139000000001"/>
    <n v="1.7041392"/>
    <n v="12.259073300000001"/>
    <n v="2.4081187000000002"/>
    <n v="0.62364039999999998"/>
    <n v="0.99609999999999999"/>
    <n v="1"/>
    <n v="0.99419999999999997"/>
    <n v="1"/>
    <n v="0.99550000000000005"/>
    <n v="0.99399999999999999"/>
    <n v="0.99409999999999998"/>
    <n v="1"/>
    <x v="248"/>
  </r>
  <r>
    <x v="0"/>
    <n v="530110013"/>
    <s v="FRM"/>
    <s v="Washington"/>
    <s v="Clark"/>
    <n v="45.648333000000001"/>
    <n v="-122.586944"/>
    <n v="178035"/>
    <x v="89"/>
    <n v="27.3"/>
    <x v="0"/>
    <x v="249"/>
    <x v="249"/>
    <x v="249"/>
    <x v="249"/>
    <x v="249"/>
    <x v="240"/>
    <x v="249"/>
    <x v="247"/>
    <n v="0.5"/>
    <n v="0.69821719999999998"/>
    <n v="2.2322202"/>
    <n v="0.5146461"/>
    <n v="21.493331900000001"/>
    <n v="0.9689894"/>
    <n v="0.52253179999999999"/>
    <n v="0.30968679999999998"/>
    <n v="6.6052700000000006E-2"/>
    <n v="0.999"/>
    <n v="1"/>
    <n v="0.9748"/>
    <n v="1"/>
    <n v="0.96750000000000003"/>
    <n v="0.9929"/>
    <n v="0.9667"/>
    <n v="1"/>
    <x v="249"/>
  </r>
  <r>
    <x v="0"/>
    <n v="530330057"/>
    <s v="FRM"/>
    <s v="Washington"/>
    <s v="King"/>
    <n v="47.563200000000002"/>
    <n v="-122.34050000000001"/>
    <n v="195041"/>
    <x v="50"/>
    <n v="25.7"/>
    <x v="0"/>
    <x v="250"/>
    <x v="250"/>
    <x v="250"/>
    <x v="250"/>
    <x v="250"/>
    <x v="241"/>
    <x v="250"/>
    <x v="248"/>
    <n v="0.5"/>
    <n v="1.74244"/>
    <n v="4.2264761999999996"/>
    <n v="1.0254943000000001"/>
    <n v="14.181143799999999"/>
    <n v="2.0559555999999999"/>
    <n v="1.1071469"/>
    <n v="0.6430129"/>
    <n v="0.2325247"/>
    <n v="0.99950000000000006"/>
    <n v="1"/>
    <n v="0.98270000000000002"/>
    <n v="1"/>
    <n v="0.98360000000000003"/>
    <n v="0.98060000000000003"/>
    <n v="0.98370000000000002"/>
    <n v="1"/>
    <x v="250"/>
  </r>
  <r>
    <x v="0"/>
    <n v="530330080"/>
    <s v="FRM"/>
    <s v="Washington"/>
    <s v="King"/>
    <n v="47.568333000000003"/>
    <n v="-122.30805599999999"/>
    <n v="195041"/>
    <x v="178"/>
    <n v="17.2"/>
    <x v="0"/>
    <x v="251"/>
    <x v="251"/>
    <x v="251"/>
    <x v="251"/>
    <x v="251"/>
    <x v="242"/>
    <x v="251"/>
    <x v="249"/>
    <n v="0.5"/>
    <n v="0.89583020000000002"/>
    <n v="1.9570653"/>
    <n v="0.6975093"/>
    <n v="10.603189499999999"/>
    <n v="1.2570269999999999"/>
    <n v="0.84780639999999996"/>
    <n v="0.39150819999999997"/>
    <n v="5.8134199999999997E-2"/>
    <n v="0.99929999999999997"/>
    <n v="1"/>
    <n v="0.98229999999999995"/>
    <n v="1"/>
    <n v="0.97789999999999999"/>
    <n v="0.99050000000000005"/>
    <n v="0.97799999999999998"/>
    <n v="1"/>
    <x v="251"/>
  </r>
  <r>
    <x v="0"/>
    <n v="530530029"/>
    <s v="FRM"/>
    <s v="Washington"/>
    <s v="Pierce"/>
    <n v="47.186399999999999"/>
    <n v="-122.4517"/>
    <n v="191040"/>
    <x v="179"/>
    <n v="42.4"/>
    <x v="0"/>
    <x v="252"/>
    <x v="252"/>
    <x v="252"/>
    <x v="252"/>
    <x v="252"/>
    <x v="243"/>
    <x v="252"/>
    <x v="250"/>
    <n v="0.5"/>
    <n v="0.89369460000000001"/>
    <n v="3.5464981"/>
    <n v="0.91064849999999997"/>
    <n v="32.789218900000002"/>
    <n v="1.6917707"/>
    <n v="1.0529322999999999"/>
    <n v="0.53490020000000005"/>
    <n v="0.53195990000000004"/>
    <n v="0.99939999999999996"/>
    <n v="1"/>
    <n v="0.98870000000000002"/>
    <n v="1"/>
    <n v="0.98719999999999997"/>
    <n v="0.9919"/>
    <n v="0.98719999999999997"/>
    <n v="1"/>
    <x v="252"/>
  </r>
  <r>
    <x v="0"/>
    <n v="530610020"/>
    <s v="FRM"/>
    <s v="Washington"/>
    <s v="Snohomish"/>
    <n v="48.246899999999997"/>
    <n v="-121.6031"/>
    <n v="199047"/>
    <x v="180"/>
    <n v="32.1"/>
    <x v="0"/>
    <x v="253"/>
    <x v="253"/>
    <x v="253"/>
    <x v="253"/>
    <x v="253"/>
    <x v="244"/>
    <x v="253"/>
    <x v="251"/>
    <n v="0.5"/>
    <n v="0.87380389999999997"/>
    <n v="3.1546500000000002"/>
    <n v="0.42857919999999999"/>
    <n v="25.346666299999999"/>
    <n v="0.96470590000000001"/>
    <n v="0.30568790000000001"/>
    <n v="0.32041639999999999"/>
    <n v="0.21532570000000001"/>
    <n v="0.99909999999999999"/>
    <n v="1"/>
    <n v="0.96509999999999996"/>
    <n v="1"/>
    <n v="0.96189999999999998"/>
    <n v="0.98199999999999998"/>
    <n v="0.95989999999999998"/>
    <n v="1"/>
    <x v="253"/>
  </r>
  <r>
    <x v="0"/>
    <n v="530611007"/>
    <s v="FRM"/>
    <s v="Washington"/>
    <s v="Snohomish"/>
    <n v="48.054315000000003"/>
    <n v="-122.17152900000001"/>
    <n v="199043"/>
    <x v="146"/>
    <n v="31.6"/>
    <x v="0"/>
    <x v="254"/>
    <x v="254"/>
    <x v="254"/>
    <x v="254"/>
    <x v="254"/>
    <x v="245"/>
    <x v="254"/>
    <x v="252"/>
    <n v="0.5"/>
    <n v="0.65042759999999999"/>
    <n v="3.5743765999999999"/>
    <n v="0.49402590000000002"/>
    <n v="24.3485947"/>
    <n v="1.3114173"/>
    <n v="7.8788300000000006E-2"/>
    <n v="0.47911490000000001"/>
    <n v="0.17581949999999999"/>
    <n v="0.99929999999999997"/>
    <n v="1"/>
    <n v="0.96419999999999995"/>
    <n v="1"/>
    <n v="0.96360000000000001"/>
    <n v="0.98629999999999995"/>
    <n v="0.96399999999999997"/>
    <n v="1"/>
    <x v="254"/>
  </r>
  <r>
    <x v="0"/>
    <n v="530630016"/>
    <s v="FRM"/>
    <s v="Washington"/>
    <s v="Spokane"/>
    <n v="47.660742999999997"/>
    <n v="-117.358121"/>
    <n v="188072"/>
    <x v="181"/>
    <n v="29.7"/>
    <x v="0"/>
    <x v="255"/>
    <x v="255"/>
    <x v="255"/>
    <x v="255"/>
    <x v="255"/>
    <x v="246"/>
    <x v="255"/>
    <x v="253"/>
    <n v="0.5"/>
    <n v="2.9852501999999999"/>
    <n v="2.3207385999999999"/>
    <n v="0.75040510000000005"/>
    <n v="20.053947399999998"/>
    <n v="1.0958886999999999"/>
    <n v="1.4142721"/>
    <n v="0.5022529"/>
    <n v="0.12921659999999999"/>
    <n v="0.99439999999999995"/>
    <n v="1"/>
    <n v="0.98309999999999997"/>
    <n v="1"/>
    <n v="0.99129999999999996"/>
    <n v="0.97699999999999998"/>
    <n v="0.98280000000000001"/>
    <n v="1"/>
    <x v="255"/>
  </r>
  <r>
    <x v="0"/>
    <n v="530770009"/>
    <s v="FRM"/>
    <s v="Washington"/>
    <s v="Yakima"/>
    <n v="46.596780000000003"/>
    <n v="-120.512215"/>
    <n v="183050"/>
    <x v="77"/>
    <n v="37"/>
    <x v="0"/>
    <x v="256"/>
    <x v="256"/>
    <x v="256"/>
    <x v="256"/>
    <x v="256"/>
    <x v="247"/>
    <x v="256"/>
    <x v="254"/>
    <n v="0.5"/>
    <n v="0.84632779999999996"/>
    <n v="3.2134626000000002"/>
    <n v="1.9636986999999999"/>
    <n v="22.6368771"/>
    <n v="1.039326"/>
    <n v="5.4690351000000001"/>
    <n v="1.0943772"/>
    <n v="0.32579320000000001"/>
    <n v="0.99629999999999996"/>
    <n v="1"/>
    <n v="0.98709999999999998"/>
    <n v="1"/>
    <n v="0.98609999999999998"/>
    <n v="0.98729999999999996"/>
    <n v="0.98729999999999996"/>
    <n v="1"/>
    <x v="256"/>
  </r>
  <r>
    <x v="0"/>
    <n v="551091002"/>
    <s v="FRM"/>
    <s v="Wisconsin"/>
    <s v="St. Croix"/>
    <n v="45.124443999999997"/>
    <n v="-92.662499999999994"/>
    <n v="151225"/>
    <x v="89"/>
    <n v="27.1"/>
    <x v="0"/>
    <x v="257"/>
    <x v="257"/>
    <x v="257"/>
    <x v="257"/>
    <x v="257"/>
    <x v="248"/>
    <x v="257"/>
    <x v="255"/>
    <n v="0.5"/>
    <n v="0.76999439999999997"/>
    <n v="1.0907735000000001"/>
    <n v="3.3268263"/>
    <n v="8.6409272999999995"/>
    <n v="4.6522832000000003"/>
    <n v="5.8700051000000002"/>
    <n v="2.1211441"/>
    <n v="0.2255007"/>
    <n v="0.95709999999999995"/>
    <n v="1"/>
    <n v="0.99260000000000004"/>
    <n v="1"/>
    <n v="0.99839999999999995"/>
    <n v="0.98719999999999997"/>
    <n v="0.9929"/>
    <n v="1"/>
    <x v="257"/>
  </r>
  <r>
    <x v="0"/>
    <n v="560050892"/>
    <s v="FRM"/>
    <s v="Wyoming"/>
    <s v="Campbell"/>
    <n v="44.097073999999999"/>
    <n v="-105.343164"/>
    <n v="143143"/>
    <x v="182"/>
    <n v="14.3"/>
    <x v="0"/>
    <x v="258"/>
    <x v="258"/>
    <x v="258"/>
    <x v="258"/>
    <x v="258"/>
    <x v="0"/>
    <x v="258"/>
    <x v="256"/>
    <n v="0.5"/>
    <n v="1.7145693"/>
    <n v="0.45813510000000002"/>
    <n v="0.24622359999999999"/>
    <n v="10.4720631"/>
    <n v="0.68285110000000004"/>
    <n v="0"/>
    <n v="0.25161129999999998"/>
    <n v="1.3689999999999999E-4"/>
    <n v="0.99770000000000003"/>
    <n v="1"/>
    <n v="0.99680000000000002"/>
    <n v="1"/>
    <n v="0.99680000000000002"/>
    <n v="-9"/>
    <n v="0.99680000000000002"/>
    <n v="1"/>
    <x v="258"/>
  </r>
  <r>
    <x v="0"/>
    <n v="560090819"/>
    <s v="FRM"/>
    <s v="Wyoming"/>
    <s v="Converse"/>
    <n v="43.426620999999997"/>
    <n v="-105.386453"/>
    <n v="137142"/>
    <x v="183"/>
    <n v="9.6999999999999993"/>
    <x v="0"/>
    <x v="259"/>
    <x v="259"/>
    <x v="259"/>
    <x v="259"/>
    <x v="259"/>
    <x v="249"/>
    <x v="259"/>
    <x v="257"/>
    <n v="0.5"/>
    <n v="1.5696405"/>
    <n v="0.42581279999999999"/>
    <n v="0.34558830000000001"/>
    <n v="5.5923758000000001"/>
    <n v="0.94628389999999996"/>
    <n v="9.8443999999999997E-3"/>
    <n v="0.34665849999999998"/>
    <n v="9.5089999999999997E-4"/>
    <n v="0.99619999999999997"/>
    <n v="1"/>
    <n v="0.99580000000000002"/>
    <n v="1"/>
    <n v="0.99629999999999996"/>
    <n v="0.93300000000000005"/>
    <n v="0.99650000000000005"/>
    <n v="1"/>
    <x v="259"/>
  </r>
  <r>
    <x v="0"/>
    <n v="560131003"/>
    <s v="FRM"/>
    <s v="Wyoming"/>
    <s v="Fremont"/>
    <n v="42.841048999999998"/>
    <n v="-108.736277"/>
    <n v="134119"/>
    <x v="89"/>
    <n v="27.2"/>
    <x v="0"/>
    <x v="260"/>
    <x v="260"/>
    <x v="260"/>
    <x v="260"/>
    <x v="260"/>
    <x v="250"/>
    <x v="260"/>
    <x v="258"/>
    <n v="0.5"/>
    <n v="1.0878539"/>
    <n v="0.38595679999999999"/>
    <n v="0.79822780000000004"/>
    <n v="21.4889984"/>
    <n v="0.97783969999999998"/>
    <n v="1.5360054999999999"/>
    <n v="0.38739279999999998"/>
    <n v="8.0914700000000006E-2"/>
    <n v="0.99590000000000001"/>
    <n v="1"/>
    <n v="0.96540000000000004"/>
    <n v="1"/>
    <n v="0.99670000000000003"/>
    <n v="0.94199999999999995"/>
    <n v="0.96319999999999995"/>
    <n v="1"/>
    <x v="260"/>
  </r>
  <r>
    <x v="0"/>
    <n v="560210001"/>
    <s v="FRM"/>
    <s v="Wyoming"/>
    <s v="Laramie"/>
    <n v="41.139975999999997"/>
    <n v="-104.817802"/>
    <n v="115144"/>
    <x v="184"/>
    <n v="9.6999999999999993"/>
    <x v="0"/>
    <x v="261"/>
    <x v="261"/>
    <x v="261"/>
    <x v="261"/>
    <x v="261"/>
    <x v="251"/>
    <x v="261"/>
    <x v="259"/>
    <n v="0.5"/>
    <n v="1.9997228"/>
    <n v="0.54222930000000003"/>
    <n v="0.59391190000000005"/>
    <n v="3.9597780999999999"/>
    <n v="1.1539360000000001"/>
    <n v="0.57220349999999998"/>
    <n v="0.42828050000000001"/>
    <n v="2.5421599999999999E-2"/>
    <n v="0.98350000000000004"/>
    <n v="1"/>
    <n v="0.98780000000000001"/>
    <n v="1"/>
    <n v="0.99629999999999996"/>
    <n v="0.9667"/>
    <n v="0.99029999999999996"/>
    <n v="1"/>
    <x v="261"/>
  </r>
  <r>
    <x v="0"/>
    <n v="560330002"/>
    <s v="FRM"/>
    <s v="Wyoming"/>
    <s v="Sheridan"/>
    <n v="44.815142000000002"/>
    <n v="-106.955933"/>
    <n v="151133"/>
    <x v="185"/>
    <n v="24.2"/>
    <x v="0"/>
    <x v="262"/>
    <x v="262"/>
    <x v="262"/>
    <x v="262"/>
    <x v="262"/>
    <x v="252"/>
    <x v="262"/>
    <x v="260"/>
    <n v="0.5"/>
    <n v="1.5670921"/>
    <n v="0.47757820000000001"/>
    <n v="0.53450419999999998"/>
    <n v="19.0311108"/>
    <n v="1.324082"/>
    <n v="0.22279189999999999"/>
    <n v="0.46041690000000002"/>
    <n v="0.13416359999999999"/>
    <n v="0.99019999999999997"/>
    <n v="1"/>
    <n v="0.99060000000000004"/>
    <n v="1"/>
    <n v="0.99660000000000004"/>
    <n v="0.94940000000000002"/>
    <n v="0.99970000000000003"/>
    <n v="1"/>
    <x v="262"/>
  </r>
  <r>
    <x v="0"/>
    <n v="560330003"/>
    <s v="FRM"/>
    <s v="Wyoming"/>
    <s v="Sheridan"/>
    <n v="44.805494000000003"/>
    <n v="-106.976243"/>
    <n v="150133"/>
    <x v="186"/>
    <n v="15.1"/>
    <x v="0"/>
    <x v="263"/>
    <x v="263"/>
    <x v="263"/>
    <x v="263"/>
    <x v="263"/>
    <x v="253"/>
    <x v="263"/>
    <x v="261"/>
    <n v="0.5"/>
    <n v="1.0885172000000001"/>
    <n v="0.47604099999999999"/>
    <n v="0.27625840000000002"/>
    <n v="11.7037163"/>
    <n v="0.73349059999999999"/>
    <n v="5.0134999999999999E-2"/>
    <n v="0.26448060000000001"/>
    <n v="3.64832E-2"/>
    <n v="0.98409999999999997"/>
    <n v="1"/>
    <n v="0.9929"/>
    <n v="1"/>
    <n v="0.99550000000000005"/>
    <n v="0.95"/>
    <n v="0.99670000000000003"/>
    <n v="1"/>
    <x v="263"/>
  </r>
  <r>
    <x v="0"/>
    <n v="560370007"/>
    <s v="FRM"/>
    <s v="Wyoming"/>
    <s v="Sweetwater"/>
    <n v="41.591613000000002"/>
    <n v="-109.22072199999999"/>
    <n v="123114"/>
    <x v="187"/>
    <n v="14.5"/>
    <x v="0"/>
    <x v="264"/>
    <x v="264"/>
    <x v="264"/>
    <x v="264"/>
    <x v="264"/>
    <x v="254"/>
    <x v="264"/>
    <x v="262"/>
    <n v="0.5"/>
    <n v="2.9297873999999999"/>
    <n v="0.47372819999999999"/>
    <n v="0.43575039999999998"/>
    <n v="8.4400530000000007"/>
    <n v="1.2157437"/>
    <n v="3.1772099999999998E-2"/>
    <n v="0.43836160000000002"/>
    <n v="4.5108299999999997E-2"/>
    <n v="0.99570000000000003"/>
    <n v="1"/>
    <n v="0.99509999999999998"/>
    <n v="1"/>
    <n v="0.99560000000000004"/>
    <n v="0.97209999999999996"/>
    <n v="0.99580000000000002"/>
    <n v="1"/>
    <x v="264"/>
  </r>
  <r>
    <x v="0"/>
    <n v="560391006"/>
    <s v="FRM"/>
    <s v="Wyoming"/>
    <s v="Teton"/>
    <n v="43.478079999999999"/>
    <n v="-110.76118"/>
    <n v="142107"/>
    <x v="188"/>
    <n v="10.9"/>
    <x v="0"/>
    <x v="265"/>
    <x v="265"/>
    <x v="265"/>
    <x v="265"/>
    <x v="265"/>
    <x v="255"/>
    <x v="265"/>
    <x v="263"/>
    <n v="0.5"/>
    <n v="1.0965889"/>
    <n v="0.33785599999999999"/>
    <n v="0.36468070000000002"/>
    <n v="7.3066912000000004"/>
    <n v="0.69260719999999998"/>
    <n v="0.41948020000000003"/>
    <n v="0.25461309999999998"/>
    <n v="2.67557E-2"/>
    <n v="0.99109999999999998"/>
    <n v="1"/>
    <n v="0.98650000000000004"/>
    <n v="1"/>
    <n v="0.99529999999999996"/>
    <n v="0.96940000000000004"/>
    <n v="0.98960000000000004"/>
    <n v="1"/>
    <x v="265"/>
  </r>
  <r>
    <x v="1"/>
    <n v="40031005"/>
    <s v="FRM"/>
    <s v="Arizona"/>
    <s v="Cochise"/>
    <n v="31.3492"/>
    <n v="-109.539683"/>
    <n v="29099"/>
    <x v="0"/>
    <n v="12.6"/>
    <x v="0"/>
    <x v="0"/>
    <x v="0"/>
    <x v="0"/>
    <x v="0"/>
    <x v="0"/>
    <x v="0"/>
    <x v="0"/>
    <x v="0"/>
    <n v="0.5"/>
    <n v="9.4200391999999997"/>
    <n v="0.34225060000000002"/>
    <n v="0.26645590000000002"/>
    <n v="1.0902902999999999"/>
    <n v="0.73553480000000004"/>
    <n v="0"/>
    <n v="0.26795540000000001"/>
    <n v="3.1236799999999999E-2"/>
    <n v="0.98440000000000005"/>
    <n v="1.1724000000000001"/>
    <n v="0.92349999999999999"/>
    <n v="0.96789999999999998"/>
    <n v="0.89119999999999999"/>
    <n v="-9"/>
    <n v="0.88700000000000001"/>
    <n v="0.49790000000000001"/>
    <x v="0"/>
  </r>
  <r>
    <x v="1"/>
    <n v="40051008"/>
    <s v="FRM"/>
    <s v="Arizona"/>
    <s v="Coconino"/>
    <n v="35.206111"/>
    <n v="-111.652777"/>
    <n v="67088"/>
    <x v="1"/>
    <n v="10.199999999999999"/>
    <x v="0"/>
    <x v="1"/>
    <x v="1"/>
    <x v="1"/>
    <x v="1"/>
    <x v="1"/>
    <x v="1"/>
    <x v="1"/>
    <x v="1"/>
    <n v="0.5"/>
    <n v="6.8335686000000004"/>
    <n v="0.16628180000000001"/>
    <n v="0.33583570000000001"/>
    <n v="1.0356897"/>
    <n v="1.0042466999999999"/>
    <n v="0"/>
    <n v="0.34690409999999999"/>
    <n v="1.1462999999999999E-2"/>
    <n v="1.3694"/>
    <n v="0.29820000000000002"/>
    <n v="1.4069"/>
    <n v="0.11"/>
    <n v="1.4129"/>
    <n v="0"/>
    <n v="1.4407000000000001"/>
    <n v="1.4655"/>
    <x v="1"/>
  </r>
  <r>
    <x v="1"/>
    <n v="40130019"/>
    <s v="FRM"/>
    <s v="Arizona"/>
    <s v="Maricopa"/>
    <n v="33.483849999999997"/>
    <n v="-112.14257000000001"/>
    <n v="52082"/>
    <x v="2"/>
    <n v="26"/>
    <x v="0"/>
    <x v="2"/>
    <x v="2"/>
    <x v="2"/>
    <x v="2"/>
    <x v="2"/>
    <x v="2"/>
    <x v="2"/>
    <x v="2"/>
    <n v="0.5"/>
    <n v="2.1724538999999998"/>
    <n v="1.9218096"/>
    <n v="0.66144650000000005"/>
    <n v="18.139734300000001"/>
    <n v="1.4686117999999999"/>
    <n v="0.62120989999999998"/>
    <n v="0.4874869"/>
    <n v="8.1928299999999996E-2"/>
    <n v="1.0303"/>
    <n v="0.99129999999999996"/>
    <n v="1.006"/>
    <n v="0.9839"/>
    <n v="1.0079"/>
    <n v="0.99150000000000005"/>
    <n v="1.0007999999999999"/>
    <n v="0.93"/>
    <x v="2"/>
  </r>
  <r>
    <x v="1"/>
    <n v="40131003"/>
    <s v="FRM"/>
    <s v="Arizona"/>
    <s v="Maricopa"/>
    <n v="33.410449999999997"/>
    <n v="-111.86507"/>
    <n v="51084"/>
    <x v="3"/>
    <n v="16.100000000000001"/>
    <x v="0"/>
    <x v="3"/>
    <x v="3"/>
    <x v="3"/>
    <x v="3"/>
    <x v="3"/>
    <x v="3"/>
    <x v="3"/>
    <x v="3"/>
    <n v="0.5"/>
    <n v="3.0958347000000002"/>
    <n v="0.61171030000000004"/>
    <n v="0.4495133"/>
    <n v="9.7751283999999998"/>
    <n v="1.1198294"/>
    <n v="0.1541642"/>
    <n v="0.39764509999999997"/>
    <n v="2.8380599999999999E-2"/>
    <n v="0.91610000000000003"/>
    <n v="0.83040000000000003"/>
    <n v="1.0511999999999999"/>
    <n v="1.026"/>
    <n v="0.99180000000000001"/>
    <n v="0.99739999999999995"/>
    <n v="1.0249999999999999"/>
    <n v="1.2010000000000001"/>
    <x v="3"/>
  </r>
  <r>
    <x v="1"/>
    <n v="40134003"/>
    <s v="FRM"/>
    <s v="Arizona"/>
    <s v="Maricopa"/>
    <n v="33.40316"/>
    <n v="-112.07532999999999"/>
    <n v="51082"/>
    <x v="4"/>
    <n v="27.1"/>
    <x v="0"/>
    <x v="4"/>
    <x v="4"/>
    <x v="4"/>
    <x v="4"/>
    <x v="4"/>
    <x v="4"/>
    <x v="4"/>
    <x v="4"/>
    <n v="0.5"/>
    <n v="0.89539959999999996"/>
    <n v="2.4893341000000002"/>
    <n v="0.47824870000000003"/>
    <n v="21.093957899999999"/>
    <n v="0.74325010000000002"/>
    <n v="0.69980509999999996"/>
    <n v="0.23636470000000001"/>
    <n v="6.3137899999999997E-2"/>
    <n v="0.99670000000000003"/>
    <n v="0.99119999999999997"/>
    <n v="0.99450000000000005"/>
    <n v="0.98360000000000003"/>
    <n v="0.99219999999999997"/>
    <n v="0.99760000000000004"/>
    <n v="0.99339999999999995"/>
    <n v="1"/>
    <x v="4"/>
  </r>
  <r>
    <x v="1"/>
    <n v="40137020"/>
    <s v="FRM"/>
    <s v="Arizona"/>
    <s v="Maricopa"/>
    <n v="33.488242"/>
    <n v="-111.855654"/>
    <n v="52084"/>
    <x v="0"/>
    <n v="12.9"/>
    <x v="0"/>
    <x v="5"/>
    <x v="5"/>
    <x v="5"/>
    <x v="5"/>
    <x v="5"/>
    <x v="5"/>
    <x v="5"/>
    <x v="5"/>
    <n v="0.5"/>
    <n v="4.2881985"/>
    <n v="0.90730690000000003"/>
    <n v="0.40677540000000001"/>
    <n v="5.3048824999999997"/>
    <n v="0.71543950000000001"/>
    <n v="0.47753659999999998"/>
    <n v="0.27006069999999999"/>
    <n v="5.1289300000000003E-2"/>
    <n v="0.99839999999999995"/>
    <n v="0.99460000000000004"/>
    <n v="0.99609999999999999"/>
    <n v="0.99509999999999998"/>
    <n v="0.99580000000000002"/>
    <n v="0.99670000000000003"/>
    <n v="0.99729999999999996"/>
    <n v="1"/>
    <x v="5"/>
  </r>
  <r>
    <x v="1"/>
    <n v="40139997"/>
    <s v="FRM"/>
    <s v="Arizona"/>
    <s v="Maricopa"/>
    <n v="33.503833"/>
    <n v="-112.095767"/>
    <n v="52082"/>
    <x v="5"/>
    <n v="20.8"/>
    <x v="0"/>
    <x v="6"/>
    <x v="6"/>
    <x v="6"/>
    <x v="6"/>
    <x v="6"/>
    <x v="6"/>
    <x v="6"/>
    <x v="6"/>
    <n v="0.5"/>
    <n v="1.2617936999999999"/>
    <n v="2.7761594999999999"/>
    <n v="0.59453829999999996"/>
    <n v="13.4348545"/>
    <n v="0.7520114"/>
    <n v="1.1036927999999999"/>
    <n v="0.28948620000000003"/>
    <n v="0.1221155"/>
    <n v="0.99760000000000004"/>
    <n v="0.99480000000000002"/>
    <n v="0.99739999999999995"/>
    <n v="0.99039999999999995"/>
    <n v="0.99619999999999997"/>
    <n v="0.99839999999999995"/>
    <n v="0.99760000000000004"/>
    <n v="1"/>
    <x v="6"/>
  </r>
  <r>
    <x v="1"/>
    <n v="40190011"/>
    <s v="FRM"/>
    <s v="Arizona"/>
    <s v="Pima"/>
    <n v="32.32255"/>
    <n v="-111.0377"/>
    <n v="40089"/>
    <x v="6"/>
    <n v="11.5"/>
    <x v="0"/>
    <x v="7"/>
    <x v="7"/>
    <x v="7"/>
    <x v="7"/>
    <x v="7"/>
    <x v="7"/>
    <x v="7"/>
    <x v="7"/>
    <n v="0.5"/>
    <n v="2.5643240999999999"/>
    <n v="0.76366970000000001"/>
    <n v="0.53091180000000004"/>
    <n v="5.0751505000000003"/>
    <n v="1.4947233"/>
    <n v="7.92987E-2"/>
    <n v="0.53334800000000004"/>
    <n v="4.8381599999999997E-2"/>
    <n v="1.0147999999999999"/>
    <n v="0.84460000000000002"/>
    <n v="2.2625000000000002"/>
    <n v="0.76839999999999997"/>
    <n v="2.3447"/>
    <n v="93.623099999999994"/>
    <n v="2.3029999999999999"/>
    <n v="0.99390000000000001"/>
    <x v="7"/>
  </r>
  <r>
    <x v="1"/>
    <n v="40191028"/>
    <s v="FRM"/>
    <s v="Arizona"/>
    <s v="Pima"/>
    <n v="32.29515"/>
    <n v="-110.9823"/>
    <n v="40089"/>
    <x v="7"/>
    <n v="11.7"/>
    <x v="0"/>
    <x v="8"/>
    <x v="8"/>
    <x v="8"/>
    <x v="8"/>
    <x v="8"/>
    <x v="8"/>
    <x v="8"/>
    <x v="8"/>
    <n v="0.5"/>
    <n v="2.3486481000000001"/>
    <n v="1.0577647999999999"/>
    <n v="0.65972759999999997"/>
    <n v="4.5260610999999997"/>
    <n v="1.6667487999999999"/>
    <n v="0.32118600000000003"/>
    <n v="0.59658809999999995"/>
    <n v="5.3628299999999997E-2"/>
    <n v="0.995"/>
    <n v="0.98860000000000003"/>
    <n v="0.99399999999999999"/>
    <n v="0.98240000000000005"/>
    <n v="0.99309999999999998"/>
    <n v="0.99850000000000005"/>
    <n v="0.99319999999999997"/>
    <n v="1"/>
    <x v="8"/>
  </r>
  <r>
    <x v="1"/>
    <n v="40210001"/>
    <s v="FRM"/>
    <s v="Arizona"/>
    <s v="Pinal"/>
    <n v="32.877583000000001"/>
    <n v="-111.752222"/>
    <n v="46084"/>
    <x v="8"/>
    <n v="19.8"/>
    <x v="0"/>
    <x v="9"/>
    <x v="9"/>
    <x v="9"/>
    <x v="9"/>
    <x v="9"/>
    <x v="9"/>
    <x v="9"/>
    <x v="9"/>
    <n v="0.5"/>
    <n v="3.4371014"/>
    <n v="0.72402690000000003"/>
    <n v="0.65922930000000002"/>
    <n v="12.061115300000001"/>
    <n v="1.2179253999999999"/>
    <n v="0.71479369999999998"/>
    <n v="0.43719370000000002"/>
    <n v="6.22956E-2"/>
    <n v="1.0938000000000001"/>
    <n v="0.96899999999999997"/>
    <n v="0.9405"/>
    <n v="0.95930000000000004"/>
    <n v="0.97370000000000001"/>
    <n v="0.87590000000000001"/>
    <n v="0.9748"/>
    <n v="0.94599999999999995"/>
    <x v="9"/>
  </r>
  <r>
    <x v="1"/>
    <n v="40213002"/>
    <s v="FRM"/>
    <s v="Arizona"/>
    <s v="Pinal"/>
    <n v="33.421194"/>
    <n v="-111.50322199999999"/>
    <n v="51087"/>
    <x v="9"/>
    <n v="13.1"/>
    <x v="0"/>
    <x v="10"/>
    <x v="10"/>
    <x v="10"/>
    <x v="10"/>
    <x v="10"/>
    <x v="0"/>
    <x v="10"/>
    <x v="10"/>
    <n v="0.5"/>
    <n v="4.0831584999999997"/>
    <n v="0.33101150000000001"/>
    <n v="0.60969340000000005"/>
    <n v="5.3855896000000003"/>
    <n v="1.4479952"/>
    <n v="0.29214649999999998"/>
    <n v="0.49526039999999999"/>
    <n v="4.5473899999999998E-2"/>
    <n v="0.90229999999999999"/>
    <n v="1.7359"/>
    <n v="1.1637"/>
    <n v="0.95440000000000003"/>
    <n v="0.99950000000000006"/>
    <n v="-9"/>
    <n v="0.96540000000000004"/>
    <n v="1.3669"/>
    <x v="10"/>
  </r>
  <r>
    <x v="1"/>
    <n v="40213013"/>
    <s v="FRM"/>
    <s v="Arizona"/>
    <s v="Pinal"/>
    <n v="33.010530000000003"/>
    <n v="-111.97205"/>
    <n v="48083"/>
    <x v="10"/>
    <n v="39"/>
    <x v="0"/>
    <x v="11"/>
    <x v="11"/>
    <x v="11"/>
    <x v="11"/>
    <x v="11"/>
    <x v="10"/>
    <x v="11"/>
    <x v="11"/>
    <n v="0.5"/>
    <n v="3.6353512000000001"/>
    <n v="0.66796339999999998"/>
    <n v="0.73542669999999999"/>
    <n v="30.839851400000001"/>
    <n v="1.8506537999999999"/>
    <n v="0.15739330000000001"/>
    <n v="0.67245569999999999"/>
    <n v="3.5705800000000003E-2"/>
    <n v="0.99939999999999996"/>
    <n v="0.99460000000000004"/>
    <n v="0.99890000000000001"/>
    <n v="0.99299999999999999"/>
    <n v="0.999"/>
    <n v="0.99739999999999995"/>
    <n v="0.99919999999999998"/>
    <n v="1"/>
    <x v="11"/>
  </r>
  <r>
    <x v="1"/>
    <n v="40230004"/>
    <s v="FRM"/>
    <s v="Arizona"/>
    <s v="Santa Cruz"/>
    <n v="31.337204"/>
    <n v="-110.936718"/>
    <n v="31088"/>
    <x v="11"/>
    <n v="31.6"/>
    <x v="0"/>
    <x v="12"/>
    <x v="12"/>
    <x v="12"/>
    <x v="12"/>
    <x v="12"/>
    <x v="11"/>
    <x v="12"/>
    <x v="12"/>
    <n v="0.5"/>
    <n v="5.1254621"/>
    <n v="0.2524284"/>
    <n v="0.3597649"/>
    <n v="24.126577399999999"/>
    <n v="0.91540710000000003"/>
    <n v="6.8715899999999996E-2"/>
    <n v="0.32389449999999997"/>
    <n v="1.65568E-2"/>
    <n v="0.98460000000000003"/>
    <n v="0.91479999999999995"/>
    <n v="0.99139999999999995"/>
    <n v="0.89770000000000005"/>
    <n v="0.9919"/>
    <n v="0.98350000000000004"/>
    <n v="0.99199999999999999"/>
    <n v="1"/>
    <x v="12"/>
  </r>
  <r>
    <x v="1"/>
    <n v="40252002"/>
    <s v="FRM"/>
    <s v="Arizona"/>
    <s v="Yavapai"/>
    <n v="34.594999999999999"/>
    <n v="-112.331"/>
    <n v="62082"/>
    <x v="12"/>
    <n v="10.1"/>
    <x v="0"/>
    <x v="13"/>
    <x v="13"/>
    <x v="13"/>
    <x v="13"/>
    <x v="13"/>
    <x v="12"/>
    <x v="13"/>
    <x v="13"/>
    <n v="0.5"/>
    <n v="5.5138091999999999"/>
    <n v="0.248222"/>
    <n v="0.39822950000000001"/>
    <n v="1.8418106000000001"/>
    <n v="1.1689818000000001"/>
    <n v="0"/>
    <n v="0.41111340000000002"/>
    <n v="3.6636799999999997E-2"/>
    <n v="1.1541999999999999"/>
    <n v="0.58099999999999996"/>
    <n v="1.0719000000000001"/>
    <n v="0.5806"/>
    <n v="1.1136999999999999"/>
    <n v="0"/>
    <n v="1.1348"/>
    <n v="0.78859999999999997"/>
    <x v="13"/>
  </r>
  <r>
    <x v="1"/>
    <n v="51130002"/>
    <s v="FRM"/>
    <s v="Arkansas"/>
    <s v="Polk"/>
    <n v="34.583699000000003"/>
    <n v="-94.226234000000005"/>
    <n v="53220"/>
    <x v="13"/>
    <n v="21.1"/>
    <x v="0"/>
    <x v="14"/>
    <x v="14"/>
    <x v="14"/>
    <x v="14"/>
    <x v="14"/>
    <x v="0"/>
    <x v="14"/>
    <x v="14"/>
    <n v="0.5"/>
    <n v="1.8937113000000001"/>
    <n v="0.41396080000000002"/>
    <n v="1.9305041000000001"/>
    <n v="8.2128458000000002"/>
    <n v="6.1744389999999996"/>
    <n v="8.9341000000000004E-2"/>
    <n v="1.9431463"/>
    <n v="6.7350000000000005E-4"/>
    <n v="0.92010000000000003"/>
    <n v="0.85940000000000005"/>
    <n v="0.9466"/>
    <n v="0.87080000000000002"/>
    <n v="0.91549999999999998"/>
    <n v="-9"/>
    <n v="0.93020000000000003"/>
    <n v="1.0408999999999999"/>
    <x v="14"/>
  </r>
  <r>
    <x v="1"/>
    <n v="51310008"/>
    <s v="FRM"/>
    <s v="Arkansas"/>
    <s v="Sebastian"/>
    <n v="35.389671999999997"/>
    <n v="-94.424288000000004"/>
    <n v="60218"/>
    <x v="14"/>
    <n v="22.6"/>
    <x v="0"/>
    <x v="15"/>
    <x v="15"/>
    <x v="15"/>
    <x v="15"/>
    <x v="15"/>
    <x v="13"/>
    <x v="15"/>
    <x v="15"/>
    <n v="0.5"/>
    <n v="1.0692792"/>
    <n v="0.54854579999999997"/>
    <n v="2.1045322"/>
    <n v="10.1841822"/>
    <n v="5.4643221000000004"/>
    <n v="1.0198927"/>
    <n v="1.7450205000000001"/>
    <n v="6.3362000000000002E-3"/>
    <n v="0.88629999999999998"/>
    <n v="0.94750000000000001"/>
    <n v="1.0199"/>
    <n v="0.88929999999999998"/>
    <n v="0.99909999999999999"/>
    <n v="1.1432"/>
    <n v="0.98270000000000002"/>
    <n v="1.0419"/>
    <x v="15"/>
  </r>
  <r>
    <x v="1"/>
    <n v="51430005"/>
    <s v="FRM"/>
    <s v="Arkansas"/>
    <s v="Washington"/>
    <n v="36.179699999999997"/>
    <n v="-94.116827000000001"/>
    <n v="68220"/>
    <x v="15"/>
    <n v="20.5"/>
    <x v="0"/>
    <x v="16"/>
    <x v="16"/>
    <x v="16"/>
    <x v="16"/>
    <x v="16"/>
    <x v="14"/>
    <x v="16"/>
    <x v="16"/>
    <n v="0.5"/>
    <n v="1.2622283000000001"/>
    <n v="0.49786900000000001"/>
    <n v="2.1785405"/>
    <n v="7.1589131000000004"/>
    <n v="6.3259620999999999"/>
    <n v="0.50273840000000003"/>
    <n v="2.0703998000000001"/>
    <n v="4.1914999999999999E-3"/>
    <n v="1.7556"/>
    <n v="0.89929999999999999"/>
    <n v="1.1593"/>
    <n v="0.61370000000000002"/>
    <n v="1.5549999999999999"/>
    <n v="0.34460000000000002"/>
    <n v="1.5701000000000001"/>
    <n v="1.4567000000000001"/>
    <x v="16"/>
  </r>
  <r>
    <x v="1"/>
    <n v="60010007"/>
    <s v="FRM"/>
    <s v="California"/>
    <s v="Alameda"/>
    <n v="37.6875"/>
    <n v="-121.7842"/>
    <n v="106020"/>
    <x v="16"/>
    <n v="37.700000000000003"/>
    <x v="0"/>
    <x v="17"/>
    <x v="17"/>
    <x v="17"/>
    <x v="17"/>
    <x v="17"/>
    <x v="15"/>
    <x v="17"/>
    <x v="17"/>
    <n v="0.5"/>
    <n v="0.91834039999999995"/>
    <n v="2.4206777000000002"/>
    <n v="3.6521246000000001"/>
    <n v="15.847546599999999"/>
    <n v="1.9569614"/>
    <n v="10.103741599999999"/>
    <n v="2.0194508999999998"/>
    <n v="0.33713330000000002"/>
    <n v="0.98860000000000003"/>
    <n v="0.9637"/>
    <n v="0.99399999999999999"/>
    <n v="0.9627"/>
    <n v="0.99280000000000002"/>
    <n v="0.99429999999999996"/>
    <n v="0.99419999999999997"/>
    <n v="1"/>
    <x v="17"/>
  </r>
  <r>
    <x v="1"/>
    <n v="60010009"/>
    <s v="FRM"/>
    <s v="California"/>
    <s v="Alameda"/>
    <n v="37.74306"/>
    <n v="-122.16994"/>
    <n v="107017"/>
    <x v="17"/>
    <n v="23.7"/>
    <x v="0"/>
    <x v="18"/>
    <x v="18"/>
    <x v="18"/>
    <x v="18"/>
    <x v="18"/>
    <x v="16"/>
    <x v="18"/>
    <x v="18"/>
    <n v="0.5"/>
    <n v="0.73917390000000005"/>
    <n v="1.9943090999999999"/>
    <n v="2.5007725000000001"/>
    <n v="8.0206546999999997"/>
    <n v="1.4780972999999999"/>
    <n v="6.7979120999999996"/>
    <n v="1.3789754999999999"/>
    <n v="0.31836399999999998"/>
    <n v="0.99119999999999997"/>
    <n v="0.97889999999999999"/>
    <n v="0.99119999999999997"/>
    <n v="0.97409999999999997"/>
    <n v="0.99309999999999998"/>
    <n v="0.99070000000000003"/>
    <n v="0.9909"/>
    <n v="1"/>
    <x v="18"/>
  </r>
  <r>
    <x v="1"/>
    <n v="60011001"/>
    <s v="FRM"/>
    <s v="California"/>
    <s v="Alameda"/>
    <n v="37.535800000000002"/>
    <n v="-121.9619"/>
    <n v="105018"/>
    <x v="18"/>
    <n v="33.6"/>
    <x v="0"/>
    <x v="19"/>
    <x v="19"/>
    <x v="19"/>
    <x v="19"/>
    <x v="19"/>
    <x v="17"/>
    <x v="19"/>
    <x v="19"/>
    <n v="0.5"/>
    <n v="1.019066"/>
    <n v="2.9279242000000001"/>
    <n v="3.2934665999999999"/>
    <n v="12.951846099999999"/>
    <n v="2.0040274"/>
    <n v="8.8342524000000004"/>
    <n v="1.7901516"/>
    <n v="0.32686809999999999"/>
    <n v="0.98980000000000001"/>
    <n v="0.9718"/>
    <n v="0.99339999999999995"/>
    <n v="0.96760000000000002"/>
    <n v="0.99370000000000003"/>
    <n v="0.99319999999999997"/>
    <n v="0.99319999999999997"/>
    <n v="1"/>
    <x v="19"/>
  </r>
  <r>
    <x v="1"/>
    <n v="60070002"/>
    <s v="FRM"/>
    <s v="California"/>
    <s v="Butte"/>
    <n v="39.7575"/>
    <n v="-121.84222200000001"/>
    <n v="124025"/>
    <x v="19"/>
    <n v="39.299999999999997"/>
    <x v="0"/>
    <x v="20"/>
    <x v="20"/>
    <x v="20"/>
    <x v="20"/>
    <x v="20"/>
    <x v="18"/>
    <x v="20"/>
    <x v="20"/>
    <n v="0.5"/>
    <n v="0.87905500000000003"/>
    <n v="2.6802554000000001"/>
    <n v="0.86811139999999998"/>
    <n v="31.080650299999999"/>
    <n v="1.1321794999999999"/>
    <n v="1.5294622"/>
    <n v="0.43160850000000001"/>
    <n v="0.25479810000000003"/>
    <n v="0.16400000000000001"/>
    <n v="0.85429999999999995"/>
    <n v="0.33350000000000002"/>
    <n v="0.8387"/>
    <n v="0.1749"/>
    <n v="1.3853"/>
    <n v="0.1789"/>
    <n v="0.3034"/>
    <x v="20"/>
  </r>
  <r>
    <x v="1"/>
    <n v="60090001"/>
    <s v="FRM"/>
    <s v="California"/>
    <s v="Calaveras"/>
    <n v="38.201943999999997"/>
    <n v="-120.680556"/>
    <n v="108029"/>
    <x v="20"/>
    <n v="18.2"/>
    <x v="0"/>
    <x v="21"/>
    <x v="21"/>
    <x v="21"/>
    <x v="21"/>
    <x v="21"/>
    <x v="19"/>
    <x v="21"/>
    <x v="21"/>
    <n v="0.5"/>
    <n v="1.1344631000000001"/>
    <n v="0.59183799999999998"/>
    <n v="1.4904717000000001"/>
    <n v="8.3193865000000002"/>
    <n v="1.8255543999999999"/>
    <n v="2.9022963000000002"/>
    <n v="1.1174393"/>
    <n v="0.35772939999999998"/>
    <n v="0.76519999999999999"/>
    <n v="0.45119999999999999"/>
    <n v="0.94120000000000004"/>
    <n v="0.52929999999999999"/>
    <n v="0.621"/>
    <n v="1.1852"/>
    <n v="0.95009999999999994"/>
    <n v="0.45679999999999998"/>
    <x v="21"/>
  </r>
  <r>
    <x v="1"/>
    <n v="60130002"/>
    <s v="FRM"/>
    <s v="California"/>
    <s v="Contra Costa"/>
    <n v="37.936"/>
    <n v="-122.0262"/>
    <n v="108019"/>
    <x v="21"/>
    <n v="32.4"/>
    <x v="0"/>
    <x v="22"/>
    <x v="22"/>
    <x v="22"/>
    <x v="22"/>
    <x v="22"/>
    <x v="20"/>
    <x v="22"/>
    <x v="22"/>
    <n v="0.5"/>
    <n v="1.0302823000000001"/>
    <n v="1.4644486000000001"/>
    <n v="2.8996111999999998"/>
    <n v="12.734456099999999"/>
    <n v="2.9959462000000001"/>
    <n v="6.3511094999999997"/>
    <n v="1.9148501"/>
    <n v="2.5750514999999998"/>
    <n v="1.3569"/>
    <n v="0.7913"/>
    <n v="0.83720000000000006"/>
    <n v="0.95069999999999999"/>
    <n v="1.5770999999999999"/>
    <n v="0.66710000000000003"/>
    <n v="1.0048999999999999"/>
    <n v="6.3391999999999999"/>
    <x v="22"/>
  </r>
  <r>
    <x v="1"/>
    <n v="60190008"/>
    <s v="FRM"/>
    <s v="California"/>
    <s v="Fresno"/>
    <n v="36.781388999999997"/>
    <n v="-119.772222"/>
    <n v="94032"/>
    <x v="22"/>
    <n v="55.7"/>
    <x v="0"/>
    <x v="23"/>
    <x v="23"/>
    <x v="23"/>
    <x v="23"/>
    <x v="23"/>
    <x v="21"/>
    <x v="23"/>
    <x v="23"/>
    <n v="0.5"/>
    <n v="0.72482590000000002"/>
    <n v="2.4764829000000002"/>
    <n v="6.0869837000000002"/>
    <n v="21.374595599999999"/>
    <n v="1.8335481"/>
    <n v="18.643571900000001"/>
    <n v="3.6030378000000001"/>
    <n v="0.53990689999999997"/>
    <n v="1.0374000000000001"/>
    <n v="1.2177"/>
    <n v="0.89270000000000005"/>
    <n v="1.0580000000000001"/>
    <n v="0.79400000000000004"/>
    <n v="0.90810000000000002"/>
    <n v="0.90400000000000003"/>
    <n v="1.2502"/>
    <x v="23"/>
  </r>
  <r>
    <x v="1"/>
    <n v="60195001"/>
    <s v="FRM"/>
    <s v="California"/>
    <s v="Fresno"/>
    <n v="36.819167"/>
    <n v="-119.71638900000001"/>
    <n v="94033"/>
    <x v="23"/>
    <n v="52.5"/>
    <x v="0"/>
    <x v="24"/>
    <x v="24"/>
    <x v="24"/>
    <x v="24"/>
    <x v="24"/>
    <x v="22"/>
    <x v="24"/>
    <x v="24"/>
    <n v="0.5"/>
    <n v="0.70903590000000005"/>
    <n v="1.98532"/>
    <n v="6.6359725000000003"/>
    <n v="16.162925699999999"/>
    <n v="2.2545774000000001"/>
    <n v="19.972471200000001"/>
    <n v="3.8781691"/>
    <n v="0.42397839999999998"/>
    <n v="0.99529999999999996"/>
    <n v="0.96050000000000002"/>
    <n v="1.0154000000000001"/>
    <n v="0.96660000000000001"/>
    <n v="1.0283"/>
    <n v="1.0133000000000001"/>
    <n v="1.0138"/>
    <n v="0.97070000000000001"/>
    <x v="24"/>
  </r>
  <r>
    <x v="1"/>
    <n v="60195025"/>
    <s v="FRM"/>
    <s v="California"/>
    <s v="Fresno"/>
    <n v="36.727083"/>
    <n v="-119.732056"/>
    <n v="93032"/>
    <x v="24"/>
    <n v="51.1"/>
    <x v="0"/>
    <x v="25"/>
    <x v="25"/>
    <x v="25"/>
    <x v="25"/>
    <x v="25"/>
    <x v="23"/>
    <x v="25"/>
    <x v="25"/>
    <n v="0.5"/>
    <n v="0.71548480000000003"/>
    <n v="2.2989427999999998"/>
    <n v="6.0719079999999996"/>
    <n v="17.062684999999998"/>
    <n v="1.8942542"/>
    <n v="18.513143500000002"/>
    <n v="3.5829689999999998"/>
    <n v="0.49807580000000001"/>
    <n v="0.99070000000000003"/>
    <n v="0.97350000000000003"/>
    <n v="0.99639999999999995"/>
    <n v="0.98099999999999998"/>
    <n v="0.99280000000000002"/>
    <n v="0.99680000000000002"/>
    <n v="0.99670000000000003"/>
    <n v="1"/>
    <x v="25"/>
  </r>
  <r>
    <x v="1"/>
    <n v="60231002"/>
    <s v="FRM"/>
    <s v="California"/>
    <s v="Humboldt"/>
    <n v="40.801665999999997"/>
    <n v="-124.16194400000001"/>
    <n v="138012"/>
    <x v="25"/>
    <n v="19.600000000000001"/>
    <x v="0"/>
    <x v="26"/>
    <x v="26"/>
    <x v="26"/>
    <x v="26"/>
    <x v="26"/>
    <x v="24"/>
    <x v="26"/>
    <x v="26"/>
    <n v="0.5"/>
    <n v="0.7541369"/>
    <n v="0.83679630000000005"/>
    <n v="0.41283619999999999"/>
    <n v="15.1031561"/>
    <n v="1.0810105000000001"/>
    <n v="0.51286529999999997"/>
    <n v="0.26795469999999999"/>
    <n v="0.20305419999999999"/>
    <n v="0.94120000000000004"/>
    <n v="0.70589999999999997"/>
    <n v="0.97040000000000004"/>
    <n v="0.83330000000000004"/>
    <n v="0.97309999999999997"/>
    <n v="0.96579999999999999"/>
    <n v="0.97119999999999995"/>
    <n v="1.0086999999999999"/>
    <x v="26"/>
  </r>
  <r>
    <x v="1"/>
    <n v="60231004"/>
    <s v="FRM"/>
    <s v="California"/>
    <s v="Humboldt"/>
    <n v="40.776944"/>
    <n v="-124.17749999999999"/>
    <n v="138012"/>
    <x v="26"/>
    <n v="20.8"/>
    <x v="0"/>
    <x v="27"/>
    <x v="27"/>
    <x v="27"/>
    <x v="27"/>
    <x v="27"/>
    <x v="25"/>
    <x v="27"/>
    <x v="27"/>
    <n v="0.5"/>
    <n v="0.82413579999999997"/>
    <n v="0.84499690000000005"/>
    <n v="0.4352259"/>
    <n v="16.0416317"/>
    <n v="1.1190431999999999"/>
    <n v="0.55452330000000005"/>
    <n v="0.28069309999999997"/>
    <n v="0.2248009"/>
    <n v="0.86799999999999999"/>
    <n v="0.78869999999999996"/>
    <n v="0.95679999999999998"/>
    <n v="0.84079999999999999"/>
    <n v="0.96750000000000003"/>
    <n v="0.93259999999999998"/>
    <n v="0.95609999999999995"/>
    <n v="0.9012"/>
    <x v="27"/>
  </r>
  <r>
    <x v="1"/>
    <n v="60250005"/>
    <s v="FRM"/>
    <s v="California"/>
    <s v="Imperial"/>
    <n v="32.676110999999999"/>
    <n v="-115.483333"/>
    <n v="50055"/>
    <x v="27"/>
    <n v="35"/>
    <x v="0"/>
    <x v="28"/>
    <x v="28"/>
    <x v="28"/>
    <x v="28"/>
    <x v="28"/>
    <x v="26"/>
    <x v="28"/>
    <x v="28"/>
    <n v="0.5"/>
    <n v="3.2252394999999998"/>
    <n v="1.7229673999999999"/>
    <n v="0.99728539999999999"/>
    <n v="21.288955699999999"/>
    <n v="0.96209630000000002"/>
    <n v="2.1948251999999999"/>
    <n v="0.48140090000000002"/>
    <n v="3.6855779000000002"/>
    <n v="0.99450000000000005"/>
    <n v="0.96609999999999996"/>
    <n v="0.99660000000000004"/>
    <n v="0.95450000000000002"/>
    <n v="0.99429999999999996"/>
    <n v="0.99790000000000001"/>
    <n v="0.99709999999999999"/>
    <n v="1"/>
    <x v="28"/>
  </r>
  <r>
    <x v="1"/>
    <n v="60250007"/>
    <s v="FRM"/>
    <s v="California"/>
    <s v="Imperial"/>
    <n v="32.978349999999999"/>
    <n v="-115.53829"/>
    <n v="52055"/>
    <x v="28"/>
    <n v="19"/>
    <x v="0"/>
    <x v="29"/>
    <x v="29"/>
    <x v="29"/>
    <x v="29"/>
    <x v="29"/>
    <x v="27"/>
    <x v="29"/>
    <x v="29"/>
    <n v="0.5"/>
    <n v="3.1500303999999999"/>
    <n v="0.90327780000000002"/>
    <n v="0.78783219999999998"/>
    <n v="9.6154221999999994"/>
    <n v="1.4441310999999999"/>
    <n v="0.99052830000000003"/>
    <n v="0.58514909999999998"/>
    <n v="1.0685982000000001"/>
    <n v="0.74790000000000001"/>
    <n v="0.82840000000000003"/>
    <n v="0.90049999999999997"/>
    <n v="1.1740999999999999"/>
    <n v="1.0087999999999999"/>
    <n v="0.71130000000000004"/>
    <n v="1.0326"/>
    <n v="0.83789999999999998"/>
    <x v="29"/>
  </r>
  <r>
    <x v="1"/>
    <n v="60251003"/>
    <s v="FRM"/>
    <s v="California"/>
    <s v="Imperial"/>
    <n v="32.791666999999997"/>
    <n v="-115.561667"/>
    <n v="51055"/>
    <x v="29"/>
    <n v="17.2"/>
    <x v="0"/>
    <x v="30"/>
    <x v="30"/>
    <x v="30"/>
    <x v="30"/>
    <x v="30"/>
    <x v="28"/>
    <x v="30"/>
    <x v="30"/>
    <n v="0.5"/>
    <n v="4.1934833999999999"/>
    <n v="0.65450229999999998"/>
    <n v="0.63800449999999997"/>
    <n v="7.9418959999999998"/>
    <n v="1.5710402000000001"/>
    <n v="0.44801879999999999"/>
    <n v="0.56037689999999996"/>
    <n v="0.78223229999999999"/>
    <n v="0.84840000000000004"/>
    <n v="1.0029999999999999"/>
    <n v="1.1229"/>
    <n v="0.95579999999999998"/>
    <n v="1.0821000000000001"/>
    <n v="1.0034000000000001"/>
    <n v="1.2141999999999999"/>
    <n v="0.91339999999999999"/>
    <x v="30"/>
  </r>
  <r>
    <x v="1"/>
    <n v="60271003"/>
    <s v="FRM"/>
    <s v="California"/>
    <s v="Inyo"/>
    <n v="36.487777999999999"/>
    <n v="-117.87055599999999"/>
    <n v="88045"/>
    <x v="30"/>
    <n v="24.2"/>
    <x v="0"/>
    <x v="31"/>
    <x v="31"/>
    <x v="31"/>
    <x v="31"/>
    <x v="31"/>
    <x v="29"/>
    <x v="31"/>
    <x v="31"/>
    <n v="0.5"/>
    <n v="2.4339428000000001"/>
    <n v="0.31653290000000001"/>
    <n v="1.4235675000000001"/>
    <n v="14.0992794"/>
    <n v="1.9231278000000001"/>
    <n v="2.5204445999999998"/>
    <n v="0.97360990000000003"/>
    <n v="4.8742199999999999E-2"/>
    <n v="0.57940000000000003"/>
    <n v="0.34210000000000002"/>
    <n v="0.98629999999999995"/>
    <n v="0.57450000000000001"/>
    <n v="0.66400000000000003"/>
    <n v="1.7211000000000001"/>
    <n v="0.84419999999999995"/>
    <n v="1.1429"/>
    <x v="31"/>
  </r>
  <r>
    <x v="1"/>
    <n v="60290010"/>
    <s v="FRM"/>
    <s v="California"/>
    <s v="Kern"/>
    <n v="35.385556000000001"/>
    <n v="-119.01472200000001"/>
    <n v="80034"/>
    <x v="31"/>
    <n v="66.900000000000006"/>
    <x v="0"/>
    <x v="32"/>
    <x v="32"/>
    <x v="32"/>
    <x v="32"/>
    <x v="32"/>
    <x v="30"/>
    <x v="32"/>
    <x v="32"/>
    <n v="0.5"/>
    <n v="1.3410753"/>
    <n v="2.2496483"/>
    <n v="8.2854652000000009"/>
    <n v="20.6111565"/>
    <n v="3.2721930000000001"/>
    <n v="24.3397541"/>
    <n v="4.7589369000000001"/>
    <n v="0.35052329999999998"/>
    <n v="0.97499999999999998"/>
    <n v="0.92989999999999995"/>
    <n v="1.0484"/>
    <n v="0.91459999999999997"/>
    <n v="1.1878"/>
    <n v="1.0275000000000001"/>
    <n v="1.0338000000000001"/>
    <n v="0.93400000000000005"/>
    <x v="32"/>
  </r>
  <r>
    <x v="1"/>
    <n v="60290014"/>
    <s v="FRM"/>
    <s v="California"/>
    <s v="Kern"/>
    <n v="35.356110999999999"/>
    <n v="-119.040278"/>
    <n v="80034"/>
    <x v="32"/>
    <n v="63.7"/>
    <x v="0"/>
    <x v="33"/>
    <x v="33"/>
    <x v="33"/>
    <x v="33"/>
    <x v="33"/>
    <x v="31"/>
    <x v="33"/>
    <x v="33"/>
    <n v="0.5"/>
    <n v="1.3317745000000001"/>
    <n v="2.2171683"/>
    <n v="8.4391441"/>
    <n v="17.9709854"/>
    <n v="3.4430736999999998"/>
    <n v="24.648246799999999"/>
    <n v="4.8277682999999998"/>
    <n v="0.34398000000000001"/>
    <n v="0.96909999999999996"/>
    <n v="0.95169999999999999"/>
    <n v="0.99019999999999997"/>
    <n v="0.95540000000000003"/>
    <n v="1.0212000000000001"/>
    <n v="0.98480000000000001"/>
    <n v="0.98650000000000004"/>
    <n v="0.95850000000000002"/>
    <x v="33"/>
  </r>
  <r>
    <x v="1"/>
    <n v="60290016"/>
    <s v="FRM"/>
    <s v="California"/>
    <s v="Kern"/>
    <n v="35.324722000000001"/>
    <n v="-118.999167"/>
    <n v="79034"/>
    <x v="33"/>
    <n v="67.7"/>
    <x v="0"/>
    <x v="34"/>
    <x v="34"/>
    <x v="34"/>
    <x v="34"/>
    <x v="34"/>
    <x v="32"/>
    <x v="34"/>
    <x v="34"/>
    <n v="0.5"/>
    <n v="1.3542997000000001"/>
    <n v="2.2545440000000001"/>
    <n v="8.3816681000000006"/>
    <n v="22.137294799999999"/>
    <n v="3.3512363000000001"/>
    <n v="24.5694485"/>
    <n v="4.8070444999999999"/>
    <n v="0.35027960000000002"/>
    <n v="0.99629999999999996"/>
    <n v="0.98919999999999997"/>
    <n v="0.99819999999999998"/>
    <n v="0.98560000000000003"/>
    <n v="0.99809999999999999"/>
    <n v="0.99819999999999998"/>
    <n v="0.99819999999999998"/>
    <n v="1"/>
    <x v="34"/>
  </r>
  <r>
    <x v="1"/>
    <n v="60310004"/>
    <s v="FRM"/>
    <s v="California"/>
    <s v="Kings"/>
    <n v="36.101388999999998"/>
    <n v="-119.565833"/>
    <n v="87032"/>
    <x v="34"/>
    <n v="52.8"/>
    <x v="0"/>
    <x v="35"/>
    <x v="35"/>
    <x v="35"/>
    <x v="35"/>
    <x v="35"/>
    <x v="33"/>
    <x v="35"/>
    <x v="35"/>
    <n v="0.5"/>
    <n v="0.85628550000000003"/>
    <n v="1.6552876999999999"/>
    <n v="5.9654818000000001"/>
    <n v="19.8992538"/>
    <n v="2.1754720000000001"/>
    <n v="17.954538299999999"/>
    <n v="3.5072949000000002"/>
    <n v="0.31991069999999999"/>
    <n v="0.99170000000000003"/>
    <n v="0.97299999999999998"/>
    <n v="0.99770000000000003"/>
    <n v="0.97860000000000003"/>
    <n v="0.99480000000000002"/>
    <n v="0.998"/>
    <n v="0.99780000000000002"/>
    <n v="1"/>
    <x v="35"/>
  </r>
  <r>
    <x v="1"/>
    <n v="60333001"/>
    <s v="FRM"/>
    <s v="California"/>
    <s v="Lake"/>
    <n v="39.031388999999997"/>
    <n v="-122.922222"/>
    <n v="120015"/>
    <x v="35"/>
    <n v="9.6"/>
    <x v="0"/>
    <x v="36"/>
    <x v="36"/>
    <x v="36"/>
    <x v="36"/>
    <x v="36"/>
    <x v="34"/>
    <x v="36"/>
    <x v="36"/>
    <n v="0.5"/>
    <n v="0.28274549999999998"/>
    <n v="9.8124000000000003E-2"/>
    <n v="0.343198"/>
    <n v="4.6158538"/>
    <n v="0.75814559999999998"/>
    <n v="0.31211820000000001"/>
    <n v="0.30086889999999999"/>
    <n v="2.4853548999999999"/>
    <n v="0.26900000000000002"/>
    <n v="0.16159999999999999"/>
    <n v="0.4451"/>
    <n v="0.26729999999999998"/>
    <n v="0.34100000000000003"/>
    <n v="2.5653999999999999"/>
    <n v="0.372"/>
    <n v="0.80100000000000005"/>
    <x v="36"/>
  </r>
  <r>
    <x v="1"/>
    <n v="60370002"/>
    <s v="FRM"/>
    <s v="California"/>
    <s v="Los Angeles"/>
    <n v="34.136499999999998"/>
    <n v="-117.92391000000001"/>
    <n v="67040"/>
    <x v="36"/>
    <n v="38.5"/>
    <x v="0"/>
    <x v="37"/>
    <x v="37"/>
    <x v="37"/>
    <x v="37"/>
    <x v="37"/>
    <x v="35"/>
    <x v="37"/>
    <x v="37"/>
    <n v="0.5"/>
    <n v="1.4155878"/>
    <n v="2.3448899000000001"/>
    <n v="3.9347832"/>
    <n v="15.8373747"/>
    <n v="3.9704576"/>
    <n v="8.4642420000000005"/>
    <n v="1.9974244999999999"/>
    <n v="0.12295"/>
    <n v="0.97670000000000001"/>
    <n v="0.92490000000000006"/>
    <n v="0.99739999999999995"/>
    <n v="0.91839999999999999"/>
    <n v="0.99570000000000003"/>
    <n v="0.99839999999999995"/>
    <n v="0.99739999999999995"/>
    <n v="1"/>
    <x v="37"/>
  </r>
  <r>
    <x v="1"/>
    <n v="60371002"/>
    <s v="FRM"/>
    <s v="California"/>
    <s v="Los Angeles"/>
    <n v="34.176049999999996"/>
    <n v="-118.31712"/>
    <n v="68037"/>
    <x v="37"/>
    <n v="38.4"/>
    <x v="0"/>
    <x v="38"/>
    <x v="38"/>
    <x v="38"/>
    <x v="38"/>
    <x v="38"/>
    <x v="36"/>
    <x v="38"/>
    <x v="38"/>
    <n v="0.5"/>
    <n v="1.5318179999999999"/>
    <n v="2.0164138999999999"/>
    <n v="4.8666625000000003"/>
    <n v="10.505151700000001"/>
    <n v="6.0277405000000002"/>
    <n v="10.103508"/>
    <n v="2.6217050999999998"/>
    <n v="0.30599730000000003"/>
    <n v="1.1045"/>
    <n v="0.83230000000000004"/>
    <n v="1.0109999999999999"/>
    <n v="0.86750000000000005"/>
    <n v="1.3842000000000001"/>
    <n v="0.91349999999999998"/>
    <n v="1.0966"/>
    <n v="2.6387999999999998"/>
    <x v="38"/>
  </r>
  <r>
    <x v="1"/>
    <n v="60371103"/>
    <s v="FRM"/>
    <s v="California"/>
    <s v="Los Angeles"/>
    <n v="34.066589999999998"/>
    <n v="-118.22687999999999"/>
    <n v="67037"/>
    <x v="38"/>
    <n v="39"/>
    <x v="0"/>
    <x v="39"/>
    <x v="39"/>
    <x v="39"/>
    <x v="39"/>
    <x v="39"/>
    <x v="37"/>
    <x v="39"/>
    <x v="39"/>
    <n v="0.5"/>
    <n v="1.7308854"/>
    <n v="2.0575111000000001"/>
    <n v="4.6965804000000002"/>
    <n v="10.742356300000001"/>
    <n v="7.8098806999999999"/>
    <n v="8.3235083000000003"/>
    <n v="2.6305608999999999"/>
    <n v="0.54601560000000005"/>
    <n v="1.0196000000000001"/>
    <n v="0.95669999999999999"/>
    <n v="0.87539999999999996"/>
    <n v="1.1829000000000001"/>
    <n v="1.1238999999999999"/>
    <n v="0.74839999999999995"/>
    <n v="0.89529999999999998"/>
    <n v="1.6001000000000001"/>
    <x v="39"/>
  </r>
  <r>
    <x v="1"/>
    <n v="60371201"/>
    <s v="FRM"/>
    <s v="California"/>
    <s v="Los Angeles"/>
    <n v="34.199249999999999"/>
    <n v="-118.53276"/>
    <n v="68035"/>
    <x v="39"/>
    <n v="27.7"/>
    <x v="0"/>
    <x v="40"/>
    <x v="40"/>
    <x v="40"/>
    <x v="40"/>
    <x v="40"/>
    <x v="38"/>
    <x v="40"/>
    <x v="40"/>
    <n v="0.5"/>
    <n v="0.7378808"/>
    <n v="1.5745028999999999"/>
    <n v="3.0031363999999998"/>
    <n v="10.8638163"/>
    <n v="2.9223680000000001"/>
    <n v="6.5912446999999998"/>
    <n v="1.4498974"/>
    <n v="9.9463800000000005E-2"/>
    <n v="0.97009999999999996"/>
    <n v="0.93410000000000004"/>
    <n v="0.99739999999999995"/>
    <n v="0.90629999999999999"/>
    <n v="0.99590000000000001"/>
    <n v="0.99829999999999997"/>
    <n v="0.99770000000000003"/>
    <n v="1"/>
    <x v="40"/>
  </r>
  <r>
    <x v="1"/>
    <n v="60371301"/>
    <s v="FRM"/>
    <s v="California"/>
    <s v="Los Angeles"/>
    <n v="33.928989999999999"/>
    <n v="-118.21071000000001"/>
    <n v="65037"/>
    <x v="40"/>
    <n v="40.1"/>
    <x v="0"/>
    <x v="41"/>
    <x v="41"/>
    <x v="41"/>
    <x v="41"/>
    <x v="41"/>
    <x v="39"/>
    <x v="41"/>
    <x v="41"/>
    <n v="0.5"/>
    <n v="1.3867392999999999"/>
    <n v="2.5365863000000002"/>
    <n v="4.7911276999999997"/>
    <n v="12.9138775"/>
    <n v="4.0755404999999998"/>
    <n v="11.395752"/>
    <n v="2.4334855000000002"/>
    <n v="9.6258999999999997E-2"/>
    <n v="0.97840000000000005"/>
    <n v="0.9698"/>
    <n v="0.99760000000000004"/>
    <n v="0.94810000000000005"/>
    <n v="0.99719999999999998"/>
    <n v="0.99780000000000002"/>
    <n v="0.99770000000000003"/>
    <n v="1"/>
    <x v="41"/>
  </r>
  <r>
    <x v="1"/>
    <n v="60371602"/>
    <s v="FRM"/>
    <s v="California"/>
    <s v="Los Angeles"/>
    <n v="34.011940000000003"/>
    <n v="-118.06995000000001"/>
    <n v="66038"/>
    <x v="41"/>
    <n v="38"/>
    <x v="0"/>
    <x v="42"/>
    <x v="42"/>
    <x v="42"/>
    <x v="42"/>
    <x v="42"/>
    <x v="40"/>
    <x v="42"/>
    <x v="42"/>
    <n v="0.5"/>
    <n v="1.4382963"/>
    <n v="2.4811499000000001"/>
    <n v="4.8583917999999997"/>
    <n v="10.4975586"/>
    <n v="4.244256"/>
    <n v="11.4096212"/>
    <n v="2.4826188"/>
    <n v="9.7343100000000002E-2"/>
    <n v="0.96160000000000001"/>
    <n v="0.71619999999999995"/>
    <n v="1.1202000000000001"/>
    <n v="0.75839999999999996"/>
    <n v="1.1617"/>
    <n v="1.1128"/>
    <n v="1.1459999999999999"/>
    <n v="0.79969999999999997"/>
    <x v="42"/>
  </r>
  <r>
    <x v="1"/>
    <n v="60372005"/>
    <s v="FRM"/>
    <s v="California"/>
    <s v="Los Angeles"/>
    <n v="34.132599999999996"/>
    <n v="-118.1272"/>
    <n v="67038"/>
    <x v="30"/>
    <n v="35.799999999999997"/>
    <x v="0"/>
    <x v="43"/>
    <x v="43"/>
    <x v="43"/>
    <x v="43"/>
    <x v="43"/>
    <x v="41"/>
    <x v="43"/>
    <x v="43"/>
    <n v="0.5"/>
    <n v="1.5259263999999999"/>
    <n v="2.4256103000000002"/>
    <n v="4.9182854000000003"/>
    <n v="7.7424350000000004"/>
    <n v="5.1789531999999996"/>
    <n v="10.846934299999999"/>
    <n v="2.5451874999999999"/>
    <n v="0.21179770000000001"/>
    <n v="0.93420000000000003"/>
    <n v="0.9597"/>
    <n v="0.99329999999999996"/>
    <n v="0.88290000000000002"/>
    <n v="0.8841"/>
    <n v="1.0749"/>
    <n v="0.99760000000000004"/>
    <n v="0.96789999999999998"/>
    <x v="43"/>
  </r>
  <r>
    <x v="1"/>
    <n v="60374002"/>
    <s v="FRM"/>
    <s v="California"/>
    <s v="Los Angeles"/>
    <n v="33.82376"/>
    <n v="-118.18921"/>
    <n v="64037"/>
    <x v="42"/>
    <n v="35.1"/>
    <x v="0"/>
    <x v="44"/>
    <x v="44"/>
    <x v="44"/>
    <x v="44"/>
    <x v="44"/>
    <x v="42"/>
    <x v="44"/>
    <x v="44"/>
    <n v="0.5"/>
    <n v="1.3349686000000001"/>
    <n v="2.6635760999999998"/>
    <n v="4.4361319999999997"/>
    <n v="9.5615196000000005"/>
    <n v="3.7355868999999999"/>
    <n v="10.6050711"/>
    <n v="2.2608147000000001"/>
    <n v="9.3350199999999994E-2"/>
    <n v="0.95540000000000003"/>
    <n v="0.81089999999999995"/>
    <n v="1.0895999999999999"/>
    <n v="0.80310000000000004"/>
    <n v="1.1135999999999999"/>
    <n v="1.0833999999999999"/>
    <n v="1.0916999999999999"/>
    <n v="1.0003"/>
    <x v="44"/>
  </r>
  <r>
    <x v="1"/>
    <n v="60374004"/>
    <s v="FRM"/>
    <s v="California"/>
    <s v="Los Angeles"/>
    <n v="33.792360000000002"/>
    <n v="-118.17533"/>
    <n v="64037"/>
    <x v="43"/>
    <n v="30.1"/>
    <x v="0"/>
    <x v="45"/>
    <x v="45"/>
    <x v="45"/>
    <x v="45"/>
    <x v="45"/>
    <x v="43"/>
    <x v="45"/>
    <x v="45"/>
    <n v="0.5"/>
    <n v="1.2156847"/>
    <n v="3.0459513999999999"/>
    <n v="3.4573784000000001"/>
    <n v="8.8823194999999995"/>
    <n v="2.7759881000000002"/>
    <n v="8.3964748"/>
    <n v="1.7662278"/>
    <n v="8.2314100000000001E-2"/>
    <n v="0.97860000000000003"/>
    <n v="1.1616"/>
    <n v="0.87849999999999995"/>
    <n v="1.0768"/>
    <n v="0.84509999999999996"/>
    <n v="0.88959999999999995"/>
    <n v="0.87970000000000004"/>
    <n v="0.94879999999999998"/>
    <x v="45"/>
  </r>
  <r>
    <x v="1"/>
    <n v="60379033"/>
    <s v="FRM"/>
    <s v="California"/>
    <s v="Los Angeles"/>
    <n v="34.671388999999998"/>
    <n v="-118.130556"/>
    <n v="72039"/>
    <x v="28"/>
    <n v="16.2"/>
    <x v="0"/>
    <x v="46"/>
    <x v="46"/>
    <x v="46"/>
    <x v="46"/>
    <x v="46"/>
    <x v="44"/>
    <x v="46"/>
    <x v="46"/>
    <n v="0.5"/>
    <n v="1.6387144"/>
    <n v="0.92910400000000004"/>
    <n v="1.8868932"/>
    <n v="4.2602196000000001"/>
    <n v="2.245193"/>
    <n v="3.6196098000000001"/>
    <n v="1.0946279000000001"/>
    <n v="6.7699099999999998E-2"/>
    <n v="0.77400000000000002"/>
    <n v="0.80649999999999999"/>
    <n v="1.4451000000000001"/>
    <n v="0.45079999999999998"/>
    <n v="0.8044"/>
    <n v="3.1215000000000002"/>
    <n v="1.1014999999999999"/>
    <n v="2.2202999999999999"/>
    <x v="46"/>
  </r>
  <r>
    <x v="1"/>
    <n v="60450006"/>
    <s v="FRM"/>
    <s v="California"/>
    <s v="Mendocino"/>
    <n v="39.150556000000002"/>
    <n v="-123.205"/>
    <n v="121014"/>
    <x v="44"/>
    <n v="15.4"/>
    <x v="0"/>
    <x v="47"/>
    <x v="47"/>
    <x v="47"/>
    <x v="47"/>
    <x v="47"/>
    <x v="45"/>
    <x v="47"/>
    <x v="47"/>
    <n v="0.5"/>
    <n v="0.43517820000000002"/>
    <n v="0.65088259999999998"/>
    <n v="1.2976612999999999"/>
    <n v="7.3240895000000004"/>
    <n v="1.0860497"/>
    <n v="3.1479032"/>
    <n v="0.67561890000000002"/>
    <n v="0.35892469999999999"/>
    <n v="0.43219999999999997"/>
    <n v="0.94379999999999997"/>
    <n v="1.3071999999999999"/>
    <n v="0.625"/>
    <n v="0.52400000000000002"/>
    <n v="3.2454000000000001"/>
    <n v="0.79869999999999997"/>
    <n v="0.15359999999999999"/>
    <x v="47"/>
  </r>
  <r>
    <x v="1"/>
    <n v="60472510"/>
    <s v="FRM"/>
    <s v="California"/>
    <s v="Merced"/>
    <n v="37.309167000000002"/>
    <n v="-120.48055600000001"/>
    <n v="100028"/>
    <x v="45"/>
    <n v="47.3"/>
    <x v="0"/>
    <x v="48"/>
    <x v="48"/>
    <x v="48"/>
    <x v="48"/>
    <x v="48"/>
    <x v="46"/>
    <x v="48"/>
    <x v="48"/>
    <n v="0.5"/>
    <n v="0.86955850000000001"/>
    <n v="1.4925435"/>
    <n v="3.9712708000000001"/>
    <n v="24.6431732"/>
    <n v="1.5712826"/>
    <n v="11.7111216"/>
    <n v="2.2960403"/>
    <n v="0.33496619999999999"/>
    <n v="0.95899999999999996"/>
    <n v="0.86470000000000002"/>
    <n v="0.98880000000000001"/>
    <n v="0.89080000000000004"/>
    <n v="0.96889999999999998"/>
    <n v="0.99219999999999997"/>
    <n v="0.99099999999999999"/>
    <n v="1"/>
    <x v="48"/>
  </r>
  <r>
    <x v="1"/>
    <n v="60531003"/>
    <s v="FRM"/>
    <s v="California"/>
    <s v="Monterey"/>
    <n v="36.696829999999999"/>
    <n v="-121.636167"/>
    <n v="97019"/>
    <x v="46"/>
    <n v="12.1"/>
    <x v="0"/>
    <x v="49"/>
    <x v="49"/>
    <x v="49"/>
    <x v="49"/>
    <x v="49"/>
    <x v="47"/>
    <x v="49"/>
    <x v="49"/>
    <n v="0.5"/>
    <n v="0.64405100000000004"/>
    <n v="0.88581920000000003"/>
    <n v="1.3273518"/>
    <n v="3.723824"/>
    <n v="1.1914042"/>
    <n v="3.0812054"/>
    <n v="0.66833549999999997"/>
    <n v="0.13267970000000001"/>
    <n v="0.79859999999999998"/>
    <n v="0.8407"/>
    <n v="1.0468999999999999"/>
    <n v="0.69650000000000001"/>
    <n v="0.66869999999999996"/>
    <n v="1.357"/>
    <n v="0.84840000000000004"/>
    <n v="0.48370000000000002"/>
    <x v="49"/>
  </r>
  <r>
    <x v="1"/>
    <n v="60570005"/>
    <s v="FRM"/>
    <s v="California"/>
    <s v="Nevada"/>
    <n v="39.234444000000003"/>
    <n v="-121.055556"/>
    <n v="118029"/>
    <x v="47"/>
    <n v="11.6"/>
    <x v="0"/>
    <x v="50"/>
    <x v="50"/>
    <x v="50"/>
    <x v="50"/>
    <x v="50"/>
    <x v="48"/>
    <x v="50"/>
    <x v="50"/>
    <n v="0.5"/>
    <n v="0.46510170000000001"/>
    <n v="0.2208668"/>
    <n v="0.46287020000000001"/>
    <n v="7.9671425999999999"/>
    <n v="0.77286259999999996"/>
    <n v="0.6572673"/>
    <n v="0.38358009999999998"/>
    <n v="0.25088860000000002"/>
    <n v="0.35970000000000002"/>
    <n v="0.27989999999999998"/>
    <n v="0.57830000000000004"/>
    <n v="0.31119999999999998"/>
    <n v="0.39639999999999997"/>
    <n v="1.4946999999999999"/>
    <n v="0.4945"/>
    <n v="0.71120000000000005"/>
    <x v="50"/>
  </r>
  <r>
    <x v="1"/>
    <n v="60571001"/>
    <s v="FRM"/>
    <s v="California"/>
    <s v="Nevada"/>
    <n v="39.338611"/>
    <n v="-120.170278"/>
    <n v="117035"/>
    <x v="48"/>
    <n v="13.5"/>
    <x v="0"/>
    <x v="51"/>
    <x v="51"/>
    <x v="51"/>
    <x v="51"/>
    <x v="51"/>
    <x v="49"/>
    <x v="51"/>
    <x v="51"/>
    <n v="0.5"/>
    <n v="1.1898500999999999"/>
    <n v="0.78446020000000005"/>
    <n v="0.66922499999999996"/>
    <n v="7.6982150000000003"/>
    <n v="0.83058880000000002"/>
    <n v="1.2761946"/>
    <n v="0.46805540000000001"/>
    <n v="0.1613"/>
    <n v="0.69089999999999996"/>
    <n v="0.49559999999999998"/>
    <n v="0.9466"/>
    <n v="0.40760000000000002"/>
    <n v="0.70299999999999996"/>
    <n v="1.3189"/>
    <n v="0.85409999999999997"/>
    <n v="1.3792"/>
    <x v="51"/>
  </r>
  <r>
    <x v="1"/>
    <n v="60592022"/>
    <s v="FRM"/>
    <s v="California"/>
    <s v="Orange"/>
    <n v="33.630029999999998"/>
    <n v="-117.67592999999999"/>
    <n v="62041"/>
    <x v="49"/>
    <n v="25.2"/>
    <x v="0"/>
    <x v="52"/>
    <x v="52"/>
    <x v="52"/>
    <x v="52"/>
    <x v="52"/>
    <x v="50"/>
    <x v="52"/>
    <x v="52"/>
    <n v="0.5"/>
    <n v="1.0978505999999999"/>
    <n v="2.6656759000000001"/>
    <n v="2.9886588999999999"/>
    <n v="6.6094169999999997"/>
    <n v="2.2057791"/>
    <n v="7.4742727000000002"/>
    <n v="1.5581077000000001"/>
    <n v="0.14886530000000001"/>
    <n v="0.99209999999999998"/>
    <n v="0.97660000000000002"/>
    <n v="0.996"/>
    <n v="0.94389999999999996"/>
    <n v="0.99029999999999996"/>
    <n v="0.99819999999999998"/>
    <n v="0.99660000000000004"/>
    <n v="1"/>
    <x v="52"/>
  </r>
  <r>
    <x v="1"/>
    <n v="60610006"/>
    <s v="FRM"/>
    <s v="California"/>
    <s v="Placer"/>
    <n v="38.745832999999998"/>
    <n v="-121.265278"/>
    <n v="114026"/>
    <x v="50"/>
    <n v="25.4"/>
    <x v="0"/>
    <x v="53"/>
    <x v="53"/>
    <x v="53"/>
    <x v="53"/>
    <x v="53"/>
    <x v="51"/>
    <x v="53"/>
    <x v="53"/>
    <n v="0.5"/>
    <n v="0.3246542"/>
    <n v="1.4541529"/>
    <n v="1.9298024"/>
    <n v="13.414793"/>
    <n v="0.65522910000000001"/>
    <n v="5.8161329999999998"/>
    <n v="1.1299925"/>
    <n v="0.1769674"/>
    <n v="1.0125999999999999"/>
    <n v="1.0993999999999999"/>
    <n v="0.98760000000000003"/>
    <n v="0.96240000000000003"/>
    <n v="0.8851"/>
    <n v="1.004"/>
    <n v="0.99829999999999997"/>
    <n v="1.1455"/>
    <x v="53"/>
  </r>
  <r>
    <x v="1"/>
    <n v="60631006"/>
    <s v="FRM"/>
    <s v="California"/>
    <s v="Plumas"/>
    <n v="39.937221999999998"/>
    <n v="-120.93777799999999"/>
    <n v="124031"/>
    <x v="51"/>
    <n v="25.3"/>
    <x v="0"/>
    <x v="54"/>
    <x v="54"/>
    <x v="54"/>
    <x v="54"/>
    <x v="54"/>
    <x v="52"/>
    <x v="54"/>
    <x v="54"/>
    <n v="0.5"/>
    <n v="0.89570340000000004"/>
    <n v="1.7278996"/>
    <n v="0.56062330000000005"/>
    <n v="19.574890100000001"/>
    <n v="0.67667449999999996"/>
    <n v="1.0740407000000001"/>
    <n v="0.2694242"/>
    <n v="9.9790799999999999E-2"/>
    <n v="0.56869999999999998"/>
    <n v="0.80069999999999997"/>
    <n v="1.0344"/>
    <n v="0.77049999999999996"/>
    <n v="0.75319999999999998"/>
    <n v="1.4147000000000001"/>
    <n v="0.82479999999999998"/>
    <n v="1.0861000000000001"/>
    <x v="54"/>
  </r>
  <r>
    <x v="1"/>
    <n v="60631009"/>
    <s v="FRM"/>
    <s v="California"/>
    <s v="Plumas"/>
    <n v="39.808332999999998"/>
    <n v="-120.471667"/>
    <n v="122034"/>
    <x v="52"/>
    <n v="23.6"/>
    <x v="0"/>
    <x v="55"/>
    <x v="55"/>
    <x v="55"/>
    <x v="55"/>
    <x v="55"/>
    <x v="53"/>
    <x v="55"/>
    <x v="55"/>
    <n v="0.5"/>
    <n v="1.0989764"/>
    <n v="2.4551219999999998"/>
    <n v="0.23105149999999999"/>
    <n v="18.5268154"/>
    <n v="0.49610080000000001"/>
    <n v="0.15521950000000001"/>
    <n v="0.15900529999999999"/>
    <n v="7.0403199999999999E-2"/>
    <n v="0.87090000000000001"/>
    <n v="0.67410000000000003"/>
    <n v="0.60009999999999997"/>
    <n v="0.68789999999999996"/>
    <n v="0.71230000000000004"/>
    <n v="0.36349999999999999"/>
    <n v="0.69240000000000002"/>
    <n v="0.77329999999999999"/>
    <x v="55"/>
  </r>
  <r>
    <x v="1"/>
    <n v="60651003"/>
    <s v="FRM"/>
    <s v="California"/>
    <s v="Riverside"/>
    <n v="33.94603"/>
    <n v="-117.40063000000001"/>
    <n v="64043"/>
    <x v="53"/>
    <n v="41.4"/>
    <x v="0"/>
    <x v="56"/>
    <x v="56"/>
    <x v="56"/>
    <x v="56"/>
    <x v="56"/>
    <x v="54"/>
    <x v="56"/>
    <x v="56"/>
    <n v="0.5"/>
    <n v="1.1703459000000001"/>
    <n v="2.1888410999999999"/>
    <n v="5.7649846"/>
    <n v="9.6041278999999999"/>
    <n v="3.6988525000000001"/>
    <n v="15.0966997"/>
    <n v="3.0655717999999998"/>
    <n v="0.32039420000000002"/>
    <n v="0.99260000000000004"/>
    <n v="0.97909999999999997"/>
    <n v="0.99739999999999995"/>
    <n v="0.97709999999999997"/>
    <n v="0.9929"/>
    <n v="0.99880000000000002"/>
    <n v="0.99819999999999998"/>
    <n v="1"/>
    <x v="56"/>
  </r>
  <r>
    <x v="1"/>
    <n v="60652002"/>
    <s v="FRM"/>
    <s v="California"/>
    <s v="Riverside"/>
    <n v="33.708530000000003"/>
    <n v="-116.21536999999999"/>
    <n v="60052"/>
    <x v="54"/>
    <n v="18.3"/>
    <x v="0"/>
    <x v="57"/>
    <x v="57"/>
    <x v="57"/>
    <x v="57"/>
    <x v="57"/>
    <x v="55"/>
    <x v="57"/>
    <x v="57"/>
    <n v="0.5"/>
    <n v="1.7502953999999999"/>
    <n v="0.81299500000000002"/>
    <n v="1.0213144999999999"/>
    <n v="10.2819366"/>
    <n v="1.9089651000000001"/>
    <n v="1.1614708"/>
    <n v="0.6666434"/>
    <n v="0.26317889999999999"/>
    <n v="1.2786"/>
    <n v="0.83350000000000002"/>
    <n v="1.0410999999999999"/>
    <n v="0.878"/>
    <n v="1.2332000000000001"/>
    <n v="0.81030000000000002"/>
    <n v="1.2827999999999999"/>
    <n v="0.79890000000000005"/>
    <x v="57"/>
  </r>
  <r>
    <x v="1"/>
    <n v="60655001"/>
    <s v="FRM"/>
    <s v="California"/>
    <s v="Riverside"/>
    <n v="33.85275"/>
    <n v="-116.54101"/>
    <n v="62049"/>
    <x v="1"/>
    <n v="15.4"/>
    <x v="0"/>
    <x v="58"/>
    <x v="58"/>
    <x v="58"/>
    <x v="58"/>
    <x v="58"/>
    <x v="56"/>
    <x v="58"/>
    <x v="58"/>
    <n v="0.5"/>
    <n v="2.0900009000000002"/>
    <n v="0.42225610000000002"/>
    <n v="0.72164260000000002"/>
    <n v="9.0260534000000003"/>
    <n v="1.8186880000000001"/>
    <n v="0.1693209"/>
    <n v="0.63784700000000005"/>
    <n v="2.9850499999999999E-2"/>
    <n v="0.95140000000000002"/>
    <n v="0.74729999999999996"/>
    <n v="1.0266999999999999"/>
    <n v="0.90149999999999997"/>
    <n v="0.98199999999999998"/>
    <n v="1.2597"/>
    <n v="0.95660000000000001"/>
    <n v="1.1673"/>
    <x v="58"/>
  </r>
  <r>
    <x v="1"/>
    <n v="60658001"/>
    <s v="FRM"/>
    <s v="California"/>
    <s v="Riverside"/>
    <n v="33.999580000000002"/>
    <n v="-117.41601"/>
    <n v="65043"/>
    <x v="55"/>
    <n v="43.2"/>
    <x v="0"/>
    <x v="59"/>
    <x v="59"/>
    <x v="59"/>
    <x v="59"/>
    <x v="59"/>
    <x v="57"/>
    <x v="59"/>
    <x v="59"/>
    <n v="0.5"/>
    <n v="1.4039202"/>
    <n v="2.7293881999999998"/>
    <n v="5.4776334999999996"/>
    <n v="12.050720200000001"/>
    <n v="3.3925063999999998"/>
    <n v="14.501529700000001"/>
    <n v="2.9348497"/>
    <n v="0.24553639999999999"/>
    <n v="1.004"/>
    <n v="1.2901"/>
    <n v="0.99439999999999995"/>
    <n v="0.87350000000000005"/>
    <n v="0.69840000000000002"/>
    <n v="1.1348"/>
    <n v="1.0305"/>
    <n v="0.97209999999999996"/>
    <x v="59"/>
  </r>
  <r>
    <x v="1"/>
    <n v="60658005"/>
    <s v="FRM"/>
    <s v="California"/>
    <s v="Riverside"/>
    <n v="33.995638"/>
    <n v="-117.49330399999999"/>
    <n v="65043"/>
    <x v="56"/>
    <n v="46.9"/>
    <x v="0"/>
    <x v="60"/>
    <x v="60"/>
    <x v="60"/>
    <x v="60"/>
    <x v="60"/>
    <x v="58"/>
    <x v="60"/>
    <x v="60"/>
    <n v="0.5"/>
    <n v="1.3042898000000001"/>
    <n v="2.5428595999999999"/>
    <n v="5.0517988000000003"/>
    <n v="18.155488999999999"/>
    <n v="3.1873882"/>
    <n v="13.2995138"/>
    <n v="2.7007823000000002"/>
    <n v="0.22925400000000001"/>
    <n v="0.88260000000000005"/>
    <n v="1.1121000000000001"/>
    <n v="1.0215000000000001"/>
    <n v="0.89559999999999995"/>
    <n v="0.65400000000000003"/>
    <n v="1.232"/>
    <n v="1.0707"/>
    <n v="1.3447"/>
    <x v="60"/>
  </r>
  <r>
    <x v="1"/>
    <n v="60670006"/>
    <s v="FRM"/>
    <s v="California"/>
    <s v="Sacramento"/>
    <n v="38.613779000000001"/>
    <n v="-121.368014"/>
    <n v="113025"/>
    <x v="57"/>
    <n v="46.8"/>
    <x v="0"/>
    <x v="61"/>
    <x v="61"/>
    <x v="61"/>
    <x v="61"/>
    <x v="61"/>
    <x v="59"/>
    <x v="61"/>
    <x v="61"/>
    <n v="0.5"/>
    <n v="0.52447710000000003"/>
    <n v="2.5454254000000001"/>
    <n v="3.4129322000000002"/>
    <n v="26.228967699999998"/>
    <n v="1.3856619999999999"/>
    <n v="10.012491199999999"/>
    <n v="1.9653425"/>
    <n v="0.29661860000000001"/>
    <n v="0.43280000000000002"/>
    <n v="1.1651"/>
    <n v="1.1978"/>
    <n v="0.8417"/>
    <n v="0.51659999999999995"/>
    <n v="1.5091000000000001"/>
    <n v="1.0105"/>
    <n v="0.58279999999999998"/>
    <x v="61"/>
  </r>
  <r>
    <x v="1"/>
    <n v="60670010"/>
    <s v="FRM"/>
    <s v="California"/>
    <s v="Sacramento"/>
    <n v="38.558332999999998"/>
    <n v="-121.491944"/>
    <n v="113024"/>
    <x v="58"/>
    <n v="32.799999999999997"/>
    <x v="0"/>
    <x v="62"/>
    <x v="62"/>
    <x v="62"/>
    <x v="62"/>
    <x v="62"/>
    <x v="60"/>
    <x v="62"/>
    <x v="62"/>
    <n v="0.5"/>
    <n v="0.52119819999999994"/>
    <n v="1.1793070999999999"/>
    <n v="3.2082212000000001"/>
    <n v="14.602626799999999"/>
    <n v="0.96902049999999995"/>
    <n v="9.8097878000000005"/>
    <n v="1.8944143"/>
    <n v="0.1780824"/>
    <n v="0.49170000000000003"/>
    <n v="1.2261"/>
    <n v="1.1646000000000001"/>
    <n v="0.70589999999999997"/>
    <n v="0.36470000000000002"/>
    <n v="1.4569000000000001"/>
    <n v="1.0929"/>
    <n v="0.13220000000000001"/>
    <x v="62"/>
  </r>
  <r>
    <x v="1"/>
    <n v="60674001"/>
    <s v="FRM"/>
    <s v="California"/>
    <s v="Sacramento"/>
    <n v="38.555833"/>
    <n v="-121.457222"/>
    <n v="113024"/>
    <x v="59"/>
    <n v="38.200000000000003"/>
    <x v="0"/>
    <x v="63"/>
    <x v="63"/>
    <x v="63"/>
    <x v="63"/>
    <x v="63"/>
    <x v="61"/>
    <x v="63"/>
    <x v="63"/>
    <n v="0.5"/>
    <n v="0.51415599999999995"/>
    <n v="1.1857276000000001"/>
    <n v="3.5733111000000002"/>
    <n v="18.276189800000001"/>
    <n v="1.2529534"/>
    <n v="10.704045300000001"/>
    <n v="2.0809698000000001"/>
    <n v="0.1625298"/>
    <n v="0.82099999999999995"/>
    <n v="0.73540000000000005"/>
    <n v="0.94810000000000005"/>
    <n v="0.92190000000000005"/>
    <n v="1.1086"/>
    <n v="0.92779999999999996"/>
    <n v="0.93420000000000003"/>
    <n v="0.70779999999999998"/>
    <x v="63"/>
  </r>
  <r>
    <x v="1"/>
    <n v="60690002"/>
    <s v="FRM"/>
    <s v="California"/>
    <s v="San Benito"/>
    <n v="36.844166999999999"/>
    <n v="-121.36111099999999"/>
    <n v="97021"/>
    <x v="60"/>
    <n v="14"/>
    <x v="0"/>
    <x v="64"/>
    <x v="64"/>
    <x v="64"/>
    <x v="64"/>
    <x v="64"/>
    <x v="62"/>
    <x v="64"/>
    <x v="64"/>
    <n v="0.5"/>
    <n v="0.6479741"/>
    <n v="0.9148153"/>
    <n v="1.6488"/>
    <n v="3.9859688000000002"/>
    <n v="1.2082379999999999"/>
    <n v="4.1683558999999999"/>
    <n v="0.8658825"/>
    <n v="0.14363699999999999"/>
    <n v="0.81240000000000001"/>
    <n v="0.79749999999999999"/>
    <n v="1.0286999999999999"/>
    <n v="0.70599999999999996"/>
    <n v="0.73499999999999999"/>
    <n v="1.17"/>
    <n v="0.9284"/>
    <n v="0.71509999999999996"/>
    <x v="64"/>
  </r>
  <r>
    <x v="1"/>
    <n v="60710025"/>
    <s v="FRM"/>
    <s v="California"/>
    <s v="San Bernardino"/>
    <n v="34.037222"/>
    <n v="-117.69"/>
    <n v="65041"/>
    <x v="61"/>
    <n v="40.299999999999997"/>
    <x v="0"/>
    <x v="65"/>
    <x v="65"/>
    <x v="65"/>
    <x v="65"/>
    <x v="65"/>
    <x v="63"/>
    <x v="65"/>
    <x v="65"/>
    <n v="0.5"/>
    <n v="1.3127469"/>
    <n v="2.6913611999999998"/>
    <n v="4.2828841000000004"/>
    <n v="15.0526009"/>
    <n v="2.5089583000000002"/>
    <n v="11.5343447"/>
    <n v="2.3171181999999999"/>
    <n v="0.15081910000000001"/>
    <n v="1.0275000000000001"/>
    <n v="0.87819999999999998"/>
    <n v="1.0108999999999999"/>
    <n v="0.90949999999999998"/>
    <n v="0.95"/>
    <n v="1.0301"/>
    <n v="1.0246999999999999"/>
    <n v="0.77780000000000005"/>
    <x v="65"/>
  </r>
  <r>
    <x v="1"/>
    <n v="60710306"/>
    <s v="FRM"/>
    <s v="California"/>
    <s v="San Bernardino"/>
    <n v="34.51"/>
    <n v="-117.330556"/>
    <n v="69045"/>
    <x v="62"/>
    <n v="15.3"/>
    <x v="0"/>
    <x v="66"/>
    <x v="66"/>
    <x v="66"/>
    <x v="66"/>
    <x v="66"/>
    <x v="64"/>
    <x v="66"/>
    <x v="66"/>
    <n v="0.5"/>
    <n v="1.1176367"/>
    <n v="1.3155384000000001"/>
    <n v="1.8938075000000001"/>
    <n v="3.3596295999999999"/>
    <n v="1.3244119999999999"/>
    <n v="4.8282933000000003"/>
    <n v="0.9893383"/>
    <n v="6.3019599999999995E-2"/>
    <n v="0.85599999999999998"/>
    <n v="1.0039"/>
    <n v="1.1487000000000001"/>
    <n v="0.56030000000000002"/>
    <n v="0.60919999999999996"/>
    <n v="1.6138999999999999"/>
    <n v="0.89429999999999998"/>
    <n v="0.80769999999999997"/>
    <x v="66"/>
  </r>
  <r>
    <x v="1"/>
    <n v="60712002"/>
    <s v="FRM"/>
    <s v="California"/>
    <s v="San Bernardino"/>
    <n v="34.100020000000001"/>
    <n v="-117.49200999999999"/>
    <n v="66043"/>
    <x v="63"/>
    <n v="44.2"/>
    <x v="0"/>
    <x v="67"/>
    <x v="67"/>
    <x v="67"/>
    <x v="67"/>
    <x v="67"/>
    <x v="65"/>
    <x v="67"/>
    <x v="67"/>
    <n v="0.5"/>
    <n v="2.0828323000000002"/>
    <n v="3.3041849000000001"/>
    <n v="3.5915275000000002"/>
    <n v="21.654445599999999"/>
    <n v="5.3873934999999999"/>
    <n v="5.4181204000000003"/>
    <n v="2.2342482000000001"/>
    <n v="6.3370099999999999E-2"/>
    <n v="1.4330000000000001"/>
    <n v="1.1884999999999999"/>
    <n v="0.73160000000000003"/>
    <n v="1.2563"/>
    <n v="1.2991999999999999"/>
    <n v="0.46850000000000003"/>
    <n v="0.80110000000000003"/>
    <n v="0.2397"/>
    <x v="67"/>
  </r>
  <r>
    <x v="1"/>
    <n v="60718001"/>
    <s v="FRM"/>
    <s v="California"/>
    <s v="San Bernardino"/>
    <n v="34.264443999999997"/>
    <n v="-116.86444400000001"/>
    <n v="66048"/>
    <x v="64"/>
    <n v="33.4"/>
    <x v="0"/>
    <x v="68"/>
    <x v="68"/>
    <x v="68"/>
    <x v="68"/>
    <x v="68"/>
    <x v="66"/>
    <x v="68"/>
    <x v="68"/>
    <n v="0.5"/>
    <n v="1.6298096"/>
    <n v="0.91919030000000002"/>
    <n v="0.91400060000000005"/>
    <n v="26.269067799999998"/>
    <n v="1.6657325000000001"/>
    <n v="1.0031304000000001"/>
    <n v="0.50910849999999996"/>
    <n v="1.7466499999999999E-2"/>
    <n v="0.99790000000000001"/>
    <n v="0.97519999999999996"/>
    <n v="0.998"/>
    <n v="0.98119999999999996"/>
    <n v="0.99760000000000004"/>
    <n v="0.99890000000000001"/>
    <n v="0.99770000000000003"/>
    <n v="1"/>
    <x v="68"/>
  </r>
  <r>
    <x v="1"/>
    <n v="60719004"/>
    <s v="FRM"/>
    <s v="California"/>
    <s v="San Bernardino"/>
    <n v="34.106879999999997"/>
    <n v="-117.27410999999999"/>
    <n v="65045"/>
    <x v="65"/>
    <n v="45.2"/>
    <x v="0"/>
    <x v="69"/>
    <x v="69"/>
    <x v="69"/>
    <x v="69"/>
    <x v="69"/>
    <x v="67"/>
    <x v="69"/>
    <x v="69"/>
    <n v="0.5"/>
    <n v="1.1482673000000001"/>
    <n v="1.9433718"/>
    <n v="4.9095607000000001"/>
    <n v="18.042442300000001"/>
    <n v="3.4822017999999999"/>
    <n v="12.4271498"/>
    <n v="2.5627583999999999"/>
    <n v="0.28217490000000001"/>
    <n v="0.99780000000000002"/>
    <n v="0.99350000000000005"/>
    <n v="0.99870000000000003"/>
    <n v="0.99309999999999998"/>
    <n v="0.99770000000000003"/>
    <n v="0.99909999999999999"/>
    <n v="0.99890000000000001"/>
    <n v="1"/>
    <x v="69"/>
  </r>
  <r>
    <x v="1"/>
    <n v="60730001"/>
    <s v="FRM"/>
    <s v="California"/>
    <s v="San Diego"/>
    <n v="32.631231"/>
    <n v="-117.05907500000001"/>
    <n v="52043"/>
    <x v="66"/>
    <n v="26.7"/>
    <x v="0"/>
    <x v="70"/>
    <x v="70"/>
    <x v="70"/>
    <x v="70"/>
    <x v="70"/>
    <x v="68"/>
    <x v="70"/>
    <x v="70"/>
    <n v="0.5"/>
    <n v="0.7876843"/>
    <n v="2.4102926"/>
    <n v="1.7747444999999999"/>
    <n v="14.462067599999999"/>
    <n v="2.0909908000000001"/>
    <n v="3.5880375"/>
    <n v="0.89057149999999996"/>
    <n v="0.26513740000000002"/>
    <n v="0.99280000000000002"/>
    <n v="0.98150000000000004"/>
    <n v="0.99760000000000004"/>
    <n v="0.9728"/>
    <n v="0.99539999999999995"/>
    <n v="0.99909999999999999"/>
    <n v="0.99750000000000005"/>
    <n v="1"/>
    <x v="70"/>
  </r>
  <r>
    <x v="1"/>
    <n v="60730003"/>
    <s v="FRM"/>
    <s v="California"/>
    <s v="San Diego"/>
    <n v="32.791193999999997"/>
    <n v="-116.942092"/>
    <n v="53044"/>
    <x v="67"/>
    <n v="25"/>
    <x v="0"/>
    <x v="71"/>
    <x v="71"/>
    <x v="71"/>
    <x v="71"/>
    <x v="71"/>
    <x v="69"/>
    <x v="71"/>
    <x v="71"/>
    <n v="0.5"/>
    <n v="0.60814800000000002"/>
    <n v="2.2069697000000001"/>
    <n v="2.0520033999999998"/>
    <n v="11.9104052"/>
    <n v="2.1282934999999998"/>
    <n v="4.4340925000000002"/>
    <n v="1.0214559000000001"/>
    <n v="0.18560940000000001"/>
    <n v="1.1963999999999999"/>
    <n v="1.1220000000000001"/>
    <n v="0.89529999999999998"/>
    <n v="1.0505"/>
    <n v="1.0486"/>
    <n v="0.83989999999999998"/>
    <n v="0.90659999999999996"/>
    <n v="0.96250000000000002"/>
    <x v="71"/>
  </r>
  <r>
    <x v="1"/>
    <n v="60730006"/>
    <s v="FRM"/>
    <s v="California"/>
    <s v="San Diego"/>
    <n v="32.836461"/>
    <n v="-117.12875200000001"/>
    <n v="54043"/>
    <x v="25"/>
    <n v="22.9"/>
    <x v="0"/>
    <x v="72"/>
    <x v="72"/>
    <x v="72"/>
    <x v="72"/>
    <x v="72"/>
    <x v="70"/>
    <x v="72"/>
    <x v="72"/>
    <n v="0.5"/>
    <n v="0.735348"/>
    <n v="2.3961619999999999"/>
    <n v="2.0979806999999999"/>
    <n v="9.1821889999999993"/>
    <n v="2.1727622000000002"/>
    <n v="4.5471339000000004"/>
    <n v="1.0518453000000001"/>
    <n v="0.2400554"/>
    <n v="0.96860000000000002"/>
    <n v="1.0254000000000001"/>
    <n v="0.99790000000000001"/>
    <n v="0.9738"/>
    <n v="0.87909999999999999"/>
    <n v="1.0866"/>
    <n v="0.94399999999999995"/>
    <n v="0.97340000000000004"/>
    <x v="72"/>
  </r>
  <r>
    <x v="1"/>
    <n v="60731010"/>
    <s v="FRM"/>
    <s v="California"/>
    <s v="San Diego"/>
    <n v="32.701492000000002"/>
    <n v="-117.149653"/>
    <n v="52043"/>
    <x v="68"/>
    <n v="29.1"/>
    <x v="0"/>
    <x v="73"/>
    <x v="73"/>
    <x v="73"/>
    <x v="73"/>
    <x v="73"/>
    <x v="71"/>
    <x v="73"/>
    <x v="73"/>
    <n v="0.5"/>
    <n v="0.7709975"/>
    <n v="2.3610821"/>
    <n v="1.9388103000000001"/>
    <n v="16.0896969"/>
    <n v="2.1042295000000002"/>
    <n v="4.1004924999999997"/>
    <n v="0.97054200000000002"/>
    <n v="0.27276349999999999"/>
    <n v="0.99390000000000001"/>
    <n v="0.98450000000000004"/>
    <n v="0.99819999999999998"/>
    <n v="0.97899999999999998"/>
    <n v="0.99629999999999996"/>
    <n v="0.99929999999999997"/>
    <n v="0.99809999999999999"/>
    <n v="1"/>
    <x v="73"/>
  </r>
  <r>
    <x v="1"/>
    <n v="60750005"/>
    <s v="FRM"/>
    <s v="California"/>
    <s v="San Francisco"/>
    <n v="37.765999999999998"/>
    <n v="-122.3991"/>
    <n v="108016"/>
    <x v="69"/>
    <n v="29.5"/>
    <x v="0"/>
    <x v="74"/>
    <x v="74"/>
    <x v="74"/>
    <x v="74"/>
    <x v="74"/>
    <x v="72"/>
    <x v="74"/>
    <x v="74"/>
    <n v="0.5"/>
    <n v="0.63158099999999995"/>
    <n v="1.4672213000000001"/>
    <n v="2.4988678000000002"/>
    <n v="14.5186987"/>
    <n v="1.7138530999999999"/>
    <n v="6.4400162999999999"/>
    <n v="1.3205676"/>
    <n v="0.43897429999999998"/>
    <n v="0.98029999999999995"/>
    <n v="0.96950000000000003"/>
    <n v="1.0086999999999999"/>
    <n v="0.98199999999999998"/>
    <n v="1.0036"/>
    <n v="1.0092000000000001"/>
    <n v="1.0076000000000001"/>
    <n v="1.0316000000000001"/>
    <x v="74"/>
  </r>
  <r>
    <x v="1"/>
    <n v="60771002"/>
    <s v="FRM"/>
    <s v="California"/>
    <s v="San Joaquin"/>
    <n v="37.950833000000003"/>
    <n v="-121.2675"/>
    <n v="107024"/>
    <x v="70"/>
    <n v="43"/>
    <x v="0"/>
    <x v="75"/>
    <x v="75"/>
    <x v="75"/>
    <x v="75"/>
    <x v="75"/>
    <x v="73"/>
    <x v="75"/>
    <x v="75"/>
    <n v="0.5"/>
    <n v="0.78407979999999999"/>
    <n v="1.8292344"/>
    <n v="3.9371314000000002"/>
    <n v="20.350675599999999"/>
    <n v="1.6001927"/>
    <n v="11.5323935"/>
    <n v="2.2615577999999998"/>
    <n v="0.29848059999999998"/>
    <n v="0.89990000000000003"/>
    <n v="0.87370000000000003"/>
    <n v="0.90439999999999998"/>
    <n v="0.88649999999999995"/>
    <n v="0.91100000000000003"/>
    <n v="0.90300000000000002"/>
    <n v="0.90329999999999999"/>
    <n v="0.88260000000000005"/>
    <x v="75"/>
  </r>
  <r>
    <x v="1"/>
    <n v="60792006"/>
    <s v="FRM"/>
    <s v="California"/>
    <s v="San Luis Obispo"/>
    <n v="35.256605999999998"/>
    <n v="-120.66888899999999"/>
    <n v="82022"/>
    <x v="71"/>
    <n v="11.6"/>
    <x v="0"/>
    <x v="76"/>
    <x v="76"/>
    <x v="76"/>
    <x v="76"/>
    <x v="76"/>
    <x v="74"/>
    <x v="76"/>
    <x v="76"/>
    <n v="0.5"/>
    <n v="0.55703599999999998"/>
    <n v="0.45007190000000002"/>
    <n v="1.4395104999999999"/>
    <n v="3.1320686000000002"/>
    <n v="0.94912300000000005"/>
    <n v="3.7401160999999998"/>
    <n v="0.7601907"/>
    <n v="0.12683169999999999"/>
    <n v="0.38290000000000002"/>
    <n v="0.43120000000000003"/>
    <n v="1.0037"/>
    <n v="0.56089999999999995"/>
    <n v="0.46010000000000001"/>
    <n v="1.5438000000000001"/>
    <n v="0.74170000000000003"/>
    <n v="0.46439999999999998"/>
    <x v="76"/>
  </r>
  <r>
    <x v="1"/>
    <n v="60798001"/>
    <s v="FRM"/>
    <s v="California"/>
    <s v="San Luis Obispo"/>
    <n v="35.491388999999998"/>
    <n v="-120.66805600000001"/>
    <n v="84023"/>
    <x v="72"/>
    <n v="19.3"/>
    <x v="0"/>
    <x v="77"/>
    <x v="77"/>
    <x v="77"/>
    <x v="77"/>
    <x v="77"/>
    <x v="75"/>
    <x v="77"/>
    <x v="77"/>
    <n v="0.5"/>
    <n v="0.87927659999999996"/>
    <n v="0.77304209999999995"/>
    <n v="2.7070131000000002"/>
    <n v="3.9576223000000001"/>
    <n v="1.5193781"/>
    <n v="7.3885664999999996"/>
    <n v="1.4808158"/>
    <n v="0.17908769999999999"/>
    <n v="0.54910000000000003"/>
    <n v="0.54400000000000004"/>
    <n v="1.1042000000000001"/>
    <n v="0.64559999999999995"/>
    <n v="0.67610000000000003"/>
    <n v="1.2919"/>
    <n v="0.95230000000000004"/>
    <n v="0.68069999999999997"/>
    <x v="77"/>
  </r>
  <r>
    <x v="1"/>
    <n v="60811001"/>
    <s v="FRM"/>
    <s v="California"/>
    <s v="San Mateo"/>
    <n v="37.482900000000001"/>
    <n v="-122.2034"/>
    <n v="105016"/>
    <x v="73"/>
    <n v="30.1"/>
    <x v="0"/>
    <x v="78"/>
    <x v="78"/>
    <x v="78"/>
    <x v="78"/>
    <x v="78"/>
    <x v="76"/>
    <x v="78"/>
    <x v="78"/>
    <n v="0.5"/>
    <n v="0.86020209999999997"/>
    <n v="2.3498755"/>
    <n v="2.9435999000000002"/>
    <n v="11.928527799999999"/>
    <n v="1.8324353"/>
    <n v="7.8176885"/>
    <n v="1.5839939999999999"/>
    <n v="0.29532969999999997"/>
    <n v="0.99490000000000001"/>
    <n v="0.9869"/>
    <n v="0.99670000000000003"/>
    <n v="0.98319999999999996"/>
    <n v="0.99760000000000004"/>
    <n v="0.99639999999999995"/>
    <n v="0.99639999999999995"/>
    <n v="1"/>
    <x v="78"/>
  </r>
  <r>
    <x v="1"/>
    <n v="60830011"/>
    <s v="FRM"/>
    <s v="California"/>
    <s v="Santa Barbara"/>
    <n v="34.427776000000001"/>
    <n v="-119.69028"/>
    <n v="73027"/>
    <x v="74"/>
    <n v="14.8"/>
    <x v="0"/>
    <x v="79"/>
    <x v="79"/>
    <x v="79"/>
    <x v="79"/>
    <x v="79"/>
    <x v="77"/>
    <x v="79"/>
    <x v="79"/>
    <n v="0.5"/>
    <n v="0.76554889999999998"/>
    <n v="0.36189490000000002"/>
    <n v="0.74577499999999997"/>
    <n v="9.7634992999999994"/>
    <n v="1.1298813000000001"/>
    <n v="1.1225874"/>
    <n v="0.36297479999999999"/>
    <n v="7.4528700000000003E-2"/>
    <n v="0.74180000000000001"/>
    <n v="0.4"/>
    <n v="0.93520000000000003"/>
    <n v="0.6794"/>
    <n v="0.67430000000000001"/>
    <n v="1.5347999999999999"/>
    <n v="0.65369999999999995"/>
    <n v="1.1131"/>
    <x v="79"/>
  </r>
  <r>
    <x v="1"/>
    <n v="60831008"/>
    <s v="FRM"/>
    <s v="California"/>
    <s v="Santa Barbara"/>
    <n v="34.949167000000003"/>
    <n v="-120.436667"/>
    <n v="79023"/>
    <x v="75"/>
    <n v="11.4"/>
    <x v="0"/>
    <x v="80"/>
    <x v="80"/>
    <x v="80"/>
    <x v="80"/>
    <x v="80"/>
    <x v="78"/>
    <x v="80"/>
    <x v="80"/>
    <n v="0.5"/>
    <n v="0.85504150000000001"/>
    <n v="0.42298999999999998"/>
    <n v="1.3540064000000001"/>
    <n v="3.2707590999999998"/>
    <n v="1.2569203"/>
    <n v="3.0589550000000001"/>
    <n v="0.66414390000000001"/>
    <n v="9.45521E-2"/>
    <n v="0.52090000000000003"/>
    <n v="0.67920000000000003"/>
    <n v="1.1391"/>
    <n v="0.54430000000000001"/>
    <n v="0.56399999999999995"/>
    <n v="2.3917000000000002"/>
    <n v="0.748"/>
    <n v="0.39079999999999998"/>
    <x v="80"/>
  </r>
  <r>
    <x v="1"/>
    <n v="60850002"/>
    <s v="FRM"/>
    <s v="California"/>
    <s v="Santa Clara"/>
    <n v="37"/>
    <n v="-121.574444"/>
    <n v="99020"/>
    <x v="76"/>
    <n v="20.100000000000001"/>
    <x v="0"/>
    <x v="81"/>
    <x v="81"/>
    <x v="81"/>
    <x v="81"/>
    <x v="81"/>
    <x v="79"/>
    <x v="81"/>
    <x v="81"/>
    <n v="0.5"/>
    <n v="0.67447579999999996"/>
    <n v="1.4683581999999999"/>
    <n v="2.108196"/>
    <n v="7.1426530000000001"/>
    <n v="1.3325682000000001"/>
    <n v="5.5801581999999996"/>
    <n v="1.1336534"/>
    <n v="0.1998017"/>
    <n v="0.79410000000000003"/>
    <n v="0.74019999999999997"/>
    <n v="0.85529999999999995"/>
    <n v="0.86860000000000004"/>
    <n v="0.8306"/>
    <n v="0.85899999999999999"/>
    <n v="0.85299999999999998"/>
    <n v="0.8024"/>
    <x v="81"/>
  </r>
  <r>
    <x v="1"/>
    <n v="60850005"/>
    <s v="FRM"/>
    <s v="California"/>
    <s v="Santa Clara"/>
    <n v="37.348497000000002"/>
    <n v="-121.894898"/>
    <n v="103018"/>
    <x v="77"/>
    <n v="36.799999999999997"/>
    <x v="0"/>
    <x v="82"/>
    <x v="82"/>
    <x v="82"/>
    <x v="82"/>
    <x v="82"/>
    <x v="80"/>
    <x v="82"/>
    <x v="82"/>
    <n v="0.5"/>
    <n v="0.98636590000000002"/>
    <n v="2.8978421999999999"/>
    <n v="3.3262643999999999"/>
    <n v="16.2560349"/>
    <n v="2.0960000000000001"/>
    <n v="8.7734155999999999"/>
    <n v="1.7753669999999999"/>
    <n v="0.26063510000000001"/>
    <n v="1.0068999999999999"/>
    <n v="0.99429999999999996"/>
    <n v="1.0559000000000001"/>
    <n v="0.93479999999999996"/>
    <n v="1.0506"/>
    <n v="1.0548999999999999"/>
    <n v="1.0523"/>
    <n v="0.97760000000000002"/>
    <x v="82"/>
  </r>
  <r>
    <x v="1"/>
    <n v="60870007"/>
    <s v="FRM"/>
    <s v="California"/>
    <s v="Santa Cruz"/>
    <n v="36.984000000000002"/>
    <n v="-121.9883"/>
    <n v="100017"/>
    <x v="78"/>
    <n v="11.9"/>
    <x v="0"/>
    <x v="83"/>
    <x v="83"/>
    <x v="83"/>
    <x v="83"/>
    <x v="83"/>
    <x v="81"/>
    <x v="83"/>
    <x v="83"/>
    <n v="0.5"/>
    <n v="0.28803770000000001"/>
    <n v="0.71385240000000005"/>
    <n v="0.7132117"/>
    <n v="6.9115887000000003"/>
    <n v="0.53359219999999996"/>
    <n v="1.7978326"/>
    <n v="0.37592370000000003"/>
    <n v="8.3502000000000007E-2"/>
    <n v="0.57999999999999996"/>
    <n v="0.91400000000000003"/>
    <n v="0.90180000000000005"/>
    <n v="0.99319999999999997"/>
    <n v="0.39"/>
    <n v="1.6063000000000001"/>
    <n v="0.62129999999999996"/>
    <n v="0.1663"/>
    <x v="83"/>
  </r>
  <r>
    <x v="1"/>
    <n v="60890004"/>
    <s v="FRM"/>
    <s v="California"/>
    <s v="Shasta"/>
    <n v="40.549722000000003"/>
    <n v="-122.379167"/>
    <n v="132023"/>
    <x v="44"/>
    <n v="16.600000000000001"/>
    <x v="0"/>
    <x v="84"/>
    <x v="84"/>
    <x v="84"/>
    <x v="84"/>
    <x v="84"/>
    <x v="82"/>
    <x v="84"/>
    <x v="84"/>
    <n v="0.5"/>
    <n v="0.87985380000000002"/>
    <n v="0.77008069999999995"/>
    <n v="0.29682340000000002"/>
    <n v="12.9319782"/>
    <n v="0.76837529999999998"/>
    <n v="0.2018549"/>
    <n v="0.23216529999999999"/>
    <n v="5.6594100000000001E-2"/>
    <n v="0.69230000000000003"/>
    <n v="0.70889999999999997"/>
    <n v="0.84130000000000005"/>
    <n v="0.78339999999999999"/>
    <n v="0.79810000000000003"/>
    <n v="2.1067"/>
    <n v="0.70920000000000005"/>
    <n v="1.8531"/>
    <x v="84"/>
  </r>
  <r>
    <x v="1"/>
    <n v="60950004"/>
    <s v="FRM"/>
    <s v="California"/>
    <s v="Solano"/>
    <n v="38.102699999999999"/>
    <n v="-122.23820000000001"/>
    <n v="110018"/>
    <x v="79"/>
    <n v="37.6"/>
    <x v="0"/>
    <x v="85"/>
    <x v="85"/>
    <x v="85"/>
    <x v="85"/>
    <x v="85"/>
    <x v="83"/>
    <x v="85"/>
    <x v="85"/>
    <n v="0.5"/>
    <n v="0.65440500000000001"/>
    <n v="1.4577298999999999"/>
    <n v="2.9662068000000001"/>
    <n v="20.229867899999999"/>
    <n v="1.8643432"/>
    <n v="7.8602409"/>
    <n v="1.5952850999999999"/>
    <n v="0.50063489999999999"/>
    <n v="1.0155000000000001"/>
    <n v="0.98409999999999997"/>
    <n v="1.0954999999999999"/>
    <n v="0.92569999999999997"/>
    <n v="1.0991"/>
    <n v="1.0925"/>
    <n v="1.0912999999999999"/>
    <n v="1.1744000000000001"/>
    <x v="85"/>
  </r>
  <r>
    <x v="1"/>
    <n v="60970003"/>
    <s v="FRM"/>
    <s v="California"/>
    <s v="Sonoma"/>
    <n v="38.4435"/>
    <n v="-122.71"/>
    <n v="114015"/>
    <x v="80"/>
    <n v="27.8"/>
    <x v="0"/>
    <x v="86"/>
    <x v="86"/>
    <x v="86"/>
    <x v="86"/>
    <x v="86"/>
    <x v="84"/>
    <x v="86"/>
    <x v="86"/>
    <n v="0.5"/>
    <n v="0.43203269999999999"/>
    <n v="0.8149575"/>
    <n v="1.4931793"/>
    <n v="18.6254463"/>
    <n v="1.5713292000000001"/>
    <n v="3.1880492999999999"/>
    <n v="0.73557539999999999"/>
    <n v="0.45491609999999999"/>
    <n v="0.96330000000000005"/>
    <n v="1.0058"/>
    <n v="0.81130000000000002"/>
    <n v="1.0662"/>
    <n v="0.88419999999999999"/>
    <n v="0.77410000000000001"/>
    <n v="0.80300000000000005"/>
    <n v="0.69599999999999995"/>
    <x v="86"/>
  </r>
  <r>
    <x v="1"/>
    <n v="60990005"/>
    <s v="FRM"/>
    <s v="California"/>
    <s v="Stanislaus"/>
    <n v="37.641666999999998"/>
    <n v="-120.993611"/>
    <n v="104025"/>
    <x v="81"/>
    <n v="50.8"/>
    <x v="0"/>
    <x v="87"/>
    <x v="87"/>
    <x v="87"/>
    <x v="87"/>
    <x v="87"/>
    <x v="85"/>
    <x v="87"/>
    <x v="87"/>
    <n v="0.5"/>
    <n v="0.97676039999999997"/>
    <n v="2.1523449000000001"/>
    <n v="5.6476040000000003"/>
    <n v="18.942850100000001"/>
    <n v="2.0710256"/>
    <n v="16.843828200000001"/>
    <n v="3.2865055000000001"/>
    <n v="0.42271760000000003"/>
    <n v="0.5927"/>
    <n v="0.88800000000000001"/>
    <n v="1.2212000000000001"/>
    <n v="0.74470000000000003"/>
    <n v="0.60589999999999999"/>
    <n v="1.4584999999999999"/>
    <n v="1.1147"/>
    <n v="1.1013999999999999"/>
    <x v="87"/>
  </r>
  <r>
    <x v="1"/>
    <n v="60990006"/>
    <s v="FRM"/>
    <s v="California"/>
    <s v="Stanislaus"/>
    <n v="37.488332999999997"/>
    <n v="-120.83583299999999"/>
    <n v="102026"/>
    <x v="82"/>
    <n v="53.1"/>
    <x v="0"/>
    <x v="88"/>
    <x v="88"/>
    <x v="88"/>
    <x v="88"/>
    <x v="88"/>
    <x v="86"/>
    <x v="88"/>
    <x v="88"/>
    <n v="0.5"/>
    <n v="0.92457259999999997"/>
    <n v="2.1192491000000002"/>
    <n v="5.0763892999999998"/>
    <n v="23.966386799999999"/>
    <n v="1.8124969"/>
    <n v="15.2431602"/>
    <n v="2.9747756000000001"/>
    <n v="0.50191370000000002"/>
    <n v="0.97799999999999998"/>
    <n v="0.94299999999999995"/>
    <n v="0.99150000000000005"/>
    <n v="0.95269999999999999"/>
    <n v="0.98360000000000003"/>
    <n v="0.99270000000000003"/>
    <n v="0.99229999999999996"/>
    <n v="1"/>
    <x v="88"/>
  </r>
  <r>
    <x v="1"/>
    <n v="61010003"/>
    <s v="FRM"/>
    <s v="California"/>
    <s v="Sutter"/>
    <n v="39.138888999999999"/>
    <n v="-121.61750000000001"/>
    <n v="118025"/>
    <x v="83"/>
    <n v="28.3"/>
    <x v="0"/>
    <x v="89"/>
    <x v="89"/>
    <x v="89"/>
    <x v="89"/>
    <x v="89"/>
    <x v="87"/>
    <x v="89"/>
    <x v="89"/>
    <n v="0.5"/>
    <n v="0.51266239999999996"/>
    <n v="1.5984467"/>
    <n v="2.0668817000000002"/>
    <n v="15.4886169"/>
    <n v="0.93387750000000003"/>
    <n v="5.9270091000000003"/>
    <n v="1.1688409"/>
    <n v="0.20313249999999999"/>
    <n v="0.75119999999999998"/>
    <n v="0.59740000000000004"/>
    <n v="0.72009999999999996"/>
    <n v="0.66139999999999999"/>
    <n v="0.77629999999999999"/>
    <n v="0.70979999999999999"/>
    <n v="0.71299999999999997"/>
    <n v="0.64290000000000003"/>
    <x v="89"/>
  </r>
  <r>
    <x v="1"/>
    <n v="61072002"/>
    <s v="FRM"/>
    <s v="California"/>
    <s v="Tulare"/>
    <n v="36.332222000000002"/>
    <n v="-119.290278"/>
    <n v="89034"/>
    <x v="84"/>
    <n v="52.4"/>
    <x v="0"/>
    <x v="90"/>
    <x v="90"/>
    <x v="90"/>
    <x v="90"/>
    <x v="90"/>
    <x v="88"/>
    <x v="90"/>
    <x v="90"/>
    <n v="0.5"/>
    <n v="1.0921531"/>
    <n v="1.5868433"/>
    <n v="6.7081308000000002"/>
    <n v="15.045058300000001"/>
    <n v="1.8604963000000001"/>
    <n v="21.1773338"/>
    <n v="4.0893911999999997"/>
    <n v="0.34457369999999998"/>
    <n v="1.1942999999999999"/>
    <n v="0.88129999999999997"/>
    <n v="0.99809999999999999"/>
    <n v="0.81320000000000003"/>
    <n v="0.78849999999999998"/>
    <n v="1.0370999999999999"/>
    <n v="1.0271999999999999"/>
    <n v="1.0277000000000001"/>
    <x v="90"/>
  </r>
  <r>
    <x v="1"/>
    <n v="61110007"/>
    <s v="FRM"/>
    <s v="California"/>
    <s v="Ventura"/>
    <n v="34.21"/>
    <n v="-118.869444"/>
    <n v="69033"/>
    <x v="85"/>
    <n v="20.8"/>
    <x v="0"/>
    <x v="91"/>
    <x v="91"/>
    <x v="91"/>
    <x v="91"/>
    <x v="91"/>
    <x v="89"/>
    <x v="91"/>
    <x v="91"/>
    <n v="0.5"/>
    <n v="0.80172169999999998"/>
    <n v="1.0513352"/>
    <n v="2.6308088000000001"/>
    <n v="5.6479225"/>
    <n v="4.0111637"/>
    <n v="4.3960042000000001"/>
    <n v="1.5802434999999999"/>
    <n v="0.25976100000000002"/>
    <n v="1.0782"/>
    <n v="0.69520000000000004"/>
    <n v="0.96319999999999995"/>
    <n v="0.88170000000000004"/>
    <n v="1.256"/>
    <n v="0.80620000000000003"/>
    <n v="1.1234999999999999"/>
    <n v="1.8179000000000001"/>
    <x v="91"/>
  </r>
  <r>
    <x v="1"/>
    <n v="61110009"/>
    <s v="FRM"/>
    <s v="California"/>
    <s v="Ventura"/>
    <n v="34.404611000000003"/>
    <n v="-118.81"/>
    <n v="71034"/>
    <x v="86"/>
    <n v="17.600000000000001"/>
    <x v="0"/>
    <x v="92"/>
    <x v="92"/>
    <x v="92"/>
    <x v="92"/>
    <x v="92"/>
    <x v="90"/>
    <x v="92"/>
    <x v="92"/>
    <n v="0.5"/>
    <n v="0.70249019999999995"/>
    <n v="0.87259359999999997"/>
    <n v="2.5343146000000001"/>
    <n v="3.8063235"/>
    <n v="3.2809159999999999"/>
    <n v="4.5118384000000002"/>
    <n v="1.2877034000000001"/>
    <n v="0.13634379999999999"/>
    <n v="0.93240000000000001"/>
    <n v="1.3892"/>
    <n v="1.3248"/>
    <n v="0.4824"/>
    <n v="0.75819999999999999"/>
    <n v="3.1888000000000001"/>
    <n v="0.96020000000000005"/>
    <n v="0.61890000000000001"/>
    <x v="92"/>
  </r>
  <r>
    <x v="1"/>
    <n v="61112002"/>
    <s v="FRM"/>
    <s v="California"/>
    <s v="Ventura"/>
    <n v="34.277500000000003"/>
    <n v="-118.68472199999999"/>
    <n v="69034"/>
    <x v="87"/>
    <n v="23.6"/>
    <x v="0"/>
    <x v="93"/>
    <x v="93"/>
    <x v="93"/>
    <x v="93"/>
    <x v="93"/>
    <x v="91"/>
    <x v="93"/>
    <x v="93"/>
    <n v="0.5"/>
    <n v="0.62852940000000002"/>
    <n v="1.1568365"/>
    <n v="3.0152337999999999"/>
    <n v="7.3748636000000003"/>
    <n v="3.9127100000000001"/>
    <n v="5.3479799999999997"/>
    <n v="1.5259174"/>
    <n v="0.14752750000000001"/>
    <n v="0.95979999999999999"/>
    <n v="0.87150000000000005"/>
    <n v="0.99260000000000004"/>
    <n v="0.8518"/>
    <n v="0.98609999999999998"/>
    <n v="0.99880000000000002"/>
    <n v="0.98960000000000004"/>
    <n v="0.99939999999999996"/>
    <x v="93"/>
  </r>
  <r>
    <x v="1"/>
    <n v="61113001"/>
    <s v="FRM"/>
    <s v="California"/>
    <s v="Ventura"/>
    <n v="34.255000000000003"/>
    <n v="-119.1425"/>
    <n v="70031"/>
    <x v="88"/>
    <n v="20.100000000000001"/>
    <x v="0"/>
    <x v="94"/>
    <x v="94"/>
    <x v="94"/>
    <x v="94"/>
    <x v="94"/>
    <x v="92"/>
    <x v="94"/>
    <x v="94"/>
    <n v="0.5"/>
    <n v="0.79181889999999999"/>
    <n v="1.4016515000000001"/>
    <n v="2.2812929"/>
    <n v="6.8118048"/>
    <n v="2.3824622999999998"/>
    <n v="4.7984438000000003"/>
    <n v="1.0858114000000001"/>
    <n v="8.1933099999999995E-2"/>
    <n v="0.87749999999999995"/>
    <n v="1.0116000000000001"/>
    <n v="1.0314000000000001"/>
    <n v="0.85009999999999997"/>
    <n v="0.76019999999999999"/>
    <n v="1.2567999999999999"/>
    <n v="0.89259999999999995"/>
    <n v="0.58160000000000001"/>
    <x v="94"/>
  </r>
  <r>
    <x v="1"/>
    <n v="80010006"/>
    <s v="FRM"/>
    <s v="Colorado"/>
    <s v="Adams"/>
    <n v="39.826006999999997"/>
    <n v="-104.937438"/>
    <n v="103142"/>
    <x v="89"/>
    <n v="27.2"/>
    <x v="0"/>
    <x v="95"/>
    <x v="95"/>
    <x v="95"/>
    <x v="95"/>
    <x v="95"/>
    <x v="93"/>
    <x v="95"/>
    <x v="95"/>
    <n v="0.5"/>
    <n v="3.1743979000000002"/>
    <n v="3.0697863000000001"/>
    <n v="2.6305554"/>
    <n v="7.5268458999999996"/>
    <n v="2.0444871999999998"/>
    <n v="6.4547729"/>
    <n v="1.3459684999999999"/>
    <n v="0.476327"/>
    <n v="0.99709999999999999"/>
    <n v="0.99570000000000003"/>
    <n v="0.99690000000000001"/>
    <n v="0.99060000000000004"/>
    <n v="0.99609999999999999"/>
    <n v="0.99719999999999998"/>
    <n v="0.997"/>
    <n v="1"/>
    <x v="95"/>
  </r>
  <r>
    <x v="1"/>
    <n v="80050005"/>
    <s v="FRM"/>
    <s v="Colorado"/>
    <s v="Arapahoe"/>
    <n v="39.604399000000001"/>
    <n v="-105.019526"/>
    <n v="101142"/>
    <x v="90"/>
    <n v="17.399999999999999"/>
    <x v="0"/>
    <x v="96"/>
    <x v="96"/>
    <x v="96"/>
    <x v="96"/>
    <x v="96"/>
    <x v="94"/>
    <x v="96"/>
    <x v="96"/>
    <n v="0.5"/>
    <n v="2.2719828999999998"/>
    <n v="1.8456235000000001"/>
    <n v="1.2826232"/>
    <n v="6.6060777000000002"/>
    <n v="1.5150614"/>
    <n v="2.5050058000000002"/>
    <n v="0.78252909999999998"/>
    <n v="0.13954620000000001"/>
    <n v="0.99250000000000005"/>
    <n v="0.98970000000000002"/>
    <n v="0.99409999999999998"/>
    <n v="0.97189999999999999"/>
    <n v="0.99129999999999996"/>
    <n v="0.99619999999999997"/>
    <n v="0.99350000000000005"/>
    <n v="1"/>
    <x v="96"/>
  </r>
  <r>
    <x v="1"/>
    <n v="80130003"/>
    <s v="FRM"/>
    <s v="Colorado"/>
    <s v="Boulder"/>
    <n v="40.164575999999997"/>
    <n v="-105.10085599999999"/>
    <n v="107142"/>
    <x v="91"/>
    <n v="22.6"/>
    <x v="0"/>
    <x v="97"/>
    <x v="97"/>
    <x v="97"/>
    <x v="97"/>
    <x v="97"/>
    <x v="95"/>
    <x v="97"/>
    <x v="97"/>
    <n v="0.5"/>
    <n v="2.0473713999999998"/>
    <n v="1.5353549"/>
    <n v="2.3837565999999999"/>
    <n v="7.0829190999999998"/>
    <n v="1.7089295"/>
    <n v="6.0160336000000001"/>
    <n v="1.2362359999999999"/>
    <n v="0.15642220000000001"/>
    <n v="0.99580000000000002"/>
    <n v="0.99"/>
    <n v="0.99729999999999996"/>
    <n v="0.9768"/>
    <n v="0.99539999999999995"/>
    <n v="0.998"/>
    <n v="0.99770000000000003"/>
    <n v="1"/>
    <x v="97"/>
  </r>
  <r>
    <x v="1"/>
    <n v="80130012"/>
    <s v="FRM"/>
    <s v="Colorado"/>
    <s v="Boulder"/>
    <n v="40.021096999999997"/>
    <n v="-105.26338200000001"/>
    <n v="105140"/>
    <x v="92"/>
    <n v="18.5"/>
    <x v="0"/>
    <x v="98"/>
    <x v="98"/>
    <x v="98"/>
    <x v="98"/>
    <x v="98"/>
    <x v="96"/>
    <x v="98"/>
    <x v="98"/>
    <n v="0.5"/>
    <n v="1.7254411999999999"/>
    <n v="1.6166689000000001"/>
    <n v="2.1710848999999999"/>
    <n v="4.2161160000000004"/>
    <n v="1.6392949999999999"/>
    <n v="5.3769058999999997"/>
    <n v="1.1140587"/>
    <n v="0.21271370000000001"/>
    <n v="0.78820000000000001"/>
    <n v="1.1146"/>
    <n v="1.044"/>
    <n v="0.90720000000000001"/>
    <n v="0.89119999999999999"/>
    <n v="1.1192"/>
    <n v="0.98760000000000003"/>
    <n v="1.1581999999999999"/>
    <x v="98"/>
  </r>
  <r>
    <x v="1"/>
    <n v="80310002"/>
    <s v="FRM"/>
    <s v="Colorado"/>
    <s v="Denver"/>
    <n v="39.751184000000002"/>
    <n v="-104.98762499999999"/>
    <n v="103142"/>
    <x v="85"/>
    <n v="21.9"/>
    <x v="0"/>
    <x v="99"/>
    <x v="99"/>
    <x v="99"/>
    <x v="99"/>
    <x v="99"/>
    <x v="97"/>
    <x v="99"/>
    <x v="99"/>
    <n v="0.5"/>
    <n v="2.1947336000000002"/>
    <n v="2.2183955000000002"/>
    <n v="1.7258328000000001"/>
    <n v="8.4756975000000008"/>
    <n v="1.4359926000000001"/>
    <n v="4.1414175000000002"/>
    <n v="1.0090789"/>
    <n v="0.20571590000000001"/>
    <n v="0.996"/>
    <n v="0.99509999999999998"/>
    <n v="0.99739999999999995"/>
    <n v="0.9849"/>
    <n v="0.995"/>
    <n v="0.99839999999999995"/>
    <n v="0.997"/>
    <n v="1"/>
    <x v="99"/>
  </r>
  <r>
    <x v="1"/>
    <n v="80310023"/>
    <s v="FRM"/>
    <s v="Colorado"/>
    <s v="Denver"/>
    <n v="39.781083000000002"/>
    <n v="-104.95665"/>
    <n v="103142"/>
    <x v="93"/>
    <n v="22.8"/>
    <x v="0"/>
    <x v="100"/>
    <x v="100"/>
    <x v="100"/>
    <x v="100"/>
    <x v="100"/>
    <x v="98"/>
    <x v="100"/>
    <x v="100"/>
    <n v="0.5"/>
    <n v="2.4125032000000002"/>
    <n v="2.6240348999999998"/>
    <n v="2.2002416"/>
    <n v="6.5155067000000004"/>
    <n v="1.6448592"/>
    <n v="5.4764480999999998"/>
    <n v="1.1333671000000001"/>
    <n v="0.37605339999999998"/>
    <n v="0.99709999999999999"/>
    <n v="0.99580000000000002"/>
    <n v="0.99660000000000004"/>
    <n v="0.99029999999999996"/>
    <n v="0.99570000000000003"/>
    <n v="0.997"/>
    <n v="0.99680000000000002"/>
    <n v="1"/>
    <x v="100"/>
  </r>
  <r>
    <x v="1"/>
    <n v="80310025"/>
    <s v="FRM"/>
    <s v="Colorado"/>
    <s v="Denver"/>
    <n v="39.704005000000002"/>
    <n v="-104.998113"/>
    <n v="102142"/>
    <x v="94"/>
    <n v="18.399999999999999"/>
    <x v="0"/>
    <x v="101"/>
    <x v="101"/>
    <x v="101"/>
    <x v="101"/>
    <x v="101"/>
    <x v="99"/>
    <x v="101"/>
    <x v="101"/>
    <n v="0.5"/>
    <n v="1.272019"/>
    <n v="2.1568687"/>
    <n v="1.8318061000000001"/>
    <n v="5.5873847000000003"/>
    <n v="1.2704219000000001"/>
    <n v="4.6737856999999998"/>
    <n v="0.95610030000000001"/>
    <n v="0.24431720000000001"/>
    <n v="0.99639999999999995"/>
    <n v="0.99529999999999996"/>
    <n v="0.995"/>
    <n v="0.99119999999999997"/>
    <n v="0.99299999999999999"/>
    <n v="0.99570000000000003"/>
    <n v="0.99539999999999995"/>
    <n v="1"/>
    <x v="101"/>
  </r>
  <r>
    <x v="1"/>
    <n v="80350004"/>
    <s v="FRM"/>
    <s v="Colorado"/>
    <s v="Douglas"/>
    <n v="39.534488000000003"/>
    <n v="-105.070358"/>
    <n v="101141"/>
    <x v="95"/>
    <n v="15.6"/>
    <x v="0"/>
    <x v="102"/>
    <x v="102"/>
    <x v="102"/>
    <x v="102"/>
    <x v="102"/>
    <x v="100"/>
    <x v="102"/>
    <x v="102"/>
    <n v="0.5"/>
    <n v="1.6642138"/>
    <n v="1.6116271"/>
    <n v="1.1711676"/>
    <n v="6.1957211000000001"/>
    <n v="1.1332914999999999"/>
    <n v="2.6099478999999999"/>
    <n v="0.68956379999999995"/>
    <n v="0.1226275"/>
    <n v="0.98760000000000003"/>
    <n v="0.98670000000000002"/>
    <n v="0.99409999999999998"/>
    <n v="0.96650000000000003"/>
    <n v="0.98919999999999997"/>
    <n v="0.99650000000000005"/>
    <n v="0.9929"/>
    <n v="1"/>
    <x v="102"/>
  </r>
  <r>
    <x v="1"/>
    <n v="80390001"/>
    <s v="FRM"/>
    <s v="Colorado"/>
    <s v="Elbert"/>
    <n v="39.231383999999998"/>
    <n v="-104.63477"/>
    <n v="98144"/>
    <x v="96"/>
    <n v="11.5"/>
    <x v="0"/>
    <x v="103"/>
    <x v="103"/>
    <x v="103"/>
    <x v="103"/>
    <x v="103"/>
    <x v="101"/>
    <x v="103"/>
    <x v="103"/>
    <n v="0.5"/>
    <n v="2.4038870000000001"/>
    <n v="1.1850537999999999"/>
    <n v="0.70371609999999996"/>
    <n v="4.0826988000000002"/>
    <n v="1.1890274000000001"/>
    <n v="0.93046189999999995"/>
    <n v="0.5090211"/>
    <n v="4.9920199999999998E-2"/>
    <n v="0.98960000000000004"/>
    <n v="0.96950000000000003"/>
    <n v="0.9929"/>
    <n v="0.96730000000000005"/>
    <n v="0.99070000000000003"/>
    <n v="0.99639999999999995"/>
    <n v="0.99209999999999998"/>
    <n v="1"/>
    <x v="103"/>
  </r>
  <r>
    <x v="1"/>
    <n v="80410017"/>
    <s v="FRM"/>
    <s v="Colorado"/>
    <s v="El Paso"/>
    <n v="38.848013999999999"/>
    <n v="-104.828564"/>
    <n v="94142"/>
    <x v="97"/>
    <n v="12.1"/>
    <x v="0"/>
    <x v="104"/>
    <x v="104"/>
    <x v="104"/>
    <x v="104"/>
    <x v="104"/>
    <x v="102"/>
    <x v="104"/>
    <x v="104"/>
    <n v="0.5"/>
    <n v="2.6122760999999999"/>
    <n v="1.3354001"/>
    <n v="0.81651940000000001"/>
    <n v="3.9318993"/>
    <n v="1.5933222"/>
    <n v="0.75534449999999997"/>
    <n v="0.56796729999999995"/>
    <n v="6.1194999999999999E-3"/>
    <n v="0.99150000000000005"/>
    <n v="0.98370000000000002"/>
    <n v="0.99450000000000005"/>
    <n v="0.98760000000000003"/>
    <n v="0.99280000000000002"/>
    <n v="0.99919999999999998"/>
    <n v="0.99280000000000002"/>
    <n v="1"/>
    <x v="104"/>
  </r>
  <r>
    <x v="1"/>
    <n v="80690009"/>
    <s v="FRM"/>
    <s v="Colorado"/>
    <s v="Larimer"/>
    <n v="40.571288000000003"/>
    <n v="-105.07969300000001"/>
    <n v="110142"/>
    <x v="92"/>
    <n v="18.600000000000001"/>
    <x v="0"/>
    <x v="105"/>
    <x v="105"/>
    <x v="105"/>
    <x v="105"/>
    <x v="105"/>
    <x v="103"/>
    <x v="105"/>
    <x v="105"/>
    <n v="0.5"/>
    <n v="1.5051186999999999"/>
    <n v="0.71294460000000004"/>
    <n v="1.5050532000000001"/>
    <n v="8.8060246000000006"/>
    <n v="1.2044889999999999"/>
    <n v="3.6376617000000002"/>
    <n v="0.76216830000000002"/>
    <n v="3.20053E-2"/>
    <n v="0.99729999999999996"/>
    <n v="0.99150000000000005"/>
    <n v="0.99760000000000004"/>
    <n v="0.98670000000000002"/>
    <n v="0.99629999999999996"/>
    <n v="0.99819999999999998"/>
    <n v="0.99780000000000002"/>
    <n v="1"/>
    <x v="105"/>
  </r>
  <r>
    <x v="1"/>
    <n v="80770017"/>
    <s v="FRM"/>
    <s v="Colorado"/>
    <s v="Mesa"/>
    <n v="39.063797999999998"/>
    <n v="-108.561173"/>
    <n v="99116"/>
    <x v="98"/>
    <n v="29.7"/>
    <x v="0"/>
    <x v="106"/>
    <x v="106"/>
    <x v="106"/>
    <x v="106"/>
    <x v="106"/>
    <x v="104"/>
    <x v="106"/>
    <x v="106"/>
    <n v="0.5"/>
    <n v="2.8644384999999999"/>
    <n v="1.6449047000000001"/>
    <n v="2.1642674999999998"/>
    <n v="14.0528507"/>
    <n v="1.4455648999999999"/>
    <n v="5.6473088000000002"/>
    <n v="1.3194176"/>
    <n v="0.13924700000000001"/>
    <n v="0.99870000000000003"/>
    <n v="0.98480000000000001"/>
    <n v="0.99790000000000001"/>
    <n v="0.9849"/>
    <n v="0.99780000000000002"/>
    <n v="0.99790000000000001"/>
    <n v="0.99790000000000001"/>
    <n v="1"/>
    <x v="106"/>
  </r>
  <r>
    <x v="1"/>
    <n v="81010012"/>
    <s v="FRM"/>
    <s v="Colorado"/>
    <s v="Pueblo"/>
    <n v="38.263058000000001"/>
    <n v="-104.612133"/>
    <n v="89143"/>
    <x v="99"/>
    <n v="15.6"/>
    <x v="0"/>
    <x v="107"/>
    <x v="107"/>
    <x v="107"/>
    <x v="107"/>
    <x v="107"/>
    <x v="105"/>
    <x v="107"/>
    <x v="107"/>
    <n v="0.5"/>
    <n v="1.5443319"/>
    <n v="0.80240610000000001"/>
    <n v="0.55141090000000004"/>
    <n v="10.1754379"/>
    <n v="0.9474534"/>
    <n v="0.73214970000000001"/>
    <n v="0.34915259999999998"/>
    <n v="9.7368000000000003E-3"/>
    <n v="0.9899"/>
    <n v="0.96499999999999997"/>
    <n v="0.99050000000000005"/>
    <n v="0.96050000000000002"/>
    <n v="0.9889"/>
    <n v="0.9929"/>
    <n v="0.99019999999999997"/>
    <n v="1"/>
    <x v="107"/>
  </r>
  <r>
    <x v="1"/>
    <n v="81230006"/>
    <s v="FRM"/>
    <s v="Colorado"/>
    <s v="Weld"/>
    <n v="40.414876999999997"/>
    <n v="-104.70693"/>
    <n v="109144"/>
    <x v="100"/>
    <n v="23.3"/>
    <x v="0"/>
    <x v="108"/>
    <x v="108"/>
    <x v="108"/>
    <x v="108"/>
    <x v="108"/>
    <x v="106"/>
    <x v="108"/>
    <x v="108"/>
    <n v="0.5"/>
    <n v="2.0075634"/>
    <n v="1.2375754000000001"/>
    <n v="2.0637422000000001"/>
    <n v="9.6686831000000009"/>
    <n v="1.4671619"/>
    <n v="5.2228842000000002"/>
    <n v="1.0720434000000001"/>
    <n v="9.2733999999999997E-2"/>
    <n v="0.99739999999999995"/>
    <n v="0.99219999999999997"/>
    <n v="0.99770000000000003"/>
    <n v="0.98670000000000002"/>
    <n v="0.99660000000000004"/>
    <n v="0.99809999999999999"/>
    <n v="0.99790000000000001"/>
    <n v="1"/>
    <x v="108"/>
  </r>
  <r>
    <x v="1"/>
    <n v="81230008"/>
    <s v="FRM"/>
    <s v="Colorado"/>
    <s v="Weld"/>
    <n v="40.209387"/>
    <n v="-104.82405"/>
    <n v="107143"/>
    <x v="44"/>
    <n v="20.8"/>
    <x v="0"/>
    <x v="109"/>
    <x v="109"/>
    <x v="109"/>
    <x v="109"/>
    <x v="109"/>
    <x v="107"/>
    <x v="109"/>
    <x v="109"/>
    <n v="0.5"/>
    <n v="3.3761990000000002"/>
    <n v="1.1507510999999999"/>
    <n v="1.4234500000000001"/>
    <n v="8.9871739999999996"/>
    <n v="1.5159396999999999"/>
    <n v="2.9520335000000002"/>
    <n v="0.85494020000000004"/>
    <n v="5.1122000000000001E-2"/>
    <n v="0.99439999999999995"/>
    <n v="0.98870000000000002"/>
    <n v="0.99590000000000001"/>
    <n v="0.97160000000000002"/>
    <n v="0.99339999999999995"/>
    <n v="0.99760000000000004"/>
    <n v="0.99550000000000005"/>
    <n v="1"/>
    <x v="109"/>
  </r>
  <r>
    <x v="1"/>
    <n v="160010010"/>
    <s v="FRM"/>
    <s v="Idaho"/>
    <s v="Ada"/>
    <n v="43.600264000000003"/>
    <n v="-116.347897"/>
    <n v="149070"/>
    <x v="101"/>
    <n v="19.5"/>
    <x v="0"/>
    <x v="110"/>
    <x v="110"/>
    <x v="110"/>
    <x v="110"/>
    <x v="110"/>
    <x v="108"/>
    <x v="110"/>
    <x v="110"/>
    <n v="0.5"/>
    <n v="0.75103569999999997"/>
    <n v="1.1268758999999999"/>
    <n v="1.9978286999999999"/>
    <n v="7.4776173000000004"/>
    <n v="1.2228296999999999"/>
    <n v="5.3078193999999996"/>
    <n v="1.0702655000000001"/>
    <n v="5.5509200000000002E-2"/>
    <n v="0.72599999999999998"/>
    <n v="0.80630000000000002"/>
    <n v="1.1175999999999999"/>
    <n v="0.79979999999999996"/>
    <n v="0.97609999999999997"/>
    <n v="1.1680999999999999"/>
    <n v="1.1514"/>
    <n v="0.78010000000000002"/>
    <x v="110"/>
  </r>
  <r>
    <x v="1"/>
    <n v="160090010"/>
    <s v="FRM"/>
    <s v="Idaho"/>
    <s v="Benewah"/>
    <n v="47.316667000000002"/>
    <n v="-116.57028"/>
    <n v="183076"/>
    <x v="35"/>
    <n v="16.8"/>
    <x v="0"/>
    <x v="111"/>
    <x v="111"/>
    <x v="111"/>
    <x v="111"/>
    <x v="111"/>
    <x v="109"/>
    <x v="111"/>
    <x v="111"/>
    <n v="0.5"/>
    <n v="1.1166239"/>
    <n v="0.92148490000000005"/>
    <n v="0.58873719999999996"/>
    <n v="11.1913786"/>
    <n v="0.71289089999999999"/>
    <n v="1.3417783999999999"/>
    <n v="0.33505370000000001"/>
    <n v="0.1443255"/>
    <n v="1.2672000000000001"/>
    <n v="0.67"/>
    <n v="1.0483"/>
    <n v="0.53990000000000005"/>
    <n v="0.95399999999999996"/>
    <n v="1.0915999999999999"/>
    <n v="1.0427"/>
    <n v="2.1789000000000001"/>
    <x v="111"/>
  </r>
  <r>
    <x v="1"/>
    <n v="160410001"/>
    <s v="FRM"/>
    <s v="Idaho"/>
    <s v="Franklin"/>
    <n v="42.013333000000003"/>
    <n v="-111.809167"/>
    <n v="129097"/>
    <x v="63"/>
    <n v="44.9"/>
    <x v="0"/>
    <x v="112"/>
    <x v="112"/>
    <x v="112"/>
    <x v="112"/>
    <x v="112"/>
    <x v="110"/>
    <x v="112"/>
    <x v="112"/>
    <n v="0.5"/>
    <n v="1.2573732"/>
    <n v="1.2851379999999999"/>
    <n v="3.7216779999999998"/>
    <n v="23.155563399999998"/>
    <n v="1.7422168"/>
    <n v="10.6362162"/>
    <n v="2.1079845000000001"/>
    <n v="0.54898639999999999"/>
    <n v="0.99580000000000002"/>
    <n v="0.97209999999999996"/>
    <n v="0.99619999999999997"/>
    <n v="0.97609999999999997"/>
    <n v="0.99570000000000003"/>
    <n v="0.99629999999999996"/>
    <n v="0.99619999999999997"/>
    <n v="1"/>
    <x v="112"/>
  </r>
  <r>
    <x v="1"/>
    <n v="160790017"/>
    <s v="FRM"/>
    <s v="Idaho"/>
    <s v="Shoshone"/>
    <n v="47.536389"/>
    <n v="-116.236667"/>
    <n v="185078"/>
    <x v="11"/>
    <n v="23.5"/>
    <x v="0"/>
    <x v="113"/>
    <x v="113"/>
    <x v="113"/>
    <x v="113"/>
    <x v="113"/>
    <x v="111"/>
    <x v="113"/>
    <x v="113"/>
    <n v="0.5"/>
    <n v="1.2369289000000001"/>
    <n v="0.78652540000000004"/>
    <n v="0.60913229999999996"/>
    <n v="17.802818299999998"/>
    <n v="0.95934589999999997"/>
    <n v="1.1641203"/>
    <n v="0.3424527"/>
    <n v="0.1328114"/>
    <n v="0.88570000000000004"/>
    <n v="0.53500000000000003"/>
    <n v="0.80010000000000003"/>
    <n v="0.65280000000000005"/>
    <n v="0.77359999999999995"/>
    <n v="0.82220000000000004"/>
    <n v="0.79820000000000002"/>
    <n v="1.2676000000000001"/>
    <x v="113"/>
  </r>
  <r>
    <x v="1"/>
    <n v="191370002"/>
    <s v="FRM"/>
    <s v="Iowa"/>
    <s v="Montgomery"/>
    <n v="40.969112000000003"/>
    <n v="-95.044950999999998"/>
    <n v="112212"/>
    <x v="102"/>
    <n v="20.9"/>
    <x v="0"/>
    <x v="114"/>
    <x v="114"/>
    <x v="114"/>
    <x v="114"/>
    <x v="114"/>
    <x v="112"/>
    <x v="114"/>
    <x v="114"/>
    <n v="0.5"/>
    <n v="0.86776580000000003"/>
    <n v="0.45413039999999999"/>
    <n v="2.7212160000000001"/>
    <n v="5.6082878000000003"/>
    <n v="4.1244244999999999"/>
    <n v="4.9666404999999996"/>
    <n v="1.7312894000000001"/>
    <n v="0"/>
    <n v="1.292"/>
    <n v="0.96230000000000004"/>
    <n v="0.91930000000000001"/>
    <n v="0.98309999999999997"/>
    <n v="1.2229000000000001"/>
    <n v="0.78480000000000005"/>
    <n v="1.0243"/>
    <n v="-9"/>
    <x v="114"/>
  </r>
  <r>
    <x v="1"/>
    <n v="191471002"/>
    <s v="FRM"/>
    <s v="Iowa"/>
    <s v="Palo Alto"/>
    <n v="43.123703999999996"/>
    <n v="-94.693517999999997"/>
    <n v="132214"/>
    <x v="103"/>
    <n v="22.8"/>
    <x v="0"/>
    <x v="115"/>
    <x v="115"/>
    <x v="115"/>
    <x v="115"/>
    <x v="115"/>
    <x v="113"/>
    <x v="115"/>
    <x v="115"/>
    <n v="0.5"/>
    <n v="0.61780250000000003"/>
    <n v="0.47826619999999997"/>
    <n v="3.3992705000000001"/>
    <n v="4.4401111999999996"/>
    <n v="3.4865271999999998"/>
    <n v="7.8442397000000001"/>
    <n v="1.9619119"/>
    <n v="8.0935999999999994E-2"/>
    <n v="0.92179999999999995"/>
    <n v="0.87050000000000005"/>
    <n v="1.0369999999999999"/>
    <n v="0.84050000000000002"/>
    <n v="0.96509999999999996"/>
    <n v="1.0653999999999999"/>
    <n v="1.0257000000000001"/>
    <n v="0.92930000000000001"/>
    <x v="115"/>
  </r>
  <r>
    <x v="1"/>
    <n v="191530030"/>
    <s v="FRM"/>
    <s v="Iowa"/>
    <s v="Polk"/>
    <n v="41.603158999999998"/>
    <n v="-93.643118000000001"/>
    <n v="118222"/>
    <x v="104"/>
    <n v="24.9"/>
    <x v="0"/>
    <x v="116"/>
    <x v="116"/>
    <x v="116"/>
    <x v="116"/>
    <x v="116"/>
    <x v="114"/>
    <x v="116"/>
    <x v="116"/>
    <n v="0.5"/>
    <n v="0.55047849999999998"/>
    <n v="0.59534290000000001"/>
    <n v="2.7238996000000002"/>
    <n v="7.7923675000000001"/>
    <n v="4.0298147000000002"/>
    <n v="6.5779728999999998"/>
    <n v="2.0072969999999999"/>
    <n v="0.13087009999999999"/>
    <n v="0.6139"/>
    <n v="0.76829999999999998"/>
    <n v="1.1957"/>
    <n v="0.74170000000000003"/>
    <n v="0.79779999999999995"/>
    <n v="1.9490000000000001"/>
    <n v="1.0485"/>
    <n v="1.4113"/>
    <x v="116"/>
  </r>
  <r>
    <x v="1"/>
    <n v="191532510"/>
    <s v="FRM"/>
    <s v="Iowa"/>
    <s v="Polk"/>
    <n v="41.603516999999997"/>
    <n v="-93.747900000000001"/>
    <n v="118221"/>
    <x v="67"/>
    <n v="24.9"/>
    <x v="0"/>
    <x v="117"/>
    <x v="117"/>
    <x v="117"/>
    <x v="117"/>
    <x v="117"/>
    <x v="115"/>
    <x v="117"/>
    <x v="117"/>
    <n v="0.5"/>
    <n v="0.74065020000000004"/>
    <n v="0.60429580000000005"/>
    <n v="3.1151816999999999"/>
    <n v="5.9686326999999997"/>
    <n v="3.9808048999999999"/>
    <n v="7.5187720999999996"/>
    <n v="2.4248132999999998"/>
    <n v="0.1249844"/>
    <n v="1.0524"/>
    <n v="0.998"/>
    <n v="0.95140000000000002"/>
    <n v="1.0679000000000001"/>
    <n v="1.0900000000000001"/>
    <n v="0.90239999999999998"/>
    <n v="0.96799999999999997"/>
    <n v="0.98209999999999997"/>
    <x v="117"/>
  </r>
  <r>
    <x v="1"/>
    <n v="191550009"/>
    <s v="FRM"/>
    <s v="Iowa"/>
    <s v="Pottawattamie"/>
    <n v="41.264170999999997"/>
    <n v="-95.896124"/>
    <n v="114206"/>
    <x v="105"/>
    <n v="24.1"/>
    <x v="0"/>
    <x v="118"/>
    <x v="118"/>
    <x v="118"/>
    <x v="118"/>
    <x v="118"/>
    <x v="116"/>
    <x v="118"/>
    <x v="118"/>
    <n v="0.5"/>
    <n v="1.5339011"/>
    <n v="0.62859710000000002"/>
    <n v="2.5328947999999998"/>
    <n v="8.9178829000000004"/>
    <n v="3.8728031999999999"/>
    <n v="4.2863870000000004"/>
    <n v="1.6299306"/>
    <n v="0.25357790000000002"/>
    <n v="0.88470000000000004"/>
    <n v="0.92769999999999997"/>
    <n v="1.0419"/>
    <n v="0.87670000000000003"/>
    <n v="1.006"/>
    <n v="1.1208"/>
    <n v="1.0637000000000001"/>
    <n v="1.3365"/>
    <x v="118"/>
  </r>
  <r>
    <x v="1"/>
    <n v="191930017"/>
    <s v="FRM"/>
    <s v="Iowa"/>
    <s v="Woodbury"/>
    <n v="42.517968000000003"/>
    <n v="-96.387902999999994"/>
    <n v="126203"/>
    <x v="106"/>
    <n v="26.5"/>
    <x v="0"/>
    <x v="119"/>
    <x v="119"/>
    <x v="119"/>
    <x v="119"/>
    <x v="119"/>
    <x v="117"/>
    <x v="119"/>
    <x v="119"/>
    <n v="0.5"/>
    <n v="1.0502464"/>
    <n v="0.58078209999999997"/>
    <n v="3.0647243999999998"/>
    <n v="9.9582757999999991"/>
    <n v="4.0675201000000003"/>
    <n v="5.4867606000000002"/>
    <n v="1.8016749999999999"/>
    <n v="1.7061E-2"/>
    <n v="1.2431000000000001"/>
    <n v="1.0599000000000001"/>
    <n v="0.9254"/>
    <n v="0.92600000000000005"/>
    <n v="1.2329000000000001"/>
    <n v="0.74580000000000002"/>
    <n v="1.0862000000000001"/>
    <n v="0.64059999999999995"/>
    <x v="119"/>
  </r>
  <r>
    <x v="1"/>
    <n v="200910007"/>
    <s v="FRM"/>
    <s v="Kansas"/>
    <s v="Johnson"/>
    <n v="38.974443999999998"/>
    <n v="-94.686943999999997"/>
    <n v="93215"/>
    <x v="107"/>
    <n v="21.1"/>
    <x v="0"/>
    <x v="120"/>
    <x v="120"/>
    <x v="120"/>
    <x v="120"/>
    <x v="120"/>
    <x v="0"/>
    <x v="120"/>
    <x v="120"/>
    <n v="0.5"/>
    <n v="0.86896700000000004"/>
    <n v="0.81912010000000002"/>
    <n v="2.2901969000000002"/>
    <n v="7.1454557999999997"/>
    <n v="6.8009881999999999"/>
    <n v="9.8483899999999999E-2"/>
    <n v="2.4265728000000002"/>
    <n v="0.1509412"/>
    <n v="1.1008"/>
    <n v="0.95020000000000004"/>
    <n v="0.95479999999999998"/>
    <n v="1.0716000000000001"/>
    <n v="0.93320000000000003"/>
    <n v="-9"/>
    <n v="0.93169999999999997"/>
    <n v="0.87380000000000002"/>
    <x v="120"/>
  </r>
  <r>
    <x v="1"/>
    <n v="200910010"/>
    <s v="FRM"/>
    <s v="Kansas"/>
    <s v="Johnson"/>
    <n v="38.838590000000003"/>
    <n v="-94.746430000000004"/>
    <n v="92215"/>
    <x v="92"/>
    <n v="18.600000000000001"/>
    <x v="0"/>
    <x v="121"/>
    <x v="121"/>
    <x v="121"/>
    <x v="121"/>
    <x v="121"/>
    <x v="118"/>
    <x v="121"/>
    <x v="121"/>
    <n v="0.5"/>
    <n v="0.78165980000000002"/>
    <n v="0.73356739999999998"/>
    <n v="2.4696392999999999"/>
    <n v="4.2247963000000004"/>
    <n v="6.3412194"/>
    <n v="1.1553097000000001"/>
    <n v="2.3138103000000001"/>
    <n v="0.132908"/>
    <n v="1.0610999999999999"/>
    <n v="1.0406"/>
    <n v="0.95199999999999996"/>
    <n v="1.0036"/>
    <n v="1.1446000000000001"/>
    <n v="0.48070000000000002"/>
    <n v="1.1274999999999999"/>
    <n v="1.0586"/>
    <x v="121"/>
  </r>
  <r>
    <x v="1"/>
    <n v="201070002"/>
    <s v="FRM"/>
    <s v="Kansas"/>
    <s v="Linn"/>
    <n v="38.135832999999998"/>
    <n v="-94.731943999999999"/>
    <n v="86215"/>
    <x v="108"/>
    <n v="19.600000000000001"/>
    <x v="0"/>
    <x v="122"/>
    <x v="122"/>
    <x v="122"/>
    <x v="122"/>
    <x v="122"/>
    <x v="119"/>
    <x v="122"/>
    <x v="122"/>
    <n v="0.5"/>
    <n v="1.0353767"/>
    <n v="0.58936770000000005"/>
    <n v="2.5348259999999998"/>
    <n v="5.4283099000000004"/>
    <n v="4.6292958000000004"/>
    <n v="3.3180057999999999"/>
    <n v="1.6139057999999999"/>
    <n v="4.59865E-2"/>
    <n v="0.90229999999999999"/>
    <n v="0.90169999999999995"/>
    <n v="1.0137"/>
    <n v="0.80430000000000001"/>
    <n v="0.96499999999999997"/>
    <n v="1.1266"/>
    <n v="0.95720000000000005"/>
    <n v="1.0703"/>
    <x v="122"/>
  </r>
  <r>
    <x v="1"/>
    <n v="201730008"/>
    <s v="FRM"/>
    <s v="Kansas"/>
    <s v="Sedgwick"/>
    <n v="37.659722000000002"/>
    <n v="-97.297222000000005"/>
    <n v="81196"/>
    <x v="108"/>
    <n v="20.5"/>
    <x v="0"/>
    <x v="123"/>
    <x v="123"/>
    <x v="123"/>
    <x v="123"/>
    <x v="123"/>
    <x v="120"/>
    <x v="123"/>
    <x v="123"/>
    <n v="0.5"/>
    <n v="0.49455149999999998"/>
    <n v="0.47557650000000001"/>
    <n v="3.0650365000000002"/>
    <n v="4.7689214"/>
    <n v="4.1723832999999999"/>
    <n v="5.4703134999999996"/>
    <n v="1.5043563"/>
    <n v="9.0518100000000004E-2"/>
    <n v="0.83169999999999999"/>
    <n v="1.0190999999999999"/>
    <n v="1.0889"/>
    <n v="0.74270000000000003"/>
    <n v="1.0589999999999999"/>
    <n v="1.1445000000000001"/>
    <n v="1.0417000000000001"/>
    <n v="2.2877000000000001"/>
    <x v="123"/>
  </r>
  <r>
    <x v="1"/>
    <n v="201730009"/>
    <s v="FRM"/>
    <s v="Kansas"/>
    <s v="Sedgwick"/>
    <n v="37.651111"/>
    <n v="-97.362222000000003"/>
    <n v="81196"/>
    <x v="109"/>
    <n v="21.1"/>
    <x v="0"/>
    <x v="124"/>
    <x v="124"/>
    <x v="124"/>
    <x v="124"/>
    <x v="124"/>
    <x v="121"/>
    <x v="124"/>
    <x v="124"/>
    <n v="0.5"/>
    <n v="0.70891979999999999"/>
    <n v="0.42510890000000001"/>
    <n v="2.2767037999999999"/>
    <n v="7.9482793999999997"/>
    <n v="4.7465710999999997"/>
    <n v="2.8642492000000002"/>
    <n v="1.3426366999999999"/>
    <n v="0.30957400000000002"/>
    <n v="0.99350000000000005"/>
    <n v="0.96599999999999997"/>
    <n v="0.99550000000000005"/>
    <n v="0.95750000000000002"/>
    <n v="0.997"/>
    <n v="0.99309999999999998"/>
    <n v="0.99590000000000001"/>
    <n v="1"/>
    <x v="124"/>
  </r>
  <r>
    <x v="1"/>
    <n v="201730010"/>
    <s v="FRM"/>
    <s v="Kansas"/>
    <s v="Sedgwick"/>
    <n v="37.701110999999997"/>
    <n v="-97.313889000000003"/>
    <n v="81196"/>
    <x v="44"/>
    <n v="20.7"/>
    <x v="0"/>
    <x v="125"/>
    <x v="125"/>
    <x v="125"/>
    <x v="125"/>
    <x v="125"/>
    <x v="122"/>
    <x v="125"/>
    <x v="125"/>
    <n v="0.5"/>
    <n v="0.59200410000000003"/>
    <n v="0.43829899999999999"/>
    <n v="2.5727519999999999"/>
    <n v="6.6773024000000003"/>
    <n v="4.4094844000000002"/>
    <n v="3.9329616999999999"/>
    <n v="1.3865211"/>
    <n v="0.21146909999999999"/>
    <n v="0.92789999999999995"/>
    <n v="0.99129999999999996"/>
    <n v="1.0662"/>
    <n v="0.87990000000000002"/>
    <n v="0.97150000000000003"/>
    <n v="1.1575"/>
    <n v="1.0225"/>
    <n v="0.81910000000000005"/>
    <x v="125"/>
  </r>
  <r>
    <x v="1"/>
    <n v="201770013"/>
    <s v="FRM"/>
    <s v="Kansas"/>
    <s v="Shawnee"/>
    <n v="39.024270000000001"/>
    <n v="-95.711280000000002"/>
    <n v="94208"/>
    <x v="109"/>
    <n v="20.2"/>
    <x v="0"/>
    <x v="126"/>
    <x v="126"/>
    <x v="126"/>
    <x v="126"/>
    <x v="126"/>
    <x v="123"/>
    <x v="126"/>
    <x v="126"/>
    <n v="0.5"/>
    <n v="1.1162715999999999"/>
    <n v="0.58183399999999996"/>
    <n v="2.2238454999999999"/>
    <n v="6.8034448999999997"/>
    <n v="5.8527678999999999"/>
    <n v="0.96174850000000001"/>
    <n v="2.1186484999999999"/>
    <n v="6.6964800000000005E-2"/>
    <n v="0.78710000000000002"/>
    <n v="0.78920000000000001"/>
    <n v="1.2357"/>
    <n v="0.67800000000000005"/>
    <n v="1.18"/>
    <n v="3.7025999999999999"/>
    <n v="1.1932"/>
    <n v="2.0831"/>
    <x v="126"/>
  </r>
  <r>
    <x v="1"/>
    <n v="201910002"/>
    <s v="FRM"/>
    <s v="Kansas"/>
    <s v="Sumner"/>
    <n v="37.476944000000003"/>
    <n v="-97.366388999999998"/>
    <n v="79196"/>
    <x v="110"/>
    <n v="20.2"/>
    <x v="0"/>
    <x v="127"/>
    <x v="127"/>
    <x v="127"/>
    <x v="127"/>
    <x v="127"/>
    <x v="124"/>
    <x v="127"/>
    <x v="127"/>
    <n v="0.5"/>
    <n v="0.86348100000000005"/>
    <n v="0.48381469999999999"/>
    <n v="2.568603"/>
    <n v="6.0661201"/>
    <n v="4.3313021999999997"/>
    <n v="3.8869250000000002"/>
    <n v="1.3683603"/>
    <n v="0.15720110000000001"/>
    <n v="1.2126999999999999"/>
    <n v="0.90010000000000001"/>
    <n v="0.87250000000000005"/>
    <n v="1.1335999999999999"/>
    <n v="1.0484"/>
    <n v="0.76600000000000001"/>
    <n v="0.94330000000000003"/>
    <n v="2.0446"/>
    <x v="127"/>
  </r>
  <r>
    <x v="1"/>
    <n v="202090021"/>
    <s v="FRM"/>
    <s v="Kansas"/>
    <s v="Wyandotte"/>
    <n v="39.1175"/>
    <n v="-94.635555999999994"/>
    <n v="95215"/>
    <x v="111"/>
    <n v="21.8"/>
    <x v="0"/>
    <x v="128"/>
    <x v="128"/>
    <x v="128"/>
    <x v="128"/>
    <x v="128"/>
    <x v="125"/>
    <x v="128"/>
    <x v="128"/>
    <n v="0.5"/>
    <n v="0.78357069999999995"/>
    <n v="0.82500110000000004"/>
    <n v="2.6250794000000002"/>
    <n v="6.8515043000000002"/>
    <n v="5.1519846999999999"/>
    <n v="3.0855967999999998"/>
    <n v="1.9005984"/>
    <n v="0.17330590000000001"/>
    <n v="0.9325"/>
    <n v="0.89290000000000003"/>
    <n v="1.2013"/>
    <n v="0.75149999999999995"/>
    <n v="1.0731999999999999"/>
    <n v="1.3616999999999999"/>
    <n v="1.0912999999999999"/>
    <n v="1.0230999999999999"/>
    <x v="128"/>
  </r>
  <r>
    <x v="1"/>
    <n v="202090022"/>
    <s v="FRM"/>
    <s v="Kansas"/>
    <s v="Wyandotte"/>
    <n v="39.045833000000002"/>
    <n v="-94.694444000000004"/>
    <n v="94215"/>
    <x v="109"/>
    <n v="20.9"/>
    <x v="0"/>
    <x v="129"/>
    <x v="129"/>
    <x v="129"/>
    <x v="129"/>
    <x v="129"/>
    <x v="126"/>
    <x v="129"/>
    <x v="129"/>
    <n v="0.5"/>
    <n v="1.0095319"/>
    <n v="0.82137700000000002"/>
    <n v="1.9798677"/>
    <n v="8.6540289000000001"/>
    <n v="4.8018017000000004"/>
    <n v="1.3622988"/>
    <n v="1.7165349999999999"/>
    <n v="0.1214026"/>
    <n v="1.0674999999999999"/>
    <n v="1.0443"/>
    <n v="0.95779999999999998"/>
    <n v="0.98660000000000003"/>
    <n v="0.80520000000000003"/>
    <n v="5.9443999999999999"/>
    <n v="0.81479999999999997"/>
    <n v="0.93279999999999996"/>
    <x v="129"/>
  </r>
  <r>
    <x v="1"/>
    <n v="220170008"/>
    <s v="FRM"/>
    <s v="Louisiana"/>
    <s v="Caddo Parish"/>
    <n v="32.471665999999999"/>
    <n v="-93.794999000000004"/>
    <n v="33224"/>
    <x v="13"/>
    <n v="22.4"/>
    <x v="0"/>
    <x v="130"/>
    <x v="130"/>
    <x v="130"/>
    <x v="130"/>
    <x v="130"/>
    <x v="0"/>
    <x v="130"/>
    <x v="130"/>
    <n v="0.5"/>
    <n v="1.6608598999999999"/>
    <n v="0.6242915"/>
    <n v="1.5488972999999999"/>
    <n v="11.6219816"/>
    <n v="4.7413401999999998"/>
    <n v="0"/>
    <n v="1.6798782000000001"/>
    <n v="3.4819299999999997E-2"/>
    <n v="1.0630999999999999"/>
    <n v="0.92920000000000003"/>
    <n v="0.997"/>
    <n v="0.92059999999999997"/>
    <n v="0.99639999999999995"/>
    <n v="-9"/>
    <n v="0.99719999999999998"/>
    <n v="1.0427999999999999"/>
    <x v="130"/>
  </r>
  <r>
    <x v="1"/>
    <n v="220190009"/>
    <s v="FRM"/>
    <s v="Louisiana"/>
    <s v="Calcasieu Parish"/>
    <n v="30.227778000000001"/>
    <n v="-93.578333000000001"/>
    <n v="13225"/>
    <x v="112"/>
    <n v="18.8"/>
    <x v="0"/>
    <x v="131"/>
    <x v="131"/>
    <x v="131"/>
    <x v="131"/>
    <x v="131"/>
    <x v="127"/>
    <x v="131"/>
    <x v="131"/>
    <n v="0.5"/>
    <n v="2.3130448000000001"/>
    <n v="0.64592620000000001"/>
    <n v="1.6696576000000001"/>
    <n v="6.6916218000000001"/>
    <n v="5.2193006999999998"/>
    <n v="8.2122399999999998E-2"/>
    <n v="1.6311647"/>
    <n v="7.8533199999999997E-2"/>
    <n v="1.1106"/>
    <n v="1.0101"/>
    <n v="0.98380000000000001"/>
    <n v="0.83809999999999996"/>
    <n v="0.95669999999999999"/>
    <n v="1.0150999999999999"/>
    <n v="0.98260000000000003"/>
    <n v="0.39279999999999998"/>
    <x v="131"/>
  </r>
  <r>
    <x v="1"/>
    <n v="270370470"/>
    <s v="FRM"/>
    <s v="Minnesota"/>
    <s v="Dakota"/>
    <n v="44.738460000000003"/>
    <n v="-93.237250000000003"/>
    <n v="147223"/>
    <x v="113"/>
    <n v="27.5"/>
    <x v="0"/>
    <x v="132"/>
    <x v="132"/>
    <x v="132"/>
    <x v="132"/>
    <x v="132"/>
    <x v="128"/>
    <x v="132"/>
    <x v="132"/>
    <n v="0.5"/>
    <n v="0.4688117"/>
    <n v="0.80917559999999999"/>
    <n v="4.0222340000000001"/>
    <n v="6.3169712999999996"/>
    <n v="3.2504184"/>
    <n v="9.7621775"/>
    <n v="2.0604157000000001"/>
    <n v="0.32790970000000003"/>
    <n v="0.82569999999999999"/>
    <n v="0.94359999999999999"/>
    <n v="1.0377000000000001"/>
    <n v="0.89180000000000004"/>
    <n v="0.93799999999999994"/>
    <n v="1.0867"/>
    <n v="1.0099"/>
    <n v="1.0784"/>
    <x v="132"/>
  </r>
  <r>
    <x v="1"/>
    <n v="270530961"/>
    <s v="FRM"/>
    <s v="Minnesota"/>
    <s v="Hennepin"/>
    <n v="44.875509999999998"/>
    <n v="-93.258920000000003"/>
    <n v="148223"/>
    <x v="104"/>
    <n v="25.1"/>
    <x v="0"/>
    <x v="133"/>
    <x v="133"/>
    <x v="133"/>
    <x v="133"/>
    <x v="133"/>
    <x v="129"/>
    <x v="133"/>
    <x v="133"/>
    <n v="0.5"/>
    <n v="0.65094580000000002"/>
    <n v="0.99940859999999998"/>
    <n v="3.5510022999999999"/>
    <n v="5.8593893000000001"/>
    <n v="3.2133020999999999"/>
    <n v="8.2754048999999998"/>
    <n v="1.8085659000000001"/>
    <n v="0.33627400000000002"/>
    <n v="0.99419999999999997"/>
    <n v="0.99070000000000003"/>
    <n v="0.99529999999999996"/>
    <n v="0.98429999999999995"/>
    <n v="0.99719999999999998"/>
    <n v="0.99429999999999996"/>
    <n v="0.99490000000000001"/>
    <n v="1"/>
    <x v="133"/>
  </r>
  <r>
    <x v="1"/>
    <n v="270530963"/>
    <s v="FRM"/>
    <s v="Minnesota"/>
    <s v="Hennepin"/>
    <n v="44.953659999999999"/>
    <n v="-93.258210000000005"/>
    <n v="149223"/>
    <x v="114"/>
    <n v="27.6"/>
    <x v="0"/>
    <x v="134"/>
    <x v="134"/>
    <x v="134"/>
    <x v="134"/>
    <x v="134"/>
    <x v="130"/>
    <x v="134"/>
    <x v="134"/>
    <n v="0.5"/>
    <n v="0.53415230000000002"/>
    <n v="0.90499620000000003"/>
    <n v="4.0720577000000002"/>
    <n v="6.0609818000000004"/>
    <n v="3.3666358000000001"/>
    <n v="9.8061398999999998"/>
    <n v="2.0833024999999998"/>
    <n v="0.35980830000000003"/>
    <n v="0.99560000000000004"/>
    <n v="0.99399999999999999"/>
    <n v="0.99719999999999998"/>
    <n v="0.99039999999999995"/>
    <n v="0.99829999999999997"/>
    <n v="0.99670000000000003"/>
    <n v="0.99690000000000001"/>
    <n v="1"/>
    <x v="134"/>
  </r>
  <r>
    <x v="1"/>
    <n v="270531007"/>
    <s v="FRM"/>
    <s v="Minnesota"/>
    <s v="Hennepin"/>
    <n v="45.039720000000003"/>
    <n v="-93.298739999999995"/>
    <n v="150223"/>
    <x v="115"/>
    <n v="28"/>
    <x v="0"/>
    <x v="135"/>
    <x v="135"/>
    <x v="135"/>
    <x v="135"/>
    <x v="135"/>
    <x v="131"/>
    <x v="135"/>
    <x v="135"/>
    <n v="0.5"/>
    <n v="0.6106724"/>
    <n v="0.94640679999999999"/>
    <n v="3.4767776000000001"/>
    <n v="9.1407833000000007"/>
    <n v="3.1039245000000002"/>
    <n v="8.1442975999999998"/>
    <n v="1.7720023"/>
    <n v="0.32615660000000002"/>
    <n v="0.99429999999999996"/>
    <n v="0.99170000000000003"/>
    <n v="0.99590000000000001"/>
    <n v="0.9859"/>
    <n v="0.99770000000000003"/>
    <n v="0.995"/>
    <n v="0.99550000000000005"/>
    <n v="1"/>
    <x v="135"/>
  </r>
  <r>
    <x v="1"/>
    <n v="270532006"/>
    <s v="FRM"/>
    <s v="Minnesota"/>
    <s v="Hennepin"/>
    <n v="44.948050000000002"/>
    <n v="-93.343149999999994"/>
    <n v="149222"/>
    <x v="80"/>
    <n v="28.4"/>
    <x v="0"/>
    <x v="136"/>
    <x v="136"/>
    <x v="136"/>
    <x v="136"/>
    <x v="136"/>
    <x v="132"/>
    <x v="136"/>
    <x v="136"/>
    <n v="0.5"/>
    <n v="0.39702399999999999"/>
    <n v="0.75782919999999998"/>
    <n v="4.2349787000000001"/>
    <n v="6.3706602999999999"/>
    <n v="3.2655644000000001"/>
    <n v="10.432909"/>
    <n v="2.1735329999999999"/>
    <n v="0.3521048"/>
    <n v="0.99750000000000005"/>
    <n v="0.99590000000000001"/>
    <n v="0.99819999999999998"/>
    <n v="0.99370000000000003"/>
    <n v="0.99890000000000001"/>
    <n v="0.99790000000000001"/>
    <n v="0.998"/>
    <n v="1"/>
    <x v="136"/>
  </r>
  <r>
    <x v="1"/>
    <n v="271230866"/>
    <s v="FRM"/>
    <s v="Minnesota"/>
    <s v="Ramsey"/>
    <n v="44.899259999999998"/>
    <n v="-93.017080000000007"/>
    <n v="148225"/>
    <x v="80"/>
    <n v="28.3"/>
    <x v="0"/>
    <x v="137"/>
    <x v="137"/>
    <x v="137"/>
    <x v="137"/>
    <x v="137"/>
    <x v="133"/>
    <x v="137"/>
    <x v="137"/>
    <n v="0.5"/>
    <n v="0.57339669999999998"/>
    <n v="0.90930049999999996"/>
    <n v="3.6452162000000001"/>
    <n v="8.7690982999999996"/>
    <n v="3.1750596"/>
    <n v="8.6158905000000008"/>
    <n v="1.8593949000000001"/>
    <n v="0.32012160000000001"/>
    <n v="0.99480000000000002"/>
    <n v="0.99060000000000004"/>
    <n v="0.996"/>
    <n v="0.98509999999999998"/>
    <n v="0.99770000000000003"/>
    <n v="0.99519999999999997"/>
    <n v="0.99570000000000003"/>
    <n v="1"/>
    <x v="137"/>
  </r>
  <r>
    <x v="1"/>
    <n v="271230868"/>
    <s v="FRM"/>
    <s v="Minnesota"/>
    <s v="Ramsey"/>
    <n v="44.950719999999997"/>
    <n v="-93.098269999999999"/>
    <n v="149224"/>
    <x v="116"/>
    <n v="31.6"/>
    <x v="0"/>
    <x v="138"/>
    <x v="138"/>
    <x v="138"/>
    <x v="138"/>
    <x v="138"/>
    <x v="134"/>
    <x v="138"/>
    <x v="138"/>
    <n v="0.5"/>
    <n v="0.60204230000000003"/>
    <n v="0.96878589999999998"/>
    <n v="3.9295477999999999"/>
    <n v="10.554501500000001"/>
    <n v="3.3853903000000001"/>
    <n v="9.3267851000000004"/>
    <n v="2.0062277000000002"/>
    <n v="0.35270040000000003"/>
    <n v="0.87739999999999996"/>
    <n v="0.9587"/>
    <n v="1.0335000000000001"/>
    <n v="0.93659999999999999"/>
    <n v="0.95150000000000001"/>
    <n v="1.0760000000000001"/>
    <n v="1.01"/>
    <n v="1.0652999999999999"/>
    <x v="138"/>
  </r>
  <r>
    <x v="1"/>
    <n v="271230871"/>
    <s v="FRM"/>
    <s v="Minnesota"/>
    <s v="Ramsey"/>
    <n v="44.959389999999999"/>
    <n v="-93.035870000000003"/>
    <n v="149224"/>
    <x v="117"/>
    <n v="32.700000000000003"/>
    <x v="0"/>
    <x v="139"/>
    <x v="139"/>
    <x v="139"/>
    <x v="139"/>
    <x v="139"/>
    <x v="135"/>
    <x v="139"/>
    <x v="139"/>
    <n v="0.5"/>
    <n v="0.70589539999999995"/>
    <n v="1.0920981000000001"/>
    <n v="4.2057767000000004"/>
    <n v="10.087843899999999"/>
    <n v="4.0641560999999999"/>
    <n v="9.4822626000000003"/>
    <n v="2.2668811999999998"/>
    <n v="0.3630835"/>
    <n v="0.99339999999999995"/>
    <n v="0.98950000000000005"/>
    <n v="0.99639999999999995"/>
    <n v="0.98199999999999998"/>
    <n v="0.99729999999999996"/>
    <n v="0.99590000000000001"/>
    <n v="0.99590000000000001"/>
    <n v="1"/>
    <x v="139"/>
  </r>
  <r>
    <x v="1"/>
    <n v="271377001"/>
    <s v="FRM"/>
    <s v="Minnesota"/>
    <s v="St. Louis"/>
    <n v="47.523355000000002"/>
    <n v="-92.536304999999999"/>
    <n v="173225"/>
    <x v="1"/>
    <n v="15.3"/>
    <x v="0"/>
    <x v="140"/>
    <x v="140"/>
    <x v="140"/>
    <x v="140"/>
    <x v="140"/>
    <x v="136"/>
    <x v="140"/>
    <x v="140"/>
    <n v="0.5"/>
    <n v="0.75601490000000005"/>
    <n v="0.39536149999999998"/>
    <n v="1.7320039"/>
    <n v="5.6367687999999996"/>
    <n v="2.6296610999999999"/>
    <n v="2.7316234000000001"/>
    <n v="0.98977459999999995"/>
    <n v="2.0961500000000001E-2"/>
    <n v="0.92800000000000005"/>
    <n v="0.86829999999999996"/>
    <n v="1.0903"/>
    <n v="0.77739999999999998"/>
    <n v="0.8821"/>
    <n v="1.4222999999999999"/>
    <n v="0.90529999999999999"/>
    <n v="1.2103999999999999"/>
    <x v="140"/>
  </r>
  <r>
    <x v="1"/>
    <n v="271390505"/>
    <s v="FRM"/>
    <s v="Minnesota"/>
    <s v="Scott"/>
    <n v="44.791437000000002"/>
    <n v="-93.512534000000002"/>
    <n v="147221"/>
    <x v="48"/>
    <n v="26"/>
    <x v="0"/>
    <x v="141"/>
    <x v="141"/>
    <x v="141"/>
    <x v="141"/>
    <x v="141"/>
    <x v="137"/>
    <x v="141"/>
    <x v="141"/>
    <n v="0.5"/>
    <n v="0.69209790000000004"/>
    <n v="0.97590350000000003"/>
    <n v="3.7225437000000001"/>
    <n v="5.8927459999999998"/>
    <n v="3.5208914"/>
    <n v="8.4401244999999996"/>
    <n v="1.9495099"/>
    <n v="0.31478450000000002"/>
    <n v="0.99350000000000005"/>
    <n v="0.98299999999999998"/>
    <n v="0.99539999999999995"/>
    <n v="0.9728"/>
    <n v="0.99619999999999997"/>
    <n v="0.99490000000000001"/>
    <n v="0.99519999999999997"/>
    <n v="1"/>
    <x v="141"/>
  </r>
  <r>
    <x v="1"/>
    <n v="271453052"/>
    <s v="FRM"/>
    <s v="Minnesota"/>
    <s v="Stearns"/>
    <n v="45.549838999999999"/>
    <n v="-94.133449999999996"/>
    <n v="154217"/>
    <x v="100"/>
    <n v="23.4"/>
    <x v="0"/>
    <x v="142"/>
    <x v="142"/>
    <x v="142"/>
    <x v="142"/>
    <x v="142"/>
    <x v="138"/>
    <x v="142"/>
    <x v="142"/>
    <n v="0.5"/>
    <n v="0.52904870000000004"/>
    <n v="0.63980870000000001"/>
    <n v="3.2160978"/>
    <n v="6.2812036999999998"/>
    <n v="2.7310080999999999"/>
    <n v="7.6656661000000001"/>
    <n v="1.6406254"/>
    <n v="0.21476880000000001"/>
    <n v="0.99460000000000004"/>
    <n v="0.98299999999999998"/>
    <n v="0.99639999999999995"/>
    <n v="0.98419999999999996"/>
    <n v="0.997"/>
    <n v="0.99609999999999999"/>
    <n v="0.99629999999999996"/>
    <n v="1"/>
    <x v="142"/>
  </r>
  <r>
    <x v="1"/>
    <n v="271630446"/>
    <s v="FRM"/>
    <s v="Minnesota"/>
    <s v="Washington"/>
    <n v="45.027979999999999"/>
    <n v="-92.774150000000006"/>
    <n v="150225"/>
    <x v="118"/>
    <n v="30"/>
    <x v="0"/>
    <x v="143"/>
    <x v="143"/>
    <x v="143"/>
    <x v="143"/>
    <x v="143"/>
    <x v="139"/>
    <x v="143"/>
    <x v="143"/>
    <n v="0.5"/>
    <n v="0.77003679999999997"/>
    <n v="1.1688693999999999"/>
    <n v="4.3663588000000004"/>
    <n v="6.5770287999999999"/>
    <n v="4.0034184000000002"/>
    <n v="10.1101875"/>
    <n v="2.2172513"/>
    <n v="0.35469790000000001"/>
    <n v="0.99439999999999995"/>
    <n v="0.99129999999999996"/>
    <n v="0.99550000000000005"/>
    <n v="0.98670000000000002"/>
    <n v="0.99770000000000003"/>
    <n v="0.99450000000000005"/>
    <n v="0.99519999999999997"/>
    <n v="1"/>
    <x v="143"/>
  </r>
  <r>
    <x v="1"/>
    <n v="290210005"/>
    <s v="FRM"/>
    <s v="Missouri"/>
    <s v="Buchanan"/>
    <n v="39.741694000000003"/>
    <n v="-94.858583999999993"/>
    <n v="100214"/>
    <x v="105"/>
    <n v="24"/>
    <x v="0"/>
    <x v="144"/>
    <x v="144"/>
    <x v="144"/>
    <x v="144"/>
    <x v="144"/>
    <x v="140"/>
    <x v="144"/>
    <x v="144"/>
    <n v="0.5"/>
    <n v="0.98666810000000005"/>
    <n v="0.60781039999999997"/>
    <n v="2.6320822000000001"/>
    <n v="9.1061105999999992"/>
    <n v="5.9438576999999997"/>
    <n v="1.9604482999999999"/>
    <n v="2.2401938000000001"/>
    <n v="5.3236400000000003E-2"/>
    <n v="1.0710999999999999"/>
    <n v="0.94289999999999996"/>
    <n v="0.96489999999999998"/>
    <n v="0.93010000000000004"/>
    <n v="1.2363999999999999"/>
    <n v="0.53490000000000004"/>
    <n v="1.1981999999999999"/>
    <n v="1.0436000000000001"/>
    <x v="144"/>
  </r>
  <r>
    <x v="1"/>
    <n v="290370003"/>
    <s v="FRM"/>
    <s v="Missouri"/>
    <s v="Cass"/>
    <n v="38.75976"/>
    <n v="-94.579970000000003"/>
    <n v="91216"/>
    <x v="14"/>
    <n v="23.3"/>
    <x v="0"/>
    <x v="145"/>
    <x v="145"/>
    <x v="145"/>
    <x v="145"/>
    <x v="145"/>
    <x v="141"/>
    <x v="145"/>
    <x v="145"/>
    <n v="0.5"/>
    <n v="0.97240610000000005"/>
    <n v="0.85758909999999999"/>
    <n v="2.5545118000000002"/>
    <n v="8.1572551999999998"/>
    <n v="6.0251684000000001"/>
    <n v="1.9522997"/>
    <n v="2.2105741999999999"/>
    <n v="0.1248397"/>
    <n v="1.0084"/>
    <n v="0.98699999999999999"/>
    <n v="0.94420000000000004"/>
    <n v="0.99760000000000004"/>
    <n v="0.97789999999999999"/>
    <n v="0.87960000000000005"/>
    <n v="0.97540000000000004"/>
    <n v="0.98909999999999998"/>
    <x v="145"/>
  </r>
  <r>
    <x v="1"/>
    <n v="290470005"/>
    <s v="FRM"/>
    <s v="Missouri"/>
    <s v="Clay"/>
    <n v="39.303089999999997"/>
    <n v="-94.376622999999995"/>
    <n v="96217"/>
    <x v="111"/>
    <n v="22.1"/>
    <x v="0"/>
    <x v="146"/>
    <x v="146"/>
    <x v="146"/>
    <x v="146"/>
    <x v="146"/>
    <x v="142"/>
    <x v="146"/>
    <x v="146"/>
    <n v="0.5"/>
    <n v="0.60049629999999998"/>
    <n v="0.56100510000000003"/>
    <n v="3.0437694"/>
    <n v="6.1506556999999997"/>
    <n v="6.5791078000000001"/>
    <n v="2.2061503"/>
    <n v="2.4374503999999999"/>
    <n v="2.8310399999999999E-2"/>
    <n v="1.0530999999999999"/>
    <n v="0.97140000000000004"/>
    <n v="0.94079999999999997"/>
    <n v="1.0639000000000001"/>
    <n v="1.1935"/>
    <n v="0.52370000000000005"/>
    <n v="1.167"/>
    <n v="0.86160000000000003"/>
    <x v="146"/>
  </r>
  <r>
    <x v="1"/>
    <n v="290770032"/>
    <s v="FRM"/>
    <s v="Missouri"/>
    <s v="Greene"/>
    <n v="37.199541000000004"/>
    <n v="-93.284874000000002"/>
    <n v="77225"/>
    <x v="100"/>
    <n v="22.1"/>
    <x v="0"/>
    <x v="147"/>
    <x v="147"/>
    <x v="147"/>
    <x v="147"/>
    <x v="147"/>
    <x v="143"/>
    <x v="147"/>
    <x v="147"/>
    <n v="0.5"/>
    <n v="1.0517707000000001"/>
    <n v="0.53361460000000005"/>
    <n v="2.2968712"/>
    <n v="9.0609321999999999"/>
    <n v="5.0414500000000002"/>
    <n v="1.9535913"/>
    <n v="1.6995032999999999"/>
    <n v="6.1520000000000004E-3"/>
    <n v="0.96870000000000001"/>
    <n v="0.92589999999999995"/>
    <n v="0.98719999999999997"/>
    <n v="0.88629999999999998"/>
    <n v="0.97950000000000004"/>
    <n v="1.0064"/>
    <n v="0.97770000000000001"/>
    <n v="0.97419999999999995"/>
    <x v="147"/>
  </r>
  <r>
    <x v="1"/>
    <n v="290950034"/>
    <s v="FRM"/>
    <s v="Missouri"/>
    <s v="Jackson"/>
    <n v="39.104757999999997"/>
    <n v="-94.570796000000001"/>
    <n v="94216"/>
    <x v="119"/>
    <n v="25.6"/>
    <x v="0"/>
    <x v="148"/>
    <x v="148"/>
    <x v="148"/>
    <x v="148"/>
    <x v="148"/>
    <x v="144"/>
    <x v="148"/>
    <x v="148"/>
    <n v="0.5"/>
    <n v="0.94494520000000004"/>
    <n v="0.96295140000000001"/>
    <n v="3.0351183000000002"/>
    <n v="8.4946766"/>
    <n v="4.8815774999999997"/>
    <n v="4.8105845"/>
    <n v="1.8511219999999999"/>
    <n v="0.1833391"/>
    <n v="0.9778"/>
    <n v="0.9516"/>
    <n v="1.0526"/>
    <n v="0.85470000000000002"/>
    <n v="1.0266999999999999"/>
    <n v="1.0609999999999999"/>
    <n v="1.0303"/>
    <n v="1.0155000000000001"/>
    <x v="148"/>
  </r>
  <r>
    <x v="1"/>
    <n v="300131026"/>
    <s v="FRM"/>
    <s v="Montana"/>
    <s v="Cascade"/>
    <n v="47.502222000000003"/>
    <n v="-111.27888900000001"/>
    <n v="179109"/>
    <x v="120"/>
    <n v="11.8"/>
    <x v="0"/>
    <x v="149"/>
    <x v="149"/>
    <x v="149"/>
    <x v="149"/>
    <x v="149"/>
    <x v="145"/>
    <x v="149"/>
    <x v="149"/>
    <n v="0.5"/>
    <n v="0.9892145"/>
    <n v="0.2598261"/>
    <n v="0.28745749999999998"/>
    <n v="8.5863180000000003"/>
    <n v="0.75103109999999995"/>
    <n v="0.20699380000000001"/>
    <n v="0.21949869999999999"/>
    <n v="7.0276000000000002E-3"/>
    <n v="0.74880000000000002"/>
    <n v="0.33579999999999999"/>
    <n v="1.2458"/>
    <n v="0.65980000000000005"/>
    <n v="1.1420999999999999"/>
    <n v="6.5305999999999997"/>
    <n v="0.98650000000000004"/>
    <n v="0.439"/>
    <x v="149"/>
  </r>
  <r>
    <x v="1"/>
    <n v="300290009"/>
    <s v="FRM"/>
    <s v="Montana"/>
    <s v="Flathead"/>
    <n v="48.399721999999997"/>
    <n v="-114.333611"/>
    <n v="191092"/>
    <x v="102"/>
    <n v="17.3"/>
    <x v="0"/>
    <x v="150"/>
    <x v="150"/>
    <x v="150"/>
    <x v="150"/>
    <x v="150"/>
    <x v="146"/>
    <x v="150"/>
    <x v="150"/>
    <n v="0.5"/>
    <n v="1.0156655000000001"/>
    <n v="0.4617232"/>
    <n v="0.42426799999999998"/>
    <n v="13.218442899999999"/>
    <n v="0.9309596"/>
    <n v="0.45673979999999997"/>
    <n v="0.29100280000000001"/>
    <n v="5.1853999999999997E-3"/>
    <n v="1.0922000000000001"/>
    <n v="0.75680000000000003"/>
    <n v="0.78580000000000005"/>
    <n v="0.77939999999999998"/>
    <n v="0.82069999999999999"/>
    <n v="0.67669999999999997"/>
    <n v="0.84540000000000004"/>
    <n v="0.78890000000000005"/>
    <x v="150"/>
  </r>
  <r>
    <x v="1"/>
    <n v="300290047"/>
    <s v="FRM"/>
    <s v="Montana"/>
    <s v="Flathead"/>
    <n v="48.202500000000001"/>
    <n v="-114.305556"/>
    <n v="189091"/>
    <x v="28"/>
    <n v="15.4"/>
    <x v="0"/>
    <x v="151"/>
    <x v="151"/>
    <x v="151"/>
    <x v="151"/>
    <x v="151"/>
    <x v="147"/>
    <x v="151"/>
    <x v="151"/>
    <n v="0.5"/>
    <n v="1.2818139"/>
    <n v="0.53984639999999995"/>
    <n v="0.30438179999999998"/>
    <n v="11.6574945"/>
    <n v="0.76342129999999997"/>
    <n v="0.17253789999999999"/>
    <n v="0.25400070000000002"/>
    <n v="5.9290000000000002E-3"/>
    <n v="1.2137"/>
    <n v="0.66290000000000004"/>
    <n v="0.78800000000000003"/>
    <n v="0.76380000000000003"/>
    <n v="0.80530000000000002"/>
    <n v="0.54690000000000005"/>
    <n v="0.88249999999999995"/>
    <n v="0.79020000000000001"/>
    <x v="151"/>
  </r>
  <r>
    <x v="1"/>
    <n v="300310008"/>
    <s v="FRM"/>
    <s v="Montana"/>
    <s v="Gallatin"/>
    <n v="45.772778000000002"/>
    <n v="-111.17749999999999"/>
    <n v="163107"/>
    <x v="2"/>
    <n v="20.100000000000001"/>
    <x v="0"/>
    <x v="152"/>
    <x v="152"/>
    <x v="152"/>
    <x v="152"/>
    <x v="152"/>
    <x v="148"/>
    <x v="152"/>
    <x v="152"/>
    <n v="0.5"/>
    <n v="0.64776800000000001"/>
    <n v="1.2149258999999999"/>
    <n v="0.4807534"/>
    <n v="15.3420115"/>
    <n v="0.64066299999999998"/>
    <n v="1.0242506"/>
    <n v="0.26893479999999997"/>
    <n v="7.9339400000000004E-2"/>
    <n v="0.48880000000000001"/>
    <n v="0.88949999999999996"/>
    <n v="0.95479999999999998"/>
    <n v="0.74590000000000001"/>
    <n v="0.78549999999999998"/>
    <n v="1.2343"/>
    <n v="0.81010000000000004"/>
    <n v="1.3079000000000001"/>
    <x v="152"/>
  </r>
  <r>
    <x v="1"/>
    <n v="300310016"/>
    <s v="FRM"/>
    <s v="Montana"/>
    <s v="Gallatin"/>
    <n v="44.661392999999997"/>
    <n v="-111.105891"/>
    <n v="153106"/>
    <x v="121"/>
    <n v="17.7"/>
    <x v="0"/>
    <x v="153"/>
    <x v="153"/>
    <x v="153"/>
    <x v="153"/>
    <x v="153"/>
    <x v="149"/>
    <x v="153"/>
    <x v="153"/>
    <n v="0.5"/>
    <n v="1.1187578"/>
    <n v="0.42138370000000003"/>
    <n v="0.50767910000000005"/>
    <n v="13.2114449"/>
    <n v="0.99382899999999996"/>
    <n v="0.63119970000000003"/>
    <n v="0.30464210000000003"/>
    <n v="2.38617E-2"/>
    <n v="0.87829999999999997"/>
    <n v="0.64419999999999999"/>
    <n v="1.0304"/>
    <n v="0.76039999999999996"/>
    <n v="1.0115000000000001"/>
    <n v="1.0161"/>
    <n v="1.0273000000000001"/>
    <n v="1.0644"/>
    <x v="153"/>
  </r>
  <r>
    <x v="1"/>
    <n v="300530018"/>
    <s v="FRM"/>
    <s v="Montana"/>
    <s v="Lincoln"/>
    <n v="48.384166999999998"/>
    <n v="-115.548056"/>
    <n v="192084"/>
    <x v="122"/>
    <n v="23.5"/>
    <x v="0"/>
    <x v="154"/>
    <x v="154"/>
    <x v="154"/>
    <x v="154"/>
    <x v="154"/>
    <x v="150"/>
    <x v="154"/>
    <x v="154"/>
    <n v="0.5"/>
    <n v="0.79210939999999996"/>
    <n v="1.8695824000000001"/>
    <n v="0.52336419999999995"/>
    <n v="17.705823899999999"/>
    <n v="0.70799080000000003"/>
    <n v="1.0409695999999999"/>
    <n v="0.2800221"/>
    <n v="0.1340991"/>
    <n v="1.3151999999999999"/>
    <n v="0.70009999999999994"/>
    <n v="0.84860000000000002"/>
    <n v="0.69569999999999999"/>
    <n v="0.76190000000000002"/>
    <n v="0.95240000000000002"/>
    <n v="0.83630000000000004"/>
    <n v="1.1577999999999999"/>
    <x v="154"/>
  </r>
  <r>
    <x v="1"/>
    <n v="300630031"/>
    <s v="FRM"/>
    <s v="Montana"/>
    <s v="Missoula"/>
    <n v="46.874912000000002"/>
    <n v="-113.99525300000001"/>
    <n v="176091"/>
    <x v="123"/>
    <n v="19.399999999999999"/>
    <x v="0"/>
    <x v="155"/>
    <x v="155"/>
    <x v="155"/>
    <x v="155"/>
    <x v="155"/>
    <x v="151"/>
    <x v="155"/>
    <x v="155"/>
    <n v="0.5"/>
    <n v="0.51442540000000003"/>
    <n v="1.2089780999999999"/>
    <n v="1.1984049999999999"/>
    <n v="10.1873045"/>
    <n v="1.1401838"/>
    <n v="3.3290603000000001"/>
    <n v="0.81622159999999999"/>
    <n v="0.59038619999999997"/>
    <n v="0.4456"/>
    <n v="0.68530000000000002"/>
    <n v="1.5688"/>
    <n v="0.55500000000000005"/>
    <n v="1.0092000000000001"/>
    <n v="2.1076000000000001"/>
    <n v="1.3828"/>
    <n v="3.0028999999999999"/>
    <x v="155"/>
  </r>
  <r>
    <x v="1"/>
    <n v="300810007"/>
    <s v="FRM"/>
    <s v="Montana"/>
    <s v="Ravalli"/>
    <n v="46.245517"/>
    <n v="-114.159808"/>
    <n v="171089"/>
    <x v="124"/>
    <n v="17.8"/>
    <x v="0"/>
    <x v="156"/>
    <x v="156"/>
    <x v="156"/>
    <x v="156"/>
    <x v="156"/>
    <x v="152"/>
    <x v="156"/>
    <x v="156"/>
    <n v="0.5"/>
    <n v="0.91990919999999998"/>
    <n v="0.534497"/>
    <n v="0.43361519999999998"/>
    <n v="13.4909096"/>
    <n v="0.7463687"/>
    <n v="0.79302810000000001"/>
    <n v="0.31023129999999999"/>
    <n v="0.1288395"/>
    <n v="1.2243999999999999"/>
    <n v="0.48359999999999997"/>
    <n v="0.6159"/>
    <n v="0.58350000000000002"/>
    <n v="0.70469999999999999"/>
    <n v="0.50739999999999996"/>
    <n v="0.69969999999999999"/>
    <n v="0.83740000000000003"/>
    <x v="156"/>
  </r>
  <r>
    <x v="1"/>
    <n v="300890007"/>
    <s v="FRM"/>
    <s v="Montana"/>
    <s v="Sanders"/>
    <n v="47.596389000000002"/>
    <n v="-115.323611"/>
    <n v="184084"/>
    <x v="125"/>
    <n v="10.8"/>
    <x v="0"/>
    <x v="157"/>
    <x v="157"/>
    <x v="157"/>
    <x v="157"/>
    <x v="157"/>
    <x v="153"/>
    <x v="157"/>
    <x v="157"/>
    <n v="0.5"/>
    <n v="0.96753270000000002"/>
    <n v="0.2900858"/>
    <n v="0.33216770000000001"/>
    <n v="7.3572211000000003"/>
    <n v="0.72271609999999997"/>
    <n v="0.39036910000000002"/>
    <n v="0.22761909999999999"/>
    <n v="5.7909299999999997E-2"/>
    <n v="1.0026999999999999"/>
    <n v="0.3548"/>
    <n v="0.84650000000000003"/>
    <n v="0.48599999999999999"/>
    <n v="0.8266"/>
    <n v="0.86480000000000001"/>
    <n v="0.88200000000000001"/>
    <n v="2.2437"/>
    <x v="157"/>
  </r>
  <r>
    <x v="1"/>
    <n v="300930005"/>
    <s v="FRM"/>
    <s v="Montana"/>
    <s v="Silver Bow"/>
    <n v="46.002397000000002"/>
    <n v="-112.50088599999999"/>
    <n v="166099"/>
    <x v="52"/>
    <n v="24.6"/>
    <x v="0"/>
    <x v="158"/>
    <x v="158"/>
    <x v="158"/>
    <x v="158"/>
    <x v="158"/>
    <x v="154"/>
    <x v="158"/>
    <x v="158"/>
    <n v="0.5"/>
    <n v="0.52734820000000004"/>
    <n v="2.4146084999999999"/>
    <n v="0.71231809999999995"/>
    <n v="17.486453999999998"/>
    <n v="0.41274820000000001"/>
    <n v="2.0114972999999998"/>
    <n v="0.41421930000000001"/>
    <n v="0.15817210000000001"/>
    <n v="0.44929999999999998"/>
    <n v="0.74509999999999998"/>
    <n v="0.80310000000000004"/>
    <n v="0.7107"/>
    <n v="0.60219999999999996"/>
    <n v="0.86550000000000005"/>
    <n v="0.7611"/>
    <n v="0.9839"/>
    <x v="158"/>
  </r>
  <r>
    <x v="1"/>
    <n v="301111065"/>
    <s v="FRM"/>
    <s v="Montana"/>
    <s v="Yellowstone"/>
    <n v="45.801943999999999"/>
    <n v="-108.42611100000001"/>
    <n v="161125"/>
    <x v="126"/>
    <n v="13.7"/>
    <x v="0"/>
    <x v="159"/>
    <x v="159"/>
    <x v="159"/>
    <x v="159"/>
    <x v="159"/>
    <x v="155"/>
    <x v="159"/>
    <x v="159"/>
    <n v="0.5"/>
    <n v="1.8232142"/>
    <n v="0.25323879999999999"/>
    <n v="0.45215100000000003"/>
    <n v="8.9195290000000007"/>
    <n v="1.1902725000000001"/>
    <n v="0.1329244"/>
    <n v="0.41587410000000002"/>
    <n v="5.1026000000000002E-2"/>
    <n v="1.5115000000000001"/>
    <n v="0.5474"/>
    <n v="1.3514999999999999"/>
    <n v="0.64319999999999999"/>
    <n v="1.3697999999999999"/>
    <n v="0.81130000000000002"/>
    <n v="1.4650000000000001"/>
    <n v="0.34810000000000002"/>
    <x v="159"/>
  </r>
  <r>
    <x v="1"/>
    <n v="310550019"/>
    <s v="FRM"/>
    <s v="Nebraska"/>
    <s v="Douglas"/>
    <n v="41.247486000000002"/>
    <n v="-95.973141999999996"/>
    <n v="114206"/>
    <x v="93"/>
    <n v="22.3"/>
    <x v="0"/>
    <x v="160"/>
    <x v="160"/>
    <x v="160"/>
    <x v="160"/>
    <x v="160"/>
    <x v="156"/>
    <x v="160"/>
    <x v="160"/>
    <n v="0.5"/>
    <n v="2.2450806999999999"/>
    <n v="0.70431999999999995"/>
    <n v="2.1713936"/>
    <n v="8.2606067999999997"/>
    <n v="4.7076067999999998"/>
    <n v="1.8858279"/>
    <n v="1.6579756000000001"/>
    <n v="0.18538579999999999"/>
    <n v="1.4236"/>
    <n v="1.0468"/>
    <n v="0.81130000000000002"/>
    <n v="1.1417999999999999"/>
    <n v="1.2699"/>
    <n v="0.38700000000000001"/>
    <n v="1.0326"/>
    <n v="0.8417"/>
    <x v="160"/>
  </r>
  <r>
    <x v="1"/>
    <n v="310550052"/>
    <s v="FRM"/>
    <s v="Nebraska"/>
    <s v="Douglas"/>
    <n v="41.197847000000003"/>
    <n v="-96.056685999999999"/>
    <n v="114205"/>
    <x v="127"/>
    <n v="21.4"/>
    <x v="0"/>
    <x v="161"/>
    <x v="161"/>
    <x v="161"/>
    <x v="161"/>
    <x v="161"/>
    <x v="157"/>
    <x v="161"/>
    <x v="161"/>
    <n v="0.5"/>
    <n v="1.6246552000000001"/>
    <n v="0.64913580000000004"/>
    <n v="2.7703935999999998"/>
    <n v="5.2380123000000003"/>
    <n v="3.6767327999999999"/>
    <n v="5.1274499999999996"/>
    <n v="1.6714876000000001"/>
    <n v="0.1886264"/>
    <n v="1.0278"/>
    <n v="0.94520000000000004"/>
    <n v="0.93030000000000002"/>
    <n v="1.0245"/>
    <n v="1.1788000000000001"/>
    <n v="0.81499999999999995"/>
    <n v="1.0667"/>
    <n v="1.7269000000000001"/>
    <x v="161"/>
  </r>
  <r>
    <x v="1"/>
    <n v="310790004"/>
    <s v="FRM"/>
    <s v="Nebraska"/>
    <s v="Hall"/>
    <n v="40.942098999999999"/>
    <n v="-98.364966999999993"/>
    <n v="111189"/>
    <x v="128"/>
    <n v="17.399999999999999"/>
    <x v="0"/>
    <x v="162"/>
    <x v="162"/>
    <x v="162"/>
    <x v="162"/>
    <x v="162"/>
    <x v="158"/>
    <x v="162"/>
    <x v="162"/>
    <n v="0.5"/>
    <n v="1.1194301"/>
    <n v="0.45758910000000003"/>
    <n v="2.3026909999999998"/>
    <n v="4.4034523999999999"/>
    <n v="3.3925622"/>
    <n v="3.8539813000000001"/>
    <n v="1.3433473"/>
    <n v="4.0239200000000003E-2"/>
    <n v="1.0215000000000001"/>
    <n v="0.91910000000000003"/>
    <n v="0.95879999999999999"/>
    <n v="0.89090000000000003"/>
    <n v="1.0531999999999999"/>
    <n v="0.88670000000000004"/>
    <n v="1.0371999999999999"/>
    <n v="1.228"/>
    <x v="162"/>
  </r>
  <r>
    <x v="1"/>
    <n v="311090022"/>
    <s v="FRM"/>
    <s v="Nebraska"/>
    <s v="Lancaster"/>
    <n v="40.81259"/>
    <n v="-96.683019999999999"/>
    <n v="110201"/>
    <x v="128"/>
    <n v="17.8"/>
    <x v="0"/>
    <x v="163"/>
    <x v="163"/>
    <x v="163"/>
    <x v="163"/>
    <x v="163"/>
    <x v="159"/>
    <x v="163"/>
    <x v="163"/>
    <n v="0.5"/>
    <n v="1.444102"/>
    <n v="0.5169127"/>
    <n v="2.1963267000000002"/>
    <n v="4.3181643000000003"/>
    <n v="4.5688595999999997"/>
    <n v="2.3680751"/>
    <n v="1.7399207000000001"/>
    <n v="0.16769310000000001"/>
    <n v="0.98650000000000004"/>
    <n v="0.94830000000000003"/>
    <n v="0.99470000000000003"/>
    <n v="0.90259999999999996"/>
    <n v="0.99570000000000003"/>
    <n v="0.99309999999999998"/>
    <n v="0.99590000000000001"/>
    <n v="1"/>
    <x v="163"/>
  </r>
  <r>
    <x v="1"/>
    <n v="311530007"/>
    <s v="FRM"/>
    <s v="Nebraska"/>
    <s v="Sarpy"/>
    <n v="41.133293999999999"/>
    <n v="-95.956102999999999"/>
    <n v="113206"/>
    <x v="111"/>
    <n v="21.6"/>
    <x v="0"/>
    <x v="164"/>
    <x v="164"/>
    <x v="164"/>
    <x v="164"/>
    <x v="164"/>
    <x v="160"/>
    <x v="164"/>
    <x v="164"/>
    <n v="0.5"/>
    <n v="2.1992661999999998"/>
    <n v="0.65552029999999994"/>
    <n v="1.9603965000000001"/>
    <n v="8.5549212000000008"/>
    <n v="4.8757153000000004"/>
    <n v="1.0486230000000001"/>
    <n v="1.6633705999999999"/>
    <n v="0.2020826"/>
    <n v="1.0803"/>
    <n v="0.96189999999999998"/>
    <n v="0.93810000000000004"/>
    <n v="0.94510000000000005"/>
    <n v="1.0919000000000001"/>
    <n v="0.53580000000000005"/>
    <n v="1.0567"/>
    <n v="1.0701000000000001"/>
    <x v="164"/>
  </r>
  <r>
    <x v="1"/>
    <n v="311570003"/>
    <s v="FRM"/>
    <s v="Nebraska"/>
    <s v="Scotts Bluff"/>
    <n v="41.865000000000002"/>
    <n v="-103.664444"/>
    <n v="121153"/>
    <x v="94"/>
    <n v="16.7"/>
    <x v="0"/>
    <x v="165"/>
    <x v="165"/>
    <x v="165"/>
    <x v="165"/>
    <x v="165"/>
    <x v="161"/>
    <x v="165"/>
    <x v="165"/>
    <n v="0.5"/>
    <n v="1.3539696000000001"/>
    <n v="0.37438199999999999"/>
    <n v="0.88378749999999995"/>
    <n v="10.379534700000001"/>
    <n v="1.6806831"/>
    <n v="0.94607359999999996"/>
    <n v="0.65515319999999999"/>
    <n v="3.3584000000000001E-3"/>
    <n v="0.85429999999999995"/>
    <n v="0.73350000000000004"/>
    <n v="1.1382000000000001"/>
    <n v="0.83979999999999999"/>
    <n v="0.99950000000000006"/>
    <n v="1.6465000000000001"/>
    <n v="1.0767"/>
    <n v="4.7600000000000003E-2"/>
    <x v="165"/>
  </r>
  <r>
    <x v="1"/>
    <n v="311770002"/>
    <s v="FRM"/>
    <s v="Nebraska"/>
    <s v="Washington"/>
    <n v="41.551211000000002"/>
    <n v="-96.146174999999999"/>
    <n v="117204"/>
    <x v="129"/>
    <n v="19.600000000000001"/>
    <x v="0"/>
    <x v="166"/>
    <x v="166"/>
    <x v="166"/>
    <x v="166"/>
    <x v="166"/>
    <x v="162"/>
    <x v="166"/>
    <x v="166"/>
    <n v="0.5"/>
    <n v="1.1264430999999999"/>
    <n v="0.53752929999999999"/>
    <n v="2.8897617000000002"/>
    <n v="3.5324707000000002"/>
    <n v="3.2361279000000001"/>
    <n v="6.0935297000000004"/>
    <n v="1.6114293"/>
    <n v="0.13879340000000001"/>
    <n v="0.99170000000000003"/>
    <n v="0.9647"/>
    <n v="0.99360000000000004"/>
    <n v="0.92559999999999998"/>
    <n v="0.99360000000000004"/>
    <n v="0.99380000000000002"/>
    <n v="0.99409999999999998"/>
    <n v="1"/>
    <x v="166"/>
  </r>
  <r>
    <x v="1"/>
    <n v="320030561"/>
    <s v="FRM"/>
    <s v="Nevada"/>
    <s v="Clark"/>
    <n v="36.163994000000002"/>
    <n v="-115.11393"/>
    <n v="81064"/>
    <x v="130"/>
    <n v="21.1"/>
    <x v="0"/>
    <x v="167"/>
    <x v="167"/>
    <x v="167"/>
    <x v="167"/>
    <x v="167"/>
    <x v="163"/>
    <x v="167"/>
    <x v="167"/>
    <n v="0.5"/>
    <n v="1.6868833000000001"/>
    <n v="3.6974168000000001"/>
    <n v="0.28624430000000001"/>
    <n v="13.5621033"/>
    <n v="0.5295107"/>
    <n v="0.30233729999999998"/>
    <n v="0.16309679999999999"/>
    <n v="0.45993620000000002"/>
    <n v="0.72230000000000005"/>
    <n v="1.0673999999999999"/>
    <n v="0.89680000000000004"/>
    <n v="1.0992"/>
    <n v="0.46210000000000001"/>
    <n v="1.3728"/>
    <n v="0.28199999999999997"/>
    <n v="0.83050000000000002"/>
    <x v="167"/>
  </r>
  <r>
    <x v="1"/>
    <n v="320031019"/>
    <s v="FRM"/>
    <s v="Nevada"/>
    <s v="Clark"/>
    <n v="35.785634000000002"/>
    <n v="-115.35706"/>
    <n v="77062"/>
    <x v="131"/>
    <n v="10.4"/>
    <x v="0"/>
    <x v="168"/>
    <x v="168"/>
    <x v="168"/>
    <x v="168"/>
    <x v="168"/>
    <x v="164"/>
    <x v="168"/>
    <x v="168"/>
    <n v="0.5"/>
    <n v="2.5020145999999999"/>
    <n v="0.91912919999999998"/>
    <n v="0.4776146"/>
    <n v="3.7897913000000001"/>
    <n v="1.5516535"/>
    <n v="1.33753E-2"/>
    <n v="0.4630572"/>
    <n v="0.20560300000000001"/>
    <n v="1.0906"/>
    <n v="0.92179999999999995"/>
    <n v="1.1102000000000001"/>
    <n v="0.79359999999999997"/>
    <n v="1.1415"/>
    <n v="0.45629999999999998"/>
    <n v="1.1200000000000001"/>
    <n v="1.2275"/>
    <x v="168"/>
  </r>
  <r>
    <x v="1"/>
    <n v="320032002"/>
    <s v="FRM"/>
    <s v="Nevada"/>
    <s v="Clark"/>
    <n v="36.191110999999999"/>
    <n v="-115.12222199999999"/>
    <n v="81064"/>
    <x v="132"/>
    <n v="18.600000000000001"/>
    <x v="0"/>
    <x v="169"/>
    <x v="169"/>
    <x v="169"/>
    <x v="169"/>
    <x v="169"/>
    <x v="165"/>
    <x v="169"/>
    <x v="169"/>
    <n v="0.5"/>
    <n v="2.3687581999999998"/>
    <n v="2.1295587999999999"/>
    <n v="0.42634929999999999"/>
    <n v="10.9458637"/>
    <n v="1.2728103"/>
    <n v="0.1918571"/>
    <n v="0.47323969999999999"/>
    <n v="0.33701759999999997"/>
    <n v="0.95530000000000004"/>
    <n v="1.5115000000000001"/>
    <n v="0.83799999999999997"/>
    <n v="1.0346"/>
    <n v="0.57299999999999995"/>
    <n v="2.7061999999999999"/>
    <n v="0.53949999999999998"/>
    <n v="0.57469999999999999"/>
    <x v="169"/>
  </r>
  <r>
    <x v="1"/>
    <n v="320310016"/>
    <s v="FRM"/>
    <s v="Nevada"/>
    <s v="Washoe"/>
    <n v="39.525083000000002"/>
    <n v="-119.807717"/>
    <n v="118038"/>
    <x v="77"/>
    <n v="23.5"/>
    <x v="0"/>
    <x v="170"/>
    <x v="170"/>
    <x v="170"/>
    <x v="170"/>
    <x v="170"/>
    <x v="166"/>
    <x v="170"/>
    <x v="170"/>
    <n v="0.5"/>
    <n v="1.8653435"/>
    <n v="1.9004083000000001"/>
    <n v="1.3712588999999999"/>
    <n v="12.3676672"/>
    <n v="1.1592989"/>
    <n v="3.2903267999999999"/>
    <n v="0.94540849999999998"/>
    <n v="0.1304478"/>
    <n v="0.97889999999999999"/>
    <n v="0.65710000000000002"/>
    <n v="0.94040000000000001"/>
    <n v="0.50309999999999999"/>
    <n v="0.92430000000000001"/>
    <n v="0.95540000000000003"/>
    <n v="0.95079999999999998"/>
    <n v="0.61399999999999999"/>
    <x v="170"/>
  </r>
  <r>
    <x v="1"/>
    <n v="350010023"/>
    <s v="FRM"/>
    <s v="New Mexico"/>
    <s v="Bernalillo"/>
    <n v="35.134300000000003"/>
    <n v="-106.5852"/>
    <n v="61126"/>
    <x v="133"/>
    <n v="14.6"/>
    <x v="0"/>
    <x v="171"/>
    <x v="171"/>
    <x v="171"/>
    <x v="171"/>
    <x v="171"/>
    <x v="167"/>
    <x v="171"/>
    <x v="171"/>
    <n v="0.5"/>
    <n v="1.0358328999999999"/>
    <n v="2.2602026"/>
    <n v="0.60260190000000002"/>
    <n v="8.0063504999999999"/>
    <n v="0.87198419999999999"/>
    <n v="0.97317480000000001"/>
    <n v="0.32343830000000001"/>
    <n v="3.5580500000000001E-2"/>
    <n v="1.2019"/>
    <n v="1.0848"/>
    <n v="1.0639000000000001"/>
    <n v="0.85419999999999996"/>
    <n v="0.9798"/>
    <n v="1.1577"/>
    <n v="1.0286"/>
    <n v="1.3594999999999999"/>
    <x v="171"/>
  </r>
  <r>
    <x v="1"/>
    <n v="350010024"/>
    <s v="FRM"/>
    <s v="New Mexico"/>
    <s v="Bernalillo"/>
    <n v="35.063099999999999"/>
    <n v="-106.578785"/>
    <n v="61126"/>
    <x v="95"/>
    <n v="15.2"/>
    <x v="0"/>
    <x v="172"/>
    <x v="172"/>
    <x v="172"/>
    <x v="172"/>
    <x v="172"/>
    <x v="168"/>
    <x v="172"/>
    <x v="172"/>
    <n v="0.5"/>
    <n v="0.94881360000000003"/>
    <n v="1.8510929"/>
    <n v="0.57336779999999998"/>
    <n v="9.2233744000000009"/>
    <n v="0.98649549999999997"/>
    <n v="0.7507682"/>
    <n v="0.34670339999999999"/>
    <n v="2.46556E-2"/>
    <n v="0.67669999999999997"/>
    <n v="1.0718000000000001"/>
    <n v="0.93869999999999998"/>
    <n v="0.97650000000000003"/>
    <n v="0.82089999999999996"/>
    <n v="1.2443"/>
    <n v="0.78139999999999998"/>
    <n v="0.76959999999999995"/>
    <x v="172"/>
  </r>
  <r>
    <x v="1"/>
    <n v="350050005"/>
    <s v="FRM"/>
    <s v="New Mexico"/>
    <s v="Chaves"/>
    <n v="33.396943999999998"/>
    <n v="-104.523611"/>
    <n v="44140"/>
    <x v="95"/>
    <n v="13.6"/>
    <x v="0"/>
    <x v="173"/>
    <x v="173"/>
    <x v="173"/>
    <x v="173"/>
    <x v="173"/>
    <x v="169"/>
    <x v="173"/>
    <x v="173"/>
    <n v="0.5"/>
    <n v="3.3998742000000002"/>
    <n v="0.20172989999999999"/>
    <n v="1.2864798"/>
    <n v="3.4573006999999998"/>
    <n v="2.8815906"/>
    <n v="0.93200570000000005"/>
    <n v="0.97127980000000003"/>
    <n v="1.1257700000000001E-2"/>
    <n v="1.2117"/>
    <n v="0.69"/>
    <n v="0.81040000000000001"/>
    <n v="0.72940000000000005"/>
    <n v="0.82110000000000005"/>
    <n v="0.69089999999999996"/>
    <n v="0.82340000000000002"/>
    <n v="3.4893999999999998"/>
    <x v="173"/>
  </r>
  <r>
    <x v="1"/>
    <n v="350130017"/>
    <s v="FRM"/>
    <s v="New Mexico"/>
    <s v="Doña Ana"/>
    <n v="31.795832999999998"/>
    <n v="-106.5575"/>
    <n v="31123"/>
    <x v="11"/>
    <n v="33.799999999999997"/>
    <x v="0"/>
    <x v="174"/>
    <x v="174"/>
    <x v="174"/>
    <x v="174"/>
    <x v="174"/>
    <x v="170"/>
    <x v="174"/>
    <x v="174"/>
    <n v="0.5"/>
    <n v="5.0601044000000002"/>
    <n v="2.5629333999999999"/>
    <n v="0.61756770000000005"/>
    <n v="22.459749200000001"/>
    <n v="1.2486121999999999"/>
    <n v="0.60162689999999996"/>
    <n v="0.40574890000000002"/>
    <n v="0.4046611"/>
    <n v="0.95020000000000004"/>
    <n v="1.0058"/>
    <n v="0.98819999999999997"/>
    <n v="0.9849"/>
    <n v="0.90680000000000005"/>
    <n v="1.4080999999999999"/>
    <n v="0.88390000000000002"/>
    <n v="0.93140000000000001"/>
    <x v="174"/>
  </r>
  <r>
    <x v="1"/>
    <n v="350130025"/>
    <s v="FRM"/>
    <s v="New Mexico"/>
    <s v="Doña Ana"/>
    <n v="32.321944000000002"/>
    <n v="-106.76777800000001"/>
    <n v="36122"/>
    <x v="134"/>
    <n v="12.6"/>
    <x v="0"/>
    <x v="175"/>
    <x v="175"/>
    <x v="175"/>
    <x v="175"/>
    <x v="175"/>
    <x v="171"/>
    <x v="175"/>
    <x v="175"/>
    <n v="0.5"/>
    <n v="3.5306494000000002"/>
    <n v="1.3111417999999999"/>
    <n v="0.63099280000000002"/>
    <n v="4.0956726000000003"/>
    <n v="1.5733836000000001"/>
    <n v="0.32772679999999998"/>
    <n v="0.53234490000000001"/>
    <n v="0.16507340000000001"/>
    <n v="0.99750000000000005"/>
    <n v="0.98219999999999996"/>
    <n v="0.99619999999999997"/>
    <n v="0.97619999999999996"/>
    <n v="0.99590000000000001"/>
    <n v="0.99790000000000001"/>
    <n v="0.99570000000000003"/>
    <n v="1"/>
    <x v="175"/>
  </r>
  <r>
    <x v="1"/>
    <n v="350171002"/>
    <s v="FRM"/>
    <s v="New Mexico"/>
    <s v="Grant"/>
    <n v="32.784444000000001"/>
    <n v="-108.27166699999999"/>
    <n v="41111"/>
    <x v="135"/>
    <n v="8.8000000000000007"/>
    <x v="0"/>
    <x v="176"/>
    <x v="176"/>
    <x v="176"/>
    <x v="176"/>
    <x v="176"/>
    <x v="172"/>
    <x v="176"/>
    <x v="176"/>
    <n v="0.5"/>
    <n v="1.9448626"/>
    <n v="0.29312729999999998"/>
    <n v="0.47961189999999998"/>
    <n v="3.7247601000000001"/>
    <n v="1.4045501"/>
    <n v="4.2251700000000003E-2"/>
    <n v="0.4952722"/>
    <n v="8.3015999999999993E-3"/>
    <n v="1.0893999999999999"/>
    <n v="0.98509999999999998"/>
    <n v="0.96040000000000003"/>
    <n v="0.69569999999999999"/>
    <n v="1.0286999999999999"/>
    <n v="0.88519999999999999"/>
    <n v="1.0217000000000001"/>
    <n v="0.52759999999999996"/>
    <x v="176"/>
  </r>
  <r>
    <x v="1"/>
    <n v="350431003"/>
    <s v="FRM"/>
    <s v="New Mexico"/>
    <s v="Sandoval"/>
    <n v="35.238056"/>
    <n v="-106.649444"/>
    <n v="62126"/>
    <x v="136"/>
    <n v="9.3000000000000007"/>
    <x v="0"/>
    <x v="177"/>
    <x v="177"/>
    <x v="177"/>
    <x v="177"/>
    <x v="177"/>
    <x v="173"/>
    <x v="177"/>
    <x v="177"/>
    <n v="0.5"/>
    <n v="1.469427"/>
    <n v="0.46016380000000001"/>
    <n v="0.54082980000000003"/>
    <n v="4.1843538000000002"/>
    <n v="1.5862615"/>
    <n v="0"/>
    <n v="0.57020249999999995"/>
    <n v="1.9390899999999999E-2"/>
    <n v="1.1653"/>
    <n v="0.52370000000000005"/>
    <n v="1.228"/>
    <n v="0.85070000000000001"/>
    <n v="1.5425"/>
    <n v="0"/>
    <n v="1.5095000000000001"/>
    <n v="0.95569999999999999"/>
    <x v="177"/>
  </r>
  <r>
    <x v="1"/>
    <n v="350490020"/>
    <s v="FRM"/>
    <s v="New Mexico"/>
    <s v="Santa Fe"/>
    <n v="35.671111000000003"/>
    <n v="-105.953611"/>
    <n v="66131"/>
    <x v="137"/>
    <n v="7.3"/>
    <x v="0"/>
    <x v="178"/>
    <x v="178"/>
    <x v="178"/>
    <x v="178"/>
    <x v="178"/>
    <x v="174"/>
    <x v="178"/>
    <x v="178"/>
    <n v="0.5"/>
    <n v="2.6242649999999998"/>
    <n v="0.23683129999999999"/>
    <n v="0.43365169999999997"/>
    <n v="1.912612"/>
    <n v="1.0961571999999999"/>
    <n v="0.14876639999999999"/>
    <n v="0.38850950000000001"/>
    <n v="4.9585999999999996E-3"/>
    <n v="1.5463"/>
    <n v="0.54100000000000004"/>
    <n v="0.91569999999999996"/>
    <n v="0.52680000000000005"/>
    <n v="1.0185999999999999"/>
    <n v="0.50480000000000003"/>
    <n v="1.0728"/>
    <n v="0.92069999999999996"/>
    <x v="178"/>
  </r>
  <r>
    <x v="1"/>
    <n v="380070002"/>
    <s v="FRM"/>
    <s v="North Dakota"/>
    <s v="Billings"/>
    <n v="46.894300000000001"/>
    <n v="-103.37853"/>
    <n v="168158"/>
    <x v="138"/>
    <n v="10.5"/>
    <x v="0"/>
    <x v="179"/>
    <x v="179"/>
    <x v="179"/>
    <x v="179"/>
    <x v="179"/>
    <x v="175"/>
    <x v="179"/>
    <x v="179"/>
    <n v="0.5"/>
    <n v="1.0263526000000001"/>
    <n v="0.2643819"/>
    <n v="1.2560640999999999"/>
    <n v="2.9885527999999999"/>
    <n v="2.2089824999999998"/>
    <n v="1.5087242999999999"/>
    <n v="0.75209820000000005"/>
    <n v="5.9807899999999997E-2"/>
    <n v="1.3802000000000001"/>
    <n v="0.81910000000000005"/>
    <n v="0.81169999999999998"/>
    <n v="0.95189999999999997"/>
    <n v="0.92910000000000004"/>
    <n v="0.65110000000000001"/>
    <n v="0.94610000000000005"/>
    <n v="0.38159999999999999"/>
    <x v="179"/>
  </r>
  <r>
    <x v="1"/>
    <n v="380150003"/>
    <s v="FRM"/>
    <s v="North Dakota"/>
    <s v="Burleigh"/>
    <n v="46.825425000000003"/>
    <n v="-100.76821"/>
    <n v="166175"/>
    <x v="95"/>
    <n v="14.5"/>
    <x v="0"/>
    <x v="180"/>
    <x v="180"/>
    <x v="180"/>
    <x v="180"/>
    <x v="180"/>
    <x v="176"/>
    <x v="180"/>
    <x v="180"/>
    <n v="0.5"/>
    <n v="0.3610582"/>
    <n v="0.28723919999999997"/>
    <n v="2.2705215999999999"/>
    <n v="2.6050469999999999"/>
    <n v="2.2485811999999998"/>
    <n v="5.0491986000000004"/>
    <n v="1.1833180999999999"/>
    <n v="7.5558999999999999E-3"/>
    <n v="1.1095999999999999"/>
    <n v="0.7581"/>
    <n v="1.6709000000000001"/>
    <n v="0.30659999999999998"/>
    <n v="1.0533999999999999"/>
    <n v="2.5590999999999999"/>
    <n v="1.4448000000000001"/>
    <n v="3.4876999999999998"/>
    <x v="180"/>
  </r>
  <r>
    <x v="1"/>
    <n v="380171004"/>
    <s v="FRM"/>
    <s v="North Dakota"/>
    <s v="Cass"/>
    <n v="46.933754"/>
    <n v="-96.855350000000001"/>
    <n v="167199"/>
    <x v="139"/>
    <n v="18.7"/>
    <x v="0"/>
    <x v="181"/>
    <x v="181"/>
    <x v="181"/>
    <x v="181"/>
    <x v="181"/>
    <x v="177"/>
    <x v="181"/>
    <x v="181"/>
    <n v="0.5"/>
    <n v="2.4346079999999999"/>
    <n v="0.51908710000000002"/>
    <n v="1.6559714000000001"/>
    <n v="7.2212062000000001"/>
    <n v="2.5555382"/>
    <n v="2.6568499000000001"/>
    <n v="1.134039"/>
    <n v="6.0255299999999998E-2"/>
    <n v="1.0316000000000001"/>
    <n v="0.92430000000000001"/>
    <n v="1.1440999999999999"/>
    <n v="0.72070000000000001"/>
    <n v="0.9788"/>
    <n v="1.4578"/>
    <n v="1.0456000000000001"/>
    <n v="1.0112000000000001"/>
    <x v="181"/>
  </r>
  <r>
    <x v="1"/>
    <n v="380570004"/>
    <s v="FRM"/>
    <s v="North Dakota"/>
    <s v="Mercer"/>
    <n v="47.298611000000001"/>
    <n v="-101.766944"/>
    <n v="171168"/>
    <x v="140"/>
    <n v="12.9"/>
    <x v="0"/>
    <x v="182"/>
    <x v="182"/>
    <x v="182"/>
    <x v="182"/>
    <x v="182"/>
    <x v="178"/>
    <x v="182"/>
    <x v="182"/>
    <n v="0.5"/>
    <n v="0.82011440000000002"/>
    <n v="0.32991290000000001"/>
    <n v="1.1765087000000001"/>
    <n v="5.7799696999999997"/>
    <n v="1.9400457"/>
    <n v="1.5943966999999999"/>
    <n v="0.78036119999999998"/>
    <n v="1.2340999999999999E-3"/>
    <n v="1.2427999999999999"/>
    <n v="0.99270000000000003"/>
    <n v="0.75670000000000004"/>
    <n v="1.071"/>
    <n v="0.9234"/>
    <n v="0.58879999999999999"/>
    <n v="0.86629999999999996"/>
    <n v="0.59340000000000004"/>
    <x v="182"/>
  </r>
  <r>
    <x v="1"/>
    <n v="400159008"/>
    <s v="FRM"/>
    <s v="Oklahoma"/>
    <s v="Caddo"/>
    <n v="35.111944000000001"/>
    <n v="-98.252778000000006"/>
    <n v="57189"/>
    <x v="141"/>
    <n v="-9"/>
    <x v="0"/>
    <x v="183"/>
    <x v="183"/>
    <x v="183"/>
    <x v="183"/>
    <x v="183"/>
    <x v="179"/>
    <x v="183"/>
    <x v="183"/>
    <n v="0.5"/>
    <n v="1.350752"/>
    <n v="0.52222639999999998"/>
    <n v="2.0656382999999998"/>
    <n v="11.5932064"/>
    <n v="4.8966408000000001"/>
    <n v="1.4883586"/>
    <n v="1.7292400999999999"/>
    <n v="1.35414E-2"/>
    <n v="0.99009999999999998"/>
    <n v="0.91539999999999999"/>
    <n v="0.99399999999999999"/>
    <n v="0.89170000000000005"/>
    <n v="0.99539999999999995"/>
    <n v="0.98919999999999997"/>
    <n v="0.99529999999999996"/>
    <n v="1"/>
    <x v="183"/>
  </r>
  <r>
    <x v="1"/>
    <n v="400970186"/>
    <s v="FRM"/>
    <s v="Oklahoma"/>
    <s v="Mayes"/>
    <n v="36.304623999999997"/>
    <n v="-95.310615999999996"/>
    <n v="69211"/>
    <x v="103"/>
    <n v="22.2"/>
    <x v="0"/>
    <x v="184"/>
    <x v="184"/>
    <x v="184"/>
    <x v="184"/>
    <x v="184"/>
    <x v="180"/>
    <x v="184"/>
    <x v="184"/>
    <n v="0.5"/>
    <n v="1.4763169"/>
    <n v="0.66531450000000003"/>
    <n v="2.1112416000000001"/>
    <n v="9.1433143999999995"/>
    <n v="5.5893392999999998"/>
    <n v="0.91979049999999996"/>
    <n v="1.800586"/>
    <n v="2.1621499999999998E-2"/>
    <n v="1.2558"/>
    <n v="0.96030000000000004"/>
    <n v="0.95599999999999996"/>
    <n v="0.87490000000000001"/>
    <n v="1.1524000000000001"/>
    <n v="0.49830000000000002"/>
    <n v="1.1645000000000001"/>
    <n v="1.1077999999999999"/>
    <x v="184"/>
  </r>
  <r>
    <x v="1"/>
    <n v="401010169"/>
    <s v="FRM"/>
    <s v="Oklahoma"/>
    <s v="Muskogee"/>
    <n v="35.755273000000003"/>
    <n v="-95.377668999999997"/>
    <n v="63211"/>
    <x v="142"/>
    <n v="23.1"/>
    <x v="0"/>
    <x v="185"/>
    <x v="185"/>
    <x v="185"/>
    <x v="185"/>
    <x v="185"/>
    <x v="181"/>
    <x v="185"/>
    <x v="185"/>
    <n v="0.5"/>
    <n v="1.2823206"/>
    <n v="0.65061579999999997"/>
    <n v="2.1280872999999998"/>
    <n v="10.0674362"/>
    <n v="5.8417133999999997"/>
    <n v="0.66759599999999997"/>
    <n v="1.9503315999999999"/>
    <n v="2.24011E-2"/>
    <n v="1.196"/>
    <n v="0.92610000000000003"/>
    <n v="0.94430000000000003"/>
    <n v="0.88639999999999997"/>
    <n v="1.1257999999999999"/>
    <n v="0.40570000000000001"/>
    <n v="1.153"/>
    <n v="1.0138"/>
    <x v="185"/>
  </r>
  <r>
    <x v="1"/>
    <n v="401090035"/>
    <s v="FRM"/>
    <s v="Oklahoma"/>
    <s v="Oklahoma"/>
    <n v="35.472920000000002"/>
    <n v="-97.527090000000001"/>
    <n v="61195"/>
    <x v="88"/>
    <n v="20.7"/>
    <x v="0"/>
    <x v="186"/>
    <x v="186"/>
    <x v="186"/>
    <x v="186"/>
    <x v="186"/>
    <x v="182"/>
    <x v="186"/>
    <x v="186"/>
    <n v="0.5"/>
    <n v="1.0174814000000001"/>
    <n v="0.60842589999999996"/>
    <n v="1.8596433000000001"/>
    <n v="9.2845793000000008"/>
    <n v="5.3089404"/>
    <n v="0.29699789999999998"/>
    <n v="1.8536435"/>
    <n v="1.7411900000000001E-2"/>
    <n v="1.0932999999999999"/>
    <n v="0.95169999999999999"/>
    <n v="0.82840000000000003"/>
    <n v="1.0902000000000001"/>
    <n v="1.1488"/>
    <n v="0.12740000000000001"/>
    <n v="1.1738999999999999"/>
    <n v="0.67449999999999999"/>
    <x v="186"/>
  </r>
  <r>
    <x v="1"/>
    <n v="401091037"/>
    <s v="FRM"/>
    <s v="Oklahoma"/>
    <s v="Oklahoma"/>
    <n v="35.614131"/>
    <n v="-97.475082999999998"/>
    <n v="62195"/>
    <x v="121"/>
    <n v="21.8"/>
    <x v="0"/>
    <x v="187"/>
    <x v="187"/>
    <x v="187"/>
    <x v="187"/>
    <x v="187"/>
    <x v="183"/>
    <x v="187"/>
    <x v="187"/>
    <n v="0.5"/>
    <n v="0.87449489999999996"/>
    <n v="0.52479909999999996"/>
    <n v="1.9754022"/>
    <n v="10.1213856"/>
    <n v="5.7291245000000002"/>
    <n v="0"/>
    <n v="2.1175126999999998"/>
    <n v="7.7631999999999996E-3"/>
    <n v="1.0179"/>
    <n v="0.98399999999999999"/>
    <n v="0.87780000000000002"/>
    <n v="1.0724"/>
    <n v="1.046"/>
    <n v="0"/>
    <n v="1.0463"/>
    <n v="0.62070000000000003"/>
    <x v="187"/>
  </r>
  <r>
    <x v="1"/>
    <n v="401159004"/>
    <s v="FRM"/>
    <s v="Oklahoma"/>
    <s v="Ottawa"/>
    <n v="36.922221999999998"/>
    <n v="-94.838888999999995"/>
    <n v="74214"/>
    <x v="25"/>
    <n v="22.8"/>
    <x v="0"/>
    <x v="188"/>
    <x v="188"/>
    <x v="188"/>
    <x v="188"/>
    <x v="188"/>
    <x v="0"/>
    <x v="188"/>
    <x v="188"/>
    <n v="0.5"/>
    <n v="2.2026981999999999"/>
    <n v="0.55717689999999997"/>
    <n v="2.2039602"/>
    <n v="8.1299667000000007"/>
    <n v="6.8800521000000003"/>
    <n v="7.2024999999999997E-3"/>
    <n v="2.3467001999999999"/>
    <n v="9.6320999999999993E-3"/>
    <n v="0.98550000000000004"/>
    <n v="1.0137"/>
    <n v="1.0006999999999999"/>
    <n v="0.97570000000000001"/>
    <n v="0.98460000000000003"/>
    <n v="-9"/>
    <n v="0.99890000000000001"/>
    <n v="0.95109999999999995"/>
    <x v="188"/>
  </r>
  <r>
    <x v="1"/>
    <n v="401210415"/>
    <s v="FRM"/>
    <s v="Oklahoma"/>
    <s v="Pittsburg"/>
    <n v="34.906083000000002"/>
    <n v="-95.794128000000001"/>
    <n v="56208"/>
    <x v="143"/>
    <n v="21.6"/>
    <x v="0"/>
    <x v="189"/>
    <x v="189"/>
    <x v="189"/>
    <x v="189"/>
    <x v="189"/>
    <x v="184"/>
    <x v="189"/>
    <x v="189"/>
    <n v="0.5"/>
    <n v="1.507646"/>
    <n v="0.49199100000000001"/>
    <n v="1.9268776999999999"/>
    <n v="8.9694690999999995"/>
    <n v="6.1827445000000001"/>
    <n v="0"/>
    <n v="2.0374352999999998"/>
    <n v="1.66327E-2"/>
    <n v="1.1022000000000001"/>
    <n v="0.86009999999999998"/>
    <n v="0.97230000000000005"/>
    <n v="0.8669"/>
    <n v="1.0835999999999999"/>
    <n v="0"/>
    <n v="1.0912999999999999"/>
    <n v="0.94850000000000001"/>
    <x v="189"/>
  </r>
  <r>
    <x v="1"/>
    <n v="401359015"/>
    <s v="FRM"/>
    <s v="Oklahoma"/>
    <s v="Sequoyah"/>
    <n v="35.581173999999997"/>
    <n v="-94.830059000000006"/>
    <n v="62215"/>
    <x v="67"/>
    <n v="23.4"/>
    <x v="0"/>
    <x v="190"/>
    <x v="190"/>
    <x v="190"/>
    <x v="190"/>
    <x v="190"/>
    <x v="185"/>
    <x v="190"/>
    <x v="190"/>
    <n v="0.5"/>
    <n v="1.0514599"/>
    <n v="0.60147050000000002"/>
    <n v="2.5656533000000001"/>
    <n v="9.1742410999999997"/>
    <n v="5.5589560999999996"/>
    <n v="2.1864159000000001"/>
    <n v="1.7734761000000001"/>
    <n v="1.5852100000000001E-2"/>
    <n v="0.90800000000000003"/>
    <n v="0.90639999999999998"/>
    <n v="1.2197"/>
    <n v="0.7177"/>
    <n v="1.0818000000000001"/>
    <n v="1.9092"/>
    <n v="1.0251999999999999"/>
    <n v="1.238"/>
    <x v="190"/>
  </r>
  <r>
    <x v="1"/>
    <n v="401430110"/>
    <s v="FRM"/>
    <s v="Oklahoma"/>
    <s v="Tulsa"/>
    <n v="36.140039999999999"/>
    <n v="-95.925381999999999"/>
    <n v="67207"/>
    <x v="144"/>
    <n v="24"/>
    <x v="0"/>
    <x v="191"/>
    <x v="191"/>
    <x v="191"/>
    <x v="191"/>
    <x v="191"/>
    <x v="0"/>
    <x v="191"/>
    <x v="191"/>
    <n v="0.5"/>
    <n v="1.3212743"/>
    <n v="0.63234170000000001"/>
    <n v="1.8786985"/>
    <n v="11.8445988"/>
    <n v="5.8062978000000003"/>
    <n v="0"/>
    <n v="2.0176561"/>
    <n v="3.1774999999999998E-2"/>
    <n v="1.1554"/>
    <n v="0.94330000000000003"/>
    <n v="0.91320000000000001"/>
    <n v="0.9758"/>
    <n v="0.95579999999999998"/>
    <n v="-9"/>
    <n v="0.90659999999999996"/>
    <n v="1.3418000000000001"/>
    <x v="191"/>
  </r>
  <r>
    <x v="1"/>
    <n v="401431127"/>
    <s v="FRM"/>
    <s v="Oklahoma"/>
    <s v="Tulsa"/>
    <n v="36.204901999999997"/>
    <n v="-95.976536999999993"/>
    <n v="68206"/>
    <x v="145"/>
    <n v="25"/>
    <x v="0"/>
    <x v="192"/>
    <x v="192"/>
    <x v="192"/>
    <x v="192"/>
    <x v="192"/>
    <x v="186"/>
    <x v="192"/>
    <x v="192"/>
    <n v="0.5"/>
    <n v="1.3399425"/>
    <n v="0.70128520000000005"/>
    <n v="2.4103691999999999"/>
    <n v="10.5613394"/>
    <n v="6.0557599"/>
    <n v="1.3801224000000001"/>
    <n v="2.0421157000000001"/>
    <n v="3.7481199999999999E-2"/>
    <n v="0.87480000000000002"/>
    <n v="0.94310000000000005"/>
    <n v="1.0799000000000001"/>
    <n v="0.93069999999999997"/>
    <n v="0.93110000000000004"/>
    <n v="3.0301"/>
    <n v="0.92269999999999996"/>
    <n v="0.95479999999999998"/>
    <x v="192"/>
  </r>
  <r>
    <x v="1"/>
    <n v="410250002"/>
    <s v="FRM"/>
    <s v="Oregon"/>
    <s v="Harney"/>
    <n v="43.586388999999997"/>
    <n v="-119.05111100000001"/>
    <n v="153052"/>
    <x v="117"/>
    <n v="24.6"/>
    <x v="0"/>
    <x v="193"/>
    <x v="193"/>
    <x v="193"/>
    <x v="193"/>
    <x v="193"/>
    <x v="187"/>
    <x v="193"/>
    <x v="193"/>
    <n v="0.5"/>
    <n v="0.66081310000000004"/>
    <n v="0.6508602"/>
    <n v="0.69337110000000002"/>
    <n v="19.274192800000002"/>
    <n v="0.8690753"/>
    <n v="1.5840806000000001"/>
    <n v="0.4022114"/>
    <n v="5.4772000000000001E-2"/>
    <n v="0.62770000000000004"/>
    <n v="0.39750000000000002"/>
    <n v="1.0229999999999999"/>
    <n v="0.74129999999999996"/>
    <n v="0.83189999999999997"/>
    <n v="1.0226"/>
    <n v="0.86619999999999997"/>
    <n v="0.74080000000000001"/>
    <x v="193"/>
  </r>
  <r>
    <x v="1"/>
    <n v="410290133"/>
    <s v="FRM"/>
    <s v="Oregon"/>
    <s v="Jackson"/>
    <n v="42.314078000000002"/>
    <n v="-122.879244"/>
    <n v="149024"/>
    <x v="146"/>
    <n v="18.8"/>
    <x v="0"/>
    <x v="194"/>
    <x v="194"/>
    <x v="194"/>
    <x v="194"/>
    <x v="194"/>
    <x v="188"/>
    <x v="194"/>
    <x v="194"/>
    <n v="0.5"/>
    <n v="0.72416239999999998"/>
    <n v="0.82431770000000004"/>
    <n v="0.53111039999999998"/>
    <n v="13.5602207"/>
    <n v="0.67505130000000002"/>
    <n v="1.4618139999999999"/>
    <n v="0.42485099999999998"/>
    <n v="0.1251835"/>
    <n v="0.44379999999999997"/>
    <n v="0.67679999999999996"/>
    <n v="0.84150000000000003"/>
    <n v="0.54720000000000002"/>
    <n v="0.66390000000000005"/>
    <n v="1.0871"/>
    <n v="0.78369999999999995"/>
    <n v="1.7932999999999999"/>
    <x v="194"/>
  </r>
  <r>
    <x v="1"/>
    <n v="410291001"/>
    <s v="FRM"/>
    <s v="Oregon"/>
    <s v="Jackson"/>
    <n v="42.536110999999998"/>
    <n v="-122.875"/>
    <n v="151025"/>
    <x v="147"/>
    <n v="8.8000000000000007"/>
    <x v="0"/>
    <x v="195"/>
    <x v="195"/>
    <x v="195"/>
    <x v="195"/>
    <x v="195"/>
    <x v="189"/>
    <x v="195"/>
    <x v="195"/>
    <n v="0.5"/>
    <n v="0.3808608"/>
    <n v="0.39163779999999998"/>
    <n v="0.32559900000000003"/>
    <n v="5.5487064999999998"/>
    <n v="0.41644769999999998"/>
    <n v="0.90470930000000005"/>
    <n v="0.26603969999999999"/>
    <n v="6.7446199999999998E-2"/>
    <n v="0.52310000000000001"/>
    <n v="0.3851"/>
    <n v="0.72650000000000003"/>
    <n v="0.43469999999999998"/>
    <n v="0.63939999999999997"/>
    <n v="0.8024"/>
    <n v="0.70369999999999999"/>
    <n v="0.99229999999999996"/>
    <x v="195"/>
  </r>
  <r>
    <x v="1"/>
    <n v="410330114"/>
    <s v="FRM"/>
    <s v="Oregon"/>
    <s v="Josephine"/>
    <n v="42.434139000000002"/>
    <n v="-123.34848599999999"/>
    <n v="151021"/>
    <x v="148"/>
    <n v="18.3"/>
    <x v="0"/>
    <x v="196"/>
    <x v="196"/>
    <x v="196"/>
    <x v="196"/>
    <x v="196"/>
    <x v="190"/>
    <x v="196"/>
    <x v="196"/>
    <n v="0.5"/>
    <n v="0.81040250000000003"/>
    <n v="0.83154749999999999"/>
    <n v="0.3146949"/>
    <n v="13.9481325"/>
    <n v="0.68506279999999997"/>
    <n v="0.72047559999999999"/>
    <n v="0.31066899999999997"/>
    <n v="0.227045"/>
    <n v="0.94289999999999996"/>
    <n v="0.58830000000000005"/>
    <n v="0.59819999999999995"/>
    <n v="0.6079"/>
    <n v="0.71679999999999999"/>
    <n v="0.55130000000000001"/>
    <n v="0.64829999999999999"/>
    <n v="1.1580999999999999"/>
    <x v="196"/>
  </r>
  <r>
    <x v="1"/>
    <n v="410350004"/>
    <s v="FRM"/>
    <s v="Oregon"/>
    <s v="Klamath"/>
    <n v="42.188889000000003"/>
    <n v="-121.7225"/>
    <n v="146032"/>
    <x v="149"/>
    <n v="34.6"/>
    <x v="0"/>
    <x v="197"/>
    <x v="197"/>
    <x v="197"/>
    <x v="197"/>
    <x v="197"/>
    <x v="191"/>
    <x v="197"/>
    <x v="197"/>
    <n v="0.5"/>
    <n v="0.94189259999999997"/>
    <n v="2.3436949"/>
    <n v="0.62490559999999995"/>
    <n v="27.056434599999999"/>
    <n v="0.61208759999999995"/>
    <n v="1.9060775000000001"/>
    <n v="0.52940569999999998"/>
    <n v="0.17679629999999999"/>
    <n v="1.0259"/>
    <n v="0.53820000000000001"/>
    <n v="1.0620000000000001"/>
    <n v="0.74239999999999995"/>
    <n v="0.74750000000000005"/>
    <n v="1.1433"/>
    <n v="0.98729999999999996"/>
    <n v="0.77639999999999998"/>
    <x v="197"/>
  </r>
  <r>
    <x v="1"/>
    <n v="410390058"/>
    <s v="FRM"/>
    <s v="Oregon"/>
    <s v="Lane"/>
    <n v="44.066304000000002"/>
    <n v="-123.139831"/>
    <n v="165027"/>
    <x v="150"/>
    <n v="22.1"/>
    <x v="0"/>
    <x v="198"/>
    <x v="198"/>
    <x v="198"/>
    <x v="198"/>
    <x v="198"/>
    <x v="192"/>
    <x v="198"/>
    <x v="198"/>
    <n v="0.5"/>
    <n v="0.70341160000000003"/>
    <n v="0.99972910000000004"/>
    <n v="0.82011959999999995"/>
    <n v="15.0719881"/>
    <n v="1.1778032000000001"/>
    <n v="2.1516454"/>
    <n v="0.65873999999999999"/>
    <n v="9.5843999999999999E-2"/>
    <n v="0.93810000000000004"/>
    <n v="0.75849999999999995"/>
    <n v="1.1116999999999999"/>
    <n v="0.75219999999999998"/>
    <n v="0.91269999999999996"/>
    <n v="1.2305999999999999"/>
    <n v="1.1013999999999999"/>
    <n v="1.1193"/>
    <x v="198"/>
  </r>
  <r>
    <x v="1"/>
    <n v="410390060"/>
    <s v="FRM"/>
    <s v="Oregon"/>
    <s v="Lane"/>
    <n v="44.026311999999997"/>
    <n v="-123.083737"/>
    <n v="164027"/>
    <x v="151"/>
    <n v="25.3"/>
    <x v="0"/>
    <x v="199"/>
    <x v="199"/>
    <x v="199"/>
    <x v="199"/>
    <x v="199"/>
    <x v="193"/>
    <x v="199"/>
    <x v="199"/>
    <n v="0.5"/>
    <n v="0.66754610000000003"/>
    <n v="1.0264593"/>
    <n v="0.90618449999999995"/>
    <n v="17.741027800000001"/>
    <n v="1.1264021"/>
    <n v="2.5346646000000002"/>
    <n v="0.7334311"/>
    <n v="8.5939299999999996E-2"/>
    <n v="0.84460000000000002"/>
    <n v="0.80330000000000001"/>
    <n v="0.86209999999999998"/>
    <n v="0.80079999999999996"/>
    <n v="0.84230000000000005"/>
    <n v="0.86890000000000001"/>
    <n v="0.86009999999999998"/>
    <n v="0.88270000000000004"/>
    <x v="199"/>
  </r>
  <r>
    <x v="1"/>
    <n v="410391009"/>
    <s v="FRM"/>
    <s v="Oregon"/>
    <s v="Lane"/>
    <n v="44.046695999999997"/>
    <n v="-123.01770399999999"/>
    <n v="164028"/>
    <x v="74"/>
    <n v="18.600000000000001"/>
    <x v="0"/>
    <x v="200"/>
    <x v="200"/>
    <x v="200"/>
    <x v="200"/>
    <x v="200"/>
    <x v="194"/>
    <x v="200"/>
    <x v="200"/>
    <n v="0.5"/>
    <n v="0.51593389999999995"/>
    <n v="0.61071500000000001"/>
    <n v="0.51250059999999997"/>
    <n v="13.984705"/>
    <n v="0.73047070000000003"/>
    <n v="1.2980012000000001"/>
    <n v="0.4240642"/>
    <n v="5.01022E-2"/>
    <n v="0.92910000000000004"/>
    <n v="0.8095"/>
    <n v="0.94720000000000004"/>
    <n v="0.89470000000000005"/>
    <n v="0.92469999999999997"/>
    <n v="0.95240000000000002"/>
    <n v="0.94510000000000005"/>
    <n v="0.98480000000000001"/>
    <x v="200"/>
  </r>
  <r>
    <x v="1"/>
    <n v="410399004"/>
    <s v="FRM"/>
    <s v="Oregon"/>
    <s v="Lane"/>
    <n v="43.799570000000003"/>
    <n v="-123.05349"/>
    <n v="162027"/>
    <x v="103"/>
    <n v="19.100000000000001"/>
    <x v="0"/>
    <x v="201"/>
    <x v="201"/>
    <x v="201"/>
    <x v="201"/>
    <x v="201"/>
    <x v="195"/>
    <x v="201"/>
    <x v="201"/>
    <n v="0.5"/>
    <n v="0.57606139999999995"/>
    <n v="1.2454461999999999"/>
    <n v="0.63074249999999998"/>
    <n v="12.802910799999999"/>
    <n v="0.81975109999999995"/>
    <n v="1.8540667"/>
    <n v="0.58181240000000001"/>
    <n v="9.7025600000000004E-2"/>
    <n v="0.83479999999999999"/>
    <n v="0.82010000000000005"/>
    <n v="0.91320000000000001"/>
    <n v="0.79749999999999999"/>
    <n v="0.79969999999999997"/>
    <n v="0.95130000000000003"/>
    <n v="0.88619999999999999"/>
    <n v="0.83699999999999997"/>
    <x v="201"/>
  </r>
  <r>
    <x v="1"/>
    <n v="410510080"/>
    <s v="FRM"/>
    <s v="Oregon"/>
    <s v="Multnomah"/>
    <n v="45.496473999999999"/>
    <n v="-122.60341099999999"/>
    <n v="177034"/>
    <x v="152"/>
    <n v="23.8"/>
    <x v="0"/>
    <x v="202"/>
    <x v="202"/>
    <x v="202"/>
    <x v="202"/>
    <x v="202"/>
    <x v="196"/>
    <x v="202"/>
    <x v="202"/>
    <n v="0.5"/>
    <n v="0.77967909999999996"/>
    <n v="2.2503755000000001"/>
    <n v="0.8134091"/>
    <n v="16.191032400000001"/>
    <n v="1.5862259999999999"/>
    <n v="0.96290359999999997"/>
    <n v="0.54614819999999997"/>
    <n v="0.17563809999999999"/>
    <n v="1.4118999999999999"/>
    <n v="0.97250000000000003"/>
    <n v="1.075"/>
    <n v="0.84909999999999997"/>
    <n v="1.3333999999999999"/>
    <n v="0.8085"/>
    <n v="1.3606"/>
    <n v="0.90390000000000004"/>
    <x v="202"/>
  </r>
  <r>
    <x v="1"/>
    <n v="410510246"/>
    <s v="FRM"/>
    <s v="Oregon"/>
    <s v="Multnomah"/>
    <n v="45.561301"/>
    <n v="-122.67878399999999"/>
    <n v="177034"/>
    <x v="5"/>
    <n v="19.600000000000001"/>
    <x v="0"/>
    <x v="203"/>
    <x v="203"/>
    <x v="203"/>
    <x v="203"/>
    <x v="203"/>
    <x v="197"/>
    <x v="203"/>
    <x v="203"/>
    <n v="0.5"/>
    <n v="0.70772950000000001"/>
    <n v="1.9764581999999999"/>
    <n v="1.2873698"/>
    <n v="10.546792999999999"/>
    <n v="2.2831557"/>
    <n v="1.5084141"/>
    <n v="0.70567860000000004"/>
    <n v="0.1529017"/>
    <n v="0.96060000000000001"/>
    <n v="0.95669999999999999"/>
    <n v="0.95520000000000005"/>
    <n v="0.92689999999999995"/>
    <n v="0.9365"/>
    <n v="0.9899"/>
    <n v="0.93659999999999999"/>
    <n v="0.91979999999999995"/>
    <x v="203"/>
  </r>
  <r>
    <x v="1"/>
    <n v="410590121"/>
    <s v="FRM"/>
    <s v="Oregon"/>
    <s v="Umatilla"/>
    <n v="45.651944"/>
    <n v="-118.818611"/>
    <n v="172058"/>
    <x v="153"/>
    <n v="18.7"/>
    <x v="0"/>
    <x v="204"/>
    <x v="204"/>
    <x v="204"/>
    <x v="204"/>
    <x v="204"/>
    <x v="198"/>
    <x v="204"/>
    <x v="204"/>
    <n v="0.5"/>
    <n v="0.59514040000000001"/>
    <n v="0.57158580000000003"/>
    <n v="0.55395760000000005"/>
    <n v="14.2323065"/>
    <n v="0.64622400000000002"/>
    <n v="1.2744724999999999"/>
    <n v="0.3184903"/>
    <n v="4.34581E-2"/>
    <n v="1.2876000000000001"/>
    <n v="0.68430000000000002"/>
    <n v="0.82699999999999996"/>
    <n v="0.76639999999999997"/>
    <n v="1.2332000000000001"/>
    <n v="0.65400000000000003"/>
    <n v="0.70169999999999999"/>
    <n v="1.2082999999999999"/>
    <x v="204"/>
  </r>
  <r>
    <x v="1"/>
    <n v="410610119"/>
    <s v="FRM"/>
    <s v="Oregon"/>
    <s v="Union"/>
    <n v="45.338971999999998"/>
    <n v="-118.094497"/>
    <n v="168062"/>
    <x v="154"/>
    <n v="13.7"/>
    <x v="0"/>
    <x v="205"/>
    <x v="205"/>
    <x v="205"/>
    <x v="205"/>
    <x v="205"/>
    <x v="199"/>
    <x v="205"/>
    <x v="205"/>
    <n v="0.5"/>
    <n v="0.57009330000000003"/>
    <n v="0.65372680000000005"/>
    <n v="0.38672129999999999"/>
    <n v="10.0439548"/>
    <n v="0.4763329"/>
    <n v="0.81190430000000002"/>
    <n v="0.23556879999999999"/>
    <n v="2.1749899999999999E-2"/>
    <n v="1.3035000000000001"/>
    <n v="1.2614000000000001"/>
    <n v="0.76090000000000002"/>
    <n v="0.69450000000000001"/>
    <n v="1.6157999999999999"/>
    <n v="0.5484"/>
    <n v="0.66769999999999996"/>
    <n v="0.91590000000000005"/>
    <x v="205"/>
  </r>
  <r>
    <x v="1"/>
    <n v="410670004"/>
    <s v="FRM"/>
    <s v="Oregon"/>
    <s v="Washington"/>
    <n v="45.528530000000003"/>
    <n v="-122.97244000000001"/>
    <n v="178032"/>
    <x v="155"/>
    <n v="29.2"/>
    <x v="0"/>
    <x v="206"/>
    <x v="206"/>
    <x v="206"/>
    <x v="206"/>
    <x v="206"/>
    <x v="200"/>
    <x v="206"/>
    <x v="206"/>
    <n v="0.5"/>
    <n v="0.68392799999999998"/>
    <n v="2.2341601999999998"/>
    <n v="1.1169815000000001"/>
    <n v="20.611850700000002"/>
    <n v="1.7955127"/>
    <n v="1.588403"/>
    <n v="0.5782815"/>
    <n v="0.16621839999999999"/>
    <n v="0.99760000000000004"/>
    <n v="0.9546"/>
    <n v="0.91490000000000005"/>
    <n v="0.91769999999999996"/>
    <n v="0.98699999999999999"/>
    <n v="0.83699999999999997"/>
    <n v="0.97130000000000005"/>
    <n v="1.1246"/>
    <x v="206"/>
  </r>
  <r>
    <x v="1"/>
    <n v="460110002"/>
    <s v="FRM"/>
    <s v="South Dakota"/>
    <s v="Brookings"/>
    <n v="44.310282999999998"/>
    <n v="-96.800709999999995"/>
    <n v="142200"/>
    <x v="127"/>
    <n v="20.399999999999999"/>
    <x v="0"/>
    <x v="207"/>
    <x v="207"/>
    <x v="207"/>
    <x v="207"/>
    <x v="207"/>
    <x v="201"/>
    <x v="207"/>
    <x v="207"/>
    <n v="0.5"/>
    <n v="0.73680749999999995"/>
    <n v="0.41696470000000002"/>
    <n v="3.2886677"/>
    <n v="3.1862688000000001"/>
    <n v="3.0878890000000001"/>
    <n v="7.399858"/>
    <n v="1.8258011000000001"/>
    <n v="3.6104200000000003E-2"/>
    <n v="0.75609999999999999"/>
    <n v="0.78339999999999999"/>
    <n v="1.1443000000000001"/>
    <n v="0.50649999999999995"/>
    <n v="0.77310000000000001"/>
    <n v="1.5259"/>
    <n v="0.95640000000000003"/>
    <n v="1.1433"/>
    <x v="207"/>
  </r>
  <r>
    <x v="1"/>
    <n v="460130003"/>
    <s v="FRM"/>
    <s v="South Dakota"/>
    <s v="Brown"/>
    <n v="45.462499999999999"/>
    <n v="-98.486110999999994"/>
    <n v="153189"/>
    <x v="156"/>
    <n v="18.2"/>
    <x v="0"/>
    <x v="208"/>
    <x v="208"/>
    <x v="208"/>
    <x v="208"/>
    <x v="208"/>
    <x v="202"/>
    <x v="208"/>
    <x v="208"/>
    <n v="0.5"/>
    <n v="0.64764820000000001"/>
    <n v="0.36847039999999998"/>
    <n v="2.8126924"/>
    <n v="3.3039155"/>
    <n v="2.8430121000000002"/>
    <n v="6.2061400000000004"/>
    <n v="1.5628976000000001"/>
    <n v="3.0274599999999999E-2"/>
    <n v="0.70020000000000004"/>
    <n v="0.84509999999999996"/>
    <n v="1.2302"/>
    <n v="0.56340000000000001"/>
    <n v="0.91490000000000005"/>
    <n v="1.5159"/>
    <n v="1.0499000000000001"/>
    <n v="0.95630000000000004"/>
    <x v="208"/>
  </r>
  <r>
    <x v="1"/>
    <n v="460290002"/>
    <s v="FRM"/>
    <s v="South Dakota"/>
    <s v="Codington"/>
    <n v="44.899650000000001"/>
    <n v="-97.128801999999993"/>
    <n v="148198"/>
    <x v="157"/>
    <n v="24.1"/>
    <x v="0"/>
    <x v="209"/>
    <x v="209"/>
    <x v="209"/>
    <x v="209"/>
    <x v="209"/>
    <x v="203"/>
    <x v="209"/>
    <x v="209"/>
    <n v="0.5"/>
    <n v="0.55990209999999996"/>
    <n v="0.46060780000000001"/>
    <n v="4.4474087000000004"/>
    <n v="1.3959161"/>
    <n v="3.4028792000000001"/>
    <n v="11.060746200000001"/>
    <n v="2.3132160000000002"/>
    <n v="5.1978000000000003E-2"/>
    <n v="0.81889999999999996"/>
    <n v="0.93589999999999995"/>
    <n v="1.0669999999999999"/>
    <n v="0.47639999999999999"/>
    <n v="0.98580000000000001"/>
    <n v="1.1035999999999999"/>
    <n v="1.0397000000000001"/>
    <n v="1.08"/>
    <x v="209"/>
  </r>
  <r>
    <x v="1"/>
    <n v="460330132"/>
    <s v="FRM"/>
    <s v="South Dakota"/>
    <s v="Custer"/>
    <n v="43.5578"/>
    <n v="-103.48390000000001"/>
    <n v="137155"/>
    <x v="158"/>
    <n v="10.4"/>
    <x v="0"/>
    <x v="210"/>
    <x v="210"/>
    <x v="210"/>
    <x v="210"/>
    <x v="210"/>
    <x v="204"/>
    <x v="210"/>
    <x v="114"/>
    <n v="0.5"/>
    <n v="1.6387179000000001"/>
    <n v="0.2140379"/>
    <n v="0.62823890000000004"/>
    <n v="5.2159810000000002"/>
    <n v="1.5478152000000001"/>
    <n v="0.1995054"/>
    <n v="0.5497301"/>
    <n v="0"/>
    <n v="0.84970000000000001"/>
    <n v="0.62380000000000002"/>
    <n v="0.87729999999999997"/>
    <n v="0.69569999999999999"/>
    <n v="0.86819999999999997"/>
    <n v="1.0035000000000001"/>
    <n v="0.86909999999999998"/>
    <n v="-9"/>
    <x v="210"/>
  </r>
  <r>
    <x v="1"/>
    <n v="460710001"/>
    <s v="FRM"/>
    <s v="South Dakota"/>
    <s v="Jackson"/>
    <n v="43.745609999999999"/>
    <n v="-101.94121800000001"/>
    <n v="138166"/>
    <x v="159"/>
    <n v="10.5"/>
    <x v="0"/>
    <x v="211"/>
    <x v="211"/>
    <x v="211"/>
    <x v="211"/>
    <x v="211"/>
    <x v="205"/>
    <x v="211"/>
    <x v="114"/>
    <n v="0.5"/>
    <n v="0.93617939999999999"/>
    <n v="0.21051790000000001"/>
    <n v="0.68480339999999995"/>
    <n v="5.6622076000000003"/>
    <n v="1.7841783"/>
    <n v="0.1322661"/>
    <n v="0.6404995"/>
    <n v="0"/>
    <n v="0.749"/>
    <n v="0.83520000000000005"/>
    <n v="0.90129999999999999"/>
    <n v="0.83440000000000003"/>
    <n v="0.9385"/>
    <n v="0.58230000000000004"/>
    <n v="0.95850000000000002"/>
    <n v="-9"/>
    <x v="211"/>
  </r>
  <r>
    <x v="1"/>
    <n v="460990006"/>
    <s v="FRM"/>
    <s v="South Dakota"/>
    <s v="Minnehaha"/>
    <n v="43.544288999999999"/>
    <n v="-96.726434999999995"/>
    <n v="135200"/>
    <x v="160"/>
    <n v="24.3"/>
    <x v="0"/>
    <x v="212"/>
    <x v="212"/>
    <x v="212"/>
    <x v="212"/>
    <x v="212"/>
    <x v="206"/>
    <x v="212"/>
    <x v="210"/>
    <n v="0.5"/>
    <n v="0.73818320000000004"/>
    <n v="0.58805010000000002"/>
    <n v="3.7529043999999998"/>
    <n v="4.5400643000000001"/>
    <n v="3.4885161"/>
    <n v="8.4993715000000005"/>
    <n v="2.1713201999999998"/>
    <n v="8.7675299999999998E-2"/>
    <n v="1.3119000000000001"/>
    <n v="0.95020000000000004"/>
    <n v="0.83020000000000005"/>
    <n v="2.2282999999999999"/>
    <n v="1.0775999999999999"/>
    <n v="0.73850000000000005"/>
    <n v="0.91149999999999998"/>
    <n v="0.99339999999999995"/>
    <x v="212"/>
  </r>
  <r>
    <x v="1"/>
    <n v="460990008"/>
    <s v="FRM"/>
    <s v="South Dakota"/>
    <s v="Minnehaha"/>
    <n v="43.547919999999998"/>
    <n v="-96.700768999999994"/>
    <n v="135201"/>
    <x v="76"/>
    <n v="23.4"/>
    <x v="0"/>
    <x v="213"/>
    <x v="213"/>
    <x v="213"/>
    <x v="213"/>
    <x v="213"/>
    <x v="207"/>
    <x v="213"/>
    <x v="211"/>
    <n v="0.5"/>
    <n v="0.68835400000000002"/>
    <n v="0.4958941"/>
    <n v="3.7732298000000002"/>
    <n v="3.5641527000000002"/>
    <n v="3.8901780000000001"/>
    <n v="8.1302585999999994"/>
    <n v="2.3721060999999999"/>
    <n v="3.2811199999999999E-2"/>
    <n v="0.99470000000000003"/>
    <n v="0.97550000000000003"/>
    <n v="0.99680000000000002"/>
    <n v="0.95279999999999998"/>
    <n v="0.99770000000000003"/>
    <n v="0.99619999999999997"/>
    <n v="0.99660000000000004"/>
    <n v="1"/>
    <x v="213"/>
  </r>
  <r>
    <x v="1"/>
    <n v="461030020"/>
    <s v="FRM"/>
    <s v="South Dakota"/>
    <s v="Pennington"/>
    <n v="44.087397000000003"/>
    <n v="-103.273777"/>
    <n v="142157"/>
    <x v="161"/>
    <n v="10.8"/>
    <x v="0"/>
    <x v="214"/>
    <x v="214"/>
    <x v="214"/>
    <x v="214"/>
    <x v="214"/>
    <x v="208"/>
    <x v="214"/>
    <x v="212"/>
    <n v="0.5"/>
    <n v="1.1785055"/>
    <n v="0.2077195"/>
    <n v="0.50302429999999998"/>
    <n v="6.5883149999999997"/>
    <n v="1.2203599999999999"/>
    <n v="0.195046"/>
    <n v="0.43323260000000002"/>
    <n v="4.6E-5"/>
    <n v="0.70479999999999998"/>
    <n v="0.50239999999999996"/>
    <n v="0.89459999999999995"/>
    <n v="0.56930000000000003"/>
    <n v="0.82240000000000002"/>
    <n v="3.3094999999999999"/>
    <n v="0.81530000000000002"/>
    <n v="5.9999999999999995E-4"/>
    <x v="214"/>
  </r>
  <r>
    <x v="1"/>
    <n v="461031001"/>
    <s v="FRM"/>
    <s v="South Dakota"/>
    <s v="Pennington"/>
    <n v="44.080295"/>
    <n v="-103.228545"/>
    <n v="142157"/>
    <x v="162"/>
    <n v="9.6"/>
    <x v="0"/>
    <x v="215"/>
    <x v="215"/>
    <x v="215"/>
    <x v="215"/>
    <x v="215"/>
    <x v="209"/>
    <x v="215"/>
    <x v="213"/>
    <n v="0.5"/>
    <n v="1.5120385999999999"/>
    <n v="0.1902286"/>
    <n v="0.58454410000000001"/>
    <n v="4.7553058000000004"/>
    <n v="1.4263682"/>
    <n v="0.19834950000000001"/>
    <n v="0.5035463"/>
    <n v="6.5699999999999998E-5"/>
    <n v="0.95299999999999996"/>
    <n v="0.47089999999999999"/>
    <n v="0.88470000000000004"/>
    <n v="0.47070000000000001"/>
    <n v="0.90359999999999996"/>
    <n v="0.70909999999999995"/>
    <n v="0.91659999999999997"/>
    <n v="5.9999999999999995E-4"/>
    <x v="215"/>
  </r>
  <r>
    <x v="1"/>
    <n v="480290032"/>
    <s v="FRM"/>
    <s v="Texas"/>
    <s v="Bexar"/>
    <n v="29.515049999999999"/>
    <n v="-98.620191000000005"/>
    <n v="6185"/>
    <x v="112"/>
    <n v="20"/>
    <x v="0"/>
    <x v="216"/>
    <x v="216"/>
    <x v="216"/>
    <x v="216"/>
    <x v="216"/>
    <x v="210"/>
    <x v="216"/>
    <x v="214"/>
    <n v="0.5"/>
    <n v="4.3246403000000004"/>
    <n v="0.76612769999999997"/>
    <n v="1.6062818999999999"/>
    <n v="6.0414418999999997"/>
    <n v="4.8472413999999997"/>
    <n v="2.1236499999999998E-2"/>
    <n v="1.6466632000000001"/>
    <n v="0.33421869999999998"/>
    <n v="0.99650000000000005"/>
    <n v="0.98199999999999998"/>
    <n v="0.99770000000000003"/>
    <n v="0.97360000000000002"/>
    <n v="0.99770000000000003"/>
    <n v="0.99680000000000002"/>
    <n v="0.99770000000000003"/>
    <n v="1"/>
    <x v="216"/>
  </r>
  <r>
    <x v="1"/>
    <n v="480290059"/>
    <s v="FRM"/>
    <s v="Texas"/>
    <s v="Bexar"/>
    <n v="29.275386999999998"/>
    <n v="-98.311666000000002"/>
    <n v="3188"/>
    <x v="163"/>
    <n v="19.399999999999999"/>
    <x v="0"/>
    <x v="217"/>
    <x v="217"/>
    <x v="217"/>
    <x v="217"/>
    <x v="217"/>
    <x v="211"/>
    <x v="217"/>
    <x v="215"/>
    <n v="0.5"/>
    <n v="3.9079282000000002"/>
    <n v="0.64196909999999996"/>
    <n v="1.7286904000000001"/>
    <n v="5.3156705000000004"/>
    <n v="5.0333867000000003"/>
    <n v="0.23216049999999999"/>
    <n v="1.6949322"/>
    <n v="0.40723740000000003"/>
    <n v="0.996"/>
    <n v="0.97350000000000003"/>
    <n v="0.998"/>
    <n v="0.96599999999999997"/>
    <n v="0.99809999999999999"/>
    <n v="0.995"/>
    <n v="0.99819999999999998"/>
    <n v="1"/>
    <x v="217"/>
  </r>
  <r>
    <x v="1"/>
    <n v="480370004"/>
    <s v="FRM"/>
    <s v="Texas"/>
    <s v="Bowie"/>
    <n v="33.425756999999997"/>
    <n v="-94.070807000000002"/>
    <n v="42221"/>
    <x v="164"/>
    <n v="23"/>
    <x v="0"/>
    <x v="218"/>
    <x v="218"/>
    <x v="218"/>
    <x v="218"/>
    <x v="218"/>
    <x v="0"/>
    <x v="218"/>
    <x v="216"/>
    <n v="0.5"/>
    <n v="1.5201891999999999"/>
    <n v="0.64795360000000002"/>
    <n v="1.3291229"/>
    <n v="13.1570587"/>
    <n v="4.6416006000000003"/>
    <n v="0.15923709999999999"/>
    <n v="1.0573872"/>
    <n v="1.54383E-2"/>
    <n v="1.0094000000000001"/>
    <n v="0.97719999999999996"/>
    <n v="0.77339999999999998"/>
    <n v="1.0880000000000001"/>
    <n v="0.69059999999999999"/>
    <n v="-9"/>
    <n v="0.76629999999999998"/>
    <n v="0.84660000000000002"/>
    <x v="218"/>
  </r>
  <r>
    <x v="1"/>
    <n v="481130069"/>
    <s v="FRM"/>
    <s v="Texas"/>
    <s v="Dallas"/>
    <n v="32.819952000000001"/>
    <n v="-96.860082000000006"/>
    <n v="36200"/>
    <x v="165"/>
    <n v="22"/>
    <x v="0"/>
    <x v="219"/>
    <x v="219"/>
    <x v="219"/>
    <x v="219"/>
    <x v="219"/>
    <x v="212"/>
    <x v="219"/>
    <x v="217"/>
    <n v="0.5"/>
    <n v="1.3156873"/>
    <n v="0.88410149999999998"/>
    <n v="2.2461443000000001"/>
    <n v="8.1749249000000006"/>
    <n v="6.2355308999999997"/>
    <n v="0.3754015"/>
    <n v="2.2009992999999999"/>
    <n v="7.8276499999999999E-2"/>
    <n v="1.0559000000000001"/>
    <n v="0.84150000000000003"/>
    <n v="0.98850000000000005"/>
    <n v="0.96050000000000002"/>
    <n v="1.0347999999999999"/>
    <n v="0.70520000000000005"/>
    <n v="1.0429999999999999"/>
    <n v="1.2404999999999999"/>
    <x v="219"/>
  </r>
  <r>
    <x v="1"/>
    <n v="481130087"/>
    <s v="FRM"/>
    <s v="Texas"/>
    <s v="Dallas"/>
    <n v="32.676600000000001"/>
    <n v="-96.871600000000001"/>
    <n v="35200"/>
    <x v="105"/>
    <n v="24.6"/>
    <x v="0"/>
    <x v="220"/>
    <x v="220"/>
    <x v="220"/>
    <x v="220"/>
    <x v="220"/>
    <x v="0"/>
    <x v="220"/>
    <x v="218"/>
    <n v="0.5"/>
    <n v="1.7489967"/>
    <n v="0.71598709999999999"/>
    <n v="2.2207517999999999"/>
    <n v="10.2328587"/>
    <n v="6.7419909999999996"/>
    <n v="0"/>
    <n v="2.4106987000000002"/>
    <n v="8.8465299999999997E-2"/>
    <n v="0.995"/>
    <n v="0.9879"/>
    <n v="0.99780000000000002"/>
    <n v="0.9748"/>
    <n v="0.99780000000000002"/>
    <n v="-9"/>
    <n v="0.99780000000000002"/>
    <n v="1"/>
    <x v="220"/>
  </r>
  <r>
    <x v="1"/>
    <n v="481350003"/>
    <s v="FRM"/>
    <s v="Texas"/>
    <s v="Ector"/>
    <n v="31.836579"/>
    <n v="-102.341978"/>
    <n v="28156"/>
    <x v="166"/>
    <n v="17"/>
    <x v="0"/>
    <x v="221"/>
    <x v="221"/>
    <x v="221"/>
    <x v="221"/>
    <x v="221"/>
    <x v="213"/>
    <x v="221"/>
    <x v="219"/>
    <n v="0.5"/>
    <n v="2.3291539999999999"/>
    <n v="0.34270729999999999"/>
    <n v="1.3401091999999999"/>
    <n v="7.2048321"/>
    <n v="3.8312778000000001"/>
    <n v="0.16180900000000001"/>
    <n v="1.3471975"/>
    <n v="1.49455E-2"/>
    <n v="0.997"/>
    <n v="0.96079999999999999"/>
    <n v="0.99750000000000005"/>
    <n v="0.96989999999999998"/>
    <n v="0.99770000000000003"/>
    <n v="0.99439999999999995"/>
    <n v="0.99770000000000003"/>
    <n v="1"/>
    <x v="221"/>
  </r>
  <r>
    <x v="1"/>
    <n v="481410037"/>
    <s v="FRM"/>
    <s v="Texas"/>
    <s v="El Paso"/>
    <n v="31.768281000000002"/>
    <n v="-106.50125300000001"/>
    <n v="30124"/>
    <x v="167"/>
    <n v="19.7"/>
    <x v="0"/>
    <x v="222"/>
    <x v="222"/>
    <x v="222"/>
    <x v="222"/>
    <x v="222"/>
    <x v="214"/>
    <x v="222"/>
    <x v="220"/>
    <n v="0.5"/>
    <n v="7.0937051999999996"/>
    <n v="1.4289978000000001"/>
    <n v="0.52861199999999997"/>
    <n v="7.8697809999999997"/>
    <n v="1.3863471999999999"/>
    <n v="0.18008460000000001"/>
    <n v="0.48228460000000001"/>
    <n v="0.2464316"/>
    <n v="0.99780000000000002"/>
    <n v="0.99060000000000004"/>
    <n v="0.99790000000000001"/>
    <n v="0.97870000000000001"/>
    <n v="0.998"/>
    <n v="0.99770000000000003"/>
    <n v="0.998"/>
    <n v="1"/>
    <x v="222"/>
  </r>
  <r>
    <x v="1"/>
    <n v="481410044"/>
    <s v="FRM"/>
    <s v="Texas"/>
    <s v="El Paso"/>
    <n v="31.765674000000001"/>
    <n v="-106.455225"/>
    <n v="30124"/>
    <x v="48"/>
    <n v="25.9"/>
    <x v="0"/>
    <x v="223"/>
    <x v="223"/>
    <x v="223"/>
    <x v="223"/>
    <x v="223"/>
    <x v="215"/>
    <x v="223"/>
    <x v="221"/>
    <n v="0.5"/>
    <n v="6.1053109000000001"/>
    <n v="1.6344118000000001"/>
    <n v="0.73533899999999996"/>
    <n v="13.8284769"/>
    <n v="2.0589080000000002"/>
    <n v="0.187637"/>
    <n v="0.72393450000000004"/>
    <n v="0.15278630000000001"/>
    <n v="0.99739999999999995"/>
    <n v="0.98909999999999998"/>
    <n v="0.99770000000000003"/>
    <n v="0.98280000000000001"/>
    <n v="0.99760000000000004"/>
    <n v="0.99850000000000005"/>
    <n v="0.99760000000000004"/>
    <n v="1"/>
    <x v="223"/>
  </r>
  <r>
    <x v="1"/>
    <n v="482010058"/>
    <s v="FRM"/>
    <s v="Texas"/>
    <s v="Harris"/>
    <n v="29.770699"/>
    <n v="-95.031222999999997"/>
    <n v="8214"/>
    <x v="127"/>
    <n v="21.5"/>
    <x v="0"/>
    <x v="224"/>
    <x v="224"/>
    <x v="224"/>
    <x v="224"/>
    <x v="224"/>
    <x v="216"/>
    <x v="224"/>
    <x v="222"/>
    <n v="0.5"/>
    <n v="4.2627220000000001"/>
    <n v="0.5401667"/>
    <n v="1.8217899"/>
    <n v="6.1473522000000003"/>
    <n v="5.8835664000000003"/>
    <n v="8.2609299999999997E-2"/>
    <n v="1.7944548"/>
    <n v="0.52056999999999998"/>
    <n v="0.99080000000000001"/>
    <n v="0.98819999999999997"/>
    <n v="0.99529999999999996"/>
    <n v="0.95530000000000004"/>
    <n v="0.99519999999999997"/>
    <n v="0.99639999999999995"/>
    <n v="0.99529999999999996"/>
    <n v="1"/>
    <x v="224"/>
  </r>
  <r>
    <x v="1"/>
    <n v="482011035"/>
    <s v="FRM"/>
    <s v="Texas"/>
    <s v="Harris"/>
    <n v="29.733713000000002"/>
    <n v="-95.257591000000005"/>
    <n v="8213"/>
    <x v="114"/>
    <n v="27.1"/>
    <x v="0"/>
    <x v="225"/>
    <x v="225"/>
    <x v="225"/>
    <x v="225"/>
    <x v="225"/>
    <x v="217"/>
    <x v="225"/>
    <x v="223"/>
    <n v="0.5"/>
    <n v="3.9548831"/>
    <n v="0.60283790000000004"/>
    <n v="1.9442391000000001"/>
    <n v="11.885294"/>
    <n v="5.8784051000000002"/>
    <n v="0.24188080000000001"/>
    <n v="1.8344096000000001"/>
    <n v="0.2935779"/>
    <n v="0.98899999999999999"/>
    <n v="0.98599999999999999"/>
    <n v="0.99490000000000001"/>
    <n v="0.94830000000000003"/>
    <n v="0.99460000000000004"/>
    <n v="0.99609999999999999"/>
    <n v="0.99480000000000002"/>
    <n v="1"/>
    <x v="225"/>
  </r>
  <r>
    <x v="1"/>
    <n v="482030002"/>
    <s v="FRM"/>
    <s v="Texas"/>
    <s v="Harrison"/>
    <n v="32.669004000000001"/>
    <n v="-94.167449000000005"/>
    <n v="35221"/>
    <x v="130"/>
    <n v="18.7"/>
    <x v="0"/>
    <x v="226"/>
    <x v="226"/>
    <x v="226"/>
    <x v="226"/>
    <x v="226"/>
    <x v="0"/>
    <x v="226"/>
    <x v="224"/>
    <n v="0.5"/>
    <n v="1.1257553"/>
    <n v="0.67751340000000004"/>
    <n v="1.0319966"/>
    <n v="8.0090857"/>
    <n v="5.5836487000000004"/>
    <n v="0"/>
    <n v="1.8291307999999999"/>
    <n v="1.02253E-2"/>
    <n v="0.93169999999999997"/>
    <n v="1.0369999999999999"/>
    <n v="0.93720000000000003"/>
    <n v="0.64429999999999998"/>
    <n v="1.3712"/>
    <n v="-9"/>
    <n v="1.2501"/>
    <n v="0.61399999999999999"/>
    <x v="226"/>
  </r>
  <r>
    <x v="1"/>
    <n v="483750320"/>
    <s v="FRM"/>
    <s v="Texas"/>
    <s v="Potter"/>
    <n v="35.201588000000001"/>
    <n v="-101.90923600000001"/>
    <n v="59161"/>
    <x v="168"/>
    <n v="14.4"/>
    <x v="0"/>
    <x v="227"/>
    <x v="227"/>
    <x v="227"/>
    <x v="227"/>
    <x v="227"/>
    <x v="218"/>
    <x v="227"/>
    <x v="225"/>
    <n v="0.5"/>
    <n v="3.3402134999999999"/>
    <n v="0.3411498"/>
    <n v="1.0837813999999999"/>
    <n v="4.8722091000000001"/>
    <n v="2.7221487"/>
    <n v="0.54849840000000005"/>
    <n v="0.99858329999999995"/>
    <n v="6.4742999999999997E-3"/>
    <n v="1.1046"/>
    <n v="0.88009999999999999"/>
    <n v="0.82740000000000002"/>
    <n v="1.0584"/>
    <n v="0.97760000000000002"/>
    <n v="0.44829999999999998"/>
    <n v="0.97160000000000002"/>
    <n v="1.1232"/>
    <x v="227"/>
  </r>
  <r>
    <x v="1"/>
    <n v="484391002"/>
    <s v="FRM"/>
    <s v="Texas"/>
    <s v="Tarrant"/>
    <n v="32.805819999999997"/>
    <n v="-97.356570000000005"/>
    <n v="36196"/>
    <x v="14"/>
    <n v="23.6"/>
    <x v="0"/>
    <x v="228"/>
    <x v="228"/>
    <x v="228"/>
    <x v="228"/>
    <x v="228"/>
    <x v="219"/>
    <x v="228"/>
    <x v="226"/>
    <n v="0.5"/>
    <n v="2.0770341999999999"/>
    <n v="0.74626579999999998"/>
    <n v="2.1185510000000001"/>
    <n v="9.5387038999999998"/>
    <n v="6.2090234999999998"/>
    <n v="0.21122869999999999"/>
    <n v="2.1914587000000001"/>
    <n v="6.3942100000000002E-2"/>
    <n v="0.99519999999999997"/>
    <n v="0.98909999999999998"/>
    <n v="0.99780000000000002"/>
    <n v="0.9748"/>
    <n v="0.99790000000000001"/>
    <n v="0.99490000000000001"/>
    <n v="0.99790000000000001"/>
    <n v="1"/>
    <x v="228"/>
  </r>
  <r>
    <x v="1"/>
    <n v="484391006"/>
    <s v="FRM"/>
    <s v="Texas"/>
    <s v="Tarrant"/>
    <n v="32.759166999999998"/>
    <n v="-97.341389000000007"/>
    <n v="36196"/>
    <x v="164"/>
    <n v="24.2"/>
    <x v="0"/>
    <x v="229"/>
    <x v="229"/>
    <x v="229"/>
    <x v="229"/>
    <x v="229"/>
    <x v="220"/>
    <x v="229"/>
    <x v="227"/>
    <n v="0.5"/>
    <n v="1.4697408999999999"/>
    <n v="0.92435440000000002"/>
    <n v="2.3352236999999998"/>
    <n v="9.8703537000000008"/>
    <n v="6.2962183999999999"/>
    <n v="0.577793"/>
    <n v="2.1982664999999999"/>
    <n v="7.6911199999999999E-2"/>
    <n v="0.99480000000000002"/>
    <n v="0.98670000000000002"/>
    <n v="0.99650000000000005"/>
    <n v="0.97130000000000005"/>
    <n v="0.99670000000000003"/>
    <n v="0.99519999999999997"/>
    <n v="0.99670000000000003"/>
    <n v="1"/>
    <x v="229"/>
  </r>
  <r>
    <x v="1"/>
    <n v="484530020"/>
    <s v="FRM"/>
    <s v="Texas"/>
    <s v="Travis"/>
    <n v="30.483174999999999"/>
    <n v="-97.872309999999999"/>
    <n v="15191"/>
    <x v="44"/>
    <n v="20.8"/>
    <x v="0"/>
    <x v="230"/>
    <x v="230"/>
    <x v="230"/>
    <x v="230"/>
    <x v="230"/>
    <x v="221"/>
    <x v="230"/>
    <x v="228"/>
    <n v="0.5"/>
    <n v="3.0940316000000001"/>
    <n v="0.54200709999999996"/>
    <n v="1.5995854"/>
    <n v="8.2695340999999996"/>
    <n v="4.9080633999999996"/>
    <n v="0.15341360000000001"/>
    <n v="1.6194066"/>
    <n v="0.11706809999999999"/>
    <n v="0.99570000000000003"/>
    <n v="0.96530000000000005"/>
    <n v="0.99750000000000005"/>
    <n v="0.96389999999999998"/>
    <n v="0.99760000000000004"/>
    <n v="0.99299999999999999"/>
    <n v="0.99760000000000004"/>
    <n v="1"/>
    <x v="230"/>
  </r>
  <r>
    <x v="1"/>
    <n v="484530021"/>
    <s v="FRM"/>
    <s v="Texas"/>
    <s v="Travis"/>
    <n v="30.263233"/>
    <n v="-97.712883000000005"/>
    <n v="12193"/>
    <x v="121"/>
    <n v="22"/>
    <x v="0"/>
    <x v="231"/>
    <x v="231"/>
    <x v="231"/>
    <x v="231"/>
    <x v="231"/>
    <x v="222"/>
    <x v="231"/>
    <x v="229"/>
    <n v="0.5"/>
    <n v="2.7801651999999999"/>
    <n v="0.71279749999999997"/>
    <n v="1.9912399000000001"/>
    <n v="7.5794991999999999"/>
    <n v="5.9286551000000003"/>
    <n v="0.11653289999999999"/>
    <n v="2.0310996000000001"/>
    <n v="0.40532089999999998"/>
    <n v="0.99760000000000004"/>
    <n v="0.98409999999999997"/>
    <n v="0.99690000000000001"/>
    <n v="0.97770000000000001"/>
    <n v="0.99709999999999999"/>
    <n v="0.99460000000000004"/>
    <n v="0.997"/>
    <n v="1"/>
    <x v="231"/>
  </r>
  <r>
    <x v="1"/>
    <n v="490030003"/>
    <s v="FRM"/>
    <s v="Utah"/>
    <s v="Box Elder"/>
    <n v="41.492778000000001"/>
    <n v="-112.018056"/>
    <n v="125095"/>
    <x v="169"/>
    <n v="37.299999999999997"/>
    <x v="0"/>
    <x v="232"/>
    <x v="232"/>
    <x v="232"/>
    <x v="232"/>
    <x v="232"/>
    <x v="223"/>
    <x v="232"/>
    <x v="230"/>
    <n v="0.5"/>
    <n v="3.6574099000000002"/>
    <n v="1.3176816"/>
    <n v="2.8851333000000001"/>
    <n v="17.324504900000001"/>
    <n v="2.4243332999999998"/>
    <n v="6.955749"/>
    <n v="1.8969499999999999"/>
    <n v="0.38913940000000002"/>
    <n v="0.997"/>
    <n v="0.97340000000000004"/>
    <n v="0.99560000000000004"/>
    <n v="0.95669999999999999"/>
    <n v="0.99439999999999995"/>
    <n v="0.99619999999999997"/>
    <n v="0.99550000000000005"/>
    <n v="1"/>
    <x v="232"/>
  </r>
  <r>
    <x v="1"/>
    <n v="490050004"/>
    <s v="FRM"/>
    <s v="Utah"/>
    <s v="Cache"/>
    <n v="41.731110999999999"/>
    <n v="-111.83750000000001"/>
    <n v="127097"/>
    <x v="170"/>
    <n v="39.1"/>
    <x v="0"/>
    <x v="233"/>
    <x v="233"/>
    <x v="233"/>
    <x v="233"/>
    <x v="233"/>
    <x v="224"/>
    <x v="233"/>
    <x v="231"/>
    <n v="0.5"/>
    <n v="0.87734219999999996"/>
    <n v="1.1325334"/>
    <n v="3.5323891999999999"/>
    <n v="18.7927094"/>
    <n v="1.5213198999999999"/>
    <n v="10.257131599999999"/>
    <n v="2.0210797999999999"/>
    <n v="0.51113980000000003"/>
    <n v="1.2555000000000001"/>
    <n v="1.2698"/>
    <n v="1.0495000000000001"/>
    <n v="0.91800000000000004"/>
    <n v="1.0488999999999999"/>
    <n v="1.0488999999999999"/>
    <n v="1.0483"/>
    <n v="1.1714"/>
    <x v="233"/>
  </r>
  <r>
    <x v="1"/>
    <n v="490110004"/>
    <s v="FRM"/>
    <s v="Utah"/>
    <s v="Davis"/>
    <n v="40.902966999999997"/>
    <n v="-111.884467"/>
    <n v="119095"/>
    <x v="171"/>
    <n v="36.700000000000003"/>
    <x v="0"/>
    <x v="234"/>
    <x v="234"/>
    <x v="234"/>
    <x v="234"/>
    <x v="234"/>
    <x v="225"/>
    <x v="234"/>
    <x v="232"/>
    <n v="0.5"/>
    <n v="0.70954779999999995"/>
    <n v="1.2754719999999999"/>
    <n v="4.3052859000000003"/>
    <n v="12.503427500000001"/>
    <n v="1.7211072000000001"/>
    <n v="12.6661491"/>
    <n v="2.4842504999999999"/>
    <n v="0.60204290000000005"/>
    <n v="0.59550000000000003"/>
    <n v="0.62919999999999998"/>
    <n v="0.91220000000000001"/>
    <n v="1.3498000000000001"/>
    <n v="0.9234"/>
    <n v="0.91210000000000002"/>
    <n v="0.91390000000000005"/>
    <n v="0.74470000000000003"/>
    <x v="234"/>
  </r>
  <r>
    <x v="1"/>
    <n v="490350003"/>
    <s v="FRM"/>
    <s v="Utah"/>
    <s v="Salt Lake"/>
    <n v="40.646667000000001"/>
    <n v="-111.849722"/>
    <n v="117095"/>
    <x v="172"/>
    <n v="45.8"/>
    <x v="0"/>
    <x v="235"/>
    <x v="235"/>
    <x v="235"/>
    <x v="235"/>
    <x v="235"/>
    <x v="226"/>
    <x v="235"/>
    <x v="233"/>
    <n v="0.5"/>
    <n v="1.3071493999999999"/>
    <n v="1.8731202"/>
    <n v="5.3259292"/>
    <n v="14.6520844"/>
    <n v="1.9395237999999999"/>
    <n v="15.9489746"/>
    <n v="3.1168103"/>
    <n v="1.1629750000000001"/>
    <n v="0.99690000000000001"/>
    <n v="0.99419999999999997"/>
    <n v="0.99629999999999996"/>
    <n v="0.98760000000000003"/>
    <n v="0.99560000000000004"/>
    <n v="0.99639999999999995"/>
    <n v="0.99629999999999996"/>
    <n v="1"/>
    <x v="235"/>
  </r>
  <r>
    <x v="1"/>
    <n v="490351001"/>
    <s v="FRM"/>
    <s v="Utah"/>
    <s v="Salt Lake"/>
    <n v="40.708610999999998"/>
    <n v="-112.094722"/>
    <n v="118093"/>
    <x v="173"/>
    <n v="30.5"/>
    <x v="0"/>
    <x v="236"/>
    <x v="236"/>
    <x v="236"/>
    <x v="236"/>
    <x v="236"/>
    <x v="227"/>
    <x v="236"/>
    <x v="234"/>
    <n v="0.5"/>
    <n v="1.3076179999999999"/>
    <n v="1.8548213"/>
    <n v="3.9518089000000001"/>
    <n v="6.5783924999999996"/>
    <n v="1.6036428"/>
    <n v="11.6520882"/>
    <n v="2.2937565000000002"/>
    <n v="0.84189510000000001"/>
    <n v="0.99639999999999995"/>
    <n v="0.99239999999999995"/>
    <n v="0.99519999999999997"/>
    <n v="0.97960000000000003"/>
    <n v="0.99390000000000001"/>
    <n v="0.99539999999999995"/>
    <n v="0.99529999999999996"/>
    <n v="1"/>
    <x v="236"/>
  </r>
  <r>
    <x v="1"/>
    <n v="490353006"/>
    <s v="FRM"/>
    <s v="Utah"/>
    <s v="Salt Lake"/>
    <n v="40.736389000000003"/>
    <n v="-111.87222199999999"/>
    <n v="118095"/>
    <x v="174"/>
    <n v="45.6"/>
    <x v="0"/>
    <x v="237"/>
    <x v="237"/>
    <x v="237"/>
    <x v="237"/>
    <x v="237"/>
    <x v="228"/>
    <x v="237"/>
    <x v="235"/>
    <n v="0.5"/>
    <n v="1.276651"/>
    <n v="1.8736434"/>
    <n v="5.7953615000000003"/>
    <n v="12.045596099999999"/>
    <n v="2.0556654999999999"/>
    <n v="17.413803099999999"/>
    <n v="3.3973738999999998"/>
    <n v="1.3246104000000001"/>
    <n v="0.9264"/>
    <n v="0.94350000000000001"/>
    <n v="1.0269999999999999"/>
    <n v="0.93630000000000002"/>
    <n v="0.99260000000000004"/>
    <n v="1.0309999999999999"/>
    <n v="1.0284"/>
    <n v="1.0209999999999999"/>
    <x v="237"/>
  </r>
  <r>
    <x v="1"/>
    <n v="490353007"/>
    <s v="FRM"/>
    <s v="Utah"/>
    <s v="Salt Lake"/>
    <n v="40.704444000000002"/>
    <n v="-111.968611"/>
    <n v="118094"/>
    <x v="141"/>
    <n v="-9"/>
    <x v="0"/>
    <x v="238"/>
    <x v="238"/>
    <x v="238"/>
    <x v="238"/>
    <x v="238"/>
    <x v="229"/>
    <x v="238"/>
    <x v="236"/>
    <n v="0.5"/>
    <n v="1.2561952999999999"/>
    <n v="1.8420236000000001"/>
    <n v="5.5151567000000004"/>
    <n v="12.3754349"/>
    <n v="1.9891987"/>
    <n v="16.530572899999999"/>
    <n v="3.2278148999999998"/>
    <n v="1.2043136000000001"/>
    <n v="0.998"/>
    <n v="0.99680000000000002"/>
    <n v="0.99809999999999999"/>
    <n v="0.98950000000000005"/>
    <n v="0.99739999999999995"/>
    <n v="0.99809999999999999"/>
    <n v="0.99809999999999999"/>
    <n v="1"/>
    <x v="238"/>
  </r>
  <r>
    <x v="1"/>
    <n v="490353008"/>
    <s v="FRM"/>
    <s v="Utah"/>
    <s v="Salt Lake"/>
    <n v="40.517946000000002"/>
    <n v="-112.023051"/>
    <n v="116094"/>
    <x v="141"/>
    <n v="-9"/>
    <x v="0"/>
    <x v="239"/>
    <x v="239"/>
    <x v="239"/>
    <x v="239"/>
    <x v="239"/>
    <x v="230"/>
    <x v="239"/>
    <x v="237"/>
    <n v="0.5"/>
    <n v="0.97383620000000004"/>
    <n v="1.3168991999999999"/>
    <n v="4.1030264000000001"/>
    <n v="5.1076535999999999"/>
    <n v="1.3576295"/>
    <n v="12.430676500000001"/>
    <n v="2.4144231999999999"/>
    <n v="0.76644900000000005"/>
    <n v="0.84970000000000001"/>
    <n v="0.83260000000000001"/>
    <n v="1.0343"/>
    <n v="0.92169999999999996"/>
    <n v="0.96140000000000003"/>
    <n v="1.0438000000000001"/>
    <n v="1.0391999999999999"/>
    <n v="1.0193000000000001"/>
    <x v="239"/>
  </r>
  <r>
    <x v="1"/>
    <n v="490353010"/>
    <s v="FRM"/>
    <s v="Utah"/>
    <s v="Salt Lake"/>
    <n v="40.784219999999998"/>
    <n v="-111.931"/>
    <n v="118095"/>
    <x v="37"/>
    <n v="38.700000000000003"/>
    <x v="0"/>
    <x v="240"/>
    <x v="240"/>
    <x v="240"/>
    <x v="240"/>
    <x v="240"/>
    <x v="231"/>
    <x v="240"/>
    <x v="238"/>
    <n v="0.5"/>
    <n v="1.1370553999999999"/>
    <n v="1.6888776000000001"/>
    <n v="4.9114260999999999"/>
    <n v="10.098270400000001"/>
    <n v="1.8109548"/>
    <n v="14.6731634"/>
    <n v="2.8686712000000001"/>
    <n v="1.0531039"/>
    <n v="0.77900000000000003"/>
    <n v="0.81930000000000003"/>
    <n v="1.1252"/>
    <n v="0.79920000000000002"/>
    <n v="0.99980000000000002"/>
    <n v="1.1427"/>
    <n v="1.1322000000000001"/>
    <n v="1.0798000000000001"/>
    <x v="240"/>
  </r>
  <r>
    <x v="1"/>
    <n v="490450003"/>
    <s v="FRM"/>
    <s v="Utah"/>
    <s v="Tooele"/>
    <n v="40.543371"/>
    <n v="-112.29881399999999"/>
    <n v="117092"/>
    <x v="100"/>
    <n v="23.2"/>
    <x v="0"/>
    <x v="241"/>
    <x v="241"/>
    <x v="241"/>
    <x v="241"/>
    <x v="241"/>
    <x v="232"/>
    <x v="241"/>
    <x v="239"/>
    <n v="0.5"/>
    <n v="2.0635922"/>
    <n v="1.1294686"/>
    <n v="2.6453600000000002"/>
    <n v="6.0348138999999996"/>
    <n v="1.4834375"/>
    <n v="7.2605190000000004"/>
    <n v="1.6307768"/>
    <n v="0.45894439999999997"/>
    <n v="0.99770000000000003"/>
    <n v="0.98829999999999996"/>
    <n v="0.99550000000000005"/>
    <n v="0.95520000000000005"/>
    <n v="0.99390000000000001"/>
    <n v="0.99590000000000001"/>
    <n v="0.99519999999999997"/>
    <n v="1"/>
    <x v="241"/>
  </r>
  <r>
    <x v="1"/>
    <n v="490490002"/>
    <s v="FRM"/>
    <s v="Utah"/>
    <s v="Utah"/>
    <n v="40.253610999999999"/>
    <n v="-111.663056"/>
    <n v="113096"/>
    <x v="58"/>
    <n v="37.5"/>
    <x v="0"/>
    <x v="242"/>
    <x v="242"/>
    <x v="242"/>
    <x v="242"/>
    <x v="242"/>
    <x v="233"/>
    <x v="242"/>
    <x v="240"/>
    <n v="0.5"/>
    <n v="1.2477758000000001"/>
    <n v="1.3910252999999999"/>
    <n v="4.8890295000000004"/>
    <n v="9.4401188000000005"/>
    <n v="1.2212727000000001"/>
    <n v="15.2800446"/>
    <n v="2.9308648000000002"/>
    <n v="0.65420100000000003"/>
    <n v="0.41410000000000002"/>
    <n v="0.97450000000000003"/>
    <n v="1.3210999999999999"/>
    <n v="0.64280000000000004"/>
    <n v="0.74339999999999995"/>
    <n v="1.4321999999999999"/>
    <n v="1.2594000000000001"/>
    <n v="1.4009"/>
    <x v="242"/>
  </r>
  <r>
    <x v="1"/>
    <n v="490494001"/>
    <s v="FRM"/>
    <s v="Utah"/>
    <s v="Utah"/>
    <n v="40.341388999999999"/>
    <n v="-111.713611"/>
    <n v="114096"/>
    <x v="175"/>
    <n v="44.6"/>
    <x v="0"/>
    <x v="243"/>
    <x v="243"/>
    <x v="243"/>
    <x v="243"/>
    <x v="243"/>
    <x v="234"/>
    <x v="243"/>
    <x v="241"/>
    <n v="0.5"/>
    <n v="3.0750538999999999"/>
    <n v="1.2882248999999999"/>
    <n v="4.4239879000000002"/>
    <n v="17.223823500000002"/>
    <n v="1.7195750000000001"/>
    <n v="13.0622416"/>
    <n v="2.7747137999999998"/>
    <n v="0.59097109999999997"/>
    <n v="2.3081999999999998"/>
    <n v="0.98560000000000003"/>
    <n v="0.78069999999999995"/>
    <n v="1.3559000000000001"/>
    <n v="1.3052999999999999"/>
    <n v="0.73240000000000005"/>
    <n v="0.81299999999999994"/>
    <n v="0.75739999999999996"/>
    <x v="243"/>
  </r>
  <r>
    <x v="1"/>
    <n v="490495008"/>
    <s v="FRM"/>
    <s v="Utah"/>
    <s v="Utah"/>
    <n v="40.430278000000001"/>
    <n v="-111.803889"/>
    <n v="115095"/>
    <x v="18"/>
    <n v="33.799999999999997"/>
    <x v="0"/>
    <x v="244"/>
    <x v="244"/>
    <x v="244"/>
    <x v="244"/>
    <x v="244"/>
    <x v="235"/>
    <x v="244"/>
    <x v="242"/>
    <n v="0.5"/>
    <n v="2.4469466"/>
    <n v="1.3353174999999999"/>
    <n v="3.9046128000000002"/>
    <n v="9.6697941000000007"/>
    <n v="1.5236788999999999"/>
    <n v="11.5218287"/>
    <n v="2.4120438000000002"/>
    <n v="0.55535440000000003"/>
    <n v="0.99719999999999998"/>
    <n v="0.98570000000000002"/>
    <n v="0.99529999999999996"/>
    <n v="0.97289999999999999"/>
    <n v="0.99299999999999999"/>
    <n v="0.99570000000000003"/>
    <n v="0.99519999999999997"/>
    <n v="1"/>
    <x v="244"/>
  </r>
  <r>
    <x v="1"/>
    <n v="490495010"/>
    <s v="FRM"/>
    <s v="Utah"/>
    <s v="Utah"/>
    <n v="40.136389000000001"/>
    <n v="-111.659722"/>
    <n v="112096"/>
    <x v="176"/>
    <n v="39.9"/>
    <x v="0"/>
    <x v="245"/>
    <x v="245"/>
    <x v="245"/>
    <x v="245"/>
    <x v="245"/>
    <x v="236"/>
    <x v="245"/>
    <x v="243"/>
    <n v="0.5"/>
    <n v="1.4410023999999999"/>
    <n v="1.6371366999999999"/>
    <n v="5.3158493"/>
    <n v="9.2465591000000007"/>
    <n v="1.3648094"/>
    <n v="16.566131599999999"/>
    <n v="3.1805048"/>
    <n v="0.69775929999999997"/>
    <n v="0.99390000000000001"/>
    <n v="0.97170000000000001"/>
    <n v="0.99199999999999999"/>
    <n v="0.9758"/>
    <n v="0.99260000000000004"/>
    <n v="0.9919"/>
    <n v="0.9919"/>
    <n v="1"/>
    <x v="245"/>
  </r>
  <r>
    <x v="1"/>
    <n v="490570002"/>
    <s v="FRM"/>
    <s v="Utah"/>
    <s v="Weber"/>
    <n v="41.206389000000001"/>
    <n v="-111.974722"/>
    <n v="122095"/>
    <x v="169"/>
    <n v="37.700000000000003"/>
    <x v="0"/>
    <x v="246"/>
    <x v="246"/>
    <x v="246"/>
    <x v="246"/>
    <x v="246"/>
    <x v="237"/>
    <x v="246"/>
    <x v="244"/>
    <n v="0.5"/>
    <n v="1.1065023"/>
    <n v="1.7265961999999999"/>
    <n v="4.8570266000000002"/>
    <n v="9.5950947000000006"/>
    <n v="1.9017588000000001"/>
    <n v="14.348212200000001"/>
    <n v="2.8117895000000002"/>
    <n v="0.87327639999999995"/>
    <n v="0.73809999999999998"/>
    <n v="0.96609999999999996"/>
    <n v="1.101"/>
    <n v="0.81"/>
    <n v="0.9617"/>
    <n v="1.1245000000000001"/>
    <n v="1.0828"/>
    <n v="1.0628"/>
    <x v="246"/>
  </r>
  <r>
    <x v="1"/>
    <n v="490570007"/>
    <s v="FRM"/>
    <s v="Utah"/>
    <s v="Weber"/>
    <n v="41.179721999999998"/>
    <n v="-111.983056"/>
    <n v="122095"/>
    <x v="141"/>
    <n v="-9"/>
    <x v="0"/>
    <x v="247"/>
    <x v="247"/>
    <x v="247"/>
    <x v="247"/>
    <x v="247"/>
    <x v="238"/>
    <x v="247"/>
    <x v="245"/>
    <n v="0.5"/>
    <n v="1.0174038000000001"/>
    <n v="1.6244286999999999"/>
    <n v="5.0277567000000003"/>
    <n v="6.6427231000000004"/>
    <n v="1.9430670999999999"/>
    <n v="14.8815136"/>
    <n v="2.913789"/>
    <n v="0.87387510000000002"/>
    <n v="0.99650000000000005"/>
    <n v="0.9909"/>
    <n v="0.99770000000000003"/>
    <n v="0.99"/>
    <n v="0.997"/>
    <n v="0.99780000000000002"/>
    <n v="0.99780000000000002"/>
    <n v="1"/>
    <x v="247"/>
  </r>
  <r>
    <x v="1"/>
    <n v="490571003"/>
    <s v="FRM"/>
    <s v="Utah"/>
    <s v="Weber"/>
    <n v="41.303682999999999"/>
    <n v="-111.987067"/>
    <n v="123095"/>
    <x v="177"/>
    <n v="35.700000000000003"/>
    <x v="0"/>
    <x v="248"/>
    <x v="248"/>
    <x v="248"/>
    <x v="248"/>
    <x v="248"/>
    <x v="239"/>
    <x v="248"/>
    <x v="246"/>
    <n v="0.5"/>
    <n v="0.88817009999999996"/>
    <n v="1.4069518999999999"/>
    <n v="4.1904702"/>
    <n v="11.680429500000001"/>
    <n v="1.7055354"/>
    <n v="12.2980442"/>
    <n v="2.4154751000000001"/>
    <n v="0.62364039999999998"/>
    <n v="0.99590000000000001"/>
    <n v="0.9869"/>
    <n v="0.997"/>
    <n v="0.99270000000000003"/>
    <n v="0.99629999999999996"/>
    <n v="0.99709999999999999"/>
    <n v="0.99709999999999999"/>
    <n v="1"/>
    <x v="248"/>
  </r>
  <r>
    <x v="1"/>
    <n v="530110013"/>
    <s v="FRM"/>
    <s v="Washington"/>
    <s v="Clark"/>
    <n v="45.648333000000001"/>
    <n v="-122.586944"/>
    <n v="178035"/>
    <x v="89"/>
    <n v="24.7"/>
    <x v="0"/>
    <x v="249"/>
    <x v="249"/>
    <x v="249"/>
    <x v="249"/>
    <x v="249"/>
    <x v="240"/>
    <x v="249"/>
    <x v="247"/>
    <n v="0.5"/>
    <n v="0.53569230000000001"/>
    <n v="1.8616474000000001"/>
    <n v="0.5536046"/>
    <n v="19.242853199999999"/>
    <n v="0.89168040000000004"/>
    <n v="0.7563645"/>
    <n v="0.2934349"/>
    <n v="8.2356399999999996E-2"/>
    <n v="0.76649999999999996"/>
    <n v="0.83399999999999996"/>
    <n v="1.0486"/>
    <n v="0.89529999999999998"/>
    <n v="0.89029999999999998"/>
    <n v="1.4372"/>
    <n v="0.91590000000000005"/>
    <n v="1.2467999999999999"/>
    <x v="249"/>
  </r>
  <r>
    <x v="1"/>
    <n v="530330057"/>
    <s v="FRM"/>
    <s v="Washington"/>
    <s v="King"/>
    <n v="47.563200000000002"/>
    <n v="-122.34050000000001"/>
    <n v="195041"/>
    <x v="50"/>
    <n v="23.7"/>
    <x v="0"/>
    <x v="250"/>
    <x v="250"/>
    <x v="250"/>
    <x v="250"/>
    <x v="250"/>
    <x v="241"/>
    <x v="250"/>
    <x v="248"/>
    <n v="0.5"/>
    <n v="1.6123890000000001"/>
    <n v="3.9373852999999999"/>
    <n v="0.98415209999999997"/>
    <n v="12.8552065"/>
    <n v="1.9648212"/>
    <n v="1.0722592"/>
    <n v="0.61425019999999997"/>
    <n v="0.2325247"/>
    <n v="0.92490000000000006"/>
    <n v="0.93159999999999998"/>
    <n v="0.94299999999999995"/>
    <n v="0.90649999999999997"/>
    <n v="0.94"/>
    <n v="0.94969999999999999"/>
    <n v="0.93969999999999998"/>
    <n v="1"/>
    <x v="250"/>
  </r>
  <r>
    <x v="1"/>
    <n v="530330080"/>
    <s v="FRM"/>
    <s v="Washington"/>
    <s v="King"/>
    <n v="47.568333000000003"/>
    <n v="-122.30805599999999"/>
    <n v="195041"/>
    <x v="178"/>
    <n v="16.899999999999999"/>
    <x v="0"/>
    <x v="251"/>
    <x v="251"/>
    <x v="251"/>
    <x v="251"/>
    <x v="251"/>
    <x v="242"/>
    <x v="251"/>
    <x v="249"/>
    <n v="0.5"/>
    <n v="0.91315849999999998"/>
    <n v="1.82321"/>
    <n v="0.70096780000000003"/>
    <n v="10.430695500000001"/>
    <n v="1.3724677999999999"/>
    <n v="0.71616970000000002"/>
    <n v="0.44169370000000002"/>
    <n v="5.2916600000000001E-2"/>
    <n v="1.0185999999999999"/>
    <n v="0.93159999999999998"/>
    <n v="0.98709999999999998"/>
    <n v="0.98370000000000002"/>
    <n v="1.0677000000000001"/>
    <n v="0.8367"/>
    <n v="1.1032999999999999"/>
    <n v="0.91020000000000001"/>
    <x v="251"/>
  </r>
  <r>
    <x v="1"/>
    <n v="530530029"/>
    <s v="FRM"/>
    <s v="Washington"/>
    <s v="Pierce"/>
    <n v="47.186399999999999"/>
    <n v="-122.4517"/>
    <n v="191040"/>
    <x v="179"/>
    <n v="39.700000000000003"/>
    <x v="0"/>
    <x v="252"/>
    <x v="252"/>
    <x v="252"/>
    <x v="252"/>
    <x v="252"/>
    <x v="243"/>
    <x v="252"/>
    <x v="250"/>
    <n v="0.5"/>
    <n v="0.82703389999999999"/>
    <n v="3.3987376999999999"/>
    <n v="0.87483949999999999"/>
    <n v="30.402542100000002"/>
    <n v="1.6317811"/>
    <n v="1.0002812000000001"/>
    <n v="0.51444449999999997"/>
    <n v="0.56099069999999995"/>
    <n v="0.92479999999999996"/>
    <n v="0.95830000000000004"/>
    <n v="0.94989999999999997"/>
    <n v="0.92720000000000002"/>
    <n v="0.95220000000000005"/>
    <n v="0.94230000000000003"/>
    <n v="0.94950000000000001"/>
    <n v="1.0546"/>
    <x v="252"/>
  </r>
  <r>
    <x v="1"/>
    <n v="530610020"/>
    <s v="FRM"/>
    <s v="Washington"/>
    <s v="Snohomish"/>
    <n v="48.246899999999997"/>
    <n v="-121.6031"/>
    <n v="199047"/>
    <x v="180"/>
    <n v="24.2"/>
    <x v="0"/>
    <x v="253"/>
    <x v="253"/>
    <x v="253"/>
    <x v="253"/>
    <x v="253"/>
    <x v="244"/>
    <x v="253"/>
    <x v="251"/>
    <n v="0.5"/>
    <n v="0.67354440000000004"/>
    <n v="2.5308253999999999"/>
    <n v="0.32138060000000002"/>
    <n v="18.9940052"/>
    <n v="0.79778649999999995"/>
    <n v="8.9846800000000004E-2"/>
    <n v="0.27966459999999999"/>
    <n v="0.110292"/>
    <n v="0.77010000000000001"/>
    <n v="0.80230000000000001"/>
    <n v="0.72370000000000001"/>
    <n v="0.74939999999999996"/>
    <n v="0.79549999999999998"/>
    <n v="0.28860000000000002"/>
    <n v="0.83779999999999999"/>
    <n v="0.51219999999999999"/>
    <x v="253"/>
  </r>
  <r>
    <x v="1"/>
    <n v="530611007"/>
    <s v="FRM"/>
    <s v="Washington"/>
    <s v="Snohomish"/>
    <n v="48.054315000000003"/>
    <n v="-122.17152900000001"/>
    <n v="199043"/>
    <x v="146"/>
    <n v="29.6"/>
    <x v="0"/>
    <x v="254"/>
    <x v="254"/>
    <x v="254"/>
    <x v="254"/>
    <x v="254"/>
    <x v="245"/>
    <x v="254"/>
    <x v="252"/>
    <n v="0.5"/>
    <n v="0.67013880000000003"/>
    <n v="3.8669245000000001"/>
    <n v="0.27571299999999999"/>
    <n v="23.041656499999998"/>
    <n v="0.55609589999999998"/>
    <n v="0.27405560000000001"/>
    <n v="0.19553989999999999"/>
    <n v="0.26812720000000001"/>
    <n v="1.0295000000000001"/>
    <n v="1.0818000000000001"/>
    <n v="0.53810000000000002"/>
    <n v="0.94630000000000003"/>
    <n v="0.40860000000000002"/>
    <n v="3.4306999999999999"/>
    <n v="0.39340000000000003"/>
    <n v="1.5249999999999999"/>
    <x v="254"/>
  </r>
  <r>
    <x v="1"/>
    <n v="530630016"/>
    <s v="FRM"/>
    <s v="Washington"/>
    <s v="Spokane"/>
    <n v="47.660742999999997"/>
    <n v="-117.358121"/>
    <n v="188072"/>
    <x v="181"/>
    <n v="16.899999999999999"/>
    <x v="0"/>
    <x v="255"/>
    <x v="255"/>
    <x v="255"/>
    <x v="255"/>
    <x v="255"/>
    <x v="246"/>
    <x v="255"/>
    <x v="253"/>
    <n v="0.5"/>
    <n v="2.5081060000000002"/>
    <n v="1.2565934999999999"/>
    <n v="0.6836738"/>
    <n v="9.0756721000000002"/>
    <n v="0.81733029999999995"/>
    <n v="1.4695441"/>
    <n v="0.45712469999999999"/>
    <n v="0.15695029999999999"/>
    <n v="0.83550000000000002"/>
    <n v="0.54149999999999998"/>
    <n v="0.89570000000000005"/>
    <n v="0.4526"/>
    <n v="0.73929999999999996"/>
    <n v="1.0152000000000001"/>
    <n v="0.89449999999999996"/>
    <n v="1.2145999999999999"/>
    <x v="255"/>
  </r>
  <r>
    <x v="1"/>
    <n v="530770009"/>
    <s v="FRM"/>
    <s v="Washington"/>
    <s v="Yakima"/>
    <n v="46.596780000000003"/>
    <n v="-120.512215"/>
    <n v="183050"/>
    <x v="77"/>
    <n v="28.9"/>
    <x v="0"/>
    <x v="256"/>
    <x v="256"/>
    <x v="256"/>
    <x v="256"/>
    <x v="256"/>
    <x v="247"/>
    <x v="256"/>
    <x v="254"/>
    <n v="0.5"/>
    <n v="0.69213329999999995"/>
    <n v="2.5276288999999998"/>
    <n v="1.6158612999999999"/>
    <n v="17.086189300000001"/>
    <n v="0.85966019999999999"/>
    <n v="4.4969505999999999"/>
    <n v="0.90054820000000002"/>
    <n v="0.27269199999999999"/>
    <n v="0.81479999999999997"/>
    <n v="0.78659999999999997"/>
    <n v="0.81220000000000003"/>
    <n v="0.75480000000000003"/>
    <n v="0.81559999999999999"/>
    <n v="0.81179999999999997"/>
    <n v="0.81240000000000001"/>
    <n v="0.83699999999999997"/>
    <x v="256"/>
  </r>
  <r>
    <x v="1"/>
    <n v="551091002"/>
    <s v="FRM"/>
    <s v="Wisconsin"/>
    <s v="St. Croix"/>
    <n v="45.124443999999997"/>
    <n v="-92.662499999999994"/>
    <n v="151225"/>
    <x v="89"/>
    <n v="26.8"/>
    <x v="0"/>
    <x v="257"/>
    <x v="257"/>
    <x v="257"/>
    <x v="257"/>
    <x v="257"/>
    <x v="248"/>
    <x v="257"/>
    <x v="255"/>
    <n v="0.5"/>
    <n v="0.70892189999999999"/>
    <n v="0.95760889999999999"/>
    <n v="3.3455522000000002"/>
    <n v="8.4407568000000008"/>
    <n v="4.4883141999999996"/>
    <n v="6.1046757999999999"/>
    <n v="2.1350411999999999"/>
    <n v="0.21369350000000001"/>
    <n v="0.88109999999999999"/>
    <n v="0.87790000000000001"/>
    <n v="0.99819999999999998"/>
    <n v="0.9768"/>
    <n v="0.96319999999999995"/>
    <n v="1.0266999999999999"/>
    <n v="0.99939999999999996"/>
    <n v="0.9476"/>
    <x v="257"/>
  </r>
  <r>
    <x v="1"/>
    <n v="560050892"/>
    <s v="FRM"/>
    <s v="Wyoming"/>
    <s v="Campbell"/>
    <n v="44.097073999999999"/>
    <n v="-105.343164"/>
    <n v="143143"/>
    <x v="182"/>
    <n v="11.4"/>
    <x v="0"/>
    <x v="258"/>
    <x v="258"/>
    <x v="258"/>
    <x v="258"/>
    <x v="258"/>
    <x v="0"/>
    <x v="258"/>
    <x v="256"/>
    <n v="0.5"/>
    <n v="1.4597051999999999"/>
    <n v="0.29188009999999998"/>
    <n v="0.50670059999999995"/>
    <n v="6.8354730999999997"/>
    <n v="1.0592542"/>
    <n v="0.42606699999999997"/>
    <n v="0.35444389999999998"/>
    <n v="9.0699999999999996E-5"/>
    <n v="0.84940000000000004"/>
    <n v="0.6371"/>
    <n v="2.0512999999999999"/>
    <n v="0.65269999999999995"/>
    <n v="1.5463"/>
    <n v="-9"/>
    <n v="1.4041999999999999"/>
    <n v="0.66269999999999996"/>
    <x v="258"/>
  </r>
  <r>
    <x v="1"/>
    <n v="560090819"/>
    <s v="FRM"/>
    <s v="Wyoming"/>
    <s v="Converse"/>
    <n v="43.426620999999997"/>
    <n v="-105.386453"/>
    <n v="137142"/>
    <x v="183"/>
    <n v="8.9"/>
    <x v="0"/>
    <x v="259"/>
    <x v="259"/>
    <x v="259"/>
    <x v="259"/>
    <x v="259"/>
    <x v="249"/>
    <x v="259"/>
    <x v="257"/>
    <n v="0.5"/>
    <n v="1.6679324"/>
    <n v="0.26329380000000002"/>
    <n v="0.84102189999999999"/>
    <n v="2.5986853000000001"/>
    <n v="1.6116311999999999"/>
    <n v="0.87168000000000001"/>
    <n v="0.54680930000000005"/>
    <n v="1.9978000000000001E-3"/>
    <n v="1.0586"/>
    <n v="0.61829999999999996"/>
    <n v="2.4232999999999998"/>
    <n v="0.4647"/>
    <n v="1.6968000000000001"/>
    <n v="82.613200000000006"/>
    <n v="1.5718000000000001"/>
    <n v="2.1009000000000002"/>
    <x v="259"/>
  </r>
  <r>
    <x v="1"/>
    <n v="560131003"/>
    <s v="FRM"/>
    <s v="Wyoming"/>
    <s v="Fremont"/>
    <n v="42.841048999999998"/>
    <n v="-108.736277"/>
    <n v="134119"/>
    <x v="89"/>
    <n v="25.1"/>
    <x v="0"/>
    <x v="260"/>
    <x v="260"/>
    <x v="260"/>
    <x v="260"/>
    <x v="260"/>
    <x v="250"/>
    <x v="260"/>
    <x v="258"/>
    <n v="0.5"/>
    <n v="1.1568296"/>
    <n v="0.26467639999999998"/>
    <n v="0.78254460000000003"/>
    <n v="19.550518"/>
    <n v="0.89623039999999998"/>
    <n v="1.5806146999999999"/>
    <n v="0.3807566"/>
    <n v="7.4849399999999996E-2"/>
    <n v="1.0590999999999999"/>
    <n v="0.68579999999999997"/>
    <n v="0.94640000000000002"/>
    <n v="0.90980000000000005"/>
    <n v="0.91349999999999998"/>
    <n v="0.96930000000000005"/>
    <n v="0.94669999999999999"/>
    <n v="0.92500000000000004"/>
    <x v="260"/>
  </r>
  <r>
    <x v="1"/>
    <n v="560210001"/>
    <s v="FRM"/>
    <s v="Wyoming"/>
    <s v="Laramie"/>
    <n v="41.139975999999997"/>
    <n v="-104.817802"/>
    <n v="115144"/>
    <x v="184"/>
    <n v="9.4"/>
    <x v="0"/>
    <x v="261"/>
    <x v="261"/>
    <x v="261"/>
    <x v="261"/>
    <x v="261"/>
    <x v="251"/>
    <x v="261"/>
    <x v="259"/>
    <n v="0.5"/>
    <n v="1.5878611"/>
    <n v="0.44475949999999997"/>
    <n v="0.96846319999999997"/>
    <n v="2.3579636000000002"/>
    <n v="1.1556367000000001"/>
    <n v="1.8558072999999999"/>
    <n v="0.55195620000000001"/>
    <n v="1.7528200000000001E-2"/>
    <n v="0.78100000000000003"/>
    <n v="0.82020000000000004"/>
    <n v="1.6108"/>
    <n v="0.59550000000000003"/>
    <n v="0.99780000000000002"/>
    <n v="3.1353"/>
    <n v="1.2763"/>
    <n v="0.6895"/>
    <x v="261"/>
  </r>
  <r>
    <x v="1"/>
    <n v="560330002"/>
    <s v="FRM"/>
    <s v="Wyoming"/>
    <s v="Sheridan"/>
    <n v="44.815142000000002"/>
    <n v="-106.955933"/>
    <n v="151133"/>
    <x v="185"/>
    <n v="15.6"/>
    <x v="0"/>
    <x v="262"/>
    <x v="262"/>
    <x v="262"/>
    <x v="262"/>
    <x v="262"/>
    <x v="252"/>
    <x v="262"/>
    <x v="260"/>
    <n v="0.5"/>
    <n v="1.3874924"/>
    <n v="0.21576619999999999"/>
    <n v="0.4967569"/>
    <n v="11.0431223"/>
    <n v="1.2073532"/>
    <n v="0.23942759999999999"/>
    <n v="0.41527799999999998"/>
    <n v="0.1637835"/>
    <n v="0.87670000000000003"/>
    <n v="0.45179999999999998"/>
    <n v="0.92069999999999996"/>
    <n v="0.58030000000000004"/>
    <n v="0.90880000000000005"/>
    <n v="1.0203"/>
    <n v="0.90169999999999995"/>
    <n v="1.2208000000000001"/>
    <x v="262"/>
  </r>
  <r>
    <x v="1"/>
    <n v="560330003"/>
    <s v="FRM"/>
    <s v="Wyoming"/>
    <s v="Sheridan"/>
    <n v="44.805494000000003"/>
    <n v="-106.976243"/>
    <n v="150133"/>
    <x v="186"/>
    <n v="10.199999999999999"/>
    <x v="0"/>
    <x v="263"/>
    <x v="263"/>
    <x v="263"/>
    <x v="263"/>
    <x v="263"/>
    <x v="253"/>
    <x v="263"/>
    <x v="261"/>
    <n v="0.5"/>
    <n v="1.1923261000000001"/>
    <n v="0.17488139999999999"/>
    <n v="0.31381550000000002"/>
    <n v="6.7737255000000003"/>
    <n v="0.82543330000000004"/>
    <n v="6.5321000000000004E-2"/>
    <n v="0.29525669999999998"/>
    <n v="0.10364810000000001"/>
    <n v="1.0779000000000001"/>
    <n v="0.3674"/>
    <n v="1.1278999999999999"/>
    <n v="0.57879999999999998"/>
    <n v="1.1202000000000001"/>
    <n v="1.2378"/>
    <n v="1.1126"/>
    <n v="2.8410000000000002"/>
    <x v="263"/>
  </r>
  <r>
    <x v="1"/>
    <n v="560370007"/>
    <s v="FRM"/>
    <s v="Wyoming"/>
    <s v="Sweetwater"/>
    <n v="41.591613000000002"/>
    <n v="-109.22072199999999"/>
    <n v="123114"/>
    <x v="187"/>
    <n v="13.9"/>
    <x v="0"/>
    <x v="264"/>
    <x v="264"/>
    <x v="264"/>
    <x v="264"/>
    <x v="264"/>
    <x v="254"/>
    <x v="264"/>
    <x v="262"/>
    <n v="0.5"/>
    <n v="1.8657577999999999"/>
    <n v="0.46389930000000001"/>
    <n v="1.2596699"/>
    <n v="4.7888403000000004"/>
    <n v="1.0058501"/>
    <n v="3.0811529000000002"/>
    <n v="0.80248699999999995"/>
    <n v="0.16849690000000001"/>
    <n v="0.6341"/>
    <n v="0.97929999999999995"/>
    <n v="2.8765999999999998"/>
    <n v="0.56740000000000002"/>
    <n v="0.82369999999999999"/>
    <n v="94.271000000000001"/>
    <n v="1.8229"/>
    <n v="3.7353999999999998"/>
    <x v="264"/>
  </r>
  <r>
    <x v="1"/>
    <n v="560391006"/>
    <s v="FRM"/>
    <s v="Wyoming"/>
    <s v="Teton"/>
    <n v="43.478079999999999"/>
    <n v="-110.76118"/>
    <n v="142107"/>
    <x v="188"/>
    <n v="9.3000000000000007"/>
    <x v="0"/>
    <x v="265"/>
    <x v="265"/>
    <x v="265"/>
    <x v="265"/>
    <x v="265"/>
    <x v="255"/>
    <x v="265"/>
    <x v="263"/>
    <n v="0.5"/>
    <n v="0.86877700000000002"/>
    <n v="0.154499"/>
    <n v="0.49011139999999997"/>
    <n v="5.4923387000000004"/>
    <n v="0.68203119999999995"/>
    <n v="0.86799349999999997"/>
    <n v="0.24631030000000001"/>
    <n v="4.2235000000000002E-2"/>
    <n v="0.78520000000000001"/>
    <n v="0.45729999999999998"/>
    <n v="1.3258000000000001"/>
    <n v="0.75170000000000003"/>
    <n v="0.98009999999999997"/>
    <n v="2.0059"/>
    <n v="0.95730000000000004"/>
    <n v="1.5785"/>
    <x v="265"/>
  </r>
  <r>
    <x v="2"/>
    <n v="40031005"/>
    <s v="FRM"/>
    <s v="Arizona"/>
    <s v="Cochise"/>
    <n v="31.3492"/>
    <n v="-109.539683"/>
    <n v="29099"/>
    <x v="0"/>
    <n v="12.9"/>
    <x v="0"/>
    <x v="0"/>
    <x v="0"/>
    <x v="0"/>
    <x v="0"/>
    <x v="0"/>
    <x v="0"/>
    <x v="0"/>
    <x v="0"/>
    <n v="0.5"/>
    <n v="9.5673636999999996"/>
    <n v="0.29164030000000002"/>
    <n v="0.28806850000000001"/>
    <n v="1.1258382"/>
    <n v="0.82403859999999995"/>
    <n v="0"/>
    <n v="0.30161840000000001"/>
    <n v="6.27355E-2"/>
    <n v="0.99980000000000002"/>
    <n v="0.999"/>
    <n v="0.99839999999999995"/>
    <n v="0.99950000000000006"/>
    <n v="0.99839999999999995"/>
    <n v="-9"/>
    <n v="0.99839999999999995"/>
    <n v="1"/>
    <x v="0"/>
  </r>
  <r>
    <x v="2"/>
    <n v="40051008"/>
    <s v="FRM"/>
    <s v="Arizona"/>
    <s v="Coconino"/>
    <n v="35.206111"/>
    <n v="-111.652777"/>
    <n v="67088"/>
    <x v="1"/>
    <n v="16.600000000000001"/>
    <x v="0"/>
    <x v="1"/>
    <x v="1"/>
    <x v="1"/>
    <x v="1"/>
    <x v="1"/>
    <x v="1"/>
    <x v="1"/>
    <x v="1"/>
    <n v="0.5"/>
    <n v="4.9885305999999998"/>
    <n v="0.55747340000000001"/>
    <n v="0.2370187"/>
    <n v="9.4181995000000001"/>
    <n v="0.70545630000000004"/>
    <n v="1.2527E-3"/>
    <n v="0.23905570000000001"/>
    <n v="7.8220000000000008E-3"/>
    <n v="0.99970000000000003"/>
    <n v="0.99990000000000001"/>
    <n v="0.9929"/>
    <n v="0.99990000000000001"/>
    <n v="0.99250000000000005"/>
    <n v="0.99439999999999995"/>
    <n v="0.99280000000000002"/>
    <n v="1"/>
    <x v="1"/>
  </r>
  <r>
    <x v="2"/>
    <n v="40130019"/>
    <s v="FRM"/>
    <s v="Arizona"/>
    <s v="Maricopa"/>
    <n v="33.483849999999997"/>
    <n v="-112.14257000000001"/>
    <n v="52082"/>
    <x v="2"/>
    <n v="26.2"/>
    <x v="0"/>
    <x v="2"/>
    <x v="2"/>
    <x v="2"/>
    <x v="2"/>
    <x v="2"/>
    <x v="2"/>
    <x v="2"/>
    <x v="2"/>
    <n v="0.5"/>
    <n v="2.1078882000000001"/>
    <n v="1.9385474"/>
    <n v="0.65472779999999997"/>
    <n v="18.4338017"/>
    <n v="1.4484513000000001"/>
    <n v="0.62624679999999999"/>
    <n v="0.4843422"/>
    <n v="8.8092500000000004E-2"/>
    <n v="0.99970000000000003"/>
    <n v="0.99990000000000001"/>
    <n v="0.99570000000000003"/>
    <n v="0.99990000000000001"/>
    <n v="0.99399999999999999"/>
    <n v="0.99950000000000006"/>
    <n v="0.99429999999999996"/>
    <n v="1"/>
    <x v="2"/>
  </r>
  <r>
    <x v="2"/>
    <n v="40131003"/>
    <s v="FRM"/>
    <s v="Arizona"/>
    <s v="Maricopa"/>
    <n v="33.410449999999997"/>
    <n v="-111.86507"/>
    <n v="51084"/>
    <x v="3"/>
    <n v="16.2"/>
    <x v="0"/>
    <x v="3"/>
    <x v="3"/>
    <x v="3"/>
    <x v="3"/>
    <x v="3"/>
    <x v="3"/>
    <x v="3"/>
    <x v="3"/>
    <n v="0.5"/>
    <n v="3.3790007000000002"/>
    <n v="0.73656860000000002"/>
    <n v="0.4265273"/>
    <n v="9.5262937999999995"/>
    <n v="1.1258125000000001"/>
    <n v="0.15448709999999999"/>
    <n v="0.38686739999999997"/>
    <n v="2.3630000000000002E-2"/>
    <n v="0.99990000000000001"/>
    <n v="0.99990000000000001"/>
    <n v="0.99750000000000005"/>
    <n v="0.99990000000000001"/>
    <n v="0.99709999999999999"/>
    <n v="0.99950000000000006"/>
    <n v="0.99719999999999998"/>
    <n v="1"/>
    <x v="3"/>
  </r>
  <r>
    <x v="2"/>
    <n v="40134003"/>
    <s v="FRM"/>
    <s v="Arizona"/>
    <s v="Maricopa"/>
    <n v="33.40316"/>
    <n v="-112.07532999999999"/>
    <n v="51082"/>
    <x v="4"/>
    <n v="27.5"/>
    <x v="0"/>
    <x v="4"/>
    <x v="4"/>
    <x v="4"/>
    <x v="4"/>
    <x v="4"/>
    <x v="4"/>
    <x v="4"/>
    <x v="4"/>
    <n v="0.5"/>
    <n v="0.89823989999999998"/>
    <n v="2.5112071"/>
    <n v="0.48035329999999998"/>
    <n v="21.444402700000001"/>
    <n v="0.74787760000000003"/>
    <n v="0.70115910000000004"/>
    <n v="0.2376124"/>
    <n v="6.3137899999999997E-2"/>
    <n v="0.99990000000000001"/>
    <n v="0.99990000000000001"/>
    <n v="0.99890000000000001"/>
    <n v="0.99990000000000001"/>
    <n v="0.99839999999999995"/>
    <n v="0.99950000000000006"/>
    <n v="0.99860000000000004"/>
    <n v="1"/>
    <x v="4"/>
  </r>
  <r>
    <x v="2"/>
    <n v="40137020"/>
    <s v="FRM"/>
    <s v="Arizona"/>
    <s v="Maricopa"/>
    <n v="33.488242"/>
    <n v="-111.855654"/>
    <n v="52084"/>
    <x v="0"/>
    <n v="12.9"/>
    <x v="0"/>
    <x v="5"/>
    <x v="5"/>
    <x v="5"/>
    <x v="5"/>
    <x v="5"/>
    <x v="5"/>
    <x v="5"/>
    <x v="5"/>
    <n v="0.5"/>
    <n v="4.2948031000000002"/>
    <n v="0.91206180000000003"/>
    <n v="0.4079913"/>
    <n v="5.3306627000000004"/>
    <n v="0.71760740000000001"/>
    <n v="0.47892600000000002"/>
    <n v="0.2705555"/>
    <n v="5.1289300000000003E-2"/>
    <n v="0.99990000000000001"/>
    <n v="0.99980000000000002"/>
    <n v="0.99909999999999999"/>
    <n v="0.99990000000000001"/>
    <n v="0.99880000000000002"/>
    <n v="0.99960000000000004"/>
    <n v="0.99919999999999998"/>
    <n v="1"/>
    <x v="5"/>
  </r>
  <r>
    <x v="2"/>
    <n v="40139997"/>
    <s v="FRM"/>
    <s v="Arizona"/>
    <s v="Maricopa"/>
    <n v="33.503833"/>
    <n v="-112.095767"/>
    <n v="52082"/>
    <x v="5"/>
    <n v="20.9"/>
    <x v="0"/>
    <x v="6"/>
    <x v="6"/>
    <x v="6"/>
    <x v="6"/>
    <x v="6"/>
    <x v="6"/>
    <x v="6"/>
    <x v="6"/>
    <n v="0.5"/>
    <n v="1.2647619000000001"/>
    <n v="2.7902814999999999"/>
    <n v="0.59553849999999997"/>
    <n v="13.5633268"/>
    <n v="0.75384620000000002"/>
    <n v="1.1049431999999999"/>
    <n v="0.28992620000000002"/>
    <n v="0.1221155"/>
    <n v="0.99990000000000001"/>
    <n v="0.99990000000000001"/>
    <n v="0.99909999999999999"/>
    <n v="0.99990000000000001"/>
    <n v="0.99860000000000004"/>
    <n v="0.99950000000000006"/>
    <n v="0.99909999999999999"/>
    <n v="1"/>
    <x v="6"/>
  </r>
  <r>
    <x v="2"/>
    <n v="40190011"/>
    <s v="FRM"/>
    <s v="Arizona"/>
    <s v="Pima"/>
    <n v="32.32255"/>
    <n v="-111.0377"/>
    <n v="40089"/>
    <x v="6"/>
    <n v="11.6"/>
    <x v="0"/>
    <x v="7"/>
    <x v="7"/>
    <x v="7"/>
    <x v="7"/>
    <x v="7"/>
    <x v="7"/>
    <x v="7"/>
    <x v="7"/>
    <n v="0.5"/>
    <n v="2.4383078"/>
    <n v="0.97709979999999996"/>
    <n v="0.26063700000000001"/>
    <n v="6.5047097000000003"/>
    <n v="0.64521819999999996"/>
    <n v="7.9612500000000003E-2"/>
    <n v="0.23226430000000001"/>
    <n v="4.60956E-2"/>
    <n v="0.96489999999999998"/>
    <n v="1.0806"/>
    <n v="1.1107"/>
    <n v="0.9849"/>
    <n v="1.0121"/>
    <n v="93.993600000000001"/>
    <n v="1.0028999999999999"/>
    <n v="0.94689999999999996"/>
    <x v="7"/>
  </r>
  <r>
    <x v="2"/>
    <n v="40191028"/>
    <s v="FRM"/>
    <s v="Arizona"/>
    <s v="Pima"/>
    <n v="32.29515"/>
    <n v="-110.9823"/>
    <n v="40089"/>
    <x v="7"/>
    <n v="11.8"/>
    <x v="0"/>
    <x v="8"/>
    <x v="8"/>
    <x v="8"/>
    <x v="8"/>
    <x v="8"/>
    <x v="8"/>
    <x v="8"/>
    <x v="8"/>
    <n v="0.5"/>
    <n v="2.3600042000000001"/>
    <n v="1.0697627000000001"/>
    <n v="0.66137100000000004"/>
    <n v="4.6061344000000002"/>
    <n v="1.6716086999999999"/>
    <n v="0.32131470000000001"/>
    <n v="0.59827960000000002"/>
    <n v="5.3628299999999997E-2"/>
    <n v="0.99980000000000002"/>
    <n v="0.99980000000000002"/>
    <n v="0.99639999999999995"/>
    <n v="0.99980000000000002"/>
    <n v="0.996"/>
    <n v="0.99890000000000001"/>
    <n v="0.996"/>
    <n v="1"/>
    <x v="8"/>
  </r>
  <r>
    <x v="2"/>
    <n v="40210001"/>
    <s v="FRM"/>
    <s v="Arizona"/>
    <s v="Pinal"/>
    <n v="32.877583000000001"/>
    <n v="-111.752222"/>
    <n v="46084"/>
    <x v="8"/>
    <n v="20.2"/>
    <x v="0"/>
    <x v="9"/>
    <x v="9"/>
    <x v="9"/>
    <x v="9"/>
    <x v="9"/>
    <x v="9"/>
    <x v="9"/>
    <x v="9"/>
    <n v="0.5"/>
    <n v="3.1419283999999998"/>
    <n v="0.74702860000000004"/>
    <n v="0.69994630000000002"/>
    <n v="12.5707083"/>
    <n v="1.2485039"/>
    <n v="0.81557170000000001"/>
    <n v="0.4478454"/>
    <n v="6.5850000000000006E-2"/>
    <n v="0.99990000000000001"/>
    <n v="0.99980000000000002"/>
    <n v="0.99850000000000005"/>
    <n v="0.99980000000000002"/>
    <n v="0.99809999999999999"/>
    <n v="0.99939999999999996"/>
    <n v="0.99860000000000004"/>
    <n v="1"/>
    <x v="9"/>
  </r>
  <r>
    <x v="2"/>
    <n v="40213002"/>
    <s v="FRM"/>
    <s v="Arizona"/>
    <s v="Pinal"/>
    <n v="33.421194"/>
    <n v="-111.50322199999999"/>
    <n v="51087"/>
    <x v="9"/>
    <n v="13.3"/>
    <x v="0"/>
    <x v="10"/>
    <x v="10"/>
    <x v="10"/>
    <x v="10"/>
    <x v="10"/>
    <x v="0"/>
    <x v="10"/>
    <x v="10"/>
    <n v="0.5"/>
    <n v="4.5247760000000001"/>
    <n v="0.19059139999999999"/>
    <n v="0.52326079999999997"/>
    <n v="5.6417608000000001"/>
    <n v="1.4466254999999999"/>
    <n v="0"/>
    <n v="0.51232650000000002"/>
    <n v="3.3268300000000001E-2"/>
    <n v="0.99990000000000001"/>
    <n v="0.99950000000000006"/>
    <n v="0.99870000000000003"/>
    <n v="0.99980000000000002"/>
    <n v="0.99860000000000004"/>
    <n v="-9"/>
    <n v="0.99860000000000004"/>
    <n v="1"/>
    <x v="10"/>
  </r>
  <r>
    <x v="2"/>
    <n v="40213013"/>
    <s v="FRM"/>
    <s v="Arizona"/>
    <s v="Pinal"/>
    <n v="33.010530000000003"/>
    <n v="-111.97205"/>
    <n v="48083"/>
    <x v="10"/>
    <n v="39.299999999999997"/>
    <x v="0"/>
    <x v="11"/>
    <x v="11"/>
    <x v="11"/>
    <x v="11"/>
    <x v="11"/>
    <x v="10"/>
    <x v="11"/>
    <x v="11"/>
    <n v="0.5"/>
    <n v="3.6371788999999999"/>
    <n v="0.67129950000000005"/>
    <n v="0.73483229999999999"/>
    <n v="31.048933000000002"/>
    <n v="1.8488081999999999"/>
    <n v="0.15770890000000001"/>
    <n v="0.67164970000000002"/>
    <n v="3.5705800000000003E-2"/>
    <n v="0.99990000000000001"/>
    <n v="0.99960000000000004"/>
    <n v="0.99809999999999999"/>
    <n v="0.99970000000000003"/>
    <n v="0.998"/>
    <n v="0.99939999999999996"/>
    <n v="0.998"/>
    <n v="1"/>
    <x v="11"/>
  </r>
  <r>
    <x v="2"/>
    <n v="40230004"/>
    <s v="FRM"/>
    <s v="Arizona"/>
    <s v="Santa Cruz"/>
    <n v="31.337204"/>
    <n v="-110.936718"/>
    <n v="31088"/>
    <x v="11"/>
    <n v="34.5"/>
    <x v="0"/>
    <x v="12"/>
    <x v="12"/>
    <x v="12"/>
    <x v="12"/>
    <x v="12"/>
    <x v="11"/>
    <x v="12"/>
    <x v="12"/>
    <n v="0.5"/>
    <n v="5.2016077000000003"/>
    <n v="0.27583459999999999"/>
    <n v="0.36047810000000002"/>
    <n v="26.857219700000002"/>
    <n v="0.91785340000000004"/>
    <n v="6.8043900000000004E-2"/>
    <n v="0.32484030000000003"/>
    <n v="1.65568E-2"/>
    <n v="0.99929999999999997"/>
    <n v="0.99960000000000004"/>
    <n v="0.99329999999999996"/>
    <n v="0.99929999999999997"/>
    <n v="0.99450000000000005"/>
    <n v="0.97389999999999999"/>
    <n v="0.99490000000000001"/>
    <n v="1"/>
    <x v="12"/>
  </r>
  <r>
    <x v="2"/>
    <n v="40252002"/>
    <s v="FRM"/>
    <s v="Arizona"/>
    <s v="Yavapai"/>
    <n v="34.594999999999999"/>
    <n v="-112.331"/>
    <n v="62082"/>
    <x v="12"/>
    <n v="10.7"/>
    <x v="0"/>
    <x v="13"/>
    <x v="13"/>
    <x v="13"/>
    <x v="13"/>
    <x v="13"/>
    <x v="12"/>
    <x v="13"/>
    <x v="13"/>
    <n v="0.5"/>
    <n v="4.7758960999999998"/>
    <n v="0.42696279999999998"/>
    <n v="0.3689402"/>
    <n v="3.1709805000000002"/>
    <n v="1.0426873999999999"/>
    <n v="5.8791999999999997E-2"/>
    <n v="0.35995250000000001"/>
    <n v="4.6460799999999997E-2"/>
    <n v="0.99970000000000003"/>
    <n v="0.99939999999999996"/>
    <n v="0.99309999999999998"/>
    <n v="0.99960000000000004"/>
    <n v="0.99339999999999995"/>
    <n v="0.98029999999999995"/>
    <n v="0.99350000000000005"/>
    <n v="1"/>
    <x v="13"/>
  </r>
  <r>
    <x v="2"/>
    <n v="51130002"/>
    <s v="FRM"/>
    <s v="Arkansas"/>
    <s v="Polk"/>
    <n v="34.583699000000003"/>
    <n v="-94.226234000000005"/>
    <n v="53220"/>
    <x v="13"/>
    <n v="23.2"/>
    <x v="0"/>
    <x v="14"/>
    <x v="14"/>
    <x v="14"/>
    <x v="14"/>
    <x v="14"/>
    <x v="0"/>
    <x v="14"/>
    <x v="14"/>
    <n v="0.5"/>
    <n v="2.0559094"/>
    <n v="0.48121809999999998"/>
    <n v="2.0307186000000002"/>
    <n v="9.4283427999999994"/>
    <n v="6.7157802999999996"/>
    <n v="0"/>
    <n v="2.0800459"/>
    <n v="6.4709999999999995E-4"/>
    <n v="0.99890000000000001"/>
    <n v="0.999"/>
    <n v="0.99580000000000002"/>
    <n v="0.99970000000000003"/>
    <n v="0.99580000000000002"/>
    <n v="-9"/>
    <n v="0.99570000000000003"/>
    <n v="1"/>
    <x v="14"/>
  </r>
  <r>
    <x v="2"/>
    <n v="51310008"/>
    <s v="FRM"/>
    <s v="Arkansas"/>
    <s v="Sebastian"/>
    <n v="35.389671999999997"/>
    <n v="-94.424288000000004"/>
    <n v="60218"/>
    <x v="14"/>
    <n v="23.8"/>
    <x v="0"/>
    <x v="15"/>
    <x v="15"/>
    <x v="15"/>
    <x v="15"/>
    <x v="15"/>
    <x v="13"/>
    <x v="15"/>
    <x v="15"/>
    <n v="0.5"/>
    <n v="1.2054049"/>
    <n v="0.57879740000000002"/>
    <n v="2.0342270999999998"/>
    <n v="11.4475851"/>
    <n v="5.4428796999999998"/>
    <n v="0.82314290000000001"/>
    <n v="1.7696832"/>
    <n v="6.0816000000000004E-3"/>
    <n v="0.99919999999999998"/>
    <n v="0.99980000000000002"/>
    <n v="0.9859"/>
    <n v="0.99960000000000004"/>
    <n v="0.99519999999999997"/>
    <n v="0.92269999999999996"/>
    <n v="0.99660000000000004"/>
    <n v="1"/>
    <x v="15"/>
  </r>
  <r>
    <x v="2"/>
    <n v="51430005"/>
    <s v="FRM"/>
    <s v="Arkansas"/>
    <s v="Washington"/>
    <n v="36.179699999999997"/>
    <n v="-94.116827000000001"/>
    <n v="68220"/>
    <x v="15"/>
    <n v="22"/>
    <x v="0"/>
    <x v="16"/>
    <x v="16"/>
    <x v="16"/>
    <x v="16"/>
    <x v="16"/>
    <x v="14"/>
    <x v="16"/>
    <x v="16"/>
    <n v="0.5"/>
    <n v="0.71847689999999997"/>
    <n v="0.55358209999999997"/>
    <n v="1.8567020999999999"/>
    <n v="11.662605299999999"/>
    <n v="4.0482921999999997"/>
    <n v="1.4064373999999999"/>
    <n v="1.3167062"/>
    <n v="2.8773000000000002E-3"/>
    <n v="0.99929999999999997"/>
    <n v="0.99990000000000001"/>
    <n v="0.98809999999999998"/>
    <n v="0.99970000000000003"/>
    <n v="0.99509999999999998"/>
    <n v="0.96389999999999998"/>
    <n v="0.99860000000000004"/>
    <n v="1"/>
    <x v="16"/>
  </r>
  <r>
    <x v="2"/>
    <n v="60010007"/>
    <s v="FRM"/>
    <s v="California"/>
    <s v="Alameda"/>
    <n v="37.6875"/>
    <n v="-121.7842"/>
    <n v="106020"/>
    <x v="16"/>
    <n v="38.5"/>
    <x v="0"/>
    <x v="17"/>
    <x v="17"/>
    <x v="17"/>
    <x v="17"/>
    <x v="17"/>
    <x v="15"/>
    <x v="17"/>
    <x v="17"/>
    <n v="0.5"/>
    <n v="0.92879339999999999"/>
    <n v="2.5104847000000001"/>
    <n v="3.6614496999999999"/>
    <n v="16.458692599999999"/>
    <n v="1.9698399"/>
    <n v="10.1199102"/>
    <n v="2.0234051000000002"/>
    <n v="0.33713330000000002"/>
    <n v="0.99990000000000001"/>
    <n v="0.99950000000000006"/>
    <n v="0.99660000000000004"/>
    <n v="0.99980000000000002"/>
    <n v="0.99929999999999997"/>
    <n v="0.99590000000000001"/>
    <n v="0.99609999999999999"/>
    <n v="1"/>
    <x v="17"/>
  </r>
  <r>
    <x v="2"/>
    <n v="60010009"/>
    <s v="FRM"/>
    <s v="California"/>
    <s v="Alameda"/>
    <n v="37.74306"/>
    <n v="-122.16994"/>
    <n v="107017"/>
    <x v="17"/>
    <n v="24"/>
    <x v="0"/>
    <x v="18"/>
    <x v="18"/>
    <x v="18"/>
    <x v="18"/>
    <x v="18"/>
    <x v="16"/>
    <x v="18"/>
    <x v="18"/>
    <n v="0.5"/>
    <n v="0.74566189999999999"/>
    <n v="2.0364811"/>
    <n v="2.5132308000000001"/>
    <n v="8.2330894000000008"/>
    <n v="1.4873251999999999"/>
    <n v="6.8294759000000003"/>
    <n v="1.3855609"/>
    <n v="0.31836399999999998"/>
    <n v="0.99990000000000001"/>
    <n v="0.99960000000000004"/>
    <n v="0.99609999999999999"/>
    <n v="0.99990000000000001"/>
    <n v="0.99929999999999997"/>
    <n v="0.99529999999999996"/>
    <n v="0.99560000000000004"/>
    <n v="1"/>
    <x v="18"/>
  </r>
  <r>
    <x v="2"/>
    <n v="60011001"/>
    <s v="FRM"/>
    <s v="California"/>
    <s v="Alameda"/>
    <n v="37.535800000000002"/>
    <n v="-121.9619"/>
    <n v="105018"/>
    <x v="18"/>
    <n v="34.200000000000003"/>
    <x v="0"/>
    <x v="19"/>
    <x v="19"/>
    <x v="19"/>
    <x v="19"/>
    <x v="19"/>
    <x v="17"/>
    <x v="19"/>
    <x v="19"/>
    <n v="0.5"/>
    <n v="1.0294409"/>
    <n v="3.0115761999999999"/>
    <n v="3.3055138999999998"/>
    <n v="13.3828201"/>
    <n v="2.015682"/>
    <n v="8.8614654999999996"/>
    <n v="1.7961149999999999"/>
    <n v="0.32686809999999999"/>
    <n v="0.99990000000000001"/>
    <n v="0.99950000000000006"/>
    <n v="0.997"/>
    <n v="0.99980000000000002"/>
    <n v="0.99939999999999996"/>
    <n v="0.99629999999999996"/>
    <n v="0.99660000000000004"/>
    <n v="1"/>
    <x v="19"/>
  </r>
  <r>
    <x v="2"/>
    <n v="60070002"/>
    <s v="FRM"/>
    <s v="California"/>
    <s v="Butte"/>
    <n v="39.7575"/>
    <n v="-121.84222200000001"/>
    <n v="124025"/>
    <x v="19"/>
    <n v="59.4"/>
    <x v="0"/>
    <x v="20"/>
    <x v="20"/>
    <x v="20"/>
    <x v="20"/>
    <x v="20"/>
    <x v="18"/>
    <x v="20"/>
    <x v="20"/>
    <n v="0.5"/>
    <n v="5.3598552000000002"/>
    <n v="3.1366429"/>
    <n v="2.5944132999999998"/>
    <n v="37.053832999999997"/>
    <n v="6.4723606"/>
    <n v="1.0768511999999999"/>
    <n v="2.4083676000000001"/>
    <n v="0.83994539999999995"/>
    <n v="0.99990000000000001"/>
    <n v="0.99970000000000003"/>
    <n v="0.99680000000000002"/>
    <n v="0.99990000000000001"/>
    <n v="0.99980000000000002"/>
    <n v="0.97529999999999994"/>
    <n v="0.99819999999999998"/>
    <n v="1"/>
    <x v="20"/>
  </r>
  <r>
    <x v="2"/>
    <n v="60090001"/>
    <s v="FRM"/>
    <s v="California"/>
    <s v="Calaveras"/>
    <n v="38.201943999999997"/>
    <n v="-120.680556"/>
    <n v="108029"/>
    <x v="20"/>
    <n v="27.9"/>
    <x v="0"/>
    <x v="21"/>
    <x v="21"/>
    <x v="21"/>
    <x v="21"/>
    <x v="21"/>
    <x v="19"/>
    <x v="21"/>
    <x v="21"/>
    <n v="0.5"/>
    <n v="1.4823573999999999"/>
    <n v="1.3113207"/>
    <n v="1.5801191000000001"/>
    <n v="15.717358600000001"/>
    <n v="2.9382355000000002"/>
    <n v="2.4386407999999999"/>
    <n v="1.1738348999999999"/>
    <n v="0.783107"/>
    <n v="0.99990000000000001"/>
    <n v="0.99970000000000003"/>
    <n v="0.99790000000000001"/>
    <n v="0.99990000000000001"/>
    <n v="0.99950000000000006"/>
    <n v="0.99590000000000001"/>
    <n v="0.99809999999999999"/>
    <n v="1"/>
    <x v="21"/>
  </r>
  <r>
    <x v="2"/>
    <n v="60130002"/>
    <s v="FRM"/>
    <s v="California"/>
    <s v="Contra Costa"/>
    <n v="37.936"/>
    <n v="-122.0262"/>
    <n v="108019"/>
    <x v="21"/>
    <n v="33.6"/>
    <x v="0"/>
    <x v="22"/>
    <x v="22"/>
    <x v="22"/>
    <x v="22"/>
    <x v="22"/>
    <x v="20"/>
    <x v="22"/>
    <x v="22"/>
    <n v="0.5"/>
    <n v="0.75918759999999996"/>
    <n v="1.8501692000000001"/>
    <n v="3.4470668"/>
    <n v="13.393670999999999"/>
    <n v="1.8987274000000001"/>
    <n v="9.4637623000000008"/>
    <n v="1.8949895000000001"/>
    <n v="0.40621079999999998"/>
    <n v="0.99990000000000001"/>
    <n v="0.99970000000000003"/>
    <n v="0.99519999999999997"/>
    <n v="0.99990000000000001"/>
    <n v="0.99950000000000006"/>
    <n v="0.99409999999999998"/>
    <n v="0.99450000000000005"/>
    <n v="1"/>
    <x v="22"/>
  </r>
  <r>
    <x v="2"/>
    <n v="60190008"/>
    <s v="FRM"/>
    <s v="California"/>
    <s v="Fresno"/>
    <n v="36.781388999999997"/>
    <n v="-119.772222"/>
    <n v="94032"/>
    <x v="22"/>
    <n v="57.4"/>
    <x v="0"/>
    <x v="23"/>
    <x v="23"/>
    <x v="23"/>
    <x v="23"/>
    <x v="23"/>
    <x v="21"/>
    <x v="23"/>
    <x v="23"/>
    <n v="0.5"/>
    <n v="0.69172639999999996"/>
    <n v="1.9499831000000001"/>
    <n v="6.8845786999999996"/>
    <n v="19.904207199999998"/>
    <n v="2.3688170999999998"/>
    <n v="20.676801699999999"/>
    <n v="4.0168853000000002"/>
    <n v="0.4147786"/>
    <n v="0.99009999999999998"/>
    <n v="0.95879999999999999"/>
    <n v="1.0096000000000001"/>
    <n v="0.98519999999999996"/>
    <n v="1.0258"/>
    <n v="1.0071000000000001"/>
    <n v="1.0078"/>
    <n v="0.96050000000000002"/>
    <x v="23"/>
  </r>
  <r>
    <x v="2"/>
    <n v="60195001"/>
    <s v="FRM"/>
    <s v="California"/>
    <s v="Fresno"/>
    <n v="36.819167"/>
    <n v="-119.71638900000001"/>
    <n v="94033"/>
    <x v="23"/>
    <n v="52.6"/>
    <x v="0"/>
    <x v="24"/>
    <x v="24"/>
    <x v="24"/>
    <x v="24"/>
    <x v="24"/>
    <x v="22"/>
    <x v="24"/>
    <x v="24"/>
    <n v="0.5"/>
    <n v="0.71228950000000002"/>
    <n v="2.0647359000000001"/>
    <n v="6.5210447"/>
    <n v="16.717390099999999"/>
    <n v="2.1907899"/>
    <n v="19.661998700000002"/>
    <n v="3.8161868999999999"/>
    <n v="0.43679820000000003"/>
    <n v="0.99990000000000001"/>
    <n v="0.99890000000000001"/>
    <n v="0.99780000000000002"/>
    <n v="0.99980000000000002"/>
    <n v="0.99919999999999998"/>
    <n v="0.99760000000000004"/>
    <n v="0.99760000000000004"/>
    <n v="1"/>
    <x v="24"/>
  </r>
  <r>
    <x v="2"/>
    <n v="60195025"/>
    <s v="FRM"/>
    <s v="California"/>
    <s v="Fresno"/>
    <n v="36.727083"/>
    <n v="-119.732056"/>
    <n v="93032"/>
    <x v="24"/>
    <n v="51.5"/>
    <x v="0"/>
    <x v="25"/>
    <x v="25"/>
    <x v="25"/>
    <x v="25"/>
    <x v="25"/>
    <x v="23"/>
    <x v="25"/>
    <x v="25"/>
    <n v="0.5"/>
    <n v="0.72210620000000003"/>
    <n v="2.3583848000000001"/>
    <n v="6.0834092999999996"/>
    <n v="17.3891773"/>
    <n v="1.9058024"/>
    <n v="18.538133599999998"/>
    <n v="3.5884778000000002"/>
    <n v="0.49807580000000001"/>
    <n v="0.99990000000000001"/>
    <n v="0.99870000000000003"/>
    <n v="0.99829999999999997"/>
    <n v="0.99970000000000003"/>
    <n v="0.99890000000000001"/>
    <n v="0.99819999999999998"/>
    <n v="0.99819999999999998"/>
    <n v="1"/>
    <x v="25"/>
  </r>
  <r>
    <x v="2"/>
    <n v="60231002"/>
    <s v="FRM"/>
    <s v="California"/>
    <s v="Humboldt"/>
    <n v="40.801665999999997"/>
    <n v="-124.16194400000001"/>
    <n v="138012"/>
    <x v="25"/>
    <n v="23.1"/>
    <x v="0"/>
    <x v="26"/>
    <x v="26"/>
    <x v="26"/>
    <x v="26"/>
    <x v="26"/>
    <x v="24"/>
    <x v="26"/>
    <x v="26"/>
    <n v="0.5"/>
    <n v="0.80118500000000004"/>
    <n v="1.1842248"/>
    <n v="0.42497970000000002"/>
    <n v="18.121223400000002"/>
    <n v="1.1099443"/>
    <n v="0.53023929999999997"/>
    <n v="0.2756228"/>
    <n v="0.20130580000000001"/>
    <n v="0.99990000000000001"/>
    <n v="0.999"/>
    <n v="0.999"/>
    <n v="0.99980000000000002"/>
    <n v="0.99919999999999998"/>
    <n v="0.99860000000000004"/>
    <n v="0.999"/>
    <n v="1"/>
    <x v="26"/>
  </r>
  <r>
    <x v="2"/>
    <n v="60231004"/>
    <s v="FRM"/>
    <s v="California"/>
    <s v="Humboldt"/>
    <n v="40.776944"/>
    <n v="-124.17749999999999"/>
    <n v="138012"/>
    <x v="26"/>
    <n v="24.3"/>
    <x v="0"/>
    <x v="27"/>
    <x v="27"/>
    <x v="27"/>
    <x v="27"/>
    <x v="27"/>
    <x v="25"/>
    <x v="27"/>
    <x v="27"/>
    <n v="0.5"/>
    <n v="0.94940060000000004"/>
    <n v="1.0705203000000001"/>
    <n v="0.454544"/>
    <n v="19.077091200000002"/>
    <n v="1.1559565000000001"/>
    <n v="0.59395640000000005"/>
    <n v="0.29336050000000002"/>
    <n v="0.24945600000000001"/>
    <n v="0.99990000000000001"/>
    <n v="0.99919999999999998"/>
    <n v="0.99919999999999998"/>
    <n v="0.99980000000000002"/>
    <n v="0.99939999999999996"/>
    <n v="0.99890000000000001"/>
    <n v="0.99929999999999997"/>
    <n v="1"/>
    <x v="27"/>
  </r>
  <r>
    <x v="2"/>
    <n v="60250005"/>
    <s v="FRM"/>
    <s v="California"/>
    <s v="Imperial"/>
    <n v="32.676110999999999"/>
    <n v="-115.483333"/>
    <n v="50055"/>
    <x v="27"/>
    <n v="36.1"/>
    <x v="0"/>
    <x v="28"/>
    <x v="28"/>
    <x v="28"/>
    <x v="28"/>
    <x v="28"/>
    <x v="26"/>
    <x v="28"/>
    <x v="28"/>
    <n v="0.5"/>
    <n v="3.2423375000000001"/>
    <n v="1.7823530000000001"/>
    <n v="0.99829469999999998"/>
    <n v="22.295053500000002"/>
    <n v="0.96362579999999998"/>
    <n v="2.1963271999999998"/>
    <n v="0.48184250000000001"/>
    <n v="3.6855779000000002"/>
    <n v="0.99970000000000003"/>
    <n v="0.99939999999999996"/>
    <n v="0.99760000000000004"/>
    <n v="0.99960000000000004"/>
    <n v="0.99590000000000001"/>
    <n v="0.99860000000000004"/>
    <n v="0.998"/>
    <n v="1"/>
    <x v="28"/>
  </r>
  <r>
    <x v="2"/>
    <n v="60250007"/>
    <s v="FRM"/>
    <s v="California"/>
    <s v="Imperial"/>
    <n v="32.978349999999999"/>
    <n v="-115.53829"/>
    <n v="52055"/>
    <x v="28"/>
    <n v="19.5"/>
    <x v="0"/>
    <x v="29"/>
    <x v="29"/>
    <x v="29"/>
    <x v="29"/>
    <x v="29"/>
    <x v="27"/>
    <x v="29"/>
    <x v="29"/>
    <n v="0.5"/>
    <n v="4.2113937999999997"/>
    <n v="1.0883372"/>
    <n v="0.87308110000000005"/>
    <n v="8.1852932000000003"/>
    <n v="1.4268388999999999"/>
    <n v="1.3914918999999999"/>
    <n v="0.56525250000000005"/>
    <n v="1.2752600999999999"/>
    <n v="0.99980000000000002"/>
    <n v="0.99809999999999999"/>
    <n v="0.99790000000000001"/>
    <n v="0.99939999999999996"/>
    <n v="0.99670000000000003"/>
    <n v="0.99919999999999998"/>
    <n v="0.99750000000000005"/>
    <n v="1"/>
    <x v="29"/>
  </r>
  <r>
    <x v="2"/>
    <n v="60251003"/>
    <s v="FRM"/>
    <s v="California"/>
    <s v="Imperial"/>
    <n v="32.791666999999997"/>
    <n v="-115.561667"/>
    <n v="51055"/>
    <x v="29"/>
    <n v="18.100000000000001"/>
    <x v="0"/>
    <x v="30"/>
    <x v="30"/>
    <x v="30"/>
    <x v="30"/>
    <x v="30"/>
    <x v="28"/>
    <x v="30"/>
    <x v="30"/>
    <n v="0.5"/>
    <n v="4.9419602999999999"/>
    <n v="0.65166029999999997"/>
    <n v="0.56625570000000003"/>
    <n v="8.3054313999999998"/>
    <n v="1.4458845"/>
    <n v="0.44602589999999998"/>
    <n v="0.45982709999999999"/>
    <n v="0.8563499"/>
    <n v="0.99980000000000002"/>
    <n v="0.99870000000000003"/>
    <n v="0.99660000000000004"/>
    <n v="0.99960000000000004"/>
    <n v="0.99590000000000001"/>
    <n v="0.99890000000000001"/>
    <n v="0.99629999999999996"/>
    <n v="1"/>
    <x v="30"/>
  </r>
  <r>
    <x v="2"/>
    <n v="60271003"/>
    <s v="FRM"/>
    <s v="California"/>
    <s v="Inyo"/>
    <n v="36.487777999999999"/>
    <n v="-117.87055599999999"/>
    <n v="88045"/>
    <x v="30"/>
    <n v="37.1"/>
    <x v="0"/>
    <x v="31"/>
    <x v="31"/>
    <x v="31"/>
    <x v="31"/>
    <x v="31"/>
    <x v="29"/>
    <x v="31"/>
    <x v="31"/>
    <n v="0.5"/>
    <n v="4.2000960999999997"/>
    <n v="0.92442679999999999"/>
    <n v="1.4412977"/>
    <n v="24.534213999999999"/>
    <n v="2.8915286"/>
    <n v="1.4628226"/>
    <n v="1.1514500000000001"/>
    <n v="4.2646900000000001E-2"/>
    <n v="0.99990000000000001"/>
    <n v="0.99919999999999998"/>
    <n v="0.99860000000000004"/>
    <n v="0.99970000000000003"/>
    <n v="0.99839999999999995"/>
    <n v="0.99890000000000001"/>
    <n v="0.99839999999999995"/>
    <n v="1"/>
    <x v="31"/>
  </r>
  <r>
    <x v="2"/>
    <n v="60290010"/>
    <s v="FRM"/>
    <s v="California"/>
    <s v="Kern"/>
    <n v="35.385556000000001"/>
    <n v="-119.01472200000001"/>
    <n v="80034"/>
    <x v="31"/>
    <n v="66"/>
    <x v="0"/>
    <x v="32"/>
    <x v="32"/>
    <x v="32"/>
    <x v="32"/>
    <x v="32"/>
    <x v="30"/>
    <x v="32"/>
    <x v="32"/>
    <n v="0.5"/>
    <n v="1.3414364000000001"/>
    <n v="2.0116888999999998"/>
    <n v="8.2092819000000006"/>
    <n v="20.259725599999999"/>
    <n v="3.1656127000000001"/>
    <n v="24.2148571"/>
    <n v="4.7286748999999997"/>
    <n v="0.35052329999999998"/>
    <n v="0.97529999999999994"/>
    <n v="0.83150000000000002"/>
    <n v="1.0387999999999999"/>
    <n v="0.89900000000000002"/>
    <n v="1.1491"/>
    <n v="1.0222"/>
    <n v="1.0271999999999999"/>
    <n v="0.93400000000000005"/>
    <x v="32"/>
  </r>
  <r>
    <x v="2"/>
    <n v="60290014"/>
    <s v="FRM"/>
    <s v="California"/>
    <s v="Kern"/>
    <n v="35.356110999999999"/>
    <n v="-119.040278"/>
    <n v="80034"/>
    <x v="32"/>
    <n v="63.8"/>
    <x v="0"/>
    <x v="33"/>
    <x v="33"/>
    <x v="33"/>
    <x v="33"/>
    <x v="33"/>
    <x v="31"/>
    <x v="33"/>
    <x v="33"/>
    <n v="0.5"/>
    <n v="1.3689032999999999"/>
    <n v="2.0589585000000001"/>
    <n v="8.4282369999999993"/>
    <n v="18.220573399999999"/>
    <n v="3.2550340000000002"/>
    <n v="24.8537903"/>
    <n v="4.8537989000000001"/>
    <n v="0.35886109999999999"/>
    <n v="0.99609999999999999"/>
    <n v="0.88380000000000003"/>
    <n v="0.9889"/>
    <n v="0.96870000000000001"/>
    <n v="0.96540000000000004"/>
    <n v="0.99299999999999999"/>
    <n v="0.99180000000000001"/>
    <n v="1"/>
    <x v="33"/>
  </r>
  <r>
    <x v="2"/>
    <n v="60290016"/>
    <s v="FRM"/>
    <s v="California"/>
    <s v="Kern"/>
    <n v="35.324722000000001"/>
    <n v="-118.999167"/>
    <n v="79034"/>
    <x v="33"/>
    <n v="66.7"/>
    <x v="0"/>
    <x v="34"/>
    <x v="34"/>
    <x v="34"/>
    <x v="34"/>
    <x v="34"/>
    <x v="32"/>
    <x v="34"/>
    <x v="34"/>
    <n v="0.5"/>
    <n v="1.3546624"/>
    <n v="2.0241620999999999"/>
    <n v="8.3062868000000005"/>
    <n v="21.782074000000001"/>
    <n v="3.2493159999999999"/>
    <n v="24.441282300000001"/>
    <n v="4.7764772999999998"/>
    <n v="0.35027960000000002"/>
    <n v="0.99660000000000004"/>
    <n v="0.8881"/>
    <n v="0.98919999999999997"/>
    <n v="0.96970000000000001"/>
    <n v="0.9677"/>
    <n v="0.99299999999999999"/>
    <n v="0.9919"/>
    <n v="1"/>
    <x v="34"/>
  </r>
  <r>
    <x v="2"/>
    <n v="60310004"/>
    <s v="FRM"/>
    <s v="California"/>
    <s v="Kings"/>
    <n v="36.101388999999998"/>
    <n v="-119.565833"/>
    <n v="87032"/>
    <x v="34"/>
    <n v="53.2"/>
    <x v="0"/>
    <x v="35"/>
    <x v="35"/>
    <x v="35"/>
    <x v="35"/>
    <x v="35"/>
    <x v="33"/>
    <x v="35"/>
    <x v="35"/>
    <n v="0.5"/>
    <n v="0.86317049999999995"/>
    <n v="1.6841645000000001"/>
    <n v="5.9648437999999997"/>
    <n v="20.294414499999998"/>
    <n v="2.1791852"/>
    <n v="17.9492054"/>
    <n v="3.5067827999999999"/>
    <n v="0.31991069999999999"/>
    <n v="0.99970000000000003"/>
    <n v="0.99"/>
    <n v="0.99760000000000004"/>
    <n v="0.99809999999999999"/>
    <n v="0.99650000000000005"/>
    <n v="0.99770000000000003"/>
    <n v="0.99770000000000003"/>
    <n v="1"/>
    <x v="35"/>
  </r>
  <r>
    <x v="2"/>
    <n v="60333001"/>
    <s v="FRM"/>
    <s v="California"/>
    <s v="Lake"/>
    <n v="39.031388999999997"/>
    <n v="-122.922222"/>
    <n v="120015"/>
    <x v="35"/>
    <n v="26.4"/>
    <x v="0"/>
    <x v="36"/>
    <x v="36"/>
    <x v="36"/>
    <x v="36"/>
    <x v="36"/>
    <x v="34"/>
    <x v="36"/>
    <x v="36"/>
    <n v="0.5"/>
    <n v="1.0510769"/>
    <n v="0.60690860000000002"/>
    <n v="0.77063320000000002"/>
    <n v="17.267501800000002"/>
    <n v="2.2229388000000001"/>
    <n v="0.1209712"/>
    <n v="0.80852869999999999"/>
    <n v="3.1029884999999999"/>
    <n v="0.99990000000000001"/>
    <n v="0.99980000000000002"/>
    <n v="0.99950000000000006"/>
    <n v="0.99990000000000001"/>
    <n v="0.99980000000000002"/>
    <n v="0.99429999999999996"/>
    <n v="0.99970000000000003"/>
    <n v="1"/>
    <x v="36"/>
  </r>
  <r>
    <x v="2"/>
    <n v="60370002"/>
    <s v="FRM"/>
    <s v="California"/>
    <s v="Los Angeles"/>
    <n v="34.136499999999998"/>
    <n v="-117.92391000000001"/>
    <n v="67040"/>
    <x v="36"/>
    <n v="40.200000000000003"/>
    <x v="0"/>
    <x v="37"/>
    <x v="37"/>
    <x v="37"/>
    <x v="37"/>
    <x v="37"/>
    <x v="35"/>
    <x v="37"/>
    <x v="37"/>
    <n v="0.5"/>
    <n v="1.5281847"/>
    <n v="2.3861411000000001"/>
    <n v="4.3805690000000004"/>
    <n v="15.138669999999999"/>
    <n v="4.2373542999999998"/>
    <n v="9.6920757000000002"/>
    <n v="2.2510346999999999"/>
    <n v="0.113202"/>
    <n v="1.0544"/>
    <n v="0.94120000000000004"/>
    <n v="1.1103000000000001"/>
    <n v="0.87780000000000002"/>
    <n v="1.0626"/>
    <n v="1.1432"/>
    <n v="1.1240000000000001"/>
    <n v="0.92069999999999996"/>
    <x v="37"/>
  </r>
  <r>
    <x v="2"/>
    <n v="60371002"/>
    <s v="FRM"/>
    <s v="California"/>
    <s v="Los Angeles"/>
    <n v="34.176049999999996"/>
    <n v="-118.31712"/>
    <n v="68037"/>
    <x v="37"/>
    <n v="39.1"/>
    <x v="0"/>
    <x v="38"/>
    <x v="38"/>
    <x v="38"/>
    <x v="38"/>
    <x v="38"/>
    <x v="36"/>
    <x v="38"/>
    <x v="38"/>
    <n v="0.5"/>
    <n v="1.3866471"/>
    <n v="2.4199820000000001"/>
    <n v="4.8067975000000001"/>
    <n v="12.105069200000001"/>
    <n v="4.3450036000000001"/>
    <n v="11.049685500000001"/>
    <n v="2.3877335"/>
    <n v="0.1159592"/>
    <n v="0.99980000000000002"/>
    <n v="0.99880000000000002"/>
    <n v="0.99860000000000004"/>
    <n v="0.99960000000000004"/>
    <n v="0.99780000000000002"/>
    <n v="0.999"/>
    <n v="0.99880000000000002"/>
    <n v="1"/>
    <x v="38"/>
  </r>
  <r>
    <x v="2"/>
    <n v="60371103"/>
    <s v="FRM"/>
    <s v="California"/>
    <s v="Los Angeles"/>
    <n v="34.066589999999998"/>
    <n v="-118.22687999999999"/>
    <n v="67037"/>
    <x v="38"/>
    <n v="40.1"/>
    <x v="0"/>
    <x v="39"/>
    <x v="39"/>
    <x v="39"/>
    <x v="39"/>
    <x v="39"/>
    <x v="37"/>
    <x v="39"/>
    <x v="39"/>
    <n v="0.5"/>
    <n v="1.6973855"/>
    <n v="2.1481493"/>
    <n v="5.3577389999999996"/>
    <n v="9.0777788000000008"/>
    <n v="6.9346212999999999"/>
    <n v="11.1104536"/>
    <n v="2.9340725000000001"/>
    <n v="0.34123969999999998"/>
    <n v="0.99980000000000002"/>
    <n v="0.99890000000000001"/>
    <n v="0.99860000000000004"/>
    <n v="0.99960000000000004"/>
    <n v="0.99790000000000001"/>
    <n v="0.999"/>
    <n v="0.99860000000000004"/>
    <n v="1"/>
    <x v="39"/>
  </r>
  <r>
    <x v="2"/>
    <n v="60371201"/>
    <s v="FRM"/>
    <s v="California"/>
    <s v="Los Angeles"/>
    <n v="34.199249999999999"/>
    <n v="-118.53276"/>
    <n v="68035"/>
    <x v="39"/>
    <n v="29"/>
    <x v="0"/>
    <x v="40"/>
    <x v="40"/>
    <x v="40"/>
    <x v="40"/>
    <x v="40"/>
    <x v="38"/>
    <x v="40"/>
    <x v="40"/>
    <n v="0.5"/>
    <n v="0.76043959999999999"/>
    <n v="1.6829911"/>
    <n v="3.0064673000000002"/>
    <n v="11.981212599999999"/>
    <n v="2.9276059000000001"/>
    <n v="6.5959352999999998"/>
    <n v="1.4512970000000001"/>
    <n v="9.9463800000000005E-2"/>
    <n v="0.99980000000000002"/>
    <n v="0.99850000000000005"/>
    <n v="0.99850000000000005"/>
    <n v="0.99960000000000004"/>
    <n v="0.99760000000000004"/>
    <n v="0.999"/>
    <n v="0.99870000000000003"/>
    <n v="1"/>
    <x v="40"/>
  </r>
  <r>
    <x v="2"/>
    <n v="60371301"/>
    <s v="FRM"/>
    <s v="California"/>
    <s v="Los Angeles"/>
    <n v="33.928989999999999"/>
    <n v="-118.21071000000001"/>
    <n v="65037"/>
    <x v="40"/>
    <n v="40.9"/>
    <x v="0"/>
    <x v="41"/>
    <x v="41"/>
    <x v="41"/>
    <x v="41"/>
    <x v="41"/>
    <x v="39"/>
    <x v="41"/>
    <x v="41"/>
    <n v="0.5"/>
    <n v="1.4170337"/>
    <n v="2.6139758"/>
    <n v="4.7968731"/>
    <n v="13.6159964"/>
    <n v="4.0798544999999997"/>
    <n v="11.409789099999999"/>
    <n v="2.436353"/>
    <n v="9.6258999999999997E-2"/>
    <n v="0.99980000000000002"/>
    <n v="0.99939999999999996"/>
    <n v="0.99880000000000002"/>
    <n v="0.99960000000000004"/>
    <n v="0.99829999999999997"/>
    <n v="0.999"/>
    <n v="0.99890000000000001"/>
    <n v="1"/>
    <x v="41"/>
  </r>
  <r>
    <x v="2"/>
    <n v="60371602"/>
    <s v="FRM"/>
    <s v="California"/>
    <s v="Los Angeles"/>
    <n v="34.011940000000003"/>
    <n v="-118.06995000000001"/>
    <n v="66038"/>
    <x v="41"/>
    <n v="39.799999999999997"/>
    <x v="0"/>
    <x v="42"/>
    <x v="42"/>
    <x v="42"/>
    <x v="42"/>
    <x v="42"/>
    <x v="40"/>
    <x v="42"/>
    <x v="42"/>
    <n v="0.5"/>
    <n v="1.4955016000000001"/>
    <n v="3.4618304000000002"/>
    <n v="4.3315020000000004"/>
    <n v="13.837698899999999"/>
    <n v="3.6461039"/>
    <n v="10.243432"/>
    <n v="2.1640134"/>
    <n v="0.1217203"/>
    <n v="0.99980000000000002"/>
    <n v="0.99929999999999997"/>
    <n v="0.99870000000000003"/>
    <n v="0.99970000000000003"/>
    <n v="0.998"/>
    <n v="0.99909999999999999"/>
    <n v="0.99890000000000001"/>
    <n v="1"/>
    <x v="42"/>
  </r>
  <r>
    <x v="2"/>
    <n v="60372005"/>
    <s v="FRM"/>
    <s v="California"/>
    <s v="Los Angeles"/>
    <n v="34.132599999999996"/>
    <n v="-118.1272"/>
    <n v="67038"/>
    <x v="30"/>
    <n v="37"/>
    <x v="0"/>
    <x v="43"/>
    <x v="43"/>
    <x v="43"/>
    <x v="43"/>
    <x v="43"/>
    <x v="41"/>
    <x v="43"/>
    <x v="43"/>
    <n v="0.5"/>
    <n v="1.6331277"/>
    <n v="2.5248257999999999"/>
    <n v="4.9447846000000002"/>
    <n v="8.7656554999999994"/>
    <n v="5.8457550999999999"/>
    <n v="10.081682199999999"/>
    <n v="2.5480933000000001"/>
    <n v="0.21881110000000001"/>
    <n v="0.99980000000000002"/>
    <n v="0.999"/>
    <n v="0.99860000000000004"/>
    <n v="0.99960000000000004"/>
    <n v="0.998"/>
    <n v="0.99909999999999999"/>
    <n v="0.99870000000000003"/>
    <n v="1"/>
    <x v="43"/>
  </r>
  <r>
    <x v="2"/>
    <n v="60374002"/>
    <s v="FRM"/>
    <s v="California"/>
    <s v="Los Angeles"/>
    <n v="33.82376"/>
    <n v="-118.18921"/>
    <n v="64037"/>
    <x v="42"/>
    <n v="36.4"/>
    <x v="0"/>
    <x v="44"/>
    <x v="44"/>
    <x v="44"/>
    <x v="44"/>
    <x v="44"/>
    <x v="42"/>
    <x v="44"/>
    <x v="44"/>
    <n v="0.5"/>
    <n v="1.3968384"/>
    <n v="3.2825104999999999"/>
    <n v="4.0660996000000003"/>
    <n v="11.9010973"/>
    <n v="3.3480124"/>
    <n v="9.7794991000000007"/>
    <n v="2.0686178000000002"/>
    <n v="9.3318799999999993E-2"/>
    <n v="0.99970000000000003"/>
    <n v="0.99929999999999997"/>
    <n v="0.99870000000000003"/>
    <n v="0.99960000000000004"/>
    <n v="0.99809999999999999"/>
    <n v="0.999"/>
    <n v="0.99890000000000001"/>
    <n v="1"/>
    <x v="44"/>
  </r>
  <r>
    <x v="2"/>
    <n v="60374004"/>
    <s v="FRM"/>
    <s v="California"/>
    <s v="Los Angeles"/>
    <n v="33.792360000000002"/>
    <n v="-118.17533"/>
    <n v="64037"/>
    <x v="43"/>
    <n v="31.3"/>
    <x v="0"/>
    <x v="45"/>
    <x v="45"/>
    <x v="45"/>
    <x v="45"/>
    <x v="45"/>
    <x v="43"/>
    <x v="45"/>
    <x v="45"/>
    <n v="0.5"/>
    <n v="1.2419361"/>
    <n v="2.6204654999999999"/>
    <n v="3.9306245"/>
    <n v="8.2452774000000009"/>
    <n v="3.2786553000000001"/>
    <n v="9.4298754000000002"/>
    <n v="2.0056818000000001"/>
    <n v="8.6752099999999999E-2"/>
    <n v="0.99970000000000003"/>
    <n v="0.99929999999999997"/>
    <n v="0.99880000000000002"/>
    <n v="0.99960000000000004"/>
    <n v="0.99809999999999999"/>
    <n v="0.99909999999999999"/>
    <n v="0.99890000000000001"/>
    <n v="1"/>
    <x v="45"/>
  </r>
  <r>
    <x v="2"/>
    <n v="60379033"/>
    <s v="FRM"/>
    <s v="California"/>
    <s v="Los Angeles"/>
    <n v="34.671388999999998"/>
    <n v="-118.130556"/>
    <n v="72039"/>
    <x v="28"/>
    <n v="19.399999999999999"/>
    <x v="0"/>
    <x v="46"/>
    <x v="46"/>
    <x v="46"/>
    <x v="46"/>
    <x v="46"/>
    <x v="44"/>
    <x v="46"/>
    <x v="46"/>
    <n v="0.5"/>
    <n v="2.1170053000000002"/>
    <n v="1.1467342"/>
    <n v="1.302702"/>
    <n v="9.4398745999999996"/>
    <n v="2.7837439000000002"/>
    <n v="1.157807"/>
    <n v="0.99131619999999998"/>
    <n v="3.0490799999999998E-2"/>
    <n v="0.99980000000000002"/>
    <n v="0.99539999999999995"/>
    <n v="0.99770000000000003"/>
    <n v="0.99890000000000001"/>
    <n v="0.99739999999999995"/>
    <n v="0.99850000000000005"/>
    <n v="0.99760000000000004"/>
    <n v="1"/>
    <x v="46"/>
  </r>
  <r>
    <x v="2"/>
    <n v="60450006"/>
    <s v="FRM"/>
    <s v="California"/>
    <s v="Mendocino"/>
    <n v="39.150556000000002"/>
    <n v="-123.205"/>
    <n v="121014"/>
    <x v="44"/>
    <n v="21.1"/>
    <x v="0"/>
    <x v="47"/>
    <x v="47"/>
    <x v="47"/>
    <x v="47"/>
    <x v="47"/>
    <x v="45"/>
    <x v="47"/>
    <x v="47"/>
    <n v="0.5"/>
    <n v="1.0067360000000001"/>
    <n v="0.68878539999999999"/>
    <n v="0.99132880000000001"/>
    <n v="11.717554099999999"/>
    <n v="2.0720797000000002"/>
    <n v="0.96587920000000005"/>
    <n v="0.84505459999999999"/>
    <n v="2.3361025"/>
    <n v="0.99990000000000001"/>
    <n v="0.99880000000000002"/>
    <n v="0.99860000000000004"/>
    <n v="0.99980000000000002"/>
    <n v="0.99970000000000003"/>
    <n v="0.99580000000000002"/>
    <n v="0.999"/>
    <n v="1"/>
    <x v="47"/>
  </r>
  <r>
    <x v="2"/>
    <n v="60472510"/>
    <s v="FRM"/>
    <s v="California"/>
    <s v="Merced"/>
    <n v="37.309167000000002"/>
    <n v="-120.48055600000001"/>
    <n v="100028"/>
    <x v="45"/>
    <n v="50.8"/>
    <x v="0"/>
    <x v="48"/>
    <x v="48"/>
    <x v="48"/>
    <x v="48"/>
    <x v="48"/>
    <x v="46"/>
    <x v="48"/>
    <x v="48"/>
    <n v="0.5"/>
    <n v="0.90663210000000005"/>
    <n v="1.7243834"/>
    <n v="4.0041884999999997"/>
    <n v="27.658292800000002"/>
    <n v="1.6199604000000001"/>
    <n v="11.763775799999999"/>
    <n v="2.3094717999999999"/>
    <n v="0.33496619999999999"/>
    <n v="0.99990000000000001"/>
    <n v="0.99909999999999999"/>
    <n v="0.997"/>
    <n v="0.99980000000000002"/>
    <n v="0.99890000000000001"/>
    <n v="0.99670000000000003"/>
    <n v="0.99680000000000002"/>
    <n v="1"/>
    <x v="48"/>
  </r>
  <r>
    <x v="2"/>
    <n v="60531003"/>
    <s v="FRM"/>
    <s v="California"/>
    <s v="Monterey"/>
    <n v="36.696829999999999"/>
    <n v="-121.636167"/>
    <n v="97019"/>
    <x v="46"/>
    <n v="14"/>
    <x v="0"/>
    <x v="49"/>
    <x v="49"/>
    <x v="49"/>
    <x v="49"/>
    <x v="49"/>
    <x v="47"/>
    <x v="49"/>
    <x v="49"/>
    <n v="0.5"/>
    <n v="0.80638770000000004"/>
    <n v="1.0527120999999999"/>
    <n v="1.2657984"/>
    <n v="5.3453426000000004"/>
    <n v="1.7799634"/>
    <n v="2.2654795999999999"/>
    <n v="0.78653470000000003"/>
    <n v="0.27430660000000001"/>
    <n v="0.99990000000000001"/>
    <n v="0.99909999999999999"/>
    <n v="0.99829999999999997"/>
    <n v="0.99980000000000002"/>
    <n v="0.999"/>
    <n v="0.99770000000000003"/>
    <n v="0.99839999999999995"/>
    <n v="1"/>
    <x v="49"/>
  </r>
  <r>
    <x v="2"/>
    <n v="60570005"/>
    <s v="FRM"/>
    <s v="California"/>
    <s v="Nevada"/>
    <n v="39.234444000000003"/>
    <n v="-121.055556"/>
    <n v="118029"/>
    <x v="47"/>
    <n v="32.4"/>
    <x v="0"/>
    <x v="50"/>
    <x v="50"/>
    <x v="50"/>
    <x v="50"/>
    <x v="50"/>
    <x v="48"/>
    <x v="50"/>
    <x v="50"/>
    <n v="0.5"/>
    <n v="1.2927934000000001"/>
    <n v="0.78885099999999997"/>
    <n v="0.79904940000000002"/>
    <n v="25.5974407"/>
    <n v="1.9489633"/>
    <n v="0.4358206"/>
    <n v="0.7746883"/>
    <n v="0.35278589999999999"/>
    <n v="0.99990000000000001"/>
    <n v="0.99980000000000002"/>
    <n v="0.99829999999999997"/>
    <n v="0.99990000000000001"/>
    <n v="0.99970000000000003"/>
    <n v="0.99109999999999998"/>
    <n v="0.99880000000000002"/>
    <n v="1"/>
    <x v="50"/>
  </r>
  <r>
    <x v="2"/>
    <n v="60571001"/>
    <s v="FRM"/>
    <s v="California"/>
    <s v="Nevada"/>
    <n v="39.338611"/>
    <n v="-120.170278"/>
    <n v="117035"/>
    <x v="48"/>
    <n v="26.2"/>
    <x v="0"/>
    <x v="51"/>
    <x v="51"/>
    <x v="51"/>
    <x v="51"/>
    <x v="51"/>
    <x v="49"/>
    <x v="51"/>
    <x v="51"/>
    <n v="0.5"/>
    <n v="1.7218914999999999"/>
    <n v="1.5822784999999999"/>
    <n v="0.70652119999999996"/>
    <n v="18.883346599999999"/>
    <n v="1.1812963000000001"/>
    <n v="0.96634120000000001"/>
    <n v="0.54772719999999997"/>
    <n v="0.1169502"/>
    <n v="0.99990000000000001"/>
    <n v="0.99970000000000003"/>
    <n v="0.99939999999999996"/>
    <n v="0.99990000000000001"/>
    <n v="0.99980000000000002"/>
    <n v="0.99870000000000003"/>
    <n v="0.99939999999999996"/>
    <n v="1"/>
    <x v="51"/>
  </r>
  <r>
    <x v="2"/>
    <n v="60592022"/>
    <s v="FRM"/>
    <s v="California"/>
    <s v="Orange"/>
    <n v="33.630029999999998"/>
    <n v="-117.67592999999999"/>
    <n v="62041"/>
    <x v="49"/>
    <n v="25.7"/>
    <x v="0"/>
    <x v="52"/>
    <x v="52"/>
    <x v="52"/>
    <x v="52"/>
    <x v="52"/>
    <x v="50"/>
    <x v="52"/>
    <x v="52"/>
    <n v="0.5"/>
    <n v="1.1063379"/>
    <n v="2.7249805999999999"/>
    <n v="2.9972512999999998"/>
    <n v="6.9982882000000002"/>
    <n v="2.2223815999999998"/>
    <n v="7.4824519"/>
    <n v="1.5619105"/>
    <n v="0.14886530000000001"/>
    <n v="0.99980000000000002"/>
    <n v="0.99829999999999997"/>
    <n v="0.99880000000000002"/>
    <n v="0.99939999999999996"/>
    <n v="0.99770000000000003"/>
    <n v="0.99929999999999997"/>
    <n v="0.99909999999999999"/>
    <n v="1"/>
    <x v="52"/>
  </r>
  <r>
    <x v="2"/>
    <n v="60610006"/>
    <s v="FRM"/>
    <s v="California"/>
    <s v="Placer"/>
    <n v="38.745832999999998"/>
    <n v="-121.265278"/>
    <n v="114026"/>
    <x v="50"/>
    <n v="25.7"/>
    <x v="0"/>
    <x v="53"/>
    <x v="53"/>
    <x v="53"/>
    <x v="53"/>
    <x v="53"/>
    <x v="51"/>
    <x v="53"/>
    <x v="53"/>
    <n v="0.5"/>
    <n v="0.32058769999999998"/>
    <n v="1.3223689999999999"/>
    <n v="1.9369084999999999"/>
    <n v="13.9369364"/>
    <n v="0.73991569999999995"/>
    <n v="5.7345633999999999"/>
    <n v="1.1209574"/>
    <n v="0.15448339999999999"/>
    <n v="0.99990000000000001"/>
    <n v="0.99970000000000003"/>
    <n v="0.99119999999999997"/>
    <n v="0.99990000000000001"/>
    <n v="0.99950000000000006"/>
    <n v="0.9899"/>
    <n v="0.99029999999999996"/>
    <n v="1"/>
    <x v="53"/>
  </r>
  <r>
    <x v="2"/>
    <n v="60631006"/>
    <s v="FRM"/>
    <s v="California"/>
    <s v="Plumas"/>
    <n v="39.937221999999998"/>
    <n v="-120.93777799999999"/>
    <n v="124031"/>
    <x v="51"/>
    <n v="32.200000000000003"/>
    <x v="0"/>
    <x v="54"/>
    <x v="54"/>
    <x v="54"/>
    <x v="54"/>
    <x v="54"/>
    <x v="52"/>
    <x v="54"/>
    <x v="54"/>
    <n v="0.5"/>
    <n v="1.5749538000000001"/>
    <n v="2.1566770000000002"/>
    <n v="0.54087289999999999"/>
    <n v="25.401687599999999"/>
    <n v="0.89819939999999998"/>
    <n v="0.75559750000000003"/>
    <n v="0.3261677"/>
    <n v="9.18823E-2"/>
    <n v="0.99990000000000001"/>
    <n v="0.99939999999999996"/>
    <n v="0.99790000000000001"/>
    <n v="0.99990000000000001"/>
    <n v="0.99980000000000002"/>
    <n v="0.99529999999999996"/>
    <n v="0.99850000000000005"/>
    <n v="1"/>
    <x v="54"/>
  </r>
  <r>
    <x v="2"/>
    <n v="60631009"/>
    <s v="FRM"/>
    <s v="California"/>
    <s v="Plumas"/>
    <n v="39.808332999999998"/>
    <n v="-120.471667"/>
    <n v="122034"/>
    <x v="52"/>
    <n v="34.1"/>
    <x v="0"/>
    <x v="55"/>
    <x v="55"/>
    <x v="55"/>
    <x v="55"/>
    <x v="55"/>
    <x v="53"/>
    <x v="55"/>
    <x v="55"/>
    <n v="0.5"/>
    <n v="1.2617185"/>
    <n v="3.6398202999999998"/>
    <n v="0.38455430000000002"/>
    <n v="26.928760499999999"/>
    <n v="0.69616370000000005"/>
    <n v="0.42583749999999998"/>
    <n v="0.2295423"/>
    <n v="9.1039800000000004E-2"/>
    <n v="0.99990000000000001"/>
    <n v="0.99929999999999997"/>
    <n v="0.99880000000000002"/>
    <n v="0.99980000000000002"/>
    <n v="0.99960000000000004"/>
    <n v="0.99719999999999998"/>
    <n v="0.99960000000000004"/>
    <n v="1"/>
    <x v="55"/>
  </r>
  <r>
    <x v="2"/>
    <n v="60651003"/>
    <s v="FRM"/>
    <s v="California"/>
    <s v="Riverside"/>
    <n v="33.94603"/>
    <n v="-117.40063000000001"/>
    <n v="64043"/>
    <x v="53"/>
    <n v="41.7"/>
    <x v="0"/>
    <x v="56"/>
    <x v="56"/>
    <x v="56"/>
    <x v="56"/>
    <x v="56"/>
    <x v="54"/>
    <x v="56"/>
    <x v="56"/>
    <n v="0.5"/>
    <n v="1.1788023000000001"/>
    <n v="2.2329409"/>
    <n v="5.7745762000000003"/>
    <n v="9.8262491000000001"/>
    <n v="3.7189155"/>
    <n v="15.1038332"/>
    <n v="3.0686757999999998"/>
    <n v="0.32039420000000002"/>
    <n v="0.99980000000000002"/>
    <n v="0.99880000000000002"/>
    <n v="0.999"/>
    <n v="0.99970000000000003"/>
    <n v="0.99819999999999998"/>
    <n v="0.99929999999999997"/>
    <n v="0.99919999999999998"/>
    <n v="1"/>
    <x v="56"/>
  </r>
  <r>
    <x v="2"/>
    <n v="60652002"/>
    <s v="FRM"/>
    <s v="California"/>
    <s v="Riverside"/>
    <n v="33.708530000000003"/>
    <n v="-116.21536999999999"/>
    <n v="60052"/>
    <x v="54"/>
    <n v="19.3"/>
    <x v="0"/>
    <x v="57"/>
    <x v="57"/>
    <x v="57"/>
    <x v="57"/>
    <x v="57"/>
    <x v="55"/>
    <x v="57"/>
    <x v="57"/>
    <n v="0.5"/>
    <n v="1.3683664"/>
    <n v="0.97382709999999995"/>
    <n v="0.97448159999999995"/>
    <n v="11.699614499999999"/>
    <n v="1.5365686000000001"/>
    <n v="1.4254716999999999"/>
    <n v="0.51611249999999997"/>
    <n v="0.32941680000000001"/>
    <n v="0.99960000000000004"/>
    <n v="0.99839999999999995"/>
    <n v="0.99339999999999995"/>
    <n v="0.999"/>
    <n v="0.99260000000000004"/>
    <n v="0.99450000000000005"/>
    <n v="0.99319999999999997"/>
    <n v="1"/>
    <x v="57"/>
  </r>
  <r>
    <x v="2"/>
    <n v="60655001"/>
    <s v="FRM"/>
    <s v="California"/>
    <s v="Riverside"/>
    <n v="33.85275"/>
    <n v="-116.54101"/>
    <n v="62049"/>
    <x v="1"/>
    <n v="16.600000000000001"/>
    <x v="0"/>
    <x v="58"/>
    <x v="58"/>
    <x v="58"/>
    <x v="58"/>
    <x v="58"/>
    <x v="56"/>
    <x v="58"/>
    <x v="58"/>
    <n v="0.5"/>
    <n v="2.1963165"/>
    <n v="0.56391429999999998"/>
    <n v="0.70048160000000004"/>
    <n v="10.006017699999999"/>
    <n v="1.8453466000000001"/>
    <n v="0.13432150000000001"/>
    <n v="0.66436360000000005"/>
    <n v="2.5571400000000001E-2"/>
    <n v="0.99980000000000002"/>
    <n v="0.998"/>
    <n v="0.99660000000000004"/>
    <n v="0.99939999999999996"/>
    <n v="0.99639999999999995"/>
    <n v="0.99929999999999997"/>
    <n v="0.99629999999999996"/>
    <n v="1"/>
    <x v="58"/>
  </r>
  <r>
    <x v="2"/>
    <n v="60658001"/>
    <s v="FRM"/>
    <s v="California"/>
    <s v="Riverside"/>
    <n v="33.999580000000002"/>
    <n v="-117.41601"/>
    <n v="65043"/>
    <x v="55"/>
    <n v="44"/>
    <x v="0"/>
    <x v="59"/>
    <x v="59"/>
    <x v="59"/>
    <x v="59"/>
    <x v="59"/>
    <x v="57"/>
    <x v="59"/>
    <x v="59"/>
    <n v="0.5"/>
    <n v="1.3959661999999999"/>
    <n v="1.9002247000000001"/>
    <n v="5.7472466999999998"/>
    <n v="13.084323899999999"/>
    <n v="5.5241232"/>
    <n v="12.740487099999999"/>
    <n v="2.8956013"/>
    <n v="0.22856760000000001"/>
    <n v="0.99829999999999997"/>
    <n v="0.8982"/>
    <n v="1.0434000000000001"/>
    <n v="0.94840000000000002"/>
    <n v="1.1372"/>
    <n v="0.997"/>
    <n v="1.0167999999999999"/>
    <n v="0.90500000000000003"/>
    <x v="59"/>
  </r>
  <r>
    <x v="2"/>
    <n v="60658005"/>
    <s v="FRM"/>
    <s v="California"/>
    <s v="Riverside"/>
    <n v="33.995638"/>
    <n v="-117.49330399999999"/>
    <n v="65043"/>
    <x v="56"/>
    <n v="47.8"/>
    <x v="0"/>
    <x v="60"/>
    <x v="60"/>
    <x v="60"/>
    <x v="60"/>
    <x v="60"/>
    <x v="58"/>
    <x v="60"/>
    <x v="60"/>
    <n v="0.5"/>
    <n v="1.4775563"/>
    <n v="2.2835964999999998"/>
    <n v="4.9391173999999998"/>
    <n v="20.265399899999998"/>
    <n v="4.8640436999999999"/>
    <n v="10.786658299999999"/>
    <n v="2.519263"/>
    <n v="0.17049139999999999"/>
    <n v="0.99980000000000002"/>
    <n v="0.99870000000000003"/>
    <n v="0.99880000000000002"/>
    <n v="0.99960000000000004"/>
    <n v="0.998"/>
    <n v="0.99919999999999998"/>
    <n v="0.99880000000000002"/>
    <n v="1"/>
    <x v="60"/>
  </r>
  <r>
    <x v="2"/>
    <n v="60670006"/>
    <s v="FRM"/>
    <s v="California"/>
    <s v="Sacramento"/>
    <n v="38.613779000000001"/>
    <n v="-121.368014"/>
    <n v="113025"/>
    <x v="57"/>
    <n v="49.5"/>
    <x v="0"/>
    <x v="61"/>
    <x v="61"/>
    <x v="61"/>
    <x v="61"/>
    <x v="61"/>
    <x v="59"/>
    <x v="61"/>
    <x v="61"/>
    <n v="0.5"/>
    <n v="0.5423173"/>
    <n v="2.9250816999999998"/>
    <n v="3.4069932000000001"/>
    <n v="28.474367099999998"/>
    <n v="1.2819294000000001"/>
    <n v="10.117472599999999"/>
    <n v="1.9768277000000001"/>
    <n v="0.33361299999999999"/>
    <n v="0.44750000000000001"/>
    <n v="1.3389"/>
    <n v="1.1957"/>
    <n v="0.91379999999999995"/>
    <n v="0.47789999999999999"/>
    <n v="1.5248999999999999"/>
    <n v="1.0164"/>
    <n v="0.65549999999999997"/>
    <x v="61"/>
  </r>
  <r>
    <x v="2"/>
    <n v="60670010"/>
    <s v="FRM"/>
    <s v="California"/>
    <s v="Sacramento"/>
    <n v="38.558332999999998"/>
    <n v="-121.491944"/>
    <n v="113024"/>
    <x v="58"/>
    <n v="38.299999999999997"/>
    <x v="0"/>
    <x v="62"/>
    <x v="62"/>
    <x v="62"/>
    <x v="62"/>
    <x v="62"/>
    <x v="60"/>
    <x v="62"/>
    <x v="62"/>
    <n v="0.5"/>
    <n v="1.0598671"/>
    <n v="0.96153630000000001"/>
    <n v="2.7311768999999999"/>
    <n v="20.683834099999999"/>
    <n v="2.6556457999999998"/>
    <n v="6.6538038000000004"/>
    <n v="1.7182257999999999"/>
    <n v="1.3468529"/>
    <n v="0.99990000000000001"/>
    <n v="0.99970000000000003"/>
    <n v="0.99139999999999995"/>
    <n v="0.99990000000000001"/>
    <n v="0.99939999999999996"/>
    <n v="0.98819999999999997"/>
    <n v="0.99129999999999996"/>
    <n v="1"/>
    <x v="62"/>
  </r>
  <r>
    <x v="2"/>
    <n v="60674001"/>
    <s v="FRM"/>
    <s v="California"/>
    <s v="Sacramento"/>
    <n v="38.555833"/>
    <n v="-121.457222"/>
    <n v="113024"/>
    <x v="59"/>
    <n v="41.2"/>
    <x v="0"/>
    <x v="63"/>
    <x v="63"/>
    <x v="63"/>
    <x v="63"/>
    <x v="63"/>
    <x v="61"/>
    <x v="63"/>
    <x v="63"/>
    <n v="0.5"/>
    <n v="0.62610239999999995"/>
    <n v="1.6118345000000001"/>
    <n v="3.7356012000000001"/>
    <n v="19.821737299999999"/>
    <n v="1.1293232"/>
    <n v="11.4228077"/>
    <n v="2.2062434999999998"/>
    <n v="0.22961239999999999"/>
    <n v="0.99980000000000002"/>
    <n v="0.99970000000000003"/>
    <n v="0.99109999999999998"/>
    <n v="0.99990000000000001"/>
    <n v="0.99929999999999997"/>
    <n v="0.99009999999999998"/>
    <n v="0.99039999999999995"/>
    <n v="1"/>
    <x v="63"/>
  </r>
  <r>
    <x v="2"/>
    <n v="60690002"/>
    <s v="FRM"/>
    <s v="California"/>
    <s v="San Benito"/>
    <n v="36.844166999999999"/>
    <n v="-121.36111099999999"/>
    <n v="97021"/>
    <x v="60"/>
    <n v="16"/>
    <x v="0"/>
    <x v="64"/>
    <x v="64"/>
    <x v="64"/>
    <x v="64"/>
    <x v="64"/>
    <x v="62"/>
    <x v="64"/>
    <x v="64"/>
    <n v="0.5"/>
    <n v="0.79750500000000002"/>
    <n v="1.1456199"/>
    <n v="1.5996045999999999"/>
    <n v="5.6440562999999999"/>
    <n v="1.6416767000000001"/>
    <n v="3.5543331999999999"/>
    <n v="0.93075839999999999"/>
    <n v="0.20087379999999999"/>
    <n v="0.99990000000000001"/>
    <n v="0.99870000000000003"/>
    <n v="0.998"/>
    <n v="0.99970000000000003"/>
    <n v="0.99870000000000003"/>
    <n v="0.99760000000000004"/>
    <n v="0.998"/>
    <n v="1"/>
    <x v="64"/>
  </r>
  <r>
    <x v="2"/>
    <n v="60710025"/>
    <s v="FRM"/>
    <s v="California"/>
    <s v="San Bernardino"/>
    <n v="34.037222"/>
    <n v="-117.69"/>
    <n v="65041"/>
    <x v="61"/>
    <n v="41.8"/>
    <x v="0"/>
    <x v="65"/>
    <x v="65"/>
    <x v="65"/>
    <x v="65"/>
    <x v="65"/>
    <x v="63"/>
    <x v="65"/>
    <x v="65"/>
    <n v="0.5"/>
    <n v="1.2771903"/>
    <n v="3.0623238000000002"/>
    <n v="4.2314733999999996"/>
    <n v="16.545240400000001"/>
    <n v="2.6344595000000002"/>
    <n v="11.187668800000001"/>
    <n v="2.2589898000000002"/>
    <n v="0.19389419999999999"/>
    <n v="0.99960000000000004"/>
    <n v="0.99919999999999998"/>
    <n v="0.99880000000000002"/>
    <n v="0.99970000000000003"/>
    <n v="0.99760000000000004"/>
    <n v="0.99909999999999999"/>
    <n v="0.999"/>
    <n v="1"/>
    <x v="65"/>
  </r>
  <r>
    <x v="2"/>
    <n v="60710306"/>
    <s v="FRM"/>
    <s v="California"/>
    <s v="San Bernardino"/>
    <n v="34.51"/>
    <n v="-117.330556"/>
    <n v="69045"/>
    <x v="62"/>
    <n v="17"/>
    <x v="0"/>
    <x v="66"/>
    <x v="66"/>
    <x v="66"/>
    <x v="66"/>
    <x v="66"/>
    <x v="64"/>
    <x v="66"/>
    <x v="66"/>
    <n v="0.5"/>
    <n v="1.3054383000000001"/>
    <n v="1.3083674000000001"/>
    <n v="1.6459372999999999"/>
    <n v="5.9940313999999999"/>
    <n v="2.1689878"/>
    <n v="2.9887929"/>
    <n v="1.1041540999999999"/>
    <n v="7.8024999999999997E-2"/>
    <n v="0.99980000000000002"/>
    <n v="0.99839999999999995"/>
    <n v="0.99839999999999995"/>
    <n v="0.99960000000000004"/>
    <n v="0.99760000000000004"/>
    <n v="0.999"/>
    <n v="0.99809999999999999"/>
    <n v="1"/>
    <x v="66"/>
  </r>
  <r>
    <x v="2"/>
    <n v="60712002"/>
    <s v="FRM"/>
    <s v="California"/>
    <s v="San Bernardino"/>
    <n v="34.100020000000001"/>
    <n v="-117.49200999999999"/>
    <n v="66043"/>
    <x v="63"/>
    <n v="45.6"/>
    <x v="0"/>
    <x v="67"/>
    <x v="67"/>
    <x v="67"/>
    <x v="67"/>
    <x v="67"/>
    <x v="65"/>
    <x v="67"/>
    <x v="67"/>
    <n v="0.5"/>
    <n v="1.4532400000000001"/>
    <n v="2.7773298999999998"/>
    <n v="4.9028815999999997"/>
    <n v="17.232366599999999"/>
    <n v="4.1387271999999999"/>
    <n v="11.554685599999999"/>
    <n v="2.7856219000000002"/>
    <n v="0.2643857"/>
    <n v="0.99980000000000002"/>
    <n v="0.999"/>
    <n v="0.99880000000000002"/>
    <n v="0.99970000000000003"/>
    <n v="0.99809999999999999"/>
    <n v="0.99909999999999999"/>
    <n v="0.99880000000000002"/>
    <n v="1"/>
    <x v="67"/>
  </r>
  <r>
    <x v="2"/>
    <n v="60718001"/>
    <s v="FRM"/>
    <s v="California"/>
    <s v="San Bernardino"/>
    <n v="34.264443999999997"/>
    <n v="-116.86444400000001"/>
    <n v="66048"/>
    <x v="64"/>
    <n v="33.9"/>
    <x v="0"/>
    <x v="68"/>
    <x v="68"/>
    <x v="68"/>
    <x v="68"/>
    <x v="68"/>
    <x v="66"/>
    <x v="68"/>
    <x v="68"/>
    <n v="0.5"/>
    <n v="1.6329442000000001"/>
    <n v="0.94046790000000002"/>
    <n v="0.91318169999999999"/>
    <n v="26.756174099999999"/>
    <n v="1.6638287"/>
    <n v="1.0027645999999999"/>
    <n v="0.50853400000000004"/>
    <n v="1.7466499999999999E-2"/>
    <n v="0.99990000000000001"/>
    <n v="0.99770000000000003"/>
    <n v="0.99709999999999999"/>
    <n v="0.99939999999999996"/>
    <n v="0.99650000000000005"/>
    <n v="0.99850000000000005"/>
    <n v="0.99660000000000004"/>
    <n v="1"/>
    <x v="68"/>
  </r>
  <r>
    <x v="2"/>
    <n v="60719004"/>
    <s v="FRM"/>
    <s v="California"/>
    <s v="San Bernardino"/>
    <n v="34.106879999999997"/>
    <n v="-117.27410999999999"/>
    <n v="65045"/>
    <x v="65"/>
    <n v="45.4"/>
    <x v="0"/>
    <x v="69"/>
    <x v="69"/>
    <x v="69"/>
    <x v="69"/>
    <x v="69"/>
    <x v="67"/>
    <x v="69"/>
    <x v="69"/>
    <n v="0.5"/>
    <n v="1.1506996"/>
    <n v="1.9540131000000001"/>
    <n v="4.9104285000000001"/>
    <n v="18.161092799999999"/>
    <n v="3.4829759999999998"/>
    <n v="12.4291401"/>
    <n v="2.5631377999999998"/>
    <n v="0.28217490000000001"/>
    <n v="0.99990000000000001"/>
    <n v="0.99890000000000001"/>
    <n v="0.99890000000000001"/>
    <n v="0.99970000000000003"/>
    <n v="0.99790000000000001"/>
    <n v="0.99919999999999998"/>
    <n v="0.99909999999999999"/>
    <n v="1"/>
    <x v="69"/>
  </r>
  <r>
    <x v="2"/>
    <n v="60730001"/>
    <s v="FRM"/>
    <s v="California"/>
    <s v="San Diego"/>
    <n v="32.631231"/>
    <n v="-117.05907500000001"/>
    <n v="52043"/>
    <x v="66"/>
    <n v="27.2"/>
    <x v="0"/>
    <x v="70"/>
    <x v="70"/>
    <x v="70"/>
    <x v="70"/>
    <x v="70"/>
    <x v="68"/>
    <x v="70"/>
    <x v="70"/>
    <n v="0.5"/>
    <n v="0.79325250000000003"/>
    <n v="2.4519951"/>
    <n v="1.7769577999999999"/>
    <n v="14.858752300000001"/>
    <n v="2.0963349"/>
    <n v="3.589359"/>
    <n v="0.8917794"/>
    <n v="0.26513740000000002"/>
    <n v="0.99980000000000002"/>
    <n v="0.99850000000000005"/>
    <n v="0.99880000000000002"/>
    <n v="0.99950000000000006"/>
    <n v="0.99790000000000001"/>
    <n v="0.99939999999999996"/>
    <n v="0.99880000000000002"/>
    <n v="1"/>
    <x v="70"/>
  </r>
  <r>
    <x v="2"/>
    <n v="60730003"/>
    <s v="FRM"/>
    <s v="California"/>
    <s v="San Diego"/>
    <n v="32.791193999999997"/>
    <n v="-116.942092"/>
    <n v="53044"/>
    <x v="67"/>
    <n v="25.2"/>
    <x v="0"/>
    <x v="71"/>
    <x v="71"/>
    <x v="71"/>
    <x v="71"/>
    <x v="71"/>
    <x v="69"/>
    <x v="71"/>
    <x v="71"/>
    <n v="0.5"/>
    <n v="0.61034770000000005"/>
    <n v="2.2291414999999999"/>
    <n v="2.0521729"/>
    <n v="12.052527400000001"/>
    <n v="2.1290331"/>
    <n v="4.4340314999999997"/>
    <n v="1.0217225999999999"/>
    <n v="0.18560940000000001"/>
    <n v="1.2007000000000001"/>
    <n v="1.1332"/>
    <n v="0.89529999999999998"/>
    <n v="1.0630999999999999"/>
    <n v="1.0488999999999999"/>
    <n v="0.83989999999999998"/>
    <n v="0.90690000000000004"/>
    <n v="0.96250000000000002"/>
    <x v="71"/>
  </r>
  <r>
    <x v="2"/>
    <n v="60730006"/>
    <s v="FRM"/>
    <s v="California"/>
    <s v="San Diego"/>
    <n v="32.836461"/>
    <n v="-117.12875200000001"/>
    <n v="54043"/>
    <x v="25"/>
    <n v="23.1"/>
    <x v="0"/>
    <x v="72"/>
    <x v="72"/>
    <x v="72"/>
    <x v="72"/>
    <x v="72"/>
    <x v="70"/>
    <x v="72"/>
    <x v="72"/>
    <n v="0.5"/>
    <n v="0.75907990000000003"/>
    <n v="2.3335024999999998"/>
    <n v="2.0999191000000001"/>
    <n v="9.4252290999999992"/>
    <n v="2.4666494999999999"/>
    <n v="4.1823435"/>
    <n v="1.1129836"/>
    <n v="0.24660789999999999"/>
    <n v="0.99980000000000002"/>
    <n v="0.99860000000000004"/>
    <n v="0.99880000000000002"/>
    <n v="0.99960000000000004"/>
    <n v="0.998"/>
    <n v="0.99950000000000006"/>
    <n v="0.99890000000000001"/>
    <n v="1"/>
    <x v="72"/>
  </r>
  <r>
    <x v="2"/>
    <n v="60731010"/>
    <s v="FRM"/>
    <s v="California"/>
    <s v="San Diego"/>
    <n v="32.701492000000002"/>
    <n v="-117.149653"/>
    <n v="52043"/>
    <x v="68"/>
    <n v="29.4"/>
    <x v="0"/>
    <x v="73"/>
    <x v="73"/>
    <x v="73"/>
    <x v="73"/>
    <x v="73"/>
    <x v="71"/>
    <x v="73"/>
    <x v="73"/>
    <n v="0.5"/>
    <n v="0.7755803"/>
    <n v="2.3946624000000001"/>
    <n v="1.9402218"/>
    <n v="16.4259491"/>
    <n v="2.1078043000000002"/>
    <n v="4.1011728999999999"/>
    <n v="0.97136310000000003"/>
    <n v="0.27276349999999999"/>
    <n v="0.99980000000000002"/>
    <n v="0.99850000000000005"/>
    <n v="0.99890000000000001"/>
    <n v="0.99950000000000006"/>
    <n v="0.998"/>
    <n v="0.99950000000000006"/>
    <n v="0.999"/>
    <n v="1"/>
    <x v="73"/>
  </r>
  <r>
    <x v="2"/>
    <n v="60750005"/>
    <s v="FRM"/>
    <s v="California"/>
    <s v="San Francisco"/>
    <n v="37.765999999999998"/>
    <n v="-122.3991"/>
    <n v="108016"/>
    <x v="69"/>
    <n v="29.6"/>
    <x v="0"/>
    <x v="74"/>
    <x v="74"/>
    <x v="74"/>
    <x v="74"/>
    <x v="74"/>
    <x v="72"/>
    <x v="74"/>
    <x v="74"/>
    <n v="0.5"/>
    <n v="0.64423839999999999"/>
    <n v="1.5130695999999999"/>
    <n v="2.4656975000000001"/>
    <n v="14.783163099999999"/>
    <n v="1.7070428"/>
    <n v="6.3418349999999997"/>
    <n v="1.3032649999999999"/>
    <n v="0.42550789999999999"/>
    <n v="0.99990000000000001"/>
    <n v="0.99980000000000002"/>
    <n v="0.99529999999999996"/>
    <n v="0.99990000000000001"/>
    <n v="0.99970000000000003"/>
    <n v="0.99390000000000001"/>
    <n v="0.99439999999999995"/>
    <n v="1"/>
    <x v="74"/>
  </r>
  <r>
    <x v="2"/>
    <n v="60771002"/>
    <s v="FRM"/>
    <s v="California"/>
    <s v="San Joaquin"/>
    <n v="37.950833000000003"/>
    <n v="-121.2675"/>
    <n v="107024"/>
    <x v="70"/>
    <n v="48"/>
    <x v="0"/>
    <x v="75"/>
    <x v="75"/>
    <x v="75"/>
    <x v="75"/>
    <x v="75"/>
    <x v="73"/>
    <x v="75"/>
    <x v="75"/>
    <n v="0.5"/>
    <n v="0.87115100000000001"/>
    <n v="2.0930380999999998"/>
    <n v="4.3317208000000003"/>
    <n v="22.954151199999998"/>
    <n v="1.7549520000000001"/>
    <n v="12.6981173"/>
    <n v="2.4900403"/>
    <n v="0.33816829999999998"/>
    <n v="0.99980000000000002"/>
    <n v="0.99960000000000004"/>
    <n v="0.995"/>
    <n v="0.99990000000000001"/>
    <n v="0.99919999999999998"/>
    <n v="0.99429999999999996"/>
    <n v="0.99450000000000005"/>
    <n v="1"/>
    <x v="75"/>
  </r>
  <r>
    <x v="2"/>
    <n v="60792006"/>
    <s v="FRM"/>
    <s v="California"/>
    <s v="San Luis Obispo"/>
    <n v="35.256605999999998"/>
    <n v="-120.66888899999999"/>
    <n v="82022"/>
    <x v="71"/>
    <n v="15.7"/>
    <x v="0"/>
    <x v="76"/>
    <x v="76"/>
    <x v="76"/>
    <x v="76"/>
    <x v="76"/>
    <x v="74"/>
    <x v="76"/>
    <x v="76"/>
    <n v="0.5"/>
    <n v="1.4544849"/>
    <n v="1.0377638"/>
    <n v="1.4301822"/>
    <n v="5.5767651000000003"/>
    <n v="2.0593479000000001"/>
    <n v="2.4132612"/>
    <n v="1.0225880000000001"/>
    <n v="0.273123"/>
    <n v="0.99980000000000002"/>
    <n v="0.99409999999999998"/>
    <n v="0.99719999999999998"/>
    <n v="0.99880000000000002"/>
    <n v="0.99829999999999997"/>
    <n v="0.99609999999999999"/>
    <n v="0.99770000000000003"/>
    <n v="1"/>
    <x v="76"/>
  </r>
  <r>
    <x v="2"/>
    <n v="60798001"/>
    <s v="FRM"/>
    <s v="California"/>
    <s v="San Luis Obispo"/>
    <n v="35.491388999999998"/>
    <n v="-120.66805600000001"/>
    <n v="84023"/>
    <x v="72"/>
    <n v="21.8"/>
    <x v="0"/>
    <x v="77"/>
    <x v="77"/>
    <x v="77"/>
    <x v="77"/>
    <x v="77"/>
    <x v="75"/>
    <x v="77"/>
    <x v="77"/>
    <n v="0.5"/>
    <n v="1.600962"/>
    <n v="1.4039249"/>
    <n v="2.4404463999999999"/>
    <n v="6.1174302000000003"/>
    <n v="2.2391706"/>
    <n v="5.6909603999999998"/>
    <n v="1.5488492"/>
    <n v="0.26310319999999998"/>
    <n v="0.99970000000000003"/>
    <n v="0.98799999999999999"/>
    <n v="0.99550000000000005"/>
    <n v="0.99780000000000002"/>
    <n v="0.99639999999999995"/>
    <n v="0.99509999999999998"/>
    <n v="0.99609999999999999"/>
    <n v="1"/>
    <x v="77"/>
  </r>
  <r>
    <x v="2"/>
    <n v="60811001"/>
    <s v="FRM"/>
    <s v="California"/>
    <s v="San Mateo"/>
    <n v="37.482900000000001"/>
    <n v="-122.2034"/>
    <n v="105016"/>
    <x v="73"/>
    <n v="30.3"/>
    <x v="0"/>
    <x v="78"/>
    <x v="78"/>
    <x v="78"/>
    <x v="78"/>
    <x v="78"/>
    <x v="76"/>
    <x v="78"/>
    <x v="78"/>
    <n v="0.5"/>
    <n v="0.86451990000000001"/>
    <n v="2.3804137999999999"/>
    <n v="2.9412571999999999"/>
    <n v="12.131053"/>
    <n v="1.8361468000000001"/>
    <n v="7.8050375000000001"/>
    <n v="1.5819065999999999"/>
    <n v="0.29532969999999997"/>
    <n v="0.99990000000000001"/>
    <n v="0.99970000000000003"/>
    <n v="0.99590000000000001"/>
    <n v="0.99990000000000001"/>
    <n v="0.99960000000000004"/>
    <n v="0.99470000000000003"/>
    <n v="0.99509999999999998"/>
    <n v="1"/>
    <x v="78"/>
  </r>
  <r>
    <x v="2"/>
    <n v="60830011"/>
    <s v="FRM"/>
    <s v="California"/>
    <s v="Santa Barbara"/>
    <n v="34.427776000000001"/>
    <n v="-119.69028"/>
    <n v="73027"/>
    <x v="74"/>
    <n v="20.5"/>
    <x v="0"/>
    <x v="79"/>
    <x v="79"/>
    <x v="79"/>
    <x v="79"/>
    <x v="79"/>
    <x v="77"/>
    <x v="79"/>
    <x v="79"/>
    <n v="0.5"/>
    <n v="1.0316099000000001"/>
    <n v="0.89973479999999995"/>
    <n v="0.79529130000000003"/>
    <n v="14.3424444"/>
    <n v="1.67045"/>
    <n v="0.73023910000000003"/>
    <n v="0.55367849999999996"/>
    <n v="6.6957199999999994E-2"/>
    <n v="0.99960000000000004"/>
    <n v="0.99460000000000004"/>
    <n v="0.99729999999999996"/>
    <n v="0.99809999999999999"/>
    <n v="0.997"/>
    <n v="0.99839999999999995"/>
    <n v="0.99719999999999998"/>
    <n v="1"/>
    <x v="79"/>
  </r>
  <r>
    <x v="2"/>
    <n v="60831008"/>
    <s v="FRM"/>
    <s v="California"/>
    <s v="Santa Barbara"/>
    <n v="34.949167000000003"/>
    <n v="-120.436667"/>
    <n v="79023"/>
    <x v="75"/>
    <n v="14.5"/>
    <x v="0"/>
    <x v="80"/>
    <x v="80"/>
    <x v="80"/>
    <x v="80"/>
    <x v="80"/>
    <x v="78"/>
    <x v="80"/>
    <x v="80"/>
    <n v="0.5"/>
    <n v="1.6411967999999999"/>
    <n v="0.61629780000000001"/>
    <n v="1.1853823999999999"/>
    <n v="5.9982214000000003"/>
    <n v="2.2237132000000002"/>
    <n v="1.2738601000000001"/>
    <n v="0.88601549999999996"/>
    <n v="0.2419529"/>
    <n v="0.99980000000000002"/>
    <n v="0.98960000000000004"/>
    <n v="0.99719999999999998"/>
    <n v="0.99809999999999999"/>
    <n v="0.99780000000000002"/>
    <n v="0.996"/>
    <n v="0.99780000000000002"/>
    <n v="1"/>
    <x v="80"/>
  </r>
  <r>
    <x v="2"/>
    <n v="60850002"/>
    <s v="FRM"/>
    <s v="California"/>
    <s v="Santa Clara"/>
    <n v="37"/>
    <n v="-121.574444"/>
    <n v="99020"/>
    <x v="76"/>
    <n v="23.6"/>
    <x v="0"/>
    <x v="81"/>
    <x v="81"/>
    <x v="81"/>
    <x v="81"/>
    <x v="81"/>
    <x v="79"/>
    <x v="81"/>
    <x v="81"/>
    <n v="0.5"/>
    <n v="0.84931140000000005"/>
    <n v="1.9816625000000001"/>
    <n v="2.4602927999999999"/>
    <n v="8.2218666000000002"/>
    <n v="1.6027617000000001"/>
    <n v="6.4822540000000002"/>
    <n v="1.3262929999999999"/>
    <n v="0.24898989999999999"/>
    <n v="0.99990000000000001"/>
    <n v="0.999"/>
    <n v="0.99809999999999999"/>
    <n v="0.99980000000000002"/>
    <n v="0.999"/>
    <n v="0.99780000000000002"/>
    <n v="0.99790000000000001"/>
    <n v="1"/>
    <x v="81"/>
  </r>
  <r>
    <x v="2"/>
    <n v="60850005"/>
    <s v="FRM"/>
    <s v="California"/>
    <s v="Santa Clara"/>
    <n v="37.348497000000002"/>
    <n v="-121.894898"/>
    <n v="103018"/>
    <x v="77"/>
    <n v="37.1"/>
    <x v="0"/>
    <x v="82"/>
    <x v="82"/>
    <x v="82"/>
    <x v="82"/>
    <x v="82"/>
    <x v="80"/>
    <x v="82"/>
    <x v="82"/>
    <n v="0.5"/>
    <n v="0.9795372"/>
    <n v="2.9138353000000001"/>
    <n v="3.1425833999999999"/>
    <n v="17.388080599999999"/>
    <n v="1.9944949000000001"/>
    <n v="8.2914876999999994"/>
    <n v="1.6824135"/>
    <n v="0.26659359999999999"/>
    <n v="0.99990000000000001"/>
    <n v="0.99970000000000003"/>
    <n v="0.99760000000000004"/>
    <n v="0.99990000000000001"/>
    <n v="0.99970000000000003"/>
    <n v="0.997"/>
    <n v="0.99719999999999998"/>
    <n v="1"/>
    <x v="82"/>
  </r>
  <r>
    <x v="2"/>
    <n v="60870007"/>
    <s v="FRM"/>
    <s v="California"/>
    <s v="Santa Cruz"/>
    <n v="36.984000000000002"/>
    <n v="-121.9883"/>
    <n v="100017"/>
    <x v="78"/>
    <n v="13.1"/>
    <x v="0"/>
    <x v="83"/>
    <x v="83"/>
    <x v="83"/>
    <x v="83"/>
    <x v="83"/>
    <x v="81"/>
    <x v="83"/>
    <x v="83"/>
    <n v="0.5"/>
    <n v="0.49659720000000002"/>
    <n v="0.7804989"/>
    <n v="0.78977189999999997"/>
    <n v="6.9576488000000003"/>
    <n v="1.3674705"/>
    <n v="1.1162696999999999"/>
    <n v="0.60435220000000001"/>
    <n v="0.50224199999999997"/>
    <n v="0.99990000000000001"/>
    <n v="0.99929999999999997"/>
    <n v="0.99860000000000004"/>
    <n v="0.99980000000000002"/>
    <n v="0.99939999999999996"/>
    <n v="0.99729999999999996"/>
    <n v="0.99880000000000002"/>
    <n v="1"/>
    <x v="83"/>
  </r>
  <r>
    <x v="2"/>
    <n v="60890004"/>
    <s v="FRM"/>
    <s v="California"/>
    <s v="Shasta"/>
    <n v="40.549722000000003"/>
    <n v="-122.379167"/>
    <n v="132023"/>
    <x v="44"/>
    <n v="21.1"/>
    <x v="0"/>
    <x v="84"/>
    <x v="84"/>
    <x v="84"/>
    <x v="84"/>
    <x v="84"/>
    <x v="82"/>
    <x v="84"/>
    <x v="84"/>
    <n v="0.5"/>
    <n v="1.2708364000000001"/>
    <n v="1.0862358999999999"/>
    <n v="0.35235240000000001"/>
    <n v="16.505016300000001"/>
    <n v="0.96267579999999997"/>
    <n v="9.4421699999999997E-2"/>
    <n v="0.32740039999999998"/>
    <n v="3.0539500000000001E-2"/>
    <n v="0.99990000000000001"/>
    <n v="0.99990000000000001"/>
    <n v="0.99870000000000003"/>
    <n v="0.99990000000000001"/>
    <n v="0.99990000000000001"/>
    <n v="0.98540000000000005"/>
    <n v="1.0001"/>
    <n v="1"/>
    <x v="84"/>
  </r>
  <r>
    <x v="2"/>
    <n v="60950004"/>
    <s v="FRM"/>
    <s v="California"/>
    <s v="Solano"/>
    <n v="38.102699999999999"/>
    <n v="-122.23820000000001"/>
    <n v="110018"/>
    <x v="79"/>
    <n v="37.799999999999997"/>
    <x v="0"/>
    <x v="85"/>
    <x v="85"/>
    <x v="85"/>
    <x v="85"/>
    <x v="85"/>
    <x v="83"/>
    <x v="85"/>
    <x v="85"/>
    <n v="0.5"/>
    <n v="0.64434519999999995"/>
    <n v="1.4808623000000001"/>
    <n v="2.6943978999999998"/>
    <n v="21.852014499999999"/>
    <n v="1.6955625999999999"/>
    <n v="7.1502447"/>
    <n v="1.4534568999999999"/>
    <n v="0.42627510000000002"/>
    <n v="0.99990000000000001"/>
    <n v="0.99970000000000003"/>
    <n v="0.99509999999999998"/>
    <n v="0.99990000000000001"/>
    <n v="0.99960000000000004"/>
    <n v="0.99380000000000002"/>
    <n v="0.99429999999999996"/>
    <n v="1"/>
    <x v="85"/>
  </r>
  <r>
    <x v="2"/>
    <n v="60970003"/>
    <s v="FRM"/>
    <s v="California"/>
    <s v="Sonoma"/>
    <n v="38.4435"/>
    <n v="-122.71"/>
    <n v="114015"/>
    <x v="80"/>
    <n v="28.4"/>
    <x v="0"/>
    <x v="86"/>
    <x v="86"/>
    <x v="86"/>
    <x v="86"/>
    <x v="86"/>
    <x v="84"/>
    <x v="86"/>
    <x v="86"/>
    <n v="0.5"/>
    <n v="0.44845210000000002"/>
    <n v="0.80984690000000004"/>
    <n v="1.8340118000000001"/>
    <n v="17.467460599999999"/>
    <n v="1.7763055999999999"/>
    <n v="4.0964793999999998"/>
    <n v="0.91215710000000005"/>
    <n v="0.65361369999999996"/>
    <n v="0.99990000000000001"/>
    <n v="0.99950000000000006"/>
    <n v="0.99639999999999995"/>
    <n v="0.99990000000000001"/>
    <n v="0.99960000000000004"/>
    <n v="0.99470000000000003"/>
    <n v="0.99580000000000002"/>
    <n v="1"/>
    <x v="86"/>
  </r>
  <r>
    <x v="2"/>
    <n v="60990005"/>
    <s v="FRM"/>
    <s v="California"/>
    <s v="Stanislaus"/>
    <n v="37.641666999999998"/>
    <n v="-120.993611"/>
    <n v="104025"/>
    <x v="81"/>
    <n v="52.8"/>
    <x v="0"/>
    <x v="87"/>
    <x v="87"/>
    <x v="87"/>
    <x v="87"/>
    <x v="87"/>
    <x v="85"/>
    <x v="87"/>
    <x v="87"/>
    <n v="0.5"/>
    <n v="1.6477782999999999"/>
    <n v="2.4231691"/>
    <n v="4.6103114999999999"/>
    <n v="25.4356422"/>
    <n v="3.4159082999999999"/>
    <n v="11.50142"/>
    <n v="2.9390640000000001"/>
    <n v="0.38378299999999999"/>
    <n v="0.99990000000000001"/>
    <n v="0.99970000000000003"/>
    <n v="0.99690000000000001"/>
    <n v="0.99990000000000001"/>
    <n v="0.99939999999999996"/>
    <n v="0.99590000000000001"/>
    <n v="0.99690000000000001"/>
    <n v="1"/>
    <x v="87"/>
  </r>
  <r>
    <x v="2"/>
    <n v="60990006"/>
    <s v="FRM"/>
    <s v="California"/>
    <s v="Stanislaus"/>
    <n v="37.488332999999997"/>
    <n v="-120.83583299999999"/>
    <n v="102026"/>
    <x v="82"/>
    <n v="54.5"/>
    <x v="0"/>
    <x v="88"/>
    <x v="88"/>
    <x v="88"/>
    <x v="88"/>
    <x v="88"/>
    <x v="86"/>
    <x v="88"/>
    <x v="88"/>
    <n v="0.5"/>
    <n v="0.94527629999999996"/>
    <n v="2.2457747000000001"/>
    <n v="5.1049156"/>
    <n v="25.151247000000001"/>
    <n v="1.8408747999999999"/>
    <n v="15.306116100000001"/>
    <n v="2.9886626999999999"/>
    <n v="0.50191370000000002"/>
    <n v="0.99990000000000001"/>
    <n v="0.99929999999999997"/>
    <n v="0.99709999999999999"/>
    <n v="0.99980000000000002"/>
    <n v="0.999"/>
    <n v="0.99680000000000002"/>
    <n v="0.99690000000000001"/>
    <n v="1"/>
    <x v="88"/>
  </r>
  <r>
    <x v="2"/>
    <n v="61010003"/>
    <s v="FRM"/>
    <s v="California"/>
    <s v="Sutter"/>
    <n v="39.138888999999999"/>
    <n v="-121.61750000000001"/>
    <n v="118025"/>
    <x v="83"/>
    <n v="41.4"/>
    <x v="0"/>
    <x v="89"/>
    <x v="89"/>
    <x v="89"/>
    <x v="89"/>
    <x v="89"/>
    <x v="87"/>
    <x v="89"/>
    <x v="89"/>
    <n v="0.5"/>
    <n v="0.68231339999999996"/>
    <n v="2.6746496999999998"/>
    <n v="2.8237274000000001"/>
    <n v="23.413907999999999"/>
    <n v="1.202099"/>
    <n v="8.1909627999999994"/>
    <n v="1.6094702000000001"/>
    <n v="0.31595820000000002"/>
    <n v="0.99980000000000002"/>
    <n v="0.99970000000000003"/>
    <n v="0.98380000000000001"/>
    <n v="0.99980000000000002"/>
    <n v="0.99929999999999997"/>
    <n v="0.98089999999999999"/>
    <n v="0.98180000000000001"/>
    <n v="1"/>
    <x v="89"/>
  </r>
  <r>
    <x v="2"/>
    <n v="61072002"/>
    <s v="FRM"/>
    <s v="California"/>
    <s v="Tulare"/>
    <n v="36.332222000000002"/>
    <n v="-119.290278"/>
    <n v="89034"/>
    <x v="84"/>
    <n v="55.4"/>
    <x v="0"/>
    <x v="90"/>
    <x v="90"/>
    <x v="90"/>
    <x v="90"/>
    <x v="90"/>
    <x v="88"/>
    <x v="90"/>
    <x v="90"/>
    <n v="0.5"/>
    <n v="0.91433750000000003"/>
    <n v="1.7943267000000001"/>
    <n v="6.7095218000000001"/>
    <n v="18.490896200000002"/>
    <n v="2.3557434000000002"/>
    <n v="20.384189599999999"/>
    <n v="3.9740207000000001"/>
    <n v="0.33528770000000002"/>
    <n v="0.99980000000000002"/>
    <n v="0.99650000000000005"/>
    <n v="0.99829999999999997"/>
    <n v="0.99939999999999996"/>
    <n v="0.99829999999999997"/>
    <n v="0.99829999999999997"/>
    <n v="0.99819999999999998"/>
    <n v="1"/>
    <x v="90"/>
  </r>
  <r>
    <x v="2"/>
    <n v="61110007"/>
    <s v="FRM"/>
    <s v="California"/>
    <s v="Ventura"/>
    <n v="34.21"/>
    <n v="-118.869444"/>
    <n v="69033"/>
    <x v="85"/>
    <n v="22"/>
    <x v="0"/>
    <x v="91"/>
    <x v="91"/>
    <x v="91"/>
    <x v="91"/>
    <x v="91"/>
    <x v="89"/>
    <x v="91"/>
    <x v="91"/>
    <n v="0.5"/>
    <n v="0.74340010000000001"/>
    <n v="1.5079665"/>
    <n v="2.7265296000000001"/>
    <n v="6.4003654000000001"/>
    <n v="3.1852217"/>
    <n v="5.4468617000000004"/>
    <n v="1.4042692000000001"/>
    <n v="0.1428944"/>
    <n v="0.99980000000000002"/>
    <n v="0.99709999999999999"/>
    <n v="0.99819999999999998"/>
    <n v="0.99919999999999998"/>
    <n v="0.99739999999999995"/>
    <n v="0.99890000000000001"/>
    <n v="0.99839999999999995"/>
    <n v="1"/>
    <x v="91"/>
  </r>
  <r>
    <x v="2"/>
    <n v="61110009"/>
    <s v="FRM"/>
    <s v="California"/>
    <s v="Ventura"/>
    <n v="34.404611000000003"/>
    <n v="-118.81"/>
    <n v="71034"/>
    <x v="86"/>
    <n v="18.899999999999999"/>
    <x v="0"/>
    <x v="92"/>
    <x v="92"/>
    <x v="92"/>
    <x v="92"/>
    <x v="92"/>
    <x v="90"/>
    <x v="92"/>
    <x v="92"/>
    <n v="0.5"/>
    <n v="0.7533417"/>
    <n v="0.62506130000000004"/>
    <n v="1.9086919"/>
    <n v="7.8817177000000003"/>
    <n v="4.3164992"/>
    <n v="1.4126126999999999"/>
    <n v="1.3377247000000001"/>
    <n v="0.2203012"/>
    <n v="0.99990000000000001"/>
    <n v="0.99519999999999997"/>
    <n v="0.99770000000000003"/>
    <n v="0.99880000000000002"/>
    <n v="0.99750000000000005"/>
    <n v="0.99839999999999995"/>
    <n v="0.99750000000000005"/>
    <n v="1"/>
    <x v="92"/>
  </r>
  <r>
    <x v="2"/>
    <n v="61112002"/>
    <s v="FRM"/>
    <s v="California"/>
    <s v="Ventura"/>
    <n v="34.277500000000003"/>
    <n v="-118.68472199999999"/>
    <n v="69034"/>
    <x v="87"/>
    <n v="25.1"/>
    <x v="0"/>
    <x v="93"/>
    <x v="93"/>
    <x v="93"/>
    <x v="93"/>
    <x v="93"/>
    <x v="91"/>
    <x v="93"/>
    <x v="93"/>
    <n v="0.5"/>
    <n v="0.65476610000000002"/>
    <n v="1.3244111999999999"/>
    <n v="3.0325942000000001"/>
    <n v="8.6513281000000006"/>
    <n v="3.9590447000000002"/>
    <n v="5.3481712000000003"/>
    <n v="1.5394789"/>
    <n v="0.14761479999999999"/>
    <n v="0.99990000000000001"/>
    <n v="0.99780000000000002"/>
    <n v="0.99839999999999995"/>
    <n v="0.99929999999999997"/>
    <n v="0.99780000000000002"/>
    <n v="0.99890000000000001"/>
    <n v="0.99839999999999995"/>
    <n v="1"/>
    <x v="93"/>
  </r>
  <r>
    <x v="2"/>
    <n v="61113001"/>
    <s v="FRM"/>
    <s v="California"/>
    <s v="Ventura"/>
    <n v="34.255000000000003"/>
    <n v="-119.1425"/>
    <n v="70031"/>
    <x v="88"/>
    <n v="21.2"/>
    <x v="0"/>
    <x v="94"/>
    <x v="94"/>
    <x v="94"/>
    <x v="94"/>
    <x v="94"/>
    <x v="92"/>
    <x v="94"/>
    <x v="94"/>
    <n v="0.5"/>
    <n v="0.90211189999999997"/>
    <n v="1.3799256"/>
    <n v="2.2075098"/>
    <n v="8.0036173000000002"/>
    <n v="3.1259925000000002"/>
    <n v="3.8125600999999998"/>
    <n v="1.2142025000000001"/>
    <n v="0.14088000000000001"/>
    <n v="0.99980000000000002"/>
    <n v="0.99590000000000001"/>
    <n v="0.998"/>
    <n v="0.99880000000000002"/>
    <n v="0.99750000000000005"/>
    <n v="0.99860000000000004"/>
    <n v="0.99819999999999998"/>
    <n v="1"/>
    <x v="94"/>
  </r>
  <r>
    <x v="2"/>
    <n v="80010006"/>
    <s v="FRM"/>
    <s v="Colorado"/>
    <s v="Adams"/>
    <n v="39.826006999999997"/>
    <n v="-104.937438"/>
    <n v="103142"/>
    <x v="89"/>
    <n v="26.3"/>
    <x v="0"/>
    <x v="95"/>
    <x v="95"/>
    <x v="95"/>
    <x v="95"/>
    <x v="95"/>
    <x v="93"/>
    <x v="95"/>
    <x v="95"/>
    <n v="0.5"/>
    <n v="3.1591623000000002"/>
    <n v="3.0827034000000002"/>
    <n v="2.4407698999999998"/>
    <n v="7.5760015999999997"/>
    <n v="1.9787014000000001"/>
    <n v="5.8845348"/>
    <n v="1.2367779000000001"/>
    <n v="0.476327"/>
    <n v="0.99229999999999996"/>
    <n v="0.99990000000000001"/>
    <n v="0.92490000000000006"/>
    <n v="0.99709999999999999"/>
    <n v="0.96399999999999997"/>
    <n v="0.90910000000000002"/>
    <n v="0.91620000000000001"/>
    <n v="1"/>
    <x v="95"/>
  </r>
  <r>
    <x v="2"/>
    <n v="80050005"/>
    <s v="FRM"/>
    <s v="Colorado"/>
    <s v="Arapahoe"/>
    <n v="39.604399000000001"/>
    <n v="-105.019526"/>
    <n v="101142"/>
    <x v="90"/>
    <n v="17.3"/>
    <x v="0"/>
    <x v="96"/>
    <x v="96"/>
    <x v="96"/>
    <x v="96"/>
    <x v="96"/>
    <x v="94"/>
    <x v="96"/>
    <x v="96"/>
    <n v="0.5"/>
    <n v="2.2811507999999998"/>
    <n v="1.8645811000000001"/>
    <n v="1.2163235999999999"/>
    <n v="6.7804241000000003"/>
    <n v="1.5002656000000001"/>
    <n v="2.295372"/>
    <n v="0.74495080000000002"/>
    <n v="0.13954620000000001"/>
    <n v="0.99650000000000005"/>
    <n v="0.99990000000000001"/>
    <n v="0.94269999999999998"/>
    <n v="0.99760000000000004"/>
    <n v="0.98160000000000003"/>
    <n v="0.91279999999999994"/>
    <n v="0.94579999999999997"/>
    <n v="1"/>
    <x v="96"/>
  </r>
  <r>
    <x v="2"/>
    <n v="80130003"/>
    <s v="FRM"/>
    <s v="Colorado"/>
    <s v="Boulder"/>
    <n v="40.164575999999997"/>
    <n v="-105.10085599999999"/>
    <n v="107142"/>
    <x v="91"/>
    <n v="20.6"/>
    <x v="0"/>
    <x v="97"/>
    <x v="97"/>
    <x v="97"/>
    <x v="97"/>
    <x v="97"/>
    <x v="95"/>
    <x v="97"/>
    <x v="97"/>
    <n v="0.5"/>
    <n v="1.9467346999999999"/>
    <n v="1.5507854000000001"/>
    <n v="1.9822010000000001"/>
    <n v="7.0331606999999998"/>
    <n v="1.3899956"/>
    <n v="5.0426625999999999"/>
    <n v="1.0329117999999999"/>
    <n v="0.15642220000000001"/>
    <n v="0.94679999999999997"/>
    <n v="0.99990000000000001"/>
    <n v="0.82930000000000004"/>
    <n v="0.97"/>
    <n v="0.80959999999999999"/>
    <n v="0.83650000000000002"/>
    <n v="0.83360000000000001"/>
    <n v="1"/>
    <x v="97"/>
  </r>
  <r>
    <x v="2"/>
    <n v="80130012"/>
    <s v="FRM"/>
    <s v="Colorado"/>
    <s v="Boulder"/>
    <n v="40.021096999999997"/>
    <n v="-105.26338200000001"/>
    <n v="105140"/>
    <x v="92"/>
    <n v="17.600000000000001"/>
    <x v="0"/>
    <x v="98"/>
    <x v="98"/>
    <x v="98"/>
    <x v="98"/>
    <x v="98"/>
    <x v="96"/>
    <x v="98"/>
    <x v="98"/>
    <n v="0.5"/>
    <n v="1.7016846999999999"/>
    <n v="1.6520094000000001"/>
    <n v="1.9447881"/>
    <n v="4.3877435"/>
    <n v="1.5526549999999999"/>
    <n v="4.7080760000000001"/>
    <n v="0.98502299999999998"/>
    <n v="0.21271370000000001"/>
    <n v="0.77729999999999999"/>
    <n v="1.139"/>
    <n v="0.93520000000000003"/>
    <n v="0.94410000000000005"/>
    <n v="0.84409999999999996"/>
    <n v="0.98"/>
    <n v="0.87319999999999998"/>
    <n v="1.1581999999999999"/>
    <x v="98"/>
  </r>
  <r>
    <x v="2"/>
    <n v="80310002"/>
    <s v="FRM"/>
    <s v="Colorado"/>
    <s v="Denver"/>
    <n v="39.751184000000002"/>
    <n v="-104.98762499999999"/>
    <n v="103142"/>
    <x v="85"/>
    <n v="21.4"/>
    <x v="0"/>
    <x v="99"/>
    <x v="99"/>
    <x v="99"/>
    <x v="99"/>
    <x v="99"/>
    <x v="97"/>
    <x v="99"/>
    <x v="99"/>
    <n v="0.5"/>
    <n v="2.2743403999999998"/>
    <n v="2.2465055"/>
    <n v="1.5493828999999999"/>
    <n v="8.759779"/>
    <n v="1.3903395999999999"/>
    <n v="3.5907342"/>
    <n v="0.90049829999999997"/>
    <n v="0.20731649999999999"/>
    <n v="1.0321"/>
    <n v="1.0077"/>
    <n v="0.89539999999999997"/>
    <n v="1.0179"/>
    <n v="0.96340000000000003"/>
    <n v="0.86560000000000004"/>
    <n v="0.88980000000000004"/>
    <n v="1.0078"/>
    <x v="99"/>
  </r>
  <r>
    <x v="2"/>
    <n v="80310023"/>
    <s v="FRM"/>
    <s v="Colorado"/>
    <s v="Denver"/>
    <n v="39.781083000000002"/>
    <n v="-104.95665"/>
    <n v="103142"/>
    <x v="93"/>
    <n v="22.1"/>
    <x v="0"/>
    <x v="100"/>
    <x v="100"/>
    <x v="100"/>
    <x v="100"/>
    <x v="100"/>
    <x v="98"/>
    <x v="100"/>
    <x v="100"/>
    <n v="0.5"/>
    <n v="2.5309286000000002"/>
    <n v="2.5469656000000001"/>
    <n v="1.9415709999999999"/>
    <n v="7.0644054000000001"/>
    <n v="1.6605631000000001"/>
    <n v="4.5707997999999996"/>
    <n v="1.0273558"/>
    <n v="0.34091650000000001"/>
    <n v="1.0461"/>
    <n v="0.96650000000000003"/>
    <n v="0.87939999999999996"/>
    <n v="1.0737000000000001"/>
    <n v="1.0052000000000001"/>
    <n v="0.83209999999999995"/>
    <n v="0.90359999999999996"/>
    <n v="0.90659999999999996"/>
    <x v="100"/>
  </r>
  <r>
    <x v="2"/>
    <n v="80310025"/>
    <s v="FRM"/>
    <s v="Colorado"/>
    <s v="Denver"/>
    <n v="39.704005000000002"/>
    <n v="-104.998113"/>
    <n v="102142"/>
    <x v="94"/>
    <n v="18"/>
    <x v="0"/>
    <x v="101"/>
    <x v="101"/>
    <x v="101"/>
    <x v="101"/>
    <x v="101"/>
    <x v="99"/>
    <x v="101"/>
    <x v="101"/>
    <n v="0.5"/>
    <n v="1.9567958999999999"/>
    <n v="1.8687123999999999"/>
    <n v="1.1979465"/>
    <n v="7.8146447999999999"/>
    <n v="1.1018076999999999"/>
    <n v="2.7505468999999998"/>
    <n v="0.69737090000000002"/>
    <n v="0.1515436"/>
    <n v="1.5327"/>
    <n v="0.86240000000000006"/>
    <n v="0.65069999999999995"/>
    <n v="1.3863000000000001"/>
    <n v="0.86119999999999997"/>
    <n v="0.58599999999999997"/>
    <n v="0.72609999999999997"/>
    <n v="0.62029999999999996"/>
    <x v="101"/>
  </r>
  <r>
    <x v="2"/>
    <n v="80350004"/>
    <s v="FRM"/>
    <s v="Colorado"/>
    <s v="Douglas"/>
    <n v="39.534488000000003"/>
    <n v="-105.070358"/>
    <n v="101141"/>
    <x v="95"/>
    <n v="15.6"/>
    <x v="0"/>
    <x v="102"/>
    <x v="102"/>
    <x v="102"/>
    <x v="102"/>
    <x v="102"/>
    <x v="100"/>
    <x v="102"/>
    <x v="102"/>
    <n v="0.5"/>
    <n v="1.6782303999999999"/>
    <n v="1.6332145"/>
    <n v="1.1076503"/>
    <n v="6.3981085000000002"/>
    <n v="1.1264567000000001"/>
    <n v="2.3999343"/>
    <n v="0.6517307"/>
    <n v="0.1226275"/>
    <n v="0.99590000000000001"/>
    <n v="0.99990000000000001"/>
    <n v="0.94010000000000005"/>
    <n v="0.99809999999999999"/>
    <n v="0.98329999999999995"/>
    <n v="0.9163"/>
    <n v="0.93840000000000001"/>
    <n v="1"/>
    <x v="102"/>
  </r>
  <r>
    <x v="2"/>
    <n v="80390001"/>
    <s v="FRM"/>
    <s v="Colorado"/>
    <s v="Elbert"/>
    <n v="39.231383999999998"/>
    <n v="-104.63477"/>
    <n v="98144"/>
    <x v="96"/>
    <n v="11.6"/>
    <x v="0"/>
    <x v="103"/>
    <x v="103"/>
    <x v="103"/>
    <x v="103"/>
    <x v="103"/>
    <x v="101"/>
    <x v="103"/>
    <x v="103"/>
    <n v="0.5"/>
    <n v="3.0770995999999999"/>
    <n v="1.3374459000000001"/>
    <n v="0.6564818"/>
    <n v="3.5906118999999999"/>
    <n v="1.3975588000000001"/>
    <n v="0.50449460000000002"/>
    <n v="0.54545829999999995"/>
    <n v="3.2344299999999999E-2"/>
    <n v="1.2666999999999999"/>
    <n v="1.0942000000000001"/>
    <n v="0.92630000000000001"/>
    <n v="0.85070000000000001"/>
    <n v="1.1644000000000001"/>
    <n v="0.5403"/>
    <n v="1.0630999999999999"/>
    <n v="0.64790000000000003"/>
    <x v="103"/>
  </r>
  <r>
    <x v="2"/>
    <n v="80410017"/>
    <s v="FRM"/>
    <s v="Colorado"/>
    <s v="El Paso"/>
    <n v="38.848013999999999"/>
    <n v="-104.828564"/>
    <n v="94142"/>
    <x v="97"/>
    <n v="12.1"/>
    <x v="0"/>
    <x v="104"/>
    <x v="104"/>
    <x v="104"/>
    <x v="104"/>
    <x v="104"/>
    <x v="102"/>
    <x v="104"/>
    <x v="104"/>
    <n v="0.5"/>
    <n v="2.6311781000000001"/>
    <n v="1.3573519000000001"/>
    <n v="0.80174400000000001"/>
    <n v="3.9796181000000002"/>
    <n v="1.5853139000000001"/>
    <n v="0.71475010000000005"/>
    <n v="0.56081270000000005"/>
    <n v="6.1194999999999999E-3"/>
    <n v="0.99870000000000003"/>
    <n v="0.99990000000000001"/>
    <n v="0.97650000000000003"/>
    <n v="0.99960000000000004"/>
    <n v="0.98780000000000001"/>
    <n v="0.94550000000000001"/>
    <n v="0.98029999999999995"/>
    <n v="1"/>
    <x v="104"/>
  </r>
  <r>
    <x v="2"/>
    <n v="80690009"/>
    <s v="FRM"/>
    <s v="Colorado"/>
    <s v="Larimer"/>
    <n v="40.571288000000003"/>
    <n v="-105.07969300000001"/>
    <n v="110142"/>
    <x v="92"/>
    <n v="17.600000000000001"/>
    <x v="0"/>
    <x v="105"/>
    <x v="105"/>
    <x v="105"/>
    <x v="105"/>
    <x v="105"/>
    <x v="103"/>
    <x v="105"/>
    <x v="105"/>
    <n v="0.5"/>
    <n v="1.4832745000000001"/>
    <n v="0.71890529999999997"/>
    <n v="1.3118303"/>
    <n v="8.8010120000000001"/>
    <n v="1.1247597"/>
    <n v="3.0741241000000001"/>
    <n v="0.65354500000000004"/>
    <n v="3.20053E-2"/>
    <n v="0.98280000000000001"/>
    <n v="0.99980000000000002"/>
    <n v="0.86950000000000005"/>
    <n v="0.98609999999999998"/>
    <n v="0.93030000000000002"/>
    <n v="0.84350000000000003"/>
    <n v="0.85560000000000003"/>
    <n v="1"/>
    <x v="105"/>
  </r>
  <r>
    <x v="2"/>
    <n v="80770017"/>
    <s v="FRM"/>
    <s v="Colorado"/>
    <s v="Mesa"/>
    <n v="39.063797999999998"/>
    <n v="-108.561173"/>
    <n v="99116"/>
    <x v="98"/>
    <n v="28"/>
    <x v="0"/>
    <x v="106"/>
    <x v="106"/>
    <x v="106"/>
    <x v="106"/>
    <x v="106"/>
    <x v="104"/>
    <x v="106"/>
    <x v="106"/>
    <n v="0.5"/>
    <n v="2.8348703"/>
    <n v="1.669827"/>
    <n v="1.8029491"/>
    <n v="14.1257334"/>
    <n v="1.3579443"/>
    <n v="4.5115914000000004"/>
    <n v="1.0922546"/>
    <n v="0.13924700000000001"/>
    <n v="0.98839999999999995"/>
    <n v="0.99980000000000002"/>
    <n v="0.83130000000000004"/>
    <n v="0.99"/>
    <n v="0.93740000000000001"/>
    <n v="0.79720000000000002"/>
    <n v="0.82609999999999995"/>
    <n v="1"/>
    <x v="106"/>
  </r>
  <r>
    <x v="2"/>
    <n v="81010012"/>
    <s v="FRM"/>
    <s v="Colorado"/>
    <s v="Pueblo"/>
    <n v="38.263058000000001"/>
    <n v="-104.612133"/>
    <n v="89143"/>
    <x v="99"/>
    <n v="16"/>
    <x v="0"/>
    <x v="107"/>
    <x v="107"/>
    <x v="107"/>
    <x v="107"/>
    <x v="107"/>
    <x v="105"/>
    <x v="107"/>
    <x v="107"/>
    <n v="0.5"/>
    <n v="1.5578268"/>
    <n v="0.83135239999999999"/>
    <n v="0.54359740000000001"/>
    <n v="10.587292700000001"/>
    <n v="0.94798340000000003"/>
    <n v="0.70471899999999998"/>
    <n v="0.34537790000000002"/>
    <n v="9.7368000000000003E-3"/>
    <n v="0.99850000000000005"/>
    <n v="0.99990000000000001"/>
    <n v="0.97640000000000005"/>
    <n v="0.99939999999999996"/>
    <n v="0.98950000000000005"/>
    <n v="0.95569999999999999"/>
    <n v="0.97950000000000004"/>
    <n v="1"/>
    <x v="107"/>
  </r>
  <r>
    <x v="2"/>
    <n v="81230006"/>
    <s v="FRM"/>
    <s v="Colorado"/>
    <s v="Weld"/>
    <n v="40.414876999999997"/>
    <n v="-104.70693"/>
    <n v="109144"/>
    <x v="100"/>
    <n v="21.1"/>
    <x v="0"/>
    <x v="108"/>
    <x v="108"/>
    <x v="108"/>
    <x v="108"/>
    <x v="108"/>
    <x v="106"/>
    <x v="108"/>
    <x v="108"/>
    <n v="0.5"/>
    <n v="1.9256629000000001"/>
    <n v="1.2471819"/>
    <n v="1.68018"/>
    <n v="9.3603792000000006"/>
    <n v="1.1679392"/>
    <n v="4.2864113000000001"/>
    <n v="0.87696059999999998"/>
    <n v="9.2733999999999997E-2"/>
    <n v="0.95669999999999999"/>
    <n v="0.99990000000000001"/>
    <n v="0.81230000000000002"/>
    <n v="0.95520000000000005"/>
    <n v="0.79330000000000001"/>
    <n v="0.81910000000000005"/>
    <n v="0.81630000000000003"/>
    <n v="1"/>
    <x v="108"/>
  </r>
  <r>
    <x v="2"/>
    <n v="81230008"/>
    <s v="FRM"/>
    <s v="Colorado"/>
    <s v="Weld"/>
    <n v="40.209387"/>
    <n v="-104.82405"/>
    <n v="107143"/>
    <x v="44"/>
    <n v="19"/>
    <x v="0"/>
    <x v="109"/>
    <x v="109"/>
    <x v="109"/>
    <x v="109"/>
    <x v="109"/>
    <x v="107"/>
    <x v="109"/>
    <x v="109"/>
    <n v="0.5"/>
    <n v="1.9352041"/>
    <n v="1.3833606000000001"/>
    <n v="1.3607984"/>
    <n v="8.6309090000000008"/>
    <n v="0.88914059999999995"/>
    <n v="3.5426571"/>
    <n v="0.71904840000000003"/>
    <n v="7.6595700000000003E-2"/>
    <n v="0.56999999999999995"/>
    <n v="1.1884999999999999"/>
    <n v="0.95209999999999995"/>
    <n v="0.93310000000000004"/>
    <n v="0.58260000000000001"/>
    <n v="1.1973"/>
    <n v="0.83730000000000004"/>
    <n v="1.4983"/>
    <x v="109"/>
  </r>
  <r>
    <x v="2"/>
    <n v="160010010"/>
    <s v="FRM"/>
    <s v="Idaho"/>
    <s v="Ada"/>
    <n v="43.600264000000003"/>
    <n v="-116.347897"/>
    <n v="149070"/>
    <x v="101"/>
    <n v="20.8"/>
    <x v="0"/>
    <x v="110"/>
    <x v="110"/>
    <x v="110"/>
    <x v="110"/>
    <x v="110"/>
    <x v="108"/>
    <x v="110"/>
    <x v="110"/>
    <n v="0.5"/>
    <n v="0.96635539999999998"/>
    <n v="1.3528216"/>
    <n v="1.8613002999999999"/>
    <n v="9.0756922000000007"/>
    <n v="1.2584462999999999"/>
    <n v="4.7909756000000003"/>
    <n v="0.97600690000000001"/>
    <n v="6.7112699999999997E-2"/>
    <n v="0.93410000000000004"/>
    <n v="0.96799999999999997"/>
    <n v="1.0411999999999999"/>
    <n v="0.97070000000000001"/>
    <n v="1.0044999999999999"/>
    <n v="1.0543"/>
    <n v="1.05"/>
    <n v="0.94310000000000005"/>
    <x v="110"/>
  </r>
  <r>
    <x v="2"/>
    <n v="160090010"/>
    <s v="FRM"/>
    <s v="Idaho"/>
    <s v="Benewah"/>
    <n v="47.316667000000002"/>
    <n v="-116.57028"/>
    <n v="183076"/>
    <x v="35"/>
    <n v="26.4"/>
    <x v="0"/>
    <x v="111"/>
    <x v="111"/>
    <x v="111"/>
    <x v="111"/>
    <x v="111"/>
    <x v="109"/>
    <x v="111"/>
    <x v="111"/>
    <n v="0.5"/>
    <n v="0.88105290000000003"/>
    <n v="1.375302"/>
    <n v="0.56145670000000003"/>
    <n v="20.726816199999998"/>
    <n v="0.7469983"/>
    <n v="1.2289099999999999"/>
    <n v="0.32125490000000001"/>
    <n v="6.6239199999999998E-2"/>
    <n v="0.99990000000000001"/>
    <n v="0.99990000000000001"/>
    <n v="0.99970000000000003"/>
    <n v="0.99990000000000001"/>
    <n v="0.99960000000000004"/>
    <n v="0.99980000000000002"/>
    <n v="0.99970000000000003"/>
    <n v="1"/>
    <x v="111"/>
  </r>
  <r>
    <x v="2"/>
    <n v="160410001"/>
    <s v="FRM"/>
    <s v="Idaho"/>
    <s v="Franklin"/>
    <n v="42.013333000000003"/>
    <n v="-111.809167"/>
    <n v="129097"/>
    <x v="63"/>
    <n v="45.4"/>
    <x v="0"/>
    <x v="112"/>
    <x v="112"/>
    <x v="112"/>
    <x v="112"/>
    <x v="112"/>
    <x v="110"/>
    <x v="112"/>
    <x v="112"/>
    <n v="0.5"/>
    <n v="1.2622073"/>
    <n v="1.3218482"/>
    <n v="3.7079743999999999"/>
    <n v="23.710691499999999"/>
    <n v="1.7424200000000001"/>
    <n v="10.588666"/>
    <n v="2.0991057999999998"/>
    <n v="0.54898639999999999"/>
    <n v="0.99970000000000003"/>
    <n v="0.99980000000000002"/>
    <n v="0.99250000000000005"/>
    <n v="0.99950000000000006"/>
    <n v="0.99580000000000002"/>
    <n v="0.99180000000000001"/>
    <n v="0.99199999999999999"/>
    <n v="1"/>
    <x v="112"/>
  </r>
  <r>
    <x v="2"/>
    <n v="160790017"/>
    <s v="FRM"/>
    <s v="Idaho"/>
    <s v="Shoshone"/>
    <n v="47.536389"/>
    <n v="-116.236667"/>
    <n v="185078"/>
    <x v="11"/>
    <n v="34.5"/>
    <x v="0"/>
    <x v="113"/>
    <x v="113"/>
    <x v="113"/>
    <x v="113"/>
    <x v="113"/>
    <x v="111"/>
    <x v="113"/>
    <x v="113"/>
    <n v="0.5"/>
    <n v="1.4289738000000001"/>
    <n v="1.4065430000000001"/>
    <n v="0.76522330000000005"/>
    <n v="27.268384900000001"/>
    <n v="1.2377585"/>
    <n v="1.4314157999999999"/>
    <n v="0.43103419999999998"/>
    <n v="0.1158623"/>
    <n v="1.0232000000000001"/>
    <n v="0.95669999999999999"/>
    <n v="1.0051000000000001"/>
    <n v="0.99990000000000001"/>
    <n v="0.99809999999999999"/>
    <n v="1.0109999999999999"/>
    <n v="1.0045999999999999"/>
    <n v="1.1057999999999999"/>
    <x v="113"/>
  </r>
  <r>
    <x v="2"/>
    <n v="191370002"/>
    <s v="FRM"/>
    <s v="Iowa"/>
    <s v="Montgomery"/>
    <n v="40.969112000000003"/>
    <n v="-95.044950999999998"/>
    <n v="112212"/>
    <x v="102"/>
    <n v="21.5"/>
    <x v="0"/>
    <x v="114"/>
    <x v="114"/>
    <x v="114"/>
    <x v="114"/>
    <x v="114"/>
    <x v="112"/>
    <x v="114"/>
    <x v="114"/>
    <n v="0.5"/>
    <n v="0.98168330000000004"/>
    <n v="0.50966140000000004"/>
    <n v="2.6308004999999999"/>
    <n v="6.4988918"/>
    <n v="4.5018349000000004"/>
    <n v="4.1391530000000003"/>
    <n v="1.7883266"/>
    <n v="0"/>
    <n v="1.4616"/>
    <n v="1.0799000000000001"/>
    <n v="0.88870000000000005"/>
    <n v="1.1392"/>
    <n v="1.3348"/>
    <n v="0.65400000000000003"/>
    <n v="1.0580000000000001"/>
    <n v="-9"/>
    <x v="114"/>
  </r>
  <r>
    <x v="2"/>
    <n v="191471002"/>
    <s v="FRM"/>
    <s v="Iowa"/>
    <s v="Palo Alto"/>
    <n v="43.123703999999996"/>
    <n v="-94.693517999999997"/>
    <n v="132214"/>
    <x v="103"/>
    <n v="23"/>
    <x v="0"/>
    <x v="115"/>
    <x v="115"/>
    <x v="115"/>
    <x v="115"/>
    <x v="115"/>
    <x v="113"/>
    <x v="115"/>
    <x v="115"/>
    <n v="0.5"/>
    <n v="0.66991160000000005"/>
    <n v="0.54933339999999997"/>
    <n v="3.2448833000000001"/>
    <n v="5.2804865999999997"/>
    <n v="3.6012849999999998"/>
    <n v="7.2612642999999997"/>
    <n v="1.8930327"/>
    <n v="8.7093000000000004E-2"/>
    <n v="0.99950000000000006"/>
    <n v="0.99990000000000001"/>
    <n v="0.9899"/>
    <n v="0.99960000000000004"/>
    <n v="0.99690000000000001"/>
    <n v="0.98619999999999997"/>
    <n v="0.98970000000000002"/>
    <n v="1"/>
    <x v="115"/>
  </r>
  <r>
    <x v="2"/>
    <n v="191530030"/>
    <s v="FRM"/>
    <s v="Iowa"/>
    <s v="Polk"/>
    <n v="41.603158999999998"/>
    <n v="-93.643118000000001"/>
    <n v="118222"/>
    <x v="104"/>
    <n v="25.2"/>
    <x v="0"/>
    <x v="116"/>
    <x v="116"/>
    <x v="116"/>
    <x v="116"/>
    <x v="116"/>
    <x v="114"/>
    <x v="116"/>
    <x v="116"/>
    <n v="0.5"/>
    <n v="0.8963875"/>
    <n v="0.77482899999999999"/>
    <n v="2.2581188999999999"/>
    <n v="10.5039654"/>
    <n v="5.0402379000000002"/>
    <n v="3.3159803999999999"/>
    <n v="1.9008901"/>
    <n v="9.2731499999999994E-2"/>
    <n v="0.99970000000000003"/>
    <n v="0.99990000000000001"/>
    <n v="0.99129999999999996"/>
    <n v="0.99980000000000002"/>
    <n v="0.99780000000000002"/>
    <n v="0.98250000000000004"/>
    <n v="0.9929"/>
    <n v="1"/>
    <x v="116"/>
  </r>
  <r>
    <x v="2"/>
    <n v="191532510"/>
    <s v="FRM"/>
    <s v="Iowa"/>
    <s v="Polk"/>
    <n v="41.603516999999997"/>
    <n v="-93.747900000000001"/>
    <n v="118221"/>
    <x v="67"/>
    <n v="25.1"/>
    <x v="0"/>
    <x v="117"/>
    <x v="117"/>
    <x v="117"/>
    <x v="117"/>
    <x v="117"/>
    <x v="115"/>
    <x v="117"/>
    <x v="117"/>
    <n v="0.5"/>
    <n v="0.70356569999999996"/>
    <n v="0.60545309999999997"/>
    <n v="3.2413558999999998"/>
    <n v="5.5877061000000001"/>
    <n v="3.6422884"/>
    <n v="8.2265061999999993"/>
    <n v="2.4831740999999998"/>
    <n v="0.1272607"/>
    <n v="0.99970000000000003"/>
    <n v="0.99990000000000001"/>
    <n v="0.99"/>
    <n v="0.99980000000000002"/>
    <n v="0.99729999999999996"/>
    <n v="0.98729999999999996"/>
    <n v="0.99129999999999996"/>
    <n v="1"/>
    <x v="117"/>
  </r>
  <r>
    <x v="2"/>
    <n v="191550009"/>
    <s v="FRM"/>
    <s v="Iowa"/>
    <s v="Pottawattamie"/>
    <n v="41.264170999999997"/>
    <n v="-95.896124"/>
    <n v="114206"/>
    <x v="105"/>
    <n v="24.7"/>
    <x v="0"/>
    <x v="118"/>
    <x v="118"/>
    <x v="118"/>
    <x v="118"/>
    <x v="118"/>
    <x v="116"/>
    <x v="118"/>
    <x v="118"/>
    <n v="0.5"/>
    <n v="1.7330722999999999"/>
    <n v="0.67750580000000005"/>
    <n v="2.3970878"/>
    <n v="10.168178599999999"/>
    <n v="3.8341726999999999"/>
    <n v="3.7263670000000002"/>
    <n v="1.5136025"/>
    <n v="0.18973080000000001"/>
    <n v="0.99950000000000006"/>
    <n v="0.99990000000000001"/>
    <n v="0.98599999999999999"/>
    <n v="0.99960000000000004"/>
    <n v="0.99590000000000001"/>
    <n v="0.97440000000000004"/>
    <n v="0.98780000000000001"/>
    <n v="1"/>
    <x v="118"/>
  </r>
  <r>
    <x v="2"/>
    <n v="191930017"/>
    <s v="FRM"/>
    <s v="Iowa"/>
    <s v="Woodbury"/>
    <n v="42.517968000000003"/>
    <n v="-96.387902999999994"/>
    <n v="126203"/>
    <x v="106"/>
    <n v="28"/>
    <x v="0"/>
    <x v="119"/>
    <x v="119"/>
    <x v="119"/>
    <x v="119"/>
    <x v="119"/>
    <x v="117"/>
    <x v="119"/>
    <x v="119"/>
    <n v="0.5"/>
    <n v="0.84431829999999997"/>
    <n v="0.54788479999999995"/>
    <n v="3.2616757999999999"/>
    <n v="10.748307199999999"/>
    <n v="3.2824513999999998"/>
    <n v="7.2040376999999998"/>
    <n v="1.6308457999999999"/>
    <n v="2.6634399999999999E-2"/>
    <n v="0.99939999999999996"/>
    <n v="0.99980000000000002"/>
    <n v="0.9849"/>
    <n v="0.99939999999999996"/>
    <n v="0.995"/>
    <n v="0.97929999999999995"/>
    <n v="0.98319999999999996"/>
    <n v="1"/>
    <x v="119"/>
  </r>
  <r>
    <x v="2"/>
    <n v="200910007"/>
    <s v="FRM"/>
    <s v="Kansas"/>
    <s v="Johnson"/>
    <n v="38.974443999999998"/>
    <n v="-94.686943999999997"/>
    <n v="93215"/>
    <x v="107"/>
    <n v="21.2"/>
    <x v="0"/>
    <x v="120"/>
    <x v="120"/>
    <x v="120"/>
    <x v="120"/>
    <x v="120"/>
    <x v="0"/>
    <x v="120"/>
    <x v="120"/>
    <n v="0.5"/>
    <n v="0.78914329999999999"/>
    <n v="0.86198980000000003"/>
    <n v="2.3940882999999999"/>
    <n v="6.6672000999999996"/>
    <n v="7.2742171000000004"/>
    <n v="0"/>
    <n v="2.5996153"/>
    <n v="0.17273649999999999"/>
    <n v="0.99970000000000003"/>
    <n v="0.99990000000000001"/>
    <n v="0.99809999999999999"/>
    <n v="0.99990000000000001"/>
    <n v="0.99809999999999999"/>
    <n v="-9"/>
    <n v="0.99809999999999999"/>
    <n v="1"/>
    <x v="120"/>
  </r>
  <r>
    <x v="2"/>
    <n v="200910010"/>
    <s v="FRM"/>
    <s v="Kansas"/>
    <s v="Johnson"/>
    <n v="38.838590000000003"/>
    <n v="-94.746430000000004"/>
    <n v="92215"/>
    <x v="92"/>
    <n v="18.7"/>
    <x v="0"/>
    <x v="121"/>
    <x v="121"/>
    <x v="121"/>
    <x v="121"/>
    <x v="121"/>
    <x v="118"/>
    <x v="121"/>
    <x v="121"/>
    <n v="0.5"/>
    <n v="0.73641230000000002"/>
    <n v="0.70484769999999997"/>
    <n v="2.57551"/>
    <n v="4.2092365999999997"/>
    <n v="5.5252832999999999"/>
    <n v="2.3569114"/>
    <n v="2.0413389"/>
    <n v="0.12554689999999999"/>
    <n v="0.99970000000000003"/>
    <n v="0.99990000000000001"/>
    <n v="0.99280000000000002"/>
    <n v="0.99990000000000001"/>
    <n v="0.99739999999999995"/>
    <n v="0.98060000000000003"/>
    <n v="0.99480000000000002"/>
    <n v="1"/>
    <x v="121"/>
  </r>
  <r>
    <x v="2"/>
    <n v="201070002"/>
    <s v="FRM"/>
    <s v="Kansas"/>
    <s v="Linn"/>
    <n v="38.135832999999998"/>
    <n v="-94.731943999999999"/>
    <n v="86215"/>
    <x v="108"/>
    <n v="20.9"/>
    <x v="0"/>
    <x v="122"/>
    <x v="122"/>
    <x v="122"/>
    <x v="122"/>
    <x v="122"/>
    <x v="119"/>
    <x v="122"/>
    <x v="122"/>
    <n v="0.5"/>
    <n v="1.4001813999999999"/>
    <n v="0.64032100000000003"/>
    <n v="2.2832880000000002"/>
    <n v="7.4492469000000003"/>
    <n v="5.0876374000000002"/>
    <n v="1.7120719"/>
    <n v="1.8168458000000001"/>
    <n v="3.4023999999999999E-2"/>
    <n v="1.2202"/>
    <n v="0.97960000000000003"/>
    <n v="0.91310000000000002"/>
    <n v="1.1036999999999999"/>
    <n v="1.0606"/>
    <n v="0.58130000000000004"/>
    <n v="1.0775999999999999"/>
    <n v="0.79190000000000005"/>
    <x v="122"/>
  </r>
  <r>
    <x v="2"/>
    <n v="201730008"/>
    <s v="FRM"/>
    <s v="Kansas"/>
    <s v="Sedgwick"/>
    <n v="37.659722000000002"/>
    <n v="-97.297222000000005"/>
    <n v="81196"/>
    <x v="108"/>
    <n v="20.5"/>
    <x v="0"/>
    <x v="123"/>
    <x v="123"/>
    <x v="123"/>
    <x v="123"/>
    <x v="123"/>
    <x v="120"/>
    <x v="123"/>
    <x v="123"/>
    <n v="0.5"/>
    <n v="0.63390239999999998"/>
    <n v="0.4534492"/>
    <n v="2.5612822"/>
    <n v="7.0021428999999999"/>
    <n v="4.0126815000000002"/>
    <n v="3.9827259000000002"/>
    <n v="1.3684261"/>
    <n v="8.3793800000000002E-2"/>
    <n v="1.0660000000000001"/>
    <n v="0.97160000000000002"/>
    <n v="0.91"/>
    <n v="1.0906"/>
    <n v="1.0185"/>
    <n v="0.83330000000000004"/>
    <n v="0.9476"/>
    <n v="2.1177000000000001"/>
    <x v="123"/>
  </r>
  <r>
    <x v="2"/>
    <n v="201730009"/>
    <s v="FRM"/>
    <s v="Kansas"/>
    <s v="Sedgwick"/>
    <n v="37.651111"/>
    <n v="-97.362222000000003"/>
    <n v="81196"/>
    <x v="109"/>
    <n v="21.2"/>
    <x v="0"/>
    <x v="124"/>
    <x v="124"/>
    <x v="124"/>
    <x v="124"/>
    <x v="124"/>
    <x v="121"/>
    <x v="124"/>
    <x v="124"/>
    <n v="0.5"/>
    <n v="0.71109259999999996"/>
    <n v="0.44086209999999998"/>
    <n v="2.2399344000000001"/>
    <n v="8.2701940999999994"/>
    <n v="4.7338113999999996"/>
    <n v="2.7432973"/>
    <n v="1.3228213"/>
    <n v="0.30719590000000002"/>
    <n v="0.99660000000000004"/>
    <n v="1.0018"/>
    <n v="0.97940000000000005"/>
    <n v="0.99629999999999996"/>
    <n v="0.99429999999999996"/>
    <n v="0.95120000000000005"/>
    <n v="0.98119999999999996"/>
    <n v="0.99229999999999996"/>
    <x v="124"/>
  </r>
  <r>
    <x v="2"/>
    <n v="201730010"/>
    <s v="FRM"/>
    <s v="Kansas"/>
    <s v="Sedgwick"/>
    <n v="37.701110999999997"/>
    <n v="-97.313889000000003"/>
    <n v="81196"/>
    <x v="44"/>
    <n v="20.8"/>
    <x v="0"/>
    <x v="125"/>
    <x v="125"/>
    <x v="125"/>
    <x v="125"/>
    <x v="125"/>
    <x v="122"/>
    <x v="125"/>
    <x v="125"/>
    <n v="0.5"/>
    <n v="0.63764109999999996"/>
    <n v="0.44203249999999999"/>
    <n v="2.3466265000000002"/>
    <n v="7.5863056000000002"/>
    <n v="4.5154962999999997"/>
    <n v="3.1956158000000001"/>
    <n v="1.3239411000000001"/>
    <n v="0.25816070000000002"/>
    <n v="0.99939999999999996"/>
    <n v="0.99970000000000003"/>
    <n v="0.97250000000000003"/>
    <n v="0.99960000000000004"/>
    <n v="0.99480000000000002"/>
    <n v="0.9405"/>
    <n v="0.97640000000000005"/>
    <n v="1"/>
    <x v="125"/>
  </r>
  <r>
    <x v="2"/>
    <n v="201770013"/>
    <s v="FRM"/>
    <s v="Kansas"/>
    <s v="Shawnee"/>
    <n v="39.024270000000001"/>
    <n v="-95.711280000000002"/>
    <n v="94208"/>
    <x v="109"/>
    <n v="21.4"/>
    <x v="0"/>
    <x v="126"/>
    <x v="126"/>
    <x v="126"/>
    <x v="126"/>
    <x v="126"/>
    <x v="123"/>
    <x v="126"/>
    <x v="126"/>
    <n v="0.5"/>
    <n v="1.4178503"/>
    <n v="0.73715419999999998"/>
    <n v="1.7943671000000001"/>
    <n v="10.0321379"/>
    <n v="4.9456848999999998"/>
    <n v="0.25857740000000001"/>
    <n v="1.7705835000000001"/>
    <n v="3.2146800000000003E-2"/>
    <n v="0.99970000000000003"/>
    <n v="0.99990000000000001"/>
    <n v="0.99709999999999999"/>
    <n v="0.99980000000000002"/>
    <n v="0.99709999999999999"/>
    <n v="0.99550000000000005"/>
    <n v="0.99719999999999998"/>
    <n v="1"/>
    <x v="126"/>
  </r>
  <r>
    <x v="2"/>
    <n v="201910002"/>
    <s v="FRM"/>
    <s v="Kansas"/>
    <s v="Sumner"/>
    <n v="37.476944000000003"/>
    <n v="-97.366388999999998"/>
    <n v="79196"/>
    <x v="110"/>
    <n v="20.3"/>
    <x v="0"/>
    <x v="127"/>
    <x v="127"/>
    <x v="127"/>
    <x v="127"/>
    <x v="127"/>
    <x v="124"/>
    <x v="127"/>
    <x v="127"/>
    <n v="0.5"/>
    <n v="0.86984870000000003"/>
    <n v="0.50856579999999996"/>
    <n v="2.4941358999999999"/>
    <n v="6.4938745000000004"/>
    <n v="4.3221888999999996"/>
    <n v="3.641089"/>
    <n v="1.3368405000000001"/>
    <n v="0.15720110000000001"/>
    <n v="1.2217"/>
    <n v="0.94610000000000005"/>
    <n v="0.84719999999999995"/>
    <n v="1.2136"/>
    <n v="1.0461"/>
    <n v="0.71760000000000002"/>
    <n v="0.92159999999999997"/>
    <n v="2.0446"/>
    <x v="127"/>
  </r>
  <r>
    <x v="2"/>
    <n v="202090021"/>
    <s v="FRM"/>
    <s v="Kansas"/>
    <s v="Wyandotte"/>
    <n v="39.1175"/>
    <n v="-94.635555999999994"/>
    <n v="95215"/>
    <x v="111"/>
    <n v="22.4"/>
    <x v="0"/>
    <x v="128"/>
    <x v="128"/>
    <x v="128"/>
    <x v="128"/>
    <x v="128"/>
    <x v="125"/>
    <x v="128"/>
    <x v="128"/>
    <n v="0.5"/>
    <n v="0.83981479999999997"/>
    <n v="0.92381919999999995"/>
    <n v="2.1660707000000001"/>
    <n v="9.1156693000000004"/>
    <n v="4.7875195000000001"/>
    <n v="2.2140813000000001"/>
    <n v="1.7301073"/>
    <n v="0.16939650000000001"/>
    <n v="0.99950000000000006"/>
    <n v="0.99990000000000001"/>
    <n v="0.99129999999999996"/>
    <n v="0.99980000000000002"/>
    <n v="0.99729999999999996"/>
    <n v="0.97709999999999997"/>
    <n v="0.99339999999999995"/>
    <n v="1"/>
    <x v="128"/>
  </r>
  <r>
    <x v="2"/>
    <n v="202090022"/>
    <s v="FRM"/>
    <s v="Kansas"/>
    <s v="Wyandotte"/>
    <n v="39.045833000000002"/>
    <n v="-94.694444000000004"/>
    <n v="94215"/>
    <x v="109"/>
    <n v="21.4"/>
    <x v="0"/>
    <x v="129"/>
    <x v="129"/>
    <x v="129"/>
    <x v="129"/>
    <x v="129"/>
    <x v="126"/>
    <x v="129"/>
    <x v="129"/>
    <n v="0.5"/>
    <n v="0.94538599999999995"/>
    <n v="0.78648110000000004"/>
    <n v="2.0626430999999998"/>
    <n v="8.7701626000000008"/>
    <n v="5.9510746000000001"/>
    <n v="0.22825529999999999"/>
    <n v="2.1024671000000001"/>
    <n v="0.13015550000000001"/>
    <n v="0.99970000000000003"/>
    <n v="0.99990000000000001"/>
    <n v="0.99790000000000001"/>
    <n v="0.99990000000000001"/>
    <n v="0.998"/>
    <n v="0.996"/>
    <n v="0.998"/>
    <n v="1"/>
    <x v="129"/>
  </r>
  <r>
    <x v="2"/>
    <n v="220170008"/>
    <s v="FRM"/>
    <s v="Louisiana"/>
    <s v="Caddo Parish"/>
    <n v="32.471665999999999"/>
    <n v="-93.794999000000004"/>
    <n v="33224"/>
    <x v="13"/>
    <n v="23.3"/>
    <x v="0"/>
    <x v="130"/>
    <x v="130"/>
    <x v="130"/>
    <x v="130"/>
    <x v="130"/>
    <x v="0"/>
    <x v="130"/>
    <x v="130"/>
    <n v="0.5"/>
    <n v="1.5591295000000001"/>
    <n v="0.67147299999999999"/>
    <n v="1.5464827999999999"/>
    <n v="12.618201300000001"/>
    <n v="4.7367368000000001"/>
    <n v="0"/>
    <n v="1.6770301000000001"/>
    <n v="3.3389500000000003E-2"/>
    <n v="0.998"/>
    <n v="0.99950000000000006"/>
    <n v="0.99550000000000005"/>
    <n v="0.99950000000000006"/>
    <n v="0.99550000000000005"/>
    <n v="-9"/>
    <n v="0.99550000000000005"/>
    <n v="1"/>
    <x v="130"/>
  </r>
  <r>
    <x v="2"/>
    <n v="220190009"/>
    <s v="FRM"/>
    <s v="Louisiana"/>
    <s v="Calcasieu Parish"/>
    <n v="30.227778000000001"/>
    <n v="-93.578333000000001"/>
    <n v="13225"/>
    <x v="112"/>
    <n v="20.2"/>
    <x v="0"/>
    <x v="131"/>
    <x v="131"/>
    <x v="131"/>
    <x v="131"/>
    <x v="131"/>
    <x v="127"/>
    <x v="131"/>
    <x v="131"/>
    <n v="0.5"/>
    <n v="2.0809840999999998"/>
    <n v="0.63769370000000003"/>
    <n v="1.6873688"/>
    <n v="7.972486"/>
    <n v="5.4286989999999999"/>
    <n v="7.6352000000000003E-2"/>
    <n v="1.6522285000000001"/>
    <n v="0.19991320000000001"/>
    <n v="0.99919999999999998"/>
    <n v="0.99729999999999996"/>
    <n v="0.99419999999999997"/>
    <n v="0.99850000000000005"/>
    <n v="0.995"/>
    <n v="0.94379999999999997"/>
    <n v="0.99519999999999997"/>
    <n v="1"/>
    <x v="131"/>
  </r>
  <r>
    <x v="2"/>
    <n v="270370470"/>
    <s v="FRM"/>
    <s v="Minnesota"/>
    <s v="Dakota"/>
    <n v="44.738460000000003"/>
    <n v="-93.237250000000003"/>
    <n v="147223"/>
    <x v="113"/>
    <n v="27.5"/>
    <x v="0"/>
    <x v="132"/>
    <x v="132"/>
    <x v="132"/>
    <x v="132"/>
    <x v="132"/>
    <x v="128"/>
    <x v="132"/>
    <x v="132"/>
    <n v="0.5"/>
    <n v="0.56761309999999998"/>
    <n v="0.85749229999999999"/>
    <n v="3.8475684999999999"/>
    <n v="7.0824065000000003"/>
    <n v="3.4567028999999998"/>
    <n v="8.8966627000000003"/>
    <n v="2.0236824000000002"/>
    <n v="0.30407060000000002"/>
    <n v="0.99980000000000002"/>
    <n v="0.99990000000000001"/>
    <n v="0.99270000000000003"/>
    <n v="0.99990000000000001"/>
    <n v="0.99750000000000005"/>
    <n v="0.99029999999999996"/>
    <n v="0.9919"/>
    <n v="1"/>
    <x v="132"/>
  </r>
  <r>
    <x v="2"/>
    <n v="270530961"/>
    <s v="FRM"/>
    <s v="Minnesota"/>
    <s v="Hennepin"/>
    <n v="44.875509999999998"/>
    <n v="-93.258920000000003"/>
    <n v="148223"/>
    <x v="104"/>
    <n v="25.2"/>
    <x v="0"/>
    <x v="133"/>
    <x v="133"/>
    <x v="133"/>
    <x v="133"/>
    <x v="133"/>
    <x v="129"/>
    <x v="133"/>
    <x v="133"/>
    <n v="0.5"/>
    <n v="0.65460099999999999"/>
    <n v="1.0087351"/>
    <n v="3.5390537000000002"/>
    <n v="5.9524837000000002"/>
    <n v="3.2143641000000001"/>
    <n v="8.2329950000000007"/>
    <n v="1.8011941"/>
    <n v="0.33627400000000002"/>
    <n v="0.99980000000000002"/>
    <n v="0.99990000000000001"/>
    <n v="0.9919"/>
    <n v="0.99990000000000001"/>
    <n v="0.99750000000000005"/>
    <n v="0.98919999999999997"/>
    <n v="0.9909"/>
    <n v="1"/>
    <x v="133"/>
  </r>
  <r>
    <x v="2"/>
    <n v="270530963"/>
    <s v="FRM"/>
    <s v="Minnesota"/>
    <s v="Hennepin"/>
    <n v="44.953659999999999"/>
    <n v="-93.258210000000005"/>
    <n v="149223"/>
    <x v="114"/>
    <n v="27.6"/>
    <x v="0"/>
    <x v="134"/>
    <x v="134"/>
    <x v="134"/>
    <x v="134"/>
    <x v="134"/>
    <x v="130"/>
    <x v="134"/>
    <x v="134"/>
    <n v="0.5"/>
    <n v="0.53636720000000004"/>
    <n v="0.91040920000000003"/>
    <n v="4.0524601999999996"/>
    <n v="6.1193384999999996"/>
    <n v="3.3640987999999998"/>
    <n v="9.7418546999999993"/>
    <n v="2.0714769"/>
    <n v="0.35980830000000003"/>
    <n v="0.99970000000000003"/>
    <n v="0.99990000000000001"/>
    <n v="0.99239999999999995"/>
    <n v="0.99990000000000001"/>
    <n v="0.99760000000000004"/>
    <n v="0.99009999999999998"/>
    <n v="0.99129999999999996"/>
    <n v="1"/>
    <x v="134"/>
  </r>
  <r>
    <x v="2"/>
    <n v="270531007"/>
    <s v="FRM"/>
    <s v="Minnesota"/>
    <s v="Hennepin"/>
    <n v="45.039720000000003"/>
    <n v="-93.298739999999995"/>
    <n v="150223"/>
    <x v="115"/>
    <n v="28.1"/>
    <x v="0"/>
    <x v="135"/>
    <x v="135"/>
    <x v="135"/>
    <x v="135"/>
    <x v="135"/>
    <x v="131"/>
    <x v="135"/>
    <x v="135"/>
    <n v="0.5"/>
    <n v="0.61401470000000002"/>
    <n v="0.95422759999999995"/>
    <n v="3.4651215"/>
    <n v="9.2703504999999993"/>
    <n v="3.1039455"/>
    <n v="8.1041737000000005"/>
    <n v="1.7648921"/>
    <n v="0.32615660000000002"/>
    <n v="0.99980000000000002"/>
    <n v="0.99990000000000001"/>
    <n v="0.99250000000000005"/>
    <n v="0.99990000000000001"/>
    <n v="0.99770000000000003"/>
    <n v="0.99009999999999998"/>
    <n v="0.99150000000000005"/>
    <n v="1"/>
    <x v="135"/>
  </r>
  <r>
    <x v="2"/>
    <n v="270532006"/>
    <s v="FRM"/>
    <s v="Minnesota"/>
    <s v="Hennepin"/>
    <n v="44.948050000000002"/>
    <n v="-93.343149999999994"/>
    <n v="149222"/>
    <x v="80"/>
    <n v="28.4"/>
    <x v="0"/>
    <x v="136"/>
    <x v="136"/>
    <x v="136"/>
    <x v="136"/>
    <x v="136"/>
    <x v="132"/>
    <x v="136"/>
    <x v="136"/>
    <n v="0.5"/>
    <n v="0.3979394"/>
    <n v="0.76087300000000002"/>
    <n v="4.2149096000000004"/>
    <n v="6.4104085"/>
    <n v="3.2613143999999998"/>
    <n v="10.369134900000001"/>
    <n v="2.1615313999999999"/>
    <n v="0.3521048"/>
    <n v="0.99980000000000002"/>
    <n v="0.99990000000000001"/>
    <n v="0.99350000000000005"/>
    <n v="0.99990000000000001"/>
    <n v="0.99760000000000004"/>
    <n v="0.99180000000000001"/>
    <n v="0.99250000000000005"/>
    <n v="1"/>
    <x v="136"/>
  </r>
  <r>
    <x v="2"/>
    <n v="271230866"/>
    <s v="FRM"/>
    <s v="Minnesota"/>
    <s v="Ramsey"/>
    <n v="44.899259999999998"/>
    <n v="-93.017080000000007"/>
    <n v="148225"/>
    <x v="80"/>
    <n v="28.4"/>
    <x v="0"/>
    <x v="137"/>
    <x v="137"/>
    <x v="137"/>
    <x v="137"/>
    <x v="137"/>
    <x v="133"/>
    <x v="137"/>
    <x v="137"/>
    <n v="0.5"/>
    <n v="0.5762486"/>
    <n v="0.91786440000000002"/>
    <n v="3.6305363000000002"/>
    <n v="8.9005679999999998"/>
    <n v="3.1747665"/>
    <n v="8.5657616000000001"/>
    <n v="1.8503978999999999"/>
    <n v="0.32012160000000001"/>
    <n v="0.99980000000000002"/>
    <n v="0.99990000000000001"/>
    <n v="0.99199999999999999"/>
    <n v="0.99990000000000001"/>
    <n v="0.99760000000000004"/>
    <n v="0.98939999999999995"/>
    <n v="0.99080000000000001"/>
    <n v="1"/>
    <x v="137"/>
  </r>
  <r>
    <x v="2"/>
    <n v="271230868"/>
    <s v="FRM"/>
    <s v="Minnesota"/>
    <s v="Ramsey"/>
    <n v="44.950719999999997"/>
    <n v="-93.098269999999999"/>
    <n v="149224"/>
    <x v="116"/>
    <n v="31.6"/>
    <x v="0"/>
    <x v="138"/>
    <x v="138"/>
    <x v="138"/>
    <x v="138"/>
    <x v="138"/>
    <x v="134"/>
    <x v="138"/>
    <x v="138"/>
    <n v="0.5"/>
    <n v="0.68600989999999995"/>
    <n v="1.0104500000000001"/>
    <n v="3.7727298999999999"/>
    <n v="11.2674751"/>
    <n v="3.5501114999999999"/>
    <n v="8.5762509999999992"/>
    <n v="1.9691299"/>
    <n v="0.33108749999999998"/>
    <n v="0.99980000000000002"/>
    <n v="0.99990000000000001"/>
    <n v="0.99219999999999997"/>
    <n v="0.99990000000000001"/>
    <n v="0.99780000000000002"/>
    <n v="0.98939999999999995"/>
    <n v="0.99129999999999996"/>
    <n v="1"/>
    <x v="138"/>
  </r>
  <r>
    <x v="2"/>
    <n v="271230871"/>
    <s v="FRM"/>
    <s v="Minnesota"/>
    <s v="Ramsey"/>
    <n v="44.959389999999999"/>
    <n v="-93.035870000000003"/>
    <n v="149224"/>
    <x v="117"/>
    <n v="32.799999999999997"/>
    <x v="0"/>
    <x v="139"/>
    <x v="139"/>
    <x v="139"/>
    <x v="139"/>
    <x v="139"/>
    <x v="135"/>
    <x v="139"/>
    <x v="139"/>
    <n v="0.5"/>
    <n v="0.71043590000000001"/>
    <n v="1.1035576"/>
    <n v="4.1882820000000001"/>
    <n v="10.272092799999999"/>
    <n v="4.0663023000000003"/>
    <n v="9.4196805999999995"/>
    <n v="2.2569045999999999"/>
    <n v="0.3630835"/>
    <n v="0.99980000000000002"/>
    <n v="0.99990000000000001"/>
    <n v="0.99219999999999997"/>
    <n v="0.99990000000000001"/>
    <n v="0.99780000000000002"/>
    <n v="0.98929999999999996"/>
    <n v="0.99150000000000005"/>
    <n v="1"/>
    <x v="139"/>
  </r>
  <r>
    <x v="2"/>
    <n v="271377001"/>
    <s v="FRM"/>
    <s v="Minnesota"/>
    <s v="St. Louis"/>
    <n v="47.523355000000002"/>
    <n v="-92.536304999999999"/>
    <n v="173225"/>
    <x v="1"/>
    <n v="16.5"/>
    <x v="0"/>
    <x v="140"/>
    <x v="140"/>
    <x v="140"/>
    <x v="140"/>
    <x v="140"/>
    <x v="136"/>
    <x v="140"/>
    <x v="140"/>
    <n v="0.5"/>
    <n v="0.81449629999999995"/>
    <n v="0.45526870000000003"/>
    <n v="1.5814438"/>
    <n v="7.2498775000000002"/>
    <n v="2.9738929000000001"/>
    <n v="1.9048889"/>
    <n v="1.0895486000000001"/>
    <n v="1.7317099999999998E-2"/>
    <n v="0.99980000000000002"/>
    <n v="0.99990000000000001"/>
    <n v="0.99550000000000005"/>
    <n v="0.99980000000000002"/>
    <n v="0.99750000000000005"/>
    <n v="0.99180000000000001"/>
    <n v="0.99650000000000005"/>
    <n v="1"/>
    <x v="140"/>
  </r>
  <r>
    <x v="2"/>
    <n v="271390505"/>
    <s v="FRM"/>
    <s v="Minnesota"/>
    <s v="Scott"/>
    <n v="44.791437000000002"/>
    <n v="-93.512534000000002"/>
    <n v="147221"/>
    <x v="48"/>
    <n v="26.1"/>
    <x v="0"/>
    <x v="141"/>
    <x v="141"/>
    <x v="141"/>
    <x v="141"/>
    <x v="141"/>
    <x v="137"/>
    <x v="141"/>
    <x v="141"/>
    <n v="0.5"/>
    <n v="0.69643409999999994"/>
    <n v="0.99263749999999995"/>
    <n v="3.7134198999999999"/>
    <n v="6.0568390000000001"/>
    <n v="3.5243297"/>
    <n v="8.4044561000000009"/>
    <n v="1.9438142"/>
    <n v="0.31478450000000002"/>
    <n v="0.99980000000000002"/>
    <n v="0.99990000000000001"/>
    <n v="0.9929"/>
    <n v="0.99990000000000001"/>
    <n v="0.99719999999999998"/>
    <n v="0.99070000000000003"/>
    <n v="0.99229999999999996"/>
    <n v="1"/>
    <x v="141"/>
  </r>
  <r>
    <x v="2"/>
    <n v="271453052"/>
    <s v="FRM"/>
    <s v="Minnesota"/>
    <s v="Stearns"/>
    <n v="45.549838999999999"/>
    <n v="-94.133449999999996"/>
    <n v="154217"/>
    <x v="100"/>
    <n v="23.5"/>
    <x v="0"/>
    <x v="142"/>
    <x v="142"/>
    <x v="142"/>
    <x v="142"/>
    <x v="142"/>
    <x v="138"/>
    <x v="142"/>
    <x v="142"/>
    <n v="0.5"/>
    <n v="0.53181210000000001"/>
    <n v="0.65079969999999998"/>
    <n v="3.2121048000000001"/>
    <n v="6.3815656000000001"/>
    <n v="2.7321125999999998"/>
    <n v="7.6505833000000001"/>
    <n v="1.6380786000000001"/>
    <n v="0.21476880000000001"/>
    <n v="0.99970000000000003"/>
    <n v="0.99990000000000001"/>
    <n v="0.99519999999999997"/>
    <n v="0.99990000000000001"/>
    <n v="0.99739999999999995"/>
    <n v="0.99419999999999997"/>
    <n v="0.99470000000000003"/>
    <n v="1"/>
    <x v="142"/>
  </r>
  <r>
    <x v="2"/>
    <n v="271630446"/>
    <s v="FRM"/>
    <s v="Minnesota"/>
    <s v="Washington"/>
    <n v="45.027979999999999"/>
    <n v="-92.774150000000006"/>
    <n v="150225"/>
    <x v="118"/>
    <n v="30.1"/>
    <x v="0"/>
    <x v="143"/>
    <x v="143"/>
    <x v="143"/>
    <x v="143"/>
    <x v="143"/>
    <x v="139"/>
    <x v="143"/>
    <x v="143"/>
    <n v="0.5"/>
    <n v="0.77419689999999997"/>
    <n v="1.1790506000000001"/>
    <n v="4.3527560000000003"/>
    <n v="6.6650714999999998"/>
    <n v="4.0034261000000004"/>
    <n v="10.063346900000001"/>
    <n v="2.2089886999999999"/>
    <n v="0.35469790000000001"/>
    <n v="0.99980000000000002"/>
    <n v="0.99990000000000001"/>
    <n v="0.99239999999999995"/>
    <n v="0.99990000000000001"/>
    <n v="0.99770000000000003"/>
    <n v="0.9899"/>
    <n v="0.99150000000000005"/>
    <n v="1"/>
    <x v="143"/>
  </r>
  <r>
    <x v="2"/>
    <n v="290210005"/>
    <s v="FRM"/>
    <s v="Missouri"/>
    <s v="Buchanan"/>
    <n v="39.741694000000003"/>
    <n v="-94.858583999999993"/>
    <n v="100214"/>
    <x v="105"/>
    <n v="24.8"/>
    <x v="0"/>
    <x v="144"/>
    <x v="144"/>
    <x v="144"/>
    <x v="144"/>
    <x v="144"/>
    <x v="140"/>
    <x v="144"/>
    <x v="144"/>
    <n v="0.5"/>
    <n v="0.84220300000000003"/>
    <n v="0.64048640000000001"/>
    <n v="2.9057635999999998"/>
    <n v="8.9125767000000007"/>
    <n v="4.6881309"/>
    <n v="4.4253882999999998"/>
    <n v="1.8511617"/>
    <n v="5.6340500000000002E-2"/>
    <n v="0.9143"/>
    <n v="0.99350000000000005"/>
    <n v="1.0652999999999999"/>
    <n v="0.9103"/>
    <n v="0.97519999999999996"/>
    <n v="1.2074"/>
    <n v="0.99009999999999998"/>
    <n v="1.1044"/>
    <x v="144"/>
  </r>
  <r>
    <x v="2"/>
    <n v="290370003"/>
    <s v="FRM"/>
    <s v="Missouri"/>
    <s v="Cass"/>
    <n v="38.75976"/>
    <n v="-94.579970000000003"/>
    <n v="91216"/>
    <x v="14"/>
    <n v="23.8"/>
    <x v="0"/>
    <x v="145"/>
    <x v="145"/>
    <x v="145"/>
    <x v="145"/>
    <x v="145"/>
    <x v="141"/>
    <x v="145"/>
    <x v="145"/>
    <n v="0.5"/>
    <n v="0.96394729999999995"/>
    <n v="0.86880550000000001"/>
    <n v="2.6865109999999999"/>
    <n v="8.1753979000000001"/>
    <n v="6.1456466000000001"/>
    <n v="2.172533"/>
    <n v="2.2548794999999999"/>
    <n v="0.12621669999999999"/>
    <n v="0.99960000000000004"/>
    <n v="0.99990000000000001"/>
    <n v="0.99299999999999999"/>
    <n v="0.99980000000000002"/>
    <n v="0.99750000000000005"/>
    <n v="0.9788"/>
    <n v="0.995"/>
    <n v="1"/>
    <x v="145"/>
  </r>
  <r>
    <x v="2"/>
    <n v="290470005"/>
    <s v="FRM"/>
    <s v="Missouri"/>
    <s v="Clay"/>
    <n v="39.303089999999997"/>
    <n v="-94.376622999999995"/>
    <n v="96217"/>
    <x v="111"/>
    <n v="22.3"/>
    <x v="0"/>
    <x v="146"/>
    <x v="146"/>
    <x v="146"/>
    <x v="146"/>
    <x v="146"/>
    <x v="142"/>
    <x v="146"/>
    <x v="146"/>
    <n v="0.5"/>
    <n v="0.60443659999999999"/>
    <n v="0.57508119999999996"/>
    <n v="3.0376932999999999"/>
    <n v="6.4093613999999999"/>
    <n v="6.5828528000000004"/>
    <n v="2.1805427000000002"/>
    <n v="2.4344863999999999"/>
    <n v="2.8310399999999999E-2"/>
    <n v="1.06"/>
    <n v="0.99580000000000002"/>
    <n v="0.93899999999999995"/>
    <n v="1.1086"/>
    <n v="1.1940999999999999"/>
    <n v="0.51759999999999995"/>
    <n v="1.1656"/>
    <n v="0.86160000000000003"/>
    <x v="146"/>
  </r>
  <r>
    <x v="2"/>
    <n v="290770032"/>
    <s v="FRM"/>
    <s v="Missouri"/>
    <s v="Greene"/>
    <n v="37.199541000000004"/>
    <n v="-93.284874000000002"/>
    <n v="77225"/>
    <x v="100"/>
    <n v="23.3"/>
    <x v="0"/>
    <x v="147"/>
    <x v="147"/>
    <x v="147"/>
    <x v="147"/>
    <x v="147"/>
    <x v="143"/>
    <x v="147"/>
    <x v="147"/>
    <n v="0.5"/>
    <n v="1.0851835999999999"/>
    <n v="0.5762372"/>
    <n v="2.2946908000000001"/>
    <n v="10.218859699999999"/>
    <n v="5.1301354999999997"/>
    <n v="1.8511051999999999"/>
    <n v="1.7275232"/>
    <n v="6.3147999999999998E-3"/>
    <n v="0.99950000000000006"/>
    <n v="0.99980000000000002"/>
    <n v="0.98619999999999997"/>
    <n v="0.99960000000000004"/>
    <n v="0.99680000000000002"/>
    <n v="0.9536"/>
    <n v="0.99390000000000001"/>
    <n v="1"/>
    <x v="147"/>
  </r>
  <r>
    <x v="2"/>
    <n v="290950034"/>
    <s v="FRM"/>
    <s v="Missouri"/>
    <s v="Jackson"/>
    <n v="39.104757999999997"/>
    <n v="-94.570796000000001"/>
    <n v="94216"/>
    <x v="119"/>
    <n v="26.4"/>
    <x v="0"/>
    <x v="148"/>
    <x v="148"/>
    <x v="148"/>
    <x v="148"/>
    <x v="148"/>
    <x v="144"/>
    <x v="148"/>
    <x v="148"/>
    <n v="0.5"/>
    <n v="1.0162028000000001"/>
    <n v="0.98564160000000001"/>
    <n v="2.8536997"/>
    <n v="9.9701003999999998"/>
    <n v="4.9190906999999999"/>
    <n v="4.1510119000000003"/>
    <n v="1.8345293"/>
    <n v="0.1709678"/>
    <n v="1.0516000000000001"/>
    <n v="0.97409999999999997"/>
    <n v="0.98970000000000002"/>
    <n v="1.0031000000000001"/>
    <n v="1.0346"/>
    <n v="0.91549999999999998"/>
    <n v="1.0210999999999999"/>
    <n v="0.94699999999999995"/>
    <x v="148"/>
  </r>
  <r>
    <x v="2"/>
    <n v="300131026"/>
    <s v="FRM"/>
    <s v="Montana"/>
    <s v="Cascade"/>
    <n v="47.502222000000003"/>
    <n v="-111.27888900000001"/>
    <n v="179109"/>
    <x v="120"/>
    <n v="16.7"/>
    <x v="0"/>
    <x v="149"/>
    <x v="149"/>
    <x v="149"/>
    <x v="149"/>
    <x v="149"/>
    <x v="145"/>
    <x v="149"/>
    <x v="149"/>
    <n v="0.5"/>
    <n v="1.3209015"/>
    <n v="0.77361270000000004"/>
    <n v="0.23035649999999999"/>
    <n v="13.0120316"/>
    <n v="0.65646340000000003"/>
    <n v="3.1686199999999998E-2"/>
    <n v="0.22210379999999999"/>
    <n v="1.60077E-2"/>
    <n v="0.99990000000000001"/>
    <n v="0.99980000000000002"/>
    <n v="0.99829999999999997"/>
    <n v="0.99990000000000001"/>
    <n v="0.99829999999999997"/>
    <n v="0.99970000000000003"/>
    <n v="0.99819999999999998"/>
    <n v="1"/>
    <x v="149"/>
  </r>
  <r>
    <x v="2"/>
    <n v="300290009"/>
    <s v="FRM"/>
    <s v="Montana"/>
    <s v="Flathead"/>
    <n v="48.399721999999997"/>
    <n v="-114.333611"/>
    <n v="191092"/>
    <x v="102"/>
    <n v="21.6"/>
    <x v="0"/>
    <x v="150"/>
    <x v="150"/>
    <x v="150"/>
    <x v="150"/>
    <x v="150"/>
    <x v="146"/>
    <x v="150"/>
    <x v="150"/>
    <n v="0.5"/>
    <n v="0.92981380000000002"/>
    <n v="0.60999859999999995"/>
    <n v="0.53973839999999995"/>
    <n v="16.9583054"/>
    <n v="1.1340262999999999"/>
    <n v="0.67470090000000005"/>
    <n v="0.34409620000000002"/>
    <n v="6.5728999999999996E-3"/>
    <n v="0.99990000000000001"/>
    <n v="0.99980000000000002"/>
    <n v="0.99970000000000003"/>
    <n v="0.99990000000000001"/>
    <n v="0.99970000000000003"/>
    <n v="0.99960000000000004"/>
    <n v="0.99970000000000003"/>
    <n v="1"/>
    <x v="150"/>
  </r>
  <r>
    <x v="2"/>
    <n v="300290047"/>
    <s v="FRM"/>
    <s v="Montana"/>
    <s v="Flathead"/>
    <n v="48.202500000000001"/>
    <n v="-114.305556"/>
    <n v="189091"/>
    <x v="28"/>
    <n v="19.5"/>
    <x v="0"/>
    <x v="151"/>
    <x v="151"/>
    <x v="151"/>
    <x v="151"/>
    <x v="151"/>
    <x v="147"/>
    <x v="151"/>
    <x v="151"/>
    <n v="0.5"/>
    <n v="1.0560411000000001"/>
    <n v="0.81415789999999999"/>
    <n v="0.38611529999999999"/>
    <n v="15.260695500000001"/>
    <n v="0.94772500000000004"/>
    <n v="0.31535220000000003"/>
    <n v="0.28771160000000001"/>
    <n v="7.5031999999999998E-3"/>
    <n v="0.99990000000000001"/>
    <n v="0.99980000000000002"/>
    <n v="0.99960000000000004"/>
    <n v="0.99990000000000001"/>
    <n v="0.99970000000000003"/>
    <n v="0.99960000000000004"/>
    <n v="0.99960000000000004"/>
    <n v="1"/>
    <x v="151"/>
  </r>
  <r>
    <x v="2"/>
    <n v="300310008"/>
    <s v="FRM"/>
    <s v="Montana"/>
    <s v="Gallatin"/>
    <n v="45.772778000000002"/>
    <n v="-111.17749999999999"/>
    <n v="163107"/>
    <x v="2"/>
    <n v="26.2"/>
    <x v="0"/>
    <x v="152"/>
    <x v="152"/>
    <x v="152"/>
    <x v="152"/>
    <x v="152"/>
    <x v="148"/>
    <x v="152"/>
    <x v="152"/>
    <n v="0.5"/>
    <n v="1.3250662"/>
    <n v="1.3656931999999999"/>
    <n v="0.50268330000000006"/>
    <n v="20.565330500000002"/>
    <n v="0.81484659999999998"/>
    <n v="0.82784389999999997"/>
    <n v="0.33141739999999997"/>
    <n v="6.0661300000000001E-2"/>
    <n v="0.99990000000000001"/>
    <n v="0.99990000000000001"/>
    <n v="0.99829999999999997"/>
    <n v="0.99990000000000001"/>
    <n v="0.99909999999999999"/>
    <n v="0.99760000000000004"/>
    <n v="0.99839999999999995"/>
    <n v="1"/>
    <x v="152"/>
  </r>
  <r>
    <x v="2"/>
    <n v="300310016"/>
    <s v="FRM"/>
    <s v="Montana"/>
    <s v="Gallatin"/>
    <n v="44.661392999999997"/>
    <n v="-111.105891"/>
    <n v="153106"/>
    <x v="121"/>
    <n v="22.1"/>
    <x v="0"/>
    <x v="153"/>
    <x v="153"/>
    <x v="153"/>
    <x v="153"/>
    <x v="153"/>
    <x v="149"/>
    <x v="153"/>
    <x v="153"/>
    <n v="0.5"/>
    <n v="1.2735924999999999"/>
    <n v="0.65398060000000002"/>
    <n v="0.48902950000000001"/>
    <n v="17.367805499999999"/>
    <n v="0.97923640000000001"/>
    <n v="0.61226080000000005"/>
    <n v="0.2952842"/>
    <n v="2.24186E-2"/>
    <n v="0.99980000000000002"/>
    <n v="0.99980000000000002"/>
    <n v="0.99260000000000004"/>
    <n v="0.99970000000000003"/>
    <n v="0.99660000000000004"/>
    <n v="0.98560000000000003"/>
    <n v="0.99570000000000003"/>
    <n v="1"/>
    <x v="153"/>
  </r>
  <r>
    <x v="2"/>
    <n v="300530018"/>
    <s v="FRM"/>
    <s v="Montana"/>
    <s v="Lincoln"/>
    <n v="48.384166999999998"/>
    <n v="-115.548056"/>
    <n v="192084"/>
    <x v="122"/>
    <n v="32.299999999999997"/>
    <x v="0"/>
    <x v="154"/>
    <x v="154"/>
    <x v="154"/>
    <x v="154"/>
    <x v="154"/>
    <x v="150"/>
    <x v="154"/>
    <x v="154"/>
    <n v="0.5"/>
    <n v="0.60220819999999997"/>
    <n v="2.6701055"/>
    <n v="0.61661980000000005"/>
    <n v="25.446344400000001"/>
    <n v="0.92911529999999998"/>
    <n v="1.0926555"/>
    <n v="0.3347753"/>
    <n v="0.1158216"/>
    <n v="0.99990000000000001"/>
    <n v="0.99990000000000001"/>
    <n v="0.99980000000000002"/>
    <n v="0.99990000000000001"/>
    <n v="0.99990000000000001"/>
    <n v="0.99970000000000003"/>
    <n v="0.99980000000000002"/>
    <n v="1"/>
    <x v="154"/>
  </r>
  <r>
    <x v="2"/>
    <n v="300630031"/>
    <s v="FRM"/>
    <s v="Montana"/>
    <s v="Missoula"/>
    <n v="46.874912000000002"/>
    <n v="-113.99525300000001"/>
    <n v="176091"/>
    <x v="123"/>
    <n v="26"/>
    <x v="0"/>
    <x v="155"/>
    <x v="155"/>
    <x v="155"/>
    <x v="155"/>
    <x v="155"/>
    <x v="151"/>
    <x v="155"/>
    <x v="155"/>
    <n v="0.5"/>
    <n v="1.1544274000000001"/>
    <n v="1.7639948999999999"/>
    <n v="0.76337980000000005"/>
    <n v="18.3526974"/>
    <n v="1.1291469000000001"/>
    <n v="1.5784357"/>
    <n v="0.58984349999999997"/>
    <n v="0.19660520000000001"/>
    <n v="0.99990000000000001"/>
    <n v="0.99990000000000001"/>
    <n v="0.99929999999999997"/>
    <n v="0.99990000000000001"/>
    <n v="0.99950000000000006"/>
    <n v="0.99929999999999997"/>
    <n v="0.99929999999999997"/>
    <n v="1"/>
    <x v="155"/>
  </r>
  <r>
    <x v="2"/>
    <n v="300810007"/>
    <s v="FRM"/>
    <s v="Montana"/>
    <s v="Ravalli"/>
    <n v="46.245517"/>
    <n v="-114.159808"/>
    <n v="171089"/>
    <x v="124"/>
    <n v="29.3"/>
    <x v="0"/>
    <x v="156"/>
    <x v="156"/>
    <x v="156"/>
    <x v="156"/>
    <x v="156"/>
    <x v="152"/>
    <x v="156"/>
    <x v="156"/>
    <n v="0.5"/>
    <n v="0.7512664"/>
    <n v="1.1051276999999999"/>
    <n v="0.70316990000000001"/>
    <n v="23.1176891"/>
    <n v="1.0576687"/>
    <n v="1.5611472"/>
    <n v="0.4428069"/>
    <n v="0.15385650000000001"/>
    <n v="0.99990000000000001"/>
    <n v="0.99990000000000001"/>
    <n v="0.99870000000000003"/>
    <n v="0.99990000000000001"/>
    <n v="0.99860000000000004"/>
    <n v="0.99880000000000002"/>
    <n v="0.99870000000000003"/>
    <n v="1"/>
    <x v="156"/>
  </r>
  <r>
    <x v="2"/>
    <n v="300890007"/>
    <s v="FRM"/>
    <s v="Montana"/>
    <s v="Sanders"/>
    <n v="47.596389000000002"/>
    <n v="-115.323611"/>
    <n v="184084"/>
    <x v="125"/>
    <n v="19.399999999999999"/>
    <x v="0"/>
    <x v="157"/>
    <x v="157"/>
    <x v="157"/>
    <x v="157"/>
    <x v="157"/>
    <x v="153"/>
    <x v="157"/>
    <x v="157"/>
    <n v="0.5"/>
    <n v="0.96483770000000002"/>
    <n v="0.81741169999999996"/>
    <n v="0.3923027"/>
    <n v="15.1362638"/>
    <n v="0.87400849999999997"/>
    <n v="0.45129409999999998"/>
    <n v="0.25797429999999999"/>
    <n v="2.5809800000000001E-2"/>
    <n v="0.99990000000000001"/>
    <n v="0.99990000000000001"/>
    <n v="0.99970000000000003"/>
    <n v="0.99990000000000001"/>
    <n v="0.99970000000000003"/>
    <n v="0.99980000000000002"/>
    <n v="0.99970000000000003"/>
    <n v="1"/>
    <x v="157"/>
  </r>
  <r>
    <x v="2"/>
    <n v="300930005"/>
    <s v="FRM"/>
    <s v="Montana"/>
    <s v="Silver Bow"/>
    <n v="46.002397000000002"/>
    <n v="-112.50088599999999"/>
    <n v="166099"/>
    <x v="52"/>
    <n v="34.1"/>
    <x v="0"/>
    <x v="158"/>
    <x v="158"/>
    <x v="158"/>
    <x v="158"/>
    <x v="158"/>
    <x v="154"/>
    <x v="158"/>
    <x v="158"/>
    <n v="0.5"/>
    <n v="1.1735492000000001"/>
    <n v="3.2405181000000001"/>
    <n v="0.886042"/>
    <n v="24.603738799999999"/>
    <n v="0.68498190000000003"/>
    <n v="2.3214964999999999"/>
    <n v="0.54371060000000004"/>
    <n v="0.16076480000000001"/>
    <n v="0.99990000000000001"/>
    <n v="0.99990000000000001"/>
    <n v="0.999"/>
    <n v="0.99990000000000001"/>
    <n v="0.99929999999999997"/>
    <n v="0.99890000000000001"/>
    <n v="0.999"/>
    <n v="1"/>
    <x v="158"/>
  </r>
  <r>
    <x v="2"/>
    <n v="301111065"/>
    <s v="FRM"/>
    <s v="Montana"/>
    <s v="Yellowstone"/>
    <n v="45.801943999999999"/>
    <n v="-108.42611100000001"/>
    <n v="161125"/>
    <x v="126"/>
    <n v="17.7"/>
    <x v="0"/>
    <x v="159"/>
    <x v="159"/>
    <x v="159"/>
    <x v="159"/>
    <x v="159"/>
    <x v="155"/>
    <x v="159"/>
    <x v="159"/>
    <n v="0.5"/>
    <n v="1.2058697"/>
    <n v="0.46257399999999999"/>
    <n v="0.32682339999999999"/>
    <n v="13.863880200000001"/>
    <n v="0.84778739999999997"/>
    <n v="0.1604583"/>
    <n v="0.2772116"/>
    <n v="0.14657519999999999"/>
    <n v="0.99970000000000003"/>
    <n v="0.99990000000000001"/>
    <n v="0.97689999999999999"/>
    <n v="0.99980000000000002"/>
    <n v="0.97560000000000002"/>
    <n v="0.97940000000000005"/>
    <n v="0.97650000000000003"/>
    <n v="1"/>
    <x v="159"/>
  </r>
  <r>
    <x v="2"/>
    <n v="310550019"/>
    <s v="FRM"/>
    <s v="Nebraska"/>
    <s v="Douglas"/>
    <n v="41.247486000000002"/>
    <n v="-95.973141999999996"/>
    <n v="114206"/>
    <x v="93"/>
    <n v="22.8"/>
    <x v="0"/>
    <x v="160"/>
    <x v="160"/>
    <x v="160"/>
    <x v="160"/>
    <x v="160"/>
    <x v="156"/>
    <x v="160"/>
    <x v="160"/>
    <n v="0.5"/>
    <n v="1.57622"/>
    <n v="0.672786"/>
    <n v="2.6392983999999999"/>
    <n v="7.2320313000000001"/>
    <n v="3.6921713"/>
    <n v="4.7634911999999998"/>
    <n v="1.5849367000000001"/>
    <n v="0.22024189999999999"/>
    <n v="0.99950000000000006"/>
    <n v="0.99990000000000001"/>
    <n v="0.98619999999999997"/>
    <n v="0.99960000000000004"/>
    <n v="0.996"/>
    <n v="0.97760000000000002"/>
    <n v="0.98709999999999998"/>
    <n v="1"/>
    <x v="160"/>
  </r>
  <r>
    <x v="2"/>
    <n v="310550052"/>
    <s v="FRM"/>
    <s v="Nebraska"/>
    <s v="Douglas"/>
    <n v="41.197847000000003"/>
    <n v="-96.056685999999999"/>
    <n v="114205"/>
    <x v="127"/>
    <n v="21.7"/>
    <x v="0"/>
    <x v="161"/>
    <x v="161"/>
    <x v="161"/>
    <x v="161"/>
    <x v="161"/>
    <x v="157"/>
    <x v="161"/>
    <x v="161"/>
    <n v="0.5"/>
    <n v="1.6423365000000001"/>
    <n v="0.66933980000000004"/>
    <n v="2.7583039"/>
    <n v="5.5903562999999998"/>
    <n v="3.6894635999999998"/>
    <n v="5.0692862999999999"/>
    <n v="1.6626939000000001"/>
    <n v="0.1886264"/>
    <n v="1.0389999999999999"/>
    <n v="0.97460000000000002"/>
    <n v="0.92620000000000002"/>
    <n v="1.0933999999999999"/>
    <n v="1.1829000000000001"/>
    <n v="0.80579999999999996"/>
    <n v="1.0610999999999999"/>
    <n v="1.7269000000000001"/>
    <x v="161"/>
  </r>
  <r>
    <x v="2"/>
    <n v="310790004"/>
    <s v="FRM"/>
    <s v="Nebraska"/>
    <s v="Hall"/>
    <n v="40.942098999999999"/>
    <n v="-98.364966999999993"/>
    <n v="111189"/>
    <x v="128"/>
    <n v="18"/>
    <x v="0"/>
    <x v="162"/>
    <x v="162"/>
    <x v="162"/>
    <x v="162"/>
    <x v="162"/>
    <x v="158"/>
    <x v="162"/>
    <x v="162"/>
    <n v="0.5"/>
    <n v="1.1325517000000001"/>
    <n v="0.49015140000000001"/>
    <n v="2.2738206000000001"/>
    <n v="5.1280545999999996"/>
    <n v="3.4057229000000002"/>
    <n v="3.7380357000000002"/>
    <n v="1.3286024000000001"/>
    <n v="4.0239200000000003E-2"/>
    <n v="1.0335000000000001"/>
    <n v="0.98450000000000004"/>
    <n v="0.94679999999999997"/>
    <n v="1.0375000000000001"/>
    <n v="1.0572999999999999"/>
    <n v="0.86009999999999998"/>
    <n v="1.0259"/>
    <n v="1.228"/>
    <x v="162"/>
  </r>
  <r>
    <x v="2"/>
    <n v="311090022"/>
    <s v="FRM"/>
    <s v="Nebraska"/>
    <s v="Lancaster"/>
    <n v="40.81259"/>
    <n v="-96.683019999999999"/>
    <n v="110201"/>
    <x v="128"/>
    <n v="18.3"/>
    <x v="0"/>
    <x v="163"/>
    <x v="163"/>
    <x v="163"/>
    <x v="163"/>
    <x v="163"/>
    <x v="159"/>
    <x v="163"/>
    <x v="163"/>
    <n v="0.5"/>
    <n v="1.7278376"/>
    <n v="0.59728570000000003"/>
    <n v="1.9870409"/>
    <n v="5.4731335999999997"/>
    <n v="4.9523602000000002"/>
    <n v="1.1566592"/>
    <n v="1.7665542000000001"/>
    <n v="0.15354960000000001"/>
    <n v="1.1802999999999999"/>
    <n v="1.0958000000000001"/>
    <n v="0.9"/>
    <n v="1.1440999999999999"/>
    <n v="1.0791999999999999"/>
    <n v="0.48509999999999998"/>
    <n v="1.0112000000000001"/>
    <n v="0.91569999999999996"/>
    <x v="163"/>
  </r>
  <r>
    <x v="2"/>
    <n v="311530007"/>
    <s v="FRM"/>
    <s v="Nebraska"/>
    <s v="Sarpy"/>
    <n v="41.133293999999999"/>
    <n v="-95.956102999999999"/>
    <n v="113206"/>
    <x v="111"/>
    <n v="22.4"/>
    <x v="0"/>
    <x v="164"/>
    <x v="164"/>
    <x v="164"/>
    <x v="164"/>
    <x v="164"/>
    <x v="160"/>
    <x v="164"/>
    <x v="164"/>
    <n v="0.5"/>
    <n v="2.0611928000000002"/>
    <n v="0.65673559999999997"/>
    <n v="1.8896073"/>
    <n v="9.6383981999999992"/>
    <n v="4.8708223999999998"/>
    <n v="0.95720260000000001"/>
    <n v="1.6372521"/>
    <n v="0.2494191"/>
    <n v="1.0125"/>
    <n v="0.9637"/>
    <n v="0.9042"/>
    <n v="1.0648"/>
    <n v="1.0908"/>
    <n v="0.48909999999999998"/>
    <n v="1.0401"/>
    <n v="1.3207"/>
    <x v="164"/>
  </r>
  <r>
    <x v="2"/>
    <n v="311570003"/>
    <s v="FRM"/>
    <s v="Nebraska"/>
    <s v="Scotts Bluff"/>
    <n v="41.865000000000002"/>
    <n v="-103.664444"/>
    <n v="121153"/>
    <x v="94"/>
    <n v="18.5"/>
    <x v="0"/>
    <x v="165"/>
    <x v="165"/>
    <x v="165"/>
    <x v="165"/>
    <x v="165"/>
    <x v="161"/>
    <x v="165"/>
    <x v="165"/>
    <n v="0.5"/>
    <n v="1.5823062999999999"/>
    <n v="0.51034310000000005"/>
    <n v="0.75170789999999998"/>
    <n v="12.333086"/>
    <n v="1.649483"/>
    <n v="0.52910159999999995"/>
    <n v="0.59308640000000001"/>
    <n v="7.0528800000000003E-2"/>
    <n v="0.99839999999999995"/>
    <n v="0.99980000000000002"/>
    <n v="0.96809999999999996"/>
    <n v="0.99780000000000002"/>
    <n v="0.98099999999999998"/>
    <n v="0.92079999999999995"/>
    <n v="0.97470000000000001"/>
    <n v="1"/>
    <x v="165"/>
  </r>
  <r>
    <x v="2"/>
    <n v="311770002"/>
    <s v="FRM"/>
    <s v="Nebraska"/>
    <s v="Washington"/>
    <n v="41.551211000000002"/>
    <n v="-96.146174999999999"/>
    <n v="117204"/>
    <x v="129"/>
    <n v="19.899999999999999"/>
    <x v="0"/>
    <x v="166"/>
    <x v="166"/>
    <x v="166"/>
    <x v="166"/>
    <x v="166"/>
    <x v="162"/>
    <x v="166"/>
    <x v="166"/>
    <n v="0.5"/>
    <n v="1.1353753"/>
    <n v="0.55712629999999996"/>
    <n v="2.8773675000000001"/>
    <n v="3.8143115000000001"/>
    <n v="3.2437241000000001"/>
    <n v="6.0412454999999996"/>
    <n v="1.6035324"/>
    <n v="0.13879340000000001"/>
    <n v="0.99950000000000006"/>
    <n v="0.99990000000000001"/>
    <n v="0.98929999999999996"/>
    <n v="0.99939999999999996"/>
    <n v="0.99590000000000001"/>
    <n v="0.98519999999999996"/>
    <n v="0.98929999999999996"/>
    <n v="1"/>
    <x v="166"/>
  </r>
  <r>
    <x v="2"/>
    <n v="320030561"/>
    <s v="FRM"/>
    <s v="Nevada"/>
    <s v="Clark"/>
    <n v="36.163994000000002"/>
    <n v="-115.11393"/>
    <n v="81064"/>
    <x v="130"/>
    <n v="21.4"/>
    <x v="0"/>
    <x v="167"/>
    <x v="167"/>
    <x v="167"/>
    <x v="167"/>
    <x v="167"/>
    <x v="163"/>
    <x v="167"/>
    <x v="167"/>
    <n v="0.5"/>
    <n v="1.7685617"/>
    <n v="3.3922471999999999"/>
    <n v="0.3169805"/>
    <n v="12.9062529"/>
    <n v="1.1019713"/>
    <n v="0.26604250000000002"/>
    <n v="0.55856360000000005"/>
    <n v="0.63381480000000001"/>
    <n v="0.75719999999999998"/>
    <n v="0.97929999999999995"/>
    <n v="0.99309999999999998"/>
    <n v="1.046"/>
    <n v="0.9617"/>
    <n v="1.208"/>
    <n v="0.96579999999999999"/>
    <n v="1.1445000000000001"/>
    <x v="167"/>
  </r>
  <r>
    <x v="2"/>
    <n v="320031019"/>
    <s v="FRM"/>
    <s v="Nevada"/>
    <s v="Clark"/>
    <n v="35.785634000000002"/>
    <n v="-115.35706"/>
    <n v="77062"/>
    <x v="131"/>
    <n v="10.9"/>
    <x v="0"/>
    <x v="168"/>
    <x v="168"/>
    <x v="168"/>
    <x v="168"/>
    <x v="168"/>
    <x v="164"/>
    <x v="168"/>
    <x v="168"/>
    <n v="0.5"/>
    <n v="2.2938537999999999"/>
    <n v="0.99492380000000002"/>
    <n v="0.42886410000000003"/>
    <n v="4.7714581000000003"/>
    <n v="1.354501"/>
    <n v="2.89844E-2"/>
    <n v="0.41235179999999999"/>
    <n v="0.16749910000000001"/>
    <n v="0.99980000000000002"/>
    <n v="0.99780000000000002"/>
    <n v="0.99690000000000001"/>
    <n v="0.99919999999999998"/>
    <n v="0.99639999999999995"/>
    <n v="0.9889"/>
    <n v="0.99729999999999996"/>
    <n v="1"/>
    <x v="168"/>
  </r>
  <r>
    <x v="2"/>
    <n v="320032002"/>
    <s v="FRM"/>
    <s v="Nevada"/>
    <s v="Clark"/>
    <n v="36.191110999999999"/>
    <n v="-115.12222199999999"/>
    <n v="81064"/>
    <x v="132"/>
    <n v="19.2"/>
    <x v="0"/>
    <x v="169"/>
    <x v="169"/>
    <x v="169"/>
    <x v="169"/>
    <x v="169"/>
    <x v="165"/>
    <x v="169"/>
    <x v="169"/>
    <n v="0.5"/>
    <n v="2.4794225999999999"/>
    <n v="1.4084243000000001"/>
    <n v="0.50718940000000001"/>
    <n v="10.577734"/>
    <n v="2.2121696000000002"/>
    <n v="7.0839200000000005E-2"/>
    <n v="0.87344940000000004"/>
    <n v="0.58645290000000005"/>
    <n v="0.99990000000000001"/>
    <n v="0.99970000000000003"/>
    <n v="0.99690000000000001"/>
    <n v="0.99980000000000002"/>
    <n v="0.99590000000000001"/>
    <n v="0.99919999999999998"/>
    <n v="0.99580000000000002"/>
    <n v="1"/>
    <x v="169"/>
  </r>
  <r>
    <x v="2"/>
    <n v="320310016"/>
    <s v="FRM"/>
    <s v="Nevada"/>
    <s v="Washoe"/>
    <n v="39.525083000000002"/>
    <n v="-119.807717"/>
    <n v="118038"/>
    <x v="77"/>
    <n v="37.200000000000003"/>
    <x v="0"/>
    <x v="170"/>
    <x v="170"/>
    <x v="170"/>
    <x v="170"/>
    <x v="170"/>
    <x v="166"/>
    <x v="170"/>
    <x v="170"/>
    <n v="0.5"/>
    <n v="1.9053475"/>
    <n v="2.8916398999999999"/>
    <n v="1.4564793"/>
    <n v="24.581470499999998"/>
    <n v="1.2538526999999999"/>
    <n v="3.4386933000000002"/>
    <n v="0.99327529999999997"/>
    <n v="0.21245359999999999"/>
    <n v="0.99990000000000001"/>
    <n v="0.99980000000000002"/>
    <n v="0.99890000000000001"/>
    <n v="0.99990000000000001"/>
    <n v="0.99970000000000003"/>
    <n v="0.99850000000000005"/>
    <n v="0.999"/>
    <n v="1"/>
    <x v="170"/>
  </r>
  <r>
    <x v="2"/>
    <n v="350010023"/>
    <s v="FRM"/>
    <s v="New Mexico"/>
    <s v="Bernalillo"/>
    <n v="35.134300000000003"/>
    <n v="-106.5852"/>
    <n v="61126"/>
    <x v="133"/>
    <n v="15.3"/>
    <x v="0"/>
    <x v="171"/>
    <x v="171"/>
    <x v="171"/>
    <x v="171"/>
    <x v="171"/>
    <x v="167"/>
    <x v="171"/>
    <x v="171"/>
    <n v="0.5"/>
    <n v="0.81428270000000003"/>
    <n v="1.993946"/>
    <n v="0.53064719999999999"/>
    <n v="9.5576839000000007"/>
    <n v="0.88497360000000003"/>
    <n v="0.72780999999999996"/>
    <n v="0.3020409"/>
    <n v="2.3772600000000001E-2"/>
    <n v="0.94479999999999997"/>
    <n v="0.95699999999999996"/>
    <n v="0.93689999999999996"/>
    <n v="1.0197000000000001"/>
    <n v="0.99439999999999995"/>
    <n v="0.86580000000000001"/>
    <n v="0.96050000000000002"/>
    <n v="0.90839999999999999"/>
    <x v="171"/>
  </r>
  <r>
    <x v="2"/>
    <n v="350010024"/>
    <s v="FRM"/>
    <s v="New Mexico"/>
    <s v="Bernalillo"/>
    <n v="35.063099999999999"/>
    <n v="-106.578785"/>
    <n v="61126"/>
    <x v="95"/>
    <n v="15.8"/>
    <x v="0"/>
    <x v="172"/>
    <x v="172"/>
    <x v="172"/>
    <x v="172"/>
    <x v="172"/>
    <x v="168"/>
    <x v="172"/>
    <x v="172"/>
    <n v="0.5"/>
    <n v="1.4014397000000001"/>
    <n v="1.7268087999999999"/>
    <n v="0.59061940000000002"/>
    <n v="9.4410009000000006"/>
    <n v="1.1935096000000001"/>
    <n v="0.54413"/>
    <n v="0.43384640000000002"/>
    <n v="3.2036299999999997E-2"/>
    <n v="0.99950000000000006"/>
    <n v="0.99990000000000001"/>
    <n v="0.96689999999999998"/>
    <n v="0.99950000000000006"/>
    <n v="0.99309999999999998"/>
    <n v="0.90180000000000005"/>
    <n v="0.9778"/>
    <n v="1"/>
    <x v="172"/>
  </r>
  <r>
    <x v="2"/>
    <n v="350050005"/>
    <s v="FRM"/>
    <s v="New Mexico"/>
    <s v="Chaves"/>
    <n v="33.396943999999998"/>
    <n v="-104.523611"/>
    <n v="44140"/>
    <x v="95"/>
    <n v="15.5"/>
    <x v="0"/>
    <x v="173"/>
    <x v="173"/>
    <x v="173"/>
    <x v="173"/>
    <x v="173"/>
    <x v="169"/>
    <x v="173"/>
    <x v="173"/>
    <n v="0.5"/>
    <n v="2.2805480999999999"/>
    <n v="0.3439699"/>
    <n v="1.4029516"/>
    <n v="5.9654268999999998"/>
    <n v="2.7542040000000001"/>
    <n v="1.4423505000000001"/>
    <n v="0.88005089999999997"/>
    <n v="3.2697E-3"/>
    <n v="0.81279999999999997"/>
    <n v="1.1766000000000001"/>
    <n v="0.88380000000000003"/>
    <n v="1.2585999999999999"/>
    <n v="0.78480000000000005"/>
    <n v="1.0691999999999999"/>
    <n v="0.74609999999999999"/>
    <n v="1.0135000000000001"/>
    <x v="173"/>
  </r>
  <r>
    <x v="2"/>
    <n v="350130017"/>
    <s v="FRM"/>
    <s v="New Mexico"/>
    <s v="Doña Ana"/>
    <n v="31.795832999999998"/>
    <n v="-106.5575"/>
    <n v="31123"/>
    <x v="11"/>
    <n v="34.4"/>
    <x v="0"/>
    <x v="174"/>
    <x v="174"/>
    <x v="174"/>
    <x v="174"/>
    <x v="174"/>
    <x v="170"/>
    <x v="174"/>
    <x v="174"/>
    <n v="0.5"/>
    <n v="5.3218842000000004"/>
    <n v="2.5479661999999998"/>
    <n v="0.61932739999999997"/>
    <n v="22.7777405"/>
    <n v="1.3676419"/>
    <n v="0.41949950000000003"/>
    <n v="0.45623780000000003"/>
    <n v="0.43448789999999998"/>
    <n v="0.99939999999999996"/>
    <n v="0.99990000000000001"/>
    <n v="0.99099999999999999"/>
    <n v="0.99890000000000001"/>
    <n v="0.99329999999999996"/>
    <n v="0.98180000000000001"/>
    <n v="0.99390000000000001"/>
    <n v="1"/>
    <x v="174"/>
  </r>
  <r>
    <x v="2"/>
    <n v="350130025"/>
    <s v="FRM"/>
    <s v="New Mexico"/>
    <s v="Doña Ana"/>
    <n v="32.321944000000002"/>
    <n v="-106.76777800000001"/>
    <n v="36122"/>
    <x v="134"/>
    <n v="12.7"/>
    <x v="0"/>
    <x v="175"/>
    <x v="175"/>
    <x v="175"/>
    <x v="175"/>
    <x v="175"/>
    <x v="171"/>
    <x v="175"/>
    <x v="175"/>
    <n v="0.5"/>
    <n v="3.5382285000000002"/>
    <n v="1.3344841999999999"/>
    <n v="0.62787930000000003"/>
    <n v="4.1931295000000004"/>
    <n v="1.5677253"/>
    <n v="0.32362030000000003"/>
    <n v="0.5306265"/>
    <n v="0.16507340000000001"/>
    <n v="0.99970000000000003"/>
    <n v="0.99970000000000003"/>
    <n v="0.99129999999999996"/>
    <n v="0.99950000000000006"/>
    <n v="0.99229999999999996"/>
    <n v="0.98540000000000005"/>
    <n v="0.99250000000000005"/>
    <n v="1"/>
    <x v="175"/>
  </r>
  <r>
    <x v="2"/>
    <n v="350171002"/>
    <s v="FRM"/>
    <s v="New Mexico"/>
    <s v="Grant"/>
    <n v="32.784444000000001"/>
    <n v="-108.27166699999999"/>
    <n v="41111"/>
    <x v="135"/>
    <n v="10.3"/>
    <x v="0"/>
    <x v="176"/>
    <x v="176"/>
    <x v="176"/>
    <x v="176"/>
    <x v="176"/>
    <x v="172"/>
    <x v="176"/>
    <x v="176"/>
    <n v="0.5"/>
    <n v="1.6101141000000001"/>
    <n v="0.30569689999999999"/>
    <n v="0.52565459999999997"/>
    <n v="5.3824700999999999"/>
    <n v="1.4373912"/>
    <n v="3.8014399999999997E-2"/>
    <n v="0.51068899999999995"/>
    <n v="1.6449800000000001E-2"/>
    <n v="0.90190000000000003"/>
    <n v="1.0274000000000001"/>
    <n v="1.0525"/>
    <n v="1.0053000000000001"/>
    <n v="1.0528"/>
    <n v="0.79649999999999999"/>
    <n v="1.0535000000000001"/>
    <n v="1.0454000000000001"/>
    <x v="176"/>
  </r>
  <r>
    <x v="2"/>
    <n v="350431003"/>
    <s v="FRM"/>
    <s v="New Mexico"/>
    <s v="Sandoval"/>
    <n v="35.238056"/>
    <n v="-106.649444"/>
    <n v="62126"/>
    <x v="136"/>
    <n v="9.6"/>
    <x v="0"/>
    <x v="177"/>
    <x v="177"/>
    <x v="177"/>
    <x v="177"/>
    <x v="177"/>
    <x v="173"/>
    <x v="177"/>
    <x v="177"/>
    <n v="0.5"/>
    <n v="1.2603636"/>
    <n v="0.87857149999999995"/>
    <n v="0.43198379999999997"/>
    <n v="4.9163503999999998"/>
    <n v="1.0212791000000001"/>
    <n v="0.22134419999999999"/>
    <n v="0.37296699999999999"/>
    <n v="2.02904E-2"/>
    <n v="0.99950000000000006"/>
    <n v="0.99990000000000001"/>
    <n v="0.98080000000000001"/>
    <n v="0.99950000000000006"/>
    <n v="0.99309999999999998"/>
    <n v="0.91600000000000004"/>
    <n v="0.98740000000000006"/>
    <n v="1"/>
    <x v="177"/>
  </r>
  <r>
    <x v="2"/>
    <n v="350490020"/>
    <s v="FRM"/>
    <s v="New Mexico"/>
    <s v="Santa Fe"/>
    <n v="35.671111000000003"/>
    <n v="-105.953611"/>
    <n v="66131"/>
    <x v="137"/>
    <n v="8.4"/>
    <x v="0"/>
    <x v="178"/>
    <x v="178"/>
    <x v="178"/>
    <x v="178"/>
    <x v="178"/>
    <x v="174"/>
    <x v="178"/>
    <x v="178"/>
    <n v="0.5"/>
    <n v="1.6963694"/>
    <n v="0.43770750000000003"/>
    <n v="0.46137359999999999"/>
    <n v="3.6286494999999999"/>
    <n v="1.0681963000000001"/>
    <n v="0.26253270000000001"/>
    <n v="0.3615775"/>
    <n v="5.3857000000000002E-3"/>
    <n v="0.99960000000000004"/>
    <n v="0.99990000000000001"/>
    <n v="0.97419999999999995"/>
    <n v="0.99939999999999996"/>
    <n v="0.99260000000000004"/>
    <n v="0.89080000000000004"/>
    <n v="0.99839999999999995"/>
    <n v="1"/>
    <x v="178"/>
  </r>
  <r>
    <x v="2"/>
    <n v="380070002"/>
    <s v="FRM"/>
    <s v="North Dakota"/>
    <s v="Billings"/>
    <n v="46.894300000000001"/>
    <n v="-103.37853"/>
    <n v="168158"/>
    <x v="138"/>
    <n v="11.7"/>
    <x v="0"/>
    <x v="179"/>
    <x v="179"/>
    <x v="179"/>
    <x v="179"/>
    <x v="179"/>
    <x v="175"/>
    <x v="179"/>
    <x v="179"/>
    <n v="0.5"/>
    <n v="0.74301320000000004"/>
    <n v="0.32227129999999998"/>
    <n v="1.5261663999999999"/>
    <n v="3.1363599"/>
    <n v="2.3571224000000002"/>
    <n v="2.2693880000000002"/>
    <n v="0.78537570000000001"/>
    <n v="0.15673799999999999"/>
    <n v="0.99919999999999998"/>
    <n v="0.99850000000000005"/>
    <n v="0.98619999999999997"/>
    <n v="0.99890000000000001"/>
    <n v="0.99139999999999995"/>
    <n v="0.97940000000000005"/>
    <n v="0.9879"/>
    <n v="1"/>
    <x v="179"/>
  </r>
  <r>
    <x v="2"/>
    <n v="380150003"/>
    <s v="FRM"/>
    <s v="North Dakota"/>
    <s v="Burleigh"/>
    <n v="46.825425000000003"/>
    <n v="-100.76821"/>
    <n v="166175"/>
    <x v="95"/>
    <n v="15.9"/>
    <x v="0"/>
    <x v="180"/>
    <x v="180"/>
    <x v="180"/>
    <x v="180"/>
    <x v="180"/>
    <x v="176"/>
    <x v="180"/>
    <x v="180"/>
    <n v="0.5"/>
    <n v="0.43034640000000002"/>
    <n v="0.41340589999999999"/>
    <n v="1.0182336999999999"/>
    <n v="9.8851452000000002"/>
    <n v="1.8312477"/>
    <n v="1.1766367"/>
    <n v="0.68032170000000003"/>
    <n v="1.2436999999999999E-3"/>
    <n v="1.3226"/>
    <n v="1.091"/>
    <n v="0.74929999999999997"/>
    <n v="1.1634"/>
    <n v="0.8579"/>
    <n v="0.59640000000000004"/>
    <n v="0.8306"/>
    <n v="0.57410000000000005"/>
    <x v="180"/>
  </r>
  <r>
    <x v="2"/>
    <n v="380171004"/>
    <s v="FRM"/>
    <s v="North Dakota"/>
    <s v="Cass"/>
    <n v="46.933754"/>
    <n v="-96.855350000000001"/>
    <n v="167199"/>
    <x v="139"/>
    <n v="20.399999999999999"/>
    <x v="0"/>
    <x v="181"/>
    <x v="181"/>
    <x v="181"/>
    <x v="181"/>
    <x v="181"/>
    <x v="177"/>
    <x v="181"/>
    <x v="181"/>
    <n v="0.5"/>
    <n v="2.3596949999999999"/>
    <n v="0.56155829999999995"/>
    <n v="1.4433122"/>
    <n v="10.018868400000001"/>
    <n v="2.6044507000000001"/>
    <n v="1.8161563000000001"/>
    <n v="1.0815908000000001"/>
    <n v="5.95884E-2"/>
    <n v="0.99980000000000002"/>
    <n v="0.99990000000000001"/>
    <n v="0.99719999999999998"/>
    <n v="0.99990000000000001"/>
    <n v="0.99760000000000004"/>
    <n v="0.99650000000000005"/>
    <n v="0.99719999999999998"/>
    <n v="1"/>
    <x v="181"/>
  </r>
  <r>
    <x v="2"/>
    <n v="380570004"/>
    <s v="FRM"/>
    <s v="North Dakota"/>
    <s v="Mercer"/>
    <n v="47.298611000000001"/>
    <n v="-101.766944"/>
    <n v="171168"/>
    <x v="140"/>
    <n v="14"/>
    <x v="0"/>
    <x v="182"/>
    <x v="182"/>
    <x v="182"/>
    <x v="182"/>
    <x v="182"/>
    <x v="178"/>
    <x v="182"/>
    <x v="182"/>
    <n v="0.5"/>
    <n v="0.65969999999999995"/>
    <n v="0.33206419999999998"/>
    <n v="1.5425161999999999"/>
    <n v="5.3934793000000001"/>
    <n v="2.0915488999999998"/>
    <n v="2.6775026"/>
    <n v="0.89394549999999995"/>
    <n v="2.0798000000000001E-3"/>
    <n v="0.99970000000000003"/>
    <n v="0.99919999999999998"/>
    <n v="0.99209999999999998"/>
    <n v="0.99939999999999996"/>
    <n v="0.99560000000000004"/>
    <n v="0.98870000000000002"/>
    <n v="0.99229999999999996"/>
    <n v="1"/>
    <x v="182"/>
  </r>
  <r>
    <x v="2"/>
    <n v="400159008"/>
    <s v="FRM"/>
    <s v="Oklahoma"/>
    <s v="Caddo"/>
    <n v="35.111944000000001"/>
    <n v="-98.252778000000006"/>
    <n v="57189"/>
    <x v="141"/>
    <n v="-9"/>
    <x v="0"/>
    <x v="183"/>
    <x v="183"/>
    <x v="183"/>
    <x v="183"/>
    <x v="183"/>
    <x v="179"/>
    <x v="183"/>
    <x v="183"/>
    <n v="0.5"/>
    <n v="1.3607825"/>
    <n v="0.57013369999999997"/>
    <n v="1.9898471"/>
    <n v="12.984000200000001"/>
    <n v="4.8752575"/>
    <n v="1.2513071"/>
    <n v="1.6950073999999999"/>
    <n v="1.35414E-2"/>
    <n v="0.99739999999999995"/>
    <n v="0.99939999999999996"/>
    <n v="0.95750000000000002"/>
    <n v="0.99870000000000003"/>
    <n v="0.99099999999999999"/>
    <n v="0.83160000000000001"/>
    <n v="0.97560000000000002"/>
    <n v="1"/>
    <x v="183"/>
  </r>
  <r>
    <x v="2"/>
    <n v="400970186"/>
    <s v="FRM"/>
    <s v="Oklahoma"/>
    <s v="Mayes"/>
    <n v="36.304623999999997"/>
    <n v="-95.310615999999996"/>
    <n v="69211"/>
    <x v="103"/>
    <n v="23.1"/>
    <x v="0"/>
    <x v="184"/>
    <x v="184"/>
    <x v="184"/>
    <x v="184"/>
    <x v="184"/>
    <x v="180"/>
    <x v="184"/>
    <x v="184"/>
    <n v="0.5"/>
    <n v="1.1749064"/>
    <n v="0.69267699999999999"/>
    <n v="2.1778064000000001"/>
    <n v="10.4458609"/>
    <n v="4.8301214999999997"/>
    <n v="1.7646326000000001"/>
    <n v="1.5394144999999999"/>
    <n v="1.95169E-2"/>
    <n v="0.99939999999999996"/>
    <n v="0.99980000000000002"/>
    <n v="0.98609999999999998"/>
    <n v="0.99960000000000004"/>
    <n v="0.99590000000000001"/>
    <n v="0.95609999999999995"/>
    <n v="0.99560000000000004"/>
    <n v="1"/>
    <x v="184"/>
  </r>
  <r>
    <x v="2"/>
    <n v="401010169"/>
    <s v="FRM"/>
    <s v="Oklahoma"/>
    <s v="Muskogee"/>
    <n v="35.755273000000003"/>
    <n v="-95.377668999999997"/>
    <n v="63211"/>
    <x v="142"/>
    <n v="24.3"/>
    <x v="0"/>
    <x v="185"/>
    <x v="185"/>
    <x v="185"/>
    <x v="185"/>
    <x v="185"/>
    <x v="181"/>
    <x v="185"/>
    <x v="185"/>
    <n v="0.5"/>
    <n v="1.2531232000000001"/>
    <n v="0.60126550000000001"/>
    <n v="2.1060108999999998"/>
    <n v="11.448068599999999"/>
    <n v="5.5986133000000002"/>
    <n v="0.95671410000000001"/>
    <n v="1.8618884"/>
    <n v="2.37098E-2"/>
    <n v="1.1688000000000001"/>
    <n v="0.85580000000000001"/>
    <n v="0.9345"/>
    <n v="1.008"/>
    <n v="1.079"/>
    <n v="0.58140000000000003"/>
    <n v="1.1008"/>
    <n v="1.073"/>
    <x v="185"/>
  </r>
  <r>
    <x v="2"/>
    <n v="401090035"/>
    <s v="FRM"/>
    <s v="Oklahoma"/>
    <s v="Oklahoma"/>
    <n v="35.472920000000002"/>
    <n v="-97.527090000000001"/>
    <n v="61195"/>
    <x v="88"/>
    <n v="21.1"/>
    <x v="0"/>
    <x v="186"/>
    <x v="186"/>
    <x v="186"/>
    <x v="186"/>
    <x v="186"/>
    <x v="182"/>
    <x v="186"/>
    <x v="186"/>
    <n v="0.5"/>
    <n v="1.1535280999999999"/>
    <n v="0.64580890000000002"/>
    <n v="1.7774483999999999"/>
    <n v="9.8413295999999999"/>
    <n v="5.2116994999999999"/>
    <n v="0.26702890000000001"/>
    <n v="1.7742312"/>
    <n v="2.1976200000000001E-2"/>
    <n v="1.2394000000000001"/>
    <n v="1.0102"/>
    <n v="0.79179999999999995"/>
    <n v="1.1556"/>
    <n v="1.1276999999999999"/>
    <n v="0.1145"/>
    <n v="1.1235999999999999"/>
    <n v="0.85129999999999995"/>
    <x v="186"/>
  </r>
  <r>
    <x v="2"/>
    <n v="401091037"/>
    <s v="FRM"/>
    <s v="Oklahoma"/>
    <s v="Oklahoma"/>
    <n v="35.614131"/>
    <n v="-97.475082999999998"/>
    <n v="62195"/>
    <x v="121"/>
    <n v="22.1"/>
    <x v="0"/>
    <x v="187"/>
    <x v="187"/>
    <x v="187"/>
    <x v="187"/>
    <x v="187"/>
    <x v="183"/>
    <x v="187"/>
    <x v="187"/>
    <n v="0.5"/>
    <n v="0.86818430000000002"/>
    <n v="0.53459250000000003"/>
    <n v="2.1111224000000002"/>
    <n v="9.8593235000000004"/>
    <n v="5.5780944999999997"/>
    <n v="0.61077680000000001"/>
    <n v="2.0530032999999999"/>
    <n v="1.0516599999999999E-2"/>
    <n v="1.0105"/>
    <n v="1.0024"/>
    <n v="0.93820000000000003"/>
    <n v="1.0446"/>
    <n v="1.0184"/>
    <n v="0.51629999999999998"/>
    <n v="1.0144"/>
    <n v="0.84089999999999998"/>
    <x v="187"/>
  </r>
  <r>
    <x v="2"/>
    <n v="401159004"/>
    <s v="FRM"/>
    <s v="Oklahoma"/>
    <s v="Ottawa"/>
    <n v="36.922221999999998"/>
    <n v="-94.838888999999995"/>
    <n v="74214"/>
    <x v="25"/>
    <n v="23.1"/>
    <x v="0"/>
    <x v="188"/>
    <x v="188"/>
    <x v="188"/>
    <x v="188"/>
    <x v="188"/>
    <x v="0"/>
    <x v="188"/>
    <x v="188"/>
    <n v="0.5"/>
    <n v="2.2343511999999999"/>
    <n v="0.54952279999999998"/>
    <n v="2.1973443000000001"/>
    <n v="8.3315353000000005"/>
    <n v="6.9717301999999997"/>
    <n v="0"/>
    <n v="2.3439025999999998"/>
    <n v="1.0127499999999999E-2"/>
    <n v="0.99970000000000003"/>
    <n v="0.99980000000000002"/>
    <n v="0.99770000000000003"/>
    <n v="0.99990000000000001"/>
    <n v="0.99770000000000003"/>
    <n v="-9"/>
    <n v="0.99770000000000003"/>
    <n v="1"/>
    <x v="188"/>
  </r>
  <r>
    <x v="2"/>
    <n v="401210415"/>
    <s v="FRM"/>
    <s v="Oklahoma"/>
    <s v="Pittsburg"/>
    <n v="34.906083000000002"/>
    <n v="-95.794128000000001"/>
    <n v="56208"/>
    <x v="143"/>
    <n v="22.7"/>
    <x v="0"/>
    <x v="189"/>
    <x v="189"/>
    <x v="189"/>
    <x v="189"/>
    <x v="189"/>
    <x v="184"/>
    <x v="189"/>
    <x v="189"/>
    <n v="0.5"/>
    <n v="1.3657931000000001"/>
    <n v="0.57188369999999999"/>
    <n v="1.9567082"/>
    <n v="10.342467299999999"/>
    <n v="5.6863403000000003"/>
    <n v="0.49898140000000002"/>
    <n v="1.8587191000000001"/>
    <n v="1.7536199999999998E-2"/>
    <n v="0.99850000000000005"/>
    <n v="0.99980000000000002"/>
    <n v="0.98740000000000006"/>
    <n v="0.99960000000000004"/>
    <n v="0.99660000000000004"/>
    <n v="0.88590000000000002"/>
    <n v="0.99560000000000004"/>
    <n v="1"/>
    <x v="189"/>
  </r>
  <r>
    <x v="2"/>
    <n v="401359015"/>
    <s v="FRM"/>
    <s v="Oklahoma"/>
    <s v="Sequoyah"/>
    <n v="35.581173999999997"/>
    <n v="-94.830059000000006"/>
    <n v="62215"/>
    <x v="67"/>
    <n v="25.1"/>
    <x v="0"/>
    <x v="190"/>
    <x v="190"/>
    <x v="190"/>
    <x v="190"/>
    <x v="190"/>
    <x v="185"/>
    <x v="190"/>
    <x v="190"/>
    <n v="0.5"/>
    <n v="1.1569693999999999"/>
    <n v="0.66343209999999997"/>
    <n v="2.0776458"/>
    <n v="12.7761955"/>
    <n v="5.1126937999999997"/>
    <n v="1.0870998000000001"/>
    <n v="1.7236784999999999"/>
    <n v="1.2805E-2"/>
    <n v="0.99909999999999999"/>
    <n v="0.99970000000000003"/>
    <n v="0.98770000000000002"/>
    <n v="0.99950000000000006"/>
    <n v="0.995"/>
    <n v="0.94930000000000003"/>
    <n v="0.99650000000000005"/>
    <n v="1"/>
    <x v="190"/>
  </r>
  <r>
    <x v="2"/>
    <n v="401430110"/>
    <s v="FRM"/>
    <s v="Oklahoma"/>
    <s v="Tulsa"/>
    <n v="36.140039999999999"/>
    <n v="-95.925381999999999"/>
    <n v="67207"/>
    <x v="144"/>
    <n v="24.7"/>
    <x v="0"/>
    <x v="191"/>
    <x v="191"/>
    <x v="191"/>
    <x v="191"/>
    <x v="191"/>
    <x v="0"/>
    <x v="191"/>
    <x v="191"/>
    <n v="0.5"/>
    <n v="1.1432165000000001"/>
    <n v="0.67028469999999996"/>
    <n v="2.0508818999999998"/>
    <n v="12.1359291"/>
    <n v="6.0556692999999999"/>
    <n v="0"/>
    <n v="2.2187234999999998"/>
    <n v="2.3681199999999999E-2"/>
    <n v="0.99970000000000003"/>
    <n v="0.99990000000000001"/>
    <n v="0.99690000000000001"/>
    <n v="0.99980000000000002"/>
    <n v="0.99690000000000001"/>
    <n v="-9"/>
    <n v="0.99690000000000001"/>
    <n v="1"/>
    <x v="191"/>
  </r>
  <r>
    <x v="2"/>
    <n v="401431127"/>
    <s v="FRM"/>
    <s v="Oklahoma"/>
    <s v="Tulsa"/>
    <n v="36.204901999999997"/>
    <n v="-95.976536999999993"/>
    <n v="68206"/>
    <x v="145"/>
    <n v="25.5"/>
    <x v="0"/>
    <x v="192"/>
    <x v="192"/>
    <x v="192"/>
    <x v="192"/>
    <x v="192"/>
    <x v="186"/>
    <x v="192"/>
    <x v="192"/>
    <n v="0.5"/>
    <n v="1.5311121999999999"/>
    <n v="0.74352770000000001"/>
    <n v="2.2188859000000001"/>
    <n v="11.3455944"/>
    <n v="6.4881849000000003"/>
    <n v="0.42813800000000002"/>
    <n v="2.2061261999999999"/>
    <n v="3.92536E-2"/>
    <n v="0.99970000000000003"/>
    <n v="0.99990000000000001"/>
    <n v="0.99409999999999998"/>
    <n v="0.99990000000000001"/>
    <n v="0.99750000000000005"/>
    <n v="0.94"/>
    <n v="0.99680000000000002"/>
    <n v="1"/>
    <x v="192"/>
  </r>
  <r>
    <x v="2"/>
    <n v="410250002"/>
    <s v="FRM"/>
    <s v="Oregon"/>
    <s v="Harney"/>
    <n v="43.586388999999997"/>
    <n v="-119.05111100000001"/>
    <n v="153052"/>
    <x v="117"/>
    <n v="32.9"/>
    <x v="0"/>
    <x v="193"/>
    <x v="193"/>
    <x v="193"/>
    <x v="193"/>
    <x v="193"/>
    <x v="187"/>
    <x v="193"/>
    <x v="193"/>
    <n v="0.5"/>
    <n v="1.0527192000000001"/>
    <n v="1.6369431999999999"/>
    <n v="0.67735429999999996"/>
    <n v="25.997400299999999"/>
    <n v="1.0442199000000001"/>
    <n v="1.5479664"/>
    <n v="0.4640803"/>
    <n v="7.3940800000000001E-2"/>
    <n v="0.99990000000000001"/>
    <n v="0.99970000000000003"/>
    <n v="0.99939999999999996"/>
    <n v="0.99990000000000001"/>
    <n v="0.99960000000000004"/>
    <n v="0.99929999999999997"/>
    <n v="0.99939999999999996"/>
    <n v="1"/>
    <x v="193"/>
  </r>
  <r>
    <x v="2"/>
    <n v="410290133"/>
    <s v="FRM"/>
    <s v="Oregon"/>
    <s v="Jackson"/>
    <n v="42.314078000000002"/>
    <n v="-122.879244"/>
    <n v="149024"/>
    <x v="146"/>
    <n v="31.7"/>
    <x v="0"/>
    <x v="194"/>
    <x v="194"/>
    <x v="194"/>
    <x v="194"/>
    <x v="194"/>
    <x v="188"/>
    <x v="194"/>
    <x v="194"/>
    <n v="0.5"/>
    <n v="1.6317462"/>
    <n v="1.2179036000000001"/>
    <n v="0.63094240000000001"/>
    <n v="24.776802100000001"/>
    <n v="1.0164474999999999"/>
    <n v="1.3442531"/>
    <n v="0.5419176"/>
    <n v="6.9807499999999995E-2"/>
    <n v="0.99990000000000001"/>
    <n v="0.99990000000000001"/>
    <n v="0.99970000000000003"/>
    <n v="0.99990000000000001"/>
    <n v="0.99970000000000003"/>
    <n v="0.99960000000000004"/>
    <n v="0.99970000000000003"/>
    <n v="1"/>
    <x v="194"/>
  </r>
  <r>
    <x v="2"/>
    <n v="410291001"/>
    <s v="FRM"/>
    <s v="Oregon"/>
    <s v="Jackson"/>
    <n v="42.536110999999998"/>
    <n v="-122.875"/>
    <n v="151025"/>
    <x v="147"/>
    <n v="17.600000000000001"/>
    <x v="0"/>
    <x v="195"/>
    <x v="195"/>
    <x v="195"/>
    <x v="195"/>
    <x v="195"/>
    <x v="189"/>
    <x v="195"/>
    <x v="195"/>
    <n v="0.5"/>
    <n v="0.72803589999999996"/>
    <n v="1.0167488"/>
    <n v="0.44789570000000001"/>
    <n v="12.7640934"/>
    <n v="0.65099220000000002"/>
    <n v="1.1268081999999999"/>
    <n v="0.37787209999999999"/>
    <n v="6.79704E-2"/>
    <n v="0.99990000000000001"/>
    <n v="0.99980000000000002"/>
    <n v="0.99939999999999996"/>
    <n v="0.99990000000000001"/>
    <n v="0.99960000000000004"/>
    <n v="0.99939999999999996"/>
    <n v="0.99950000000000006"/>
    <n v="1"/>
    <x v="195"/>
  </r>
  <r>
    <x v="2"/>
    <n v="410330114"/>
    <s v="FRM"/>
    <s v="Oregon"/>
    <s v="Josephine"/>
    <n v="42.434139000000002"/>
    <n v="-123.34848599999999"/>
    <n v="151021"/>
    <x v="148"/>
    <n v="29.1"/>
    <x v="0"/>
    <x v="196"/>
    <x v="196"/>
    <x v="196"/>
    <x v="196"/>
    <x v="196"/>
    <x v="190"/>
    <x v="196"/>
    <x v="196"/>
    <n v="0.5"/>
    <n v="0.85937070000000004"/>
    <n v="1.4132487"/>
    <n v="0.52585510000000002"/>
    <n v="22.9443722"/>
    <n v="0.95549770000000001"/>
    <n v="1.3062427999999999"/>
    <n v="0.47904550000000001"/>
    <n v="0.1960556"/>
    <n v="0.99990000000000001"/>
    <n v="0.99990000000000001"/>
    <n v="0.99960000000000004"/>
    <n v="0.99990000000000001"/>
    <n v="0.99970000000000003"/>
    <n v="0.99960000000000004"/>
    <n v="0.99970000000000003"/>
    <n v="1"/>
    <x v="196"/>
  </r>
  <r>
    <x v="2"/>
    <n v="410350004"/>
    <s v="FRM"/>
    <s v="Oregon"/>
    <s v="Klamath"/>
    <n v="42.188889000000003"/>
    <n v="-121.7225"/>
    <n v="146032"/>
    <x v="149"/>
    <n v="46"/>
    <x v="0"/>
    <x v="197"/>
    <x v="197"/>
    <x v="197"/>
    <x v="197"/>
    <x v="197"/>
    <x v="191"/>
    <x v="197"/>
    <x v="197"/>
    <n v="0.5"/>
    <n v="0.91804319999999995"/>
    <n v="4.3534322000000003"/>
    <n v="0.5876903"/>
    <n v="36.440799699999999"/>
    <n v="0.81855489999999997"/>
    <n v="1.6646935"/>
    <n v="0.53570090000000004"/>
    <n v="0.2277217"/>
    <n v="0.99990000000000001"/>
    <n v="0.99970000000000003"/>
    <n v="0.99870000000000003"/>
    <n v="0.99990000000000001"/>
    <n v="0.99960000000000004"/>
    <n v="0.99850000000000005"/>
    <n v="0.99909999999999999"/>
    <n v="1"/>
    <x v="197"/>
  </r>
  <r>
    <x v="2"/>
    <n v="410390058"/>
    <s v="FRM"/>
    <s v="Oregon"/>
    <s v="Lane"/>
    <n v="44.066304000000002"/>
    <n v="-123.139831"/>
    <n v="165027"/>
    <x v="150"/>
    <n v="27"/>
    <x v="0"/>
    <x v="198"/>
    <x v="198"/>
    <x v="198"/>
    <x v="198"/>
    <x v="198"/>
    <x v="192"/>
    <x v="198"/>
    <x v="198"/>
    <n v="0.5"/>
    <n v="0.74978330000000004"/>
    <n v="1.3178931"/>
    <n v="0.73757209999999995"/>
    <n v="20.0363808"/>
    <n v="1.2900995"/>
    <n v="1.7481199999999999"/>
    <n v="0.59797040000000001"/>
    <n v="8.5627200000000001E-2"/>
    <n v="0.99990000000000001"/>
    <n v="0.99990000000000001"/>
    <n v="0.99980000000000002"/>
    <n v="0.99990000000000001"/>
    <n v="0.99970000000000003"/>
    <n v="0.99980000000000002"/>
    <n v="0.99980000000000002"/>
    <n v="1"/>
    <x v="198"/>
  </r>
  <r>
    <x v="2"/>
    <n v="410390060"/>
    <s v="FRM"/>
    <s v="Oregon"/>
    <s v="Lane"/>
    <n v="44.026311999999997"/>
    <n v="-123.083737"/>
    <n v="164027"/>
    <x v="151"/>
    <n v="30.9"/>
    <x v="0"/>
    <x v="199"/>
    <x v="199"/>
    <x v="199"/>
    <x v="199"/>
    <x v="199"/>
    <x v="193"/>
    <x v="199"/>
    <x v="199"/>
    <n v="0.5"/>
    <n v="0.79025869999999998"/>
    <n v="1.2777033"/>
    <n v="1.0509582"/>
    <n v="22.151943200000002"/>
    <n v="1.3371162000000001"/>
    <n v="2.9166609999999999"/>
    <n v="0.8525739"/>
    <n v="9.7356300000000007E-2"/>
    <n v="0.99990000000000001"/>
    <n v="0.99990000000000001"/>
    <n v="0.99990000000000001"/>
    <n v="0.99990000000000001"/>
    <n v="0.99980000000000002"/>
    <n v="0.99990000000000001"/>
    <n v="0.99990000000000001"/>
    <n v="1"/>
    <x v="199"/>
  </r>
  <r>
    <x v="2"/>
    <n v="410391009"/>
    <s v="FRM"/>
    <s v="Oregon"/>
    <s v="Lane"/>
    <n v="44.046695999999997"/>
    <n v="-123.01770399999999"/>
    <n v="164028"/>
    <x v="74"/>
    <n v="20.6"/>
    <x v="0"/>
    <x v="200"/>
    <x v="200"/>
    <x v="200"/>
    <x v="200"/>
    <x v="200"/>
    <x v="194"/>
    <x v="200"/>
    <x v="200"/>
    <n v="0.5"/>
    <n v="0.55530230000000003"/>
    <n v="0.75436150000000002"/>
    <n v="0.54096560000000005"/>
    <n v="15.6298809"/>
    <n v="0.7898058"/>
    <n v="1.3626050999999999"/>
    <n v="0.4485961"/>
    <n v="5.0875900000000002E-2"/>
    <n v="1"/>
    <n v="1"/>
    <n v="0.99980000000000002"/>
    <n v="1"/>
    <n v="0.99980000000000002"/>
    <n v="0.99990000000000001"/>
    <n v="0.99980000000000002"/>
    <n v="1"/>
    <x v="200"/>
  </r>
  <r>
    <x v="2"/>
    <n v="410399004"/>
    <s v="FRM"/>
    <s v="Oregon"/>
    <s v="Lane"/>
    <n v="43.799570000000003"/>
    <n v="-123.05349"/>
    <n v="162027"/>
    <x v="103"/>
    <n v="23.1"/>
    <x v="0"/>
    <x v="201"/>
    <x v="201"/>
    <x v="201"/>
    <x v="201"/>
    <x v="201"/>
    <x v="195"/>
    <x v="201"/>
    <x v="201"/>
    <n v="0.5"/>
    <n v="0.69004569999999998"/>
    <n v="1.5185702999999999"/>
    <n v="0.6905521"/>
    <n v="16.053771999999999"/>
    <n v="1.0248615000000001"/>
    <n v="1.9486749000000001"/>
    <n v="0.65643750000000001"/>
    <n v="0.11591799999999999"/>
    <n v="1"/>
    <n v="1"/>
    <n v="0.99980000000000002"/>
    <n v="1"/>
    <n v="0.99980000000000002"/>
    <n v="0.99990000000000001"/>
    <n v="0.99980000000000002"/>
    <n v="1"/>
    <x v="201"/>
  </r>
  <r>
    <x v="2"/>
    <n v="410510080"/>
    <s v="FRM"/>
    <s v="Oregon"/>
    <s v="Multnomah"/>
    <n v="45.496473999999999"/>
    <n v="-122.60341099999999"/>
    <n v="177034"/>
    <x v="152"/>
    <n v="26.1"/>
    <x v="0"/>
    <x v="202"/>
    <x v="202"/>
    <x v="202"/>
    <x v="202"/>
    <x v="202"/>
    <x v="196"/>
    <x v="202"/>
    <x v="202"/>
    <n v="0.5"/>
    <n v="0.55217050000000001"/>
    <n v="2.3138065000000001"/>
    <n v="0.75660090000000002"/>
    <n v="19.066112499999999"/>
    <n v="1.1894583000000001"/>
    <n v="1.1908685000000001"/>
    <n v="0.40136709999999998"/>
    <n v="0.19431090000000001"/>
    <n v="0.99990000000000001"/>
    <n v="0.99990000000000001"/>
    <n v="0.99990000000000001"/>
    <n v="0.99990000000000001"/>
    <n v="0.99990000000000001"/>
    <n v="0.99990000000000001"/>
    <n v="0.99990000000000001"/>
    <n v="1"/>
    <x v="202"/>
  </r>
  <r>
    <x v="2"/>
    <n v="410510246"/>
    <s v="FRM"/>
    <s v="Oregon"/>
    <s v="Multnomah"/>
    <n v="45.561301"/>
    <n v="-122.67878399999999"/>
    <n v="177034"/>
    <x v="5"/>
    <n v="20.9"/>
    <x v="0"/>
    <x v="203"/>
    <x v="203"/>
    <x v="203"/>
    <x v="203"/>
    <x v="203"/>
    <x v="197"/>
    <x v="203"/>
    <x v="203"/>
    <n v="0.5"/>
    <n v="0.73671330000000002"/>
    <n v="2.0659014999999998"/>
    <n v="1.3475782000000001"/>
    <n v="11.3785267"/>
    <n v="2.4376109000000001"/>
    <n v="1.5236331999999999"/>
    <n v="0.75341389999999997"/>
    <n v="0.16624159999999999"/>
    <n v="0.99990000000000001"/>
    <n v="0.99990000000000001"/>
    <n v="0.99990000000000001"/>
    <n v="0.99990000000000001"/>
    <n v="0.99990000000000001"/>
    <n v="0.99990000000000001"/>
    <n v="0.99990000000000001"/>
    <n v="1"/>
    <x v="203"/>
  </r>
  <r>
    <x v="2"/>
    <n v="410590121"/>
    <s v="FRM"/>
    <s v="Oregon"/>
    <s v="Umatilla"/>
    <n v="45.651944"/>
    <n v="-118.818611"/>
    <n v="172058"/>
    <x v="153"/>
    <n v="23.9"/>
    <x v="0"/>
    <x v="204"/>
    <x v="204"/>
    <x v="204"/>
    <x v="204"/>
    <x v="204"/>
    <x v="198"/>
    <x v="204"/>
    <x v="204"/>
    <n v="0.5"/>
    <n v="0.46216119999999999"/>
    <n v="0.83521219999999996"/>
    <n v="0.66968530000000004"/>
    <n v="18.568046599999999"/>
    <n v="0.52386929999999998"/>
    <n v="1.9484887"/>
    <n v="0.45378810000000003"/>
    <n v="3.59668E-2"/>
    <n v="0.99990000000000001"/>
    <n v="0.99990000000000001"/>
    <n v="0.99980000000000002"/>
    <n v="0.99990000000000001"/>
    <n v="0.99970000000000003"/>
    <n v="0.99980000000000002"/>
    <n v="0.99980000000000002"/>
    <n v="1"/>
    <x v="204"/>
  </r>
  <r>
    <x v="2"/>
    <n v="410610119"/>
    <s v="FRM"/>
    <s v="Oregon"/>
    <s v="Union"/>
    <n v="45.338971999999998"/>
    <n v="-118.094497"/>
    <n v="168062"/>
    <x v="154"/>
    <n v="18.5"/>
    <x v="0"/>
    <x v="205"/>
    <x v="205"/>
    <x v="205"/>
    <x v="205"/>
    <x v="205"/>
    <x v="199"/>
    <x v="205"/>
    <x v="205"/>
    <n v="0.5"/>
    <n v="0.4373281"/>
    <n v="0.51816580000000001"/>
    <n v="0.5077142"/>
    <n v="14.460775399999999"/>
    <n v="0.29457830000000002"/>
    <n v="1.4789106000000001"/>
    <n v="0.35246620000000001"/>
    <n v="2.37483E-2"/>
    <n v="0.99990000000000001"/>
    <n v="0.99990000000000001"/>
    <n v="0.999"/>
    <n v="0.99990000000000001"/>
    <n v="0.99929999999999997"/>
    <n v="0.999"/>
    <n v="0.999"/>
    <n v="1"/>
    <x v="205"/>
  </r>
  <r>
    <x v="2"/>
    <n v="410670004"/>
    <s v="FRM"/>
    <s v="Oregon"/>
    <s v="Washington"/>
    <n v="45.528530000000003"/>
    <n v="-122.97244000000001"/>
    <n v="178032"/>
    <x v="155"/>
    <n v="31.6"/>
    <x v="0"/>
    <x v="206"/>
    <x v="206"/>
    <x v="206"/>
    <x v="206"/>
    <x v="206"/>
    <x v="200"/>
    <x v="206"/>
    <x v="206"/>
    <n v="0.5"/>
    <n v="0.68559809999999999"/>
    <n v="2.3403858999999998"/>
    <n v="1.2207421000000001"/>
    <n v="22.459806400000002"/>
    <n v="1.8189416"/>
    <n v="1.8975111"/>
    <n v="0.59532090000000004"/>
    <n v="0.14780789999999999"/>
    <n v="1"/>
    <n v="1"/>
    <n v="0.99990000000000001"/>
    <n v="1"/>
    <n v="0.99990000000000001"/>
    <n v="0.99990000000000001"/>
    <n v="0.99990000000000001"/>
    <n v="1"/>
    <x v="206"/>
  </r>
  <r>
    <x v="2"/>
    <n v="460110002"/>
    <s v="FRM"/>
    <s v="South Dakota"/>
    <s v="Brookings"/>
    <n v="44.310282999999998"/>
    <n v="-96.800709999999995"/>
    <n v="142200"/>
    <x v="127"/>
    <n v="21.8"/>
    <x v="0"/>
    <x v="207"/>
    <x v="207"/>
    <x v="207"/>
    <x v="207"/>
    <x v="207"/>
    <x v="201"/>
    <x v="207"/>
    <x v="207"/>
    <n v="0.5"/>
    <n v="0.97411840000000005"/>
    <n v="0.53219890000000003"/>
    <n v="2.8536711000000001"/>
    <n v="6.2884330999999998"/>
    <n v="3.9829306999999998"/>
    <n v="4.7935084999999997"/>
    <n v="1.8960239999999999"/>
    <n v="3.1578299999999997E-2"/>
    <n v="0.99970000000000003"/>
    <n v="0.99990000000000001"/>
    <n v="0.9929"/>
    <n v="0.99970000000000003"/>
    <n v="0.99719999999999998"/>
    <n v="0.98850000000000005"/>
    <n v="0.99319999999999997"/>
    <n v="1"/>
    <x v="207"/>
  </r>
  <r>
    <x v="2"/>
    <n v="460130003"/>
    <s v="FRM"/>
    <s v="South Dakota"/>
    <s v="Brown"/>
    <n v="45.462499999999999"/>
    <n v="-98.486110999999994"/>
    <n v="153189"/>
    <x v="156"/>
    <n v="18.600000000000001"/>
    <x v="0"/>
    <x v="208"/>
    <x v="208"/>
    <x v="208"/>
    <x v="208"/>
    <x v="208"/>
    <x v="202"/>
    <x v="208"/>
    <x v="208"/>
    <n v="0.5"/>
    <n v="0.92442999999999997"/>
    <n v="0.43588640000000001"/>
    <n v="2.2611531999999999"/>
    <n v="5.8602103999999997"/>
    <n v="3.0892252999999998"/>
    <n v="4.0293311999999997"/>
    <n v="1.4721991000000001"/>
    <n v="3.1656400000000001E-2"/>
    <n v="0.99939999999999996"/>
    <n v="0.99970000000000003"/>
    <n v="0.98899999999999999"/>
    <n v="0.99929999999999997"/>
    <n v="0.99409999999999998"/>
    <n v="0.98419999999999996"/>
    <n v="0.98899999999999999"/>
    <n v="1"/>
    <x v="208"/>
  </r>
  <r>
    <x v="2"/>
    <n v="460290002"/>
    <s v="FRM"/>
    <s v="South Dakota"/>
    <s v="Codington"/>
    <n v="44.899650000000001"/>
    <n v="-97.128801999999993"/>
    <n v="148198"/>
    <x v="157"/>
    <n v="24.4"/>
    <x v="0"/>
    <x v="209"/>
    <x v="209"/>
    <x v="209"/>
    <x v="209"/>
    <x v="209"/>
    <x v="203"/>
    <x v="209"/>
    <x v="209"/>
    <n v="0.5"/>
    <n v="0.68354110000000001"/>
    <n v="0.49212260000000002"/>
    <n v="4.1446161000000004"/>
    <n v="2.9290821999999999"/>
    <n v="3.4431634"/>
    <n v="9.9525126999999998"/>
    <n v="2.2111763999999998"/>
    <n v="4.8127700000000002E-2"/>
    <n v="0.99970000000000003"/>
    <n v="0.99990000000000001"/>
    <n v="0.99429999999999996"/>
    <n v="0.99960000000000004"/>
    <n v="0.99739999999999995"/>
    <n v="0.99299999999999999"/>
    <n v="0.99380000000000002"/>
    <n v="1"/>
    <x v="209"/>
  </r>
  <r>
    <x v="2"/>
    <n v="460330132"/>
    <s v="FRM"/>
    <s v="South Dakota"/>
    <s v="Custer"/>
    <n v="43.5578"/>
    <n v="-103.48390000000001"/>
    <n v="137155"/>
    <x v="158"/>
    <n v="13.5"/>
    <x v="0"/>
    <x v="210"/>
    <x v="210"/>
    <x v="210"/>
    <x v="210"/>
    <x v="210"/>
    <x v="204"/>
    <x v="210"/>
    <x v="114"/>
    <n v="0.5"/>
    <n v="1.7508492"/>
    <n v="0.346134"/>
    <n v="0.65408849999999996"/>
    <n v="7.8960295"/>
    <n v="1.6306765000000001"/>
    <n v="0.18263989999999999"/>
    <n v="0.57799149999999999"/>
    <n v="0"/>
    <n v="0.90780000000000005"/>
    <n v="1.0087999999999999"/>
    <n v="0.91339999999999999"/>
    <n v="1.0530999999999999"/>
    <n v="0.91469999999999996"/>
    <n v="0.91869999999999996"/>
    <n v="0.91379999999999995"/>
    <n v="-9"/>
    <x v="210"/>
  </r>
  <r>
    <x v="2"/>
    <n v="460710001"/>
    <s v="FRM"/>
    <s v="South Dakota"/>
    <s v="Jackson"/>
    <n v="43.745609999999999"/>
    <n v="-101.94121800000001"/>
    <n v="138166"/>
    <x v="159"/>
    <n v="12.2"/>
    <x v="0"/>
    <x v="211"/>
    <x v="211"/>
    <x v="211"/>
    <x v="211"/>
    <x v="211"/>
    <x v="205"/>
    <x v="211"/>
    <x v="114"/>
    <n v="0.5"/>
    <n v="1.0989864"/>
    <n v="0.27099440000000002"/>
    <n v="0.70328139999999995"/>
    <n v="7.1070222999999997"/>
    <n v="1.8195494000000001"/>
    <n v="0.14338809999999999"/>
    <n v="0.64993020000000001"/>
    <n v="0"/>
    <n v="0.87919999999999998"/>
    <n v="1.0750999999999999"/>
    <n v="0.92559999999999998"/>
    <n v="1.0472999999999999"/>
    <n v="0.95709999999999995"/>
    <n v="0.63119999999999998"/>
    <n v="0.97260000000000002"/>
    <n v="-9"/>
    <x v="211"/>
  </r>
  <r>
    <x v="2"/>
    <n v="460990006"/>
    <s v="FRM"/>
    <s v="South Dakota"/>
    <s v="Minnehaha"/>
    <n v="43.544288999999999"/>
    <n v="-96.726434999999995"/>
    <n v="135200"/>
    <x v="160"/>
    <n v="25.1"/>
    <x v="0"/>
    <x v="212"/>
    <x v="212"/>
    <x v="212"/>
    <x v="212"/>
    <x v="212"/>
    <x v="206"/>
    <x v="212"/>
    <x v="210"/>
    <n v="0.5"/>
    <n v="0.54118469999999996"/>
    <n v="0.60183469999999994"/>
    <n v="4.3669558000000004"/>
    <n v="2.6457240999999998"/>
    <n v="3.7490575000000002"/>
    <n v="10.316993699999999"/>
    <n v="2.4053464"/>
    <n v="6.3793000000000002E-2"/>
    <n v="0.96179999999999999"/>
    <n v="0.97240000000000004"/>
    <n v="0.96599999999999997"/>
    <n v="1.2986"/>
    <n v="1.1580999999999999"/>
    <n v="0.89649999999999996"/>
    <n v="1.0098"/>
    <n v="0.7228"/>
    <x v="212"/>
  </r>
  <r>
    <x v="2"/>
    <n v="460990008"/>
    <s v="FRM"/>
    <s v="South Dakota"/>
    <s v="Minnehaha"/>
    <n v="43.547919999999998"/>
    <n v="-96.700768999999994"/>
    <n v="135201"/>
    <x v="76"/>
    <n v="23.5"/>
    <x v="0"/>
    <x v="213"/>
    <x v="213"/>
    <x v="213"/>
    <x v="213"/>
    <x v="213"/>
    <x v="207"/>
    <x v="213"/>
    <x v="211"/>
    <n v="0.5"/>
    <n v="1.1178606"/>
    <n v="0.55546689999999999"/>
    <n v="2.4112917999999999"/>
    <n v="9.8403939999999999"/>
    <n v="3.8591261000000001"/>
    <n v="3.4742223999999999"/>
    <n v="1.8069116000000001"/>
    <n v="2.0859099999999998E-2"/>
    <n v="1.6153"/>
    <n v="1.0927"/>
    <n v="0.63700000000000001"/>
    <n v="2.6305999999999998"/>
    <n v="0.98970000000000002"/>
    <n v="0.42570000000000002"/>
    <n v="0.75919999999999999"/>
    <n v="0.63570000000000004"/>
    <x v="213"/>
  </r>
  <r>
    <x v="2"/>
    <n v="461030020"/>
    <s v="FRM"/>
    <s v="South Dakota"/>
    <s v="Pennington"/>
    <n v="44.087397000000003"/>
    <n v="-103.273777"/>
    <n v="142157"/>
    <x v="161"/>
    <n v="16.8"/>
    <x v="0"/>
    <x v="214"/>
    <x v="214"/>
    <x v="214"/>
    <x v="214"/>
    <x v="214"/>
    <x v="208"/>
    <x v="214"/>
    <x v="212"/>
    <n v="0.5"/>
    <n v="1.5913345000000001"/>
    <n v="0.3447578"/>
    <n v="0.70994650000000004"/>
    <n v="11.0827799"/>
    <n v="1.6835096000000001"/>
    <n v="0.31874649999999999"/>
    <n v="0.58831109999999998"/>
    <n v="7.25E-5"/>
    <n v="0.95169999999999999"/>
    <n v="0.83379999999999999"/>
    <n v="1.2625999999999999"/>
    <n v="0.95760000000000001"/>
    <n v="1.1346000000000001"/>
    <n v="5.4084000000000003"/>
    <n v="1.1071"/>
    <n v="1E-3"/>
    <x v="214"/>
  </r>
  <r>
    <x v="2"/>
    <n v="461031001"/>
    <s v="FRM"/>
    <s v="South Dakota"/>
    <s v="Pennington"/>
    <n v="44.080295"/>
    <n v="-103.228545"/>
    <n v="142157"/>
    <x v="162"/>
    <n v="15.7"/>
    <x v="0"/>
    <x v="215"/>
    <x v="215"/>
    <x v="215"/>
    <x v="215"/>
    <x v="215"/>
    <x v="209"/>
    <x v="215"/>
    <x v="213"/>
    <n v="0.5"/>
    <n v="1.5856977999999999"/>
    <n v="0.40393679999999998"/>
    <n v="0.65029590000000004"/>
    <n v="10.098609"/>
    <n v="1.5638573"/>
    <n v="0.26223829999999998"/>
    <n v="0.54423639999999995"/>
    <n v="0.1157437"/>
    <n v="0.99939999999999996"/>
    <n v="0.99980000000000002"/>
    <n v="0.98419999999999996"/>
    <n v="0.99960000000000004"/>
    <n v="0.99070000000000003"/>
    <n v="0.9375"/>
    <n v="0.99070000000000003"/>
    <n v="1"/>
    <x v="215"/>
  </r>
  <r>
    <x v="2"/>
    <n v="480290032"/>
    <s v="FRM"/>
    <s v="Texas"/>
    <s v="Bexar"/>
    <n v="29.515049999999999"/>
    <n v="-98.620191000000005"/>
    <n v="6185"/>
    <x v="112"/>
    <n v="20.2"/>
    <x v="0"/>
    <x v="216"/>
    <x v="216"/>
    <x v="216"/>
    <x v="216"/>
    <x v="216"/>
    <x v="210"/>
    <x v="216"/>
    <x v="214"/>
    <n v="0.5"/>
    <n v="4.3357109999999999"/>
    <n v="0.77995490000000001"/>
    <n v="1.5999395000000001"/>
    <n v="6.2021794000000003"/>
    <n v="4.8308534999999999"/>
    <n v="1.91465E-2"/>
    <n v="1.6410264000000001"/>
    <n v="0.33421869999999998"/>
    <n v="0.99909999999999999"/>
    <n v="0.99970000000000003"/>
    <n v="0.99370000000000003"/>
    <n v="0.99950000000000006"/>
    <n v="0.99429999999999996"/>
    <n v="0.89870000000000005"/>
    <n v="0.99429999999999996"/>
    <n v="1"/>
    <x v="216"/>
  </r>
  <r>
    <x v="2"/>
    <n v="480290059"/>
    <s v="FRM"/>
    <s v="Texas"/>
    <s v="Bexar"/>
    <n v="29.275386999999998"/>
    <n v="-98.311666000000002"/>
    <n v="3188"/>
    <x v="163"/>
    <n v="19.5"/>
    <x v="0"/>
    <x v="217"/>
    <x v="217"/>
    <x v="217"/>
    <x v="217"/>
    <x v="217"/>
    <x v="211"/>
    <x v="217"/>
    <x v="215"/>
    <n v="0.5"/>
    <n v="3.9184318"/>
    <n v="0.65911039999999999"/>
    <n v="1.7118325000000001"/>
    <n v="5.4990100999999996"/>
    <n v="5.0058289"/>
    <n v="0.20712449999999999"/>
    <n v="1.6884555999999999"/>
    <n v="0.40723740000000003"/>
    <n v="0.99870000000000003"/>
    <n v="0.99950000000000006"/>
    <n v="0.98819999999999997"/>
    <n v="0.99929999999999997"/>
    <n v="0.99260000000000004"/>
    <n v="0.88770000000000004"/>
    <n v="0.99429999999999996"/>
    <n v="1"/>
    <x v="217"/>
  </r>
  <r>
    <x v="2"/>
    <n v="480370004"/>
    <s v="FRM"/>
    <s v="Texas"/>
    <s v="Bowie"/>
    <n v="33.425756999999997"/>
    <n v="-94.070807000000002"/>
    <n v="42221"/>
    <x v="164"/>
    <n v="24.5"/>
    <x v="0"/>
    <x v="218"/>
    <x v="218"/>
    <x v="218"/>
    <x v="218"/>
    <x v="218"/>
    <x v="0"/>
    <x v="218"/>
    <x v="216"/>
    <n v="0.5"/>
    <n v="1.5043192000000001"/>
    <n v="0.66280850000000002"/>
    <n v="1.7080059999999999"/>
    <n v="12.0897264"/>
    <n v="6.6803131000000002"/>
    <n v="0"/>
    <n v="1.3714691000000001"/>
    <n v="1.82364E-2"/>
    <n v="0.99890000000000001"/>
    <n v="0.99960000000000004"/>
    <n v="0.99390000000000001"/>
    <n v="0.99970000000000003"/>
    <n v="0.99390000000000001"/>
    <n v="-9"/>
    <n v="0.99390000000000001"/>
    <n v="1"/>
    <x v="218"/>
  </r>
  <r>
    <x v="2"/>
    <n v="481130069"/>
    <s v="FRM"/>
    <s v="Texas"/>
    <s v="Dallas"/>
    <n v="32.819952000000001"/>
    <n v="-96.860082000000006"/>
    <n v="36200"/>
    <x v="165"/>
    <n v="22.1"/>
    <x v="0"/>
    <x v="219"/>
    <x v="219"/>
    <x v="219"/>
    <x v="219"/>
    <x v="219"/>
    <x v="212"/>
    <x v="219"/>
    <x v="217"/>
    <n v="0.5"/>
    <n v="1.3207279000000001"/>
    <n v="0.89445209999999997"/>
    <n v="2.2184884999999999"/>
    <n v="8.3912659000000005"/>
    <n v="6.2002616000000002"/>
    <n v="0.32347690000000001"/>
    <n v="2.1938293"/>
    <n v="7.8276499999999999E-2"/>
    <n v="1.06"/>
    <n v="0.85140000000000005"/>
    <n v="0.97629999999999995"/>
    <n v="0.9859"/>
    <n v="1.0289999999999999"/>
    <n v="0.60770000000000002"/>
    <n v="1.0396000000000001"/>
    <n v="1.2404999999999999"/>
    <x v="219"/>
  </r>
  <r>
    <x v="2"/>
    <n v="481130087"/>
    <s v="FRM"/>
    <s v="Texas"/>
    <s v="Dallas"/>
    <n v="32.676600000000001"/>
    <n v="-96.871600000000001"/>
    <n v="35200"/>
    <x v="105"/>
    <n v="24.9"/>
    <x v="0"/>
    <x v="220"/>
    <x v="220"/>
    <x v="220"/>
    <x v="220"/>
    <x v="220"/>
    <x v="0"/>
    <x v="220"/>
    <x v="218"/>
    <n v="0.5"/>
    <n v="1.7565227999999999"/>
    <n v="0.72462020000000005"/>
    <n v="2.2144358"/>
    <n v="10.4925728"/>
    <n v="6.7229489999999998"/>
    <n v="0"/>
    <n v="2.4038384000000002"/>
    <n v="8.8465299999999997E-2"/>
    <n v="0.99929999999999997"/>
    <n v="0.99980000000000002"/>
    <n v="0.995"/>
    <n v="0.99950000000000006"/>
    <n v="0.995"/>
    <n v="-9"/>
    <n v="0.995"/>
    <n v="1"/>
    <x v="220"/>
  </r>
  <r>
    <x v="2"/>
    <n v="481350003"/>
    <s v="FRM"/>
    <s v="Texas"/>
    <s v="Ector"/>
    <n v="31.836579"/>
    <n v="-102.341978"/>
    <n v="28156"/>
    <x v="166"/>
    <n v="16.899999999999999"/>
    <x v="0"/>
    <x v="221"/>
    <x v="221"/>
    <x v="221"/>
    <x v="221"/>
    <x v="221"/>
    <x v="213"/>
    <x v="221"/>
    <x v="219"/>
    <n v="0.5"/>
    <n v="2.3139968"/>
    <n v="0.35563220000000001"/>
    <n v="1.3024579000000001"/>
    <n v="7.2442888999999999"/>
    <n v="3.7554151999999998"/>
    <n v="0.12207270000000001"/>
    <n v="1.3252790000000001"/>
    <n v="1.49455E-2"/>
    <n v="0.99050000000000005"/>
    <n v="0.997"/>
    <n v="0.96950000000000003"/>
    <n v="0.97519999999999996"/>
    <n v="0.97789999999999999"/>
    <n v="0.75019999999999998"/>
    <n v="0.98150000000000004"/>
    <n v="1"/>
    <x v="221"/>
  </r>
  <r>
    <x v="2"/>
    <n v="481410037"/>
    <s v="FRM"/>
    <s v="Texas"/>
    <s v="El Paso"/>
    <n v="31.768281000000002"/>
    <n v="-106.50125300000001"/>
    <n v="30124"/>
    <x v="167"/>
    <n v="19.8"/>
    <x v="0"/>
    <x v="222"/>
    <x v="222"/>
    <x v="222"/>
    <x v="222"/>
    <x v="222"/>
    <x v="214"/>
    <x v="222"/>
    <x v="220"/>
    <n v="0.5"/>
    <n v="7.1077599999999999"/>
    <n v="1.4424371"/>
    <n v="0.5268832"/>
    <n v="8.0324726000000002"/>
    <n v="1.3836881999999999"/>
    <n v="0.17727780000000001"/>
    <n v="0.48151310000000003"/>
    <n v="0.2464316"/>
    <n v="0.99970000000000003"/>
    <n v="0.99990000000000001"/>
    <n v="0.99460000000000004"/>
    <n v="0.99890000000000001"/>
    <n v="0.99609999999999999"/>
    <n v="0.98219999999999996"/>
    <n v="0.99639999999999995"/>
    <n v="1"/>
    <x v="222"/>
  </r>
  <r>
    <x v="2"/>
    <n v="481410044"/>
    <s v="FRM"/>
    <s v="Texas"/>
    <s v="El Paso"/>
    <n v="31.765674000000001"/>
    <n v="-106.455225"/>
    <n v="30124"/>
    <x v="48"/>
    <n v="26.1"/>
    <x v="0"/>
    <x v="223"/>
    <x v="223"/>
    <x v="223"/>
    <x v="223"/>
    <x v="223"/>
    <x v="215"/>
    <x v="223"/>
    <x v="221"/>
    <n v="0.5"/>
    <n v="6.1187104999999997"/>
    <n v="1.6519801999999999"/>
    <n v="0.73257680000000003"/>
    <n v="14.057028799999999"/>
    <n v="2.0530841"/>
    <n v="0.18476190000000001"/>
    <n v="0.72182829999999998"/>
    <n v="0.15278630000000001"/>
    <n v="0.99960000000000004"/>
    <n v="0.99970000000000003"/>
    <n v="0.99399999999999999"/>
    <n v="0.999"/>
    <n v="0.99480000000000002"/>
    <n v="0.98319999999999996"/>
    <n v="0.99470000000000003"/>
    <n v="1"/>
    <x v="223"/>
  </r>
  <r>
    <x v="2"/>
    <n v="482010058"/>
    <s v="FRM"/>
    <s v="Texas"/>
    <s v="Harris"/>
    <n v="29.770699"/>
    <n v="-95.031222999999997"/>
    <n v="8214"/>
    <x v="127"/>
    <n v="21.8"/>
    <x v="0"/>
    <x v="224"/>
    <x v="224"/>
    <x v="224"/>
    <x v="224"/>
    <x v="224"/>
    <x v="216"/>
    <x v="224"/>
    <x v="222"/>
    <n v="0.5"/>
    <n v="4.2991036999999999"/>
    <n v="0.54612139999999998"/>
    <n v="1.8229541"/>
    <n v="6.4293699000000002"/>
    <n v="5.8918252000000004"/>
    <n v="7.9201800000000003E-2"/>
    <n v="1.7969330999999999"/>
    <n v="0.52056999999999998"/>
    <n v="0.99919999999999998"/>
    <n v="0.999"/>
    <n v="0.99590000000000001"/>
    <n v="0.99909999999999999"/>
    <n v="0.99660000000000004"/>
    <n v="0.95530000000000004"/>
    <n v="0.99670000000000003"/>
    <n v="1"/>
    <x v="224"/>
  </r>
  <r>
    <x v="2"/>
    <n v="482011035"/>
    <s v="FRM"/>
    <s v="Texas"/>
    <s v="Harris"/>
    <n v="29.733713000000002"/>
    <n v="-95.257591000000005"/>
    <n v="8213"/>
    <x v="114"/>
    <n v="27.8"/>
    <x v="0"/>
    <x v="225"/>
    <x v="225"/>
    <x v="225"/>
    <x v="225"/>
    <x v="225"/>
    <x v="217"/>
    <x v="225"/>
    <x v="223"/>
    <n v="0.5"/>
    <n v="3.5132921000000001"/>
    <n v="0.65601069999999995"/>
    <n v="1.9812996"/>
    <n v="12.909756700000001"/>
    <n v="5.8734330999999997"/>
    <n v="0.23525670000000001"/>
    <n v="1.8716775999999999"/>
    <n v="0.28351150000000003"/>
    <n v="0.87860000000000005"/>
    <n v="1.073"/>
    <n v="1.0138"/>
    <n v="1.03"/>
    <n v="0.99370000000000003"/>
    <n v="0.96879999999999999"/>
    <n v="1.0149999999999999"/>
    <n v="0.9657"/>
    <x v="225"/>
  </r>
  <r>
    <x v="2"/>
    <n v="482030002"/>
    <s v="FRM"/>
    <s v="Texas"/>
    <s v="Harrison"/>
    <n v="32.669004000000001"/>
    <n v="-94.167449000000005"/>
    <n v="35221"/>
    <x v="130"/>
    <n v="21.3"/>
    <x v="0"/>
    <x v="226"/>
    <x v="226"/>
    <x v="226"/>
    <x v="226"/>
    <x v="226"/>
    <x v="0"/>
    <x v="226"/>
    <x v="224"/>
    <n v="0.5"/>
    <n v="1.6937188000000001"/>
    <n v="0.55728509999999998"/>
    <n v="0.93848430000000005"/>
    <n v="12.0342541"/>
    <n v="4.1463388999999999"/>
    <n v="0"/>
    <n v="1.4648397"/>
    <n v="1.3827600000000001E-2"/>
    <n v="1.4017999999999999"/>
    <n v="0.85299999999999998"/>
    <n v="0.85229999999999995"/>
    <n v="0.96819999999999995"/>
    <n v="1.0182"/>
    <n v="-9"/>
    <n v="1.0012000000000001"/>
    <n v="0.83020000000000005"/>
    <x v="226"/>
  </r>
  <r>
    <x v="2"/>
    <n v="483750320"/>
    <s v="FRM"/>
    <s v="Texas"/>
    <s v="Potter"/>
    <n v="35.201588000000001"/>
    <n v="-101.90923600000001"/>
    <n v="59161"/>
    <x v="168"/>
    <n v="14.4"/>
    <x v="0"/>
    <x v="227"/>
    <x v="227"/>
    <x v="227"/>
    <x v="227"/>
    <x v="227"/>
    <x v="218"/>
    <x v="227"/>
    <x v="225"/>
    <n v="0.5"/>
    <n v="2.3470627999999998"/>
    <n v="0.45214739999999998"/>
    <n v="1.7081226"/>
    <n v="3.1409853000000001"/>
    <n v="2.8883247000000001"/>
    <n v="2.4052435999999999"/>
    <n v="1.0417613999999999"/>
    <n v="4.2690999999999996E-3"/>
    <n v="0.77610000000000001"/>
    <n v="1.1665000000000001"/>
    <n v="1.304"/>
    <n v="0.68230000000000002"/>
    <n v="1.0373000000000001"/>
    <n v="1.9658"/>
    <n v="1.0136000000000001"/>
    <n v="0.74060000000000004"/>
    <x v="227"/>
  </r>
  <r>
    <x v="2"/>
    <n v="484391002"/>
    <s v="FRM"/>
    <s v="Texas"/>
    <s v="Tarrant"/>
    <n v="32.805819999999997"/>
    <n v="-97.356570000000005"/>
    <n v="36196"/>
    <x v="14"/>
    <n v="23.7"/>
    <x v="0"/>
    <x v="228"/>
    <x v="228"/>
    <x v="228"/>
    <x v="228"/>
    <x v="228"/>
    <x v="219"/>
    <x v="228"/>
    <x v="226"/>
    <n v="0.5"/>
    <n v="2.0636432"/>
    <n v="0.75441930000000001"/>
    <n v="2.0886942999999998"/>
    <n v="9.7631464000000001"/>
    <n v="6.1522689000000002"/>
    <n v="0.17464740000000001"/>
    <n v="2.1744026999999999"/>
    <n v="6.3942100000000002E-2"/>
    <n v="0.98880000000000001"/>
    <n v="0.99990000000000001"/>
    <n v="0.98370000000000002"/>
    <n v="0.99780000000000002"/>
    <n v="0.98880000000000001"/>
    <n v="0.8226"/>
    <n v="0.99009999999999998"/>
    <n v="1"/>
    <x v="228"/>
  </r>
  <r>
    <x v="2"/>
    <n v="484391006"/>
    <s v="FRM"/>
    <s v="Texas"/>
    <s v="Tarrant"/>
    <n v="32.759166999999998"/>
    <n v="-97.341389000000007"/>
    <n v="36196"/>
    <x v="164"/>
    <n v="24.1"/>
    <x v="0"/>
    <x v="229"/>
    <x v="229"/>
    <x v="229"/>
    <x v="229"/>
    <x v="229"/>
    <x v="220"/>
    <x v="229"/>
    <x v="227"/>
    <n v="0.5"/>
    <n v="1.460124"/>
    <n v="0.93664340000000001"/>
    <n v="2.2639312999999999"/>
    <n v="10.1360083"/>
    <n v="6.1836156999999998"/>
    <n v="0.47068939999999998"/>
    <n v="2.168371"/>
    <n v="7.6911199999999999E-2"/>
    <n v="0.98829999999999996"/>
    <n v="0.99980000000000002"/>
    <n v="0.96599999999999997"/>
    <n v="0.99739999999999995"/>
    <n v="0.9788"/>
    <n v="0.81069999999999998"/>
    <n v="0.98309999999999997"/>
    <n v="1"/>
    <x v="229"/>
  </r>
  <r>
    <x v="2"/>
    <n v="484530020"/>
    <s v="FRM"/>
    <s v="Texas"/>
    <s v="Travis"/>
    <n v="30.483174999999999"/>
    <n v="-97.872309999999999"/>
    <n v="15191"/>
    <x v="44"/>
    <n v="21.1"/>
    <x v="0"/>
    <x v="230"/>
    <x v="230"/>
    <x v="230"/>
    <x v="230"/>
    <x v="230"/>
    <x v="221"/>
    <x v="230"/>
    <x v="228"/>
    <n v="0.5"/>
    <n v="3.1056759"/>
    <n v="0.56133129999999998"/>
    <n v="1.5926355000000001"/>
    <n v="8.5764809"/>
    <n v="4.9010161999999999"/>
    <n v="0.1377169"/>
    <n v="1.6185461999999999"/>
    <n v="0.11706809999999999"/>
    <n v="0.99939999999999996"/>
    <n v="0.99980000000000002"/>
    <n v="0.99309999999999998"/>
    <n v="0.99970000000000003"/>
    <n v="0.99619999999999997"/>
    <n v="0.89139999999999997"/>
    <n v="0.99709999999999999"/>
    <n v="1"/>
    <x v="230"/>
  </r>
  <r>
    <x v="2"/>
    <n v="484530021"/>
    <s v="FRM"/>
    <s v="Texas"/>
    <s v="Travis"/>
    <n v="30.263233"/>
    <n v="-97.712883000000005"/>
    <n v="12193"/>
    <x v="121"/>
    <n v="22.1"/>
    <x v="0"/>
    <x v="231"/>
    <x v="231"/>
    <x v="231"/>
    <x v="231"/>
    <x v="231"/>
    <x v="222"/>
    <x v="231"/>
    <x v="229"/>
    <n v="0.5"/>
    <n v="2.7843056000000002"/>
    <n v="0.72410260000000004"/>
    <n v="1.9724022999999999"/>
    <n v="7.7482680999999998"/>
    <n v="5.8816571"/>
    <n v="0.1053436"/>
    <n v="2.0159723999999999"/>
    <n v="0.40532089999999998"/>
    <n v="0.99909999999999999"/>
    <n v="0.99970000000000003"/>
    <n v="0.98740000000000006"/>
    <n v="0.99950000000000006"/>
    <n v="0.98919999999999997"/>
    <n v="0.89910000000000001"/>
    <n v="0.98960000000000004"/>
    <n v="1"/>
    <x v="231"/>
  </r>
  <r>
    <x v="2"/>
    <n v="490030003"/>
    <s v="FRM"/>
    <s v="Utah"/>
    <s v="Box Elder"/>
    <n v="41.492778000000001"/>
    <n v="-112.018056"/>
    <n v="125095"/>
    <x v="169"/>
    <n v="38.1"/>
    <x v="0"/>
    <x v="232"/>
    <x v="232"/>
    <x v="232"/>
    <x v="232"/>
    <x v="232"/>
    <x v="223"/>
    <x v="232"/>
    <x v="230"/>
    <n v="0.5"/>
    <n v="3.6680025999999999"/>
    <n v="1.3534421000000001"/>
    <n v="2.8767706999999998"/>
    <n v="18.1045132"/>
    <n v="2.4338066999999999"/>
    <n v="6.9153327999999998"/>
    <n v="1.8923858"/>
    <n v="0.38913940000000002"/>
    <n v="0.99990000000000001"/>
    <n v="0.99990000000000001"/>
    <n v="0.99270000000000003"/>
    <n v="0.99970000000000003"/>
    <n v="0.99829999999999997"/>
    <n v="0.99039999999999995"/>
    <n v="0.99309999999999998"/>
    <n v="1"/>
    <x v="232"/>
  </r>
  <r>
    <x v="2"/>
    <n v="490050004"/>
    <s v="FRM"/>
    <s v="Utah"/>
    <s v="Cache"/>
    <n v="41.731110999999999"/>
    <n v="-111.83750000000001"/>
    <n v="127097"/>
    <x v="170"/>
    <n v="39.4"/>
    <x v="0"/>
    <x v="233"/>
    <x v="233"/>
    <x v="233"/>
    <x v="233"/>
    <x v="233"/>
    <x v="224"/>
    <x v="233"/>
    <x v="231"/>
    <n v="0.5"/>
    <n v="0.77275760000000004"/>
    <n v="1.0011897999999999"/>
    <n v="3.4219151000000001"/>
    <n v="19.919235199999999"/>
    <n v="1.4772620000000001"/>
    <n v="9.9363364999999995"/>
    <n v="1.9587102999999999"/>
    <n v="0.46679310000000002"/>
    <n v="1.1059000000000001"/>
    <n v="1.1226"/>
    <n v="1.0166999999999999"/>
    <n v="0.97299999999999998"/>
    <n v="1.0185"/>
    <n v="1.016"/>
    <n v="1.016"/>
    <n v="1.0697000000000001"/>
    <x v="233"/>
  </r>
  <r>
    <x v="2"/>
    <n v="490110004"/>
    <s v="FRM"/>
    <s v="Utah"/>
    <s v="Davis"/>
    <n v="40.902966999999997"/>
    <n v="-111.884467"/>
    <n v="119095"/>
    <x v="171"/>
    <n v="36.799999999999997"/>
    <x v="0"/>
    <x v="234"/>
    <x v="234"/>
    <x v="234"/>
    <x v="234"/>
    <x v="234"/>
    <x v="225"/>
    <x v="234"/>
    <x v="232"/>
    <n v="0.5"/>
    <n v="0.96745199999999998"/>
    <n v="1.6787704000000001"/>
    <n v="4.5150948"/>
    <n v="10.8005209"/>
    <n v="1.7970172"/>
    <n v="13.278072399999999"/>
    <n v="2.6018159000000001"/>
    <n v="0.71255049999999998"/>
    <n v="0.81200000000000006"/>
    <n v="0.82820000000000005"/>
    <n v="0.95660000000000001"/>
    <n v="1.1659999999999999"/>
    <n v="0.96419999999999995"/>
    <n v="0.95620000000000005"/>
    <n v="0.95720000000000005"/>
    <n v="0.88139999999999996"/>
    <x v="234"/>
  </r>
  <r>
    <x v="2"/>
    <n v="490350003"/>
    <s v="FRM"/>
    <s v="Utah"/>
    <s v="Salt Lake"/>
    <n v="40.646667000000001"/>
    <n v="-111.849722"/>
    <n v="117095"/>
    <x v="172"/>
    <n v="46"/>
    <x v="0"/>
    <x v="235"/>
    <x v="235"/>
    <x v="235"/>
    <x v="235"/>
    <x v="235"/>
    <x v="226"/>
    <x v="235"/>
    <x v="233"/>
    <n v="0.5"/>
    <n v="1.3109753"/>
    <n v="1.8838623999999999"/>
    <n v="5.3284124999999998"/>
    <n v="14.833838500000001"/>
    <n v="1.9446502000000001"/>
    <n v="15.951483700000001"/>
    <n v="3.1177104"/>
    <n v="1.1629750000000001"/>
    <n v="0.99990000000000001"/>
    <n v="0.99990000000000001"/>
    <n v="0.99680000000000002"/>
    <n v="0.99990000000000001"/>
    <n v="0.99829999999999997"/>
    <n v="0.99650000000000005"/>
    <n v="0.99660000000000004"/>
    <n v="1"/>
    <x v="235"/>
  </r>
  <r>
    <x v="2"/>
    <n v="490351001"/>
    <s v="FRM"/>
    <s v="Utah"/>
    <s v="Salt Lake"/>
    <n v="40.708610999999998"/>
    <n v="-112.094722"/>
    <n v="118093"/>
    <x v="173"/>
    <n v="30.7"/>
    <x v="0"/>
    <x v="236"/>
    <x v="236"/>
    <x v="236"/>
    <x v="236"/>
    <x v="236"/>
    <x v="227"/>
    <x v="236"/>
    <x v="234"/>
    <n v="0.5"/>
    <n v="1.3120006"/>
    <n v="1.8689176000000001"/>
    <n v="3.9576742999999999"/>
    <n v="6.7141032000000003"/>
    <n v="1.6062936000000001"/>
    <n v="11.6691389"/>
    <n v="2.2971461"/>
    <n v="0.84189510000000001"/>
    <n v="0.99970000000000003"/>
    <n v="0.99990000000000001"/>
    <n v="0.99670000000000003"/>
    <n v="0.99980000000000002"/>
    <n v="0.99560000000000004"/>
    <n v="0.99690000000000001"/>
    <n v="0.99680000000000002"/>
    <n v="1"/>
    <x v="236"/>
  </r>
  <r>
    <x v="2"/>
    <n v="490353006"/>
    <s v="FRM"/>
    <s v="Utah"/>
    <s v="Salt Lake"/>
    <n v="40.736389000000003"/>
    <n v="-111.87222199999999"/>
    <n v="118095"/>
    <x v="174"/>
    <n v="45.8"/>
    <x v="0"/>
    <x v="237"/>
    <x v="237"/>
    <x v="237"/>
    <x v="237"/>
    <x v="237"/>
    <x v="228"/>
    <x v="237"/>
    <x v="235"/>
    <n v="0.5"/>
    <n v="1.377823"/>
    <n v="1.9856997999999999"/>
    <n v="5.6270265999999998"/>
    <n v="12.8636827"/>
    <n v="2.0681585999999998"/>
    <n v="16.838643999999999"/>
    <n v="3.2937074000000002"/>
    <n v="1.2973901999999999"/>
    <n v="0.99990000000000001"/>
    <n v="0.99990000000000001"/>
    <n v="0.99719999999999998"/>
    <n v="0.99990000000000001"/>
    <n v="0.99870000000000003"/>
    <n v="0.997"/>
    <n v="0.997"/>
    <n v="1"/>
    <x v="237"/>
  </r>
  <r>
    <x v="2"/>
    <n v="490353007"/>
    <s v="FRM"/>
    <s v="Utah"/>
    <s v="Salt Lake"/>
    <n v="40.704444000000002"/>
    <n v="-111.968611"/>
    <n v="118094"/>
    <x v="141"/>
    <n v="-9"/>
    <x v="0"/>
    <x v="238"/>
    <x v="238"/>
    <x v="238"/>
    <x v="238"/>
    <x v="238"/>
    <x v="229"/>
    <x v="238"/>
    <x v="236"/>
    <n v="0.5"/>
    <n v="1.2584811"/>
    <n v="1.8476838"/>
    <n v="5.5132484000000002"/>
    <n v="12.505766899999999"/>
    <n v="1.990901"/>
    <n v="16.522075699999998"/>
    <n v="3.2263906000000002"/>
    <n v="1.2043136000000001"/>
    <n v="0.99990000000000001"/>
    <n v="0.99990000000000001"/>
    <n v="0.99770000000000003"/>
    <n v="0.99990000000000001"/>
    <n v="0.99819999999999998"/>
    <n v="0.99760000000000004"/>
    <n v="0.99770000000000003"/>
    <n v="1"/>
    <x v="238"/>
  </r>
  <r>
    <x v="2"/>
    <n v="490353008"/>
    <s v="FRM"/>
    <s v="Utah"/>
    <s v="Salt Lake"/>
    <n v="40.517946000000002"/>
    <n v="-112.023051"/>
    <n v="116094"/>
    <x v="141"/>
    <n v="-9"/>
    <x v="0"/>
    <x v="239"/>
    <x v="239"/>
    <x v="239"/>
    <x v="239"/>
    <x v="239"/>
    <x v="230"/>
    <x v="239"/>
    <x v="237"/>
    <n v="0.5"/>
    <n v="1.1458389"/>
    <n v="1.581547"/>
    <n v="3.9505574999999999"/>
    <n v="5.5407013999999997"/>
    <n v="1.4075530000000001"/>
    <n v="11.8586311"/>
    <n v="2.3134448999999999"/>
    <n v="0.75195639999999997"/>
    <n v="0.99980000000000002"/>
    <n v="0.99990000000000001"/>
    <n v="0.99590000000000001"/>
    <n v="0.99980000000000002"/>
    <n v="0.99670000000000003"/>
    <n v="0.99570000000000003"/>
    <n v="0.99580000000000002"/>
    <n v="1"/>
    <x v="239"/>
  </r>
  <r>
    <x v="2"/>
    <n v="490353010"/>
    <s v="FRM"/>
    <s v="Utah"/>
    <s v="Salt Lake"/>
    <n v="40.784219999999998"/>
    <n v="-111.931"/>
    <n v="118095"/>
    <x v="37"/>
    <n v="39"/>
    <x v="0"/>
    <x v="240"/>
    <x v="240"/>
    <x v="240"/>
    <x v="240"/>
    <x v="240"/>
    <x v="231"/>
    <x v="240"/>
    <x v="238"/>
    <n v="0.5"/>
    <n v="1.4594123000000001"/>
    <n v="2.0611541"/>
    <n v="4.3434895999999998"/>
    <n v="12.6349564"/>
    <n v="1.8071710999999999"/>
    <n v="12.7724352"/>
    <n v="2.5206699000000001"/>
    <n v="0.97530450000000002"/>
    <n v="0.99980000000000002"/>
    <n v="0.99990000000000001"/>
    <n v="0.99509999999999998"/>
    <n v="0.99990000000000001"/>
    <n v="0.99770000000000003"/>
    <n v="0.99470000000000003"/>
    <n v="0.99480000000000002"/>
    <n v="1"/>
    <x v="240"/>
  </r>
  <r>
    <x v="2"/>
    <n v="490450003"/>
    <s v="FRM"/>
    <s v="Utah"/>
    <s v="Tooele"/>
    <n v="40.543371"/>
    <n v="-112.29881399999999"/>
    <n v="117092"/>
    <x v="100"/>
    <n v="23.5"/>
    <x v="0"/>
    <x v="241"/>
    <x v="241"/>
    <x v="241"/>
    <x v="241"/>
    <x v="241"/>
    <x v="232"/>
    <x v="241"/>
    <x v="239"/>
    <n v="0.5"/>
    <n v="2.0679919999999998"/>
    <n v="1.1426787"/>
    <n v="2.6485243000000001"/>
    <n v="6.3170070999999997"/>
    <n v="1.4891851"/>
    <n v="7.2643022999999998"/>
    <n v="1.6333542999999999"/>
    <n v="0.45894439999999997"/>
    <n v="0.99990000000000001"/>
    <n v="0.99990000000000001"/>
    <n v="0.99670000000000003"/>
    <n v="0.99990000000000001"/>
    <n v="0.99770000000000003"/>
    <n v="0.99639999999999995"/>
    <n v="0.99680000000000002"/>
    <n v="1"/>
    <x v="241"/>
  </r>
  <r>
    <x v="2"/>
    <n v="490490002"/>
    <s v="FRM"/>
    <s v="Utah"/>
    <s v="Utah"/>
    <n v="40.253610999999999"/>
    <n v="-111.663056"/>
    <n v="113096"/>
    <x v="58"/>
    <n v="38.299999999999997"/>
    <x v="0"/>
    <x v="242"/>
    <x v="242"/>
    <x v="242"/>
    <x v="242"/>
    <x v="242"/>
    <x v="233"/>
    <x v="242"/>
    <x v="240"/>
    <n v="0.5"/>
    <n v="3.0126550000000001"/>
    <n v="1.4271906999999999"/>
    <n v="3.6821442000000002"/>
    <n v="14.684068699999999"/>
    <n v="1.6378706000000001"/>
    <n v="10.611273799999999"/>
    <n v="2.3157548999999999"/>
    <n v="0.46698499999999998"/>
    <n v="0.99990000000000001"/>
    <n v="0.99990000000000001"/>
    <n v="0.995"/>
    <n v="0.99980000000000002"/>
    <n v="0.997"/>
    <n v="0.99460000000000004"/>
    <n v="0.99509999999999998"/>
    <n v="1"/>
    <x v="242"/>
  </r>
  <r>
    <x v="2"/>
    <n v="490494001"/>
    <s v="FRM"/>
    <s v="Utah"/>
    <s v="Utah"/>
    <n v="40.341388999999999"/>
    <n v="-111.713611"/>
    <n v="114096"/>
    <x v="175"/>
    <n v="44.7"/>
    <x v="0"/>
    <x v="243"/>
    <x v="243"/>
    <x v="243"/>
    <x v="243"/>
    <x v="243"/>
    <x v="234"/>
    <x v="243"/>
    <x v="241"/>
    <n v="0.5"/>
    <n v="1.3321065999999999"/>
    <n v="1.3069078000000001"/>
    <n v="5.6446319000000003"/>
    <n v="12.701947199999999"/>
    <n v="1.3154154"/>
    <n v="17.763279000000001"/>
    <n v="3.3994645999999999"/>
    <n v="0.78021879999999999"/>
    <n v="0.99990000000000001"/>
    <n v="0.99990000000000001"/>
    <n v="0.99619999999999997"/>
    <n v="0.99990000000000001"/>
    <n v="0.99850000000000005"/>
    <n v="0.99590000000000001"/>
    <n v="0.996"/>
    <n v="1"/>
    <x v="243"/>
  </r>
  <r>
    <x v="2"/>
    <n v="490495008"/>
    <s v="FRM"/>
    <s v="Utah"/>
    <s v="Utah"/>
    <n v="40.430278000000001"/>
    <n v="-111.803889"/>
    <n v="115095"/>
    <x v="18"/>
    <n v="34.1"/>
    <x v="0"/>
    <x v="244"/>
    <x v="244"/>
    <x v="244"/>
    <x v="244"/>
    <x v="244"/>
    <x v="235"/>
    <x v="244"/>
    <x v="242"/>
    <n v="0.5"/>
    <n v="2.4534764"/>
    <n v="1.3544658000000001"/>
    <n v="3.9091157999999999"/>
    <n v="9.9381771000000008"/>
    <n v="1.5316182"/>
    <n v="11.527336099999999"/>
    <n v="2.4151454000000001"/>
    <n v="0.55535440000000003"/>
    <n v="0.99990000000000001"/>
    <n v="0.99990000000000001"/>
    <n v="0.99650000000000005"/>
    <n v="0.99990000000000001"/>
    <n v="0.99809999999999999"/>
    <n v="0.99619999999999997"/>
    <n v="0.99650000000000005"/>
    <n v="1"/>
    <x v="244"/>
  </r>
  <r>
    <x v="2"/>
    <n v="490495010"/>
    <s v="FRM"/>
    <s v="Utah"/>
    <s v="Utah"/>
    <n v="40.136389000000001"/>
    <n v="-111.659722"/>
    <n v="112096"/>
    <x v="176"/>
    <n v="40.299999999999997"/>
    <x v="0"/>
    <x v="245"/>
    <x v="245"/>
    <x v="245"/>
    <x v="245"/>
    <x v="245"/>
    <x v="236"/>
    <x v="245"/>
    <x v="243"/>
    <n v="0.5"/>
    <n v="1.4496601"/>
    <n v="1.6845349999999999"/>
    <n v="5.3314857"/>
    <n v="9.4743318999999993"/>
    <n v="1.3696581999999999"/>
    <n v="16.6137829"/>
    <n v="3.1897329999999999"/>
    <n v="0.69775929999999997"/>
    <n v="0.99990000000000001"/>
    <n v="0.99980000000000002"/>
    <n v="0.99490000000000001"/>
    <n v="0.99990000000000001"/>
    <n v="0.99609999999999999"/>
    <n v="0.99470000000000003"/>
    <n v="0.99480000000000002"/>
    <n v="1"/>
    <x v="245"/>
  </r>
  <r>
    <x v="2"/>
    <n v="490570002"/>
    <s v="FRM"/>
    <s v="Utah"/>
    <s v="Weber"/>
    <n v="41.206389000000001"/>
    <n v="-111.974722"/>
    <n v="122095"/>
    <x v="169"/>
    <n v="37.9"/>
    <x v="0"/>
    <x v="246"/>
    <x v="246"/>
    <x v="246"/>
    <x v="246"/>
    <x v="246"/>
    <x v="237"/>
    <x v="246"/>
    <x v="244"/>
    <n v="0.5"/>
    <n v="1.4984542999999999"/>
    <n v="1.7869816000000001"/>
    <n v="4.3698300999999997"/>
    <n v="11.843069099999999"/>
    <n v="1.9700032000000001"/>
    <n v="12.6248589"/>
    <n v="2.570894"/>
    <n v="0.8216717"/>
    <n v="0.99960000000000004"/>
    <n v="0.99990000000000001"/>
    <n v="0.99050000000000005"/>
    <n v="0.99970000000000003"/>
    <n v="0.99619999999999997"/>
    <n v="0.98939999999999995"/>
    <n v="0.99"/>
    <n v="1"/>
    <x v="246"/>
  </r>
  <r>
    <x v="2"/>
    <n v="490570007"/>
    <s v="FRM"/>
    <s v="Utah"/>
    <s v="Weber"/>
    <n v="41.179721999999998"/>
    <n v="-111.983056"/>
    <n v="122095"/>
    <x v="141"/>
    <n v="-9"/>
    <x v="0"/>
    <x v="247"/>
    <x v="247"/>
    <x v="247"/>
    <x v="247"/>
    <x v="247"/>
    <x v="238"/>
    <x v="247"/>
    <x v="245"/>
    <n v="0.5"/>
    <n v="1.0206565999999999"/>
    <n v="1.6392371999999999"/>
    <n v="5.0058432000000002"/>
    <n v="6.7079797000000001"/>
    <n v="1.9439021000000001"/>
    <n v="14.8049059"/>
    <n v="2.8995638000000001"/>
    <n v="0.87387510000000002"/>
    <n v="0.99970000000000003"/>
    <n v="0.99990000000000001"/>
    <n v="0.99329999999999996"/>
    <n v="0.99980000000000002"/>
    <n v="0.99739999999999995"/>
    <n v="0.99270000000000003"/>
    <n v="0.9929"/>
    <n v="1"/>
    <x v="247"/>
  </r>
  <r>
    <x v="2"/>
    <n v="490571003"/>
    <s v="FRM"/>
    <s v="Utah"/>
    <s v="Weber"/>
    <n v="41.303682999999999"/>
    <n v="-111.987067"/>
    <n v="123095"/>
    <x v="177"/>
    <n v="35.700000000000003"/>
    <x v="0"/>
    <x v="248"/>
    <x v="248"/>
    <x v="248"/>
    <x v="248"/>
    <x v="248"/>
    <x v="239"/>
    <x v="248"/>
    <x v="246"/>
    <n v="0.5"/>
    <n v="0.89153179999999999"/>
    <n v="1.4254878"/>
    <n v="4.1686133999999999"/>
    <n v="11.7638588"/>
    <n v="1.7067022000000001"/>
    <n v="12.221227600000001"/>
    <n v="2.4012432000000001"/>
    <n v="0.62364039999999998"/>
    <n v="0.99970000000000003"/>
    <n v="0.99990000000000001"/>
    <n v="0.99180000000000001"/>
    <n v="0.99980000000000002"/>
    <n v="0.997"/>
    <n v="0.9909"/>
    <n v="0.99119999999999997"/>
    <n v="1"/>
    <x v="248"/>
  </r>
  <r>
    <x v="2"/>
    <n v="530110013"/>
    <s v="FRM"/>
    <s v="Washington"/>
    <s v="Clark"/>
    <n v="45.648333000000001"/>
    <n v="-122.586944"/>
    <n v="178035"/>
    <x v="89"/>
    <n v="27.3"/>
    <x v="0"/>
    <x v="249"/>
    <x v="249"/>
    <x v="249"/>
    <x v="249"/>
    <x v="249"/>
    <x v="240"/>
    <x v="249"/>
    <x v="247"/>
    <n v="0.5"/>
    <n v="0.6988164"/>
    <n v="2.2320364000000001"/>
    <n v="0.52789129999999995"/>
    <n v="21.491645800000001"/>
    <n v="1.001495"/>
    <n v="0.52620389999999995"/>
    <n v="0.32034220000000002"/>
    <n v="6.6052700000000006E-2"/>
    <n v="0.99990000000000001"/>
    <n v="0.99990000000000001"/>
    <n v="0.99990000000000001"/>
    <n v="0.99990000000000001"/>
    <n v="0.99990000000000001"/>
    <n v="0.99980000000000002"/>
    <n v="0.99990000000000001"/>
    <n v="1"/>
    <x v="249"/>
  </r>
  <r>
    <x v="2"/>
    <n v="530330057"/>
    <s v="FRM"/>
    <s v="Washington"/>
    <s v="King"/>
    <n v="47.563200000000002"/>
    <n v="-122.34050000000001"/>
    <n v="195041"/>
    <x v="50"/>
    <n v="25.7"/>
    <x v="0"/>
    <x v="250"/>
    <x v="250"/>
    <x v="250"/>
    <x v="250"/>
    <x v="250"/>
    <x v="241"/>
    <x v="250"/>
    <x v="248"/>
    <n v="0.5"/>
    <n v="1.7431373999999999"/>
    <n v="4.2260536999999996"/>
    <n v="1.0434155000000001"/>
    <n v="14.1797247"/>
    <n v="2.0898173"/>
    <n v="1.1289376"/>
    <n v="0.65353479999999997"/>
    <n v="0.2325247"/>
    <n v="0.99990000000000001"/>
    <n v="0.99990000000000001"/>
    <n v="0.99980000000000002"/>
    <n v="0.99990000000000001"/>
    <n v="0.99980000000000002"/>
    <n v="0.99990000000000001"/>
    <n v="0.99980000000000002"/>
    <n v="1"/>
    <x v="250"/>
  </r>
  <r>
    <x v="2"/>
    <n v="530330080"/>
    <s v="FRM"/>
    <s v="Washington"/>
    <s v="King"/>
    <n v="47.568333000000003"/>
    <n v="-122.30805599999999"/>
    <n v="195041"/>
    <x v="178"/>
    <n v="17.2"/>
    <x v="0"/>
    <x v="251"/>
    <x v="251"/>
    <x v="251"/>
    <x v="251"/>
    <x v="251"/>
    <x v="242"/>
    <x v="251"/>
    <x v="249"/>
    <n v="0.5"/>
    <n v="0.89635410000000004"/>
    <n v="1.9568696000000001"/>
    <n v="0.71000649999999998"/>
    <n v="10.602129"/>
    <n v="1.2853463999999999"/>
    <n v="0.85575069999999998"/>
    <n v="0.40028580000000002"/>
    <n v="5.8134199999999997E-2"/>
    <n v="0.99990000000000001"/>
    <n v="0.99990000000000001"/>
    <n v="0.99990000000000001"/>
    <n v="0.99990000000000001"/>
    <n v="0.99990000000000001"/>
    <n v="0.99980000000000002"/>
    <n v="0.99990000000000001"/>
    <n v="1"/>
    <x v="251"/>
  </r>
  <r>
    <x v="2"/>
    <n v="530530029"/>
    <s v="FRM"/>
    <s v="Washington"/>
    <s v="Pierce"/>
    <n v="47.186399999999999"/>
    <n v="-122.4517"/>
    <n v="191040"/>
    <x v="179"/>
    <n v="42.4"/>
    <x v="0"/>
    <x v="252"/>
    <x v="252"/>
    <x v="252"/>
    <x v="252"/>
    <x v="252"/>
    <x v="243"/>
    <x v="252"/>
    <x v="250"/>
    <n v="0.5"/>
    <n v="0.89417049999999998"/>
    <n v="3.5461433000000002"/>
    <n v="0.92085059999999996"/>
    <n v="32.785938299999998"/>
    <n v="1.7133366000000001"/>
    <n v="1.0614011999999999"/>
    <n v="0.54168660000000002"/>
    <n v="0.53195990000000004"/>
    <n v="0.99990000000000001"/>
    <n v="0.99990000000000001"/>
    <n v="0.99980000000000002"/>
    <n v="0.99990000000000001"/>
    <n v="0.99980000000000002"/>
    <n v="0.99990000000000001"/>
    <n v="0.99980000000000002"/>
    <n v="1"/>
    <x v="252"/>
  </r>
  <r>
    <x v="2"/>
    <n v="530610020"/>
    <s v="FRM"/>
    <s v="Washington"/>
    <s v="Snohomish"/>
    <n v="48.246899999999997"/>
    <n v="-121.6031"/>
    <n v="199047"/>
    <x v="180"/>
    <n v="32.1"/>
    <x v="0"/>
    <x v="253"/>
    <x v="253"/>
    <x v="253"/>
    <x v="253"/>
    <x v="253"/>
    <x v="244"/>
    <x v="253"/>
    <x v="251"/>
    <n v="0.5"/>
    <n v="0.87457660000000004"/>
    <n v="3.1545258"/>
    <n v="0.44390429999999997"/>
    <n v="25.345573399999999"/>
    <n v="1.0025196000000001"/>
    <n v="0.3111739"/>
    <n v="0.33368009999999998"/>
    <n v="0.21532570000000001"/>
    <n v="1"/>
    <n v="1"/>
    <n v="0.99960000000000004"/>
    <n v="1"/>
    <n v="0.99960000000000004"/>
    <n v="0.99970000000000003"/>
    <n v="0.99960000000000004"/>
    <n v="1"/>
    <x v="253"/>
  </r>
  <r>
    <x v="2"/>
    <n v="530611007"/>
    <s v="FRM"/>
    <s v="Washington"/>
    <s v="Snohomish"/>
    <n v="48.054315000000003"/>
    <n v="-122.17152900000001"/>
    <n v="199043"/>
    <x v="146"/>
    <n v="31.6"/>
    <x v="0"/>
    <x v="254"/>
    <x v="254"/>
    <x v="254"/>
    <x v="254"/>
    <x v="254"/>
    <x v="245"/>
    <x v="254"/>
    <x v="252"/>
    <n v="0.5"/>
    <n v="0.65088060000000003"/>
    <n v="3.5743005000000001"/>
    <n v="0.51228300000000004"/>
    <n v="24.346160900000001"/>
    <n v="1.3607758000000001"/>
    <n v="7.9874700000000007E-2"/>
    <n v="0.4969383"/>
    <n v="0.17581949999999999"/>
    <n v="1"/>
    <n v="1"/>
    <n v="0.99980000000000002"/>
    <n v="0.99990000000000001"/>
    <n v="0.99980000000000002"/>
    <n v="0.99990000000000001"/>
    <n v="0.99980000000000002"/>
    <n v="1"/>
    <x v="254"/>
  </r>
  <r>
    <x v="2"/>
    <n v="530630016"/>
    <s v="FRM"/>
    <s v="Washington"/>
    <s v="Spokane"/>
    <n v="47.660742999999997"/>
    <n v="-117.358121"/>
    <n v="188072"/>
    <x v="181"/>
    <n v="29.8"/>
    <x v="0"/>
    <x v="255"/>
    <x v="255"/>
    <x v="255"/>
    <x v="255"/>
    <x v="255"/>
    <x v="246"/>
    <x v="255"/>
    <x v="253"/>
    <n v="0.5"/>
    <n v="3.0017309000000001"/>
    <n v="2.3205065999999999"/>
    <n v="0.76313940000000002"/>
    <n v="20.051942799999999"/>
    <n v="1.1052346"/>
    <n v="1.4473578"/>
    <n v="0.51092070000000001"/>
    <n v="0.12921659999999999"/>
    <n v="0.99990000000000001"/>
    <n v="0.99990000000000001"/>
    <n v="0.99980000000000002"/>
    <n v="0.99990000000000001"/>
    <n v="0.99980000000000002"/>
    <n v="0.99980000000000002"/>
    <n v="0.99980000000000002"/>
    <n v="1"/>
    <x v="255"/>
  </r>
  <r>
    <x v="2"/>
    <n v="530770009"/>
    <s v="FRM"/>
    <s v="Washington"/>
    <s v="Yakima"/>
    <n v="46.596780000000003"/>
    <n v="-120.512215"/>
    <n v="183050"/>
    <x v="77"/>
    <n v="37.200000000000003"/>
    <x v="0"/>
    <x v="256"/>
    <x v="256"/>
    <x v="256"/>
    <x v="256"/>
    <x v="256"/>
    <x v="247"/>
    <x v="256"/>
    <x v="254"/>
    <n v="0.5"/>
    <n v="0.84939790000000004"/>
    <n v="3.2131411999999999"/>
    <n v="1.9885811"/>
    <n v="22.634613000000002"/>
    <n v="1.0537865"/>
    <n v="5.5366178000000001"/>
    <n v="1.1080055"/>
    <n v="0.32579320000000001"/>
    <n v="0.99990000000000001"/>
    <n v="0.99990000000000001"/>
    <n v="0.99960000000000004"/>
    <n v="0.99990000000000001"/>
    <n v="0.99980000000000002"/>
    <n v="0.99950000000000006"/>
    <n v="0.99960000000000004"/>
    <n v="1"/>
    <x v="256"/>
  </r>
  <r>
    <x v="2"/>
    <n v="551091002"/>
    <s v="FRM"/>
    <s v="Wisconsin"/>
    <s v="St. Croix"/>
    <n v="45.124443999999997"/>
    <n v="-92.662499999999994"/>
    <n v="151225"/>
    <x v="89"/>
    <n v="27.2"/>
    <x v="0"/>
    <x v="257"/>
    <x v="257"/>
    <x v="257"/>
    <x v="257"/>
    <x v="257"/>
    <x v="248"/>
    <x v="257"/>
    <x v="255"/>
    <n v="0.5"/>
    <n v="0.8043787"/>
    <n v="1.0906644000000001"/>
    <n v="3.3311967999999998"/>
    <n v="8.6400632999999996"/>
    <n v="4.6505637000000002"/>
    <n v="5.8872727999999999"/>
    <n v="2.1242871000000001"/>
    <n v="0.2255007"/>
    <n v="0.99980000000000002"/>
    <n v="0.99990000000000001"/>
    <n v="0.99390000000000001"/>
    <n v="0.99990000000000001"/>
    <n v="0.998"/>
    <n v="0.99009999999999998"/>
    <n v="0.99429999999999996"/>
    <n v="1"/>
    <x v="257"/>
  </r>
  <r>
    <x v="2"/>
    <n v="560050892"/>
    <s v="FRM"/>
    <s v="Wyoming"/>
    <s v="Campbell"/>
    <n v="44.097073999999999"/>
    <n v="-105.343164"/>
    <n v="143143"/>
    <x v="182"/>
    <n v="14.2"/>
    <x v="0"/>
    <x v="258"/>
    <x v="258"/>
    <x v="258"/>
    <x v="258"/>
    <x v="258"/>
    <x v="0"/>
    <x v="258"/>
    <x v="256"/>
    <n v="0.5"/>
    <n v="1.6390631"/>
    <n v="0.42901270000000002"/>
    <n v="0.35070570000000001"/>
    <n v="10.023933400000001"/>
    <n v="0.85759949999999996"/>
    <n v="0.14114180000000001"/>
    <n v="0.3003979"/>
    <n v="1.186E-4"/>
    <n v="0.95379999999999998"/>
    <n v="0.93640000000000001"/>
    <n v="1.4198"/>
    <n v="0.95720000000000005"/>
    <n v="1.2519"/>
    <n v="-9"/>
    <n v="1.1900999999999999"/>
    <n v="0.86629999999999996"/>
    <x v="258"/>
  </r>
  <r>
    <x v="2"/>
    <n v="560090819"/>
    <s v="FRM"/>
    <s v="Wyoming"/>
    <s v="Converse"/>
    <n v="43.426620999999997"/>
    <n v="-105.386453"/>
    <n v="137142"/>
    <x v="183"/>
    <n v="9.5"/>
    <x v="0"/>
    <x v="259"/>
    <x v="259"/>
    <x v="259"/>
    <x v="259"/>
    <x v="259"/>
    <x v="249"/>
    <x v="259"/>
    <x v="257"/>
    <n v="0.5"/>
    <n v="1.4969538"/>
    <n v="0.36576059999999999"/>
    <n v="0.58897250000000001"/>
    <n v="4.4084797"/>
    <n v="1.2518853000000001"/>
    <n v="0.46253179999999999"/>
    <n v="0.42633199999999999"/>
    <n v="1.7147E-3"/>
    <n v="0.95009999999999994"/>
    <n v="0.85899999999999999"/>
    <n v="1.6970000000000001"/>
    <n v="0.7883"/>
    <n v="1.3181"/>
    <n v="43.836300000000001"/>
    <n v="1.2255"/>
    <n v="1.8031999999999999"/>
    <x v="259"/>
  </r>
  <r>
    <x v="2"/>
    <n v="560131003"/>
    <s v="FRM"/>
    <s v="Wyoming"/>
    <s v="Fremont"/>
    <n v="42.841048999999998"/>
    <n v="-108.736277"/>
    <n v="134119"/>
    <x v="89"/>
    <n v="27.1"/>
    <x v="0"/>
    <x v="260"/>
    <x v="260"/>
    <x v="260"/>
    <x v="260"/>
    <x v="260"/>
    <x v="250"/>
    <x v="260"/>
    <x v="258"/>
    <n v="0.5"/>
    <n v="1.0912719"/>
    <n v="0.38567669999999998"/>
    <n v="0.77557050000000005"/>
    <n v="21.462059"/>
    <n v="0.96719569999999999"/>
    <n v="1.4711021"/>
    <n v="0.3767663"/>
    <n v="8.0914700000000006E-2"/>
    <n v="0.999"/>
    <n v="0.99929999999999997"/>
    <n v="0.93799999999999994"/>
    <n v="0.99870000000000003"/>
    <n v="0.9859"/>
    <n v="0.9022"/>
    <n v="0.93679999999999997"/>
    <n v="1"/>
    <x v="260"/>
  </r>
  <r>
    <x v="2"/>
    <n v="560210001"/>
    <s v="FRM"/>
    <s v="Wyoming"/>
    <s v="Laramie"/>
    <n v="41.139975999999997"/>
    <n v="-104.817802"/>
    <n v="115144"/>
    <x v="184"/>
    <n v="9.6"/>
    <x v="0"/>
    <x v="261"/>
    <x v="261"/>
    <x v="261"/>
    <x v="261"/>
    <x v="261"/>
    <x v="251"/>
    <x v="261"/>
    <x v="259"/>
    <n v="0.5"/>
    <n v="2.1445432000000002"/>
    <n v="0.45821610000000002"/>
    <n v="0.46899429999999998"/>
    <n v="4.3158821999999999"/>
    <n v="1.1224339999999999"/>
    <n v="0.18503720000000001"/>
    <n v="0.40623369999999998"/>
    <n v="1.15692E-2"/>
    <n v="1.0548"/>
    <n v="0.84509999999999996"/>
    <n v="0.78010000000000002"/>
    <n v="1.0899000000000001"/>
    <n v="0.96909999999999996"/>
    <n v="0.31259999999999999"/>
    <n v="0.93930000000000002"/>
    <n v="0.4551"/>
    <x v="261"/>
  </r>
  <r>
    <x v="2"/>
    <n v="560330002"/>
    <s v="FRM"/>
    <s v="Wyoming"/>
    <s v="Sheridan"/>
    <n v="44.815142000000002"/>
    <n v="-106.955933"/>
    <n v="151133"/>
    <x v="185"/>
    <n v="23.8"/>
    <x v="0"/>
    <x v="262"/>
    <x v="262"/>
    <x v="262"/>
    <x v="262"/>
    <x v="262"/>
    <x v="252"/>
    <x v="262"/>
    <x v="260"/>
    <n v="0.5"/>
    <n v="1.5507394999999999"/>
    <n v="0.47748259999999998"/>
    <n v="0.48041260000000002"/>
    <n v="18.858444200000001"/>
    <n v="1.2014813"/>
    <n v="0.18576419999999999"/>
    <n v="0.41999829999999999"/>
    <n v="0.13416359999999999"/>
    <n v="0.9798"/>
    <n v="0.99980000000000002"/>
    <n v="0.89039999999999997"/>
    <n v="0.9909"/>
    <n v="0.90429999999999999"/>
    <n v="0.79159999999999997"/>
    <n v="0.91190000000000004"/>
    <n v="1"/>
    <x v="262"/>
  </r>
  <r>
    <x v="2"/>
    <n v="560330003"/>
    <s v="FRM"/>
    <s v="Wyoming"/>
    <s v="Sheridan"/>
    <n v="44.805494000000003"/>
    <n v="-106.976243"/>
    <n v="150133"/>
    <x v="186"/>
    <n v="14.9"/>
    <x v="0"/>
    <x v="263"/>
    <x v="263"/>
    <x v="263"/>
    <x v="263"/>
    <x v="263"/>
    <x v="253"/>
    <x v="263"/>
    <x v="261"/>
    <n v="0.5"/>
    <n v="1.0861037"/>
    <n v="0.47594690000000001"/>
    <n v="0.25804880000000002"/>
    <n v="11.662776900000001"/>
    <n v="0.68823809999999996"/>
    <n v="4.2804099999999998E-2"/>
    <n v="0.24872540000000001"/>
    <n v="3.64832E-2"/>
    <n v="0.9819"/>
    <n v="0.99980000000000002"/>
    <n v="0.92749999999999999"/>
    <n v="0.99650000000000005"/>
    <n v="0.93400000000000005"/>
    <n v="0.81110000000000004"/>
    <n v="0.93730000000000002"/>
    <n v="1"/>
    <x v="263"/>
  </r>
  <r>
    <x v="2"/>
    <n v="560370007"/>
    <s v="FRM"/>
    <s v="Wyoming"/>
    <s v="Sweetwater"/>
    <n v="41.591613000000002"/>
    <n v="-109.22072199999999"/>
    <n v="123114"/>
    <x v="187"/>
    <n v="13.9"/>
    <x v="0"/>
    <x v="264"/>
    <x v="264"/>
    <x v="264"/>
    <x v="264"/>
    <x v="264"/>
    <x v="254"/>
    <x v="264"/>
    <x v="262"/>
    <n v="0.5"/>
    <n v="1.8986322"/>
    <n v="0.4948052"/>
    <n v="1.2026946999999999"/>
    <n v="5.0389214000000004"/>
    <n v="1.0021682999999999"/>
    <n v="2.8889480000000001"/>
    <n v="0.76189119999999999"/>
    <n v="0.18122740000000001"/>
    <n v="0.6452"/>
    <n v="1.0445"/>
    <n v="2.7465000000000002"/>
    <n v="0.59699999999999998"/>
    <n v="0.82069999999999999"/>
    <n v="88.390299999999996"/>
    <n v="1.7306999999999999"/>
    <n v="4.0175999999999998"/>
    <x v="264"/>
  </r>
  <r>
    <x v="2"/>
    <n v="560391006"/>
    <s v="FRM"/>
    <s v="Wyoming"/>
    <s v="Teton"/>
    <n v="43.478079999999999"/>
    <n v="-110.76118"/>
    <n v="142107"/>
    <x v="188"/>
    <n v="11"/>
    <x v="0"/>
    <x v="265"/>
    <x v="265"/>
    <x v="265"/>
    <x v="265"/>
    <x v="265"/>
    <x v="255"/>
    <x v="265"/>
    <x v="263"/>
    <n v="0.5"/>
    <n v="1.1062726000000001"/>
    <n v="0.33779490000000001"/>
    <n v="0.3665988"/>
    <n v="7.3046989"/>
    <n v="0.69303409999999999"/>
    <n v="0.4255816"/>
    <n v="0.25555840000000002"/>
    <n v="2.67557E-2"/>
    <n v="0.99980000000000002"/>
    <n v="0.99980000000000002"/>
    <n v="0.99170000000000003"/>
    <n v="0.99970000000000003"/>
    <n v="0.99590000000000001"/>
    <n v="0.98350000000000004"/>
    <n v="0.99319999999999997"/>
    <n v="1"/>
    <x v="265"/>
  </r>
  <r>
    <x v="3"/>
    <n v="40031005"/>
    <s v="FRM"/>
    <s v="Arizona"/>
    <s v="Cochise"/>
    <n v="31.3492"/>
    <n v="-109.539683"/>
    <n v="29099"/>
    <x v="0"/>
    <n v="12.3"/>
    <x v="0"/>
    <x v="0"/>
    <x v="0"/>
    <x v="0"/>
    <x v="0"/>
    <x v="0"/>
    <x v="0"/>
    <x v="0"/>
    <x v="0"/>
    <n v="0.5"/>
    <n v="9.1814260000000001"/>
    <n v="0.35098679999999999"/>
    <n v="0.2281493"/>
    <n v="1.2039447999999999"/>
    <n v="0.64041709999999996"/>
    <n v="0"/>
    <n v="0.23393520000000001"/>
    <n v="4.1208799999999997E-2"/>
    <n v="0.95940000000000003"/>
    <n v="1.2022999999999999"/>
    <n v="0.79069999999999996"/>
    <n v="1.0688"/>
    <n v="0.77590000000000003"/>
    <n v="-9"/>
    <n v="0.77439999999999998"/>
    <n v="0.65690000000000004"/>
    <x v="0"/>
  </r>
  <r>
    <x v="3"/>
    <n v="40051008"/>
    <s v="FRM"/>
    <s v="Arizona"/>
    <s v="Coconino"/>
    <n v="35.206111"/>
    <n v="-111.652777"/>
    <n v="67088"/>
    <x v="1"/>
    <n v="16.2"/>
    <x v="0"/>
    <x v="1"/>
    <x v="1"/>
    <x v="1"/>
    <x v="1"/>
    <x v="1"/>
    <x v="1"/>
    <x v="1"/>
    <x v="1"/>
    <n v="0.5"/>
    <n v="6.0100045"/>
    <n v="0.43304330000000002"/>
    <n v="0.21641820000000001"/>
    <n v="8.2926569000000008"/>
    <n v="0.59504619999999997"/>
    <n v="1.0231999999999999E-3"/>
    <n v="0.21774669999999999"/>
    <n v="8.1250999999999997E-3"/>
    <n v="1.2043999999999999"/>
    <n v="0.77669999999999995"/>
    <n v="0.90659999999999996"/>
    <n v="0.88039999999999996"/>
    <n v="0.83720000000000006"/>
    <n v="0.81220000000000003"/>
    <n v="0.90429999999999999"/>
    <n v="1.0387999999999999"/>
    <x v="1"/>
  </r>
  <r>
    <x v="3"/>
    <n v="40130019"/>
    <s v="FRM"/>
    <s v="Arizona"/>
    <s v="Maricopa"/>
    <n v="33.483849999999997"/>
    <n v="-112.14257000000001"/>
    <n v="52082"/>
    <x v="2"/>
    <n v="25.8"/>
    <x v="0"/>
    <x v="2"/>
    <x v="2"/>
    <x v="2"/>
    <x v="2"/>
    <x v="2"/>
    <x v="2"/>
    <x v="2"/>
    <x v="2"/>
    <n v="0.5"/>
    <n v="0.9530206"/>
    <n v="2.2265933000000002"/>
    <n v="0.4228615"/>
    <n v="20.1328754"/>
    <n v="0.53566749999999996"/>
    <n v="0.78538470000000005"/>
    <n v="0.20442340000000001"/>
    <n v="9.7479200000000002E-2"/>
    <n v="0.45200000000000001"/>
    <n v="1.1485000000000001"/>
    <n v="0.6431"/>
    <n v="1.0920000000000001"/>
    <n v="0.36759999999999998"/>
    <n v="1.2535000000000001"/>
    <n v="0.41970000000000002"/>
    <n v="1.1066"/>
    <x v="2"/>
  </r>
  <r>
    <x v="3"/>
    <n v="40131003"/>
    <s v="FRM"/>
    <s v="Arizona"/>
    <s v="Maricopa"/>
    <n v="33.410449999999997"/>
    <n v="-111.86507"/>
    <n v="51084"/>
    <x v="3"/>
    <n v="15.9"/>
    <x v="0"/>
    <x v="3"/>
    <x v="3"/>
    <x v="3"/>
    <x v="3"/>
    <x v="3"/>
    <x v="3"/>
    <x v="3"/>
    <x v="3"/>
    <n v="0.5"/>
    <n v="3.0774206999999998"/>
    <n v="0.59521299999999999"/>
    <n v="0.41750549999999997"/>
    <n v="9.7687874000000008"/>
    <n v="1.0330793"/>
    <n v="0.145098"/>
    <n v="0.36889699999999997"/>
    <n v="2.8380599999999999E-2"/>
    <n v="0.91059999999999997"/>
    <n v="0.80800000000000005"/>
    <n v="0.97640000000000005"/>
    <n v="1.0253000000000001"/>
    <n v="0.91500000000000004"/>
    <n v="0.93869999999999998"/>
    <n v="0.95089999999999997"/>
    <n v="1.2010000000000001"/>
    <x v="3"/>
  </r>
  <r>
    <x v="3"/>
    <n v="40134003"/>
    <s v="FRM"/>
    <s v="Arizona"/>
    <s v="Maricopa"/>
    <n v="33.40316"/>
    <n v="-112.07532999999999"/>
    <n v="51082"/>
    <x v="4"/>
    <n v="27.1"/>
    <x v="0"/>
    <x v="4"/>
    <x v="4"/>
    <x v="4"/>
    <x v="4"/>
    <x v="4"/>
    <x v="4"/>
    <x v="4"/>
    <x v="4"/>
    <n v="0.5"/>
    <n v="0.88760890000000003"/>
    <n v="2.4356057999999998"/>
    <n v="0.43237209999999998"/>
    <n v="21.324758500000002"/>
    <n v="0.65126099999999998"/>
    <n v="0.65909740000000006"/>
    <n v="0.21072350000000001"/>
    <n v="6.3137899999999997E-2"/>
    <n v="0.98809999999999998"/>
    <n v="0.9698"/>
    <n v="0.89910000000000001"/>
    <n v="0.99429999999999996"/>
    <n v="0.86939999999999995"/>
    <n v="0.9395"/>
    <n v="0.88560000000000005"/>
    <n v="1"/>
    <x v="4"/>
  </r>
  <r>
    <x v="3"/>
    <n v="40137020"/>
    <s v="FRM"/>
    <s v="Arizona"/>
    <s v="Maricopa"/>
    <n v="33.488242"/>
    <n v="-111.855654"/>
    <n v="52084"/>
    <x v="0"/>
    <n v="12.6"/>
    <x v="0"/>
    <x v="5"/>
    <x v="5"/>
    <x v="5"/>
    <x v="5"/>
    <x v="5"/>
    <x v="5"/>
    <x v="5"/>
    <x v="5"/>
    <n v="0.5"/>
    <n v="4.6451149000000003"/>
    <n v="1.1031158999999999"/>
    <n v="0.46500639999999999"/>
    <n v="4.2028575000000004"/>
    <n v="0.57280030000000004"/>
    <n v="0.8627804"/>
    <n v="0.24085760000000001"/>
    <n v="9.8633299999999993E-2"/>
    <n v="1.0814999999999999"/>
    <n v="1.2093"/>
    <n v="1.1387"/>
    <n v="0.78839999999999999"/>
    <n v="0.79730000000000001"/>
    <n v="1.8008"/>
    <n v="0.88949999999999996"/>
    <n v="1.9231"/>
    <x v="5"/>
  </r>
  <r>
    <x v="3"/>
    <n v="40139997"/>
    <s v="FRM"/>
    <s v="Arizona"/>
    <s v="Maricopa"/>
    <n v="33.503833"/>
    <n v="-112.095767"/>
    <n v="52082"/>
    <x v="5"/>
    <n v="20.6"/>
    <x v="0"/>
    <x v="6"/>
    <x v="6"/>
    <x v="6"/>
    <x v="6"/>
    <x v="6"/>
    <x v="6"/>
    <x v="6"/>
    <x v="6"/>
    <n v="0.5"/>
    <n v="1.253668"/>
    <n v="2.7129705"/>
    <n v="0.5468925"/>
    <n v="13.4975691"/>
    <n v="0.67205210000000004"/>
    <n v="1.0397995"/>
    <n v="0.26616069999999997"/>
    <n v="0.1221155"/>
    <n v="0.99109999999999998"/>
    <n v="0.97219999999999995"/>
    <n v="0.91749999999999998"/>
    <n v="0.99509999999999998"/>
    <n v="0.89029999999999998"/>
    <n v="0.94059999999999999"/>
    <n v="0.91720000000000002"/>
    <n v="1"/>
    <x v="6"/>
  </r>
  <r>
    <x v="3"/>
    <n v="40190011"/>
    <s v="FRM"/>
    <s v="Arizona"/>
    <s v="Pima"/>
    <n v="32.32255"/>
    <n v="-111.0377"/>
    <n v="40089"/>
    <x v="6"/>
    <n v="10.9"/>
    <x v="0"/>
    <x v="7"/>
    <x v="7"/>
    <x v="7"/>
    <x v="7"/>
    <x v="7"/>
    <x v="7"/>
    <x v="7"/>
    <x v="7"/>
    <n v="0.5"/>
    <n v="2.0829450999999999"/>
    <n v="1.0778357000000001"/>
    <n v="0.2612197"/>
    <n v="5.9926418999999997"/>
    <n v="0.53112610000000005"/>
    <n v="0.22481999999999999"/>
    <n v="0.19072539999999999"/>
    <n v="3.8668000000000001E-2"/>
    <n v="0.82430000000000003"/>
    <n v="1.1919999999999999"/>
    <n v="1.1132"/>
    <n v="0.90739999999999998"/>
    <n v="0.83320000000000005"/>
    <n v="265.43130000000002"/>
    <n v="0.8236"/>
    <n v="0.79430000000000001"/>
    <x v="7"/>
  </r>
  <r>
    <x v="3"/>
    <n v="40191028"/>
    <s v="FRM"/>
    <s v="Arizona"/>
    <s v="Pima"/>
    <n v="32.29515"/>
    <n v="-110.9823"/>
    <n v="40089"/>
    <x v="7"/>
    <n v="11"/>
    <x v="0"/>
    <x v="8"/>
    <x v="8"/>
    <x v="8"/>
    <x v="8"/>
    <x v="8"/>
    <x v="8"/>
    <x v="8"/>
    <x v="8"/>
    <n v="0.5"/>
    <n v="2.1060382999999998"/>
    <n v="1.2717468000000001"/>
    <n v="0.34521309999999999"/>
    <n v="5.4524488"/>
    <n v="0.72937810000000003"/>
    <n v="0.28400110000000001"/>
    <n v="0.26853440000000001"/>
    <n v="5.2251300000000001E-2"/>
    <n v="0.89219999999999999"/>
    <n v="1.1886000000000001"/>
    <n v="0.52010000000000001"/>
    <n v="1.1835"/>
    <n v="0.43459999999999999"/>
    <n v="0.88290000000000002"/>
    <n v="0.4471"/>
    <n v="0.97430000000000005"/>
    <x v="8"/>
  </r>
  <r>
    <x v="3"/>
    <n v="40210001"/>
    <s v="FRM"/>
    <s v="Arizona"/>
    <s v="Pinal"/>
    <n v="32.877583000000001"/>
    <n v="-111.752222"/>
    <n v="46084"/>
    <x v="8"/>
    <n v="19.2"/>
    <x v="0"/>
    <x v="9"/>
    <x v="9"/>
    <x v="9"/>
    <x v="9"/>
    <x v="9"/>
    <x v="9"/>
    <x v="9"/>
    <x v="9"/>
    <n v="0.5"/>
    <n v="3.0679028000000002"/>
    <n v="0.70982279999999998"/>
    <n v="0.61471330000000002"/>
    <n v="12.087846799999999"/>
    <n v="1.0692583"/>
    <n v="0.75257169999999995"/>
    <n v="0.40371370000000001"/>
    <n v="6.5850000000000006E-2"/>
    <n v="0.97629999999999995"/>
    <n v="0.95"/>
    <n v="0.87690000000000001"/>
    <n v="0.96140000000000003"/>
    <n v="0.8548"/>
    <n v="0.92220000000000002"/>
    <n v="0.9002"/>
    <n v="1"/>
    <x v="9"/>
  </r>
  <r>
    <x v="3"/>
    <n v="40213002"/>
    <s v="FRM"/>
    <s v="Arizona"/>
    <s v="Pinal"/>
    <n v="33.421194"/>
    <n v="-111.50322199999999"/>
    <n v="51087"/>
    <x v="9"/>
    <n v="13"/>
    <x v="0"/>
    <x v="10"/>
    <x v="10"/>
    <x v="10"/>
    <x v="10"/>
    <x v="10"/>
    <x v="0"/>
    <x v="10"/>
    <x v="10"/>
    <n v="0.5"/>
    <n v="4.4653562999999998"/>
    <n v="0.1855028"/>
    <n v="0.49059839999999999"/>
    <n v="5.5637078000000004"/>
    <n v="1.3498361000000001"/>
    <n v="0"/>
    <n v="0.47888199999999997"/>
    <n v="3.3029799999999998E-2"/>
    <n v="0.98680000000000001"/>
    <n v="0.9728"/>
    <n v="0.93640000000000001"/>
    <n v="0.98599999999999999"/>
    <n v="0.93179999999999996"/>
    <n v="-9"/>
    <n v="0.93340000000000001"/>
    <n v="0.99280000000000002"/>
    <x v="10"/>
  </r>
  <r>
    <x v="3"/>
    <n v="40213013"/>
    <s v="FRM"/>
    <s v="Arizona"/>
    <s v="Pinal"/>
    <n v="33.010530000000003"/>
    <n v="-111.97205"/>
    <n v="48083"/>
    <x v="10"/>
    <n v="38.6"/>
    <x v="0"/>
    <x v="11"/>
    <x v="11"/>
    <x v="11"/>
    <x v="11"/>
    <x v="11"/>
    <x v="10"/>
    <x v="11"/>
    <x v="11"/>
    <n v="0.5"/>
    <n v="3.6078923000000001"/>
    <n v="0.65144939999999996"/>
    <n v="0.697465"/>
    <n v="30.586614600000001"/>
    <n v="1.7564362"/>
    <n v="0.14767259999999999"/>
    <n v="0.64085259999999999"/>
    <n v="3.5705800000000003E-2"/>
    <n v="0.99180000000000001"/>
    <n v="0.97"/>
    <n v="0.94730000000000003"/>
    <n v="0.98480000000000001"/>
    <n v="0.94810000000000005"/>
    <n v="0.93579999999999997"/>
    <n v="0.95230000000000004"/>
    <n v="1"/>
    <x v="11"/>
  </r>
  <r>
    <x v="3"/>
    <n v="40230004"/>
    <s v="FRM"/>
    <s v="Arizona"/>
    <s v="Santa Cruz"/>
    <n v="31.337204"/>
    <n v="-110.936718"/>
    <n v="31088"/>
    <x v="11"/>
    <n v="33.799999999999997"/>
    <x v="0"/>
    <x v="12"/>
    <x v="12"/>
    <x v="12"/>
    <x v="12"/>
    <x v="12"/>
    <x v="11"/>
    <x v="12"/>
    <x v="12"/>
    <n v="0.5"/>
    <n v="5.1499819999999996"/>
    <n v="0.2706887"/>
    <n v="0.25779380000000002"/>
    <n v="26.6933556"/>
    <n v="0.64600440000000003"/>
    <n v="6.21494E-2"/>
    <n v="0.22718269999999999"/>
    <n v="1.65568E-2"/>
    <n v="0.98939999999999995"/>
    <n v="0.98099999999999998"/>
    <n v="0.71040000000000003"/>
    <n v="0.99319999999999997"/>
    <n v="0.7"/>
    <n v="0.88949999999999996"/>
    <n v="0.69579999999999997"/>
    <n v="1"/>
    <x v="12"/>
  </r>
  <r>
    <x v="3"/>
    <n v="40252002"/>
    <s v="FRM"/>
    <s v="Arizona"/>
    <s v="Yavapai"/>
    <n v="34.594999999999999"/>
    <n v="-112.331"/>
    <n v="62082"/>
    <x v="12"/>
    <n v="10.199999999999999"/>
    <x v="0"/>
    <x v="13"/>
    <x v="13"/>
    <x v="13"/>
    <x v="13"/>
    <x v="13"/>
    <x v="12"/>
    <x v="13"/>
    <x v="13"/>
    <n v="0.5"/>
    <n v="4.7543173000000003"/>
    <n v="0.41937140000000001"/>
    <n v="0.28181440000000002"/>
    <n v="3.1584978000000001"/>
    <n v="0.77374330000000002"/>
    <n v="5.2926599999999997E-2"/>
    <n v="0.27161279999999999"/>
    <n v="4.6460799999999997E-2"/>
    <n v="0.99519999999999997"/>
    <n v="0.98160000000000003"/>
    <n v="0.75860000000000005"/>
    <n v="0.99570000000000003"/>
    <n v="0.73709999999999998"/>
    <n v="0.88249999999999995"/>
    <n v="0.74970000000000003"/>
    <n v="1"/>
    <x v="13"/>
  </r>
  <r>
    <x v="3"/>
    <n v="51130002"/>
    <s v="FRM"/>
    <s v="Arkansas"/>
    <s v="Polk"/>
    <n v="34.583699000000003"/>
    <n v="-94.226234000000005"/>
    <n v="53220"/>
    <x v="13"/>
    <n v="15.3"/>
    <x v="0"/>
    <x v="14"/>
    <x v="14"/>
    <x v="14"/>
    <x v="14"/>
    <x v="14"/>
    <x v="0"/>
    <x v="14"/>
    <x v="14"/>
    <n v="0.5"/>
    <n v="1.5551381"/>
    <n v="0.49495980000000001"/>
    <n v="0.48073510000000003"/>
    <n v="10.398268699999999"/>
    <n v="1.3204707"/>
    <n v="0.19778809999999999"/>
    <n v="0.41426809999999997"/>
    <n v="6.5709999999999998E-4"/>
    <n v="0.75560000000000005"/>
    <n v="1.0276000000000001"/>
    <n v="0.23569999999999999"/>
    <n v="1.1025"/>
    <n v="0.1958"/>
    <n v="-9"/>
    <n v="0.1983"/>
    <n v="1.0155000000000001"/>
    <x v="14"/>
  </r>
  <r>
    <x v="3"/>
    <n v="51310008"/>
    <s v="FRM"/>
    <s v="Arkansas"/>
    <s v="Sebastian"/>
    <n v="35.389671999999997"/>
    <n v="-94.424288000000004"/>
    <n v="60218"/>
    <x v="14"/>
    <n v="15.9"/>
    <x v="0"/>
    <x v="15"/>
    <x v="15"/>
    <x v="15"/>
    <x v="15"/>
    <x v="15"/>
    <x v="13"/>
    <x v="15"/>
    <x v="15"/>
    <n v="0.5"/>
    <n v="1.1722945"/>
    <n v="0.55126640000000005"/>
    <n v="0.55137760000000002"/>
    <n v="10.9970455"/>
    <n v="1.1077005"/>
    <n v="0.63194939999999999"/>
    <n v="0.3944416"/>
    <n v="6.0924000000000004E-3"/>
    <n v="0.97170000000000001"/>
    <n v="0.95220000000000005"/>
    <n v="0.26719999999999999"/>
    <n v="0.96020000000000005"/>
    <n v="0.20250000000000001"/>
    <n v="0.70840000000000003"/>
    <n v="0.22209999999999999"/>
    <n v="1.0018"/>
    <x v="15"/>
  </r>
  <r>
    <x v="3"/>
    <n v="51430005"/>
    <s v="FRM"/>
    <s v="Arkansas"/>
    <s v="Washington"/>
    <n v="36.179699999999997"/>
    <n v="-94.116827000000001"/>
    <n v="68220"/>
    <x v="15"/>
    <n v="14.6"/>
    <x v="0"/>
    <x v="16"/>
    <x v="16"/>
    <x v="16"/>
    <x v="16"/>
    <x v="16"/>
    <x v="14"/>
    <x v="16"/>
    <x v="16"/>
    <n v="0.5"/>
    <n v="0.62373840000000003"/>
    <n v="0.55485930000000006"/>
    <n v="0.70926800000000001"/>
    <n v="9.7117558000000006"/>
    <n v="0.91512190000000004"/>
    <n v="1.3047059000000001"/>
    <n v="0.35784880000000002"/>
    <n v="3.9797000000000001E-3"/>
    <n v="0.86750000000000005"/>
    <n v="1.0022"/>
    <n v="0.37740000000000001"/>
    <n v="0.83250000000000002"/>
    <n v="0.22489999999999999"/>
    <n v="0.89419999999999999"/>
    <n v="0.27139999999999997"/>
    <n v="1.3831"/>
    <x v="16"/>
  </r>
  <r>
    <x v="3"/>
    <n v="60010007"/>
    <s v="FRM"/>
    <s v="California"/>
    <s v="Alameda"/>
    <n v="37.6875"/>
    <n v="-121.7842"/>
    <n v="106020"/>
    <x v="16"/>
    <n v="36"/>
    <x v="0"/>
    <x v="17"/>
    <x v="17"/>
    <x v="17"/>
    <x v="17"/>
    <x v="17"/>
    <x v="15"/>
    <x v="17"/>
    <x v="17"/>
    <n v="0.5"/>
    <n v="0.87234339999999999"/>
    <n v="2.3037512000000002"/>
    <n v="3.2903836000000002"/>
    <n v="15.9702663"/>
    <n v="1.5790535000000001"/>
    <n v="9.3375692000000008"/>
    <n v="1.8511397999999999"/>
    <n v="0.33713330000000002"/>
    <n v="0.93910000000000005"/>
    <n v="0.91720000000000002"/>
    <n v="0.89559999999999995"/>
    <n v="0.97009999999999996"/>
    <n v="0.80110000000000003"/>
    <n v="0.91890000000000005"/>
    <n v="0.9113"/>
    <n v="1"/>
    <x v="17"/>
  </r>
  <r>
    <x v="3"/>
    <n v="60010009"/>
    <s v="FRM"/>
    <s v="California"/>
    <s v="Alameda"/>
    <n v="37.74306"/>
    <n v="-122.16994"/>
    <n v="107017"/>
    <x v="17"/>
    <n v="21.9"/>
    <x v="0"/>
    <x v="18"/>
    <x v="18"/>
    <x v="18"/>
    <x v="18"/>
    <x v="18"/>
    <x v="16"/>
    <x v="18"/>
    <x v="18"/>
    <n v="0.5"/>
    <n v="0.71105969999999996"/>
    <n v="1.7755034000000001"/>
    <n v="2.2012271999999999"/>
    <n v="7.9004393000000004"/>
    <n v="1.1028800000000001"/>
    <n v="6.2283888000000003"/>
    <n v="1.2443173999999999"/>
    <n v="0.31836399999999998"/>
    <n v="0.95350000000000001"/>
    <n v="0.87150000000000005"/>
    <n v="0.87250000000000005"/>
    <n v="0.95950000000000002"/>
    <n v="0.74099999999999999"/>
    <n v="0.90769999999999995"/>
    <n v="0.89410000000000001"/>
    <n v="1"/>
    <x v="18"/>
  </r>
  <r>
    <x v="3"/>
    <n v="60011001"/>
    <s v="FRM"/>
    <s v="California"/>
    <s v="Alameda"/>
    <n v="37.535800000000002"/>
    <n v="-121.9619"/>
    <n v="105018"/>
    <x v="18"/>
    <n v="31.5"/>
    <x v="0"/>
    <x v="19"/>
    <x v="19"/>
    <x v="19"/>
    <x v="19"/>
    <x v="19"/>
    <x v="17"/>
    <x v="19"/>
    <x v="19"/>
    <n v="0.5"/>
    <n v="0.96577199999999996"/>
    <n v="2.6766353000000001"/>
    <n v="2.9143827"/>
    <n v="12.951232900000001"/>
    <n v="1.5757432"/>
    <n v="8.0651884000000003"/>
    <n v="1.6160988000000001"/>
    <n v="0.32686809999999999"/>
    <n v="0.93810000000000004"/>
    <n v="0.88839999999999997"/>
    <n v="0.879"/>
    <n v="0.96760000000000002"/>
    <n v="0.78129999999999999"/>
    <n v="0.90680000000000005"/>
    <n v="0.89670000000000005"/>
    <n v="1"/>
    <x v="19"/>
  </r>
  <r>
    <x v="3"/>
    <n v="60070002"/>
    <s v="FRM"/>
    <s v="California"/>
    <s v="Butte"/>
    <n v="39.7575"/>
    <n v="-121.84222200000001"/>
    <n v="124025"/>
    <x v="19"/>
    <n v="58.5"/>
    <x v="0"/>
    <x v="20"/>
    <x v="20"/>
    <x v="20"/>
    <x v="20"/>
    <x v="20"/>
    <x v="18"/>
    <x v="20"/>
    <x v="20"/>
    <n v="0.5"/>
    <n v="5.3294597000000001"/>
    <n v="3.0240345"/>
    <n v="2.5151799000000001"/>
    <n v="36.694339800000002"/>
    <n v="6.2980679999999998"/>
    <n v="1.020008"/>
    <n v="2.3474499999999998"/>
    <n v="0.83994539999999995"/>
    <n v="0.99419999999999997"/>
    <n v="0.96379999999999999"/>
    <n v="0.96630000000000005"/>
    <n v="0.99019999999999997"/>
    <n v="0.97289999999999999"/>
    <n v="0.92379999999999995"/>
    <n v="0.97289999999999999"/>
    <n v="1"/>
    <x v="20"/>
  </r>
  <r>
    <x v="3"/>
    <n v="60090001"/>
    <s v="FRM"/>
    <s v="California"/>
    <s v="Calaveras"/>
    <n v="38.201943999999997"/>
    <n v="-120.680556"/>
    <n v="108029"/>
    <x v="20"/>
    <n v="26.3"/>
    <x v="0"/>
    <x v="21"/>
    <x v="21"/>
    <x v="21"/>
    <x v="21"/>
    <x v="21"/>
    <x v="19"/>
    <x v="21"/>
    <x v="21"/>
    <n v="0.5"/>
    <n v="1.4661096"/>
    <n v="1.2561442"/>
    <n v="1.4263429999999999"/>
    <n v="15.030666399999999"/>
    <n v="2.6159002999999998"/>
    <n v="2.2457862"/>
    <n v="1.0655447"/>
    <n v="0.783107"/>
    <n v="0.9889"/>
    <n v="0.9577"/>
    <n v="0.90069999999999995"/>
    <n v="0.95620000000000005"/>
    <n v="0.88980000000000004"/>
    <n v="0.91710000000000003"/>
    <n v="0.90600000000000003"/>
    <n v="1"/>
    <x v="21"/>
  </r>
  <r>
    <x v="3"/>
    <n v="60130002"/>
    <s v="FRM"/>
    <s v="California"/>
    <s v="Contra Costa"/>
    <n v="37.936"/>
    <n v="-122.0262"/>
    <n v="108019"/>
    <x v="21"/>
    <n v="31.3"/>
    <x v="0"/>
    <x v="22"/>
    <x v="22"/>
    <x v="22"/>
    <x v="22"/>
    <x v="22"/>
    <x v="20"/>
    <x v="22"/>
    <x v="22"/>
    <n v="0.5"/>
    <n v="0.94199409999999995"/>
    <n v="1.5378773999999999"/>
    <n v="2.4906952000000002"/>
    <n v="14.510119400000001"/>
    <n v="2.4023154"/>
    <n v="5.8605146000000001"/>
    <n v="1.6147267999999999"/>
    <n v="1.5087169"/>
    <n v="1.2405999999999999"/>
    <n v="0.83089999999999997"/>
    <n v="0.71909999999999996"/>
    <n v="1.0831999999999999"/>
    <n v="1.2645999999999999"/>
    <n v="0.61560000000000004"/>
    <n v="0.84740000000000004"/>
    <n v="3.7141000000000002"/>
    <x v="22"/>
  </r>
  <r>
    <x v="3"/>
    <n v="60190008"/>
    <s v="FRM"/>
    <s v="California"/>
    <s v="Fresno"/>
    <n v="36.781388999999997"/>
    <n v="-119.772222"/>
    <n v="94032"/>
    <x v="22"/>
    <n v="54.4"/>
    <x v="0"/>
    <x v="23"/>
    <x v="23"/>
    <x v="23"/>
    <x v="23"/>
    <x v="23"/>
    <x v="21"/>
    <x v="23"/>
    <x v="23"/>
    <n v="0.5"/>
    <n v="0.66502309999999998"/>
    <n v="1.7795791999999999"/>
    <n v="6.4098115"/>
    <n v="19.360714000000002"/>
    <n v="2.0170382999999998"/>
    <n v="19.494558300000001"/>
    <n v="3.7723927000000002"/>
    <n v="0.4147786"/>
    <n v="0.95179999999999998"/>
    <n v="0.875"/>
    <n v="0.94"/>
    <n v="0.95830000000000004"/>
    <n v="0.87339999999999995"/>
    <n v="0.94950000000000001"/>
    <n v="0.94650000000000001"/>
    <n v="0.96050000000000002"/>
    <x v="23"/>
  </r>
  <r>
    <x v="3"/>
    <n v="60195001"/>
    <s v="FRM"/>
    <s v="California"/>
    <s v="Fresno"/>
    <n v="36.819167"/>
    <n v="-119.71638900000001"/>
    <n v="94033"/>
    <x v="23"/>
    <n v="49.9"/>
    <x v="0"/>
    <x v="24"/>
    <x v="24"/>
    <x v="24"/>
    <x v="24"/>
    <x v="24"/>
    <x v="22"/>
    <x v="24"/>
    <x v="24"/>
    <n v="0.5"/>
    <n v="0.69083989999999995"/>
    <n v="2.0514142999999998"/>
    <n v="5.8013816"/>
    <n v="17.520746200000001"/>
    <n v="1.7250979"/>
    <n v="17.789047199999999"/>
    <n v="3.4352067000000002"/>
    <n v="0.4713967"/>
    <n v="0.9698"/>
    <n v="0.99250000000000005"/>
    <n v="0.88770000000000004"/>
    <n v="1.0478000000000001"/>
    <n v="0.78680000000000005"/>
    <n v="0.90249999999999997"/>
    <n v="0.89800000000000002"/>
    <n v="1.0791999999999999"/>
    <x v="24"/>
  </r>
  <r>
    <x v="3"/>
    <n v="60195025"/>
    <s v="FRM"/>
    <s v="California"/>
    <s v="Fresno"/>
    <n v="36.727083"/>
    <n v="-119.732056"/>
    <n v="93032"/>
    <x v="24"/>
    <n v="48.8"/>
    <x v="0"/>
    <x v="25"/>
    <x v="25"/>
    <x v="25"/>
    <x v="25"/>
    <x v="25"/>
    <x v="23"/>
    <x v="25"/>
    <x v="25"/>
    <n v="0.5"/>
    <n v="0.69399169999999999"/>
    <n v="2.1353542999999999"/>
    <n v="5.6604495000000004"/>
    <n v="16.890474300000001"/>
    <n v="1.6015151999999999"/>
    <n v="17.4688549"/>
    <n v="3.3671913"/>
    <n v="0.49807580000000001"/>
    <n v="0.96099999999999997"/>
    <n v="0.90429999999999999"/>
    <n v="0.92889999999999995"/>
    <n v="0.97109999999999996"/>
    <n v="0.83940000000000003"/>
    <n v="0.94059999999999999"/>
    <n v="0.93659999999999999"/>
    <n v="1"/>
    <x v="25"/>
  </r>
  <r>
    <x v="3"/>
    <n v="60231002"/>
    <s v="FRM"/>
    <s v="California"/>
    <s v="Humboldt"/>
    <n v="40.801665999999997"/>
    <n v="-124.16194400000001"/>
    <n v="138012"/>
    <x v="25"/>
    <n v="21.9"/>
    <x v="0"/>
    <x v="26"/>
    <x v="26"/>
    <x v="26"/>
    <x v="26"/>
    <x v="26"/>
    <x v="24"/>
    <x v="26"/>
    <x v="26"/>
    <n v="0.5"/>
    <n v="0.78555419999999998"/>
    <n v="1.0658246"/>
    <n v="0.38114999999999999"/>
    <n v="17.298543899999999"/>
    <n v="1.0123993"/>
    <n v="0.46149279999999998"/>
    <n v="0.24813199999999999"/>
    <n v="0.20130580000000001"/>
    <n v="0.98040000000000005"/>
    <n v="0.89910000000000001"/>
    <n v="0.89590000000000003"/>
    <n v="0.95440000000000003"/>
    <n v="0.91139999999999999"/>
    <n v="0.86909999999999998"/>
    <n v="0.89939999999999998"/>
    <n v="1"/>
    <x v="26"/>
  </r>
  <r>
    <x v="3"/>
    <n v="60231004"/>
    <s v="FRM"/>
    <s v="California"/>
    <s v="Humboldt"/>
    <n v="40.776944"/>
    <n v="-124.17749999999999"/>
    <n v="138012"/>
    <x v="26"/>
    <n v="23"/>
    <x v="0"/>
    <x v="27"/>
    <x v="27"/>
    <x v="27"/>
    <x v="27"/>
    <x v="27"/>
    <x v="25"/>
    <x v="27"/>
    <x v="27"/>
    <n v="0.5"/>
    <n v="0.93446560000000001"/>
    <n v="0.95752420000000005"/>
    <n v="0.40855069999999999"/>
    <n v="18.191711399999999"/>
    <n v="1.0677179000000001"/>
    <n v="0.50996819999999998"/>
    <n v="0.26518019999999998"/>
    <n v="0.24945600000000001"/>
    <n v="0.98419999999999996"/>
    <n v="0.89370000000000005"/>
    <n v="0.89810000000000001"/>
    <n v="0.95340000000000003"/>
    <n v="0.92310000000000003"/>
    <n v="0.85770000000000002"/>
    <n v="0.90329999999999999"/>
    <n v="1"/>
    <x v="27"/>
  </r>
  <r>
    <x v="3"/>
    <n v="60250005"/>
    <s v="FRM"/>
    <s v="California"/>
    <s v="Imperial"/>
    <n v="32.676110999999999"/>
    <n v="-115.483333"/>
    <n v="50055"/>
    <x v="27"/>
    <n v="35.1"/>
    <x v="0"/>
    <x v="28"/>
    <x v="28"/>
    <x v="28"/>
    <x v="28"/>
    <x v="28"/>
    <x v="26"/>
    <x v="28"/>
    <x v="28"/>
    <n v="0.5"/>
    <n v="3.1792845999999999"/>
    <n v="1.6515104"/>
    <n v="0.92182819999999999"/>
    <n v="21.875829700000001"/>
    <n v="0.85752919999999999"/>
    <n v="2.0698439999999998"/>
    <n v="0.44837569999999999"/>
    <n v="3.6855779000000002"/>
    <n v="0.98029999999999995"/>
    <n v="0.92600000000000005"/>
    <n v="0.92120000000000002"/>
    <n v="0.98080000000000001"/>
    <n v="0.88619999999999999"/>
    <n v="0.94110000000000005"/>
    <n v="0.92869999999999997"/>
    <n v="1"/>
    <x v="28"/>
  </r>
  <r>
    <x v="3"/>
    <n v="60250007"/>
    <s v="FRM"/>
    <s v="California"/>
    <s v="Imperial"/>
    <n v="32.978349999999999"/>
    <n v="-115.53829"/>
    <n v="52055"/>
    <x v="28"/>
    <n v="18.600000000000001"/>
    <x v="0"/>
    <x v="29"/>
    <x v="29"/>
    <x v="29"/>
    <x v="29"/>
    <x v="29"/>
    <x v="27"/>
    <x v="29"/>
    <x v="29"/>
    <n v="0.5"/>
    <n v="3.5930792999999999"/>
    <n v="1.0191675"/>
    <n v="0.90630160000000004"/>
    <n v="8.0086613"/>
    <n v="1.5063556"/>
    <n v="1.3137473"/>
    <n v="0.63823220000000003"/>
    <n v="1.2118475"/>
    <n v="0.85299999999999998"/>
    <n v="0.93469999999999998"/>
    <n v="1.0359"/>
    <n v="0.97789999999999999"/>
    <n v="1.0523"/>
    <n v="0.94340000000000002"/>
    <n v="1.1262000000000001"/>
    <n v="0.95030000000000003"/>
    <x v="29"/>
  </r>
  <r>
    <x v="3"/>
    <n v="60251003"/>
    <s v="FRM"/>
    <s v="California"/>
    <s v="Imperial"/>
    <n v="32.791666999999997"/>
    <n v="-115.561667"/>
    <n v="51055"/>
    <x v="29"/>
    <n v="17.2"/>
    <x v="0"/>
    <x v="30"/>
    <x v="30"/>
    <x v="30"/>
    <x v="30"/>
    <x v="30"/>
    <x v="28"/>
    <x v="30"/>
    <x v="30"/>
    <n v="0.5"/>
    <n v="4.2221488999999996"/>
    <n v="0.64108229999999999"/>
    <n v="0.58055159999999995"/>
    <n v="8.2220917"/>
    <n v="1.4101276"/>
    <n v="0.42139159999999998"/>
    <n v="0.51059370000000004"/>
    <n v="0.78223229999999999"/>
    <n v="0.85419999999999996"/>
    <n v="0.98240000000000005"/>
    <n v="1.0218"/>
    <n v="0.98950000000000005"/>
    <n v="0.97130000000000005"/>
    <n v="0.94369999999999998"/>
    <n v="1.1063000000000001"/>
    <n v="0.91339999999999999"/>
    <x v="30"/>
  </r>
  <r>
    <x v="3"/>
    <n v="60271003"/>
    <s v="FRM"/>
    <s v="California"/>
    <s v="Inyo"/>
    <n v="36.487777999999999"/>
    <n v="-117.87055599999999"/>
    <n v="88045"/>
    <x v="30"/>
    <n v="36.299999999999997"/>
    <x v="0"/>
    <x v="31"/>
    <x v="31"/>
    <x v="31"/>
    <x v="31"/>
    <x v="31"/>
    <x v="29"/>
    <x v="31"/>
    <x v="31"/>
    <n v="0.5"/>
    <n v="3.9081687999999999"/>
    <n v="0.92047469999999998"/>
    <n v="1.2799986999999999"/>
    <n v="24.744886399999999"/>
    <n v="2.4974153000000001"/>
    <n v="1.4135396"/>
    <n v="1.0589393"/>
    <n v="4.4026799999999998E-2"/>
    <n v="0.9304"/>
    <n v="0.99490000000000001"/>
    <n v="0.88680000000000003"/>
    <n v="1.0083"/>
    <n v="0.86229999999999996"/>
    <n v="0.96519999999999995"/>
    <n v="0.91810000000000003"/>
    <n v="1.0324"/>
    <x v="31"/>
  </r>
  <r>
    <x v="3"/>
    <n v="60290010"/>
    <s v="FRM"/>
    <s v="California"/>
    <s v="Kern"/>
    <n v="35.385556000000001"/>
    <n v="-119.01472200000001"/>
    <n v="80034"/>
    <x v="31"/>
    <n v="62.3"/>
    <x v="0"/>
    <x v="32"/>
    <x v="32"/>
    <x v="32"/>
    <x v="32"/>
    <x v="32"/>
    <x v="30"/>
    <x v="32"/>
    <x v="32"/>
    <n v="0.5"/>
    <n v="1.2798828"/>
    <n v="1.8760365000000001"/>
    <n v="7.655735"/>
    <n v="19.46311"/>
    <n v="2.7626987000000001"/>
    <n v="22.827013000000001"/>
    <n v="4.4429430999999999"/>
    <n v="0.35052329999999998"/>
    <n v="0.93049999999999999"/>
    <n v="0.77549999999999997"/>
    <n v="0.96870000000000001"/>
    <n v="0.86370000000000002"/>
    <n v="1.0028999999999999"/>
    <n v="0.96360000000000001"/>
    <n v="0.96509999999999996"/>
    <n v="0.93400000000000005"/>
    <x v="32"/>
  </r>
  <r>
    <x v="3"/>
    <n v="60290014"/>
    <s v="FRM"/>
    <s v="California"/>
    <s v="Kern"/>
    <n v="35.356110999999999"/>
    <n v="-119.040278"/>
    <n v="80034"/>
    <x v="32"/>
    <n v="60.8"/>
    <x v="0"/>
    <x v="33"/>
    <x v="33"/>
    <x v="33"/>
    <x v="33"/>
    <x v="33"/>
    <x v="31"/>
    <x v="33"/>
    <x v="33"/>
    <n v="0.5"/>
    <n v="2.7890632000000002"/>
    <n v="1.9397892000000001"/>
    <n v="6.4929943000000003"/>
    <n v="23.4533749"/>
    <n v="3.6077754"/>
    <n v="17.821649600000001"/>
    <n v="3.9375813000000002"/>
    <n v="0.28169820000000001"/>
    <n v="2.0295999999999998"/>
    <n v="0.83260000000000001"/>
    <n v="0.76190000000000002"/>
    <n v="1.2468999999999999"/>
    <n v="1.0701000000000001"/>
    <n v="0.71209999999999996"/>
    <n v="0.80459999999999998"/>
    <n v="0.78500000000000003"/>
    <x v="33"/>
  </r>
  <r>
    <x v="3"/>
    <n v="60290016"/>
    <s v="FRM"/>
    <s v="California"/>
    <s v="Kern"/>
    <n v="35.324722000000001"/>
    <n v="-118.999167"/>
    <n v="79034"/>
    <x v="33"/>
    <n v="63.3"/>
    <x v="0"/>
    <x v="34"/>
    <x v="34"/>
    <x v="34"/>
    <x v="34"/>
    <x v="34"/>
    <x v="32"/>
    <x v="34"/>
    <x v="34"/>
    <n v="0.5"/>
    <n v="1.3049744000000001"/>
    <n v="1.9224938"/>
    <n v="7.7632284"/>
    <n v="21.079870199999998"/>
    <n v="2.8824801"/>
    <n v="23.042940099999999"/>
    <n v="4.4912394999999998"/>
    <n v="0.35027960000000002"/>
    <n v="0.96"/>
    <n v="0.84350000000000003"/>
    <n v="0.92459999999999998"/>
    <n v="0.9385"/>
    <n v="0.85850000000000004"/>
    <n v="0.93620000000000003"/>
    <n v="0.93259999999999998"/>
    <n v="1"/>
    <x v="34"/>
  </r>
  <r>
    <x v="3"/>
    <n v="60310004"/>
    <s v="FRM"/>
    <s v="California"/>
    <s v="Kings"/>
    <n v="36.101388999999998"/>
    <n v="-119.565833"/>
    <n v="87032"/>
    <x v="34"/>
    <n v="50.8"/>
    <x v="0"/>
    <x v="35"/>
    <x v="35"/>
    <x v="35"/>
    <x v="35"/>
    <x v="35"/>
    <x v="33"/>
    <x v="35"/>
    <x v="35"/>
    <n v="0.5"/>
    <n v="0.82309679999999996"/>
    <n v="1.5496270999999999"/>
    <n v="5.6299839"/>
    <n v="19.734102199999999"/>
    <n v="1.9471008000000001"/>
    <n v="17.070005399999999"/>
    <n v="3.3243114999999999"/>
    <n v="0.31991069999999999"/>
    <n v="0.95330000000000004"/>
    <n v="0.91090000000000004"/>
    <n v="0.94159999999999999"/>
    <n v="0.97050000000000003"/>
    <n v="0.89039999999999997"/>
    <n v="0.94889999999999997"/>
    <n v="0.94569999999999999"/>
    <n v="1"/>
    <x v="35"/>
  </r>
  <r>
    <x v="3"/>
    <n v="60333001"/>
    <s v="FRM"/>
    <s v="California"/>
    <s v="Lake"/>
    <n v="39.031388999999997"/>
    <n v="-122.922222"/>
    <n v="120015"/>
    <x v="35"/>
    <n v="26.3"/>
    <x v="0"/>
    <x v="36"/>
    <x v="36"/>
    <x v="36"/>
    <x v="36"/>
    <x v="36"/>
    <x v="34"/>
    <x v="36"/>
    <x v="36"/>
    <n v="0.5"/>
    <n v="1.0470132000000001"/>
    <n v="0.60043729999999995"/>
    <n v="0.758413"/>
    <n v="17.230772000000002"/>
    <n v="2.1934383"/>
    <n v="0.11288049999999999"/>
    <n v="0.7978172"/>
    <n v="3.1029884999999999"/>
    <n v="0.996"/>
    <n v="0.98909999999999998"/>
    <n v="0.98370000000000002"/>
    <n v="0.99780000000000002"/>
    <n v="0.98650000000000004"/>
    <n v="0.92779999999999996"/>
    <n v="0.98640000000000005"/>
    <n v="1"/>
    <x v="36"/>
  </r>
  <r>
    <x v="3"/>
    <n v="60370002"/>
    <s v="FRM"/>
    <s v="California"/>
    <s v="Los Angeles"/>
    <n v="34.136499999999998"/>
    <n v="-117.92391000000001"/>
    <n v="67040"/>
    <x v="36"/>
    <n v="37.5"/>
    <x v="0"/>
    <x v="37"/>
    <x v="37"/>
    <x v="37"/>
    <x v="37"/>
    <x v="37"/>
    <x v="35"/>
    <x v="37"/>
    <x v="37"/>
    <n v="0.5"/>
    <n v="1.4774683"/>
    <n v="2.1035398999999999"/>
    <n v="4.0088286000000002"/>
    <n v="14.5068169"/>
    <n v="3.7810565999999999"/>
    <n v="8.9917344999999997"/>
    <n v="2.0741196"/>
    <n v="0.113202"/>
    <n v="1.0194000000000001"/>
    <n v="0.82969999999999999"/>
    <n v="1.0161"/>
    <n v="0.84119999999999995"/>
    <n v="0.94820000000000004"/>
    <n v="1.0606"/>
    <n v="1.0357000000000001"/>
    <n v="0.92069999999999996"/>
    <x v="37"/>
  </r>
  <r>
    <x v="3"/>
    <n v="60371002"/>
    <s v="FRM"/>
    <s v="California"/>
    <s v="Los Angeles"/>
    <n v="34.176049999999996"/>
    <n v="-118.31712"/>
    <n v="68037"/>
    <x v="37"/>
    <n v="35.200000000000003"/>
    <x v="0"/>
    <x v="38"/>
    <x v="38"/>
    <x v="38"/>
    <x v="38"/>
    <x v="38"/>
    <x v="36"/>
    <x v="38"/>
    <x v="38"/>
    <n v="0.5"/>
    <n v="1.2161546000000001"/>
    <n v="2.088686"/>
    <n v="4.2132982999999999"/>
    <n v="11.4146318"/>
    <n v="3.4126039000000001"/>
    <n v="10.189549400000001"/>
    <n v="2.1452100000000001"/>
    <n v="0.1159592"/>
    <n v="0.87690000000000001"/>
    <n v="0.86209999999999998"/>
    <n v="0.87529999999999997"/>
    <n v="0.94259999999999999"/>
    <n v="0.78369999999999995"/>
    <n v="0.92120000000000002"/>
    <n v="0.89729999999999999"/>
    <n v="1"/>
    <x v="38"/>
  </r>
  <r>
    <x v="3"/>
    <n v="60371103"/>
    <s v="FRM"/>
    <s v="California"/>
    <s v="Los Angeles"/>
    <n v="34.066589999999998"/>
    <n v="-118.22687999999999"/>
    <n v="67037"/>
    <x v="38"/>
    <n v="35.6"/>
    <x v="0"/>
    <x v="39"/>
    <x v="39"/>
    <x v="39"/>
    <x v="39"/>
    <x v="39"/>
    <x v="37"/>
    <x v="39"/>
    <x v="39"/>
    <n v="0.5"/>
    <n v="1.3181517"/>
    <n v="2.0076067000000002"/>
    <n v="4.7547784000000002"/>
    <n v="8.9806881000000001"/>
    <n v="3.6533343999999999"/>
    <n v="11.835688599999999"/>
    <n v="2.4812956000000002"/>
    <n v="9.3956799999999993E-2"/>
    <n v="0.77649999999999997"/>
    <n v="0.9335"/>
    <n v="0.88619999999999999"/>
    <n v="0.9889"/>
    <n v="0.52569999999999995"/>
    <n v="1.0642"/>
    <n v="0.84450000000000003"/>
    <n v="0.27529999999999999"/>
    <x v="39"/>
  </r>
  <r>
    <x v="3"/>
    <n v="60371201"/>
    <s v="FRM"/>
    <s v="California"/>
    <s v="Los Angeles"/>
    <n v="34.199249999999999"/>
    <n v="-118.53276"/>
    <n v="68035"/>
    <x v="39"/>
    <n v="26.8"/>
    <x v="0"/>
    <x v="40"/>
    <x v="40"/>
    <x v="40"/>
    <x v="40"/>
    <x v="40"/>
    <x v="38"/>
    <x v="40"/>
    <x v="40"/>
    <n v="0.5"/>
    <n v="0.70416210000000001"/>
    <n v="1.4566952"/>
    <n v="2.7002537000000002"/>
    <n v="11.437696499999999"/>
    <n v="2.5021412000000001"/>
    <n v="6.0881366999999997"/>
    <n v="1.3181050999999999"/>
    <n v="9.9463800000000005E-2"/>
    <n v="0.92579999999999996"/>
    <n v="0.86429999999999996"/>
    <n v="0.89680000000000004"/>
    <n v="0.95420000000000005"/>
    <n v="0.85270000000000001"/>
    <n v="0.92210000000000003"/>
    <n v="0.90700000000000003"/>
    <n v="1"/>
    <x v="40"/>
  </r>
  <r>
    <x v="3"/>
    <n v="60371301"/>
    <s v="FRM"/>
    <s v="California"/>
    <s v="Los Angeles"/>
    <n v="33.928989999999999"/>
    <n v="-118.21071000000001"/>
    <n v="65037"/>
    <x v="40"/>
    <n v="36.5"/>
    <x v="0"/>
    <x v="41"/>
    <x v="41"/>
    <x v="41"/>
    <x v="41"/>
    <x v="41"/>
    <x v="39"/>
    <x v="41"/>
    <x v="41"/>
    <n v="0.5"/>
    <n v="1.2264527000000001"/>
    <n v="2.2414665"/>
    <n v="4.1580643999999998"/>
    <n v="12.561557799999999"/>
    <n v="3.0527985000000002"/>
    <n v="10.498727799999999"/>
    <n v="2.1794701000000001"/>
    <n v="9.6258999999999997E-2"/>
    <n v="0.86529999999999996"/>
    <n v="0.8569"/>
    <n v="0.86580000000000001"/>
    <n v="0.92220000000000002"/>
    <n v="0.747"/>
    <n v="0.91920000000000002"/>
    <n v="0.89359999999999995"/>
    <n v="1"/>
    <x v="41"/>
  </r>
  <r>
    <x v="3"/>
    <n v="60371602"/>
    <s v="FRM"/>
    <s v="California"/>
    <s v="Los Angeles"/>
    <n v="34.011940000000003"/>
    <n v="-118.06995000000001"/>
    <n v="66038"/>
    <x v="41"/>
    <n v="36"/>
    <x v="0"/>
    <x v="42"/>
    <x v="42"/>
    <x v="42"/>
    <x v="42"/>
    <x v="42"/>
    <x v="40"/>
    <x v="42"/>
    <x v="42"/>
    <n v="0.5"/>
    <n v="1.3067544"/>
    <n v="3.0423651"/>
    <n v="3.7754047000000002"/>
    <n v="13.083762200000001"/>
    <n v="2.7669082"/>
    <n v="9.4573935999999996"/>
    <n v="1.9491011"/>
    <n v="0.1217203"/>
    <n v="0.87360000000000004"/>
    <n v="0.87819999999999998"/>
    <n v="0.87050000000000005"/>
    <n v="0.94520000000000004"/>
    <n v="0.75729999999999997"/>
    <n v="0.9224"/>
    <n v="0.89970000000000006"/>
    <n v="1"/>
    <x v="42"/>
  </r>
  <r>
    <x v="3"/>
    <n v="60372005"/>
    <s v="FRM"/>
    <s v="California"/>
    <s v="Los Angeles"/>
    <n v="34.132599999999996"/>
    <n v="-118.1272"/>
    <n v="67038"/>
    <x v="30"/>
    <n v="33.1"/>
    <x v="0"/>
    <x v="43"/>
    <x v="43"/>
    <x v="43"/>
    <x v="43"/>
    <x v="43"/>
    <x v="41"/>
    <x v="43"/>
    <x v="43"/>
    <n v="0.5"/>
    <n v="1.4530624999999999"/>
    <n v="2.1838932"/>
    <n v="4.3197755999999998"/>
    <n v="8.2558193000000006"/>
    <n v="4.7080212000000001"/>
    <n v="9.2905177999999999"/>
    <n v="2.2563192999999999"/>
    <n v="0.21881110000000001"/>
    <n v="0.88959999999999995"/>
    <n v="0.86409999999999998"/>
    <n v="0.87239999999999995"/>
    <n v="0.9415"/>
    <n v="0.80369999999999997"/>
    <n v="0.92069999999999996"/>
    <n v="0.88429999999999997"/>
    <n v="1"/>
    <x v="43"/>
  </r>
  <r>
    <x v="3"/>
    <n v="60374002"/>
    <s v="FRM"/>
    <s v="California"/>
    <s v="Los Angeles"/>
    <n v="33.82376"/>
    <n v="-118.18921"/>
    <n v="64037"/>
    <x v="42"/>
    <n v="32.6"/>
    <x v="0"/>
    <x v="44"/>
    <x v="44"/>
    <x v="44"/>
    <x v="44"/>
    <x v="44"/>
    <x v="42"/>
    <x v="44"/>
    <x v="44"/>
    <n v="0.5"/>
    <n v="1.1947246"/>
    <n v="2.3961877999999999"/>
    <n v="3.9790421"/>
    <n v="9.4697770999999999"/>
    <n v="2.9700141000000002"/>
    <n v="9.9941235000000006"/>
    <n v="2.0822978000000001"/>
    <n v="9.4516799999999998E-2"/>
    <n v="0.85499999999999998"/>
    <n v="0.72950000000000004"/>
    <n v="0.97740000000000005"/>
    <n v="0.7954"/>
    <n v="0.88539999999999996"/>
    <n v="1.0209999999999999"/>
    <n v="1.0055000000000001"/>
    <n v="1.0127999999999999"/>
    <x v="44"/>
  </r>
  <r>
    <x v="3"/>
    <n v="60374004"/>
    <s v="FRM"/>
    <s v="California"/>
    <s v="Los Angeles"/>
    <n v="33.792360000000002"/>
    <n v="-118.17533"/>
    <n v="64037"/>
    <x v="43"/>
    <n v="28"/>
    <x v="0"/>
    <x v="45"/>
    <x v="45"/>
    <x v="45"/>
    <x v="45"/>
    <x v="45"/>
    <x v="43"/>
    <x v="45"/>
    <x v="45"/>
    <n v="0.5"/>
    <n v="1.0775277999999999"/>
    <n v="2.3073244000000002"/>
    <n v="3.4481947000000002"/>
    <n v="7.6273264999999997"/>
    <n v="2.5429067999999999"/>
    <n v="8.6923075000000001"/>
    <n v="1.8067887"/>
    <n v="8.6752099999999999E-2"/>
    <n v="0.86739999999999995"/>
    <n v="0.87990000000000002"/>
    <n v="0.87619999999999998"/>
    <n v="0.92469999999999997"/>
    <n v="0.77410000000000001"/>
    <n v="0.92090000000000005"/>
    <n v="0.89990000000000003"/>
    <n v="1"/>
    <x v="45"/>
  </r>
  <r>
    <x v="3"/>
    <n v="60379033"/>
    <s v="FRM"/>
    <s v="California"/>
    <s v="Los Angeles"/>
    <n v="34.671388999999998"/>
    <n v="-118.130556"/>
    <n v="72039"/>
    <x v="28"/>
    <n v="18.399999999999999"/>
    <x v="0"/>
    <x v="46"/>
    <x v="46"/>
    <x v="46"/>
    <x v="46"/>
    <x v="46"/>
    <x v="44"/>
    <x v="46"/>
    <x v="46"/>
    <n v="0.5"/>
    <n v="1.9597741"/>
    <n v="1.0317395"/>
    <n v="1.1881492"/>
    <n v="9.1906853000000002"/>
    <n v="2.5368366"/>
    <n v="1.0556056"/>
    <n v="0.90718600000000005"/>
    <n v="3.0490799999999998E-2"/>
    <n v="0.92559999999999998"/>
    <n v="0.89559999999999995"/>
    <n v="0.91"/>
    <n v="0.97250000000000003"/>
    <n v="0.90890000000000004"/>
    <n v="0.9103"/>
    <n v="0.91290000000000004"/>
    <n v="1"/>
    <x v="46"/>
  </r>
  <r>
    <x v="3"/>
    <n v="60450006"/>
    <s v="FRM"/>
    <s v="California"/>
    <s v="Mendocino"/>
    <n v="39.150556000000002"/>
    <n v="-123.205"/>
    <n v="121014"/>
    <x v="44"/>
    <n v="20.8"/>
    <x v="0"/>
    <x v="47"/>
    <x v="47"/>
    <x v="47"/>
    <x v="47"/>
    <x v="47"/>
    <x v="45"/>
    <x v="47"/>
    <x v="47"/>
    <n v="0.5"/>
    <n v="1.0038794"/>
    <n v="0.65937900000000005"/>
    <n v="0.95907399999999998"/>
    <n v="11.6675568"/>
    <n v="2.0301311000000002"/>
    <n v="0.90545109999999995"/>
    <n v="0.82857999999999998"/>
    <n v="2.3361025"/>
    <n v="0.99709999999999999"/>
    <n v="0.95620000000000005"/>
    <n v="0.96609999999999996"/>
    <n v="0.99560000000000004"/>
    <n v="0.97940000000000005"/>
    <n v="0.9335"/>
    <n v="0.97950000000000004"/>
    <n v="1"/>
    <x v="47"/>
  </r>
  <r>
    <x v="3"/>
    <n v="60472510"/>
    <s v="FRM"/>
    <s v="California"/>
    <s v="Merced"/>
    <n v="37.309167000000002"/>
    <n v="-120.48055600000001"/>
    <n v="100028"/>
    <x v="45"/>
    <n v="48.1"/>
    <x v="0"/>
    <x v="48"/>
    <x v="48"/>
    <x v="48"/>
    <x v="48"/>
    <x v="48"/>
    <x v="46"/>
    <x v="48"/>
    <x v="48"/>
    <n v="0.5"/>
    <n v="0.85751739999999999"/>
    <n v="1.5787826"/>
    <n v="3.6548048999999998"/>
    <n v="26.831934"/>
    <n v="1.2650644"/>
    <n v="11.006319"/>
    <n v="2.1424427000000001"/>
    <n v="0.33496619999999999"/>
    <n v="0.94569999999999999"/>
    <n v="0.91469999999999996"/>
    <n v="0.91"/>
    <n v="0.96989999999999998"/>
    <n v="0.78010000000000002"/>
    <n v="0.9325"/>
    <n v="0.92469999999999997"/>
    <n v="1"/>
    <x v="48"/>
  </r>
  <r>
    <x v="3"/>
    <n v="60531003"/>
    <s v="FRM"/>
    <s v="California"/>
    <s v="Monterey"/>
    <n v="36.696829999999999"/>
    <n v="-121.636167"/>
    <n v="97019"/>
    <x v="46"/>
    <n v="13.4"/>
    <x v="0"/>
    <x v="49"/>
    <x v="49"/>
    <x v="49"/>
    <x v="49"/>
    <x v="49"/>
    <x v="47"/>
    <x v="49"/>
    <x v="49"/>
    <n v="0.5"/>
    <n v="0.79789080000000001"/>
    <n v="0.97503580000000001"/>
    <n v="1.1519082"/>
    <n v="5.3542151000000002"/>
    <n v="1.5865498"/>
    <n v="2.0856838"/>
    <n v="0.72079819999999994"/>
    <n v="0.28631380000000001"/>
    <n v="0.98939999999999995"/>
    <n v="0.9254"/>
    <n v="0.90849999999999997"/>
    <n v="1.0015000000000001"/>
    <n v="0.89049999999999996"/>
    <n v="0.91849999999999998"/>
    <n v="0.91500000000000004"/>
    <n v="1.0438000000000001"/>
    <x v="49"/>
  </r>
  <r>
    <x v="3"/>
    <n v="60570005"/>
    <s v="FRM"/>
    <s v="California"/>
    <s v="Nevada"/>
    <n v="39.234444000000003"/>
    <n v="-121.055556"/>
    <n v="118029"/>
    <x v="47"/>
    <n v="32.200000000000003"/>
    <x v="0"/>
    <x v="50"/>
    <x v="50"/>
    <x v="50"/>
    <x v="50"/>
    <x v="50"/>
    <x v="48"/>
    <x v="50"/>
    <x v="50"/>
    <n v="0.5"/>
    <n v="1.2885058"/>
    <n v="0.78256309999999996"/>
    <n v="0.76194110000000004"/>
    <n v="25.537261999999998"/>
    <n v="1.8619965000000001"/>
    <n v="0.4121629"/>
    <n v="0.73932549999999997"/>
    <n v="0.35278589999999999"/>
    <n v="0.99660000000000004"/>
    <n v="0.9919"/>
    <n v="0.95199999999999996"/>
    <n v="0.99750000000000005"/>
    <n v="0.95509999999999995"/>
    <n v="0.93730000000000002"/>
    <n v="0.95320000000000005"/>
    <n v="1"/>
    <x v="50"/>
  </r>
  <r>
    <x v="3"/>
    <n v="60571001"/>
    <s v="FRM"/>
    <s v="California"/>
    <s v="Nevada"/>
    <n v="39.338611"/>
    <n v="-120.170278"/>
    <n v="117035"/>
    <x v="48"/>
    <n v="25.9"/>
    <x v="0"/>
    <x v="51"/>
    <x v="51"/>
    <x v="51"/>
    <x v="51"/>
    <x v="51"/>
    <x v="49"/>
    <x v="51"/>
    <x v="51"/>
    <n v="0.5"/>
    <n v="1.7174560000000001"/>
    <n v="1.5568519999999999"/>
    <n v="0.67375470000000004"/>
    <n v="18.844085700000001"/>
    <n v="1.1445525000000001"/>
    <n v="0.89918980000000004"/>
    <n v="0.5246381"/>
    <n v="0.1169502"/>
    <n v="0.99729999999999996"/>
    <n v="0.98370000000000002"/>
    <n v="0.95299999999999996"/>
    <n v="0.99780000000000002"/>
    <n v="0.96870000000000001"/>
    <n v="0.92930000000000001"/>
    <n v="0.95730000000000004"/>
    <n v="1"/>
    <x v="51"/>
  </r>
  <r>
    <x v="3"/>
    <n v="60592022"/>
    <s v="FRM"/>
    <s v="California"/>
    <s v="Orange"/>
    <n v="33.630029999999998"/>
    <n v="-117.67592999999999"/>
    <n v="62041"/>
    <x v="49"/>
    <n v="24.4"/>
    <x v="0"/>
    <x v="52"/>
    <x v="52"/>
    <x v="52"/>
    <x v="52"/>
    <x v="52"/>
    <x v="50"/>
    <x v="52"/>
    <x v="52"/>
    <n v="0.5"/>
    <n v="1.0787312"/>
    <n v="2.4734101000000002"/>
    <n v="2.8120873"/>
    <n v="6.7997508"/>
    <n v="2.0463531000000001"/>
    <n v="7.0698508999999996"/>
    <n v="1.4720982"/>
    <n v="0.14886530000000001"/>
    <n v="0.97489999999999999"/>
    <n v="0.90610000000000002"/>
    <n v="0.93710000000000004"/>
    <n v="0.97109999999999996"/>
    <n v="0.91869999999999996"/>
    <n v="0.94420000000000004"/>
    <n v="0.94159999999999999"/>
    <n v="1"/>
    <x v="52"/>
  </r>
  <r>
    <x v="3"/>
    <n v="60610006"/>
    <s v="FRM"/>
    <s v="California"/>
    <s v="Placer"/>
    <n v="38.745832999999998"/>
    <n v="-121.265278"/>
    <n v="114026"/>
    <x v="50"/>
    <n v="24.7"/>
    <x v="0"/>
    <x v="53"/>
    <x v="53"/>
    <x v="53"/>
    <x v="53"/>
    <x v="53"/>
    <x v="51"/>
    <x v="53"/>
    <x v="53"/>
    <n v="0.5"/>
    <n v="0.31074059999999998"/>
    <n v="1.2423584000000001"/>
    <n v="1.7958829000000001"/>
    <n v="13.703795400000001"/>
    <n v="0.63766800000000001"/>
    <n v="5.3787656000000004"/>
    <n v="1.0474895"/>
    <n v="0.15448339999999999"/>
    <n v="0.96919999999999995"/>
    <n v="0.93930000000000002"/>
    <n v="0.91910000000000003"/>
    <n v="0.98319999999999996"/>
    <n v="0.86140000000000005"/>
    <n v="0.92849999999999999"/>
    <n v="0.9254"/>
    <n v="1"/>
    <x v="53"/>
  </r>
  <r>
    <x v="3"/>
    <n v="60631006"/>
    <s v="FRM"/>
    <s v="California"/>
    <s v="Plumas"/>
    <n v="39.937221999999998"/>
    <n v="-120.93777799999999"/>
    <n v="124031"/>
    <x v="51"/>
    <n v="31.4"/>
    <x v="0"/>
    <x v="54"/>
    <x v="54"/>
    <x v="54"/>
    <x v="54"/>
    <x v="54"/>
    <x v="52"/>
    <x v="54"/>
    <x v="54"/>
    <n v="0.5"/>
    <n v="1.0264888000000001"/>
    <n v="2.3917904000000001"/>
    <n v="0.54818529999999999"/>
    <n v="24.945365899999999"/>
    <n v="0.68536649999999999"/>
    <n v="1.0196668"/>
    <n v="0.26198080000000001"/>
    <n v="0.1007271"/>
    <n v="0.65169999999999995"/>
    <n v="1.1084000000000001"/>
    <n v="1.0114000000000001"/>
    <n v="0.9819"/>
    <n v="0.76290000000000002"/>
    <n v="1.3431"/>
    <n v="0.80200000000000005"/>
    <n v="1.0963000000000001"/>
    <x v="54"/>
  </r>
  <r>
    <x v="3"/>
    <n v="60631009"/>
    <s v="FRM"/>
    <s v="California"/>
    <s v="Plumas"/>
    <n v="39.808332999999998"/>
    <n v="-120.471667"/>
    <n v="122034"/>
    <x v="52"/>
    <n v="33.299999999999997"/>
    <x v="0"/>
    <x v="55"/>
    <x v="55"/>
    <x v="55"/>
    <x v="55"/>
    <x v="55"/>
    <x v="53"/>
    <x v="55"/>
    <x v="55"/>
    <n v="0.5"/>
    <n v="1.2576303"/>
    <n v="3.4172346999999998"/>
    <n v="0.36088819999999999"/>
    <n v="26.445627200000001"/>
    <n v="0.66181520000000005"/>
    <n v="0.38864650000000001"/>
    <n v="0.2168138"/>
    <n v="9.1039800000000004E-2"/>
    <n v="0.99670000000000003"/>
    <n v="0.93820000000000003"/>
    <n v="0.93730000000000002"/>
    <n v="0.9819"/>
    <n v="0.95030000000000003"/>
    <n v="0.91010000000000002"/>
    <n v="0.94410000000000005"/>
    <n v="1"/>
    <x v="55"/>
  </r>
  <r>
    <x v="3"/>
    <n v="60651003"/>
    <s v="FRM"/>
    <s v="California"/>
    <s v="Riverside"/>
    <n v="33.94603"/>
    <n v="-117.40063000000001"/>
    <n v="64043"/>
    <x v="53"/>
    <n v="39.200000000000003"/>
    <x v="0"/>
    <x v="56"/>
    <x v="56"/>
    <x v="56"/>
    <x v="56"/>
    <x v="56"/>
    <x v="54"/>
    <x v="56"/>
    <x v="56"/>
    <n v="0.5"/>
    <n v="1.1351618000000001"/>
    <n v="1.9276696"/>
    <n v="5.3904858000000004"/>
    <n v="9.5266418000000002"/>
    <n v="3.3856223000000001"/>
    <n v="14.210326200000001"/>
    <n v="2.8797226"/>
    <n v="0.32039420000000002"/>
    <n v="0.96279999999999999"/>
    <n v="0.86229999999999996"/>
    <n v="0.93259999999999998"/>
    <n v="0.96919999999999995"/>
    <n v="0.90880000000000005"/>
    <n v="0.94020000000000004"/>
    <n v="0.93769999999999998"/>
    <n v="1"/>
    <x v="56"/>
  </r>
  <r>
    <x v="3"/>
    <n v="60652002"/>
    <s v="FRM"/>
    <s v="California"/>
    <s v="Riverside"/>
    <n v="33.708530000000003"/>
    <n v="-116.21536999999999"/>
    <n v="60052"/>
    <x v="54"/>
    <n v="18.5"/>
    <x v="0"/>
    <x v="57"/>
    <x v="57"/>
    <x v="57"/>
    <x v="57"/>
    <x v="57"/>
    <x v="55"/>
    <x v="57"/>
    <x v="57"/>
    <n v="0.5"/>
    <n v="1.3451084"/>
    <n v="0.90258459999999996"/>
    <n v="0.88863250000000005"/>
    <n v="11.389795299999999"/>
    <n v="1.3410164"/>
    <n v="1.3642015000000001"/>
    <n v="0.46430080000000001"/>
    <n v="0.33070139999999998"/>
    <n v="0.98260000000000003"/>
    <n v="0.9254"/>
    <n v="0.90590000000000004"/>
    <n v="0.97260000000000002"/>
    <n v="0.86629999999999996"/>
    <n v="0.95169999999999999"/>
    <n v="0.89349999999999996"/>
    <n v="1.0039"/>
    <x v="57"/>
  </r>
  <r>
    <x v="3"/>
    <n v="60655001"/>
    <s v="FRM"/>
    <s v="California"/>
    <s v="Riverside"/>
    <n v="33.85275"/>
    <n v="-116.54101"/>
    <n v="62049"/>
    <x v="1"/>
    <n v="15.7"/>
    <x v="0"/>
    <x v="58"/>
    <x v="58"/>
    <x v="58"/>
    <x v="58"/>
    <x v="58"/>
    <x v="56"/>
    <x v="58"/>
    <x v="58"/>
    <n v="0.5"/>
    <n v="2.1582314999999999"/>
    <n v="0.51573029999999997"/>
    <n v="0.57362849999999999"/>
    <n v="9.7989855000000006"/>
    <n v="1.4959178"/>
    <n v="0.12651190000000001"/>
    <n v="0.53608670000000003"/>
    <n v="2.5571400000000001E-2"/>
    <n v="0.98250000000000004"/>
    <n v="0.91269999999999996"/>
    <n v="0.81610000000000005"/>
    <n v="0.97870000000000001"/>
    <n v="0.80769999999999997"/>
    <n v="0.94120000000000004"/>
    <n v="0.80400000000000005"/>
    <n v="1"/>
    <x v="58"/>
  </r>
  <r>
    <x v="3"/>
    <n v="60658001"/>
    <s v="FRM"/>
    <s v="California"/>
    <s v="Riverside"/>
    <n v="33.999580000000002"/>
    <n v="-117.41601"/>
    <n v="65043"/>
    <x v="55"/>
    <n v="41.3"/>
    <x v="0"/>
    <x v="59"/>
    <x v="59"/>
    <x v="59"/>
    <x v="59"/>
    <x v="59"/>
    <x v="57"/>
    <x v="59"/>
    <x v="59"/>
    <n v="0.5"/>
    <n v="1.5316049"/>
    <n v="1.7561922999999999"/>
    <n v="4.8807812000000004"/>
    <n v="14.595559099999999"/>
    <n v="5.2743691999999998"/>
    <n v="10.1199636"/>
    <n v="2.4475946"/>
    <n v="0.19746320000000001"/>
    <n v="1.0952999999999999"/>
    <n v="0.83009999999999995"/>
    <n v="0.8861"/>
    <n v="1.0580000000000001"/>
    <n v="1.0858000000000001"/>
    <n v="0.79190000000000005"/>
    <n v="0.85950000000000004"/>
    <n v="0.78180000000000005"/>
    <x v="59"/>
  </r>
  <r>
    <x v="3"/>
    <n v="60658005"/>
    <s v="FRM"/>
    <s v="California"/>
    <s v="Riverside"/>
    <n v="33.995638"/>
    <n v="-117.49330399999999"/>
    <n v="65043"/>
    <x v="56"/>
    <n v="45.1"/>
    <x v="0"/>
    <x v="60"/>
    <x v="60"/>
    <x v="60"/>
    <x v="60"/>
    <x v="60"/>
    <x v="58"/>
    <x v="60"/>
    <x v="60"/>
    <n v="0.5"/>
    <n v="1.4246957"/>
    <n v="1.9982578"/>
    <n v="4.5806971000000001"/>
    <n v="19.5793076"/>
    <n v="4.3984446999999998"/>
    <n v="10.1473608"/>
    <n v="2.3357579999999998"/>
    <n v="0.17049139999999999"/>
    <n v="0.96409999999999996"/>
    <n v="0.87390000000000001"/>
    <n v="0.92630000000000001"/>
    <n v="0.96579999999999999"/>
    <n v="0.90239999999999998"/>
    <n v="0.94"/>
    <n v="0.92600000000000005"/>
    <n v="1"/>
    <x v="60"/>
  </r>
  <r>
    <x v="3"/>
    <n v="60670006"/>
    <s v="FRM"/>
    <s v="California"/>
    <s v="Sacramento"/>
    <n v="38.613779000000001"/>
    <n v="-121.368014"/>
    <n v="113025"/>
    <x v="57"/>
    <n v="47.3"/>
    <x v="0"/>
    <x v="61"/>
    <x v="61"/>
    <x v="61"/>
    <x v="61"/>
    <x v="61"/>
    <x v="59"/>
    <x v="61"/>
    <x v="61"/>
    <n v="0.5"/>
    <n v="0.52054180000000005"/>
    <n v="2.6551632999999999"/>
    <n v="3.1225847999999998"/>
    <n v="27.8601837"/>
    <n v="1.0471241"/>
    <n v="9.4354191000000007"/>
    <n v="1.8329675000000001"/>
    <n v="0.33361299999999999"/>
    <n v="0.42949999999999999"/>
    <n v="1.2153"/>
    <n v="1.0959000000000001"/>
    <n v="0.89410000000000001"/>
    <n v="0.39040000000000002"/>
    <n v="1.4220999999999999"/>
    <n v="0.94240000000000002"/>
    <n v="0.65549999999999997"/>
    <x v="61"/>
  </r>
  <r>
    <x v="3"/>
    <n v="60670010"/>
    <s v="FRM"/>
    <s v="California"/>
    <s v="Sacramento"/>
    <n v="38.558332999999998"/>
    <n v="-121.491944"/>
    <n v="113024"/>
    <x v="58"/>
    <n v="36.700000000000003"/>
    <x v="0"/>
    <x v="62"/>
    <x v="62"/>
    <x v="62"/>
    <x v="62"/>
    <x v="62"/>
    <x v="60"/>
    <x v="62"/>
    <x v="62"/>
    <n v="0.5"/>
    <n v="1.0328511"/>
    <n v="0.88709649999999995"/>
    <n v="2.5043587999999999"/>
    <n v="20.3187389"/>
    <n v="2.3579167999999999"/>
    <n v="6.2120914000000003"/>
    <n v="1.5959403999999999"/>
    <n v="1.3468529"/>
    <n v="0.97440000000000004"/>
    <n v="0.92230000000000001"/>
    <n v="0.90910000000000002"/>
    <n v="0.98229999999999995"/>
    <n v="0.88739999999999997"/>
    <n v="0.92259999999999998"/>
    <n v="0.92069999999999996"/>
    <n v="1"/>
    <x v="62"/>
  </r>
  <r>
    <x v="3"/>
    <n v="60674001"/>
    <s v="FRM"/>
    <s v="California"/>
    <s v="Sacramento"/>
    <n v="38.555833"/>
    <n v="-121.457222"/>
    <n v="113024"/>
    <x v="59"/>
    <n v="39.299999999999997"/>
    <x v="0"/>
    <x v="63"/>
    <x v="63"/>
    <x v="63"/>
    <x v="63"/>
    <x v="63"/>
    <x v="61"/>
    <x v="63"/>
    <x v="63"/>
    <n v="0.5"/>
    <n v="1.0944830999999999"/>
    <n v="1.1487535"/>
    <n v="2.5937638000000001"/>
    <n v="22.0743942"/>
    <n v="2.3291137000000002"/>
    <n v="6.5657344000000002"/>
    <n v="1.6641455999999999"/>
    <n v="1.3370785000000001"/>
    <n v="1.7477"/>
    <n v="0.71250000000000002"/>
    <n v="0.68820000000000003"/>
    <n v="1.1134999999999999"/>
    <n v="2.0609000000000002"/>
    <n v="0.56910000000000005"/>
    <n v="0.74709999999999999"/>
    <n v="5.8231999999999999"/>
    <x v="63"/>
  </r>
  <r>
    <x v="3"/>
    <n v="60690002"/>
    <s v="FRM"/>
    <s v="California"/>
    <s v="San Benito"/>
    <n v="36.844166999999999"/>
    <n v="-121.36111099999999"/>
    <n v="97021"/>
    <x v="60"/>
    <n v="15.2"/>
    <x v="0"/>
    <x v="64"/>
    <x v="64"/>
    <x v="64"/>
    <x v="64"/>
    <x v="64"/>
    <x v="62"/>
    <x v="64"/>
    <x v="64"/>
    <n v="0.5"/>
    <n v="0.98713989999999996"/>
    <n v="0.91875189999999995"/>
    <n v="1.2831558999999999"/>
    <n v="6.1992010999999998"/>
    <n v="2.0986543000000002"/>
    <n v="1.9207988"/>
    <n v="0.96089119999999995"/>
    <n v="0.38081680000000001"/>
    <n v="1.2377"/>
    <n v="0.80089999999999995"/>
    <n v="0.80059999999999998"/>
    <n v="1.0981000000000001"/>
    <n v="1.2766999999999999"/>
    <n v="0.53910000000000002"/>
    <n v="1.0303"/>
    <n v="1.8957999999999999"/>
    <x v="64"/>
  </r>
  <r>
    <x v="3"/>
    <n v="60710025"/>
    <s v="FRM"/>
    <s v="California"/>
    <s v="San Bernardino"/>
    <n v="34.037222"/>
    <n v="-117.69"/>
    <n v="65041"/>
    <x v="61"/>
    <n v="39.700000000000003"/>
    <x v="0"/>
    <x v="65"/>
    <x v="65"/>
    <x v="65"/>
    <x v="65"/>
    <x v="65"/>
    <x v="63"/>
    <x v="65"/>
    <x v="65"/>
    <n v="0.5"/>
    <n v="1.2297994000000001"/>
    <n v="2.8222127000000001"/>
    <n v="3.9193832999999998"/>
    <n v="16.196536999999999"/>
    <n v="2.3537059"/>
    <n v="10.474202200000001"/>
    <n v="2.1076801000000001"/>
    <n v="0.19389419999999999"/>
    <n v="0.96250000000000002"/>
    <n v="0.92090000000000005"/>
    <n v="0.92510000000000003"/>
    <n v="0.97870000000000001"/>
    <n v="0.89119999999999999"/>
    <n v="0.93540000000000001"/>
    <n v="0.93210000000000004"/>
    <n v="1"/>
    <x v="65"/>
  </r>
  <r>
    <x v="3"/>
    <n v="60710306"/>
    <s v="FRM"/>
    <s v="California"/>
    <s v="San Bernardino"/>
    <n v="34.51"/>
    <n v="-117.330556"/>
    <n v="69045"/>
    <x v="62"/>
    <n v="15.3"/>
    <x v="0"/>
    <x v="66"/>
    <x v="66"/>
    <x v="66"/>
    <x v="66"/>
    <x v="66"/>
    <x v="64"/>
    <x v="66"/>
    <x v="66"/>
    <n v="0.5"/>
    <n v="1.414458"/>
    <n v="1.1970634"/>
    <n v="1.039539"/>
    <n v="7.1464930000000004"/>
    <n v="2.0868454000000001"/>
    <n v="1.0410211"/>
    <n v="0.88693610000000001"/>
    <n v="4.4007400000000002E-2"/>
    <n v="1.0832999999999999"/>
    <n v="0.91349999999999998"/>
    <n v="0.63049999999999995"/>
    <n v="1.1918"/>
    <n v="0.95989999999999998"/>
    <n v="0.34799999999999998"/>
    <n v="0.80179999999999996"/>
    <n v="0.56399999999999995"/>
    <x v="66"/>
  </r>
  <r>
    <x v="3"/>
    <n v="60712002"/>
    <s v="FRM"/>
    <s v="California"/>
    <s v="San Bernardino"/>
    <n v="34.100020000000001"/>
    <n v="-117.49200999999999"/>
    <n v="66043"/>
    <x v="63"/>
    <n v="42.8"/>
    <x v="0"/>
    <x v="67"/>
    <x v="67"/>
    <x v="67"/>
    <x v="67"/>
    <x v="67"/>
    <x v="65"/>
    <x v="67"/>
    <x v="67"/>
    <n v="0.5"/>
    <n v="1.3822862"/>
    <n v="2.4147544000000001"/>
    <n v="4.5201229999999999"/>
    <n v="16.726062800000001"/>
    <n v="3.6780941"/>
    <n v="10.8304749"/>
    <n v="2.5773413000000001"/>
    <n v="0.2643857"/>
    <n v="0.95099999999999996"/>
    <n v="0.86860000000000004"/>
    <n v="0.92079999999999995"/>
    <n v="0.97040000000000004"/>
    <n v="0.88700000000000001"/>
    <n v="0.9365"/>
    <n v="0.92410000000000003"/>
    <n v="1"/>
    <x v="67"/>
  </r>
  <r>
    <x v="3"/>
    <n v="60718001"/>
    <s v="FRM"/>
    <s v="California"/>
    <s v="San Bernardino"/>
    <n v="34.264443999999997"/>
    <n v="-116.86444400000001"/>
    <n v="66048"/>
    <x v="64"/>
    <n v="31"/>
    <x v="0"/>
    <x v="68"/>
    <x v="68"/>
    <x v="68"/>
    <x v="68"/>
    <x v="68"/>
    <x v="66"/>
    <x v="68"/>
    <x v="68"/>
    <n v="0.5"/>
    <n v="1.5113597999999999"/>
    <n v="0.78663620000000001"/>
    <n v="0.76786620000000005"/>
    <n v="24.751230199999998"/>
    <n v="1.3357489"/>
    <n v="0.92532650000000005"/>
    <n v="0.41313450000000002"/>
    <n v="1.7466499999999999E-2"/>
    <n v="0.9254"/>
    <n v="0.83450000000000002"/>
    <n v="0.83840000000000003"/>
    <n v="0.92449999999999999"/>
    <n v="0.8"/>
    <n v="0.9214"/>
    <n v="0.80959999999999999"/>
    <n v="1"/>
    <x v="68"/>
  </r>
  <r>
    <x v="3"/>
    <n v="60719004"/>
    <s v="FRM"/>
    <s v="California"/>
    <s v="San Bernardino"/>
    <n v="34.106879999999997"/>
    <n v="-117.27410999999999"/>
    <n v="65045"/>
    <x v="65"/>
    <n v="42.8"/>
    <x v="0"/>
    <x v="69"/>
    <x v="69"/>
    <x v="69"/>
    <x v="69"/>
    <x v="69"/>
    <x v="67"/>
    <x v="69"/>
    <x v="69"/>
    <n v="0.5"/>
    <n v="1.1192038"/>
    <n v="1.4959055000000001"/>
    <n v="4.5853723999999998"/>
    <n v="17.564340600000001"/>
    <n v="3.1709890000000001"/>
    <n v="11.7116594"/>
    <n v="2.4076768999999998"/>
    <n v="0.28217490000000001"/>
    <n v="0.97250000000000003"/>
    <n v="0.76470000000000005"/>
    <n v="0.93269999999999997"/>
    <n v="0.96679999999999999"/>
    <n v="0.90849999999999997"/>
    <n v="0.9415"/>
    <n v="0.9385"/>
    <n v="1"/>
    <x v="69"/>
  </r>
  <r>
    <x v="3"/>
    <n v="60730001"/>
    <s v="FRM"/>
    <s v="California"/>
    <s v="San Diego"/>
    <n v="32.631231"/>
    <n v="-117.05907500000001"/>
    <n v="52043"/>
    <x v="66"/>
    <n v="25.4"/>
    <x v="0"/>
    <x v="70"/>
    <x v="70"/>
    <x v="70"/>
    <x v="70"/>
    <x v="70"/>
    <x v="68"/>
    <x v="70"/>
    <x v="70"/>
    <n v="0.5"/>
    <n v="0.7416488"/>
    <n v="2.0353971"/>
    <n v="1.6597559"/>
    <n v="14.0758581"/>
    <n v="1.9260174000000001"/>
    <n v="3.3910081000000001"/>
    <n v="0.83313300000000001"/>
    <n v="0.26513740000000002"/>
    <n v="0.93479999999999996"/>
    <n v="0.82889999999999997"/>
    <n v="0.93289999999999995"/>
    <n v="0.94679999999999997"/>
    <n v="0.91679999999999995"/>
    <n v="0.94420000000000004"/>
    <n v="0.93310000000000004"/>
    <n v="1"/>
    <x v="70"/>
  </r>
  <r>
    <x v="3"/>
    <n v="60730003"/>
    <s v="FRM"/>
    <s v="California"/>
    <s v="San Diego"/>
    <n v="32.791193999999997"/>
    <n v="-116.942092"/>
    <n v="53044"/>
    <x v="67"/>
    <n v="23.6"/>
    <x v="0"/>
    <x v="71"/>
    <x v="71"/>
    <x v="71"/>
    <x v="71"/>
    <x v="71"/>
    <x v="69"/>
    <x v="71"/>
    <x v="71"/>
    <n v="0.5"/>
    <n v="0.55329110000000004"/>
    <n v="1.8911446000000001"/>
    <n v="1.9249537999999999"/>
    <n v="11.4773941"/>
    <n v="1.9653535"/>
    <n v="4.1982827"/>
    <n v="0.96040919999999996"/>
    <n v="0.18560940000000001"/>
    <n v="1.0884"/>
    <n v="0.96140000000000003"/>
    <n v="0.83979999999999999"/>
    <n v="1.0123"/>
    <n v="0.96830000000000005"/>
    <n v="0.79530000000000001"/>
    <n v="0.85240000000000005"/>
    <n v="0.96250000000000002"/>
    <x v="71"/>
  </r>
  <r>
    <x v="3"/>
    <n v="60730006"/>
    <s v="FRM"/>
    <s v="California"/>
    <s v="San Diego"/>
    <n v="32.836461"/>
    <n v="-117.12875200000001"/>
    <n v="54043"/>
    <x v="25"/>
    <n v="21.5"/>
    <x v="0"/>
    <x v="72"/>
    <x v="72"/>
    <x v="72"/>
    <x v="72"/>
    <x v="72"/>
    <x v="70"/>
    <x v="72"/>
    <x v="72"/>
    <n v="0.5"/>
    <n v="0.69904909999999998"/>
    <n v="1.9481324"/>
    <n v="1.9630547"/>
    <n v="8.9694623999999994"/>
    <n v="2.2756348000000002"/>
    <n v="3.9465237000000002"/>
    <n v="1.0428108"/>
    <n v="0.24660789999999999"/>
    <n v="0.92079999999999995"/>
    <n v="0.8337"/>
    <n v="0.93369999999999997"/>
    <n v="0.95130000000000003"/>
    <n v="0.92069999999999996"/>
    <n v="0.94310000000000005"/>
    <n v="0.93589999999999995"/>
    <n v="1"/>
    <x v="72"/>
  </r>
  <r>
    <x v="3"/>
    <n v="60731010"/>
    <s v="FRM"/>
    <s v="California"/>
    <s v="San Diego"/>
    <n v="32.701492000000002"/>
    <n v="-117.149653"/>
    <n v="52043"/>
    <x v="68"/>
    <n v="27.5"/>
    <x v="0"/>
    <x v="73"/>
    <x v="73"/>
    <x v="73"/>
    <x v="73"/>
    <x v="73"/>
    <x v="71"/>
    <x v="73"/>
    <x v="73"/>
    <n v="0.5"/>
    <n v="0.72738369999999997"/>
    <n v="1.9856788000000001"/>
    <n v="1.8145593"/>
    <n v="15.5761042"/>
    <n v="1.9412084000000001"/>
    <n v="3.8719730000000001"/>
    <n v="0.90923370000000003"/>
    <n v="0.27276349999999999"/>
    <n v="0.93769999999999998"/>
    <n v="0.82799999999999996"/>
    <n v="0.93420000000000003"/>
    <n v="0.94779999999999998"/>
    <n v="0.91910000000000003"/>
    <n v="0.94359999999999999"/>
    <n v="0.93510000000000004"/>
    <n v="1"/>
    <x v="73"/>
  </r>
  <r>
    <x v="3"/>
    <n v="60750005"/>
    <s v="FRM"/>
    <s v="California"/>
    <s v="San Francisco"/>
    <n v="37.765999999999998"/>
    <n v="-122.3991"/>
    <n v="108016"/>
    <x v="69"/>
    <n v="27.5"/>
    <x v="0"/>
    <x v="74"/>
    <x v="74"/>
    <x v="74"/>
    <x v="74"/>
    <x v="74"/>
    <x v="72"/>
    <x v="74"/>
    <x v="74"/>
    <n v="0.5"/>
    <n v="0.63727590000000001"/>
    <n v="1.2936772000000001"/>
    <n v="2.0702769999999999"/>
    <n v="14.247425099999999"/>
    <n v="1.4816944999999999"/>
    <n v="5.2902111999999999"/>
    <n v="1.1834632"/>
    <n v="0.88023810000000002"/>
    <n v="0.98909999999999998"/>
    <n v="0.8548"/>
    <n v="0.8357"/>
    <n v="0.9637"/>
    <n v="0.86770000000000003"/>
    <n v="0.82909999999999995"/>
    <n v="0.90300000000000002"/>
    <n v="2.0687000000000002"/>
    <x v="74"/>
  </r>
  <r>
    <x v="3"/>
    <n v="60771002"/>
    <s v="FRM"/>
    <s v="California"/>
    <s v="San Joaquin"/>
    <n v="37.950833000000003"/>
    <n v="-121.2675"/>
    <n v="107024"/>
    <x v="70"/>
    <n v="44.5"/>
    <x v="0"/>
    <x v="75"/>
    <x v="75"/>
    <x v="75"/>
    <x v="75"/>
    <x v="75"/>
    <x v="73"/>
    <x v="75"/>
    <x v="75"/>
    <n v="0.5"/>
    <n v="0.80428250000000001"/>
    <n v="1.9043639000000001"/>
    <n v="3.7977892999999998"/>
    <n v="22.1531944"/>
    <n v="1.0628099"/>
    <n v="11.740740799999999"/>
    <n v="2.2626374"/>
    <n v="0.33816829999999998"/>
    <n v="0.92310000000000003"/>
    <n v="0.90949999999999998"/>
    <n v="0.87239999999999995"/>
    <n v="0.96499999999999997"/>
    <n v="0.60509999999999997"/>
    <n v="0.91930000000000001"/>
    <n v="0.90369999999999995"/>
    <n v="1"/>
    <x v="75"/>
  </r>
  <r>
    <x v="3"/>
    <n v="60792006"/>
    <s v="FRM"/>
    <s v="California"/>
    <s v="San Luis Obispo"/>
    <n v="35.256605999999998"/>
    <n v="-120.66888899999999"/>
    <n v="82022"/>
    <x v="71"/>
    <n v="15.3"/>
    <x v="0"/>
    <x v="76"/>
    <x v="76"/>
    <x v="76"/>
    <x v="76"/>
    <x v="76"/>
    <x v="74"/>
    <x v="76"/>
    <x v="76"/>
    <n v="0.5"/>
    <n v="1.5318422"/>
    <n v="1.0746009000000001"/>
    <n v="1.277029"/>
    <n v="5.7899604"/>
    <n v="2.0763767"/>
    <n v="1.8809997000000001"/>
    <n v="0.96653409999999995"/>
    <n v="0.28818149999999998"/>
    <n v="1.0529999999999999"/>
    <n v="1.0294000000000001"/>
    <n v="0.89039999999999997"/>
    <n v="1.0368999999999999"/>
    <n v="1.0065999999999999"/>
    <n v="0.77639999999999998"/>
    <n v="0.94299999999999995"/>
    <n v="1.0550999999999999"/>
    <x v="76"/>
  </r>
  <r>
    <x v="3"/>
    <n v="60798001"/>
    <s v="FRM"/>
    <s v="California"/>
    <s v="San Luis Obispo"/>
    <n v="35.491388999999998"/>
    <n v="-120.66805600000001"/>
    <n v="84023"/>
    <x v="72"/>
    <n v="20.9"/>
    <x v="0"/>
    <x v="77"/>
    <x v="77"/>
    <x v="77"/>
    <x v="77"/>
    <x v="77"/>
    <x v="75"/>
    <x v="77"/>
    <x v="77"/>
    <n v="0.5"/>
    <n v="1.7078252"/>
    <n v="1.3523793"/>
    <n v="2.1807470000000002"/>
    <n v="6.4507007999999999"/>
    <n v="2.3006305999999999"/>
    <n v="4.7149939999999999"/>
    <n v="1.4558572999999999"/>
    <n v="0.31085889999999999"/>
    <n v="1.0665"/>
    <n v="0.95169999999999999"/>
    <n v="0.88949999999999996"/>
    <n v="1.0522"/>
    <n v="1.0237000000000001"/>
    <n v="0.82440000000000002"/>
    <n v="0.93630000000000002"/>
    <n v="1.1815"/>
    <x v="77"/>
  </r>
  <r>
    <x v="3"/>
    <n v="60811001"/>
    <s v="FRM"/>
    <s v="California"/>
    <s v="San Mateo"/>
    <n v="37.482900000000001"/>
    <n v="-122.2034"/>
    <n v="105016"/>
    <x v="73"/>
    <n v="27.8"/>
    <x v="0"/>
    <x v="78"/>
    <x v="78"/>
    <x v="78"/>
    <x v="78"/>
    <x v="78"/>
    <x v="76"/>
    <x v="78"/>
    <x v="78"/>
    <n v="0.5"/>
    <n v="0.81387750000000003"/>
    <n v="2.0004171999999998"/>
    <n v="2.5967753"/>
    <n v="11.6774559"/>
    <n v="1.4557422"/>
    <n v="7.0997586000000004"/>
    <n v="1.4240090000000001"/>
    <n v="0.29532969999999997"/>
    <n v="0.94130000000000003"/>
    <n v="0.84009999999999996"/>
    <n v="0.87919999999999998"/>
    <n v="0.96250000000000002"/>
    <n v="0.79249999999999998"/>
    <n v="0.90490000000000004"/>
    <n v="0.89580000000000004"/>
    <n v="1"/>
    <x v="78"/>
  </r>
  <r>
    <x v="3"/>
    <n v="60830011"/>
    <s v="FRM"/>
    <s v="California"/>
    <s v="Santa Barbara"/>
    <n v="34.427776000000001"/>
    <n v="-119.69028"/>
    <n v="73027"/>
    <x v="74"/>
    <n v="20"/>
    <x v="0"/>
    <x v="79"/>
    <x v="79"/>
    <x v="79"/>
    <x v="79"/>
    <x v="79"/>
    <x v="77"/>
    <x v="79"/>
    <x v="79"/>
    <n v="0.5"/>
    <n v="1.0156075"/>
    <n v="0.83008020000000005"/>
    <n v="0.74505390000000005"/>
    <n v="14.0750704"/>
    <n v="1.5725244"/>
    <n v="0.67776760000000003"/>
    <n v="0.52222449999999998"/>
    <n v="6.6957199999999994E-2"/>
    <n v="0.98409999999999997"/>
    <n v="0.91759999999999997"/>
    <n v="0.93430000000000002"/>
    <n v="0.97950000000000004"/>
    <n v="0.9385"/>
    <n v="0.92669999999999997"/>
    <n v="0.94059999999999999"/>
    <n v="1"/>
    <x v="79"/>
  </r>
  <r>
    <x v="3"/>
    <n v="60831008"/>
    <s v="FRM"/>
    <s v="California"/>
    <s v="Santa Barbara"/>
    <n v="34.949167000000003"/>
    <n v="-120.436667"/>
    <n v="79023"/>
    <x v="75"/>
    <n v="14.1"/>
    <x v="0"/>
    <x v="80"/>
    <x v="80"/>
    <x v="80"/>
    <x v="80"/>
    <x v="80"/>
    <x v="78"/>
    <x v="80"/>
    <x v="80"/>
    <n v="0.5"/>
    <n v="1.6043048"/>
    <n v="0.4499475"/>
    <n v="1.0926815000000001"/>
    <n v="6.2427505999999999"/>
    <n v="2.0626058999999999"/>
    <n v="1.1348701999999999"/>
    <n v="0.82295379999999996"/>
    <n v="0.22608890000000001"/>
    <n v="0.97729999999999995"/>
    <n v="0.72250000000000003"/>
    <n v="0.91920000000000002"/>
    <n v="1.0387999999999999"/>
    <n v="0.92549999999999999"/>
    <n v="0.88729999999999998"/>
    <n v="0.92679999999999996"/>
    <n v="0.93440000000000001"/>
    <x v="80"/>
  </r>
  <r>
    <x v="3"/>
    <n v="60850002"/>
    <s v="FRM"/>
    <s v="California"/>
    <s v="Santa Clara"/>
    <n v="37"/>
    <n v="-121.574444"/>
    <n v="99020"/>
    <x v="76"/>
    <n v="22.6"/>
    <x v="0"/>
    <x v="81"/>
    <x v="81"/>
    <x v="81"/>
    <x v="81"/>
    <x v="81"/>
    <x v="79"/>
    <x v="81"/>
    <x v="81"/>
    <n v="0.5"/>
    <n v="1.0133338000000001"/>
    <n v="1.2742022"/>
    <n v="1.5052053000000001"/>
    <n v="11.631119699999999"/>
    <n v="2.3976147000000001"/>
    <n v="2.3250670000000002"/>
    <n v="1.1642674"/>
    <n v="0.8242334"/>
    <n v="1.1930000000000001"/>
    <n v="0.64239999999999997"/>
    <n v="0.61060000000000003"/>
    <n v="1.4144000000000001"/>
    <n v="1.4944"/>
    <n v="0.3579"/>
    <n v="0.876"/>
    <n v="3.3102999999999998"/>
    <x v="81"/>
  </r>
  <r>
    <x v="3"/>
    <n v="60850005"/>
    <s v="FRM"/>
    <s v="California"/>
    <s v="Santa Clara"/>
    <n v="37.348497000000002"/>
    <n v="-121.894898"/>
    <n v="103018"/>
    <x v="77"/>
    <n v="34.799999999999997"/>
    <x v="0"/>
    <x v="82"/>
    <x v="82"/>
    <x v="82"/>
    <x v="82"/>
    <x v="82"/>
    <x v="80"/>
    <x v="82"/>
    <x v="82"/>
    <n v="0.5"/>
    <n v="0.92858839999999998"/>
    <n v="2.6346213999999999"/>
    <n v="2.813571"/>
    <n v="16.974206899999999"/>
    <n v="1.6925673000000001"/>
    <n v="7.5420293999999997"/>
    <n v="1.5219994999999999"/>
    <n v="0.26659359999999999"/>
    <n v="0.94789999999999996"/>
    <n v="0.90390000000000004"/>
    <n v="0.89319999999999999"/>
    <n v="0.97609999999999997"/>
    <n v="0.84830000000000005"/>
    <n v="0.90690000000000004"/>
    <n v="0.90210000000000001"/>
    <n v="1"/>
    <x v="82"/>
  </r>
  <r>
    <x v="3"/>
    <n v="60870007"/>
    <s v="FRM"/>
    <s v="California"/>
    <s v="Santa Cruz"/>
    <n v="36.984000000000002"/>
    <n v="-121.9883"/>
    <n v="100017"/>
    <x v="78"/>
    <n v="12.8"/>
    <x v="0"/>
    <x v="83"/>
    <x v="83"/>
    <x v="83"/>
    <x v="83"/>
    <x v="83"/>
    <x v="81"/>
    <x v="83"/>
    <x v="83"/>
    <n v="0.5"/>
    <n v="0.4898499"/>
    <n v="0.74884490000000004"/>
    <n v="0.74515529999999996"/>
    <n v="6.8970665999999996"/>
    <n v="1.3072318000000001"/>
    <n v="1.0347689"/>
    <n v="0.57846149999999996"/>
    <n v="0.50224199999999997"/>
    <n v="0.98629999999999995"/>
    <n v="0.95879999999999999"/>
    <n v="0.94210000000000005"/>
    <n v="0.99109999999999998"/>
    <n v="0.95540000000000003"/>
    <n v="0.92449999999999999"/>
    <n v="0.95599999999999996"/>
    <n v="1"/>
    <x v="83"/>
  </r>
  <r>
    <x v="3"/>
    <n v="60890004"/>
    <s v="FRM"/>
    <s v="California"/>
    <s v="Shasta"/>
    <n v="40.549722000000003"/>
    <n v="-122.379167"/>
    <n v="132023"/>
    <x v="44"/>
    <n v="20.8"/>
    <x v="0"/>
    <x v="84"/>
    <x v="84"/>
    <x v="84"/>
    <x v="84"/>
    <x v="84"/>
    <x v="82"/>
    <x v="84"/>
    <x v="84"/>
    <n v="0.5"/>
    <n v="1.2471353000000001"/>
    <n v="1.0666671999999999"/>
    <n v="0.33282669999999998"/>
    <n v="16.374069200000001"/>
    <n v="0.90725279999999997"/>
    <n v="8.7567800000000001E-2"/>
    <n v="0.30984869999999998"/>
    <n v="3.0539500000000001E-2"/>
    <n v="0.98129999999999995"/>
    <n v="0.9819"/>
    <n v="0.94340000000000002"/>
    <n v="0.99199999999999999"/>
    <n v="0.94230000000000003"/>
    <n v="0.91390000000000005"/>
    <n v="0.94650000000000001"/>
    <n v="1"/>
    <x v="84"/>
  </r>
  <r>
    <x v="3"/>
    <n v="60950004"/>
    <s v="FRM"/>
    <s v="California"/>
    <s v="Solano"/>
    <n v="38.102699999999999"/>
    <n v="-122.23820000000001"/>
    <n v="110018"/>
    <x v="79"/>
    <n v="34.6"/>
    <x v="0"/>
    <x v="85"/>
    <x v="85"/>
    <x v="85"/>
    <x v="85"/>
    <x v="85"/>
    <x v="83"/>
    <x v="85"/>
    <x v="85"/>
    <n v="0.5"/>
    <n v="0.5768491"/>
    <n v="1.2631477"/>
    <n v="2.2596463999999998"/>
    <n v="20.7679768"/>
    <n v="1.0232711000000001"/>
    <n v="6.4999266000000002"/>
    <n v="1.2850831"/>
    <n v="0.42627510000000002"/>
    <n v="0.8952"/>
    <n v="0.85270000000000001"/>
    <n v="0.83460000000000001"/>
    <n v="0.95030000000000003"/>
    <n v="0.60319999999999996"/>
    <n v="0.90339999999999998"/>
    <n v="0.87909999999999999"/>
    <n v="1"/>
    <x v="85"/>
  </r>
  <r>
    <x v="3"/>
    <n v="60970003"/>
    <s v="FRM"/>
    <s v="California"/>
    <s v="Sonoma"/>
    <n v="38.4435"/>
    <n v="-122.71"/>
    <n v="114015"/>
    <x v="80"/>
    <n v="27.2"/>
    <x v="0"/>
    <x v="86"/>
    <x v="86"/>
    <x v="86"/>
    <x v="86"/>
    <x v="86"/>
    <x v="84"/>
    <x v="86"/>
    <x v="86"/>
    <n v="0.5"/>
    <n v="0.43324180000000001"/>
    <n v="0.75745050000000003"/>
    <n v="1.6140189"/>
    <n v="17.2269726"/>
    <n v="1.3965139"/>
    <n v="3.814435"/>
    <n v="0.82155029999999996"/>
    <n v="0.65361369999999996"/>
    <n v="0.96599999999999997"/>
    <n v="0.93489999999999995"/>
    <n v="0.87690000000000001"/>
    <n v="0.98609999999999998"/>
    <n v="0.78580000000000005"/>
    <n v="0.92630000000000001"/>
    <n v="0.89690000000000003"/>
    <n v="1"/>
    <x v="86"/>
  </r>
  <r>
    <x v="3"/>
    <n v="60990005"/>
    <s v="FRM"/>
    <s v="California"/>
    <s v="Stanislaus"/>
    <n v="37.641666999999998"/>
    <n v="-120.993611"/>
    <n v="104025"/>
    <x v="81"/>
    <n v="49.6"/>
    <x v="0"/>
    <x v="87"/>
    <x v="87"/>
    <x v="87"/>
    <x v="87"/>
    <x v="87"/>
    <x v="85"/>
    <x v="87"/>
    <x v="87"/>
    <n v="0.5"/>
    <n v="1.5718577"/>
    <n v="2.2527938000000001"/>
    <n v="4.1041717999999996"/>
    <n v="24.835502600000002"/>
    <n v="2.7339302999999999"/>
    <n v="10.631814"/>
    <n v="2.6616232000000002"/>
    <n v="0.38378299999999999"/>
    <n v="0.95379999999999998"/>
    <n v="0.9294"/>
    <n v="0.88739999999999997"/>
    <n v="0.97629999999999995"/>
    <n v="0.79990000000000006"/>
    <n v="0.92059999999999997"/>
    <n v="0.90280000000000005"/>
    <n v="1"/>
    <x v="87"/>
  </r>
  <r>
    <x v="3"/>
    <n v="60990006"/>
    <s v="FRM"/>
    <s v="California"/>
    <s v="Stanislaus"/>
    <n v="37.488332999999997"/>
    <n v="-120.83583299999999"/>
    <n v="102026"/>
    <x v="82"/>
    <n v="51.1"/>
    <x v="0"/>
    <x v="88"/>
    <x v="88"/>
    <x v="88"/>
    <x v="88"/>
    <x v="88"/>
    <x v="86"/>
    <x v="88"/>
    <x v="88"/>
    <n v="0.5"/>
    <n v="0.86595960000000005"/>
    <n v="2.0165453000000002"/>
    <n v="4.6346125999999996"/>
    <n v="24.2380733"/>
    <n v="1.3706133"/>
    <n v="14.2711725"/>
    <n v="2.7595344000000002"/>
    <n v="0.50191370000000002"/>
    <n v="0.91600000000000004"/>
    <n v="0.89729999999999999"/>
    <n v="0.9052"/>
    <n v="0.96350000000000002"/>
    <n v="0.74380000000000002"/>
    <n v="0.9294"/>
    <n v="0.92049999999999998"/>
    <n v="1"/>
    <x v="88"/>
  </r>
  <r>
    <x v="3"/>
    <n v="61010003"/>
    <s v="FRM"/>
    <s v="California"/>
    <s v="Sutter"/>
    <n v="39.138888999999999"/>
    <n v="-121.61750000000001"/>
    <n v="118025"/>
    <x v="83"/>
    <n v="39.6"/>
    <x v="0"/>
    <x v="89"/>
    <x v="89"/>
    <x v="89"/>
    <x v="89"/>
    <x v="89"/>
    <x v="87"/>
    <x v="89"/>
    <x v="89"/>
    <n v="0.5"/>
    <n v="0.65526280000000003"/>
    <n v="2.4883986"/>
    <n v="2.6230774000000001"/>
    <n v="22.7714043"/>
    <n v="1.0256354000000001"/>
    <n v="7.7260264999999997"/>
    <n v="1.5110028"/>
    <n v="0.31595820000000002"/>
    <n v="0.96020000000000005"/>
    <n v="0.93010000000000004"/>
    <n v="0.91390000000000005"/>
    <n v="0.97240000000000004"/>
    <n v="0.85260000000000002"/>
    <n v="0.92520000000000002"/>
    <n v="0.92169999999999996"/>
    <n v="1"/>
    <x v="89"/>
  </r>
  <r>
    <x v="3"/>
    <n v="61072002"/>
    <s v="FRM"/>
    <s v="California"/>
    <s v="Tulare"/>
    <n v="36.332222000000002"/>
    <n v="-119.290278"/>
    <n v="89034"/>
    <x v="84"/>
    <n v="53"/>
    <x v="0"/>
    <x v="90"/>
    <x v="90"/>
    <x v="90"/>
    <x v="90"/>
    <x v="90"/>
    <x v="88"/>
    <x v="90"/>
    <x v="90"/>
    <n v="0.5"/>
    <n v="0.88450309999999999"/>
    <n v="1.6585559999999999"/>
    <n v="6.3280887999999997"/>
    <n v="18.1023712"/>
    <n v="2.0992812999999999"/>
    <n v="19.3639832"/>
    <n v="3.7628992000000001"/>
    <n v="0.33528770000000002"/>
    <n v="0.96719999999999995"/>
    <n v="0.92110000000000003"/>
    <n v="0.9415"/>
    <n v="0.97840000000000005"/>
    <n v="0.88970000000000005"/>
    <n v="0.94830000000000003"/>
    <n v="0.94520000000000004"/>
    <n v="1"/>
    <x v="90"/>
  </r>
  <r>
    <x v="3"/>
    <n v="61110007"/>
    <s v="FRM"/>
    <s v="California"/>
    <s v="Ventura"/>
    <n v="34.21"/>
    <n v="-118.869444"/>
    <n v="69033"/>
    <x v="85"/>
    <n v="20.399999999999999"/>
    <x v="0"/>
    <x v="91"/>
    <x v="91"/>
    <x v="91"/>
    <x v="91"/>
    <x v="91"/>
    <x v="89"/>
    <x v="91"/>
    <x v="91"/>
    <n v="0.5"/>
    <n v="0.68133779999999999"/>
    <n v="1.2988944"/>
    <n v="2.6209612"/>
    <n v="5.7088628000000003"/>
    <n v="2.5745344000000001"/>
    <n v="5.7157587999999997"/>
    <n v="1.2604820999999999"/>
    <n v="0.1067405"/>
    <n v="0.9163"/>
    <n v="0.8589"/>
    <n v="0.95960000000000001"/>
    <n v="0.89119999999999999"/>
    <n v="0.80610000000000004"/>
    <n v="1.0482"/>
    <n v="0.8962"/>
    <n v="0.747"/>
    <x v="91"/>
  </r>
  <r>
    <x v="3"/>
    <n v="61110009"/>
    <s v="FRM"/>
    <s v="California"/>
    <s v="Ventura"/>
    <n v="34.404611000000003"/>
    <n v="-118.81"/>
    <n v="71034"/>
    <x v="86"/>
    <n v="18.100000000000001"/>
    <x v="0"/>
    <x v="92"/>
    <x v="92"/>
    <x v="92"/>
    <x v="92"/>
    <x v="92"/>
    <x v="90"/>
    <x v="92"/>
    <x v="92"/>
    <n v="0.5"/>
    <n v="0.74226979999999998"/>
    <n v="0.56987719999999997"/>
    <n v="1.7837113"/>
    <n v="7.7208275999999998"/>
    <n v="4.0324564000000001"/>
    <n v="1.3180337"/>
    <n v="1.2498765000000001"/>
    <n v="0.2203012"/>
    <n v="0.98519999999999996"/>
    <n v="0.9073"/>
    <n v="0.93240000000000001"/>
    <n v="0.97850000000000004"/>
    <n v="0.93189999999999995"/>
    <n v="0.93149999999999999"/>
    <n v="0.93200000000000005"/>
    <n v="1"/>
    <x v="92"/>
  </r>
  <r>
    <x v="3"/>
    <n v="61112002"/>
    <s v="FRM"/>
    <s v="California"/>
    <s v="Ventura"/>
    <n v="34.277500000000003"/>
    <n v="-118.68472199999999"/>
    <n v="69034"/>
    <x v="87"/>
    <n v="23.6"/>
    <x v="0"/>
    <x v="93"/>
    <x v="93"/>
    <x v="93"/>
    <x v="93"/>
    <x v="93"/>
    <x v="91"/>
    <x v="93"/>
    <x v="93"/>
    <n v="0.5"/>
    <n v="0.68336730000000001"/>
    <n v="1.1083464999999999"/>
    <n v="2.5727717999999999"/>
    <n v="9.1964015999999997"/>
    <n v="4.1072125000000002"/>
    <n v="3.8065836000000002"/>
    <n v="1.4854685000000001"/>
    <n v="0.20751249999999999"/>
    <n v="1.0435000000000001"/>
    <n v="0.83499999999999996"/>
    <n v="0.84699999999999998"/>
    <n v="1.0622"/>
    <n v="1.0351999999999999"/>
    <n v="0.71099999999999997"/>
    <n v="0.96340000000000003"/>
    <n v="1.4057999999999999"/>
    <x v="93"/>
  </r>
  <r>
    <x v="3"/>
    <n v="61113001"/>
    <s v="FRM"/>
    <s v="California"/>
    <s v="Ventura"/>
    <n v="34.255000000000003"/>
    <n v="-119.1425"/>
    <n v="70031"/>
    <x v="88"/>
    <n v="19.7"/>
    <x v="0"/>
    <x v="94"/>
    <x v="94"/>
    <x v="94"/>
    <x v="94"/>
    <x v="94"/>
    <x v="92"/>
    <x v="94"/>
    <x v="94"/>
    <n v="0.5"/>
    <n v="0.86933360000000004"/>
    <n v="1.0465803"/>
    <n v="2.0354842999999998"/>
    <n v="7.6219777999999998"/>
    <n v="2.8723320999999999"/>
    <n v="3.5315927999999999"/>
    <n v="1.1249678000000001"/>
    <n v="0.13974239999999999"/>
    <n v="0.96340000000000003"/>
    <n v="0.75529999999999997"/>
    <n v="0.92020000000000002"/>
    <n v="0.95120000000000005"/>
    <n v="0.91659999999999997"/>
    <n v="0.92500000000000004"/>
    <n v="0.92479999999999996"/>
    <n v="0.9919"/>
    <x v="94"/>
  </r>
  <r>
    <x v="3"/>
    <n v="80010006"/>
    <s v="FRM"/>
    <s v="Colorado"/>
    <s v="Adams"/>
    <n v="39.826006999999997"/>
    <n v="-104.937438"/>
    <n v="103142"/>
    <x v="89"/>
    <n v="22.3"/>
    <x v="0"/>
    <x v="95"/>
    <x v="95"/>
    <x v="95"/>
    <x v="95"/>
    <x v="95"/>
    <x v="93"/>
    <x v="95"/>
    <x v="95"/>
    <n v="0.5"/>
    <n v="2.2979908"/>
    <n v="2.9257399999999998"/>
    <n v="1.8275971"/>
    <n v="7.2380176000000001"/>
    <n v="0.93064829999999998"/>
    <n v="5.1112723000000004"/>
    <n v="1.0168649000000001"/>
    <n v="0.476327"/>
    <n v="0.7218"/>
    <n v="0.94899999999999995"/>
    <n v="0.69259999999999999"/>
    <n v="0.9526"/>
    <n v="0.45340000000000003"/>
    <n v="0.78959999999999997"/>
    <n v="0.75329999999999997"/>
    <n v="1"/>
    <x v="95"/>
  </r>
  <r>
    <x v="3"/>
    <n v="80050005"/>
    <s v="FRM"/>
    <s v="Colorado"/>
    <s v="Arapahoe"/>
    <n v="39.604399000000001"/>
    <n v="-105.019526"/>
    <n v="101142"/>
    <x v="90"/>
    <n v="15.4"/>
    <x v="0"/>
    <x v="96"/>
    <x v="96"/>
    <x v="96"/>
    <x v="96"/>
    <x v="96"/>
    <x v="94"/>
    <x v="96"/>
    <x v="96"/>
    <n v="0.5"/>
    <n v="2.0933758999999998"/>
    <n v="1.7869495"/>
    <n v="0.90633940000000002"/>
    <n v="6.5928678999999999"/>
    <n v="0.88031950000000003"/>
    <n v="2.0104175"/>
    <n v="0.56133699999999997"/>
    <n v="0.13954620000000001"/>
    <n v="0.91449999999999998"/>
    <n v="0.95830000000000004"/>
    <n v="0.70250000000000001"/>
    <n v="0.97"/>
    <n v="0.57599999999999996"/>
    <n v="0.79949999999999999"/>
    <n v="0.7127"/>
    <n v="1"/>
    <x v="96"/>
  </r>
  <r>
    <x v="3"/>
    <n v="80130003"/>
    <s v="FRM"/>
    <s v="Colorado"/>
    <s v="Boulder"/>
    <n v="40.164575999999997"/>
    <n v="-105.10085599999999"/>
    <n v="107142"/>
    <x v="91"/>
    <n v="19.3"/>
    <x v="0"/>
    <x v="97"/>
    <x v="97"/>
    <x v="97"/>
    <x v="97"/>
    <x v="97"/>
    <x v="95"/>
    <x v="97"/>
    <x v="97"/>
    <n v="0.5"/>
    <n v="1.7758034"/>
    <n v="1.4783685"/>
    <n v="1.7861324999999999"/>
    <n v="6.8787146000000003"/>
    <n v="1.0627241000000001"/>
    <n v="4.7885999999999997"/>
    <n v="0.96336929999999998"/>
    <n v="0.15642220000000001"/>
    <n v="0.86370000000000002"/>
    <n v="0.95320000000000005"/>
    <n v="0.74719999999999998"/>
    <n v="0.94869999999999999"/>
    <n v="0.61899999999999999"/>
    <n v="0.7944"/>
    <n v="0.77749999999999997"/>
    <n v="1"/>
    <x v="97"/>
  </r>
  <r>
    <x v="3"/>
    <n v="80130012"/>
    <s v="FRM"/>
    <s v="Colorado"/>
    <s v="Boulder"/>
    <n v="40.021096999999997"/>
    <n v="-105.26338200000001"/>
    <n v="105140"/>
    <x v="92"/>
    <n v="15.9"/>
    <x v="0"/>
    <x v="98"/>
    <x v="98"/>
    <x v="98"/>
    <x v="98"/>
    <x v="98"/>
    <x v="96"/>
    <x v="98"/>
    <x v="98"/>
    <n v="0.5"/>
    <n v="1.6299169"/>
    <n v="1.5920622"/>
    <n v="1.6034516000000001"/>
    <n v="4.2934593999999997"/>
    <n v="1.0074033"/>
    <n v="4.2328038000000001"/>
    <n v="0.85631939999999995"/>
    <n v="0.21271370000000001"/>
    <n v="0.74450000000000005"/>
    <n v="1.0976999999999999"/>
    <n v="0.77110000000000001"/>
    <n v="0.92379999999999995"/>
    <n v="0.54759999999999998"/>
    <n v="0.88109999999999999"/>
    <n v="0.7591"/>
    <n v="1.1581999999999999"/>
    <x v="98"/>
  </r>
  <r>
    <x v="3"/>
    <n v="80310002"/>
    <s v="FRM"/>
    <s v="Colorado"/>
    <s v="Denver"/>
    <n v="39.751184000000002"/>
    <n v="-104.98762499999999"/>
    <n v="103142"/>
    <x v="85"/>
    <n v="18.5"/>
    <x v="0"/>
    <x v="99"/>
    <x v="99"/>
    <x v="99"/>
    <x v="99"/>
    <x v="99"/>
    <x v="97"/>
    <x v="99"/>
    <x v="99"/>
    <n v="0.5"/>
    <n v="1.7187133999999999"/>
    <n v="2.1277784999999998"/>
    <n v="1.1559708"/>
    <n v="8.3344784000000001"/>
    <n v="0.70023060000000004"/>
    <n v="3.1065635999999999"/>
    <n v="0.70550420000000003"/>
    <n v="0.20731649999999999"/>
    <n v="0.78"/>
    <n v="0.95450000000000002"/>
    <n v="0.66800000000000004"/>
    <n v="0.96850000000000003"/>
    <n v="0.48520000000000002"/>
    <n v="0.74890000000000001"/>
    <n v="0.69710000000000005"/>
    <n v="1.0078"/>
    <x v="99"/>
  </r>
  <r>
    <x v="3"/>
    <n v="80310023"/>
    <s v="FRM"/>
    <s v="Colorado"/>
    <s v="Denver"/>
    <n v="39.781083000000002"/>
    <n v="-104.95665"/>
    <n v="103142"/>
    <x v="93"/>
    <n v="18.899999999999999"/>
    <x v="0"/>
    <x v="100"/>
    <x v="100"/>
    <x v="100"/>
    <x v="100"/>
    <x v="100"/>
    <x v="98"/>
    <x v="100"/>
    <x v="100"/>
    <n v="0.5"/>
    <n v="1.9559511000000001"/>
    <n v="2.5170224000000001"/>
    <n v="1.3601676"/>
    <n v="6.9714068999999999"/>
    <n v="0.75356520000000005"/>
    <n v="3.7266998"/>
    <n v="0.78103489999999998"/>
    <n v="0.34205259999999998"/>
    <n v="0.80840000000000001"/>
    <n v="0.95520000000000005"/>
    <n v="0.61609999999999998"/>
    <n v="1.0596000000000001"/>
    <n v="0.45610000000000001"/>
    <n v="0.6784"/>
    <n v="0.68689999999999996"/>
    <n v="0.90959999999999996"/>
    <x v="100"/>
  </r>
  <r>
    <x v="3"/>
    <n v="80310025"/>
    <s v="FRM"/>
    <s v="Colorado"/>
    <s v="Denver"/>
    <n v="39.704005000000002"/>
    <n v="-104.998113"/>
    <n v="102142"/>
    <x v="94"/>
    <n v="15.7"/>
    <x v="0"/>
    <x v="101"/>
    <x v="101"/>
    <x v="101"/>
    <x v="101"/>
    <x v="101"/>
    <x v="99"/>
    <x v="101"/>
    <x v="101"/>
    <n v="0.5"/>
    <n v="1.5391543999999999"/>
    <n v="1.7712155999999999"/>
    <n v="0.8836079"/>
    <n v="7.4637032000000003"/>
    <n v="0.52726530000000005"/>
    <n v="2.3895732999999999"/>
    <n v="0.54184140000000003"/>
    <n v="0.1515436"/>
    <n v="1.2056"/>
    <n v="0.81740000000000002"/>
    <n v="0.48"/>
    <n v="1.3240000000000001"/>
    <n v="0.41210000000000002"/>
    <n v="0.5091"/>
    <n v="0.56410000000000005"/>
    <n v="0.62029999999999996"/>
    <x v="101"/>
  </r>
  <r>
    <x v="3"/>
    <n v="80350004"/>
    <s v="FRM"/>
    <s v="Colorado"/>
    <s v="Douglas"/>
    <n v="39.534488000000003"/>
    <n v="-105.070358"/>
    <n v="101141"/>
    <x v="95"/>
    <n v="14"/>
    <x v="0"/>
    <x v="102"/>
    <x v="102"/>
    <x v="102"/>
    <x v="102"/>
    <x v="102"/>
    <x v="100"/>
    <x v="102"/>
    <x v="102"/>
    <n v="0.5"/>
    <n v="1.5508295999999999"/>
    <n v="1.5682703"/>
    <n v="0.82829339999999996"/>
    <n v="6.2326145000000004"/>
    <n v="0.61670579999999997"/>
    <n v="2.0784875999999999"/>
    <n v="0.50276080000000001"/>
    <n v="0.1226275"/>
    <n v="0.92030000000000001"/>
    <n v="0.96009999999999995"/>
    <n v="0.70299999999999996"/>
    <n v="0.97230000000000005"/>
    <n v="0.5383"/>
    <n v="0.79359999999999997"/>
    <n v="0.72389999999999999"/>
    <n v="1"/>
    <x v="102"/>
  </r>
  <r>
    <x v="3"/>
    <n v="80390001"/>
    <s v="FRM"/>
    <s v="Colorado"/>
    <s v="Elbert"/>
    <n v="39.231383999999998"/>
    <n v="-104.63477"/>
    <n v="98144"/>
    <x v="96"/>
    <n v="10.5"/>
    <x v="0"/>
    <x v="103"/>
    <x v="103"/>
    <x v="103"/>
    <x v="103"/>
    <x v="103"/>
    <x v="101"/>
    <x v="103"/>
    <x v="103"/>
    <n v="0.5"/>
    <n v="2.3339603000000002"/>
    <n v="1.1604196"/>
    <n v="0.48886639999999998"/>
    <n v="4.1501216999999997"/>
    <n v="0.74457589999999996"/>
    <n v="0.74917"/>
    <n v="0.34973959999999998"/>
    <n v="4.9920199999999998E-2"/>
    <n v="0.96079999999999999"/>
    <n v="0.94940000000000002"/>
    <n v="0.68979999999999997"/>
    <n v="0.98329999999999995"/>
    <n v="0.62039999999999995"/>
    <n v="0.80230000000000001"/>
    <n v="0.68169999999999997"/>
    <n v="1"/>
    <x v="103"/>
  </r>
  <r>
    <x v="3"/>
    <n v="80410017"/>
    <s v="FRM"/>
    <s v="Colorado"/>
    <s v="El Paso"/>
    <n v="38.848013999999999"/>
    <n v="-104.828564"/>
    <n v="94142"/>
    <x v="97"/>
    <n v="10.8"/>
    <x v="0"/>
    <x v="104"/>
    <x v="104"/>
    <x v="104"/>
    <x v="104"/>
    <x v="104"/>
    <x v="102"/>
    <x v="104"/>
    <x v="104"/>
    <n v="0.5"/>
    <n v="3.7284820000000001"/>
    <n v="1.1837624"/>
    <n v="0.31675120000000001"/>
    <n v="3.8896378999999999"/>
    <n v="0.86911649999999996"/>
    <n v="1.0450000000000001E-4"/>
    <n v="0.31309169999999997"/>
    <n v="1.9545000000000001E-3"/>
    <n v="1.4151"/>
    <n v="0.872"/>
    <n v="0.38579999999999998"/>
    <n v="0.97699999999999998"/>
    <n v="0.54149999999999998"/>
    <n v="1E-4"/>
    <n v="0.54730000000000001"/>
    <n v="0.31940000000000002"/>
    <x v="104"/>
  </r>
  <r>
    <x v="3"/>
    <n v="80690009"/>
    <s v="FRM"/>
    <s v="Colorado"/>
    <s v="Larimer"/>
    <n v="40.571288000000003"/>
    <n v="-105.07969300000001"/>
    <n v="110142"/>
    <x v="92"/>
    <n v="16.399999999999999"/>
    <x v="0"/>
    <x v="105"/>
    <x v="105"/>
    <x v="105"/>
    <x v="105"/>
    <x v="105"/>
    <x v="103"/>
    <x v="105"/>
    <x v="105"/>
    <n v="0.5"/>
    <n v="1.3586076"/>
    <n v="0.69046929999999995"/>
    <n v="1.118204"/>
    <n v="8.5710134999999994"/>
    <n v="0.74755879999999997"/>
    <n v="2.8925288"/>
    <n v="0.58938040000000003"/>
    <n v="3.20053E-2"/>
    <n v="0.9002"/>
    <n v="0.96030000000000004"/>
    <n v="0.74119999999999997"/>
    <n v="0.96030000000000004"/>
    <n v="0.61829999999999996"/>
    <n v="0.79369999999999996"/>
    <n v="0.77159999999999995"/>
    <n v="1"/>
    <x v="105"/>
  </r>
  <r>
    <x v="3"/>
    <n v="80770017"/>
    <s v="FRM"/>
    <s v="Colorado"/>
    <s v="Mesa"/>
    <n v="39.063797999999998"/>
    <n v="-108.561173"/>
    <n v="99116"/>
    <x v="98"/>
    <n v="27"/>
    <x v="0"/>
    <x v="106"/>
    <x v="106"/>
    <x v="106"/>
    <x v="106"/>
    <x v="106"/>
    <x v="104"/>
    <x v="106"/>
    <x v="106"/>
    <n v="0.5"/>
    <n v="1.1348661"/>
    <n v="1.7801222999999999"/>
    <n v="2.1512489000000001"/>
    <n v="13.0276394"/>
    <n v="1.0601419999999999"/>
    <n v="6.0703310999999998"/>
    <n v="1.2060521"/>
    <n v="0.13545479999999999"/>
    <n v="0.3957"/>
    <n v="1.0658000000000001"/>
    <n v="0.9919"/>
    <n v="0.91310000000000002"/>
    <n v="0.73180000000000001"/>
    <n v="1.0727"/>
    <n v="0.91220000000000001"/>
    <n v="0.9728"/>
    <x v="106"/>
  </r>
  <r>
    <x v="3"/>
    <n v="81010012"/>
    <s v="FRM"/>
    <s v="Colorado"/>
    <s v="Pueblo"/>
    <n v="38.263058000000001"/>
    <n v="-104.612133"/>
    <n v="89143"/>
    <x v="99"/>
    <n v="14.3"/>
    <x v="0"/>
    <x v="107"/>
    <x v="107"/>
    <x v="107"/>
    <x v="107"/>
    <x v="107"/>
    <x v="105"/>
    <x v="107"/>
    <x v="107"/>
    <n v="0.5"/>
    <n v="1.4048780000000001"/>
    <n v="0.74699170000000004"/>
    <n v="0.32785920000000002"/>
    <n v="10.1440859"/>
    <n v="0.47871219999999998"/>
    <n v="0.53947100000000003"/>
    <n v="0.2029051"/>
    <n v="9.7368000000000003E-3"/>
    <n v="0.90049999999999997"/>
    <n v="0.89839999999999998"/>
    <n v="0.58889999999999998"/>
    <n v="0.95750000000000002"/>
    <n v="0.49969999999999998"/>
    <n v="0.73160000000000003"/>
    <n v="0.57550000000000001"/>
    <n v="1"/>
    <x v="107"/>
  </r>
  <r>
    <x v="3"/>
    <n v="81230006"/>
    <s v="FRM"/>
    <s v="Colorado"/>
    <s v="Weld"/>
    <n v="40.414876999999997"/>
    <n v="-104.70693"/>
    <n v="109144"/>
    <x v="100"/>
    <n v="20.3"/>
    <x v="0"/>
    <x v="108"/>
    <x v="108"/>
    <x v="108"/>
    <x v="108"/>
    <x v="108"/>
    <x v="106"/>
    <x v="108"/>
    <x v="108"/>
    <n v="0.5"/>
    <n v="1.7567317"/>
    <n v="1.1807095000000001"/>
    <n v="1.5651885999999999"/>
    <n v="9.2568149999999996"/>
    <n v="0.91992379999999996"/>
    <n v="4.2099843000000003"/>
    <n v="0.84596959999999999"/>
    <n v="9.2733999999999997E-2"/>
    <n v="0.87280000000000002"/>
    <n v="0.9466"/>
    <n v="0.75670000000000004"/>
    <n v="0.9446"/>
    <n v="0.62490000000000001"/>
    <n v="0.80449999999999999"/>
    <n v="0.78749999999999998"/>
    <n v="1"/>
    <x v="108"/>
  </r>
  <r>
    <x v="3"/>
    <n v="81230008"/>
    <s v="FRM"/>
    <s v="Colorado"/>
    <s v="Weld"/>
    <n v="40.209387"/>
    <n v="-104.82405"/>
    <n v="107143"/>
    <x v="44"/>
    <n v="18.3"/>
    <x v="0"/>
    <x v="109"/>
    <x v="109"/>
    <x v="109"/>
    <x v="109"/>
    <x v="109"/>
    <x v="107"/>
    <x v="109"/>
    <x v="109"/>
    <n v="0.5"/>
    <n v="3.0124518999999998"/>
    <n v="1.2248072999999999"/>
    <n v="0.8648825"/>
    <n v="9.4747170999999994"/>
    <n v="0.93433100000000002"/>
    <n v="1.7765461"/>
    <n v="0.51874830000000005"/>
    <n v="6.2479399999999997E-2"/>
    <n v="0.88729999999999998"/>
    <n v="1.0523"/>
    <n v="0.60509999999999997"/>
    <n v="1.0243"/>
    <n v="0.61229999999999996"/>
    <n v="0.60040000000000004"/>
    <n v="0.60399999999999998"/>
    <n v="1.2222"/>
    <x v="109"/>
  </r>
  <r>
    <x v="3"/>
    <n v="160010010"/>
    <s v="FRM"/>
    <s v="Idaho"/>
    <s v="Ada"/>
    <n v="43.600264000000003"/>
    <n v="-116.347897"/>
    <n v="149070"/>
    <x v="101"/>
    <n v="20"/>
    <x v="0"/>
    <x v="110"/>
    <x v="110"/>
    <x v="110"/>
    <x v="110"/>
    <x v="110"/>
    <x v="108"/>
    <x v="110"/>
    <x v="110"/>
    <n v="0.5"/>
    <n v="1.0274920000000001"/>
    <n v="1.3708134000000001"/>
    <n v="1.6206665"/>
    <n v="9.3213395999999999"/>
    <n v="1.1295176"/>
    <n v="4.1279221000000001"/>
    <n v="0.84377800000000003"/>
    <n v="7.1159100000000003E-2"/>
    <n v="0.99319999999999997"/>
    <n v="0.98089999999999999"/>
    <n v="0.90659999999999996"/>
    <n v="0.997"/>
    <n v="0.90159999999999996"/>
    <n v="0.90839999999999999"/>
    <n v="0.90780000000000005"/>
    <n v="1"/>
    <x v="110"/>
  </r>
  <r>
    <x v="3"/>
    <n v="160090010"/>
    <s v="FRM"/>
    <s v="Idaho"/>
    <s v="Benewah"/>
    <n v="47.316667000000002"/>
    <n v="-116.57028"/>
    <n v="183076"/>
    <x v="35"/>
    <n v="26.3"/>
    <x v="0"/>
    <x v="111"/>
    <x v="111"/>
    <x v="111"/>
    <x v="111"/>
    <x v="111"/>
    <x v="109"/>
    <x v="111"/>
    <x v="111"/>
    <n v="0.5"/>
    <n v="0.88052419999999998"/>
    <n v="1.3747518000000001"/>
    <n v="0.54712050000000001"/>
    <n v="20.7205963"/>
    <n v="0.72801689999999997"/>
    <n v="1.1974435000000001"/>
    <n v="0.3130502"/>
    <n v="6.6239199999999998E-2"/>
    <n v="0.99929999999999997"/>
    <n v="0.99950000000000006"/>
    <n v="0.97419999999999995"/>
    <n v="0.99960000000000004"/>
    <n v="0.97419999999999995"/>
    <n v="0.97419999999999995"/>
    <n v="0.97419999999999995"/>
    <n v="1"/>
    <x v="111"/>
  </r>
  <r>
    <x v="3"/>
    <n v="160410001"/>
    <s v="FRM"/>
    <s v="Idaho"/>
    <s v="Franklin"/>
    <n v="42.013333000000003"/>
    <n v="-111.809167"/>
    <n v="129097"/>
    <x v="63"/>
    <n v="40.5"/>
    <x v="0"/>
    <x v="112"/>
    <x v="112"/>
    <x v="112"/>
    <x v="112"/>
    <x v="112"/>
    <x v="110"/>
    <x v="112"/>
    <x v="112"/>
    <n v="0.5"/>
    <n v="0.94087089999999995"/>
    <n v="0.85169479999999997"/>
    <n v="2.6407676000000002"/>
    <n v="24.9156227"/>
    <n v="1.2574187999999999"/>
    <n v="7.5266966999999996"/>
    <n v="1.4943485000000001"/>
    <n v="0.4315543"/>
    <n v="0.74519999999999997"/>
    <n v="0.64419999999999999"/>
    <n v="0.70679999999999998"/>
    <n v="1.0503"/>
    <n v="0.71860000000000002"/>
    <n v="0.70499999999999996"/>
    <n v="0.70620000000000005"/>
    <n v="0.78610000000000002"/>
    <x v="112"/>
  </r>
  <r>
    <x v="3"/>
    <n v="160790017"/>
    <s v="FRM"/>
    <s v="Idaho"/>
    <s v="Shoshone"/>
    <n v="47.536389"/>
    <n v="-116.236667"/>
    <n v="185078"/>
    <x v="11"/>
    <n v="34"/>
    <x v="0"/>
    <x v="113"/>
    <x v="113"/>
    <x v="113"/>
    <x v="113"/>
    <x v="113"/>
    <x v="111"/>
    <x v="113"/>
    <x v="113"/>
    <n v="0.5"/>
    <n v="1.3914921"/>
    <n v="1.4612008000000001"/>
    <n v="0.70913760000000003"/>
    <n v="27.0138474"/>
    <n v="1.1483489"/>
    <n v="1.3254067"/>
    <n v="0.39947510000000003"/>
    <n v="0.104685"/>
    <n v="0.99639999999999995"/>
    <n v="0.99390000000000001"/>
    <n v="0.93149999999999999"/>
    <n v="0.99060000000000004"/>
    <n v="0.92600000000000005"/>
    <n v="0.93620000000000003"/>
    <n v="0.93110000000000004"/>
    <n v="0.99909999999999999"/>
    <x v="113"/>
  </r>
  <r>
    <x v="3"/>
    <n v="191370002"/>
    <s v="FRM"/>
    <s v="Iowa"/>
    <s v="Montgomery"/>
    <n v="40.969112000000003"/>
    <n v="-95.044950999999998"/>
    <n v="112212"/>
    <x v="102"/>
    <n v="14.8"/>
    <x v="0"/>
    <x v="114"/>
    <x v="114"/>
    <x v="114"/>
    <x v="114"/>
    <x v="114"/>
    <x v="112"/>
    <x v="114"/>
    <x v="114"/>
    <n v="0.5"/>
    <n v="0.73953040000000003"/>
    <n v="0.46077309999999999"/>
    <n v="1.5423625000000001"/>
    <n v="5.4498281000000004"/>
    <n v="0.86749240000000005"/>
    <n v="4.3598857000000004"/>
    <n v="0.92095369999999999"/>
    <n v="0"/>
    <n v="1.1011"/>
    <n v="0.97640000000000005"/>
    <n v="0.52100000000000002"/>
    <n v="0.95530000000000004"/>
    <n v="0.25719999999999998"/>
    <n v="0.68889999999999996"/>
    <n v="0.54479999999999995"/>
    <n v="-9"/>
    <x v="114"/>
  </r>
  <r>
    <x v="3"/>
    <n v="191471002"/>
    <s v="FRM"/>
    <s v="Iowa"/>
    <s v="Palo Alto"/>
    <n v="43.123703999999996"/>
    <n v="-94.693517999999997"/>
    <n v="132214"/>
    <x v="103"/>
    <n v="15.5"/>
    <x v="0"/>
    <x v="115"/>
    <x v="115"/>
    <x v="115"/>
    <x v="115"/>
    <x v="115"/>
    <x v="113"/>
    <x v="115"/>
    <x v="115"/>
    <n v="0.5"/>
    <n v="0.55130230000000002"/>
    <n v="0.49482870000000001"/>
    <n v="1.8874445"/>
    <n v="4.4227528999999999"/>
    <n v="0.61879700000000004"/>
    <n v="5.8284358999999997"/>
    <n v="1.138274"/>
    <n v="9.3760800000000005E-2"/>
    <n v="0.8226"/>
    <n v="0.90069999999999995"/>
    <n v="0.57579999999999998"/>
    <n v="0.83720000000000006"/>
    <n v="0.17130000000000001"/>
    <n v="0.79159999999999997"/>
    <n v="0.59509999999999996"/>
    <n v="1.0766"/>
    <x v="115"/>
  </r>
  <r>
    <x v="3"/>
    <n v="191530030"/>
    <s v="FRM"/>
    <s v="Iowa"/>
    <s v="Polk"/>
    <n v="41.603158999999998"/>
    <n v="-93.643118000000001"/>
    <n v="118222"/>
    <x v="104"/>
    <n v="18.3"/>
    <x v="0"/>
    <x v="116"/>
    <x v="116"/>
    <x v="116"/>
    <x v="116"/>
    <x v="116"/>
    <x v="114"/>
    <x v="116"/>
    <x v="116"/>
    <n v="0.5"/>
    <n v="0.40799259999999998"/>
    <n v="0.56241079999999999"/>
    <n v="2.0372167000000001"/>
    <n v="6.0555738999999997"/>
    <n v="0.80796710000000005"/>
    <n v="6.4799309000000003"/>
    <n v="1.3393619000000001"/>
    <n v="0.135772"/>
    <n v="0.45500000000000002"/>
    <n v="0.7258"/>
    <n v="0.89429999999999998"/>
    <n v="0.57640000000000002"/>
    <n v="0.16"/>
    <n v="1.9198999999999999"/>
    <n v="0.6996"/>
    <n v="1.4641"/>
    <x v="116"/>
  </r>
  <r>
    <x v="3"/>
    <n v="191532510"/>
    <s v="FRM"/>
    <s v="Iowa"/>
    <s v="Polk"/>
    <n v="41.603516999999997"/>
    <n v="-93.747900000000001"/>
    <n v="118221"/>
    <x v="67"/>
    <n v="16.8"/>
    <x v="0"/>
    <x v="117"/>
    <x v="117"/>
    <x v="117"/>
    <x v="117"/>
    <x v="117"/>
    <x v="115"/>
    <x v="117"/>
    <x v="117"/>
    <n v="0.5"/>
    <n v="0.78928500000000001"/>
    <n v="0.61024789999999995"/>
    <n v="1.7221128000000001"/>
    <n v="5.8546456999999998"/>
    <n v="0.81585249999999998"/>
    <n v="5.2400660999999999"/>
    <n v="1.1964916999999999"/>
    <n v="0.11756460000000001"/>
    <n v="1.1214999999999999"/>
    <n v="1.0078"/>
    <n v="0.52600000000000002"/>
    <n v="1.0475000000000001"/>
    <n v="0.22339999999999999"/>
    <n v="0.62890000000000001"/>
    <n v="0.47760000000000002"/>
    <n v="0.92379999999999995"/>
    <x v="117"/>
  </r>
  <r>
    <x v="3"/>
    <n v="191550009"/>
    <s v="FRM"/>
    <s v="Iowa"/>
    <s v="Pottawattamie"/>
    <n v="41.264170999999997"/>
    <n v="-95.896124"/>
    <n v="114206"/>
    <x v="105"/>
    <n v="19"/>
    <x v="0"/>
    <x v="118"/>
    <x v="118"/>
    <x v="118"/>
    <x v="118"/>
    <x v="118"/>
    <x v="116"/>
    <x v="118"/>
    <x v="118"/>
    <n v="0.5"/>
    <n v="1.3468374000000001"/>
    <n v="0.633683"/>
    <n v="1.505511"/>
    <n v="9.2175101999999995"/>
    <n v="0.87978149999999999"/>
    <n v="4.0643468"/>
    <n v="0.81725420000000004"/>
    <n v="8.0301999999999998E-2"/>
    <n v="0.77680000000000005"/>
    <n v="0.93520000000000003"/>
    <n v="0.61929999999999996"/>
    <n v="0.90610000000000002"/>
    <n v="0.22850000000000001"/>
    <n v="1.0628"/>
    <n v="0.5333"/>
    <n v="0.42320000000000002"/>
    <x v="118"/>
  </r>
  <r>
    <x v="3"/>
    <n v="191930017"/>
    <s v="FRM"/>
    <s v="Iowa"/>
    <s v="Woodbury"/>
    <n v="42.517968000000003"/>
    <n v="-96.387902999999994"/>
    <n v="126203"/>
    <x v="106"/>
    <n v="19.2"/>
    <x v="0"/>
    <x v="119"/>
    <x v="119"/>
    <x v="119"/>
    <x v="119"/>
    <x v="119"/>
    <x v="117"/>
    <x v="119"/>
    <x v="119"/>
    <n v="0.5"/>
    <n v="1.0431235000000001"/>
    <n v="0.548203"/>
    <n v="1.3149229"/>
    <n v="10.644392"/>
    <n v="0.80983749999999999"/>
    <n v="3.5579730999999999"/>
    <n v="0.82434739999999995"/>
    <n v="1.5425299999999999E-2"/>
    <n v="1.2346999999999999"/>
    <n v="1.0004"/>
    <n v="0.39700000000000002"/>
    <n v="0.98980000000000001"/>
    <n v="0.2455"/>
    <n v="0.48359999999999997"/>
    <n v="0.497"/>
    <n v="0.57920000000000005"/>
    <x v="119"/>
  </r>
  <r>
    <x v="3"/>
    <n v="200910007"/>
    <s v="FRM"/>
    <s v="Kansas"/>
    <s v="Johnson"/>
    <n v="38.974443999999998"/>
    <n v="-94.686943999999997"/>
    <n v="93215"/>
    <x v="107"/>
    <n v="13.7"/>
    <x v="0"/>
    <x v="120"/>
    <x v="120"/>
    <x v="120"/>
    <x v="120"/>
    <x v="120"/>
    <x v="0"/>
    <x v="120"/>
    <x v="120"/>
    <n v="0.5"/>
    <n v="0.74899450000000001"/>
    <n v="0.79668649999999996"/>
    <n v="1.1046271000000001"/>
    <n v="6.1302323000000003"/>
    <n v="0.9603391"/>
    <n v="2.8036101000000002"/>
    <n v="0.62128280000000002"/>
    <n v="0.1174949"/>
    <n v="0.94879999999999998"/>
    <n v="0.92410000000000003"/>
    <n v="0.46050000000000002"/>
    <n v="0.9194"/>
    <n v="0.1318"/>
    <n v="-9"/>
    <n v="0.23849999999999999"/>
    <n v="0.68020000000000003"/>
    <x v="120"/>
  </r>
  <r>
    <x v="3"/>
    <n v="200910010"/>
    <s v="FRM"/>
    <s v="Kansas"/>
    <s v="Johnson"/>
    <n v="38.838590000000003"/>
    <n v="-94.746430000000004"/>
    <n v="92215"/>
    <x v="92"/>
    <n v="11.9"/>
    <x v="0"/>
    <x v="121"/>
    <x v="121"/>
    <x v="121"/>
    <x v="121"/>
    <x v="121"/>
    <x v="118"/>
    <x v="121"/>
    <x v="121"/>
    <n v="0.5"/>
    <n v="0.6145159"/>
    <n v="0.62105969999999999"/>
    <n v="1.3471925"/>
    <n v="3.5666120000000001"/>
    <n v="0.99698960000000003"/>
    <n v="3.4526195999999998"/>
    <n v="0.72458860000000003"/>
    <n v="9.9578100000000003E-2"/>
    <n v="0.83420000000000005"/>
    <n v="0.88100000000000001"/>
    <n v="0.51929999999999998"/>
    <n v="0.84719999999999995"/>
    <n v="0.18"/>
    <n v="1.4365000000000001"/>
    <n v="0.35310000000000002"/>
    <n v="0.79320000000000002"/>
    <x v="121"/>
  </r>
  <r>
    <x v="3"/>
    <n v="201070002"/>
    <s v="FRM"/>
    <s v="Kansas"/>
    <s v="Linn"/>
    <n v="38.135832999999998"/>
    <n v="-94.731943999999999"/>
    <n v="86215"/>
    <x v="108"/>
    <n v="13.7"/>
    <x v="0"/>
    <x v="122"/>
    <x v="122"/>
    <x v="122"/>
    <x v="122"/>
    <x v="122"/>
    <x v="119"/>
    <x v="122"/>
    <x v="122"/>
    <n v="0.5"/>
    <n v="1.0642746999999999"/>
    <n v="0.59575239999999996"/>
    <n v="0.97805759999999997"/>
    <n v="6.8972325000000003"/>
    <n v="1.1179588"/>
    <n v="1.9656606000000001"/>
    <n v="0.58339629999999998"/>
    <n v="3.0767900000000001E-2"/>
    <n v="0.92749999999999999"/>
    <n v="0.91139999999999999"/>
    <n v="0.3911"/>
    <n v="1.0219"/>
    <n v="0.2331"/>
    <n v="0.66749999999999998"/>
    <n v="0.34599999999999997"/>
    <n v="0.71609999999999996"/>
    <x v="122"/>
  </r>
  <r>
    <x v="3"/>
    <n v="201730008"/>
    <s v="FRM"/>
    <s v="Kansas"/>
    <s v="Sedgwick"/>
    <n v="37.659722000000002"/>
    <n v="-97.297222000000005"/>
    <n v="81196"/>
    <x v="108"/>
    <n v="15.2"/>
    <x v="0"/>
    <x v="123"/>
    <x v="123"/>
    <x v="123"/>
    <x v="123"/>
    <x v="123"/>
    <x v="120"/>
    <x v="123"/>
    <x v="123"/>
    <n v="0.5"/>
    <n v="0.72993770000000002"/>
    <n v="0.38680429999999999"/>
    <n v="1.0642623"/>
    <n v="8.4049721000000002"/>
    <n v="1.3876914"/>
    <n v="2.0254509000000001"/>
    <n v="0.577237"/>
    <n v="0.13847209999999999"/>
    <n v="1.2275"/>
    <n v="0.82879999999999998"/>
    <n v="0.37809999999999999"/>
    <n v="1.3089999999999999"/>
    <n v="0.35220000000000001"/>
    <n v="0.42380000000000001"/>
    <n v="0.3997"/>
    <n v="3.4996"/>
    <x v="123"/>
  </r>
  <r>
    <x v="3"/>
    <n v="201730009"/>
    <s v="FRM"/>
    <s v="Kansas"/>
    <s v="Sedgwick"/>
    <n v="37.651111"/>
    <n v="-97.362222000000003"/>
    <n v="81196"/>
    <x v="109"/>
    <n v="14.9"/>
    <x v="0"/>
    <x v="124"/>
    <x v="124"/>
    <x v="124"/>
    <x v="124"/>
    <x v="124"/>
    <x v="121"/>
    <x v="124"/>
    <x v="124"/>
    <n v="0.5"/>
    <n v="0.67839249999999995"/>
    <n v="0.40761910000000001"/>
    <n v="1.1081445999999999"/>
    <n v="7.8129081999999999"/>
    <n v="1.3278892"/>
    <n v="2.2772901000000001"/>
    <n v="0.59875299999999998"/>
    <n v="0.21213750000000001"/>
    <n v="0.95069999999999999"/>
    <n v="0.92620000000000002"/>
    <n v="0.48459999999999998"/>
    <n v="0.94120000000000004"/>
    <n v="0.27889999999999998"/>
    <n v="0.78959999999999997"/>
    <n v="0.44409999999999999"/>
    <n v="0.68530000000000002"/>
    <x v="124"/>
  </r>
  <r>
    <x v="3"/>
    <n v="201730010"/>
    <s v="FRM"/>
    <s v="Kansas"/>
    <s v="Sedgwick"/>
    <n v="37.701110999999997"/>
    <n v="-97.313889000000003"/>
    <n v="81196"/>
    <x v="44"/>
    <n v="14.5"/>
    <x v="0"/>
    <x v="125"/>
    <x v="125"/>
    <x v="125"/>
    <x v="125"/>
    <x v="125"/>
    <x v="122"/>
    <x v="125"/>
    <x v="125"/>
    <n v="0.5"/>
    <n v="0.65884319999999996"/>
    <n v="0.40137879999999998"/>
    <n v="1.0241144"/>
    <n v="7.7819013999999997"/>
    <n v="1.2598315"/>
    <n v="2.0990652999999999"/>
    <n v="0.55951430000000002"/>
    <n v="0.26258049999999999"/>
    <n v="1.0326"/>
    <n v="0.90780000000000005"/>
    <n v="0.4244"/>
    <n v="1.0254000000000001"/>
    <n v="0.27760000000000001"/>
    <n v="0.61780000000000002"/>
    <n v="0.41260000000000002"/>
    <n v="1.0170999999999999"/>
    <x v="125"/>
  </r>
  <r>
    <x v="3"/>
    <n v="201770013"/>
    <s v="FRM"/>
    <s v="Kansas"/>
    <s v="Shawnee"/>
    <n v="39.024270000000001"/>
    <n v="-95.711280000000002"/>
    <n v="94208"/>
    <x v="109"/>
    <n v="14.6"/>
    <x v="0"/>
    <x v="126"/>
    <x v="126"/>
    <x v="126"/>
    <x v="126"/>
    <x v="126"/>
    <x v="123"/>
    <x v="126"/>
    <x v="126"/>
    <n v="0.5"/>
    <n v="1.1194849"/>
    <n v="0.68029919999999999"/>
    <n v="0.81744150000000004"/>
    <n v="8.3412036999999994"/>
    <n v="1.1580566999999999"/>
    <n v="1.4913757000000001"/>
    <n v="0.53583599999999998"/>
    <n v="5.4549199999999999E-2"/>
    <n v="0.7893"/>
    <n v="0.92279999999999995"/>
    <n v="0.45419999999999999"/>
    <n v="0.83130000000000004"/>
    <n v="0.23350000000000001"/>
    <n v="5.7416999999999998"/>
    <n v="0.30180000000000001"/>
    <n v="1.6969000000000001"/>
    <x v="126"/>
  </r>
  <r>
    <x v="3"/>
    <n v="201910002"/>
    <s v="FRM"/>
    <s v="Kansas"/>
    <s v="Sumner"/>
    <n v="37.476944000000003"/>
    <n v="-97.366388999999998"/>
    <n v="79196"/>
    <x v="110"/>
    <n v="14.6"/>
    <x v="0"/>
    <x v="127"/>
    <x v="127"/>
    <x v="127"/>
    <x v="127"/>
    <x v="127"/>
    <x v="124"/>
    <x v="127"/>
    <x v="127"/>
    <n v="0.5"/>
    <n v="1.0776842"/>
    <n v="0.4369421"/>
    <n v="0.88635739999999996"/>
    <n v="8.2213554000000002"/>
    <n v="1.2838547"/>
    <n v="1.5680666999999999"/>
    <n v="0.490838"/>
    <n v="0.18482419999999999"/>
    <n v="1.5136000000000001"/>
    <n v="0.81289999999999996"/>
    <n v="0.30109999999999998"/>
    <n v="1.5364"/>
    <n v="0.31069999999999998"/>
    <n v="0.309"/>
    <n v="0.33839999999999998"/>
    <n v="2.4039000000000001"/>
    <x v="127"/>
  </r>
  <r>
    <x v="3"/>
    <n v="202090021"/>
    <s v="FRM"/>
    <s v="Kansas"/>
    <s v="Wyandotte"/>
    <n v="39.1175"/>
    <n v="-94.635555999999994"/>
    <n v="95215"/>
    <x v="111"/>
    <n v="15.6"/>
    <x v="0"/>
    <x v="128"/>
    <x v="128"/>
    <x v="128"/>
    <x v="128"/>
    <x v="128"/>
    <x v="125"/>
    <x v="128"/>
    <x v="128"/>
    <n v="0.5"/>
    <n v="0.7909235"/>
    <n v="0.86542640000000004"/>
    <n v="0.89353720000000003"/>
    <n v="8.8404179000000003"/>
    <n v="0.97282239999999998"/>
    <n v="2.0493676999999999"/>
    <n v="0.56477529999999998"/>
    <n v="0.15773499999999999"/>
    <n v="0.94130000000000003"/>
    <n v="0.93669999999999998"/>
    <n v="0.40889999999999999"/>
    <n v="0.96960000000000002"/>
    <n v="0.20269999999999999"/>
    <n v="0.90439999999999998"/>
    <n v="0.32429999999999998"/>
    <n v="0.93120000000000003"/>
    <x v="128"/>
  </r>
  <r>
    <x v="3"/>
    <n v="202090022"/>
    <s v="FRM"/>
    <s v="Kansas"/>
    <s v="Wyandotte"/>
    <n v="39.045833000000002"/>
    <n v="-94.694444000000004"/>
    <n v="94215"/>
    <x v="109"/>
    <n v="15.1"/>
    <x v="0"/>
    <x v="129"/>
    <x v="129"/>
    <x v="129"/>
    <x v="129"/>
    <x v="129"/>
    <x v="126"/>
    <x v="129"/>
    <x v="129"/>
    <n v="0.5"/>
    <n v="0.97197480000000003"/>
    <n v="0.80146660000000003"/>
    <n v="0.84273010000000004"/>
    <n v="8.6517037999999999"/>
    <n v="1.0011041000000001"/>
    <n v="1.8118293000000001"/>
    <n v="0.50488250000000001"/>
    <n v="9.82962E-2"/>
    <n v="1.0278"/>
    <n v="1.0189999999999999"/>
    <n v="0.40770000000000001"/>
    <n v="0.98640000000000005"/>
    <n v="0.16789999999999999"/>
    <n v="7.9059999999999997"/>
    <n v="0.2397"/>
    <n v="0.75519999999999998"/>
    <x v="129"/>
  </r>
  <r>
    <x v="3"/>
    <n v="220170008"/>
    <s v="FRM"/>
    <s v="Louisiana"/>
    <s v="Caddo Parish"/>
    <n v="32.471665999999999"/>
    <n v="-93.794999000000004"/>
    <n v="33224"/>
    <x v="13"/>
    <n v="16"/>
    <x v="0"/>
    <x v="130"/>
    <x v="130"/>
    <x v="130"/>
    <x v="130"/>
    <x v="130"/>
    <x v="0"/>
    <x v="130"/>
    <x v="130"/>
    <n v="0.5"/>
    <n v="0.85062130000000002"/>
    <n v="0.65934530000000002"/>
    <n v="0.33994740000000001"/>
    <n v="12.2829332"/>
    <n v="1.0122717999999999"/>
    <n v="5.4999999999999999E-6"/>
    <n v="0.36399340000000002"/>
    <n v="3.0317400000000001E-2"/>
    <n v="0.54449999999999998"/>
    <n v="0.98140000000000005"/>
    <n v="0.21879999999999999"/>
    <n v="0.97289999999999999"/>
    <n v="0.2127"/>
    <n v="-9"/>
    <n v="0.21609999999999999"/>
    <n v="0.90800000000000003"/>
    <x v="130"/>
  </r>
  <r>
    <x v="3"/>
    <n v="220190009"/>
    <s v="FRM"/>
    <s v="Louisiana"/>
    <s v="Calcasieu Parish"/>
    <n v="30.227778000000001"/>
    <n v="-93.578333000000001"/>
    <n v="13225"/>
    <x v="112"/>
    <n v="12.9"/>
    <x v="0"/>
    <x v="131"/>
    <x v="131"/>
    <x v="131"/>
    <x v="131"/>
    <x v="131"/>
    <x v="127"/>
    <x v="131"/>
    <x v="131"/>
    <n v="0.5"/>
    <n v="2.825923"/>
    <n v="0.47044239999999998"/>
    <n v="0.39623999999999998"/>
    <n v="6.9299564"/>
    <n v="1.3440213000000001"/>
    <n v="0"/>
    <n v="0.39299289999999998"/>
    <n v="0.11194659999999999"/>
    <n v="1.3569"/>
    <n v="0.73570000000000002"/>
    <n v="0.23350000000000001"/>
    <n v="0.86799999999999999"/>
    <n v="0.24640000000000001"/>
    <n v="0"/>
    <n v="0.23669999999999999"/>
    <n v="0.56000000000000005"/>
    <x v="131"/>
  </r>
  <r>
    <x v="3"/>
    <n v="270370470"/>
    <s v="FRM"/>
    <s v="Minnesota"/>
    <s v="Dakota"/>
    <n v="44.738460000000003"/>
    <n v="-93.237250000000003"/>
    <n v="147223"/>
    <x v="113"/>
    <n v="20.2"/>
    <x v="0"/>
    <x v="132"/>
    <x v="132"/>
    <x v="132"/>
    <x v="132"/>
    <x v="132"/>
    <x v="128"/>
    <x v="132"/>
    <x v="132"/>
    <n v="0.5"/>
    <n v="0.51258610000000004"/>
    <n v="0.80686329999999995"/>
    <n v="2.3062421999999998"/>
    <n v="6.7980580000000002"/>
    <n v="1.1065024999999999"/>
    <n v="6.5530596000000001"/>
    <n v="1.3244609000000001"/>
    <n v="0.30407060000000002"/>
    <n v="0.90290000000000004"/>
    <n v="0.94089999999999996"/>
    <n v="0.59499999999999997"/>
    <n v="0.95979999999999999"/>
    <n v="0.31929999999999997"/>
    <n v="0.72940000000000005"/>
    <n v="0.6492"/>
    <n v="1"/>
    <x v="132"/>
  </r>
  <r>
    <x v="3"/>
    <n v="270530961"/>
    <s v="FRM"/>
    <s v="Minnesota"/>
    <s v="Hennepin"/>
    <n v="44.875509999999998"/>
    <n v="-93.258920000000003"/>
    <n v="148223"/>
    <x v="104"/>
    <n v="18.3"/>
    <x v="0"/>
    <x v="133"/>
    <x v="133"/>
    <x v="133"/>
    <x v="133"/>
    <x v="133"/>
    <x v="129"/>
    <x v="133"/>
    <x v="133"/>
    <n v="0.5"/>
    <n v="0.53424039999999995"/>
    <n v="0.88992519999999997"/>
    <n v="2.0979275999999998"/>
    <n v="5.8612007999999998"/>
    <n v="1.1370355999999999"/>
    <n v="5.8259344000000004"/>
    <n v="1.2342428000000001"/>
    <n v="0.31016670000000002"/>
    <n v="0.81599999999999995"/>
    <n v="0.8821"/>
    <n v="0.58799999999999997"/>
    <n v="0.98460000000000003"/>
    <n v="0.35289999999999999"/>
    <n v="0.7"/>
    <n v="0.67900000000000005"/>
    <n v="0.9224"/>
    <x v="133"/>
  </r>
  <r>
    <x v="3"/>
    <n v="270530963"/>
    <s v="FRM"/>
    <s v="Minnesota"/>
    <s v="Hennepin"/>
    <n v="44.953659999999999"/>
    <n v="-93.258210000000005"/>
    <n v="149223"/>
    <x v="114"/>
    <n v="20.399999999999999"/>
    <x v="0"/>
    <x v="134"/>
    <x v="134"/>
    <x v="134"/>
    <x v="134"/>
    <x v="134"/>
    <x v="130"/>
    <x v="134"/>
    <x v="134"/>
    <n v="0.5"/>
    <n v="0.57274290000000005"/>
    <n v="0.97399999999999998"/>
    <n v="2.3791465999999999"/>
    <n v="6.4237131999999999"/>
    <n v="1.1582665000000001"/>
    <n v="6.7653660999999996"/>
    <n v="1.3477131"/>
    <n v="0.36135460000000003"/>
    <n v="1.0674999999999999"/>
    <n v="1.0697000000000001"/>
    <n v="0.58260000000000001"/>
    <n v="1.0496000000000001"/>
    <n v="0.34350000000000003"/>
    <n v="0.68759999999999999"/>
    <n v="0.64490000000000003"/>
    <n v="1.0043"/>
    <x v="134"/>
  </r>
  <r>
    <x v="3"/>
    <n v="270531007"/>
    <s v="FRM"/>
    <s v="Minnesota"/>
    <s v="Hennepin"/>
    <n v="45.039720000000003"/>
    <n v="-93.298739999999995"/>
    <n v="150223"/>
    <x v="115"/>
    <n v="21.4"/>
    <x v="0"/>
    <x v="135"/>
    <x v="135"/>
    <x v="135"/>
    <x v="135"/>
    <x v="135"/>
    <x v="131"/>
    <x v="135"/>
    <x v="135"/>
    <n v="0.5"/>
    <n v="0.54272929999999997"/>
    <n v="0.90196339999999997"/>
    <n v="2.1207836000000002"/>
    <n v="8.8005666999999992"/>
    <n v="1.0461419000000001"/>
    <n v="6.0171833000000001"/>
    <n v="1.2003090000000001"/>
    <n v="0.32268970000000002"/>
    <n v="0.88370000000000004"/>
    <n v="0.94510000000000005"/>
    <n v="0.60750000000000004"/>
    <n v="0.94920000000000004"/>
    <n v="0.33629999999999999"/>
    <n v="0.73509999999999998"/>
    <n v="0.6744"/>
    <n v="0.98939999999999995"/>
    <x v="135"/>
  </r>
  <r>
    <x v="3"/>
    <n v="270532006"/>
    <s v="FRM"/>
    <s v="Minnesota"/>
    <s v="Hennepin"/>
    <n v="44.948050000000002"/>
    <n v="-93.343149999999994"/>
    <n v="149222"/>
    <x v="80"/>
    <n v="20.8"/>
    <x v="0"/>
    <x v="136"/>
    <x v="136"/>
    <x v="136"/>
    <x v="136"/>
    <x v="136"/>
    <x v="132"/>
    <x v="136"/>
    <x v="136"/>
    <n v="0.5"/>
    <n v="0.35738130000000001"/>
    <n v="0.72267340000000002"/>
    <n v="2.5919265999999999"/>
    <n v="6.1789699000000002"/>
    <n v="1.0804575999999999"/>
    <n v="7.5578212999999996"/>
    <n v="1.4845889999999999"/>
    <n v="0.3521048"/>
    <n v="0.89790000000000003"/>
    <n v="0.94969999999999999"/>
    <n v="0.6109"/>
    <n v="0.96379999999999999"/>
    <n v="0.33050000000000002"/>
    <n v="0.72289999999999999"/>
    <n v="0.68169999999999997"/>
    <n v="1"/>
    <x v="136"/>
  </r>
  <r>
    <x v="3"/>
    <n v="271230866"/>
    <s v="FRM"/>
    <s v="Minnesota"/>
    <s v="Ramsey"/>
    <n v="44.899259999999998"/>
    <n v="-93.017080000000007"/>
    <n v="148225"/>
    <x v="80"/>
    <n v="21.4"/>
    <x v="0"/>
    <x v="137"/>
    <x v="137"/>
    <x v="137"/>
    <x v="137"/>
    <x v="137"/>
    <x v="133"/>
    <x v="137"/>
    <x v="137"/>
    <n v="0.5"/>
    <n v="0.52875450000000002"/>
    <n v="0.90499439999999998"/>
    <n v="2.1403346000000001"/>
    <n v="8.7159233"/>
    <n v="0.98312960000000005"/>
    <n v="6.1631707999999996"/>
    <n v="1.2228063"/>
    <n v="0.32000079999999997"/>
    <n v="0.91739999999999999"/>
    <n v="0.9859"/>
    <n v="0.58479999999999999"/>
    <n v="0.97919999999999996"/>
    <n v="0.30890000000000001"/>
    <n v="0.71189999999999998"/>
    <n v="0.65480000000000005"/>
    <n v="0.99960000000000004"/>
    <x v="137"/>
  </r>
  <r>
    <x v="3"/>
    <n v="271230868"/>
    <s v="FRM"/>
    <s v="Minnesota"/>
    <s v="Ramsey"/>
    <n v="44.950719999999997"/>
    <n v="-93.098269999999999"/>
    <n v="149224"/>
    <x v="116"/>
    <n v="24.1"/>
    <x v="0"/>
    <x v="138"/>
    <x v="138"/>
    <x v="138"/>
    <x v="138"/>
    <x v="138"/>
    <x v="134"/>
    <x v="138"/>
    <x v="138"/>
    <n v="0.5"/>
    <n v="0.52295469999999999"/>
    <n v="0.91900870000000001"/>
    <n v="2.3921893000000001"/>
    <n v="10.161727000000001"/>
    <n v="1.1145077999999999"/>
    <n v="6.8581304999999997"/>
    <n v="1.3608051999999999"/>
    <n v="0.35270040000000003"/>
    <n v="0.76219999999999999"/>
    <n v="0.90939999999999999"/>
    <n v="0.62919999999999998"/>
    <n v="0.90180000000000005"/>
    <n v="0.31319999999999998"/>
    <n v="0.79120000000000001"/>
    <n v="0.68510000000000004"/>
    <n v="1.0652999999999999"/>
    <x v="138"/>
  </r>
  <r>
    <x v="3"/>
    <n v="271230871"/>
    <s v="FRM"/>
    <s v="Minnesota"/>
    <s v="Ramsey"/>
    <n v="44.959389999999999"/>
    <n v="-93.035870000000003"/>
    <n v="149224"/>
    <x v="117"/>
    <n v="24.5"/>
    <x v="0"/>
    <x v="139"/>
    <x v="139"/>
    <x v="139"/>
    <x v="139"/>
    <x v="139"/>
    <x v="135"/>
    <x v="139"/>
    <x v="139"/>
    <n v="0.5"/>
    <n v="0.59087599999999996"/>
    <n v="1.0268141"/>
    <n v="2.6272682999999999"/>
    <n v="9.2124843999999992"/>
    <n v="1.2345846"/>
    <n v="7.5217166000000004"/>
    <n v="1.4937471"/>
    <n v="0.38370589999999999"/>
    <n v="0.83150000000000002"/>
    <n v="0.9304"/>
    <n v="0.62239999999999995"/>
    <n v="0.89680000000000004"/>
    <n v="0.3029"/>
    <n v="0.79"/>
    <n v="0.65629999999999999"/>
    <n v="1.0568"/>
    <x v="139"/>
  </r>
  <r>
    <x v="3"/>
    <n v="271377001"/>
    <s v="FRM"/>
    <s v="Minnesota"/>
    <s v="St. Louis"/>
    <n v="47.523355000000002"/>
    <n v="-92.536304999999999"/>
    <n v="173225"/>
    <x v="1"/>
    <n v="11.3"/>
    <x v="0"/>
    <x v="140"/>
    <x v="140"/>
    <x v="140"/>
    <x v="140"/>
    <x v="140"/>
    <x v="136"/>
    <x v="140"/>
    <x v="140"/>
    <n v="0.5"/>
    <n v="0.65120719999999999"/>
    <n v="0.2941105"/>
    <n v="0.73183969999999998"/>
    <n v="6.3686805"/>
    <n v="0.98021780000000003"/>
    <n v="1.3398975"/>
    <n v="0.49106490000000003"/>
    <n v="1.7317099999999998E-2"/>
    <n v="0.79930000000000001"/>
    <n v="0.64590000000000003"/>
    <n v="0.4607"/>
    <n v="0.87829999999999997"/>
    <n v="0.32879999999999998"/>
    <n v="0.6976"/>
    <n v="0.4491"/>
    <n v="1"/>
    <x v="140"/>
  </r>
  <r>
    <x v="3"/>
    <n v="271390505"/>
    <s v="FRM"/>
    <s v="Minnesota"/>
    <s v="Scott"/>
    <n v="44.791437000000002"/>
    <n v="-93.512534000000002"/>
    <n v="147221"/>
    <x v="48"/>
    <n v="18.8"/>
    <x v="0"/>
    <x v="141"/>
    <x v="141"/>
    <x v="141"/>
    <x v="141"/>
    <x v="141"/>
    <x v="137"/>
    <x v="141"/>
    <x v="141"/>
    <n v="0.5"/>
    <n v="0.5530891"/>
    <n v="0.8548675"/>
    <n v="2.2433507000000001"/>
    <n v="5.6275057999999998"/>
    <n v="1.0243697"/>
    <n v="6.4454608000000002"/>
    <n v="1.2971808"/>
    <n v="0.30775229999999998"/>
    <n v="0.79400000000000004"/>
    <n v="0.86109999999999998"/>
    <n v="0.59989999999999999"/>
    <n v="0.92900000000000005"/>
    <n v="0.2898"/>
    <n v="0.75980000000000003"/>
    <n v="0.66220000000000001"/>
    <n v="0.97770000000000001"/>
    <x v="141"/>
  </r>
  <r>
    <x v="3"/>
    <n v="271453052"/>
    <s v="FRM"/>
    <s v="Minnesota"/>
    <s v="Stearns"/>
    <n v="45.549838999999999"/>
    <n v="-94.133449999999996"/>
    <n v="154217"/>
    <x v="100"/>
    <n v="17.399999999999999"/>
    <x v="0"/>
    <x v="142"/>
    <x v="142"/>
    <x v="142"/>
    <x v="142"/>
    <x v="142"/>
    <x v="138"/>
    <x v="142"/>
    <x v="142"/>
    <n v="0.5"/>
    <n v="0.49785059999999998"/>
    <n v="0.61895849999999997"/>
    <n v="1.9460613"/>
    <n v="6.0525608000000002"/>
    <n v="0.81234859999999998"/>
    <n v="5.6930756999999996"/>
    <n v="1.1209013000000001"/>
    <n v="0.2138824"/>
    <n v="0.93589999999999995"/>
    <n v="0.95099999999999996"/>
    <n v="0.60289999999999999"/>
    <n v="0.94830000000000003"/>
    <n v="0.29659999999999997"/>
    <n v="0.73980000000000001"/>
    <n v="0.68069999999999997"/>
    <n v="0.99590000000000001"/>
    <x v="142"/>
  </r>
  <r>
    <x v="3"/>
    <n v="271630446"/>
    <s v="FRM"/>
    <s v="Minnesota"/>
    <s v="Washington"/>
    <n v="45.027979999999999"/>
    <n v="-92.774150000000006"/>
    <n v="150225"/>
    <x v="118"/>
    <n v="22.1"/>
    <x v="0"/>
    <x v="143"/>
    <x v="143"/>
    <x v="143"/>
    <x v="143"/>
    <x v="143"/>
    <x v="139"/>
    <x v="143"/>
    <x v="143"/>
    <n v="0.5"/>
    <n v="0.69134890000000004"/>
    <n v="1.1316588000000001"/>
    <n v="2.6704265999999999"/>
    <n v="6.3967036999999998"/>
    <n v="1.2943604"/>
    <n v="7.6087565000000001"/>
    <n v="1.5160259"/>
    <n v="0.35469790000000001"/>
    <n v="0.89280000000000004"/>
    <n v="0.9597"/>
    <n v="0.6089"/>
    <n v="0.95960000000000001"/>
    <n v="0.3226"/>
    <n v="0.74839999999999995"/>
    <n v="0.6804"/>
    <n v="1"/>
    <x v="143"/>
  </r>
  <r>
    <x v="3"/>
    <n v="290210005"/>
    <s v="FRM"/>
    <s v="Missouri"/>
    <s v="Buchanan"/>
    <n v="39.741694000000003"/>
    <n v="-94.858583999999993"/>
    <n v="100214"/>
    <x v="105"/>
    <n v="18.399999999999999"/>
    <x v="0"/>
    <x v="144"/>
    <x v="144"/>
    <x v="144"/>
    <x v="144"/>
    <x v="144"/>
    <x v="140"/>
    <x v="144"/>
    <x v="144"/>
    <n v="0.5"/>
    <n v="0.76789399999999997"/>
    <n v="0.62443420000000005"/>
    <n v="1.5646681"/>
    <n v="8.8626108000000006"/>
    <n v="1.2787468"/>
    <n v="3.8959454999999998"/>
    <n v="0.87076629999999999"/>
    <n v="5.2297400000000001E-2"/>
    <n v="0.83360000000000001"/>
    <n v="0.96860000000000002"/>
    <n v="0.5736"/>
    <n v="0.9052"/>
    <n v="0.26600000000000001"/>
    <n v="1.0629"/>
    <n v="0.46579999999999999"/>
    <n v="1.0251999999999999"/>
    <x v="144"/>
  </r>
  <r>
    <x v="3"/>
    <n v="290370003"/>
    <s v="FRM"/>
    <s v="Missouri"/>
    <s v="Cass"/>
    <n v="38.75976"/>
    <n v="-94.579970000000003"/>
    <n v="91216"/>
    <x v="14"/>
    <n v="16"/>
    <x v="0"/>
    <x v="145"/>
    <x v="145"/>
    <x v="145"/>
    <x v="145"/>
    <x v="145"/>
    <x v="141"/>
    <x v="145"/>
    <x v="145"/>
    <n v="0.5"/>
    <n v="0.94651370000000001"/>
    <n v="0.72619860000000003"/>
    <n v="0.94688360000000005"/>
    <n v="9.1525736000000002"/>
    <n v="1.1145982999999999"/>
    <n v="1.9922869999999999"/>
    <n v="0.57195660000000004"/>
    <n v="7.5547299999999998E-2"/>
    <n v="0.98150000000000004"/>
    <n v="0.8357"/>
    <n v="0.35"/>
    <n v="1.1193"/>
    <n v="0.18090000000000001"/>
    <n v="0.89759999999999995"/>
    <n v="0.25240000000000001"/>
    <n v="0.59860000000000002"/>
    <x v="145"/>
  </r>
  <r>
    <x v="3"/>
    <n v="290470005"/>
    <s v="FRM"/>
    <s v="Missouri"/>
    <s v="Clay"/>
    <n v="39.303089999999997"/>
    <n v="-94.376622999999995"/>
    <n v="96217"/>
    <x v="111"/>
    <n v="13.3"/>
    <x v="0"/>
    <x v="146"/>
    <x v="146"/>
    <x v="146"/>
    <x v="146"/>
    <x v="146"/>
    <x v="142"/>
    <x v="146"/>
    <x v="146"/>
    <n v="0.5"/>
    <n v="0.43515290000000001"/>
    <n v="0.50607599999999997"/>
    <n v="1.3863535"/>
    <n v="5.2813372999999997"/>
    <n v="1.2087243000000001"/>
    <n v="3.2422236999999998"/>
    <n v="0.79523160000000004"/>
    <n v="3.0848899999999999E-2"/>
    <n v="0.76319999999999999"/>
    <n v="0.87629999999999997"/>
    <n v="0.42849999999999999"/>
    <n v="0.91349999999999998"/>
    <n v="0.21929999999999999"/>
    <n v="0.76959999999999995"/>
    <n v="0.38069999999999998"/>
    <n v="0.93879999999999997"/>
    <x v="146"/>
  </r>
  <r>
    <x v="3"/>
    <n v="290770032"/>
    <s v="FRM"/>
    <s v="Missouri"/>
    <s v="Greene"/>
    <n v="37.199541000000004"/>
    <n v="-93.284874000000002"/>
    <n v="77225"/>
    <x v="100"/>
    <n v="15.9"/>
    <x v="0"/>
    <x v="147"/>
    <x v="147"/>
    <x v="147"/>
    <x v="147"/>
    <x v="147"/>
    <x v="143"/>
    <x v="147"/>
    <x v="147"/>
    <n v="0.5"/>
    <n v="0.57297849999999995"/>
    <n v="0.53763360000000004"/>
    <n v="0.90307150000000003"/>
    <n v="10.0791588"/>
    <n v="1.0567183"/>
    <n v="1.8006656000000001"/>
    <n v="0.45045809999999997"/>
    <n v="2.6940000000000002E-3"/>
    <n v="0.52769999999999995"/>
    <n v="0.93289999999999995"/>
    <n v="0.3881"/>
    <n v="0.9859"/>
    <n v="0.20530000000000001"/>
    <n v="0.92759999999999998"/>
    <n v="0.25919999999999999"/>
    <n v="0.42659999999999998"/>
    <x v="147"/>
  </r>
  <r>
    <x v="3"/>
    <n v="290950034"/>
    <s v="FRM"/>
    <s v="Missouri"/>
    <s v="Jackson"/>
    <n v="39.104757999999997"/>
    <n v="-94.570796000000001"/>
    <n v="94216"/>
    <x v="119"/>
    <n v="18.8"/>
    <x v="0"/>
    <x v="148"/>
    <x v="148"/>
    <x v="148"/>
    <x v="148"/>
    <x v="148"/>
    <x v="144"/>
    <x v="148"/>
    <x v="148"/>
    <n v="0.5"/>
    <n v="0.84530799999999995"/>
    <n v="0.90471009999999996"/>
    <n v="1.3930438000000001"/>
    <n v="9.5558014"/>
    <n v="1.0654656"/>
    <n v="3.6199625000000002"/>
    <n v="0.77312860000000005"/>
    <n v="0.1546651"/>
    <n v="0.87470000000000003"/>
    <n v="0.89410000000000001"/>
    <n v="0.48309999999999997"/>
    <n v="0.96140000000000003"/>
    <n v="0.22409999999999999"/>
    <n v="0.7984"/>
    <n v="0.43030000000000002"/>
    <n v="0.85670000000000002"/>
    <x v="148"/>
  </r>
  <r>
    <x v="3"/>
    <n v="300131026"/>
    <s v="FRM"/>
    <s v="Montana"/>
    <s v="Cascade"/>
    <n v="47.502222000000003"/>
    <n v="-111.27888900000001"/>
    <n v="179109"/>
    <x v="120"/>
    <n v="16.5"/>
    <x v="0"/>
    <x v="149"/>
    <x v="149"/>
    <x v="149"/>
    <x v="149"/>
    <x v="149"/>
    <x v="145"/>
    <x v="149"/>
    <x v="149"/>
    <n v="0.5"/>
    <n v="1.3092862000000001"/>
    <n v="0.7580981"/>
    <n v="0.2109809"/>
    <n v="12.940652800000001"/>
    <n v="0.60064720000000005"/>
    <n v="3.0405700000000001E-2"/>
    <n v="0.2029686"/>
    <n v="1.60077E-2"/>
    <n v="0.99109999999999998"/>
    <n v="0.9798"/>
    <n v="0.9143"/>
    <n v="0.99439999999999995"/>
    <n v="0.91339999999999999"/>
    <n v="0.95930000000000004"/>
    <n v="0.91220000000000001"/>
    <n v="1"/>
    <x v="149"/>
  </r>
  <r>
    <x v="3"/>
    <n v="300290009"/>
    <s v="FRM"/>
    <s v="Montana"/>
    <s v="Flathead"/>
    <n v="48.399721999999997"/>
    <n v="-114.333611"/>
    <n v="191092"/>
    <x v="102"/>
    <n v="19.899999999999999"/>
    <x v="0"/>
    <x v="150"/>
    <x v="150"/>
    <x v="150"/>
    <x v="150"/>
    <x v="150"/>
    <x v="146"/>
    <x v="150"/>
    <x v="150"/>
    <n v="0.5"/>
    <n v="0.95453580000000005"/>
    <n v="1.0006504000000001"/>
    <n v="0.37852980000000003"/>
    <n v="15.5813904"/>
    <n v="0.91287790000000002"/>
    <n v="0.30940499999999999"/>
    <n v="0.27616570000000001"/>
    <n v="5.9858999999999997E-3"/>
    <n v="1.0265"/>
    <n v="1.6400999999999999"/>
    <n v="0.70109999999999995"/>
    <n v="0.91869999999999996"/>
    <n v="0.80479999999999996"/>
    <n v="0.45839999999999997"/>
    <n v="0.80230000000000001"/>
    <n v="0.91069999999999995"/>
    <x v="150"/>
  </r>
  <r>
    <x v="3"/>
    <n v="300290047"/>
    <s v="FRM"/>
    <s v="Montana"/>
    <s v="Flathead"/>
    <n v="48.202500000000001"/>
    <n v="-114.305556"/>
    <n v="189091"/>
    <x v="28"/>
    <n v="18.2"/>
    <x v="0"/>
    <x v="151"/>
    <x v="151"/>
    <x v="151"/>
    <x v="151"/>
    <x v="151"/>
    <x v="147"/>
    <x v="151"/>
    <x v="151"/>
    <n v="0.5"/>
    <n v="0.91185320000000003"/>
    <n v="0.91403389999999995"/>
    <n v="0.3383815"/>
    <n v="14.249510799999999"/>
    <n v="0.88573829999999998"/>
    <n v="0.22177459999999999"/>
    <n v="0.26239109999999999"/>
    <n v="6.9689000000000001E-3"/>
    <n v="0.86339999999999995"/>
    <n v="1.1225000000000001"/>
    <n v="0.876"/>
    <n v="0.93359999999999999"/>
    <n v="0.93430000000000002"/>
    <n v="0.70299999999999996"/>
    <n v="0.91159999999999997"/>
    <n v="0.92879999999999996"/>
    <x v="151"/>
  </r>
  <r>
    <x v="3"/>
    <n v="300310008"/>
    <s v="FRM"/>
    <s v="Montana"/>
    <s v="Gallatin"/>
    <n v="45.772778000000002"/>
    <n v="-111.17749999999999"/>
    <n v="163107"/>
    <x v="2"/>
    <n v="25.9"/>
    <x v="0"/>
    <x v="152"/>
    <x v="152"/>
    <x v="152"/>
    <x v="152"/>
    <x v="152"/>
    <x v="148"/>
    <x v="152"/>
    <x v="152"/>
    <n v="0.5"/>
    <n v="1.3169379000000001"/>
    <n v="1.3411648"/>
    <n v="0.46222609999999997"/>
    <n v="20.450332599999999"/>
    <n v="0.75920770000000004"/>
    <n v="0.74993069999999995"/>
    <n v="0.30543789999999998"/>
    <n v="6.0661300000000001E-2"/>
    <n v="0.99380000000000002"/>
    <n v="0.9819"/>
    <n v="0.91800000000000004"/>
    <n v="0.99429999999999996"/>
    <n v="0.93079999999999996"/>
    <n v="0.90369999999999995"/>
    <n v="0.92010000000000003"/>
    <n v="1"/>
    <x v="152"/>
  </r>
  <r>
    <x v="3"/>
    <n v="300310016"/>
    <s v="FRM"/>
    <s v="Montana"/>
    <s v="Gallatin"/>
    <n v="44.661392999999997"/>
    <n v="-111.105891"/>
    <n v="153106"/>
    <x v="121"/>
    <n v="21.6"/>
    <x v="0"/>
    <x v="153"/>
    <x v="153"/>
    <x v="153"/>
    <x v="153"/>
    <x v="153"/>
    <x v="149"/>
    <x v="153"/>
    <x v="153"/>
    <n v="0.5"/>
    <n v="1.2615585"/>
    <n v="0.6394396"/>
    <n v="0.4195218"/>
    <n v="17.1877098"/>
    <n v="0.840306"/>
    <n v="0.52603009999999994"/>
    <n v="0.25323950000000001"/>
    <n v="2.24186E-2"/>
    <n v="0.99039999999999995"/>
    <n v="0.97760000000000002"/>
    <n v="0.85150000000000003"/>
    <n v="0.98929999999999996"/>
    <n v="0.85519999999999996"/>
    <n v="0.8468"/>
    <n v="0.85389999999999999"/>
    <n v="1"/>
    <x v="153"/>
  </r>
  <r>
    <x v="3"/>
    <n v="300530018"/>
    <s v="FRM"/>
    <s v="Montana"/>
    <s v="Lincoln"/>
    <n v="48.384166999999998"/>
    <n v="-115.548056"/>
    <n v="192084"/>
    <x v="122"/>
    <n v="31.7"/>
    <x v="0"/>
    <x v="154"/>
    <x v="154"/>
    <x v="154"/>
    <x v="154"/>
    <x v="154"/>
    <x v="150"/>
    <x v="154"/>
    <x v="154"/>
    <n v="0.5"/>
    <n v="0.57537479999999996"/>
    <n v="2.6443322"/>
    <n v="0.58390059999999999"/>
    <n v="25.107637400000002"/>
    <n v="0.89135489999999995"/>
    <n v="1.0191646000000001"/>
    <n v="0.31712279999999998"/>
    <n v="0.1129869"/>
    <n v="0.95530000000000004"/>
    <n v="0.99019999999999997"/>
    <n v="0.94679999999999997"/>
    <n v="0.98660000000000003"/>
    <n v="0.95930000000000004"/>
    <n v="0.9325"/>
    <n v="0.94710000000000005"/>
    <n v="0.97550000000000003"/>
    <x v="154"/>
  </r>
  <r>
    <x v="3"/>
    <n v="300630031"/>
    <s v="FRM"/>
    <s v="Montana"/>
    <s v="Missoula"/>
    <n v="46.874912000000002"/>
    <n v="-113.99525300000001"/>
    <n v="176091"/>
    <x v="123"/>
    <n v="25"/>
    <x v="0"/>
    <x v="155"/>
    <x v="155"/>
    <x v="155"/>
    <x v="155"/>
    <x v="155"/>
    <x v="151"/>
    <x v="155"/>
    <x v="155"/>
    <n v="0.5"/>
    <n v="1.0918509999999999"/>
    <n v="1.6727396000000001"/>
    <n v="0.64051740000000001"/>
    <n v="18.303752899999999"/>
    <n v="0.99582230000000005"/>
    <n v="1.2575946"/>
    <n v="0.49706450000000002"/>
    <n v="8.5865800000000006E-2"/>
    <n v="0.94569999999999999"/>
    <n v="0.94820000000000004"/>
    <n v="0.83850000000000002"/>
    <n v="0.99719999999999998"/>
    <n v="0.88139999999999996"/>
    <n v="0.79620000000000002"/>
    <n v="0.84209999999999996"/>
    <n v="0.43669999999999998"/>
    <x v="155"/>
  </r>
  <r>
    <x v="3"/>
    <n v="300810007"/>
    <s v="FRM"/>
    <s v="Montana"/>
    <s v="Ravalli"/>
    <n v="46.245517"/>
    <n v="-114.159808"/>
    <n v="171089"/>
    <x v="124"/>
    <n v="29"/>
    <x v="0"/>
    <x v="156"/>
    <x v="156"/>
    <x v="156"/>
    <x v="156"/>
    <x v="156"/>
    <x v="152"/>
    <x v="156"/>
    <x v="156"/>
    <n v="0.5"/>
    <n v="0.74997389999999997"/>
    <n v="1.09781"/>
    <n v="0.65208600000000005"/>
    <n v="23.009786600000002"/>
    <n v="0.975441"/>
    <n v="1.4521474000000001"/>
    <n v="0.41052040000000001"/>
    <n v="0.15385650000000001"/>
    <n v="0.99819999999999998"/>
    <n v="0.99329999999999996"/>
    <n v="0.92620000000000002"/>
    <n v="0.99519999999999997"/>
    <n v="0.92090000000000005"/>
    <n v="0.92910000000000004"/>
    <n v="0.92589999999999995"/>
    <n v="1"/>
    <x v="156"/>
  </r>
  <r>
    <x v="3"/>
    <n v="300890007"/>
    <s v="FRM"/>
    <s v="Montana"/>
    <s v="Sanders"/>
    <n v="47.596389000000002"/>
    <n v="-115.323611"/>
    <n v="184084"/>
    <x v="125"/>
    <n v="19.2"/>
    <x v="0"/>
    <x v="157"/>
    <x v="157"/>
    <x v="157"/>
    <x v="157"/>
    <x v="157"/>
    <x v="153"/>
    <x v="157"/>
    <x v="157"/>
    <n v="0.5"/>
    <n v="0.96203139999999998"/>
    <n v="0.81520689999999996"/>
    <n v="0.3689808"/>
    <n v="15.113574"/>
    <n v="0.8167951"/>
    <n v="0.43039500000000003"/>
    <n v="0.24157200000000001"/>
    <n v="2.5809800000000001E-2"/>
    <n v="0.997"/>
    <n v="0.99719999999999998"/>
    <n v="0.94030000000000002"/>
    <n v="0.99839999999999995"/>
    <n v="0.93420000000000003"/>
    <n v="0.95350000000000001"/>
    <n v="0.93610000000000004"/>
    <n v="1"/>
    <x v="157"/>
  </r>
  <r>
    <x v="3"/>
    <n v="300930005"/>
    <s v="FRM"/>
    <s v="Montana"/>
    <s v="Silver Bow"/>
    <n v="46.002397000000002"/>
    <n v="-112.50088599999999"/>
    <n v="166099"/>
    <x v="52"/>
    <n v="32.1"/>
    <x v="0"/>
    <x v="158"/>
    <x v="158"/>
    <x v="158"/>
    <x v="158"/>
    <x v="158"/>
    <x v="154"/>
    <x v="158"/>
    <x v="158"/>
    <n v="0.5"/>
    <n v="0.64201149999999996"/>
    <n v="3.0930154000000001"/>
    <n v="0.87755479999999997"/>
    <n v="23.348146400000001"/>
    <n v="0.57194560000000005"/>
    <n v="2.4362886000000001"/>
    <n v="0.51199490000000003"/>
    <n v="0.19962089999999999"/>
    <n v="0.54700000000000004"/>
    <n v="0.95440000000000003"/>
    <n v="0.98939999999999995"/>
    <n v="0.94889999999999997"/>
    <n v="0.83440000000000003"/>
    <n v="1.0483"/>
    <n v="0.94069999999999998"/>
    <n v="1.2417"/>
    <x v="158"/>
  </r>
  <r>
    <x v="3"/>
    <n v="301111065"/>
    <s v="FRM"/>
    <s v="Montana"/>
    <s v="Yellowstone"/>
    <n v="45.801943999999999"/>
    <n v="-108.42611100000001"/>
    <n v="161125"/>
    <x v="126"/>
    <n v="17.2"/>
    <x v="0"/>
    <x v="159"/>
    <x v="159"/>
    <x v="159"/>
    <x v="159"/>
    <x v="159"/>
    <x v="155"/>
    <x v="159"/>
    <x v="159"/>
    <n v="0.5"/>
    <n v="1.2700541000000001"/>
    <n v="0.52762339999999996"/>
    <n v="0.23729520000000001"/>
    <n v="13.660729399999999"/>
    <n v="0.6225349"/>
    <n v="8.76141E-2"/>
    <n v="0.21216270000000001"/>
    <n v="9.9847500000000006E-2"/>
    <n v="1.0528999999999999"/>
    <n v="1.1405000000000001"/>
    <n v="0.70930000000000004"/>
    <n v="0.98509999999999998"/>
    <n v="0.71640000000000004"/>
    <n v="0.53480000000000005"/>
    <n v="0.74739999999999995"/>
    <n v="0.68120000000000003"/>
    <x v="159"/>
  </r>
  <r>
    <x v="3"/>
    <n v="310550019"/>
    <s v="FRM"/>
    <s v="Nebraska"/>
    <s v="Douglas"/>
    <n v="41.247486000000002"/>
    <n v="-95.973141999999996"/>
    <n v="114206"/>
    <x v="93"/>
    <n v="16.399999999999999"/>
    <x v="0"/>
    <x v="160"/>
    <x v="160"/>
    <x v="160"/>
    <x v="160"/>
    <x v="160"/>
    <x v="156"/>
    <x v="160"/>
    <x v="160"/>
    <n v="0.5"/>
    <n v="1.8772551"/>
    <n v="0.66851819999999995"/>
    <n v="1.2704272000000001"/>
    <n v="7.2084197999999997"/>
    <n v="0.94409980000000004"/>
    <n v="3.1746379999999998"/>
    <n v="0.74404230000000005"/>
    <n v="8.6087899999999995E-2"/>
    <n v="1.1903999999999999"/>
    <n v="0.99360000000000004"/>
    <n v="0.47470000000000001"/>
    <n v="0.99629999999999996"/>
    <n v="0.25469999999999998"/>
    <n v="0.65149999999999997"/>
    <n v="0.46339999999999998"/>
    <n v="0.39090000000000003"/>
    <x v="160"/>
  </r>
  <r>
    <x v="3"/>
    <n v="310550052"/>
    <s v="FRM"/>
    <s v="Nebraska"/>
    <s v="Douglas"/>
    <n v="41.197847000000003"/>
    <n v="-96.056685999999999"/>
    <n v="114205"/>
    <x v="127"/>
    <n v="15.3"/>
    <x v="0"/>
    <x v="161"/>
    <x v="161"/>
    <x v="161"/>
    <x v="161"/>
    <x v="161"/>
    <x v="157"/>
    <x v="161"/>
    <x v="161"/>
    <n v="0.5"/>
    <n v="1.4588293999999999"/>
    <n v="0.64663680000000001"/>
    <n v="1.5915471000000001"/>
    <n v="4.8436111999999998"/>
    <n v="0.85407230000000001"/>
    <n v="4.3968825000000002"/>
    <n v="0.90763119999999997"/>
    <n v="0.1084748"/>
    <n v="0.92290000000000005"/>
    <n v="0.9415"/>
    <n v="0.53439999999999999"/>
    <n v="0.94740000000000002"/>
    <n v="0.27379999999999999"/>
    <n v="0.69889999999999997"/>
    <n v="0.57920000000000005"/>
    <n v="0.99309999999999998"/>
    <x v="161"/>
  </r>
  <r>
    <x v="3"/>
    <n v="310790004"/>
    <s v="FRM"/>
    <s v="Nebraska"/>
    <s v="Hall"/>
    <n v="40.942098999999999"/>
    <n v="-98.364966999999993"/>
    <n v="111189"/>
    <x v="128"/>
    <n v="12.3"/>
    <x v="0"/>
    <x v="162"/>
    <x v="162"/>
    <x v="162"/>
    <x v="162"/>
    <x v="162"/>
    <x v="158"/>
    <x v="162"/>
    <x v="162"/>
    <n v="0.5"/>
    <n v="1.1922302"/>
    <n v="0.4618063"/>
    <n v="0.9441058"/>
    <n v="5.5530457000000002"/>
    <n v="0.97645870000000001"/>
    <n v="2.0843077000000001"/>
    <n v="0.55606270000000002"/>
    <n v="4.26408E-2"/>
    <n v="1.0879000000000001"/>
    <n v="0.92749999999999999"/>
    <n v="0.3931"/>
    <n v="1.1234999999999999"/>
    <n v="0.30309999999999998"/>
    <n v="0.47960000000000003"/>
    <n v="0.4294"/>
    <n v="1.3012999999999999"/>
    <x v="162"/>
  </r>
  <r>
    <x v="3"/>
    <n v="311090022"/>
    <s v="FRM"/>
    <s v="Nebraska"/>
    <s v="Lancaster"/>
    <n v="40.81259"/>
    <n v="-96.683019999999999"/>
    <n v="110201"/>
    <x v="128"/>
    <n v="12.1"/>
    <x v="0"/>
    <x v="163"/>
    <x v="163"/>
    <x v="163"/>
    <x v="163"/>
    <x v="163"/>
    <x v="159"/>
    <x v="163"/>
    <x v="163"/>
    <n v="0.5"/>
    <n v="1.075051"/>
    <n v="0.49643700000000002"/>
    <n v="1.2988504999999999"/>
    <n v="3.7335137999999999"/>
    <n v="0.80814169999999996"/>
    <n v="3.4567427999999998"/>
    <n v="0.72961229999999999"/>
    <n v="5.4733400000000001E-2"/>
    <n v="0.73440000000000005"/>
    <n v="0.91080000000000005"/>
    <n v="0.58830000000000005"/>
    <n v="0.78039999999999998"/>
    <n v="0.17610000000000001"/>
    <n v="1.4496"/>
    <n v="0.41760000000000003"/>
    <n v="0.32640000000000002"/>
    <x v="163"/>
  </r>
  <r>
    <x v="3"/>
    <n v="311530007"/>
    <s v="FRM"/>
    <s v="Nebraska"/>
    <s v="Sarpy"/>
    <n v="41.133293999999999"/>
    <n v="-95.956102999999999"/>
    <n v="113206"/>
    <x v="111"/>
    <n v="15.8"/>
    <x v="0"/>
    <x v="164"/>
    <x v="164"/>
    <x v="164"/>
    <x v="164"/>
    <x v="164"/>
    <x v="160"/>
    <x v="164"/>
    <x v="164"/>
    <n v="0.5"/>
    <n v="1.8479403000000001"/>
    <n v="0.66725909999999999"/>
    <n v="1.0642807000000001"/>
    <n v="7.6612004999999996"/>
    <n v="1.0110672000000001"/>
    <n v="2.3976092000000002"/>
    <n v="0.59702100000000002"/>
    <n v="9.7115300000000002E-2"/>
    <n v="0.90769999999999995"/>
    <n v="0.97919999999999996"/>
    <n v="0.50929999999999997"/>
    <n v="0.84640000000000004"/>
    <n v="0.22639999999999999"/>
    <n v="1.2251000000000001"/>
    <n v="0.37930000000000003"/>
    <n v="0.51419999999999999"/>
    <x v="164"/>
  </r>
  <r>
    <x v="3"/>
    <n v="311570003"/>
    <s v="FRM"/>
    <s v="Nebraska"/>
    <s v="Scotts Bluff"/>
    <n v="41.865000000000002"/>
    <n v="-103.664444"/>
    <n v="121153"/>
    <x v="94"/>
    <n v="17"/>
    <x v="0"/>
    <x v="165"/>
    <x v="165"/>
    <x v="165"/>
    <x v="165"/>
    <x v="165"/>
    <x v="161"/>
    <x v="165"/>
    <x v="165"/>
    <n v="0.5"/>
    <n v="1.5476565"/>
    <n v="0.48669709999999999"/>
    <n v="0.49112539999999999"/>
    <n v="12.154970199999999"/>
    <n v="1.0071620999999999"/>
    <n v="0.43337140000000002"/>
    <n v="0.3729827"/>
    <n v="7.0528800000000003E-2"/>
    <n v="0.97660000000000002"/>
    <n v="0.95350000000000001"/>
    <n v="0.63249999999999995"/>
    <n v="0.98340000000000005"/>
    <n v="0.59899999999999998"/>
    <n v="0.75419999999999998"/>
    <n v="0.61299999999999999"/>
    <n v="1"/>
    <x v="165"/>
  </r>
  <r>
    <x v="3"/>
    <n v="311770002"/>
    <s v="FRM"/>
    <s v="Nebraska"/>
    <s v="Washington"/>
    <n v="41.551211000000002"/>
    <n v="-96.146174999999999"/>
    <n v="117204"/>
    <x v="129"/>
    <n v="13.8"/>
    <x v="0"/>
    <x v="166"/>
    <x v="166"/>
    <x v="166"/>
    <x v="166"/>
    <x v="166"/>
    <x v="162"/>
    <x v="166"/>
    <x v="166"/>
    <n v="0.5"/>
    <n v="1.4555244000000001"/>
    <n v="0.5867038"/>
    <n v="1.1845881"/>
    <n v="5.6130737999999996"/>
    <n v="1.0326852"/>
    <n v="2.7742219000000001"/>
    <n v="0.68520420000000004"/>
    <n v="4.7276800000000001E-2"/>
    <n v="1.2814000000000001"/>
    <n v="1.0529999999999999"/>
    <n v="0.4073"/>
    <n v="1.4706999999999999"/>
    <n v="0.31709999999999999"/>
    <n v="0.45240000000000002"/>
    <n v="0.42270000000000002"/>
    <n v="0.34060000000000001"/>
    <x v="166"/>
  </r>
  <r>
    <x v="3"/>
    <n v="320030561"/>
    <s v="FRM"/>
    <s v="Nevada"/>
    <s v="Clark"/>
    <n v="36.163994000000002"/>
    <n v="-115.11393"/>
    <n v="81064"/>
    <x v="130"/>
    <n v="20.3"/>
    <x v="0"/>
    <x v="167"/>
    <x v="167"/>
    <x v="167"/>
    <x v="167"/>
    <x v="167"/>
    <x v="163"/>
    <x v="167"/>
    <x v="167"/>
    <n v="0.5"/>
    <n v="1.6554248"/>
    <n v="3.3791847000000002"/>
    <n v="0.2320817"/>
    <n v="13.339445100000001"/>
    <n v="0.42871520000000002"/>
    <n v="0.24590870000000001"/>
    <n v="0.13239809999999999"/>
    <n v="0.45993620000000002"/>
    <n v="0.70879999999999999"/>
    <n v="0.97550000000000003"/>
    <n v="0.72709999999999997"/>
    <n v="1.0810999999999999"/>
    <n v="0.37409999999999999"/>
    <n v="1.1166"/>
    <n v="0.22889999999999999"/>
    <n v="0.83050000000000002"/>
    <x v="167"/>
  </r>
  <r>
    <x v="3"/>
    <n v="320031019"/>
    <s v="FRM"/>
    <s v="Nevada"/>
    <s v="Clark"/>
    <n v="35.785634000000002"/>
    <n v="-115.35706"/>
    <n v="77062"/>
    <x v="131"/>
    <n v="10.1"/>
    <x v="0"/>
    <x v="168"/>
    <x v="168"/>
    <x v="168"/>
    <x v="168"/>
    <x v="168"/>
    <x v="164"/>
    <x v="168"/>
    <x v="168"/>
    <n v="0.5"/>
    <n v="2.4956369"/>
    <n v="0.68048660000000005"/>
    <n v="0.44270009999999999"/>
    <n v="3.6715895999999999"/>
    <n v="1.5558650000000001"/>
    <n v="0"/>
    <n v="0.41850609999999999"/>
    <n v="0.40576810000000002"/>
    <n v="1.0878000000000001"/>
    <n v="0.68240000000000001"/>
    <n v="1.0289999999999999"/>
    <n v="0.76880000000000004"/>
    <n v="1.1446000000000001"/>
    <n v="0"/>
    <n v="1.0122"/>
    <n v="2.4224999999999999"/>
    <x v="168"/>
  </r>
  <r>
    <x v="3"/>
    <n v="320032002"/>
    <s v="FRM"/>
    <s v="Nevada"/>
    <s v="Clark"/>
    <n v="36.191110999999999"/>
    <n v="-115.12222199999999"/>
    <n v="81064"/>
    <x v="132"/>
    <n v="18"/>
    <x v="0"/>
    <x v="169"/>
    <x v="169"/>
    <x v="169"/>
    <x v="169"/>
    <x v="169"/>
    <x v="165"/>
    <x v="169"/>
    <x v="169"/>
    <n v="0.5"/>
    <n v="2.3422706"/>
    <n v="1.9533754999999999"/>
    <n v="0.36749229999999999"/>
    <n v="10.902452500000001"/>
    <n v="1.0829200000000001"/>
    <n v="0.15594759999999999"/>
    <n v="0.40219460000000001"/>
    <n v="0.33701759999999997"/>
    <n v="0.9446"/>
    <n v="1.3865000000000001"/>
    <n v="0.72230000000000005"/>
    <n v="1.0305"/>
    <n v="0.48749999999999999"/>
    <n v="2.1997"/>
    <n v="0.45850000000000002"/>
    <n v="0.57469999999999999"/>
    <x v="169"/>
  </r>
  <r>
    <x v="3"/>
    <n v="320310016"/>
    <s v="FRM"/>
    <s v="Nevada"/>
    <s v="Washoe"/>
    <n v="39.525083000000002"/>
    <n v="-119.807717"/>
    <n v="118038"/>
    <x v="77"/>
    <n v="36.1"/>
    <x v="0"/>
    <x v="170"/>
    <x v="170"/>
    <x v="170"/>
    <x v="170"/>
    <x v="170"/>
    <x v="166"/>
    <x v="170"/>
    <x v="170"/>
    <n v="0.5"/>
    <n v="1.9653476000000001"/>
    <n v="2.3921131999999998"/>
    <n v="1.1648080000000001"/>
    <n v="25.475978900000001"/>
    <n v="1.4068396999999999"/>
    <n v="2.2282883999999998"/>
    <n v="0.85511959999999998"/>
    <n v="0.1807995"/>
    <n v="1.0314000000000001"/>
    <n v="0.82709999999999995"/>
    <n v="0.79890000000000005"/>
    <n v="1.0363"/>
    <n v="1.1216999999999999"/>
    <n v="0.64700000000000002"/>
    <n v="0.86"/>
    <n v="0.85099999999999998"/>
    <x v="170"/>
  </r>
  <r>
    <x v="3"/>
    <n v="350010023"/>
    <s v="FRM"/>
    <s v="New Mexico"/>
    <s v="Bernalillo"/>
    <n v="35.134300000000003"/>
    <n v="-106.5852"/>
    <n v="61126"/>
    <x v="133"/>
    <n v="14.7"/>
    <x v="0"/>
    <x v="171"/>
    <x v="171"/>
    <x v="171"/>
    <x v="171"/>
    <x v="171"/>
    <x v="167"/>
    <x v="171"/>
    <x v="171"/>
    <n v="0.5"/>
    <n v="0.80732170000000003"/>
    <n v="1.8896512000000001"/>
    <n v="0.45512920000000001"/>
    <n v="9.3928194000000005"/>
    <n v="0.71959930000000005"/>
    <n v="0.6741393"/>
    <n v="0.2566832"/>
    <n v="2.3772600000000001E-2"/>
    <n v="0.93679999999999997"/>
    <n v="0.90700000000000003"/>
    <n v="0.80359999999999998"/>
    <n v="1.0022"/>
    <n v="0.80859999999999999"/>
    <n v="0.80200000000000005"/>
    <n v="0.81630000000000003"/>
    <n v="0.90839999999999999"/>
    <x v="171"/>
  </r>
  <r>
    <x v="3"/>
    <n v="350010024"/>
    <s v="FRM"/>
    <s v="New Mexico"/>
    <s v="Bernalillo"/>
    <n v="35.063099999999999"/>
    <n v="-106.578785"/>
    <n v="61126"/>
    <x v="95"/>
    <n v="15.1"/>
    <x v="0"/>
    <x v="172"/>
    <x v="172"/>
    <x v="172"/>
    <x v="172"/>
    <x v="172"/>
    <x v="168"/>
    <x v="172"/>
    <x v="172"/>
    <n v="0.5"/>
    <n v="1.3909334"/>
    <n v="1.6341384999999999"/>
    <n v="0.50141919999999995"/>
    <n v="9.2685680000000001"/>
    <n v="0.98689000000000004"/>
    <n v="0.49682480000000001"/>
    <n v="0.37238719999999997"/>
    <n v="3.2036299999999997E-2"/>
    <n v="0.99199999999999999"/>
    <n v="0.94620000000000004"/>
    <n v="0.82089999999999996"/>
    <n v="0.98119999999999996"/>
    <n v="0.82120000000000004"/>
    <n v="0.82340000000000002"/>
    <n v="0.83930000000000005"/>
    <n v="1"/>
    <x v="172"/>
  </r>
  <r>
    <x v="3"/>
    <n v="350050005"/>
    <s v="FRM"/>
    <s v="New Mexico"/>
    <s v="Chaves"/>
    <n v="33.396943999999998"/>
    <n v="-104.523611"/>
    <n v="44140"/>
    <x v="95"/>
    <n v="12.7"/>
    <x v="0"/>
    <x v="173"/>
    <x v="173"/>
    <x v="173"/>
    <x v="173"/>
    <x v="173"/>
    <x v="169"/>
    <x v="173"/>
    <x v="173"/>
    <n v="0.5"/>
    <n v="4.0524616"/>
    <n v="0.25190439999999997"/>
    <n v="0.78776520000000005"/>
    <n v="3.8935544000000002"/>
    <n v="2.3614111000000002"/>
    <n v="0"/>
    <n v="0.85376980000000002"/>
    <n v="9.6124000000000001E-3"/>
    <n v="1.4442999999999999"/>
    <n v="0.86170000000000002"/>
    <n v="0.49619999999999997"/>
    <n v="0.82150000000000001"/>
    <n v="0.67290000000000005"/>
    <n v="0"/>
    <n v="0.7238"/>
    <n v="2.9794999999999998"/>
    <x v="173"/>
  </r>
  <r>
    <x v="3"/>
    <n v="350130017"/>
    <s v="FRM"/>
    <s v="New Mexico"/>
    <s v="Doña Ana"/>
    <n v="31.795832999999998"/>
    <n v="-106.5575"/>
    <n v="31123"/>
    <x v="11"/>
    <n v="33.5"/>
    <x v="0"/>
    <x v="174"/>
    <x v="174"/>
    <x v="174"/>
    <x v="174"/>
    <x v="174"/>
    <x v="170"/>
    <x v="174"/>
    <x v="174"/>
    <n v="0.5"/>
    <n v="5.2412114000000001"/>
    <n v="2.4543214"/>
    <n v="0.53287759999999995"/>
    <n v="22.4631252"/>
    <n v="1.1617812000000001"/>
    <n v="0.37959290000000001"/>
    <n v="0.38655820000000002"/>
    <n v="0.43448789999999998"/>
    <n v="0.98419999999999996"/>
    <n v="0.96319999999999995"/>
    <n v="0.85270000000000001"/>
    <n v="0.98509999999999998"/>
    <n v="0.84379999999999999"/>
    <n v="0.88839999999999997"/>
    <n v="0.84209999999999996"/>
    <n v="1"/>
    <x v="174"/>
  </r>
  <r>
    <x v="3"/>
    <n v="350130025"/>
    <s v="FRM"/>
    <s v="New Mexico"/>
    <s v="Doña Ana"/>
    <n v="32.321944000000002"/>
    <n v="-106.76777800000001"/>
    <n v="36122"/>
    <x v="134"/>
    <n v="12.1"/>
    <x v="0"/>
    <x v="175"/>
    <x v="175"/>
    <x v="175"/>
    <x v="175"/>
    <x v="175"/>
    <x v="171"/>
    <x v="175"/>
    <x v="175"/>
    <n v="0.5"/>
    <n v="3.6346153999999999"/>
    <n v="1.3325905"/>
    <n v="0.4542408"/>
    <n v="4.3659406000000001"/>
    <n v="1.0005035"/>
    <n v="0.33976479999999998"/>
    <n v="0.32778610000000002"/>
    <n v="0.21143500000000001"/>
    <n v="1.0268999999999999"/>
    <n v="0.99829999999999997"/>
    <n v="0.71709999999999996"/>
    <n v="1.0407"/>
    <n v="0.63329999999999997"/>
    <n v="1.0346"/>
    <n v="0.61309999999999998"/>
    <n v="1.2808999999999999"/>
    <x v="175"/>
  </r>
  <r>
    <x v="3"/>
    <n v="350171002"/>
    <s v="FRM"/>
    <s v="New Mexico"/>
    <s v="Grant"/>
    <n v="32.784444000000001"/>
    <n v="-108.27166699999999"/>
    <n v="41111"/>
    <x v="135"/>
    <n v="9.6999999999999993"/>
    <x v="0"/>
    <x v="176"/>
    <x v="176"/>
    <x v="176"/>
    <x v="176"/>
    <x v="176"/>
    <x v="172"/>
    <x v="176"/>
    <x v="176"/>
    <n v="0.5"/>
    <n v="1.6644152000000001"/>
    <n v="0.31829730000000001"/>
    <n v="0.37990479999999999"/>
    <n v="5.4641275"/>
    <n v="1.0224462000000001"/>
    <n v="3.1488799999999997E-2"/>
    <n v="0.36375790000000002"/>
    <n v="1.6500999999999998E-2"/>
    <n v="0.93230000000000002"/>
    <n v="1.0697000000000001"/>
    <n v="0.76070000000000004"/>
    <n v="1.0205"/>
    <n v="0.74890000000000001"/>
    <n v="0.65969999999999995"/>
    <n v="0.75039999999999996"/>
    <n v="1.0486"/>
    <x v="176"/>
  </r>
  <r>
    <x v="3"/>
    <n v="350431003"/>
    <s v="FRM"/>
    <s v="New Mexico"/>
    <s v="Sandoval"/>
    <n v="35.238056"/>
    <n v="-106.649444"/>
    <n v="62126"/>
    <x v="136"/>
    <n v="9.1"/>
    <x v="0"/>
    <x v="177"/>
    <x v="177"/>
    <x v="177"/>
    <x v="177"/>
    <x v="177"/>
    <x v="173"/>
    <x v="177"/>
    <x v="177"/>
    <n v="0.5"/>
    <n v="1.2282516999999999"/>
    <n v="0.83847119999999997"/>
    <n v="0.3637087"/>
    <n v="4.792141"/>
    <n v="0.84724350000000004"/>
    <n v="0.202931"/>
    <n v="0.31521969999999999"/>
    <n v="1.9998499999999999E-2"/>
    <n v="0.97409999999999997"/>
    <n v="0.95420000000000005"/>
    <n v="0.82579999999999998"/>
    <n v="0.97430000000000005"/>
    <n v="0.82389999999999997"/>
    <n v="0.83979999999999999"/>
    <n v="0.83450000000000002"/>
    <n v="0.98560000000000003"/>
    <x v="177"/>
  </r>
  <r>
    <x v="3"/>
    <n v="350490020"/>
    <s v="FRM"/>
    <s v="New Mexico"/>
    <s v="Santa Fe"/>
    <n v="35.671111000000003"/>
    <n v="-105.953611"/>
    <n v="66131"/>
    <x v="137"/>
    <n v="8"/>
    <x v="0"/>
    <x v="178"/>
    <x v="178"/>
    <x v="178"/>
    <x v="178"/>
    <x v="178"/>
    <x v="174"/>
    <x v="178"/>
    <x v="178"/>
    <n v="0.5"/>
    <n v="1.1638827"/>
    <n v="0.51753859999999996"/>
    <n v="0.37415179999999998"/>
    <n v="4.1356449"/>
    <n v="0.81755100000000003"/>
    <n v="0.26495750000000001"/>
    <n v="0.2691865"/>
    <n v="5.3077999999999997E-3"/>
    <n v="0.68579999999999997"/>
    <n v="1.1821999999999999"/>
    <n v="0.79"/>
    <n v="1.139"/>
    <n v="0.75970000000000004"/>
    <n v="0.89900000000000002"/>
    <n v="0.74329999999999996"/>
    <n v="0.98550000000000004"/>
    <x v="178"/>
  </r>
  <r>
    <x v="3"/>
    <n v="380070002"/>
    <s v="FRM"/>
    <s v="North Dakota"/>
    <s v="Billings"/>
    <n v="46.894300000000001"/>
    <n v="-103.37853"/>
    <n v="168158"/>
    <x v="138"/>
    <n v="9.9"/>
    <x v="0"/>
    <x v="179"/>
    <x v="179"/>
    <x v="179"/>
    <x v="179"/>
    <x v="179"/>
    <x v="175"/>
    <x v="179"/>
    <x v="179"/>
    <n v="0.5"/>
    <n v="1.0258088000000001"/>
    <n v="0.32641120000000001"/>
    <n v="0.86534109999999997"/>
    <n v="4.0423416999999997"/>
    <n v="1.4115913"/>
    <n v="1.1848563000000001"/>
    <n v="0.49952750000000001"/>
    <n v="9.6930100000000005E-2"/>
    <n v="1.3794999999999999"/>
    <n v="1.0113000000000001"/>
    <n v="0.55920000000000003"/>
    <n v="1.2875000000000001"/>
    <n v="0.59370000000000001"/>
    <n v="0.51139999999999997"/>
    <n v="0.62829999999999997"/>
    <n v="0.61839999999999995"/>
    <x v="179"/>
  </r>
  <r>
    <x v="3"/>
    <n v="380150003"/>
    <s v="FRM"/>
    <s v="North Dakota"/>
    <s v="Burleigh"/>
    <n v="46.825425000000003"/>
    <n v="-100.76821"/>
    <n v="166175"/>
    <x v="95"/>
    <n v="13.3"/>
    <x v="0"/>
    <x v="180"/>
    <x v="180"/>
    <x v="180"/>
    <x v="180"/>
    <x v="180"/>
    <x v="176"/>
    <x v="180"/>
    <x v="180"/>
    <n v="0.5"/>
    <n v="0.50125459999999999"/>
    <n v="0.37621070000000001"/>
    <n v="0.58445170000000002"/>
    <n v="9.2706566000000006"/>
    <n v="0.92477659999999995"/>
    <n v="0.83524659999999995"/>
    <n v="0.36960809999999999"/>
    <n v="1.2772E-3"/>
    <n v="1.5405"/>
    <n v="0.9929"/>
    <n v="0.43009999999999998"/>
    <n v="1.0911"/>
    <n v="0.43319999999999997"/>
    <n v="0.42330000000000001"/>
    <n v="0.45129999999999998"/>
    <n v="0.58950000000000002"/>
    <x v="180"/>
  </r>
  <r>
    <x v="3"/>
    <n v="380171004"/>
    <s v="FRM"/>
    <s v="North Dakota"/>
    <s v="Cass"/>
    <n v="46.933754"/>
    <n v="-96.855350000000001"/>
    <n v="167199"/>
    <x v="139"/>
    <n v="16.100000000000001"/>
    <x v="0"/>
    <x v="181"/>
    <x v="181"/>
    <x v="181"/>
    <x v="181"/>
    <x v="181"/>
    <x v="177"/>
    <x v="181"/>
    <x v="181"/>
    <n v="0.5"/>
    <n v="1.3787236"/>
    <n v="0.46655479999999999"/>
    <n v="1.3943771"/>
    <n v="6.9104942999999999"/>
    <n v="1.0192075"/>
    <n v="3.5687470000000001"/>
    <n v="0.85544810000000004"/>
    <n v="6.8594500000000003E-2"/>
    <n v="0.58420000000000005"/>
    <n v="0.83069999999999999"/>
    <n v="0.96340000000000003"/>
    <n v="0.68969999999999998"/>
    <n v="0.39040000000000002"/>
    <n v="1.9581"/>
    <n v="0.78869999999999996"/>
    <n v="1.1511"/>
    <x v="181"/>
  </r>
  <r>
    <x v="3"/>
    <n v="380570004"/>
    <s v="FRM"/>
    <s v="North Dakota"/>
    <s v="Mercer"/>
    <n v="47.298611000000001"/>
    <n v="-101.766944"/>
    <n v="171168"/>
    <x v="140"/>
    <n v="10.7"/>
    <x v="0"/>
    <x v="182"/>
    <x v="182"/>
    <x v="182"/>
    <x v="182"/>
    <x v="182"/>
    <x v="178"/>
    <x v="182"/>
    <x v="182"/>
    <n v="0.5"/>
    <n v="0.45326719999999998"/>
    <n v="0.25172050000000001"/>
    <n v="1.1260064000000001"/>
    <n v="4.1960926000000001"/>
    <n v="1.0171169"/>
    <n v="2.6096656"/>
    <n v="0.60918119999999998"/>
    <n v="2.9975000000000002E-3"/>
    <n v="0.68689999999999996"/>
    <n v="0.75739999999999996"/>
    <n v="0.72419999999999995"/>
    <n v="0.77749999999999997"/>
    <n v="0.48409999999999997"/>
    <n v="0.9637"/>
    <n v="0.67620000000000002"/>
    <n v="1.4413"/>
    <x v="182"/>
  </r>
  <r>
    <x v="3"/>
    <n v="400159008"/>
    <s v="FRM"/>
    <s v="Oklahoma"/>
    <s v="Caddo"/>
    <n v="35.111944000000001"/>
    <n v="-98.252778000000006"/>
    <n v="57189"/>
    <x v="141"/>
    <n v="-9"/>
    <x v="0"/>
    <x v="183"/>
    <x v="183"/>
    <x v="183"/>
    <x v="183"/>
    <x v="183"/>
    <x v="179"/>
    <x v="183"/>
    <x v="183"/>
    <n v="0.5"/>
    <n v="1.3313771000000001"/>
    <n v="0.53752719999999998"/>
    <n v="0.99843979999999999"/>
    <n v="12.6406879"/>
    <n v="2.0480114999999999"/>
    <n v="1.1111295999999999"/>
    <n v="0.79031189999999996"/>
    <n v="1.35414E-2"/>
    <n v="0.97589999999999999"/>
    <n v="0.94230000000000003"/>
    <n v="0.48039999999999999"/>
    <n v="0.97230000000000005"/>
    <n v="0.4163"/>
    <n v="0.73850000000000005"/>
    <n v="0.45490000000000003"/>
    <n v="1"/>
    <x v="183"/>
  </r>
  <r>
    <x v="3"/>
    <n v="400970186"/>
    <s v="FRM"/>
    <s v="Oklahoma"/>
    <s v="Mayes"/>
    <n v="36.304623999999997"/>
    <n v="-95.310615999999996"/>
    <n v="69211"/>
    <x v="103"/>
    <n v="15.1"/>
    <x v="0"/>
    <x v="184"/>
    <x v="184"/>
    <x v="184"/>
    <x v="184"/>
    <x v="184"/>
    <x v="180"/>
    <x v="184"/>
    <x v="184"/>
    <n v="0.5"/>
    <n v="1.4486618"/>
    <n v="0.63549319999999998"/>
    <n v="0.56764780000000004"/>
    <n v="9.8068179999999998"/>
    <n v="1.0803779"/>
    <n v="0.70335519999999996"/>
    <n v="0.3823415"/>
    <n v="2.3021900000000001E-2"/>
    <n v="1.2323"/>
    <n v="0.91720000000000002"/>
    <n v="0.25700000000000001"/>
    <n v="0.93840000000000001"/>
    <n v="0.2228"/>
    <n v="0.38109999999999999"/>
    <n v="0.24729999999999999"/>
    <n v="1.1796"/>
    <x v="184"/>
  </r>
  <r>
    <x v="3"/>
    <n v="401010169"/>
    <s v="FRM"/>
    <s v="Oklahoma"/>
    <s v="Muskogee"/>
    <n v="35.755273000000003"/>
    <n v="-95.377668999999997"/>
    <n v="63211"/>
    <x v="142"/>
    <n v="16.5"/>
    <x v="0"/>
    <x v="185"/>
    <x v="185"/>
    <x v="185"/>
    <x v="185"/>
    <x v="185"/>
    <x v="181"/>
    <x v="185"/>
    <x v="185"/>
    <n v="0.5"/>
    <n v="1.0194652"/>
    <n v="0.62722679999999997"/>
    <n v="0.68999250000000001"/>
    <n v="11.0893269"/>
    <n v="1.0272441999999999"/>
    <n v="1.1471285"/>
    <n v="0.41321799999999997"/>
    <n v="2.23976E-2"/>
    <n v="0.95089999999999997"/>
    <n v="0.89280000000000004"/>
    <n v="0.30620000000000003"/>
    <n v="0.97640000000000005"/>
    <n v="0.19800000000000001"/>
    <n v="0.69710000000000005"/>
    <n v="0.24429999999999999"/>
    <n v="1.0137"/>
    <x v="185"/>
  </r>
  <r>
    <x v="3"/>
    <n v="401090035"/>
    <s v="FRM"/>
    <s v="Oklahoma"/>
    <s v="Oklahoma"/>
    <n v="35.472920000000002"/>
    <n v="-97.527090000000001"/>
    <n v="61195"/>
    <x v="88"/>
    <n v="15.1"/>
    <x v="0"/>
    <x v="186"/>
    <x v="186"/>
    <x v="186"/>
    <x v="186"/>
    <x v="186"/>
    <x v="182"/>
    <x v="186"/>
    <x v="186"/>
    <n v="0.5"/>
    <n v="0.97315390000000002"/>
    <n v="0.61754540000000002"/>
    <n v="0.75663480000000005"/>
    <n v="9.2764396999999992"/>
    <n v="2.0250005999999998"/>
    <n v="0.317361"/>
    <n v="0.67382109999999995"/>
    <n v="1.9151899999999999E-2"/>
    <n v="1.0456000000000001"/>
    <n v="0.96599999999999997"/>
    <n v="0.33700000000000002"/>
    <n v="1.0892999999999999"/>
    <n v="0.43819999999999998"/>
    <n v="0.1361"/>
    <n v="0.42670000000000002"/>
    <n v="0.7419"/>
    <x v="186"/>
  </r>
  <r>
    <x v="3"/>
    <n v="401091037"/>
    <s v="FRM"/>
    <s v="Oklahoma"/>
    <s v="Oklahoma"/>
    <n v="35.614131"/>
    <n v="-97.475082999999998"/>
    <n v="62195"/>
    <x v="121"/>
    <n v="15.3"/>
    <x v="0"/>
    <x v="187"/>
    <x v="187"/>
    <x v="187"/>
    <x v="187"/>
    <x v="187"/>
    <x v="183"/>
    <x v="187"/>
    <x v="187"/>
    <n v="0.5"/>
    <n v="1.1213051000000001"/>
    <n v="0.52681909999999998"/>
    <n v="1.1376295999999999"/>
    <n v="7.5064349000000004"/>
    <n v="2.2573265999999998"/>
    <n v="1.3843721"/>
    <n v="0.87076039999999999"/>
    <n v="2.6803199999999999E-2"/>
    <n v="1.3051999999999999"/>
    <n v="0.98780000000000001"/>
    <n v="0.50549999999999995"/>
    <n v="0.79530000000000001"/>
    <n v="0.41210000000000002"/>
    <n v="1.1702999999999999"/>
    <n v="0.43030000000000002"/>
    <n v="2.1431"/>
    <x v="187"/>
  </r>
  <r>
    <x v="3"/>
    <n v="401159004"/>
    <s v="FRM"/>
    <s v="Oklahoma"/>
    <s v="Ottawa"/>
    <n v="36.922221999999998"/>
    <n v="-94.838888999999995"/>
    <n v="74214"/>
    <x v="25"/>
    <n v="15.4"/>
    <x v="0"/>
    <x v="188"/>
    <x v="188"/>
    <x v="188"/>
    <x v="188"/>
    <x v="188"/>
    <x v="0"/>
    <x v="188"/>
    <x v="188"/>
    <n v="0.5"/>
    <n v="0.87546780000000002"/>
    <n v="0.56855089999999997"/>
    <n v="0.92428200000000005"/>
    <n v="9.1377640000000007"/>
    <n v="1.1306640999999999"/>
    <n v="1.7741739000000001"/>
    <n v="0.5021814"/>
    <n v="6.4244000000000002E-3"/>
    <n v="0.39169999999999999"/>
    <n v="1.0344"/>
    <n v="0.41970000000000002"/>
    <n v="1.0967"/>
    <n v="0.1618"/>
    <n v="-9"/>
    <n v="0.21379999999999999"/>
    <n v="0.63439999999999996"/>
    <x v="188"/>
  </r>
  <r>
    <x v="3"/>
    <n v="401210415"/>
    <s v="FRM"/>
    <s v="Oklahoma"/>
    <s v="Pittsburg"/>
    <n v="34.906083000000002"/>
    <n v="-95.794128000000001"/>
    <n v="56208"/>
    <x v="143"/>
    <n v="15.1"/>
    <x v="0"/>
    <x v="189"/>
    <x v="189"/>
    <x v="189"/>
    <x v="189"/>
    <x v="189"/>
    <x v="184"/>
    <x v="189"/>
    <x v="189"/>
    <n v="0.5"/>
    <n v="0.93660650000000001"/>
    <n v="0.52364900000000003"/>
    <n v="0.62059470000000005"/>
    <n v="10.132292700000001"/>
    <n v="1.0631936"/>
    <n v="0.91004689999999999"/>
    <n v="0.41821180000000002"/>
    <n v="1.8477199999999999E-2"/>
    <n v="0.68469999999999998"/>
    <n v="0.91549999999999998"/>
    <n v="0.31319999999999998"/>
    <n v="0.97919999999999996"/>
    <n v="0.18629999999999999"/>
    <n v="1.6156999999999999"/>
    <n v="0.224"/>
    <n v="1.0537000000000001"/>
    <x v="189"/>
  </r>
  <r>
    <x v="3"/>
    <n v="401359015"/>
    <s v="FRM"/>
    <s v="Oklahoma"/>
    <s v="Sequoyah"/>
    <n v="35.581173999999997"/>
    <n v="-94.830059000000006"/>
    <n v="62215"/>
    <x v="67"/>
    <n v="17.399999999999999"/>
    <x v="0"/>
    <x v="190"/>
    <x v="190"/>
    <x v="190"/>
    <x v="190"/>
    <x v="190"/>
    <x v="185"/>
    <x v="190"/>
    <x v="190"/>
    <n v="0.5"/>
    <n v="1.3589902"/>
    <n v="0.59842459999999997"/>
    <n v="0.58252820000000005"/>
    <n v="12.148233400000001"/>
    <n v="1.319814"/>
    <n v="0.50030739999999996"/>
    <n v="0.47493970000000002"/>
    <n v="1.3905000000000001E-2"/>
    <n v="1.1736"/>
    <n v="0.90180000000000005"/>
    <n v="0.27689999999999998"/>
    <n v="0.95040000000000002"/>
    <n v="0.25690000000000002"/>
    <n v="0.43690000000000001"/>
    <n v="0.27460000000000001"/>
    <n v="1.0859000000000001"/>
    <x v="190"/>
  </r>
  <r>
    <x v="3"/>
    <n v="401430110"/>
    <s v="FRM"/>
    <s v="Oklahoma"/>
    <s v="Tulsa"/>
    <n v="36.140039999999999"/>
    <n v="-95.925381999999999"/>
    <n v="67207"/>
    <x v="144"/>
    <n v="17.100000000000001"/>
    <x v="0"/>
    <x v="191"/>
    <x v="191"/>
    <x v="191"/>
    <x v="191"/>
    <x v="191"/>
    <x v="0"/>
    <x v="191"/>
    <x v="191"/>
    <n v="0.5"/>
    <n v="1.0464149"/>
    <n v="0.60492959999999996"/>
    <n v="0.72383379999999997"/>
    <n v="11.403571100000001"/>
    <n v="1.4345872"/>
    <n v="0.80224870000000004"/>
    <n v="0.55878349999999999"/>
    <n v="2.9307099999999999E-2"/>
    <n v="0.91510000000000002"/>
    <n v="0.90239999999999998"/>
    <n v="0.3518"/>
    <n v="0.9395"/>
    <n v="0.23619999999999999"/>
    <n v="-9"/>
    <n v="0.25109999999999999"/>
    <n v="1.2376"/>
    <x v="191"/>
  </r>
  <r>
    <x v="3"/>
    <n v="401431127"/>
    <s v="FRM"/>
    <s v="Oklahoma"/>
    <s v="Tulsa"/>
    <n v="36.204901999999997"/>
    <n v="-95.976536999999993"/>
    <n v="68206"/>
    <x v="145"/>
    <n v="17"/>
    <x v="0"/>
    <x v="192"/>
    <x v="192"/>
    <x v="192"/>
    <x v="192"/>
    <x v="192"/>
    <x v="186"/>
    <x v="192"/>
    <x v="192"/>
    <n v="0.5"/>
    <n v="0.89355649999999998"/>
    <n v="0.68135540000000006"/>
    <n v="0.991699"/>
    <n v="10.254095100000001"/>
    <n v="1.6807677000000001"/>
    <n v="1.3645480000000001"/>
    <n v="0.65240489999999995"/>
    <n v="2.6314000000000001E-2"/>
    <n v="0.58340000000000003"/>
    <n v="0.9163"/>
    <n v="0.44429999999999997"/>
    <n v="0.90369999999999995"/>
    <n v="0.25840000000000002"/>
    <n v="2.9958999999999998"/>
    <n v="0.29480000000000001"/>
    <n v="0.6704"/>
    <x v="192"/>
  </r>
  <r>
    <x v="3"/>
    <n v="410250002"/>
    <s v="FRM"/>
    <s v="Oregon"/>
    <s v="Harney"/>
    <n v="43.586388999999997"/>
    <n v="-119.05111100000001"/>
    <n v="153052"/>
    <x v="117"/>
    <n v="32.700000000000003"/>
    <x v="0"/>
    <x v="193"/>
    <x v="193"/>
    <x v="193"/>
    <x v="193"/>
    <x v="193"/>
    <x v="187"/>
    <x v="193"/>
    <x v="193"/>
    <n v="0.5"/>
    <n v="1.0488237"/>
    <n v="1.6279372999999999"/>
    <n v="0.64662319999999995"/>
    <n v="25.8959999"/>
    <n v="1.0131942"/>
    <n v="1.4654020000000001"/>
    <n v="0.44373079999999998"/>
    <n v="7.3940800000000001E-2"/>
    <n v="0.99619999999999997"/>
    <n v="0.99419999999999997"/>
    <n v="0.95409999999999995"/>
    <n v="0.996"/>
    <n v="0.96989999999999998"/>
    <n v="0.94599999999999995"/>
    <n v="0.9556"/>
    <n v="1"/>
    <x v="193"/>
  </r>
  <r>
    <x v="3"/>
    <n v="410290133"/>
    <s v="FRM"/>
    <s v="Oregon"/>
    <s v="Jackson"/>
    <n v="42.314078000000002"/>
    <n v="-122.879244"/>
    <n v="149024"/>
    <x v="146"/>
    <n v="30.6"/>
    <x v="0"/>
    <x v="194"/>
    <x v="194"/>
    <x v="194"/>
    <x v="194"/>
    <x v="194"/>
    <x v="188"/>
    <x v="194"/>
    <x v="194"/>
    <n v="0.5"/>
    <n v="1.7805598"/>
    <n v="1.1057035"/>
    <n v="0.59919259999999996"/>
    <n v="23.875766800000001"/>
    <n v="0.98264399999999996"/>
    <n v="1.1979706000000001"/>
    <n v="0.51873060000000004"/>
    <n v="4.5134500000000001E-2"/>
    <n v="1.0911"/>
    <n v="0.90780000000000005"/>
    <n v="0.94940000000000002"/>
    <n v="0.96360000000000001"/>
    <n v="0.96650000000000003"/>
    <n v="0.89090000000000003"/>
    <n v="0.95689999999999997"/>
    <n v="0.64659999999999995"/>
    <x v="194"/>
  </r>
  <r>
    <x v="3"/>
    <n v="410291001"/>
    <s v="FRM"/>
    <s v="Oregon"/>
    <s v="Jackson"/>
    <n v="42.536110999999998"/>
    <n v="-122.875"/>
    <n v="151025"/>
    <x v="147"/>
    <n v="17.2"/>
    <x v="0"/>
    <x v="195"/>
    <x v="195"/>
    <x v="195"/>
    <x v="195"/>
    <x v="195"/>
    <x v="189"/>
    <x v="195"/>
    <x v="195"/>
    <n v="0.5"/>
    <n v="0.72097069999999996"/>
    <n v="0.99679790000000001"/>
    <n v="0.4276413"/>
    <n v="12.459418299999999"/>
    <n v="0.62154670000000001"/>
    <n v="1.0762999"/>
    <n v="0.36086170000000001"/>
    <n v="6.79704E-2"/>
    <n v="0.99019999999999997"/>
    <n v="0.98019999999999996"/>
    <n v="0.95420000000000005"/>
    <n v="0.97599999999999998"/>
    <n v="0.95440000000000003"/>
    <n v="0.9546"/>
    <n v="0.95450000000000002"/>
    <n v="1"/>
    <x v="195"/>
  </r>
  <r>
    <x v="3"/>
    <n v="410330114"/>
    <s v="FRM"/>
    <s v="Oregon"/>
    <s v="Josephine"/>
    <n v="42.434139000000002"/>
    <n v="-123.34848599999999"/>
    <n v="151021"/>
    <x v="148"/>
    <n v="28.6"/>
    <x v="0"/>
    <x v="196"/>
    <x v="196"/>
    <x v="196"/>
    <x v="196"/>
    <x v="196"/>
    <x v="190"/>
    <x v="196"/>
    <x v="196"/>
    <n v="0.5"/>
    <n v="0.85266750000000002"/>
    <n v="1.3940409"/>
    <n v="0.50599559999999999"/>
    <n v="22.588123299999999"/>
    <n v="0.92846030000000002"/>
    <n v="1.2521106"/>
    <n v="0.46314149999999998"/>
    <n v="0.1960556"/>
    <n v="0.99209999999999998"/>
    <n v="0.98629999999999995"/>
    <n v="0.96189999999999998"/>
    <n v="0.98440000000000005"/>
    <n v="0.97150000000000003"/>
    <n v="0.95820000000000005"/>
    <n v="0.96650000000000003"/>
    <n v="1"/>
    <x v="196"/>
  </r>
  <r>
    <x v="3"/>
    <n v="410350004"/>
    <s v="FRM"/>
    <s v="Oregon"/>
    <s v="Klamath"/>
    <n v="42.188889000000003"/>
    <n v="-121.7225"/>
    <n v="146032"/>
    <x v="149"/>
    <n v="39.5"/>
    <x v="0"/>
    <x v="197"/>
    <x v="197"/>
    <x v="197"/>
    <x v="197"/>
    <x v="197"/>
    <x v="191"/>
    <x v="197"/>
    <x v="197"/>
    <n v="0.5"/>
    <n v="0.95536290000000001"/>
    <n v="3.697263"/>
    <n v="0.57665230000000001"/>
    <n v="30.657840700000001"/>
    <n v="0.725634"/>
    <n v="1.6733704"/>
    <n v="0.51254239999999995"/>
    <n v="0.21693480000000001"/>
    <n v="1.0405"/>
    <n v="0.84899999999999998"/>
    <n v="0.98"/>
    <n v="0.84119999999999995"/>
    <n v="0.88619999999999999"/>
    <n v="1.0037"/>
    <n v="0.95589999999999997"/>
    <n v="0.9526"/>
    <x v="197"/>
  </r>
  <r>
    <x v="3"/>
    <n v="410390058"/>
    <s v="FRM"/>
    <s v="Oregon"/>
    <s v="Lane"/>
    <n v="44.066304000000002"/>
    <n v="-123.139831"/>
    <n v="165027"/>
    <x v="150"/>
    <n v="25.3"/>
    <x v="0"/>
    <x v="198"/>
    <x v="198"/>
    <x v="198"/>
    <x v="198"/>
    <x v="198"/>
    <x v="192"/>
    <x v="198"/>
    <x v="198"/>
    <n v="0.5"/>
    <n v="0.6594814"/>
    <n v="1.2431951000000001"/>
    <n v="0.63526780000000005"/>
    <n v="19.1846943"/>
    <n v="0.99733439999999995"/>
    <n v="1.5744849000000001"/>
    <n v="0.49964120000000001"/>
    <n v="8.5627200000000001E-2"/>
    <n v="0.87949999999999995"/>
    <n v="0.94320000000000004"/>
    <n v="0.86109999999999998"/>
    <n v="0.95740000000000003"/>
    <n v="0.77290000000000003"/>
    <n v="0.90049999999999997"/>
    <n v="0.83540000000000003"/>
    <n v="1"/>
    <x v="198"/>
  </r>
  <r>
    <x v="3"/>
    <n v="410390060"/>
    <s v="FRM"/>
    <s v="Oregon"/>
    <s v="Lane"/>
    <n v="44.026311999999997"/>
    <n v="-123.083737"/>
    <n v="164027"/>
    <x v="151"/>
    <n v="28.5"/>
    <x v="0"/>
    <x v="199"/>
    <x v="199"/>
    <x v="199"/>
    <x v="199"/>
    <x v="199"/>
    <x v="193"/>
    <x v="199"/>
    <x v="199"/>
    <n v="0.5"/>
    <n v="0.68200769999999999"/>
    <n v="1.1846376999999999"/>
    <n v="0.89790550000000002"/>
    <n v="20.968168299999999"/>
    <n v="0.99426709999999996"/>
    <n v="2.5690870000000001"/>
    <n v="0.70555639999999997"/>
    <n v="9.7356300000000007E-2"/>
    <n v="0.8629"/>
    <n v="0.92710000000000004"/>
    <n v="0.85429999999999995"/>
    <n v="0.94650000000000001"/>
    <n v="0.74350000000000005"/>
    <n v="0.88070000000000004"/>
    <n v="0.82750000000000001"/>
    <n v="1"/>
    <x v="199"/>
  </r>
  <r>
    <x v="3"/>
    <n v="410391009"/>
    <s v="FRM"/>
    <s v="Oregon"/>
    <s v="Lane"/>
    <n v="44.046695999999997"/>
    <n v="-123.01770399999999"/>
    <n v="164028"/>
    <x v="74"/>
    <n v="19.100000000000001"/>
    <x v="0"/>
    <x v="200"/>
    <x v="200"/>
    <x v="200"/>
    <x v="200"/>
    <x v="200"/>
    <x v="194"/>
    <x v="200"/>
    <x v="200"/>
    <n v="0.5"/>
    <n v="0.49054189999999998"/>
    <n v="0.70217909999999994"/>
    <n v="0.46082200000000001"/>
    <n v="14.7645845"/>
    <n v="0.59775610000000001"/>
    <n v="1.2032584"/>
    <n v="0.37062620000000002"/>
    <n v="5.0875900000000002E-2"/>
    <n v="0.88329999999999997"/>
    <n v="0.93079999999999996"/>
    <n v="0.85170000000000001"/>
    <n v="0.9446"/>
    <n v="0.75670000000000004"/>
    <n v="0.88290000000000002"/>
    <n v="0.82599999999999996"/>
    <n v="1"/>
    <x v="200"/>
  </r>
  <r>
    <x v="3"/>
    <n v="410399004"/>
    <s v="FRM"/>
    <s v="Oregon"/>
    <s v="Lane"/>
    <n v="43.799570000000003"/>
    <n v="-123.05349"/>
    <n v="162027"/>
    <x v="103"/>
    <n v="21.9"/>
    <x v="0"/>
    <x v="201"/>
    <x v="201"/>
    <x v="201"/>
    <x v="201"/>
    <x v="201"/>
    <x v="195"/>
    <x v="201"/>
    <x v="201"/>
    <n v="0.5"/>
    <n v="0.668956"/>
    <n v="1.4596727"/>
    <n v="0.67981829999999999"/>
    <n v="15.0537577"/>
    <n v="0.84003709999999998"/>
    <n v="2.015352"/>
    <n v="0.61593120000000001"/>
    <n v="0.11906899999999999"/>
    <n v="0.96940000000000004"/>
    <n v="0.96120000000000005"/>
    <n v="0.98429999999999995"/>
    <n v="0.93769999999999998"/>
    <n v="0.81950000000000001"/>
    <n v="1.0341"/>
    <n v="0.93810000000000004"/>
    <n v="1.0271999999999999"/>
    <x v="201"/>
  </r>
  <r>
    <x v="3"/>
    <n v="410510080"/>
    <s v="FRM"/>
    <s v="Oregon"/>
    <s v="Multnomah"/>
    <n v="45.496473999999999"/>
    <n v="-122.60341099999999"/>
    <n v="177034"/>
    <x v="152"/>
    <n v="24.8"/>
    <x v="0"/>
    <x v="202"/>
    <x v="202"/>
    <x v="202"/>
    <x v="202"/>
    <x v="202"/>
    <x v="196"/>
    <x v="202"/>
    <x v="202"/>
    <n v="0.5"/>
    <n v="0.51063060000000005"/>
    <n v="2.2574991999999998"/>
    <n v="0.59455270000000005"/>
    <n v="18.572542200000001"/>
    <n v="0.81066760000000004"/>
    <n v="1.0825113"/>
    <n v="0.30248619999999998"/>
    <n v="0.19431090000000001"/>
    <n v="0.92469999999999997"/>
    <n v="0.97560000000000002"/>
    <n v="0.78569999999999995"/>
    <n v="0.97399999999999998"/>
    <n v="0.68149999999999999"/>
    <n v="0.90890000000000004"/>
    <n v="0.75360000000000005"/>
    <n v="1"/>
    <x v="202"/>
  </r>
  <r>
    <x v="3"/>
    <n v="410510246"/>
    <s v="FRM"/>
    <s v="Oregon"/>
    <s v="Multnomah"/>
    <n v="45.561301"/>
    <n v="-122.67878399999999"/>
    <n v="177034"/>
    <x v="5"/>
    <n v="19"/>
    <x v="0"/>
    <x v="203"/>
    <x v="203"/>
    <x v="203"/>
    <x v="203"/>
    <x v="203"/>
    <x v="197"/>
    <x v="203"/>
    <x v="203"/>
    <n v="0.5"/>
    <n v="0.67998250000000005"/>
    <n v="2.0213234"/>
    <n v="1.027917"/>
    <n v="11.0803843"/>
    <n v="1.6491562"/>
    <n v="1.4277091"/>
    <n v="0.51903809999999995"/>
    <n v="0.1529017"/>
    <n v="0.92290000000000005"/>
    <n v="0.97840000000000005"/>
    <n v="0.76270000000000004"/>
    <n v="0.97370000000000001"/>
    <n v="0.67649999999999999"/>
    <n v="0.93689999999999996"/>
    <n v="0.68879999999999997"/>
    <n v="0.91979999999999995"/>
    <x v="203"/>
  </r>
  <r>
    <x v="3"/>
    <n v="410590121"/>
    <s v="FRM"/>
    <s v="Oregon"/>
    <s v="Umatilla"/>
    <n v="45.651944"/>
    <n v="-118.818611"/>
    <n v="172058"/>
    <x v="153"/>
    <n v="23.2"/>
    <x v="0"/>
    <x v="204"/>
    <x v="204"/>
    <x v="204"/>
    <x v="204"/>
    <x v="204"/>
    <x v="198"/>
    <x v="204"/>
    <x v="204"/>
    <n v="0.5"/>
    <n v="0.4588795"/>
    <n v="0.81115570000000004"/>
    <n v="0.57842119999999997"/>
    <n v="18.319210099999999"/>
    <n v="0.43478480000000003"/>
    <n v="1.6951343999999999"/>
    <n v="0.39087499999999997"/>
    <n v="3.59668E-2"/>
    <n v="0.99280000000000002"/>
    <n v="0.97109999999999996"/>
    <n v="0.86350000000000005"/>
    <n v="0.98650000000000004"/>
    <n v="0.82969999999999999"/>
    <n v="0.86980000000000002"/>
    <n v="0.86119999999999997"/>
    <n v="1"/>
    <x v="204"/>
  </r>
  <r>
    <x v="3"/>
    <n v="410610119"/>
    <s v="FRM"/>
    <s v="Oregon"/>
    <s v="Union"/>
    <n v="45.338971999999998"/>
    <n v="-118.094497"/>
    <n v="168062"/>
    <x v="154"/>
    <n v="18.2"/>
    <x v="0"/>
    <x v="205"/>
    <x v="205"/>
    <x v="205"/>
    <x v="205"/>
    <x v="205"/>
    <x v="199"/>
    <x v="205"/>
    <x v="205"/>
    <n v="0.5"/>
    <n v="0.4344384"/>
    <n v="0.51335399999999998"/>
    <n v="0.47027330000000001"/>
    <n v="14.383159600000001"/>
    <n v="0.2706807"/>
    <n v="1.3763194999999999"/>
    <n v="0.32606829999999998"/>
    <n v="2.37483E-2"/>
    <n v="0.99329999999999996"/>
    <n v="0.99060000000000004"/>
    <n v="0.92530000000000001"/>
    <n v="0.99450000000000005"/>
    <n v="0.91820000000000002"/>
    <n v="0.92969999999999997"/>
    <n v="0.92420000000000002"/>
    <n v="1"/>
    <x v="205"/>
  </r>
  <r>
    <x v="3"/>
    <n v="410670004"/>
    <s v="FRM"/>
    <s v="Oregon"/>
    <s v="Washington"/>
    <n v="45.528530000000003"/>
    <n v="-122.97244000000001"/>
    <n v="178032"/>
    <x v="155"/>
    <n v="29.9"/>
    <x v="0"/>
    <x v="206"/>
    <x v="206"/>
    <x v="206"/>
    <x v="206"/>
    <x v="206"/>
    <x v="200"/>
    <x v="206"/>
    <x v="206"/>
    <n v="0.5"/>
    <n v="0.64830149999999998"/>
    <n v="2.2921741"/>
    <n v="1.0238426"/>
    <n v="21.723123600000001"/>
    <n v="1.4076377"/>
    <n v="1.7413304000000001"/>
    <n v="0.48879460000000002"/>
    <n v="0.14780789999999999"/>
    <n v="0.9456"/>
    <n v="0.97940000000000005"/>
    <n v="0.83860000000000001"/>
    <n v="0.96719999999999995"/>
    <n v="0.77380000000000004"/>
    <n v="0.91759999999999997"/>
    <n v="0.82099999999999995"/>
    <n v="1"/>
    <x v="206"/>
  </r>
  <r>
    <x v="3"/>
    <n v="460110002"/>
    <s v="FRM"/>
    <s v="South Dakota"/>
    <s v="Brookings"/>
    <n v="44.310282999999998"/>
    <n v="-96.800709999999995"/>
    <n v="142200"/>
    <x v="127"/>
    <n v="14.9"/>
    <x v="0"/>
    <x v="207"/>
    <x v="207"/>
    <x v="207"/>
    <x v="207"/>
    <x v="207"/>
    <x v="201"/>
    <x v="207"/>
    <x v="207"/>
    <n v="0.5"/>
    <n v="0.92566700000000002"/>
    <n v="0.53271489999999999"/>
    <n v="1.3964802999999999"/>
    <n v="6.0521750000000001"/>
    <n v="0.72624650000000002"/>
    <n v="3.8832881000000001"/>
    <n v="0.84939229999999999"/>
    <n v="7.8631999999999994E-2"/>
    <n v="0.94989999999999997"/>
    <n v="1.0007999999999999"/>
    <n v="0.4859"/>
    <n v="0.96209999999999996"/>
    <n v="0.18179999999999999"/>
    <n v="0.80079999999999996"/>
    <n v="0.44490000000000002"/>
    <n v="2.4901"/>
    <x v="207"/>
  </r>
  <r>
    <x v="3"/>
    <n v="460130003"/>
    <s v="FRM"/>
    <s v="South Dakota"/>
    <s v="Brown"/>
    <n v="45.462499999999999"/>
    <n v="-98.486110999999994"/>
    <n v="153189"/>
    <x v="156"/>
    <n v="13.5"/>
    <x v="0"/>
    <x v="208"/>
    <x v="208"/>
    <x v="208"/>
    <x v="208"/>
    <x v="208"/>
    <x v="202"/>
    <x v="208"/>
    <x v="208"/>
    <n v="0.5"/>
    <n v="0.94186190000000003"/>
    <n v="0.41377199999999997"/>
    <n v="1.6547246"/>
    <n v="3.5526977"/>
    <n v="0.99418569999999995"/>
    <n v="4.4671702"/>
    <n v="0.93547590000000003"/>
    <n v="5.98951E-2"/>
    <n v="1.0183"/>
    <n v="0.94899999999999995"/>
    <n v="0.72370000000000001"/>
    <n v="0.60580000000000001"/>
    <n v="0.31990000000000002"/>
    <n v="1.0911"/>
    <n v="0.62839999999999996"/>
    <n v="1.8919999999999999"/>
    <x v="208"/>
  </r>
  <r>
    <x v="3"/>
    <n v="460290002"/>
    <s v="FRM"/>
    <s v="South Dakota"/>
    <s v="Codington"/>
    <n v="44.899650000000001"/>
    <n v="-97.128801999999993"/>
    <n v="148198"/>
    <x v="157"/>
    <n v="16.5"/>
    <x v="0"/>
    <x v="209"/>
    <x v="209"/>
    <x v="209"/>
    <x v="209"/>
    <x v="209"/>
    <x v="203"/>
    <x v="209"/>
    <x v="209"/>
    <n v="0.5"/>
    <n v="0.72292380000000001"/>
    <n v="0.49465680000000001"/>
    <n v="2.2696272999999998"/>
    <n v="3.5322770999999999"/>
    <n v="0.90152319999999997"/>
    <n v="6.6890998000000002"/>
    <n v="1.3381771"/>
    <n v="6.4456600000000003E-2"/>
    <n v="1.0572999999999999"/>
    <n v="1.0049999999999999"/>
    <n v="0.54449999999999998"/>
    <n v="1.2055"/>
    <n v="0.26119999999999999"/>
    <n v="0.66739999999999999"/>
    <n v="0.60140000000000005"/>
    <n v="1.3392999999999999"/>
    <x v="209"/>
  </r>
  <r>
    <x v="3"/>
    <n v="460330132"/>
    <s v="FRM"/>
    <s v="South Dakota"/>
    <s v="Custer"/>
    <n v="43.5578"/>
    <n v="-103.48390000000001"/>
    <n v="137155"/>
    <x v="158"/>
    <n v="12.7"/>
    <x v="0"/>
    <x v="210"/>
    <x v="210"/>
    <x v="210"/>
    <x v="210"/>
    <x v="210"/>
    <x v="204"/>
    <x v="210"/>
    <x v="114"/>
    <n v="0.5"/>
    <n v="1.7323202"/>
    <n v="0.33592159999999999"/>
    <n v="0.50546469999999999"/>
    <n v="7.8202090000000002"/>
    <n v="1.2539899000000001"/>
    <n v="0.14733260000000001"/>
    <n v="0.44401689999999999"/>
    <n v="0"/>
    <n v="0.8982"/>
    <n v="0.97899999999999998"/>
    <n v="0.70579999999999998"/>
    <n v="1.0429999999999999"/>
    <n v="0.70340000000000003"/>
    <n v="0.74109999999999998"/>
    <n v="0.70199999999999996"/>
    <n v="-9"/>
    <x v="210"/>
  </r>
  <r>
    <x v="3"/>
    <n v="460710001"/>
    <s v="FRM"/>
    <s v="South Dakota"/>
    <s v="Jackson"/>
    <n v="43.745609999999999"/>
    <n v="-101.94121800000001"/>
    <n v="138166"/>
    <x v="159"/>
    <n v="10.9"/>
    <x v="0"/>
    <x v="211"/>
    <x v="211"/>
    <x v="211"/>
    <x v="211"/>
    <x v="211"/>
    <x v="205"/>
    <x v="211"/>
    <x v="114"/>
    <n v="0.5"/>
    <n v="1.4286296000000001"/>
    <n v="0.25782189999999999"/>
    <n v="0.35438029999999998"/>
    <n v="6.7511295999999996"/>
    <n v="0.82713800000000004"/>
    <n v="0.1761074"/>
    <n v="0.28058860000000002"/>
    <n v="0.33580359999999998"/>
    <n v="1.143"/>
    <n v="1.0227999999999999"/>
    <n v="0.46639999999999998"/>
    <n v="0.99480000000000002"/>
    <n v="0.43509999999999999"/>
    <n v="0.77529999999999999"/>
    <n v="0.4199"/>
    <n v="-9"/>
    <x v="211"/>
  </r>
  <r>
    <x v="3"/>
    <n v="460990006"/>
    <s v="FRM"/>
    <s v="South Dakota"/>
    <s v="Minnehaha"/>
    <n v="43.544288999999999"/>
    <n v="-96.726434999999995"/>
    <n v="135200"/>
    <x v="160"/>
    <n v="16.7"/>
    <x v="0"/>
    <x v="212"/>
    <x v="212"/>
    <x v="212"/>
    <x v="212"/>
    <x v="212"/>
    <x v="206"/>
    <x v="212"/>
    <x v="210"/>
    <n v="0.5"/>
    <n v="0.54739170000000004"/>
    <n v="0.59256229999999999"/>
    <n v="2.6107488000000001"/>
    <n v="1.9951897999999999"/>
    <n v="0.59517900000000001"/>
    <n v="8.2507915000000001"/>
    <n v="1.5788796"/>
    <n v="8.8261599999999996E-2"/>
    <n v="0.97289999999999999"/>
    <n v="0.95750000000000002"/>
    <n v="0.57750000000000001"/>
    <n v="0.97929999999999995"/>
    <n v="0.18379999999999999"/>
    <n v="0.71689999999999998"/>
    <n v="0.66279999999999994"/>
    <n v="1"/>
    <x v="212"/>
  </r>
  <r>
    <x v="3"/>
    <n v="460990008"/>
    <s v="FRM"/>
    <s v="South Dakota"/>
    <s v="Minnehaha"/>
    <n v="43.547919999999998"/>
    <n v="-96.700768999999994"/>
    <n v="135201"/>
    <x v="76"/>
    <n v="16.5"/>
    <x v="0"/>
    <x v="213"/>
    <x v="213"/>
    <x v="213"/>
    <x v="213"/>
    <x v="213"/>
    <x v="207"/>
    <x v="213"/>
    <x v="211"/>
    <n v="0.5"/>
    <n v="0.77857889999999996"/>
    <n v="0.46461380000000002"/>
    <n v="1.7053204"/>
    <n v="6.2958641000000002"/>
    <n v="0.6224442"/>
    <n v="5.0791221000000002"/>
    <n v="1.0416597999999999"/>
    <n v="3.6265199999999997E-2"/>
    <n v="1.1251"/>
    <n v="0.91400000000000003"/>
    <n v="0.45050000000000001"/>
    <n v="1.6830000000000001"/>
    <n v="0.15959999999999999"/>
    <n v="0.62229999999999996"/>
    <n v="0.43769999999999998"/>
    <n v="1.1052999999999999"/>
    <x v="213"/>
  </r>
  <r>
    <x v="3"/>
    <n v="461030020"/>
    <s v="FRM"/>
    <s v="South Dakota"/>
    <s v="Pennington"/>
    <n v="44.087397000000003"/>
    <n v="-103.273777"/>
    <n v="142157"/>
    <x v="161"/>
    <n v="15.7"/>
    <x v="0"/>
    <x v="214"/>
    <x v="214"/>
    <x v="214"/>
    <x v="214"/>
    <x v="214"/>
    <x v="208"/>
    <x v="214"/>
    <x v="212"/>
    <n v="0.5"/>
    <n v="1.6171755999999999"/>
    <n v="0.40453650000000002"/>
    <n v="0.4176028"/>
    <n v="11.1802425"/>
    <n v="1.0821201"/>
    <n v="6.6640699999999997E-2"/>
    <n v="0.3840595"/>
    <n v="0.1041275"/>
    <n v="0.96709999999999996"/>
    <n v="0.97829999999999995"/>
    <n v="0.74270000000000003"/>
    <n v="0.96599999999999997"/>
    <n v="0.72929999999999995"/>
    <n v="1.1307"/>
    <n v="0.72270000000000001"/>
    <n v="1.4653"/>
    <x v="214"/>
  </r>
  <r>
    <x v="3"/>
    <n v="461031001"/>
    <s v="FRM"/>
    <s v="South Dakota"/>
    <s v="Pennington"/>
    <n v="44.080295"/>
    <n v="-103.228545"/>
    <n v="142157"/>
    <x v="162"/>
    <n v="14.7"/>
    <x v="0"/>
    <x v="215"/>
    <x v="215"/>
    <x v="215"/>
    <x v="215"/>
    <x v="215"/>
    <x v="209"/>
    <x v="215"/>
    <x v="213"/>
    <n v="0.5"/>
    <n v="1.0049435"/>
    <n v="0.43804539999999997"/>
    <n v="0.38664710000000002"/>
    <n v="10.7670212"/>
    <n v="0.84043469999999998"/>
    <n v="0.27922459999999999"/>
    <n v="0.28158480000000002"/>
    <n v="0.2250422"/>
    <n v="0.63339999999999996"/>
    <n v="1.0843"/>
    <n v="0.58520000000000005"/>
    <n v="1.0657000000000001"/>
    <n v="0.53239999999999998"/>
    <n v="0.99819999999999998"/>
    <n v="0.51259999999999994"/>
    <n v="1.9442999999999999"/>
    <x v="215"/>
  </r>
  <r>
    <x v="3"/>
    <n v="480290032"/>
    <s v="FRM"/>
    <s v="Texas"/>
    <s v="Bexar"/>
    <n v="29.515049999999999"/>
    <n v="-98.620191000000005"/>
    <n v="6185"/>
    <x v="112"/>
    <n v="16.100000000000001"/>
    <x v="0"/>
    <x v="216"/>
    <x v="216"/>
    <x v="216"/>
    <x v="216"/>
    <x v="216"/>
    <x v="210"/>
    <x v="216"/>
    <x v="214"/>
    <n v="0.5"/>
    <n v="3.6551621000000001"/>
    <n v="0.55651569999999995"/>
    <n v="1.188869"/>
    <n v="4.9294266999999996"/>
    <n v="3.4485595"/>
    <n v="0.1765003"/>
    <n v="1.1766912"/>
    <n v="0.56451430000000002"/>
    <n v="0.84230000000000005"/>
    <n v="0.71330000000000005"/>
    <n v="0.73839999999999995"/>
    <n v="0.7944"/>
    <n v="0.70979999999999999"/>
    <n v="8.2845999999999993"/>
    <n v="0.71289999999999998"/>
    <n v="1.6891"/>
    <x v="216"/>
  </r>
  <r>
    <x v="3"/>
    <n v="480290059"/>
    <s v="FRM"/>
    <s v="Texas"/>
    <s v="Bexar"/>
    <n v="29.275386999999998"/>
    <n v="-98.311666000000002"/>
    <n v="3188"/>
    <x v="163"/>
    <n v="16.100000000000001"/>
    <x v="0"/>
    <x v="217"/>
    <x v="217"/>
    <x v="217"/>
    <x v="217"/>
    <x v="217"/>
    <x v="211"/>
    <x v="217"/>
    <x v="215"/>
    <n v="0.5"/>
    <n v="3.7909131"/>
    <n v="0.37902950000000002"/>
    <n v="1.2051532"/>
    <n v="4.4290905"/>
    <n v="3.8148757999999998"/>
    <n v="0"/>
    <n v="1.2875992000000001"/>
    <n v="0.73278580000000004"/>
    <n v="0.96619999999999995"/>
    <n v="0.57479999999999998"/>
    <n v="0.69569999999999999"/>
    <n v="0.80489999999999995"/>
    <n v="0.75639999999999996"/>
    <n v="0"/>
    <n v="0.75829999999999997"/>
    <n v="1.7994000000000001"/>
    <x v="217"/>
  </r>
  <r>
    <x v="3"/>
    <n v="480370004"/>
    <s v="FRM"/>
    <s v="Texas"/>
    <s v="Bowie"/>
    <n v="33.425756999999997"/>
    <n v="-94.070807000000002"/>
    <n v="42221"/>
    <x v="164"/>
    <n v="16.899999999999999"/>
    <x v="0"/>
    <x v="218"/>
    <x v="218"/>
    <x v="218"/>
    <x v="218"/>
    <x v="218"/>
    <x v="0"/>
    <x v="218"/>
    <x v="216"/>
    <n v="0.5"/>
    <n v="1.6467935"/>
    <n v="0.52269980000000005"/>
    <n v="0.26025130000000002"/>
    <n v="12.854558900000001"/>
    <n v="0.92966059999999995"/>
    <n v="1.7425099999999999E-2"/>
    <n v="0.21813920000000001"/>
    <n v="1.6913600000000001E-2"/>
    <n v="1.0934999999999999"/>
    <n v="0.7883"/>
    <n v="0.15140000000000001"/>
    <n v="1.0629999999999999"/>
    <n v="0.13830000000000001"/>
    <n v="-9"/>
    <n v="0.15809999999999999"/>
    <n v="0.92749999999999999"/>
    <x v="218"/>
  </r>
  <r>
    <x v="3"/>
    <n v="481130069"/>
    <s v="FRM"/>
    <s v="Texas"/>
    <s v="Dallas"/>
    <n v="32.819952000000001"/>
    <n v="-96.860082000000006"/>
    <n v="36200"/>
    <x v="165"/>
    <n v="14.5"/>
    <x v="0"/>
    <x v="219"/>
    <x v="219"/>
    <x v="219"/>
    <x v="219"/>
    <x v="219"/>
    <x v="212"/>
    <x v="219"/>
    <x v="217"/>
    <n v="0.5"/>
    <n v="1.3330436999999999"/>
    <n v="0.68425000000000002"/>
    <n v="0.82169000000000003"/>
    <n v="7.7325244"/>
    <n v="2.3589970999999998"/>
    <n v="0.1211931"/>
    <n v="0.8479449"/>
    <n v="0.1092957"/>
    <n v="1.0698000000000001"/>
    <n v="0.65129999999999999"/>
    <n v="0.36159999999999998"/>
    <n v="0.90849999999999997"/>
    <n v="0.39150000000000001"/>
    <n v="0.22770000000000001"/>
    <n v="0.40179999999999999"/>
    <n v="1.7321"/>
    <x v="219"/>
  </r>
  <r>
    <x v="3"/>
    <n v="481130087"/>
    <s v="FRM"/>
    <s v="Texas"/>
    <s v="Dallas"/>
    <n v="32.676600000000001"/>
    <n v="-96.871600000000001"/>
    <n v="35200"/>
    <x v="105"/>
    <n v="15.6"/>
    <x v="0"/>
    <x v="220"/>
    <x v="220"/>
    <x v="220"/>
    <x v="220"/>
    <x v="220"/>
    <x v="0"/>
    <x v="220"/>
    <x v="218"/>
    <n v="0.5"/>
    <n v="0.86289020000000005"/>
    <n v="0.53273459999999995"/>
    <n v="0.79605380000000003"/>
    <n v="9.6170988000000008"/>
    <n v="2.4005413"/>
    <n v="0"/>
    <n v="0.86464059999999998"/>
    <n v="0.1086512"/>
    <n v="0.4909"/>
    <n v="0.73509999999999998"/>
    <n v="0.35770000000000002"/>
    <n v="0.91610000000000003"/>
    <n v="0.3553"/>
    <n v="-9"/>
    <n v="0.3579"/>
    <n v="1.2282"/>
    <x v="220"/>
  </r>
  <r>
    <x v="3"/>
    <n v="481350003"/>
    <s v="FRM"/>
    <s v="Texas"/>
    <s v="Ector"/>
    <n v="31.836579"/>
    <n v="-102.341978"/>
    <n v="28156"/>
    <x v="166"/>
    <n v="15.5"/>
    <x v="0"/>
    <x v="221"/>
    <x v="221"/>
    <x v="221"/>
    <x v="221"/>
    <x v="221"/>
    <x v="213"/>
    <x v="221"/>
    <x v="219"/>
    <n v="0.5"/>
    <n v="3.5037004999999999"/>
    <n v="0.2058671"/>
    <n v="0.80585960000000001"/>
    <n v="7.2043920000000004"/>
    <n v="2.4439115999999999"/>
    <n v="0"/>
    <n v="0.87500610000000001"/>
    <n v="5.2629599999999999E-2"/>
    <n v="1.4998"/>
    <n v="0.57709999999999995"/>
    <n v="0.5998"/>
    <n v="0.9698"/>
    <n v="0.63639999999999997"/>
    <n v="0"/>
    <n v="0.64800000000000002"/>
    <n v="3.5213999999999999"/>
    <x v="221"/>
  </r>
  <r>
    <x v="3"/>
    <n v="481410037"/>
    <s v="FRM"/>
    <s v="Texas"/>
    <s v="El Paso"/>
    <n v="31.768281000000002"/>
    <n v="-106.50125300000001"/>
    <n v="30124"/>
    <x v="167"/>
    <n v="19.5"/>
    <x v="0"/>
    <x v="222"/>
    <x v="222"/>
    <x v="222"/>
    <x v="222"/>
    <x v="222"/>
    <x v="214"/>
    <x v="222"/>
    <x v="220"/>
    <n v="0.5"/>
    <n v="7.0613608000000001"/>
    <n v="1.3883445999999999"/>
    <n v="0.48571160000000002"/>
    <n v="7.9371219000000002"/>
    <n v="1.2784594"/>
    <n v="0.1626456"/>
    <n v="0.44539869999999998"/>
    <n v="0.2464316"/>
    <n v="0.99319999999999997"/>
    <n v="0.96240000000000003"/>
    <n v="0.91690000000000005"/>
    <n v="0.98709999999999998"/>
    <n v="0.92030000000000001"/>
    <n v="0.90110000000000001"/>
    <n v="0.92169999999999996"/>
    <n v="1"/>
    <x v="222"/>
  </r>
  <r>
    <x v="3"/>
    <n v="481410044"/>
    <s v="FRM"/>
    <s v="Texas"/>
    <s v="El Paso"/>
    <n v="31.765674000000001"/>
    <n v="-106.455225"/>
    <n v="30124"/>
    <x v="48"/>
    <n v="24.8"/>
    <x v="0"/>
    <x v="223"/>
    <x v="223"/>
    <x v="223"/>
    <x v="223"/>
    <x v="223"/>
    <x v="215"/>
    <x v="223"/>
    <x v="221"/>
    <n v="0.5"/>
    <n v="6.0651174000000001"/>
    <n v="1.5915984000000001"/>
    <n v="0.53332279999999999"/>
    <n v="13.8921709"/>
    <n v="1.4608171000000001"/>
    <n v="0.1704049"/>
    <n v="0.51250110000000004"/>
    <n v="0.15278630000000001"/>
    <n v="0.99080000000000001"/>
    <n v="0.96319999999999995"/>
    <n v="0.72360000000000002"/>
    <n v="0.98729999999999996"/>
    <n v="0.70779999999999998"/>
    <n v="0.90680000000000005"/>
    <n v="0.70630000000000004"/>
    <n v="1"/>
    <x v="223"/>
  </r>
  <r>
    <x v="3"/>
    <n v="482010058"/>
    <s v="FRM"/>
    <s v="Texas"/>
    <s v="Harris"/>
    <n v="29.770699"/>
    <n v="-95.031222999999997"/>
    <n v="8214"/>
    <x v="127"/>
    <n v="13.4"/>
    <x v="0"/>
    <x v="224"/>
    <x v="224"/>
    <x v="224"/>
    <x v="224"/>
    <x v="224"/>
    <x v="216"/>
    <x v="224"/>
    <x v="222"/>
    <n v="0.5"/>
    <n v="2.2791553000000002"/>
    <n v="0.60613340000000004"/>
    <n v="0.69670399999999999"/>
    <n v="6.0032610999999996"/>
    <n v="2.0900948000000001"/>
    <n v="7.3673299999999997E-2"/>
    <n v="0.67132219999999998"/>
    <n v="0.5271342"/>
    <n v="0.52969999999999995"/>
    <n v="1.1088"/>
    <n v="0.38059999999999999"/>
    <n v="0.93289999999999995"/>
    <n v="0.35349999999999998"/>
    <n v="0.88859999999999995"/>
    <n v="0.37240000000000001"/>
    <n v="1.0125999999999999"/>
    <x v="224"/>
  </r>
  <r>
    <x v="3"/>
    <n v="482011035"/>
    <s v="FRM"/>
    <s v="Texas"/>
    <s v="Harris"/>
    <n v="29.733713000000002"/>
    <n v="-95.257591000000005"/>
    <n v="8213"/>
    <x v="114"/>
    <n v="18.5"/>
    <x v="0"/>
    <x v="225"/>
    <x v="225"/>
    <x v="225"/>
    <x v="225"/>
    <x v="225"/>
    <x v="217"/>
    <x v="225"/>
    <x v="223"/>
    <n v="0.5"/>
    <n v="4.0678945000000004"/>
    <n v="0.45377000000000001"/>
    <n v="0.55559219999999998"/>
    <n v="9.9817380999999994"/>
    <n v="1.8525902999999999"/>
    <n v="0"/>
    <n v="0.56342630000000005"/>
    <n v="0.54102099999999997"/>
    <n v="1.0173000000000001"/>
    <n v="0.74219999999999997"/>
    <n v="0.2843"/>
    <n v="0.7964"/>
    <n v="0.31340000000000001"/>
    <n v="0"/>
    <n v="0.30559999999999998"/>
    <n v="1.8429"/>
    <x v="225"/>
  </r>
  <r>
    <x v="3"/>
    <n v="482030002"/>
    <s v="FRM"/>
    <s v="Texas"/>
    <s v="Harrison"/>
    <n v="32.669004000000001"/>
    <n v="-94.167449000000005"/>
    <n v="35221"/>
    <x v="130"/>
    <n v="15.9"/>
    <x v="0"/>
    <x v="226"/>
    <x v="226"/>
    <x v="226"/>
    <x v="226"/>
    <x v="226"/>
    <x v="0"/>
    <x v="226"/>
    <x v="224"/>
    <n v="0.5"/>
    <n v="1.3765347000000001"/>
    <n v="0.69413709999999995"/>
    <n v="0.23466670000000001"/>
    <n v="11.9659367"/>
    <n v="0.87761290000000003"/>
    <n v="0"/>
    <n v="0.31433699999999998"/>
    <n v="1.4187399999999999E-2"/>
    <n v="1.1393"/>
    <n v="1.0624"/>
    <n v="0.21310000000000001"/>
    <n v="0.9627"/>
    <n v="0.2155"/>
    <n v="-9"/>
    <n v="0.21479999999999999"/>
    <n v="0.8518"/>
    <x v="226"/>
  </r>
  <r>
    <x v="3"/>
    <n v="483750320"/>
    <s v="FRM"/>
    <s v="Texas"/>
    <s v="Potter"/>
    <n v="35.201588000000001"/>
    <n v="-101.90923600000001"/>
    <n v="59161"/>
    <x v="168"/>
    <n v="12.2"/>
    <x v="0"/>
    <x v="227"/>
    <x v="227"/>
    <x v="227"/>
    <x v="227"/>
    <x v="227"/>
    <x v="218"/>
    <x v="227"/>
    <x v="225"/>
    <n v="0.5"/>
    <n v="2.8816546999999999"/>
    <n v="0.32243159999999998"/>
    <n v="0.60697900000000005"/>
    <n v="5.4754180999999997"/>
    <n v="1.8169203"/>
    <n v="0"/>
    <n v="0.6581188"/>
    <n v="4.6363000000000003E-3"/>
    <n v="0.95289999999999997"/>
    <n v="0.83179999999999998"/>
    <n v="0.46339999999999998"/>
    <n v="1.1894"/>
    <n v="0.65249999999999997"/>
    <n v="0"/>
    <n v="0.64029999999999998"/>
    <n v="0.8044"/>
    <x v="227"/>
  </r>
  <r>
    <x v="3"/>
    <n v="484391002"/>
    <s v="FRM"/>
    <s v="Texas"/>
    <s v="Tarrant"/>
    <n v="32.805819999999997"/>
    <n v="-97.356570000000005"/>
    <n v="36196"/>
    <x v="14"/>
    <n v="15.5"/>
    <x v="0"/>
    <x v="228"/>
    <x v="228"/>
    <x v="228"/>
    <x v="228"/>
    <x v="228"/>
    <x v="219"/>
    <x v="228"/>
    <x v="226"/>
    <n v="0.5"/>
    <n v="1.9501402000000001"/>
    <n v="0.69781879999999996"/>
    <n v="0.64526600000000001"/>
    <n v="8.9794263999999995"/>
    <n v="1.9518949000000001"/>
    <n v="0"/>
    <n v="0.70071170000000005"/>
    <n v="9.1546000000000002E-2"/>
    <n v="0.93440000000000001"/>
    <n v="0.92490000000000006"/>
    <n v="0.3039"/>
    <n v="0.91769999999999996"/>
    <n v="0.31369999999999998"/>
    <n v="0"/>
    <n v="0.31909999999999999"/>
    <n v="1.4317"/>
    <x v="228"/>
  </r>
  <r>
    <x v="3"/>
    <n v="484391006"/>
    <s v="FRM"/>
    <s v="Texas"/>
    <s v="Tarrant"/>
    <n v="32.759166999999998"/>
    <n v="-97.341389000000007"/>
    <n v="36196"/>
    <x v="164"/>
    <n v="16.3"/>
    <x v="0"/>
    <x v="229"/>
    <x v="229"/>
    <x v="229"/>
    <x v="229"/>
    <x v="229"/>
    <x v="220"/>
    <x v="229"/>
    <x v="227"/>
    <n v="0.5"/>
    <n v="1.4214869000000001"/>
    <n v="0.85751699999999997"/>
    <n v="0.79766009999999998"/>
    <n v="9.6726159999999997"/>
    <n v="1.8960014999999999"/>
    <n v="0.46666380000000002"/>
    <n v="0.65622899999999995"/>
    <n v="7.6732900000000007E-2"/>
    <n v="0.96209999999999996"/>
    <n v="0.9153"/>
    <n v="0.34039999999999998"/>
    <n v="0.95179999999999998"/>
    <n v="0.30009999999999998"/>
    <n v="0.80379999999999996"/>
    <n v="0.29749999999999999"/>
    <n v="0.99770000000000003"/>
    <x v="229"/>
  </r>
  <r>
    <x v="3"/>
    <n v="484530020"/>
    <s v="FRM"/>
    <s v="Texas"/>
    <s v="Travis"/>
    <n v="30.483174999999999"/>
    <n v="-97.872309999999999"/>
    <n v="15191"/>
    <x v="44"/>
    <n v="16.100000000000001"/>
    <x v="0"/>
    <x v="230"/>
    <x v="230"/>
    <x v="230"/>
    <x v="230"/>
    <x v="230"/>
    <x v="221"/>
    <x v="230"/>
    <x v="228"/>
    <n v="0.5"/>
    <n v="3.1163618999999998"/>
    <n v="0.51035969999999997"/>
    <n v="0.73978869999999997"/>
    <n v="7.8434448000000003"/>
    <n v="2.3299248000000001"/>
    <n v="0"/>
    <n v="0.79269279999999998"/>
    <n v="0.27212629999999999"/>
    <n v="1.0028999999999999"/>
    <n v="0.90900000000000003"/>
    <n v="0.46129999999999999"/>
    <n v="0.91420000000000001"/>
    <n v="0.47360000000000002"/>
    <n v="0"/>
    <n v="0.48830000000000001"/>
    <n v="2.3245"/>
    <x v="230"/>
  </r>
  <r>
    <x v="3"/>
    <n v="484530021"/>
    <s v="FRM"/>
    <s v="Texas"/>
    <s v="Travis"/>
    <n v="30.263233"/>
    <n v="-97.712883000000005"/>
    <n v="12193"/>
    <x v="121"/>
    <n v="17.600000000000001"/>
    <x v="0"/>
    <x v="231"/>
    <x v="231"/>
    <x v="231"/>
    <x v="231"/>
    <x v="231"/>
    <x v="222"/>
    <x v="231"/>
    <x v="229"/>
    <n v="0.5"/>
    <n v="1.9843643"/>
    <n v="0.65813949999999999"/>
    <n v="1.2679906000000001"/>
    <n v="8.2209605999999997"/>
    <n v="2.9122629"/>
    <n v="0.92097870000000004"/>
    <n v="0.93901849999999998"/>
    <n v="0.22543089999999999"/>
    <n v="0.71199999999999997"/>
    <n v="0.90869999999999995"/>
    <n v="0.63480000000000003"/>
    <n v="1.0604"/>
    <n v="0.48980000000000001"/>
    <n v="7.8605"/>
    <n v="0.46089999999999998"/>
    <n v="0.55620000000000003"/>
    <x v="231"/>
  </r>
  <r>
    <x v="3"/>
    <n v="490030003"/>
    <s v="FRM"/>
    <s v="Utah"/>
    <s v="Box Elder"/>
    <n v="41.492778000000001"/>
    <n v="-112.018056"/>
    <n v="125095"/>
    <x v="169"/>
    <n v="33.6"/>
    <x v="0"/>
    <x v="232"/>
    <x v="232"/>
    <x v="232"/>
    <x v="232"/>
    <x v="232"/>
    <x v="223"/>
    <x v="232"/>
    <x v="230"/>
    <n v="0.5"/>
    <n v="1.4401896000000001"/>
    <n v="1.3138094"/>
    <n v="3.1290073"/>
    <n v="14.434446299999999"/>
    <n v="1.5002504999999999"/>
    <n v="8.9014740000000003"/>
    <n v="1.8378615"/>
    <n v="0.573322"/>
    <n v="0.3926"/>
    <n v="0.97060000000000002"/>
    <n v="1.0798000000000001"/>
    <n v="0.79710000000000003"/>
    <n v="0.61539999999999995"/>
    <n v="1.2747999999999999"/>
    <n v="0.96450000000000002"/>
    <n v="1.4733000000000001"/>
    <x v="232"/>
  </r>
  <r>
    <x v="3"/>
    <n v="490050004"/>
    <s v="FRM"/>
    <s v="Utah"/>
    <s v="Cache"/>
    <n v="41.731110999999999"/>
    <n v="-111.83750000000001"/>
    <n v="127097"/>
    <x v="170"/>
    <n v="35.4"/>
    <x v="0"/>
    <x v="233"/>
    <x v="233"/>
    <x v="233"/>
    <x v="233"/>
    <x v="233"/>
    <x v="224"/>
    <x v="233"/>
    <x v="231"/>
    <n v="0.5"/>
    <n v="0.75910650000000002"/>
    <n v="0.95170089999999996"/>
    <n v="2.7017224"/>
    <n v="19.5412617"/>
    <n v="1.1886890999999999"/>
    <n v="7.8170362000000004"/>
    <n v="1.5428175"/>
    <n v="0.46468090000000001"/>
    <n v="1.0863"/>
    <n v="1.0670999999999999"/>
    <n v="0.80269999999999997"/>
    <n v="0.95450000000000002"/>
    <n v="0.8196"/>
    <n v="0.79930000000000001"/>
    <n v="0.80020000000000002"/>
    <n v="1.0649"/>
    <x v="233"/>
  </r>
  <r>
    <x v="3"/>
    <n v="490110004"/>
    <s v="FRM"/>
    <s v="Utah"/>
    <s v="Davis"/>
    <n v="40.902966999999997"/>
    <n v="-111.884467"/>
    <n v="119095"/>
    <x v="171"/>
    <n v="31.3"/>
    <x v="0"/>
    <x v="234"/>
    <x v="234"/>
    <x v="234"/>
    <x v="234"/>
    <x v="234"/>
    <x v="225"/>
    <x v="234"/>
    <x v="232"/>
    <n v="0.5"/>
    <n v="2.0099925999999999"/>
    <n v="1.0478182"/>
    <n v="2.7203851000000001"/>
    <n v="13.8900805"/>
    <n v="1.5356145999999999"/>
    <n v="7.4752473999999998"/>
    <n v="1.6970974999999999"/>
    <n v="0.4814561"/>
    <n v="1.6869000000000001"/>
    <n v="0.51690000000000003"/>
    <n v="0.57640000000000002"/>
    <n v="1.4995000000000001"/>
    <n v="0.82389999999999997"/>
    <n v="0.5383"/>
    <n v="0.62429999999999997"/>
    <n v="0.59560000000000002"/>
    <x v="234"/>
  </r>
  <r>
    <x v="3"/>
    <n v="490350003"/>
    <s v="FRM"/>
    <s v="Utah"/>
    <s v="Salt Lake"/>
    <n v="40.646667000000001"/>
    <n v="-111.849722"/>
    <n v="117095"/>
    <x v="172"/>
    <n v="38.799999999999997"/>
    <x v="0"/>
    <x v="235"/>
    <x v="235"/>
    <x v="235"/>
    <x v="235"/>
    <x v="235"/>
    <x v="226"/>
    <x v="235"/>
    <x v="233"/>
    <n v="0.5"/>
    <n v="1.4417191"/>
    <n v="1.6917846999999999"/>
    <n v="3.6892271000000001"/>
    <n v="15.8524885"/>
    <n v="1.4570004000000001"/>
    <n v="10.943156200000001"/>
    <n v="2.1524944000000001"/>
    <n v="1.0879132"/>
    <n v="1.0995999999999999"/>
    <n v="0.89800000000000002"/>
    <n v="0.69010000000000005"/>
    <n v="1.0686"/>
    <n v="0.74790000000000001"/>
    <n v="0.68369999999999997"/>
    <n v="0.68810000000000004"/>
    <n v="0.9355"/>
    <x v="235"/>
  </r>
  <r>
    <x v="3"/>
    <n v="490351001"/>
    <s v="FRM"/>
    <s v="Utah"/>
    <s v="Salt Lake"/>
    <n v="40.708610999999998"/>
    <n v="-112.094722"/>
    <n v="118093"/>
    <x v="173"/>
    <n v="22.3"/>
    <x v="0"/>
    <x v="236"/>
    <x v="236"/>
    <x v="236"/>
    <x v="236"/>
    <x v="236"/>
    <x v="227"/>
    <x v="236"/>
    <x v="234"/>
    <n v="0.5"/>
    <n v="1.1411861000000001"/>
    <n v="0.96600710000000001"/>
    <n v="2.6623402"/>
    <n v="5.7737068999999996"/>
    <n v="1.0564252999999999"/>
    <n v="7.8830986000000003"/>
    <n v="1.5499362000000001"/>
    <n v="0.84189510000000001"/>
    <n v="0.86960000000000004"/>
    <n v="0.51680000000000004"/>
    <n v="0.67049999999999998"/>
    <n v="0.85980000000000001"/>
    <n v="0.65480000000000005"/>
    <n v="0.6734"/>
    <n v="0.67259999999999998"/>
    <n v="1"/>
    <x v="236"/>
  </r>
  <r>
    <x v="3"/>
    <n v="490353006"/>
    <s v="FRM"/>
    <s v="Utah"/>
    <s v="Salt Lake"/>
    <n v="40.736389000000003"/>
    <n v="-111.87222199999999"/>
    <n v="118095"/>
    <x v="174"/>
    <n v="37.700000000000003"/>
    <x v="0"/>
    <x v="237"/>
    <x v="237"/>
    <x v="237"/>
    <x v="237"/>
    <x v="237"/>
    <x v="228"/>
    <x v="237"/>
    <x v="235"/>
    <n v="0.5"/>
    <n v="1.6334645999999999"/>
    <n v="1.8541406"/>
    <n v="3.6388028000000001"/>
    <n v="14.6351833"/>
    <n v="1.5413538"/>
    <n v="10.704534499999999"/>
    <n v="2.1194614999999999"/>
    <n v="1.1690577"/>
    <n v="1.1854"/>
    <n v="0.93369999999999997"/>
    <n v="0.64490000000000003"/>
    <n v="1.1375999999999999"/>
    <n v="0.74429999999999996"/>
    <n v="0.63380000000000003"/>
    <n v="0.64159999999999995"/>
    <n v="0.90110000000000001"/>
    <x v="237"/>
  </r>
  <r>
    <x v="3"/>
    <n v="490353007"/>
    <s v="FRM"/>
    <s v="Utah"/>
    <s v="Salt Lake"/>
    <n v="40.704444000000002"/>
    <n v="-111.968611"/>
    <n v="118094"/>
    <x v="141"/>
    <n v="-9"/>
    <x v="0"/>
    <x v="238"/>
    <x v="238"/>
    <x v="238"/>
    <x v="238"/>
    <x v="238"/>
    <x v="229"/>
    <x v="238"/>
    <x v="236"/>
    <n v="0.5"/>
    <n v="1.0974439"/>
    <n v="1.1916207000000001"/>
    <n v="3.9160218000000002"/>
    <n v="11.3493137"/>
    <n v="1.1778215000000001"/>
    <n v="12.0374842"/>
    <n v="2.3302204999999998"/>
    <n v="1.2043136000000001"/>
    <n v="0.87190000000000001"/>
    <n v="0.64490000000000003"/>
    <n v="0.7087"/>
    <n v="0.90739999999999998"/>
    <n v="0.59060000000000001"/>
    <n v="0.7268"/>
    <n v="0.72050000000000003"/>
    <n v="1"/>
    <x v="238"/>
  </r>
  <r>
    <x v="3"/>
    <n v="490353008"/>
    <s v="FRM"/>
    <s v="Utah"/>
    <s v="Salt Lake"/>
    <n v="40.517946000000002"/>
    <n v="-112.023051"/>
    <n v="116094"/>
    <x v="141"/>
    <n v="-9"/>
    <x v="0"/>
    <x v="239"/>
    <x v="239"/>
    <x v="239"/>
    <x v="239"/>
    <x v="239"/>
    <x v="230"/>
    <x v="239"/>
    <x v="237"/>
    <n v="0.5"/>
    <n v="2.1648928999999999"/>
    <n v="0.66897490000000004"/>
    <n v="1.791971"/>
    <n v="11.6116552"/>
    <n v="1.1899314000000001"/>
    <n v="4.8109136000000001"/>
    <n v="1.1640902"/>
    <n v="0.52782490000000004"/>
    <n v="1.889"/>
    <n v="0.4229"/>
    <n v="0.45169999999999999"/>
    <n v="2.0954000000000002"/>
    <n v="0.84260000000000002"/>
    <n v="0.40400000000000003"/>
    <n v="0.50109999999999999"/>
    <n v="0.70189999999999997"/>
    <x v="239"/>
  </r>
  <r>
    <x v="3"/>
    <n v="490353010"/>
    <s v="FRM"/>
    <s v="Utah"/>
    <s v="Salt Lake"/>
    <n v="40.784219999999998"/>
    <n v="-111.931"/>
    <n v="118095"/>
    <x v="37"/>
    <n v="32.700000000000003"/>
    <x v="0"/>
    <x v="240"/>
    <x v="240"/>
    <x v="240"/>
    <x v="240"/>
    <x v="240"/>
    <x v="231"/>
    <x v="240"/>
    <x v="238"/>
    <n v="0.5"/>
    <n v="1.6002525999999999"/>
    <n v="1.8199860999999999"/>
    <n v="2.8792458000000001"/>
    <n v="13.7137318"/>
    <n v="1.3992169000000001"/>
    <n v="8.2561768999999998"/>
    <n v="1.6518576"/>
    <n v="0.9113407"/>
    <n v="1.0963000000000001"/>
    <n v="0.88290000000000002"/>
    <n v="0.65969999999999995"/>
    <n v="1.0852999999999999"/>
    <n v="0.77249999999999996"/>
    <n v="0.64300000000000002"/>
    <n v="0.65190000000000003"/>
    <n v="0.93440000000000001"/>
    <x v="240"/>
  </r>
  <r>
    <x v="3"/>
    <n v="490450003"/>
    <s v="FRM"/>
    <s v="Utah"/>
    <s v="Tooele"/>
    <n v="40.543371"/>
    <n v="-112.29881399999999"/>
    <n v="117092"/>
    <x v="100"/>
    <n v="17.899999999999999"/>
    <x v="0"/>
    <x v="241"/>
    <x v="241"/>
    <x v="241"/>
    <x v="241"/>
    <x v="241"/>
    <x v="232"/>
    <x v="241"/>
    <x v="239"/>
    <n v="0.5"/>
    <n v="3.0365622000000001"/>
    <n v="0.53834470000000001"/>
    <n v="1.2087545"/>
    <n v="7.5315614000000002"/>
    <n v="1.4067761999999999"/>
    <n v="2.502888"/>
    <n v="0.8540044"/>
    <n v="0.359043"/>
    <n v="1.4681999999999999"/>
    <n v="0.47110000000000002"/>
    <n v="0.45490000000000003"/>
    <n v="1.1920999999999999"/>
    <n v="0.9425"/>
    <n v="0.34329999999999999"/>
    <n v="0.5212"/>
    <n v="0.7823"/>
    <x v="241"/>
  </r>
  <r>
    <x v="3"/>
    <n v="490490002"/>
    <s v="FRM"/>
    <s v="Utah"/>
    <s v="Utah"/>
    <n v="40.253610999999999"/>
    <n v="-111.663056"/>
    <n v="113096"/>
    <x v="58"/>
    <n v="33.5"/>
    <x v="0"/>
    <x v="242"/>
    <x v="242"/>
    <x v="242"/>
    <x v="242"/>
    <x v="242"/>
    <x v="233"/>
    <x v="242"/>
    <x v="240"/>
    <n v="0.5"/>
    <n v="1.2720241999999999"/>
    <n v="1.3834522"/>
    <n v="3.9801519000000001"/>
    <n v="9.8949908999999998"/>
    <n v="1.0091239000000001"/>
    <n v="12.4202356"/>
    <n v="2.3836186000000001"/>
    <n v="0.67463269999999997"/>
    <n v="0.42220000000000002"/>
    <n v="0.96919999999999995"/>
    <n v="1.0754999999999999"/>
    <n v="0.67369999999999997"/>
    <n v="0.61419999999999997"/>
    <n v="1.1641999999999999"/>
    <n v="1.0242"/>
    <n v="1.4447000000000001"/>
    <x v="242"/>
  </r>
  <r>
    <x v="3"/>
    <n v="490494001"/>
    <s v="FRM"/>
    <s v="Utah"/>
    <s v="Utah"/>
    <n v="40.341388999999999"/>
    <n v="-111.713611"/>
    <n v="114096"/>
    <x v="175"/>
    <n v="38.799999999999997"/>
    <x v="0"/>
    <x v="243"/>
    <x v="243"/>
    <x v="243"/>
    <x v="243"/>
    <x v="243"/>
    <x v="234"/>
    <x v="243"/>
    <x v="241"/>
    <n v="0.5"/>
    <n v="1.3168203999999999"/>
    <n v="1.2365915000000001"/>
    <n v="4.5099850000000004"/>
    <n v="12.547632200000001"/>
    <n v="1.0857524999999999"/>
    <n v="14.1476831"/>
    <n v="2.7104013"/>
    <n v="0.78021879999999999"/>
    <n v="0.98839999999999995"/>
    <n v="0.94610000000000005"/>
    <n v="0.79590000000000005"/>
    <n v="0.98770000000000002"/>
    <n v="0.82420000000000004"/>
    <n v="0.79320000000000002"/>
    <n v="0.79410000000000003"/>
    <n v="1"/>
    <x v="243"/>
  </r>
  <r>
    <x v="3"/>
    <n v="490495008"/>
    <s v="FRM"/>
    <s v="Utah"/>
    <s v="Utah"/>
    <n v="40.430278000000001"/>
    <n v="-111.803889"/>
    <n v="115095"/>
    <x v="18"/>
    <n v="29"/>
    <x v="0"/>
    <x v="244"/>
    <x v="244"/>
    <x v="244"/>
    <x v="244"/>
    <x v="244"/>
    <x v="235"/>
    <x v="244"/>
    <x v="242"/>
    <n v="0.5"/>
    <n v="1.1934621000000001"/>
    <n v="1.2351581"/>
    <n v="3.8912914000000001"/>
    <n v="6.0749931000000004"/>
    <n v="1.0090897000000001"/>
    <n v="12.1187477"/>
    <n v="2.3279331000000001"/>
    <n v="0.73021440000000004"/>
    <n v="0.4864"/>
    <n v="0.91180000000000005"/>
    <n v="0.9919"/>
    <n v="0.61119999999999997"/>
    <n v="0.65759999999999996"/>
    <n v="1.0472999999999999"/>
    <n v="0.96050000000000002"/>
    <n v="1.3149"/>
    <x v="244"/>
  </r>
  <r>
    <x v="3"/>
    <n v="490495010"/>
    <s v="FRM"/>
    <s v="Utah"/>
    <s v="Utah"/>
    <n v="40.136389000000001"/>
    <n v="-111.659722"/>
    <n v="112096"/>
    <x v="176"/>
    <n v="34.1"/>
    <x v="0"/>
    <x v="245"/>
    <x v="245"/>
    <x v="245"/>
    <x v="245"/>
    <x v="245"/>
    <x v="236"/>
    <x v="245"/>
    <x v="243"/>
    <n v="0.5"/>
    <n v="1.4309554"/>
    <n v="1.5901396000000001"/>
    <n v="4.1395682999999996"/>
    <n v="9.3525085000000008"/>
    <n v="1.0798829999999999"/>
    <n v="12.8783321"/>
    <n v="2.4739900000000001"/>
    <n v="0.69775929999999997"/>
    <n v="0.98699999999999999"/>
    <n v="0.94379999999999997"/>
    <n v="0.77249999999999996"/>
    <n v="0.98699999999999999"/>
    <n v="0.78539999999999999"/>
    <n v="0.77110000000000001"/>
    <n v="0.77159999999999995"/>
    <n v="1"/>
    <x v="245"/>
  </r>
  <r>
    <x v="3"/>
    <n v="490570002"/>
    <s v="FRM"/>
    <s v="Utah"/>
    <s v="Weber"/>
    <n v="41.206389000000001"/>
    <n v="-111.974722"/>
    <n v="122095"/>
    <x v="169"/>
    <n v="32.4"/>
    <x v="0"/>
    <x v="246"/>
    <x v="246"/>
    <x v="246"/>
    <x v="246"/>
    <x v="246"/>
    <x v="237"/>
    <x v="246"/>
    <x v="244"/>
    <n v="0.5"/>
    <n v="0.82944519999999999"/>
    <n v="1.2670376999999999"/>
    <n v="3.7245221000000002"/>
    <n v="10.642034499999999"/>
    <n v="1.3413683999999999"/>
    <n v="11.1462488"/>
    <n v="2.1739628"/>
    <n v="0.80595019999999995"/>
    <n v="0.55330000000000001"/>
    <n v="0.70899999999999996"/>
    <n v="0.84419999999999995"/>
    <n v="0.89829999999999999"/>
    <n v="0.67830000000000001"/>
    <n v="0.87350000000000005"/>
    <n v="0.83709999999999996"/>
    <n v="0.98089999999999999"/>
    <x v="246"/>
  </r>
  <r>
    <x v="3"/>
    <n v="490570007"/>
    <s v="FRM"/>
    <s v="Utah"/>
    <s v="Weber"/>
    <n v="41.179721999999998"/>
    <n v="-111.983056"/>
    <n v="122095"/>
    <x v="141"/>
    <n v="-9"/>
    <x v="0"/>
    <x v="247"/>
    <x v="247"/>
    <x v="247"/>
    <x v="247"/>
    <x v="247"/>
    <x v="238"/>
    <x v="247"/>
    <x v="245"/>
    <n v="0.5"/>
    <n v="0.99411119999999997"/>
    <n v="1.5032649"/>
    <n v="3.8919655999999998"/>
    <n v="6.5574279000000004"/>
    <n v="1.4398782000000001"/>
    <n v="11.600939800000001"/>
    <n v="2.2660130999999999"/>
    <n v="0.87387510000000002"/>
    <n v="0.97370000000000001"/>
    <n v="0.91700000000000004"/>
    <n v="0.77229999999999999"/>
    <n v="0.97729999999999995"/>
    <n v="0.73880000000000001"/>
    <n v="0.77780000000000005"/>
    <n v="0.77590000000000003"/>
    <n v="1"/>
    <x v="247"/>
  </r>
  <r>
    <x v="3"/>
    <n v="490571003"/>
    <s v="FRM"/>
    <s v="Utah"/>
    <s v="Weber"/>
    <n v="41.303682999999999"/>
    <n v="-111.987067"/>
    <n v="123095"/>
    <x v="177"/>
    <n v="30.6"/>
    <x v="0"/>
    <x v="248"/>
    <x v="248"/>
    <x v="248"/>
    <x v="248"/>
    <x v="248"/>
    <x v="239"/>
    <x v="248"/>
    <x v="246"/>
    <n v="0.5"/>
    <n v="0.86840620000000002"/>
    <n v="1.3084929000000001"/>
    <n v="3.2311288999999999"/>
    <n v="11.5056639"/>
    <n v="1.3150090000000001"/>
    <n v="9.4826297999999998"/>
    <n v="1.8625143"/>
    <n v="0.62364039999999998"/>
    <n v="0.97370000000000001"/>
    <n v="0.91779999999999995"/>
    <n v="0.76880000000000004"/>
    <n v="0.97789999999999999"/>
    <n v="0.76819999999999999"/>
    <n v="0.76890000000000003"/>
    <n v="0.76880000000000004"/>
    <n v="1"/>
    <x v="248"/>
  </r>
  <r>
    <x v="3"/>
    <n v="530110013"/>
    <s v="FRM"/>
    <s v="Washington"/>
    <s v="Clark"/>
    <n v="45.648333000000001"/>
    <n v="-122.586944"/>
    <n v="178035"/>
    <x v="89"/>
    <n v="25.8"/>
    <x v="0"/>
    <x v="249"/>
    <x v="249"/>
    <x v="249"/>
    <x v="249"/>
    <x v="249"/>
    <x v="240"/>
    <x v="249"/>
    <x v="247"/>
    <n v="0.5"/>
    <n v="0.64440739999999996"/>
    <n v="2.1680240999999998"/>
    <n v="0.39172079999999998"/>
    <n v="20.724143999999999"/>
    <n v="0.67522099999999996"/>
    <n v="0.47824680000000003"/>
    <n v="0.21640490000000001"/>
    <n v="6.6052700000000006E-2"/>
    <n v="0.92200000000000004"/>
    <n v="0.97119999999999995"/>
    <n v="0.74199999999999999"/>
    <n v="0.96419999999999995"/>
    <n v="0.67420000000000002"/>
    <n v="0.90869999999999995"/>
    <n v="0.67549999999999999"/>
    <n v="1"/>
    <x v="249"/>
  </r>
  <r>
    <x v="3"/>
    <n v="530330057"/>
    <s v="FRM"/>
    <s v="Washington"/>
    <s v="King"/>
    <n v="47.563200000000002"/>
    <n v="-122.34050000000001"/>
    <n v="195041"/>
    <x v="50"/>
    <n v="24.3"/>
    <x v="0"/>
    <x v="250"/>
    <x v="250"/>
    <x v="250"/>
    <x v="250"/>
    <x v="250"/>
    <x v="241"/>
    <x v="250"/>
    <x v="248"/>
    <n v="0.5"/>
    <n v="1.6432456"/>
    <n v="4.1275767999999999"/>
    <n v="0.82171289999999997"/>
    <n v="14.0237322"/>
    <n v="1.5561802"/>
    <n v="0.9949192"/>
    <n v="0.48627039999999999"/>
    <n v="0.2325247"/>
    <n v="0.94259999999999999"/>
    <n v="0.97660000000000002"/>
    <n v="0.78739999999999999"/>
    <n v="0.9889"/>
    <n v="0.74450000000000005"/>
    <n v="0.88119999999999998"/>
    <n v="0.74390000000000001"/>
    <n v="1"/>
    <x v="250"/>
  </r>
  <r>
    <x v="3"/>
    <n v="530330080"/>
    <s v="FRM"/>
    <s v="Washington"/>
    <s v="King"/>
    <n v="47.568333000000003"/>
    <n v="-122.30805599999999"/>
    <n v="195041"/>
    <x v="178"/>
    <n v="16.5"/>
    <x v="0"/>
    <x v="251"/>
    <x v="251"/>
    <x v="251"/>
    <x v="251"/>
    <x v="251"/>
    <x v="242"/>
    <x v="251"/>
    <x v="249"/>
    <n v="0.5"/>
    <n v="0.84292160000000005"/>
    <n v="1.9136416999999999"/>
    <n v="0.58602160000000003"/>
    <n v="10.5061646"/>
    <n v="1.0083902"/>
    <n v="0.77094359999999995"/>
    <n v="0.31669589999999997"/>
    <n v="5.8134199999999997E-2"/>
    <n v="0.94030000000000002"/>
    <n v="0.9778"/>
    <n v="0.82530000000000003"/>
    <n v="0.99080000000000001"/>
    <n v="0.78439999999999999"/>
    <n v="0.90069999999999995"/>
    <n v="0.79110000000000003"/>
    <n v="1"/>
    <x v="251"/>
  </r>
  <r>
    <x v="3"/>
    <n v="530530029"/>
    <s v="FRM"/>
    <s v="Washington"/>
    <s v="Pierce"/>
    <n v="47.186399999999999"/>
    <n v="-122.4517"/>
    <n v="191040"/>
    <x v="179"/>
    <n v="41.3"/>
    <x v="0"/>
    <x v="252"/>
    <x v="252"/>
    <x v="252"/>
    <x v="252"/>
    <x v="252"/>
    <x v="243"/>
    <x v="252"/>
    <x v="250"/>
    <n v="0.5"/>
    <n v="0.84926690000000005"/>
    <n v="3.4632545000000001"/>
    <n v="0.76384529999999995"/>
    <n v="32.504097000000002"/>
    <n v="1.3602152000000001"/>
    <n v="0.95657610000000004"/>
    <n v="0.43101719999999999"/>
    <n v="0.53195990000000004"/>
    <n v="0.94969999999999999"/>
    <n v="0.97650000000000003"/>
    <n v="0.82930000000000004"/>
    <n v="0.99129999999999996"/>
    <n v="0.79369999999999996"/>
    <n v="0.90110000000000001"/>
    <n v="0.79549999999999998"/>
    <n v="1"/>
    <x v="252"/>
  </r>
  <r>
    <x v="3"/>
    <n v="530610020"/>
    <s v="FRM"/>
    <s v="Washington"/>
    <s v="Snohomish"/>
    <n v="48.246899999999997"/>
    <n v="-121.6031"/>
    <n v="199047"/>
    <x v="180"/>
    <n v="31.6"/>
    <x v="0"/>
    <x v="253"/>
    <x v="253"/>
    <x v="253"/>
    <x v="253"/>
    <x v="253"/>
    <x v="244"/>
    <x v="253"/>
    <x v="251"/>
    <n v="0.5"/>
    <n v="0.86877020000000005"/>
    <n v="3.0965223000000002"/>
    <n v="0.40355469999999999"/>
    <n v="25.041505799999999"/>
    <n v="0.91195380000000004"/>
    <n v="0.28185500000000002"/>
    <n v="0.3037474"/>
    <n v="0.21532570000000001"/>
    <n v="0.99329999999999996"/>
    <n v="0.98160000000000003"/>
    <n v="0.90880000000000005"/>
    <n v="0.98799999999999999"/>
    <n v="0.9093"/>
    <n v="0.90549999999999997"/>
    <n v="0.91"/>
    <n v="1"/>
    <x v="253"/>
  </r>
  <r>
    <x v="3"/>
    <n v="530611007"/>
    <s v="FRM"/>
    <s v="Washington"/>
    <s v="Snohomish"/>
    <n v="48.054315000000003"/>
    <n v="-122.17152900000001"/>
    <n v="199043"/>
    <x v="146"/>
    <n v="30.9"/>
    <x v="0"/>
    <x v="254"/>
    <x v="254"/>
    <x v="254"/>
    <x v="254"/>
    <x v="254"/>
    <x v="245"/>
    <x v="254"/>
    <x v="252"/>
    <n v="0.5"/>
    <n v="0.63379240000000003"/>
    <n v="3.5070155000000001"/>
    <n v="0.42873529999999999"/>
    <n v="24.0518112"/>
    <n v="1.1343228999999999"/>
    <n v="7.1742600000000004E-2"/>
    <n v="0.41452169999999999"/>
    <n v="0.17581949999999999"/>
    <n v="0.97370000000000001"/>
    <n v="0.98119999999999996"/>
    <n v="0.83679999999999999"/>
    <n v="0.98780000000000001"/>
    <n v="0.83340000000000003"/>
    <n v="0.89810000000000001"/>
    <n v="0.83399999999999996"/>
    <n v="1"/>
    <x v="254"/>
  </r>
  <r>
    <x v="3"/>
    <n v="530630016"/>
    <s v="FRM"/>
    <s v="Washington"/>
    <s v="Spokane"/>
    <n v="47.660742999999997"/>
    <n v="-117.358121"/>
    <n v="188072"/>
    <x v="181"/>
    <n v="29.1"/>
    <x v="0"/>
    <x v="255"/>
    <x v="255"/>
    <x v="255"/>
    <x v="255"/>
    <x v="255"/>
    <x v="246"/>
    <x v="255"/>
    <x v="253"/>
    <n v="0.5"/>
    <n v="2.9710293000000001"/>
    <n v="2.2554854999999998"/>
    <n v="0.70287949999999999"/>
    <n v="19.7482471"/>
    <n v="1.017072"/>
    <n v="1.3373283"/>
    <n v="0.46852120000000003"/>
    <n v="0.12921659999999999"/>
    <n v="0.98970000000000002"/>
    <n v="0.97189999999999999"/>
    <n v="0.92090000000000005"/>
    <n v="0.98480000000000001"/>
    <n v="0.92"/>
    <n v="0.92379999999999995"/>
    <n v="0.91679999999999995"/>
    <n v="1"/>
    <x v="255"/>
  </r>
  <r>
    <x v="3"/>
    <n v="530770009"/>
    <s v="FRM"/>
    <s v="Washington"/>
    <s v="Yakima"/>
    <n v="46.596780000000003"/>
    <n v="-120.512215"/>
    <n v="183050"/>
    <x v="77"/>
    <n v="36"/>
    <x v="0"/>
    <x v="256"/>
    <x v="256"/>
    <x v="256"/>
    <x v="256"/>
    <x v="256"/>
    <x v="247"/>
    <x v="256"/>
    <x v="254"/>
    <n v="0.5"/>
    <n v="0.84432010000000002"/>
    <n v="3.1778827000000001"/>
    <n v="1.8042779"/>
    <n v="22.424009300000002"/>
    <n v="0.88827350000000005"/>
    <n v="5.1108460000000004"/>
    <n v="1.0173116"/>
    <n v="0.32579320000000001"/>
    <n v="0.99390000000000001"/>
    <n v="0.9889"/>
    <n v="0.90690000000000004"/>
    <n v="0.99060000000000004"/>
    <n v="0.84279999999999999"/>
    <n v="0.92269999999999996"/>
    <n v="0.91769999999999996"/>
    <n v="1"/>
    <x v="256"/>
  </r>
  <r>
    <x v="3"/>
    <n v="551091002"/>
    <s v="FRM"/>
    <s v="Wisconsin"/>
    <s v="St. Croix"/>
    <n v="45.124443999999997"/>
    <n v="-92.662499999999994"/>
    <n v="151225"/>
    <x v="89"/>
    <n v="20.2"/>
    <x v="0"/>
    <x v="257"/>
    <x v="257"/>
    <x v="257"/>
    <x v="257"/>
    <x v="257"/>
    <x v="248"/>
    <x v="257"/>
    <x v="255"/>
    <n v="0.5"/>
    <n v="0.51450110000000004"/>
    <n v="0.83216040000000002"/>
    <n v="2.1996953000000001"/>
    <n v="7.3088145000000004"/>
    <n v="1.0244101999999999"/>
    <n v="6.3110413999999997"/>
    <n v="1.2526656"/>
    <n v="0.2607988"/>
    <n v="0.63949999999999996"/>
    <n v="0.76290000000000002"/>
    <n v="0.65629999999999999"/>
    <n v="0.8458"/>
    <n v="0.2198"/>
    <n v="1.0613999999999999"/>
    <n v="0.58630000000000004"/>
    <n v="1.1565000000000001"/>
    <x v="257"/>
  </r>
  <r>
    <x v="3"/>
    <n v="560050892"/>
    <s v="FRM"/>
    <s v="Wyoming"/>
    <s v="Campbell"/>
    <n v="44.097073999999999"/>
    <n v="-105.343164"/>
    <n v="143143"/>
    <x v="182"/>
    <n v="12.5"/>
    <x v="0"/>
    <x v="258"/>
    <x v="258"/>
    <x v="258"/>
    <x v="258"/>
    <x v="258"/>
    <x v="0"/>
    <x v="258"/>
    <x v="256"/>
    <n v="0.5"/>
    <n v="1.2723396"/>
    <n v="0.3974357"/>
    <n v="0.24906980000000001"/>
    <n v="9.2368155000000005"/>
    <n v="0.55977030000000005"/>
    <n v="0.1615463"/>
    <n v="0.19578509999999999"/>
    <n v="1.186E-4"/>
    <n v="0.74039999999999995"/>
    <n v="0.86750000000000005"/>
    <n v="1.0083"/>
    <n v="0.88200000000000001"/>
    <n v="0.81710000000000005"/>
    <n v="-9"/>
    <n v="0.77559999999999996"/>
    <n v="0.86629999999999996"/>
    <x v="258"/>
  </r>
  <r>
    <x v="3"/>
    <n v="560090819"/>
    <s v="FRM"/>
    <s v="Wyoming"/>
    <s v="Converse"/>
    <n v="43.426620999999997"/>
    <n v="-105.386453"/>
    <n v="137142"/>
    <x v="183"/>
    <n v="8.4"/>
    <x v="0"/>
    <x v="259"/>
    <x v="259"/>
    <x v="259"/>
    <x v="259"/>
    <x v="259"/>
    <x v="249"/>
    <x v="259"/>
    <x v="257"/>
    <n v="0.5"/>
    <n v="0.86057229999999996"/>
    <n v="0.36706800000000001"/>
    <n v="0.43277139999999997"/>
    <n v="4.6754065000000002"/>
    <n v="0.82919129999999996"/>
    <n v="0.45649440000000002"/>
    <n v="0.28484680000000001"/>
    <n v="1.7217000000000001E-3"/>
    <n v="0.54620000000000002"/>
    <n v="0.86199999999999999"/>
    <n v="1.2470000000000001"/>
    <n v="0.83599999999999997"/>
    <n v="0.873"/>
    <n v="43.264099999999999"/>
    <n v="0.81879999999999997"/>
    <n v="1.8105"/>
    <x v="259"/>
  </r>
  <r>
    <x v="3"/>
    <n v="560131003"/>
    <s v="FRM"/>
    <s v="Wyoming"/>
    <s v="Fremont"/>
    <n v="42.841048999999998"/>
    <n v="-108.736277"/>
    <n v="134119"/>
    <x v="89"/>
    <n v="26.6"/>
    <x v="0"/>
    <x v="260"/>
    <x v="260"/>
    <x v="260"/>
    <x v="260"/>
    <x v="260"/>
    <x v="250"/>
    <x v="260"/>
    <x v="258"/>
    <n v="0.5"/>
    <n v="1.0867529"/>
    <n v="0.37176169999999997"/>
    <n v="0.7127156"/>
    <n v="21.3530312"/>
    <n v="0.87115399999999998"/>
    <n v="1.3737313"/>
    <n v="0.34624899999999997"/>
    <n v="8.0914700000000006E-2"/>
    <n v="0.99490000000000001"/>
    <n v="0.96319999999999995"/>
    <n v="0.86199999999999999"/>
    <n v="0.99370000000000003"/>
    <n v="0.88800000000000001"/>
    <n v="0.84240000000000004"/>
    <n v="0.8609"/>
    <n v="1"/>
    <x v="260"/>
  </r>
  <r>
    <x v="3"/>
    <n v="560210001"/>
    <s v="FRM"/>
    <s v="Wyoming"/>
    <s v="Laramie"/>
    <n v="41.139975999999997"/>
    <n v="-104.817802"/>
    <n v="115144"/>
    <x v="184"/>
    <n v="7.7"/>
    <x v="0"/>
    <x v="261"/>
    <x v="261"/>
    <x v="261"/>
    <x v="261"/>
    <x v="261"/>
    <x v="251"/>
    <x v="261"/>
    <x v="259"/>
    <n v="0.5"/>
    <n v="1.9088079"/>
    <n v="0.39556970000000002"/>
    <n v="0.31873810000000002"/>
    <n v="3.4850582999999999"/>
    <n v="0.72293070000000004"/>
    <n v="0.17415140000000001"/>
    <n v="0.26766060000000003"/>
    <n v="1.13051E-2"/>
    <n v="0.93879999999999997"/>
    <n v="0.72950000000000004"/>
    <n v="0.5302"/>
    <n v="0.88009999999999999"/>
    <n v="0.62419999999999998"/>
    <n v="0.29420000000000002"/>
    <n v="0.61890000000000001"/>
    <n v="0.44469999999999998"/>
    <x v="261"/>
  </r>
  <r>
    <x v="3"/>
    <n v="560330002"/>
    <s v="FRM"/>
    <s v="Wyoming"/>
    <s v="Sheridan"/>
    <n v="44.815142000000002"/>
    <n v="-106.955933"/>
    <n v="151133"/>
    <x v="185"/>
    <n v="23.8"/>
    <x v="0"/>
    <x v="262"/>
    <x v="262"/>
    <x v="262"/>
    <x v="262"/>
    <x v="262"/>
    <x v="252"/>
    <x v="262"/>
    <x v="260"/>
    <n v="0.5"/>
    <n v="1.5639049"/>
    <n v="0.46239200000000003"/>
    <n v="0.47601680000000002"/>
    <n v="18.897493399999998"/>
    <n v="1.1764327999999999"/>
    <n v="0.20186770000000001"/>
    <n v="0.40855170000000002"/>
    <n v="0.13416359999999999"/>
    <n v="0.98809999999999998"/>
    <n v="0.96819999999999995"/>
    <n v="0.88219999999999998"/>
    <n v="0.99299999999999999"/>
    <n v="0.88549999999999995"/>
    <n v="0.86019999999999996"/>
    <n v="0.8871"/>
    <n v="1"/>
    <x v="262"/>
  </r>
  <r>
    <x v="3"/>
    <n v="560330003"/>
    <s v="FRM"/>
    <s v="Wyoming"/>
    <s v="Sheridan"/>
    <n v="44.805494000000003"/>
    <n v="-106.976243"/>
    <n v="150133"/>
    <x v="186"/>
    <n v="14.9"/>
    <x v="0"/>
    <x v="263"/>
    <x v="263"/>
    <x v="263"/>
    <x v="263"/>
    <x v="263"/>
    <x v="253"/>
    <x v="263"/>
    <x v="261"/>
    <n v="0.5"/>
    <n v="1.0957783000000001"/>
    <n v="0.46286739999999998"/>
    <n v="0.24515609999999999"/>
    <n v="11.645819700000001"/>
    <n v="0.65009399999999995"/>
    <n v="4.5578E-2"/>
    <n v="0.23425879999999999"/>
    <n v="3.64832E-2"/>
    <n v="0.99070000000000003"/>
    <n v="0.97230000000000005"/>
    <n v="0.88119999999999998"/>
    <n v="0.99509999999999998"/>
    <n v="0.88229999999999997"/>
    <n v="0.86370000000000002"/>
    <n v="0.88280000000000003"/>
    <n v="1"/>
    <x v="263"/>
  </r>
  <r>
    <x v="3"/>
    <n v="560370007"/>
    <s v="FRM"/>
    <s v="Wyoming"/>
    <s v="Sweetwater"/>
    <n v="41.591613000000002"/>
    <n v="-109.22072199999999"/>
    <n v="123114"/>
    <x v="187"/>
    <n v="11.3"/>
    <x v="0"/>
    <x v="264"/>
    <x v="264"/>
    <x v="264"/>
    <x v="264"/>
    <x v="264"/>
    <x v="254"/>
    <x v="264"/>
    <x v="262"/>
    <n v="0.5"/>
    <n v="1.8325419000000001"/>
    <n v="0.41791869999999998"/>
    <n v="0.50687159999999998"/>
    <n v="5.9853867999999997"/>
    <n v="0.6165408"/>
    <n v="0.99877850000000001"/>
    <n v="0.37264340000000001"/>
    <n v="0.1217751"/>
    <n v="0.62280000000000002"/>
    <n v="0.88219999999999998"/>
    <n v="1.1575"/>
    <n v="0.70920000000000005"/>
    <n v="0.50490000000000002"/>
    <n v="30.558599999999998"/>
    <n v="0.84650000000000003"/>
    <n v="2.6996000000000002"/>
    <x v="264"/>
  </r>
  <r>
    <x v="3"/>
    <n v="560391006"/>
    <s v="FRM"/>
    <s v="Wyoming"/>
    <s v="Teton"/>
    <n v="43.478079999999999"/>
    <n v="-110.76118"/>
    <n v="142107"/>
    <x v="188"/>
    <n v="10.6"/>
    <x v="0"/>
    <x v="265"/>
    <x v="265"/>
    <x v="265"/>
    <x v="265"/>
    <x v="265"/>
    <x v="255"/>
    <x v="265"/>
    <x v="263"/>
    <n v="0.5"/>
    <n v="1.0964297000000001"/>
    <n v="0.33071810000000001"/>
    <n v="0.30901580000000001"/>
    <n v="7.2527714000000003"/>
    <n v="0.59504699999999999"/>
    <n v="0.34565790000000002"/>
    <n v="0.21797250000000001"/>
    <n v="2.67557E-2"/>
    <n v="0.9909"/>
    <n v="0.97889999999999999"/>
    <n v="0.83589999999999998"/>
    <n v="0.99260000000000004"/>
    <n v="0.85509999999999997"/>
    <n v="0.79879999999999995"/>
    <n v="0.84719999999999995"/>
    <n v="1"/>
    <x v="265"/>
  </r>
  <r>
    <x v="4"/>
    <n v="40031005"/>
    <s v="FRM"/>
    <s v="Arizona"/>
    <s v="Cochise"/>
    <n v="31.3492"/>
    <n v="-109.539683"/>
    <n v="29099"/>
    <x v="0"/>
    <n v="12.7"/>
    <x v="0"/>
    <x v="0"/>
    <x v="0"/>
    <x v="0"/>
    <x v="0"/>
    <x v="0"/>
    <x v="0"/>
    <x v="0"/>
    <x v="0"/>
    <n v="0.5"/>
    <n v="9.5625953999999993"/>
    <n v="0.1882557"/>
    <n v="0.27854099999999998"/>
    <n v="1.0762080000000001"/>
    <n v="0.7967455"/>
    <n v="0"/>
    <n v="0.29161189999999998"/>
    <n v="6.27355E-2"/>
    <n v="0.99929999999999997"/>
    <n v="0.64490000000000003"/>
    <n v="0.96530000000000005"/>
    <n v="0.95540000000000003"/>
    <n v="0.96530000000000005"/>
    <n v="-9"/>
    <n v="0.96530000000000005"/>
    <n v="1"/>
    <x v="0"/>
  </r>
  <r>
    <x v="4"/>
    <n v="40051008"/>
    <s v="FRM"/>
    <s v="Arizona"/>
    <s v="Coconino"/>
    <n v="35.206111"/>
    <n v="-111.652777"/>
    <n v="67088"/>
    <x v="1"/>
    <n v="16.100000000000001"/>
    <x v="0"/>
    <x v="1"/>
    <x v="1"/>
    <x v="1"/>
    <x v="1"/>
    <x v="1"/>
    <x v="1"/>
    <x v="1"/>
    <x v="1"/>
    <n v="0.5"/>
    <n v="4.9817752999999998"/>
    <n v="0.42593769999999997"/>
    <n v="0.23349909999999999"/>
    <n v="9.0291128"/>
    <n v="0.6958548"/>
    <n v="5.7200000000000003E-4"/>
    <n v="0.23586380000000001"/>
    <n v="7.8220000000000008E-3"/>
    <n v="0.99829999999999997"/>
    <n v="0.76400000000000001"/>
    <n v="0.97819999999999996"/>
    <n v="0.95850000000000002"/>
    <n v="0.97899999999999998"/>
    <n v="0.4541"/>
    <n v="0.97960000000000003"/>
    <n v="1"/>
    <x v="1"/>
  </r>
  <r>
    <x v="4"/>
    <n v="40130019"/>
    <s v="FRM"/>
    <s v="Arizona"/>
    <s v="Maricopa"/>
    <n v="33.483849999999997"/>
    <n v="-112.14257000000001"/>
    <n v="52082"/>
    <x v="2"/>
    <n v="20.3"/>
    <x v="0"/>
    <x v="2"/>
    <x v="2"/>
    <x v="2"/>
    <x v="2"/>
    <x v="2"/>
    <x v="2"/>
    <x v="2"/>
    <x v="2"/>
    <n v="0.5"/>
    <n v="2.7602660999999999"/>
    <n v="0.2706075"/>
    <n v="0.56233140000000004"/>
    <n v="13.8848009"/>
    <n v="1.6001882999999999"/>
    <n v="0.13249849999999999"/>
    <n v="0.52772799999999997"/>
    <n v="0.1153188"/>
    <n v="1.3090999999999999"/>
    <n v="0.1396"/>
    <n v="0.85519999999999996"/>
    <n v="0.75309999999999999"/>
    <n v="1.0982000000000001"/>
    <n v="0.21149999999999999"/>
    <n v="1.0833999999999999"/>
    <n v="1.3090999999999999"/>
    <x v="2"/>
  </r>
  <r>
    <x v="4"/>
    <n v="40131003"/>
    <s v="FRM"/>
    <s v="Arizona"/>
    <s v="Maricopa"/>
    <n v="33.410449999999997"/>
    <n v="-111.86507"/>
    <n v="51084"/>
    <x v="3"/>
    <n v="13.3"/>
    <x v="0"/>
    <x v="3"/>
    <x v="3"/>
    <x v="3"/>
    <x v="3"/>
    <x v="3"/>
    <x v="3"/>
    <x v="3"/>
    <x v="3"/>
    <n v="0.5"/>
    <n v="2.8490405000000001"/>
    <n v="0.13727410000000001"/>
    <n v="0.45904050000000002"/>
    <n v="7.5879054000000004"/>
    <n v="1.2210603"/>
    <n v="0.13842170000000001"/>
    <n v="0.40660049999999998"/>
    <n v="6.3156299999999999E-2"/>
    <n v="0.84299999999999997"/>
    <n v="0.18629999999999999"/>
    <n v="1.0734999999999999"/>
    <n v="0.7964"/>
    <n v="1.0814999999999999"/>
    <n v="0.89549999999999996"/>
    <n v="1.0481"/>
    <n v="2.6726999999999999"/>
    <x v="3"/>
  </r>
  <r>
    <x v="4"/>
    <n v="40134003"/>
    <s v="FRM"/>
    <s v="Arizona"/>
    <s v="Maricopa"/>
    <n v="33.40316"/>
    <n v="-112.07532999999999"/>
    <n v="51082"/>
    <x v="4"/>
    <n v="20.3"/>
    <x v="0"/>
    <x v="4"/>
    <x v="4"/>
    <x v="4"/>
    <x v="4"/>
    <x v="4"/>
    <x v="4"/>
    <x v="4"/>
    <x v="4"/>
    <n v="0.5"/>
    <n v="2.4887929"/>
    <n v="0.2728873"/>
    <n v="0.4602947"/>
    <n v="14.740233399999999"/>
    <n v="1.2749883"/>
    <n v="0.1071738"/>
    <n v="0.42778909999999998"/>
    <n v="4.6238799999999997E-2"/>
    <n v="2.7705000000000002"/>
    <n v="0.1087"/>
    <n v="0.95720000000000005"/>
    <n v="0.68730000000000002"/>
    <n v="1.7020999999999999"/>
    <n v="0.15279999999999999"/>
    <n v="1.7979000000000001"/>
    <n v="0.73229999999999995"/>
    <x v="4"/>
  </r>
  <r>
    <x v="4"/>
    <n v="40137020"/>
    <s v="FRM"/>
    <s v="Arizona"/>
    <s v="Maricopa"/>
    <n v="33.488242"/>
    <n v="-111.855654"/>
    <n v="52084"/>
    <x v="0"/>
    <n v="10.7"/>
    <x v="0"/>
    <x v="5"/>
    <x v="5"/>
    <x v="5"/>
    <x v="5"/>
    <x v="5"/>
    <x v="5"/>
    <x v="5"/>
    <x v="5"/>
    <n v="0.5"/>
    <n v="5.1379466000000003"/>
    <n v="0.1848783"/>
    <n v="0.17072999999999999"/>
    <n v="4.1048340999999997"/>
    <n v="0.45650970000000002"/>
    <n v="4.1069099999999997E-2"/>
    <n v="0.15286150000000001"/>
    <n v="1.6319299999999998E-2"/>
    <n v="1.1961999999999999"/>
    <n v="0.20269999999999999"/>
    <n v="0.41810000000000003"/>
    <n v="0.77"/>
    <n v="0.63539999999999996"/>
    <n v="8.5699999999999998E-2"/>
    <n v="0.5645"/>
    <n v="0.31819999999999998"/>
    <x v="5"/>
  </r>
  <r>
    <x v="4"/>
    <n v="40139997"/>
    <s v="FRM"/>
    <s v="Arizona"/>
    <s v="Maricopa"/>
    <n v="33.503833"/>
    <n v="-112.095767"/>
    <n v="52082"/>
    <x v="5"/>
    <n v="14.8"/>
    <x v="0"/>
    <x v="6"/>
    <x v="6"/>
    <x v="6"/>
    <x v="6"/>
    <x v="6"/>
    <x v="6"/>
    <x v="6"/>
    <x v="6"/>
    <n v="0.5"/>
    <n v="1.1604078"/>
    <n v="0.45792159999999998"/>
    <n v="0.32632559999999999"/>
    <n v="11.0991678"/>
    <n v="0.66464959999999995"/>
    <n v="0.30547469999999999"/>
    <n v="0.21104980000000001"/>
    <n v="0.16038459999999999"/>
    <n v="0.91739999999999999"/>
    <n v="0.1641"/>
    <n v="0.54749999999999999"/>
    <n v="0.81820000000000004"/>
    <n v="0.88049999999999995"/>
    <n v="0.27629999999999999"/>
    <n v="0.72729999999999995"/>
    <n v="1.3133999999999999"/>
    <x v="6"/>
  </r>
  <r>
    <x v="4"/>
    <n v="40190011"/>
    <s v="FRM"/>
    <s v="Arizona"/>
    <s v="Pima"/>
    <n v="32.32255"/>
    <n v="-111.0377"/>
    <n v="40089"/>
    <x v="6"/>
    <n v="10"/>
    <x v="0"/>
    <x v="7"/>
    <x v="7"/>
    <x v="7"/>
    <x v="7"/>
    <x v="7"/>
    <x v="7"/>
    <x v="7"/>
    <x v="7"/>
    <n v="0.5"/>
    <n v="2.3583509999999999"/>
    <n v="0.2986163"/>
    <n v="0.2506429"/>
    <n v="5.6842174999999999"/>
    <n v="0.63650249999999997"/>
    <n v="5.4987300000000003E-2"/>
    <n v="0.22441620000000001"/>
    <n v="4.3476099999999997E-2"/>
    <n v="0.93330000000000002"/>
    <n v="0.33029999999999998"/>
    <n v="1.0681"/>
    <n v="0.86070000000000002"/>
    <n v="0.99850000000000005"/>
    <n v="64.920199999999994"/>
    <n v="0.96899999999999997"/>
    <n v="0.8931"/>
    <x v="7"/>
  </r>
  <r>
    <x v="4"/>
    <n v="40191028"/>
    <s v="FRM"/>
    <s v="Arizona"/>
    <s v="Pima"/>
    <n v="32.29515"/>
    <n v="-110.9823"/>
    <n v="40089"/>
    <x v="7"/>
    <n v="9.8000000000000007"/>
    <x v="0"/>
    <x v="8"/>
    <x v="8"/>
    <x v="8"/>
    <x v="8"/>
    <x v="8"/>
    <x v="8"/>
    <x v="8"/>
    <x v="8"/>
    <n v="0.5"/>
    <n v="1.7264253000000001"/>
    <n v="0.50825319999999996"/>
    <n v="0.32911010000000002"/>
    <n v="5.5355524999999997"/>
    <n v="0.73364229999999997"/>
    <n v="0.1978084"/>
    <n v="0.242649"/>
    <n v="3.7474899999999998E-2"/>
    <n v="0.73140000000000005"/>
    <n v="0.47499999999999998"/>
    <n v="0.49580000000000002"/>
    <n v="1.2016"/>
    <n v="0.43709999999999999"/>
    <n v="0.6149"/>
    <n v="0.40400000000000003"/>
    <n v="0.69879999999999998"/>
    <x v="8"/>
  </r>
  <r>
    <x v="4"/>
    <n v="40210001"/>
    <s v="FRM"/>
    <s v="Arizona"/>
    <s v="Pinal"/>
    <n v="32.877583000000001"/>
    <n v="-111.752222"/>
    <n v="46084"/>
    <x v="8"/>
    <n v="16.600000000000001"/>
    <x v="0"/>
    <x v="9"/>
    <x v="9"/>
    <x v="9"/>
    <x v="9"/>
    <x v="9"/>
    <x v="9"/>
    <x v="9"/>
    <x v="9"/>
    <n v="0.5"/>
    <n v="2.7180026000000002"/>
    <n v="0.2083653"/>
    <n v="0.47059620000000002"/>
    <n v="11.047871600000001"/>
    <n v="1.0676137000000001"/>
    <n v="0.25059789999999998"/>
    <n v="0.35414129999999999"/>
    <n v="7.0025500000000004E-2"/>
    <n v="0.86499999999999999"/>
    <n v="0.27889999999999998"/>
    <n v="0.6714"/>
    <n v="0.87870000000000004"/>
    <n v="0.85350000000000004"/>
    <n v="0.30709999999999998"/>
    <n v="0.78969999999999996"/>
    <n v="1.0633999999999999"/>
    <x v="9"/>
  </r>
  <r>
    <x v="4"/>
    <n v="40213002"/>
    <s v="FRM"/>
    <s v="Arizona"/>
    <s v="Pinal"/>
    <n v="33.421194"/>
    <n v="-111.50322199999999"/>
    <n v="51087"/>
    <x v="9"/>
    <n v="12"/>
    <x v="0"/>
    <x v="10"/>
    <x v="10"/>
    <x v="10"/>
    <x v="10"/>
    <x v="10"/>
    <x v="0"/>
    <x v="10"/>
    <x v="10"/>
    <n v="0.5"/>
    <n v="4.4836016000000001"/>
    <n v="4.3189100000000001E-2"/>
    <n v="0.48255049999999999"/>
    <n v="4.7479867999999996"/>
    <n v="1.3330868"/>
    <n v="0"/>
    <n v="0.47224359999999999"/>
    <n v="3.3029799999999998E-2"/>
    <n v="0.99080000000000001"/>
    <n v="0.22650000000000001"/>
    <n v="0.92100000000000004"/>
    <n v="0.84140000000000004"/>
    <n v="0.92020000000000002"/>
    <n v="-9"/>
    <n v="0.92049999999999998"/>
    <n v="0.99280000000000002"/>
    <x v="10"/>
  </r>
  <r>
    <x v="4"/>
    <n v="40213013"/>
    <s v="FRM"/>
    <s v="Arizona"/>
    <s v="Pinal"/>
    <n v="33.010530000000003"/>
    <n v="-111.97205"/>
    <n v="48083"/>
    <x v="10"/>
    <n v="34"/>
    <x v="0"/>
    <x v="11"/>
    <x v="11"/>
    <x v="11"/>
    <x v="11"/>
    <x v="11"/>
    <x v="10"/>
    <x v="11"/>
    <x v="11"/>
    <n v="0.5"/>
    <n v="3.6230737999999998"/>
    <n v="0.1701452"/>
    <n v="0.6624215"/>
    <n v="26.627843899999998"/>
    <n v="1.74796"/>
    <n v="3.7620399999999998E-2"/>
    <n v="0.62341809999999998"/>
    <n v="3.56292E-2"/>
    <n v="0.996"/>
    <n v="0.25330000000000003"/>
    <n v="0.89970000000000006"/>
    <n v="0.85740000000000005"/>
    <n v="0.94350000000000001"/>
    <n v="0.2384"/>
    <n v="0.9264"/>
    <n v="0.99790000000000001"/>
    <x v="11"/>
  </r>
  <r>
    <x v="4"/>
    <n v="40230004"/>
    <s v="FRM"/>
    <s v="Arizona"/>
    <s v="Santa Cruz"/>
    <n v="31.337204"/>
    <n v="-110.936718"/>
    <n v="31088"/>
    <x v="11"/>
    <n v="32.5"/>
    <x v="0"/>
    <x v="12"/>
    <x v="12"/>
    <x v="12"/>
    <x v="12"/>
    <x v="12"/>
    <x v="11"/>
    <x v="12"/>
    <x v="12"/>
    <n v="0.5"/>
    <n v="5.1996155000000002"/>
    <n v="0.13156219999999999"/>
    <n v="0.34647529999999999"/>
    <n v="25.076972999999999"/>
    <n v="0.90668720000000003"/>
    <n v="3.40185E-2"/>
    <n v="0.3235614"/>
    <n v="1.65568E-2"/>
    <n v="0.99890000000000001"/>
    <n v="0.4768"/>
    <n v="0.95479999999999998"/>
    <n v="0.93310000000000004"/>
    <n v="0.98240000000000005"/>
    <n v="0.4869"/>
    <n v="0.99099999999999999"/>
    <n v="1"/>
    <x v="12"/>
  </r>
  <r>
    <x v="4"/>
    <n v="40252002"/>
    <s v="FRM"/>
    <s v="Arizona"/>
    <s v="Yavapai"/>
    <n v="34.594999999999999"/>
    <n v="-112.331"/>
    <n v="62082"/>
    <x v="12"/>
    <n v="10.3"/>
    <x v="0"/>
    <x v="13"/>
    <x v="13"/>
    <x v="13"/>
    <x v="13"/>
    <x v="13"/>
    <x v="12"/>
    <x v="13"/>
    <x v="13"/>
    <n v="0.5"/>
    <n v="4.7648524999999999"/>
    <n v="0.24920680000000001"/>
    <n v="0.34510750000000001"/>
    <n v="3.0302525"/>
    <n v="0.9999287"/>
    <n v="2.7365899999999999E-2"/>
    <n v="0.34542600000000001"/>
    <n v="4.6460799999999997E-2"/>
    <n v="0.99739999999999995"/>
    <n v="0.58330000000000004"/>
    <n v="0.92889999999999995"/>
    <n v="0.95530000000000004"/>
    <n v="0.9526"/>
    <n v="0.45629999999999998"/>
    <n v="0.95340000000000003"/>
    <n v="1"/>
    <x v="13"/>
  </r>
  <r>
    <x v="4"/>
    <n v="51130002"/>
    <s v="FRM"/>
    <s v="Arkansas"/>
    <s v="Polk"/>
    <n v="34.583699000000003"/>
    <n v="-94.226234000000005"/>
    <n v="53220"/>
    <x v="13"/>
    <n v="22"/>
    <x v="0"/>
    <x v="14"/>
    <x v="14"/>
    <x v="14"/>
    <x v="14"/>
    <x v="14"/>
    <x v="0"/>
    <x v="14"/>
    <x v="14"/>
    <n v="0.5"/>
    <n v="1.1424395000000001"/>
    <n v="0.23253589999999999"/>
    <n v="1.7317606999999999"/>
    <n v="11.718193100000001"/>
    <n v="4.8081889000000002"/>
    <n v="0.21787819999999999"/>
    <n v="1.6834005000000001"/>
    <n v="2.1778000000000001E-3"/>
    <n v="0.55510000000000004"/>
    <n v="0.48280000000000001"/>
    <n v="0.84919999999999995"/>
    <n v="1.2423999999999999"/>
    <n v="0.71289999999999998"/>
    <n v="-9"/>
    <n v="0.80589999999999995"/>
    <n v="3.3656000000000001"/>
    <x v="14"/>
  </r>
  <r>
    <x v="4"/>
    <n v="51310008"/>
    <s v="FRM"/>
    <s v="Arkansas"/>
    <s v="Sebastian"/>
    <n v="35.389671999999997"/>
    <n v="-94.424288000000004"/>
    <n v="60218"/>
    <x v="14"/>
    <n v="21.5"/>
    <x v="0"/>
    <x v="15"/>
    <x v="15"/>
    <x v="15"/>
    <x v="15"/>
    <x v="15"/>
    <x v="13"/>
    <x v="15"/>
    <x v="15"/>
    <n v="0.5"/>
    <n v="1.2922022"/>
    <n v="0.129722"/>
    <n v="1.9858581"/>
    <n v="9.4519701000000005"/>
    <n v="6.0551028000000002"/>
    <n v="0.17099590000000001"/>
    <n v="1.9925128000000001"/>
    <n v="5.6384E-3"/>
    <n v="1.0710999999999999"/>
    <n v="0.22409999999999999"/>
    <n v="0.96240000000000003"/>
    <n v="0.82530000000000003"/>
    <n v="1.1071"/>
    <n v="0.19170000000000001"/>
    <n v="1.1221000000000001"/>
    <n v="0.92710000000000004"/>
    <x v="15"/>
  </r>
  <r>
    <x v="4"/>
    <n v="51430005"/>
    <s v="FRM"/>
    <s v="Arkansas"/>
    <s v="Washington"/>
    <n v="36.179699999999997"/>
    <n v="-94.116827000000001"/>
    <n v="68220"/>
    <x v="15"/>
    <n v="19.3"/>
    <x v="0"/>
    <x v="16"/>
    <x v="16"/>
    <x v="16"/>
    <x v="16"/>
    <x v="16"/>
    <x v="14"/>
    <x v="16"/>
    <x v="16"/>
    <n v="0.5"/>
    <n v="0.98314199999999996"/>
    <n v="0.16035279999999999"/>
    <n v="1.8317121000000001"/>
    <n v="8.6746005999999998"/>
    <n v="5.0794405999999999"/>
    <n v="0.41996099999999997"/>
    <n v="1.7310331999999999"/>
    <n v="3.5060999999999998E-3"/>
    <n v="1.3673999999999999"/>
    <n v="0.28960000000000002"/>
    <n v="0.9748"/>
    <n v="0.74360000000000004"/>
    <n v="1.2485999999999999"/>
    <n v="0.2878"/>
    <n v="1.3128"/>
    <n v="1.2184999999999999"/>
    <x v="16"/>
  </r>
  <r>
    <x v="4"/>
    <n v="60010007"/>
    <s v="FRM"/>
    <s v="California"/>
    <s v="Alameda"/>
    <n v="37.6875"/>
    <n v="-121.7842"/>
    <n v="106020"/>
    <x v="16"/>
    <n v="24.2"/>
    <x v="0"/>
    <x v="17"/>
    <x v="17"/>
    <x v="17"/>
    <x v="17"/>
    <x v="17"/>
    <x v="15"/>
    <x v="17"/>
    <x v="17"/>
    <n v="0.5"/>
    <n v="0.8472769"/>
    <n v="1.3036352"/>
    <n v="1.1451287999999999"/>
    <n v="16.058448800000001"/>
    <n v="1.5640882"/>
    <n v="1.9761964000000001"/>
    <n v="0.54989030000000005"/>
    <n v="0.35117769999999998"/>
    <n v="0.91210000000000002"/>
    <n v="0.51900000000000002"/>
    <n v="0.31169999999999998"/>
    <n v="0.97550000000000003"/>
    <n v="0.79349999999999998"/>
    <n v="0.19450000000000001"/>
    <n v="0.2707"/>
    <n v="1.0417000000000001"/>
    <x v="17"/>
  </r>
  <r>
    <x v="4"/>
    <n v="60010009"/>
    <s v="FRM"/>
    <s v="California"/>
    <s v="Alameda"/>
    <n v="37.74306"/>
    <n v="-122.16994"/>
    <n v="107017"/>
    <x v="17"/>
    <n v="14.3"/>
    <x v="0"/>
    <x v="18"/>
    <x v="18"/>
    <x v="18"/>
    <x v="18"/>
    <x v="18"/>
    <x v="16"/>
    <x v="18"/>
    <x v="18"/>
    <n v="0.5"/>
    <n v="0.68681899999999996"/>
    <n v="0.87389700000000003"/>
    <n v="1.005031"/>
    <n v="7.3743901000000003"/>
    <n v="1.4223216000000001"/>
    <n v="1.675983"/>
    <n v="0.48704439999999999"/>
    <n v="0.36435190000000001"/>
    <n v="0.92100000000000004"/>
    <n v="0.4289"/>
    <n v="0.39839999999999998"/>
    <n v="0.89559999999999995"/>
    <n v="0.9556"/>
    <n v="0.24429999999999999"/>
    <n v="0.35"/>
    <n v="1.1445000000000001"/>
    <x v="18"/>
  </r>
  <r>
    <x v="4"/>
    <n v="60011001"/>
    <s v="FRM"/>
    <s v="California"/>
    <s v="Alameda"/>
    <n v="37.535800000000002"/>
    <n v="-121.9619"/>
    <n v="105018"/>
    <x v="18"/>
    <n v="20.7"/>
    <x v="0"/>
    <x v="19"/>
    <x v="19"/>
    <x v="19"/>
    <x v="19"/>
    <x v="19"/>
    <x v="17"/>
    <x v="19"/>
    <x v="19"/>
    <n v="0.5"/>
    <n v="0.90264440000000001"/>
    <n v="1.4408445000000001"/>
    <n v="1.1568414"/>
    <n v="12.304497700000001"/>
    <n v="1.6489126999999999"/>
    <n v="1.9136725999999999"/>
    <n v="0.56083479999999997"/>
    <n v="0.33225189999999999"/>
    <n v="0.87670000000000003"/>
    <n v="0.47820000000000001"/>
    <n v="0.34889999999999999"/>
    <n v="0.91930000000000001"/>
    <n v="0.81759999999999999"/>
    <n v="0.2152"/>
    <n v="0.31119999999999998"/>
    <n v="1.0165"/>
    <x v="19"/>
  </r>
  <r>
    <x v="4"/>
    <n v="60070002"/>
    <s v="FRM"/>
    <s v="California"/>
    <s v="Butte"/>
    <n v="39.7575"/>
    <n v="-121.84222200000001"/>
    <n v="124025"/>
    <x v="19"/>
    <n v="56.5"/>
    <x v="0"/>
    <x v="20"/>
    <x v="20"/>
    <x v="20"/>
    <x v="20"/>
    <x v="20"/>
    <x v="18"/>
    <x v="20"/>
    <x v="20"/>
    <n v="0.5"/>
    <n v="5.1989840999999997"/>
    <n v="2.5767622000000001"/>
    <n v="2.2446286999999998"/>
    <n v="36.520748099999999"/>
    <n v="6.1329966000000002"/>
    <n v="0.29027360000000002"/>
    <n v="2.2363412"/>
    <n v="0.85825750000000001"/>
    <n v="0.96989999999999998"/>
    <n v="0.82130000000000003"/>
    <n v="0.86240000000000006"/>
    <n v="0.98550000000000004"/>
    <n v="0.94740000000000002"/>
    <n v="0.26290000000000002"/>
    <n v="0.92689999999999995"/>
    <n v="1.0218"/>
    <x v="20"/>
  </r>
  <r>
    <x v="4"/>
    <n v="60090001"/>
    <s v="FRM"/>
    <s v="California"/>
    <s v="Calaveras"/>
    <n v="38.201943999999997"/>
    <n v="-120.680556"/>
    <n v="108029"/>
    <x v="20"/>
    <n v="23.6"/>
    <x v="0"/>
    <x v="21"/>
    <x v="21"/>
    <x v="21"/>
    <x v="21"/>
    <x v="21"/>
    <x v="19"/>
    <x v="21"/>
    <x v="21"/>
    <n v="0.5"/>
    <n v="1.4929167000000001"/>
    <n v="1.1086098"/>
    <n v="0.85144929999999996"/>
    <n v="15.1924028"/>
    <n v="2.5287883"/>
    <n v="0.40558759999999999"/>
    <n v="0.68476079999999995"/>
    <n v="0.87648409999999999"/>
    <n v="1.0069999999999999"/>
    <n v="0.84519999999999995"/>
    <n v="0.53769999999999996"/>
    <n v="0.96650000000000003"/>
    <n v="0.86019999999999996"/>
    <n v="0.1656"/>
    <n v="0.58220000000000005"/>
    <n v="1.1192"/>
    <x v="21"/>
  </r>
  <r>
    <x v="4"/>
    <n v="60130002"/>
    <s v="FRM"/>
    <s v="California"/>
    <s v="Contra Costa"/>
    <n v="37.936"/>
    <n v="-122.0262"/>
    <n v="108019"/>
    <x v="21"/>
    <n v="22.2"/>
    <x v="0"/>
    <x v="22"/>
    <x v="22"/>
    <x v="22"/>
    <x v="22"/>
    <x v="22"/>
    <x v="20"/>
    <x v="22"/>
    <x v="22"/>
    <n v="0.5"/>
    <n v="0.70353319999999997"/>
    <n v="1.1228091"/>
    <n v="1.1054548"/>
    <n v="14.4766598"/>
    <n v="1.4939423000000001"/>
    <n v="1.9262539000000001"/>
    <n v="0.53002210000000005"/>
    <n v="0.39197530000000003"/>
    <n v="0.92659999999999998"/>
    <n v="0.60670000000000002"/>
    <n v="0.31919999999999998"/>
    <n v="1.0808"/>
    <n v="0.78639999999999999"/>
    <n v="0.20230000000000001"/>
    <n v="0.27810000000000001"/>
    <n v="0.96499999999999997"/>
    <x v="22"/>
  </r>
  <r>
    <x v="4"/>
    <n v="60190008"/>
    <s v="FRM"/>
    <s v="California"/>
    <s v="Fresno"/>
    <n v="36.781388999999997"/>
    <n v="-119.772222"/>
    <n v="94032"/>
    <x v="22"/>
    <n v="36"/>
    <x v="0"/>
    <x v="23"/>
    <x v="23"/>
    <x v="23"/>
    <x v="23"/>
    <x v="23"/>
    <x v="21"/>
    <x v="23"/>
    <x v="23"/>
    <n v="0.5"/>
    <n v="1.6177869"/>
    <n v="1.5253897999999999"/>
    <n v="1.6481022000000001"/>
    <n v="23.681856199999999"/>
    <n v="2.7545346999999998"/>
    <n v="2.4008650999999999"/>
    <n v="1.1552818"/>
    <n v="0.75403229999999999"/>
    <n v="2.3155000000000001"/>
    <n v="0.75"/>
    <n v="0.2417"/>
    <n v="1.1721999999999999"/>
    <n v="1.1928000000000001"/>
    <n v="0.1169"/>
    <n v="0.28989999999999999"/>
    <n v="1.7461"/>
    <x v="23"/>
  </r>
  <r>
    <x v="4"/>
    <n v="60195001"/>
    <s v="FRM"/>
    <s v="California"/>
    <s v="Fresno"/>
    <n v="36.819167"/>
    <n v="-119.71638900000001"/>
    <n v="94033"/>
    <x v="23"/>
    <n v="30.6"/>
    <x v="0"/>
    <x v="24"/>
    <x v="24"/>
    <x v="24"/>
    <x v="24"/>
    <x v="24"/>
    <x v="22"/>
    <x v="24"/>
    <x v="24"/>
    <n v="0.5"/>
    <n v="0.81459490000000001"/>
    <n v="1.3437178000000001"/>
    <n v="1.7423177000000001"/>
    <n v="19.290073400000001"/>
    <n v="1.9607060999999999"/>
    <n v="3.5374894000000001"/>
    <n v="0.90226360000000005"/>
    <n v="0.54421310000000001"/>
    <n v="1.1435"/>
    <n v="0.65010000000000001"/>
    <n v="0.2666"/>
    <n v="1.1536999999999999"/>
    <n v="0.89429999999999998"/>
    <n v="0.17949999999999999"/>
    <n v="0.2359"/>
    <n v="1.2459"/>
    <x v="24"/>
  </r>
  <r>
    <x v="4"/>
    <n v="60195025"/>
    <s v="FRM"/>
    <s v="California"/>
    <s v="Fresno"/>
    <n v="36.727083"/>
    <n v="-119.732056"/>
    <n v="93032"/>
    <x v="24"/>
    <n v="29.7"/>
    <x v="0"/>
    <x v="25"/>
    <x v="25"/>
    <x v="25"/>
    <x v="25"/>
    <x v="25"/>
    <x v="23"/>
    <x v="25"/>
    <x v="25"/>
    <n v="0.5"/>
    <n v="1.1553078999999999"/>
    <n v="1.0780003"/>
    <n v="1.8013736"/>
    <n v="18.3671246"/>
    <n v="2.6695449"/>
    <n v="2.7638077999999999"/>
    <n v="1.0620704000000001"/>
    <n v="0.32390039999999998"/>
    <n v="1.5998000000000001"/>
    <n v="0.45650000000000002"/>
    <n v="0.29559999999999997"/>
    <n v="1.056"/>
    <n v="1.3992"/>
    <n v="0.14879999999999999"/>
    <n v="0.2954"/>
    <n v="0.65029999999999999"/>
    <x v="25"/>
  </r>
  <r>
    <x v="4"/>
    <n v="60231002"/>
    <s v="FRM"/>
    <s v="California"/>
    <s v="Humboldt"/>
    <n v="40.801665999999997"/>
    <n v="-124.16194400000001"/>
    <n v="138012"/>
    <x v="25"/>
    <n v="21.7"/>
    <x v="0"/>
    <x v="26"/>
    <x v="26"/>
    <x v="26"/>
    <x v="26"/>
    <x v="26"/>
    <x v="24"/>
    <x v="26"/>
    <x v="26"/>
    <n v="0.5"/>
    <n v="0.78296010000000005"/>
    <n v="0.96747910000000004"/>
    <n v="0.26829779999999998"/>
    <n v="17.7497425"/>
    <n v="0.8988604"/>
    <n v="0.16805829999999999"/>
    <n v="0.1886892"/>
    <n v="0.20130580000000001"/>
    <n v="0.97719999999999996"/>
    <n v="0.81620000000000004"/>
    <n v="0.63070000000000004"/>
    <n v="0.97929999999999995"/>
    <n v="0.80920000000000003"/>
    <n v="0.3165"/>
    <n v="0.68389999999999995"/>
    <n v="1"/>
    <x v="26"/>
  </r>
  <r>
    <x v="4"/>
    <n v="60231004"/>
    <s v="FRM"/>
    <s v="California"/>
    <s v="Humboldt"/>
    <n v="40.776944"/>
    <n v="-124.17749999999999"/>
    <n v="138012"/>
    <x v="26"/>
    <n v="22.9"/>
    <x v="0"/>
    <x v="27"/>
    <x v="27"/>
    <x v="27"/>
    <x v="27"/>
    <x v="27"/>
    <x v="25"/>
    <x v="27"/>
    <x v="27"/>
    <n v="0.5"/>
    <n v="0.86854450000000005"/>
    <n v="0.96217339999999996"/>
    <n v="0.28823019999999999"/>
    <n v="18.756519300000001"/>
    <n v="0.94904770000000005"/>
    <n v="0.19187460000000001"/>
    <n v="0.2014572"/>
    <n v="0.22860939999999999"/>
    <n v="0.91469999999999996"/>
    <n v="0.89810000000000001"/>
    <n v="0.63360000000000005"/>
    <n v="0.98299999999999998"/>
    <n v="0.82050000000000001"/>
    <n v="0.32269999999999999"/>
    <n v="0.68620000000000003"/>
    <n v="0.91639999999999999"/>
    <x v="27"/>
  </r>
  <r>
    <x v="4"/>
    <n v="60250005"/>
    <s v="FRM"/>
    <s v="California"/>
    <s v="Imperial"/>
    <n v="32.676110999999999"/>
    <n v="-115.483333"/>
    <n v="50055"/>
    <x v="27"/>
    <n v="31.3"/>
    <x v="0"/>
    <x v="28"/>
    <x v="28"/>
    <x v="28"/>
    <x v="28"/>
    <x v="28"/>
    <x v="26"/>
    <x v="28"/>
    <x v="28"/>
    <n v="0.5"/>
    <n v="3.1064432000000002"/>
    <n v="1.1036195"/>
    <n v="0.56975690000000001"/>
    <n v="20.4356556"/>
    <n v="0.90550229999999998"/>
    <n v="0.793771"/>
    <n v="0.28123100000000001"/>
    <n v="3.6855779000000002"/>
    <n v="0.95779999999999998"/>
    <n v="0.61880000000000002"/>
    <n v="0.56940000000000002"/>
    <n v="0.91620000000000001"/>
    <n v="0.93579999999999997"/>
    <n v="0.3609"/>
    <n v="0.58250000000000002"/>
    <n v="1"/>
    <x v="28"/>
  </r>
  <r>
    <x v="4"/>
    <n v="60250007"/>
    <s v="FRM"/>
    <s v="California"/>
    <s v="Imperial"/>
    <n v="32.978349999999999"/>
    <n v="-115.53829"/>
    <n v="52055"/>
    <x v="28"/>
    <n v="16.600000000000001"/>
    <x v="0"/>
    <x v="29"/>
    <x v="29"/>
    <x v="29"/>
    <x v="29"/>
    <x v="29"/>
    <x v="27"/>
    <x v="29"/>
    <x v="29"/>
    <n v="0.5"/>
    <n v="4.3431978000000004"/>
    <n v="0.61572420000000005"/>
    <n v="0.56532269999999996"/>
    <n v="7.1934538000000003"/>
    <n v="1.4312484000000001"/>
    <n v="0.32675939999999998"/>
    <n v="0.44927329999999999"/>
    <n v="1.1927847"/>
    <n v="1.0310999999999999"/>
    <n v="0.56469999999999998"/>
    <n v="0.6462"/>
    <n v="0.87829999999999997"/>
    <n v="0.99980000000000002"/>
    <n v="0.2346"/>
    <n v="0.79279999999999995"/>
    <n v="0.93530000000000002"/>
    <x v="29"/>
  </r>
  <r>
    <x v="4"/>
    <n v="60251003"/>
    <s v="FRM"/>
    <s v="California"/>
    <s v="Imperial"/>
    <n v="32.791666999999997"/>
    <n v="-115.561667"/>
    <n v="51055"/>
    <x v="29"/>
    <n v="16.399999999999999"/>
    <x v="0"/>
    <x v="30"/>
    <x v="30"/>
    <x v="30"/>
    <x v="30"/>
    <x v="30"/>
    <x v="28"/>
    <x v="30"/>
    <x v="30"/>
    <n v="0.5"/>
    <n v="5.1945252000000002"/>
    <n v="0.39807769999999998"/>
    <n v="0.45785160000000003"/>
    <n v="7.1650019"/>
    <n v="1.4250362000000001"/>
    <n v="0.106985"/>
    <n v="0.4108697"/>
    <n v="0.81383539999999999"/>
    <n v="1.0508999999999999"/>
    <n v="0.61"/>
    <n v="0.80579999999999996"/>
    <n v="0.86229999999999996"/>
    <n v="0.98150000000000004"/>
    <n v="0.23960000000000001"/>
    <n v="0.89029999999999998"/>
    <n v="0.95040000000000002"/>
    <x v="30"/>
  </r>
  <r>
    <x v="4"/>
    <n v="60271003"/>
    <s v="FRM"/>
    <s v="California"/>
    <s v="Inyo"/>
    <n v="36.487777999999999"/>
    <n v="-117.87055599999999"/>
    <n v="88045"/>
    <x v="30"/>
    <n v="35.6"/>
    <x v="0"/>
    <x v="31"/>
    <x v="31"/>
    <x v="31"/>
    <x v="31"/>
    <x v="31"/>
    <x v="29"/>
    <x v="31"/>
    <x v="31"/>
    <n v="0.5"/>
    <n v="3.9120872000000002"/>
    <n v="0.85906309999999997"/>
    <n v="1.1913241999999999"/>
    <n v="24.518352499999999"/>
    <n v="2.7009620999999999"/>
    <n v="0.88132239999999995"/>
    <n v="1.0164238999999999"/>
    <n v="4.4026799999999998E-2"/>
    <n v="0.93130000000000002"/>
    <n v="0.92849999999999999"/>
    <n v="0.82540000000000002"/>
    <n v="0.99909999999999999"/>
    <n v="0.93259999999999998"/>
    <n v="0.6018"/>
    <n v="0.88129999999999997"/>
    <n v="1.0324"/>
    <x v="31"/>
  </r>
  <r>
    <x v="4"/>
    <n v="60290010"/>
    <s v="FRM"/>
    <s v="California"/>
    <s v="Kern"/>
    <n v="35.385556000000001"/>
    <n v="-119.01472200000001"/>
    <n v="80034"/>
    <x v="31"/>
    <n v="34.799999999999997"/>
    <x v="0"/>
    <x v="32"/>
    <x v="32"/>
    <x v="32"/>
    <x v="32"/>
    <x v="32"/>
    <x v="30"/>
    <x v="32"/>
    <x v="32"/>
    <n v="0.5"/>
    <n v="1.8233162999999999"/>
    <n v="1.2625033000000001"/>
    <n v="1.702132"/>
    <n v="22.046495400000001"/>
    <n v="2.2167865999999998"/>
    <n v="3.0527603999999999"/>
    <n v="0.93345840000000002"/>
    <n v="0.31607619999999997"/>
    <n v="1.3255999999999999"/>
    <n v="0.52180000000000004"/>
    <n v="0.21540000000000001"/>
    <n v="0.97829999999999995"/>
    <n v="0.80469999999999997"/>
    <n v="0.12889999999999999"/>
    <n v="0.20280000000000001"/>
    <n v="0.84219999999999995"/>
    <x v="32"/>
  </r>
  <r>
    <x v="4"/>
    <n v="60290014"/>
    <s v="FRM"/>
    <s v="California"/>
    <s v="Kern"/>
    <n v="35.356110999999999"/>
    <n v="-119.040278"/>
    <n v="80034"/>
    <x v="32"/>
    <n v="34"/>
    <x v="0"/>
    <x v="33"/>
    <x v="33"/>
    <x v="33"/>
    <x v="33"/>
    <x v="33"/>
    <x v="31"/>
    <x v="33"/>
    <x v="33"/>
    <n v="0.5"/>
    <n v="2.1679175000000002"/>
    <n v="1.2684949999999999"/>
    <n v="2.0421678999999999"/>
    <n v="20.592227900000001"/>
    <n v="3.4076323999999998"/>
    <n v="2.6548246999999998"/>
    <n v="1.2204984000000001"/>
    <n v="0.22151940000000001"/>
    <n v="1.5775999999999999"/>
    <n v="0.54449999999999998"/>
    <n v="0.23960000000000001"/>
    <n v="1.0948"/>
    <n v="1.0106999999999999"/>
    <n v="0.1061"/>
    <n v="0.24940000000000001"/>
    <n v="0.61729999999999996"/>
    <x v="33"/>
  </r>
  <r>
    <x v="4"/>
    <n v="60290016"/>
    <s v="FRM"/>
    <s v="California"/>
    <s v="Kern"/>
    <n v="35.324722000000001"/>
    <n v="-118.999167"/>
    <n v="79034"/>
    <x v="33"/>
    <n v="41.1"/>
    <x v="0"/>
    <x v="34"/>
    <x v="34"/>
    <x v="34"/>
    <x v="34"/>
    <x v="34"/>
    <x v="32"/>
    <x v="34"/>
    <x v="34"/>
    <n v="0.5"/>
    <n v="2.0594027000000001"/>
    <n v="1.3768648999999999"/>
    <n v="2.555625"/>
    <n v="25.1472874"/>
    <n v="3.6208439000000001"/>
    <n v="4.1824516999999997"/>
    <n v="1.3286819000000001"/>
    <n v="0.34130850000000001"/>
    <n v="1.5149999999999999"/>
    <n v="0.60409999999999997"/>
    <n v="0.3044"/>
    <n v="1.1195999999999999"/>
    <n v="1.0784"/>
    <n v="0.1699"/>
    <n v="0.27589999999999998"/>
    <n v="0.97440000000000004"/>
    <x v="34"/>
  </r>
  <r>
    <x v="4"/>
    <n v="60310004"/>
    <s v="FRM"/>
    <s v="California"/>
    <s v="Kings"/>
    <n v="36.101388999999998"/>
    <n v="-119.565833"/>
    <n v="87032"/>
    <x v="34"/>
    <n v="29.8"/>
    <x v="0"/>
    <x v="35"/>
    <x v="35"/>
    <x v="35"/>
    <x v="35"/>
    <x v="35"/>
    <x v="33"/>
    <x v="35"/>
    <x v="35"/>
    <n v="0.5"/>
    <n v="1.0421868999999999"/>
    <n v="0.89201529999999996"/>
    <n v="1.5516866"/>
    <n v="19.7969379"/>
    <n v="2.1947508"/>
    <n v="2.6795640000000001"/>
    <n v="0.83122010000000002"/>
    <n v="0.31644420000000001"/>
    <n v="1.2070000000000001"/>
    <n v="0.52429999999999999"/>
    <n v="0.25950000000000001"/>
    <n v="0.97360000000000002"/>
    <n v="1.0036"/>
    <n v="0.1489"/>
    <n v="0.23649999999999999"/>
    <n v="0.98919999999999997"/>
    <x v="35"/>
  </r>
  <r>
    <x v="4"/>
    <n v="60333001"/>
    <s v="FRM"/>
    <s v="California"/>
    <s v="Lake"/>
    <n v="39.031388999999997"/>
    <n v="-122.922222"/>
    <n v="120015"/>
    <x v="35"/>
    <n v="25.8"/>
    <x v="0"/>
    <x v="36"/>
    <x v="36"/>
    <x v="36"/>
    <x v="36"/>
    <x v="36"/>
    <x v="34"/>
    <x v="36"/>
    <x v="36"/>
    <n v="0.5"/>
    <n v="1.0963830999999999"/>
    <n v="0.5718704"/>
    <n v="0.69012379999999995"/>
    <n v="16.853307699999998"/>
    <n v="2.0839612000000001"/>
    <n v="0"/>
    <n v="0.74863519999999995"/>
    <n v="3.3011906"/>
    <n v="1.0429999999999999"/>
    <n v="0.94210000000000005"/>
    <n v="0.89510000000000001"/>
    <n v="0.97589999999999999"/>
    <n v="0.93730000000000002"/>
    <n v="0"/>
    <n v="0.92559999999999998"/>
    <n v="1.0639000000000001"/>
    <x v="36"/>
  </r>
  <r>
    <x v="4"/>
    <n v="60370002"/>
    <s v="FRM"/>
    <s v="California"/>
    <s v="Los Angeles"/>
    <n v="34.136499999999998"/>
    <n v="-117.92391000000001"/>
    <n v="67040"/>
    <x v="36"/>
    <n v="24.2"/>
    <x v="0"/>
    <x v="37"/>
    <x v="37"/>
    <x v="37"/>
    <x v="37"/>
    <x v="37"/>
    <x v="35"/>
    <x v="37"/>
    <x v="37"/>
    <n v="0.5"/>
    <n v="1.4109757000000001"/>
    <n v="1.3260942"/>
    <n v="1.6764969000000001"/>
    <n v="13.3313513"/>
    <n v="2.8295865"/>
    <n v="2.1604812"/>
    <n v="0.87025300000000005"/>
    <n v="0.13773360000000001"/>
    <n v="0.97350000000000003"/>
    <n v="0.52300000000000002"/>
    <n v="0.4249"/>
    <n v="0.77300000000000002"/>
    <n v="0.70960000000000001"/>
    <n v="0.25480000000000003"/>
    <n v="0.4345"/>
    <n v="1.1202000000000001"/>
    <x v="37"/>
  </r>
  <r>
    <x v="4"/>
    <n v="60371002"/>
    <s v="FRM"/>
    <s v="California"/>
    <s v="Los Angeles"/>
    <n v="34.176049999999996"/>
    <n v="-118.31712"/>
    <n v="68037"/>
    <x v="37"/>
    <n v="21"/>
    <x v="0"/>
    <x v="38"/>
    <x v="38"/>
    <x v="38"/>
    <x v="38"/>
    <x v="38"/>
    <x v="36"/>
    <x v="38"/>
    <x v="38"/>
    <n v="0.5"/>
    <n v="1.1789320000000001"/>
    <n v="0.76370380000000004"/>
    <n v="1.8552268000000001"/>
    <n v="10.111846"/>
    <n v="3.4630641999999998"/>
    <n v="2.0001969000000002"/>
    <n v="1.0771873999999999"/>
    <n v="0.1125164"/>
    <n v="0.85009999999999997"/>
    <n v="0.31519999999999998"/>
    <n v="0.38540000000000002"/>
    <n v="0.83499999999999996"/>
    <n v="0.79530000000000001"/>
    <n v="0.18079999999999999"/>
    <n v="0.4506"/>
    <n v="0.97030000000000005"/>
    <x v="38"/>
  </r>
  <r>
    <x v="4"/>
    <n v="60371103"/>
    <s v="FRM"/>
    <s v="California"/>
    <s v="Los Angeles"/>
    <n v="34.066589999999998"/>
    <n v="-118.22687999999999"/>
    <n v="67037"/>
    <x v="38"/>
    <n v="22.3"/>
    <x v="0"/>
    <x v="39"/>
    <x v="39"/>
    <x v="39"/>
    <x v="39"/>
    <x v="39"/>
    <x v="37"/>
    <x v="39"/>
    <x v="39"/>
    <n v="0.5"/>
    <n v="1.3399791999999999"/>
    <n v="0.74239120000000003"/>
    <n v="1.9397612"/>
    <n v="9.5731535000000001"/>
    <n v="5.2085347000000004"/>
    <n v="1.2516023999999999"/>
    <n v="1.3346260999999999"/>
    <n v="0.43067499999999997"/>
    <n v="0.7893"/>
    <n v="0.34520000000000001"/>
    <n v="0.36149999999999999"/>
    <n v="1.0541"/>
    <n v="0.74950000000000006"/>
    <n v="0.1125"/>
    <n v="0.45419999999999999"/>
    <n v="1.2621"/>
    <x v="39"/>
  </r>
  <r>
    <x v="4"/>
    <n v="60371201"/>
    <s v="FRM"/>
    <s v="California"/>
    <s v="Los Angeles"/>
    <n v="34.199249999999999"/>
    <n v="-118.53276"/>
    <n v="68035"/>
    <x v="39"/>
    <n v="17.5"/>
    <x v="0"/>
    <x v="40"/>
    <x v="40"/>
    <x v="40"/>
    <x v="40"/>
    <x v="40"/>
    <x v="38"/>
    <x v="40"/>
    <x v="40"/>
    <n v="0.5"/>
    <n v="0.65398219999999996"/>
    <n v="0.59994230000000004"/>
    <n v="1.0416087000000001"/>
    <n v="10.691759100000001"/>
    <n v="2.3694546000000001"/>
    <n v="0.80384520000000004"/>
    <n v="0.71912030000000005"/>
    <n v="0.1937006"/>
    <n v="0.85980000000000001"/>
    <n v="0.35589999999999999"/>
    <n v="0.34589999999999999"/>
    <n v="0.89200000000000002"/>
    <n v="0.80740000000000001"/>
    <n v="0.1217"/>
    <n v="0.49490000000000001"/>
    <n v="1.9474"/>
    <x v="40"/>
  </r>
  <r>
    <x v="4"/>
    <n v="60371301"/>
    <s v="FRM"/>
    <s v="California"/>
    <s v="Los Angeles"/>
    <n v="33.928989999999999"/>
    <n v="-118.21071000000001"/>
    <n v="65037"/>
    <x v="40"/>
    <n v="21.6"/>
    <x v="0"/>
    <x v="41"/>
    <x v="41"/>
    <x v="41"/>
    <x v="41"/>
    <x v="41"/>
    <x v="39"/>
    <x v="41"/>
    <x v="41"/>
    <n v="0.5"/>
    <n v="1.1508651000000001"/>
    <n v="0.69139240000000002"/>
    <n v="1.7575285"/>
    <n v="11.221962"/>
    <n v="3.2478281999999998"/>
    <n v="1.9807965000000001"/>
    <n v="1.0020213"/>
    <n v="9.6258999999999997E-2"/>
    <n v="0.81200000000000006"/>
    <n v="0.26429999999999998"/>
    <n v="0.3659"/>
    <n v="0.82389999999999997"/>
    <n v="0.79469999999999996"/>
    <n v="0.1734"/>
    <n v="0.4108"/>
    <n v="1"/>
    <x v="41"/>
  </r>
  <r>
    <x v="4"/>
    <n v="60371602"/>
    <s v="FRM"/>
    <s v="California"/>
    <s v="Los Angeles"/>
    <n v="34.011940000000003"/>
    <n v="-118.06995000000001"/>
    <n v="66038"/>
    <x v="41"/>
    <n v="22.1"/>
    <x v="0"/>
    <x v="42"/>
    <x v="42"/>
    <x v="42"/>
    <x v="42"/>
    <x v="42"/>
    <x v="40"/>
    <x v="42"/>
    <x v="42"/>
    <n v="0.5"/>
    <n v="1.2446748000000001"/>
    <n v="1.1329857000000001"/>
    <n v="1.5757734999999999"/>
    <n v="12.1059074"/>
    <n v="2.9720599999999999"/>
    <n v="1.5905206999999999"/>
    <n v="0.93681219999999998"/>
    <n v="0.1229943"/>
    <n v="0.83209999999999995"/>
    <n v="0.32700000000000001"/>
    <n v="0.36330000000000001"/>
    <n v="0.87460000000000004"/>
    <n v="0.8135"/>
    <n v="0.15509999999999999"/>
    <n v="0.43240000000000001"/>
    <n v="1.0105"/>
    <x v="42"/>
  </r>
  <r>
    <x v="4"/>
    <n v="60372005"/>
    <s v="FRM"/>
    <s v="California"/>
    <s v="Los Angeles"/>
    <n v="34.132599999999996"/>
    <n v="-118.1272"/>
    <n v="67038"/>
    <x v="30"/>
    <n v="18.899999999999999"/>
    <x v="0"/>
    <x v="43"/>
    <x v="43"/>
    <x v="43"/>
    <x v="43"/>
    <x v="43"/>
    <x v="41"/>
    <x v="43"/>
    <x v="43"/>
    <n v="0.5"/>
    <n v="1.3138053000000001"/>
    <n v="0.8337734"/>
    <n v="1.9352156"/>
    <n v="7.1347218000000003"/>
    <n v="4.0882944999999999"/>
    <n v="1.7447305"/>
    <n v="1.2241229"/>
    <n v="0.19667470000000001"/>
    <n v="0.80430000000000001"/>
    <n v="0.32990000000000003"/>
    <n v="0.39079999999999998"/>
    <n v="0.81359999999999999"/>
    <n v="0.69799999999999995"/>
    <n v="0.1729"/>
    <n v="0.4798"/>
    <n v="0.89880000000000004"/>
    <x v="43"/>
  </r>
  <r>
    <x v="4"/>
    <n v="60374002"/>
    <s v="FRM"/>
    <s v="California"/>
    <s v="Los Angeles"/>
    <n v="33.82376"/>
    <n v="-118.18921"/>
    <n v="64037"/>
    <x v="42"/>
    <n v="18.3"/>
    <x v="0"/>
    <x v="44"/>
    <x v="44"/>
    <x v="44"/>
    <x v="44"/>
    <x v="44"/>
    <x v="42"/>
    <x v="44"/>
    <x v="44"/>
    <n v="0.5"/>
    <n v="1.1256467999999999"/>
    <n v="0.55072880000000002"/>
    <n v="1.6694798"/>
    <n v="8.4693480000000001"/>
    <n v="3.2172968000000002"/>
    <n v="1.7156258"/>
    <n v="1.0080085999999999"/>
    <n v="9.9251400000000004E-2"/>
    <n v="0.80559999999999998"/>
    <n v="0.16769999999999999"/>
    <n v="0.41010000000000002"/>
    <n v="0.71140000000000003"/>
    <n v="0.95909999999999995"/>
    <n v="0.17530000000000001"/>
    <n v="0.48680000000000001"/>
    <n v="1.0636000000000001"/>
    <x v="44"/>
  </r>
  <r>
    <x v="4"/>
    <n v="60374004"/>
    <s v="FRM"/>
    <s v="California"/>
    <s v="Los Angeles"/>
    <n v="33.792360000000002"/>
    <n v="-118.17533"/>
    <n v="64037"/>
    <x v="43"/>
    <n v="16"/>
    <x v="0"/>
    <x v="45"/>
    <x v="45"/>
    <x v="45"/>
    <x v="45"/>
    <x v="45"/>
    <x v="43"/>
    <x v="45"/>
    <x v="45"/>
    <n v="0.5"/>
    <n v="0.96488910000000006"/>
    <n v="0.73966460000000001"/>
    <n v="0.98945229999999995"/>
    <n v="8.9536742999999994"/>
    <n v="2.2188034000000001"/>
    <n v="0.83587440000000002"/>
    <n v="0.67495269999999996"/>
    <n v="0.17328499999999999"/>
    <n v="0.77669999999999995"/>
    <n v="0.28210000000000002"/>
    <n v="0.25140000000000001"/>
    <n v="1.0854999999999999"/>
    <n v="0.67549999999999999"/>
    <n v="8.8599999999999998E-2"/>
    <n v="0.3362"/>
    <n v="1.9975000000000001"/>
    <x v="45"/>
  </r>
  <r>
    <x v="4"/>
    <n v="60379033"/>
    <s v="FRM"/>
    <s v="California"/>
    <s v="Los Angeles"/>
    <n v="34.671388999999998"/>
    <n v="-118.130556"/>
    <n v="72039"/>
    <x v="28"/>
    <n v="14.9"/>
    <x v="0"/>
    <x v="46"/>
    <x v="46"/>
    <x v="46"/>
    <x v="46"/>
    <x v="46"/>
    <x v="44"/>
    <x v="46"/>
    <x v="46"/>
    <n v="0.5"/>
    <n v="1.8907936000000001"/>
    <n v="0.672485"/>
    <n v="0.71431509999999998"/>
    <n v="8.4202203999999998"/>
    <n v="2.0036909999999999"/>
    <n v="6.5670599999999996E-2"/>
    <n v="0.68508290000000005"/>
    <n v="1.4538499999999999E-2"/>
    <n v="0.89300000000000002"/>
    <n v="0.5837"/>
    <n v="0.54710000000000003"/>
    <n v="0.89100000000000001"/>
    <n v="0.71789999999999998"/>
    <n v="5.6599999999999998E-2"/>
    <n v="0.68940000000000001"/>
    <n v="0.4768"/>
    <x v="46"/>
  </r>
  <r>
    <x v="4"/>
    <n v="60450006"/>
    <s v="FRM"/>
    <s v="California"/>
    <s v="Mendocino"/>
    <n v="39.150556000000002"/>
    <n v="-123.205"/>
    <n v="121014"/>
    <x v="44"/>
    <n v="19.5"/>
    <x v="0"/>
    <x v="47"/>
    <x v="47"/>
    <x v="47"/>
    <x v="47"/>
    <x v="47"/>
    <x v="45"/>
    <x v="47"/>
    <x v="47"/>
    <n v="0.5"/>
    <n v="1.024133"/>
    <n v="0.53420049999999997"/>
    <n v="0.71099619999999997"/>
    <n v="11.507669399999999"/>
    <n v="1.9494503000000001"/>
    <n v="0.15178900000000001"/>
    <n v="0.70580229999999999"/>
    <n v="2.4741209"/>
    <n v="1.0172000000000001"/>
    <n v="0.77459999999999996"/>
    <n v="0.71619999999999995"/>
    <n v="0.9819"/>
    <n v="0.9405"/>
    <n v="0.1565"/>
    <n v="0.83440000000000003"/>
    <n v="1.0590999999999999"/>
    <x v="47"/>
  </r>
  <r>
    <x v="4"/>
    <n v="60472510"/>
    <s v="FRM"/>
    <s v="California"/>
    <s v="Merced"/>
    <n v="37.309167000000002"/>
    <n v="-120.48055600000001"/>
    <n v="100028"/>
    <x v="45"/>
    <n v="33.9"/>
    <x v="0"/>
    <x v="48"/>
    <x v="48"/>
    <x v="48"/>
    <x v="48"/>
    <x v="48"/>
    <x v="46"/>
    <x v="48"/>
    <x v="48"/>
    <n v="0.5"/>
    <n v="0.82224710000000001"/>
    <n v="0.98144229999999999"/>
    <n v="1.138865"/>
    <n v="26.0988197"/>
    <n v="1.4067034"/>
    <n v="2.1521688000000001"/>
    <n v="0.54377059999999999"/>
    <n v="0.33496619999999999"/>
    <n v="0.90680000000000005"/>
    <n v="0.56859999999999999"/>
    <n v="0.28360000000000002"/>
    <n v="0.94340000000000002"/>
    <n v="0.86739999999999995"/>
    <n v="0.18229999999999999"/>
    <n v="0.23469999999999999"/>
    <n v="1"/>
    <x v="48"/>
  </r>
  <r>
    <x v="4"/>
    <n v="60531003"/>
    <s v="FRM"/>
    <s v="California"/>
    <s v="Monterey"/>
    <n v="36.696829999999999"/>
    <n v="-121.636167"/>
    <n v="97019"/>
    <x v="46"/>
    <n v="11.4"/>
    <x v="0"/>
    <x v="49"/>
    <x v="49"/>
    <x v="49"/>
    <x v="49"/>
    <x v="49"/>
    <x v="47"/>
    <x v="49"/>
    <x v="49"/>
    <n v="0.5"/>
    <n v="0.82062190000000002"/>
    <n v="0.58785100000000001"/>
    <n v="0.56808139999999996"/>
    <n v="6.2552380999999997"/>
    <n v="1.4932364"/>
    <n v="0.18919369999999999"/>
    <n v="0.52706770000000003"/>
    <n v="0.54089790000000004"/>
    <n v="1.0176000000000001"/>
    <n v="0.55789999999999995"/>
    <n v="0.44800000000000001"/>
    <n v="1.17"/>
    <n v="0.83809999999999996"/>
    <n v="8.3299999999999999E-2"/>
    <n v="0.66900000000000004"/>
    <n v="1.9719"/>
    <x v="49"/>
  </r>
  <r>
    <x v="4"/>
    <n v="60570005"/>
    <s v="FRM"/>
    <s v="California"/>
    <s v="Nevada"/>
    <n v="39.234444000000003"/>
    <n v="-121.055556"/>
    <n v="118029"/>
    <x v="47"/>
    <n v="31.6"/>
    <x v="0"/>
    <x v="50"/>
    <x v="50"/>
    <x v="50"/>
    <x v="50"/>
    <x v="50"/>
    <x v="48"/>
    <x v="50"/>
    <x v="50"/>
    <n v="0.5"/>
    <n v="1.4572940999999999"/>
    <n v="0.70179049999999998"/>
    <n v="0.69133940000000005"/>
    <n v="25.123977700000001"/>
    <n v="2.0286388"/>
    <n v="0"/>
    <n v="0.73485880000000003"/>
    <n v="0.42647089999999999"/>
    <n v="1.1271"/>
    <n v="0.88949999999999996"/>
    <n v="0.86380000000000001"/>
    <n v="0.98140000000000005"/>
    <n v="1.0406"/>
    <n v="0"/>
    <n v="0.94740000000000002"/>
    <n v="1.2089000000000001"/>
    <x v="50"/>
  </r>
  <r>
    <x v="4"/>
    <n v="60571001"/>
    <s v="FRM"/>
    <s v="California"/>
    <s v="Nevada"/>
    <n v="39.338611"/>
    <n v="-120.170278"/>
    <n v="117035"/>
    <x v="48"/>
    <n v="24.1"/>
    <x v="0"/>
    <x v="51"/>
    <x v="51"/>
    <x v="51"/>
    <x v="51"/>
    <x v="51"/>
    <x v="49"/>
    <x v="51"/>
    <x v="51"/>
    <n v="0.5"/>
    <n v="1.8101494"/>
    <n v="1.4077321"/>
    <n v="0.50709079999999995"/>
    <n v="17.923555400000001"/>
    <n v="1.0796779000000001"/>
    <n v="0.4003545"/>
    <n v="0.39065680000000003"/>
    <n v="0.12680810000000001"/>
    <n v="1.0511999999999999"/>
    <n v="0.88939999999999997"/>
    <n v="0.71730000000000005"/>
    <n v="0.94910000000000005"/>
    <n v="0.91379999999999995"/>
    <n v="0.4138"/>
    <n v="0.71279999999999999"/>
    <n v="1.0843"/>
    <x v="51"/>
  </r>
  <r>
    <x v="4"/>
    <n v="60592022"/>
    <s v="FRM"/>
    <s v="California"/>
    <s v="Orange"/>
    <n v="33.630029999999998"/>
    <n v="-117.67592999999999"/>
    <n v="62041"/>
    <x v="49"/>
    <n v="13"/>
    <x v="0"/>
    <x v="52"/>
    <x v="52"/>
    <x v="52"/>
    <x v="52"/>
    <x v="52"/>
    <x v="50"/>
    <x v="52"/>
    <x v="52"/>
    <n v="0.5"/>
    <n v="0.88151959999999996"/>
    <n v="0.61015090000000005"/>
    <n v="0.91104960000000001"/>
    <n v="6.5688081"/>
    <n v="2.1946344"/>
    <n v="0.51836159999999998"/>
    <n v="0.76161900000000005"/>
    <n v="0.13780990000000001"/>
    <n v="0.79659999999999997"/>
    <n v="0.2235"/>
    <n v="0.30359999999999998"/>
    <n v="0.93810000000000004"/>
    <n v="0.98529999999999995"/>
    <n v="6.9199999999999998E-2"/>
    <n v="0.48720000000000002"/>
    <n v="0.92569999999999997"/>
    <x v="52"/>
  </r>
  <r>
    <x v="4"/>
    <n v="60610006"/>
    <s v="FRM"/>
    <s v="California"/>
    <s v="Placer"/>
    <n v="38.745832999999998"/>
    <n v="-121.265278"/>
    <n v="114026"/>
    <x v="50"/>
    <n v="18.3"/>
    <x v="0"/>
    <x v="53"/>
    <x v="53"/>
    <x v="53"/>
    <x v="53"/>
    <x v="53"/>
    <x v="51"/>
    <x v="53"/>
    <x v="53"/>
    <n v="0.5"/>
    <n v="0.65701480000000001"/>
    <n v="0.88843209999999995"/>
    <n v="0.65802729999999998"/>
    <n v="12.479862199999999"/>
    <n v="1.3433771999999999"/>
    <n v="0.860765"/>
    <n v="0.41907339999999998"/>
    <n v="0.53879569999999999"/>
    <n v="2.0491999999999999"/>
    <n v="0.67169999999999996"/>
    <n v="0.33679999999999999"/>
    <n v="0.89539999999999997"/>
    <n v="1.8148"/>
    <n v="0.14860000000000001"/>
    <n v="0.37019999999999997"/>
    <n v="3.4876999999999998"/>
    <x v="53"/>
  </r>
  <r>
    <x v="4"/>
    <n v="60631006"/>
    <s v="FRM"/>
    <s v="California"/>
    <s v="Plumas"/>
    <n v="39.937221999999998"/>
    <n v="-120.93777799999999"/>
    <n v="124031"/>
    <x v="51"/>
    <n v="29.6"/>
    <x v="0"/>
    <x v="54"/>
    <x v="54"/>
    <x v="54"/>
    <x v="54"/>
    <x v="54"/>
    <x v="52"/>
    <x v="54"/>
    <x v="54"/>
    <n v="0.5"/>
    <n v="1.0245108999999999"/>
    <n v="1.8325194"/>
    <n v="0.3417116"/>
    <n v="24.655054100000001"/>
    <n v="0.71543559999999995"/>
    <n v="0.26944580000000001"/>
    <n v="0.2303029"/>
    <n v="0.1007271"/>
    <n v="0.65039999999999998"/>
    <n v="0.84919999999999995"/>
    <n v="0.63049999999999995"/>
    <n v="0.97050000000000003"/>
    <n v="0.7964"/>
    <n v="0.35489999999999999"/>
    <n v="0.70499999999999996"/>
    <n v="1.0963000000000001"/>
    <x v="54"/>
  </r>
  <r>
    <x v="4"/>
    <n v="60631009"/>
    <s v="FRM"/>
    <s v="California"/>
    <s v="Plumas"/>
    <n v="39.808332999999998"/>
    <n v="-120.471667"/>
    <n v="122034"/>
    <x v="52"/>
    <n v="31.8"/>
    <x v="0"/>
    <x v="55"/>
    <x v="55"/>
    <x v="55"/>
    <x v="55"/>
    <x v="55"/>
    <x v="53"/>
    <x v="55"/>
    <x v="55"/>
    <n v="0.5"/>
    <n v="1.2559258"/>
    <n v="2.7144387000000001"/>
    <n v="0.29394559999999997"/>
    <n v="25.930372200000001"/>
    <n v="0.68041470000000004"/>
    <n v="0.13375889999999999"/>
    <n v="0.22926759999999999"/>
    <n v="9.1039800000000004E-2"/>
    <n v="0.99529999999999996"/>
    <n v="0.74529999999999996"/>
    <n v="0.76349999999999996"/>
    <n v="0.96279999999999999"/>
    <n v="0.97699999999999998"/>
    <n v="0.31319999999999998"/>
    <n v="0.99839999999999995"/>
    <n v="1"/>
    <x v="55"/>
  </r>
  <r>
    <x v="4"/>
    <n v="60651003"/>
    <s v="FRM"/>
    <s v="California"/>
    <s v="Riverside"/>
    <n v="33.94603"/>
    <n v="-117.40063000000001"/>
    <n v="64043"/>
    <x v="53"/>
    <n v="19.3"/>
    <x v="0"/>
    <x v="56"/>
    <x v="56"/>
    <x v="56"/>
    <x v="56"/>
    <x v="56"/>
    <x v="54"/>
    <x v="56"/>
    <x v="56"/>
    <n v="0.5"/>
    <n v="1.0758848999999999"/>
    <n v="0.951824"/>
    <n v="1.7167329"/>
    <n v="8.8335266000000008"/>
    <n v="2.7612572000000002"/>
    <n v="2.3497064000000001"/>
    <n v="0.8800867"/>
    <n v="0.30650870000000002"/>
    <n v="0.91249999999999998"/>
    <n v="0.42580000000000001"/>
    <n v="0.29699999999999999"/>
    <n v="0.89870000000000005"/>
    <n v="0.74119999999999997"/>
    <n v="0.1555"/>
    <n v="0.28660000000000002"/>
    <n v="0.95669999999999999"/>
    <x v="56"/>
  </r>
  <r>
    <x v="4"/>
    <n v="60652002"/>
    <s v="FRM"/>
    <s v="California"/>
    <s v="Riverside"/>
    <n v="33.708530000000003"/>
    <n v="-116.21536999999999"/>
    <n v="60052"/>
    <x v="54"/>
    <n v="15.9"/>
    <x v="0"/>
    <x v="57"/>
    <x v="57"/>
    <x v="57"/>
    <x v="57"/>
    <x v="57"/>
    <x v="55"/>
    <x v="57"/>
    <x v="57"/>
    <n v="0.5"/>
    <n v="1.7556729"/>
    <n v="0.37871460000000001"/>
    <n v="0.69161980000000001"/>
    <n v="9.8213481999999992"/>
    <n v="1.7496830000000001"/>
    <n v="0.22737679999999999"/>
    <n v="0.61403549999999996"/>
    <n v="0.23215749999999999"/>
    <n v="1.2825"/>
    <n v="0.38829999999999998"/>
    <n v="0.70509999999999995"/>
    <n v="0.83860000000000001"/>
    <n v="1.1303000000000001"/>
    <n v="0.15859999999999999"/>
    <n v="1.1816"/>
    <n v="0.70479999999999998"/>
    <x v="57"/>
  </r>
  <r>
    <x v="4"/>
    <n v="60655001"/>
    <s v="FRM"/>
    <s v="California"/>
    <s v="Riverside"/>
    <n v="33.85275"/>
    <n v="-116.54101"/>
    <n v="62049"/>
    <x v="1"/>
    <n v="14.5"/>
    <x v="0"/>
    <x v="58"/>
    <x v="58"/>
    <x v="58"/>
    <x v="58"/>
    <x v="58"/>
    <x v="56"/>
    <x v="58"/>
    <x v="58"/>
    <n v="0.5"/>
    <n v="1.9123490000000001"/>
    <n v="0.25654870000000002"/>
    <n v="0.51545110000000005"/>
    <n v="9.3717755999999994"/>
    <n v="1.3792609"/>
    <n v="4.28645E-2"/>
    <n v="0.49943460000000001"/>
    <n v="4.3070499999999998E-2"/>
    <n v="0.87060000000000004"/>
    <n v="0.45400000000000001"/>
    <n v="0.73329999999999995"/>
    <n v="0.93600000000000005"/>
    <n v="0.74470000000000003"/>
    <n v="0.31890000000000002"/>
    <n v="0.749"/>
    <n v="1.6842999999999999"/>
    <x v="58"/>
  </r>
  <r>
    <x v="4"/>
    <n v="60658001"/>
    <s v="FRM"/>
    <s v="California"/>
    <s v="Riverside"/>
    <n v="33.999580000000002"/>
    <n v="-117.41601"/>
    <n v="65043"/>
    <x v="55"/>
    <n v="23.1"/>
    <x v="0"/>
    <x v="59"/>
    <x v="59"/>
    <x v="59"/>
    <x v="59"/>
    <x v="59"/>
    <x v="57"/>
    <x v="59"/>
    <x v="59"/>
    <n v="0.5"/>
    <n v="1.1902457"/>
    <n v="0.9050705"/>
    <n v="1.8133987"/>
    <n v="12.035867700000001"/>
    <n v="3.3005941000000001"/>
    <n v="2.0200648000000001"/>
    <n v="1.0794846"/>
    <n v="0.25671139999999998"/>
    <n v="0.85119999999999996"/>
    <n v="0.42780000000000001"/>
    <n v="0.32919999999999999"/>
    <n v="0.87239999999999995"/>
    <n v="0.67949999999999999"/>
    <n v="0.15809999999999999"/>
    <n v="0.37909999999999999"/>
    <n v="1.0164"/>
    <x v="59"/>
  </r>
  <r>
    <x v="4"/>
    <n v="60658005"/>
    <s v="FRM"/>
    <s v="California"/>
    <s v="Riverside"/>
    <n v="33.995638"/>
    <n v="-117.49330399999999"/>
    <n v="65043"/>
    <x v="56"/>
    <n v="27.5"/>
    <x v="0"/>
    <x v="60"/>
    <x v="60"/>
    <x v="60"/>
    <x v="60"/>
    <x v="60"/>
    <x v="58"/>
    <x v="60"/>
    <x v="60"/>
    <n v="0.5"/>
    <n v="1.0775367"/>
    <n v="1.0849323"/>
    <n v="1.8573993"/>
    <n v="16.1759491"/>
    <n v="2.8765201999999999"/>
    <n v="2.6854844"/>
    <n v="0.93608930000000001"/>
    <n v="0.32851089999999999"/>
    <n v="0.72909999999999997"/>
    <n v="0.47449999999999998"/>
    <n v="0.37559999999999999"/>
    <n v="0.79790000000000005"/>
    <n v="0.59019999999999995"/>
    <n v="0.24879999999999999"/>
    <n v="0.37109999999999999"/>
    <n v="1.9268000000000001"/>
    <x v="60"/>
  </r>
  <r>
    <x v="4"/>
    <n v="60670006"/>
    <s v="FRM"/>
    <s v="California"/>
    <s v="Sacramento"/>
    <n v="38.613779000000001"/>
    <n v="-121.368014"/>
    <n v="113025"/>
    <x v="57"/>
    <n v="37.200000000000003"/>
    <x v="0"/>
    <x v="61"/>
    <x v="61"/>
    <x v="61"/>
    <x v="61"/>
    <x v="61"/>
    <x v="59"/>
    <x v="61"/>
    <x v="61"/>
    <n v="0.5"/>
    <n v="1.1343167999999999"/>
    <n v="1.4823978"/>
    <n v="1.1187107999999999"/>
    <n v="27.738996499999999"/>
    <n v="2.4390793"/>
    <n v="1.3353896999999999"/>
    <n v="0.71912229999999999"/>
    <n v="0.82061620000000002"/>
    <n v="0.93600000000000005"/>
    <n v="0.67849999999999999"/>
    <n v="0.3926"/>
    <n v="0.89019999999999999"/>
    <n v="0.9093"/>
    <n v="0.20130000000000001"/>
    <n v="0.36969999999999997"/>
    <n v="1.6123000000000001"/>
    <x v="61"/>
  </r>
  <r>
    <x v="4"/>
    <n v="60670010"/>
    <s v="FRM"/>
    <s v="California"/>
    <s v="Sacramento"/>
    <n v="38.558332999999998"/>
    <n v="-121.491944"/>
    <n v="113024"/>
    <x v="58"/>
    <n v="29.2"/>
    <x v="0"/>
    <x v="62"/>
    <x v="62"/>
    <x v="62"/>
    <x v="62"/>
    <x v="62"/>
    <x v="60"/>
    <x v="62"/>
    <x v="62"/>
    <n v="0.5"/>
    <n v="1.0073793"/>
    <n v="0.69159870000000001"/>
    <n v="1.1050758000000001"/>
    <n v="20.2582874"/>
    <n v="2.1875453"/>
    <n v="1.509822"/>
    <n v="0.67396460000000002"/>
    <n v="1.3494847999999999"/>
    <n v="0.95040000000000002"/>
    <n v="0.71909999999999996"/>
    <n v="0.4012"/>
    <n v="0.97929999999999995"/>
    <n v="0.82320000000000004"/>
    <n v="0.22420000000000001"/>
    <n v="0.38879999999999998"/>
    <n v="1.002"/>
    <x v="62"/>
  </r>
  <r>
    <x v="4"/>
    <n v="60674001"/>
    <s v="FRM"/>
    <s v="California"/>
    <s v="Sacramento"/>
    <n v="38.555833"/>
    <n v="-121.457222"/>
    <n v="113024"/>
    <x v="59"/>
    <n v="30.9"/>
    <x v="0"/>
    <x v="63"/>
    <x v="63"/>
    <x v="63"/>
    <x v="63"/>
    <x v="63"/>
    <x v="61"/>
    <x v="63"/>
    <x v="63"/>
    <n v="0.5"/>
    <n v="1.0576832"/>
    <n v="0.86361860000000001"/>
    <n v="1.0963949"/>
    <n v="21.708210000000001"/>
    <n v="2.1407835"/>
    <n v="1.5475042000000001"/>
    <n v="0.67882500000000001"/>
    <n v="1.3370785000000001"/>
    <n v="1.6890000000000001"/>
    <n v="0.53569999999999995"/>
    <n v="0.29089999999999999"/>
    <n v="1.0951"/>
    <n v="1.8942000000000001"/>
    <n v="0.1341"/>
    <n v="0.30470000000000003"/>
    <n v="5.8231999999999999"/>
    <x v="63"/>
  </r>
  <r>
    <x v="4"/>
    <n v="60690002"/>
    <s v="FRM"/>
    <s v="California"/>
    <s v="San Benito"/>
    <n v="36.844166999999999"/>
    <n v="-121.36111099999999"/>
    <n v="97021"/>
    <x v="60"/>
    <n v="11.7"/>
    <x v="0"/>
    <x v="64"/>
    <x v="64"/>
    <x v="64"/>
    <x v="64"/>
    <x v="64"/>
    <x v="62"/>
    <x v="64"/>
    <x v="64"/>
    <n v="0.5"/>
    <n v="0.83474099999999996"/>
    <n v="0.90268269999999995"/>
    <n v="0.76537809999999995"/>
    <n v="5.8177251999999999"/>
    <n v="1.3871450000000001"/>
    <n v="0.93758160000000001"/>
    <n v="0.43935469999999999"/>
    <n v="0.2041888"/>
    <n v="1.0466"/>
    <n v="0.78690000000000004"/>
    <n v="0.47749999999999998"/>
    <n v="1.0305"/>
    <n v="0.84389999999999998"/>
    <n v="0.26319999999999999"/>
    <n v="0.47110000000000002"/>
    <n v="1.0165"/>
    <x v="64"/>
  </r>
  <r>
    <x v="4"/>
    <n v="60710025"/>
    <s v="FRM"/>
    <s v="California"/>
    <s v="San Bernardino"/>
    <n v="34.037222"/>
    <n v="-117.69"/>
    <n v="65041"/>
    <x v="61"/>
    <n v="24.7"/>
    <x v="0"/>
    <x v="65"/>
    <x v="65"/>
    <x v="65"/>
    <x v="65"/>
    <x v="65"/>
    <x v="63"/>
    <x v="65"/>
    <x v="65"/>
    <n v="0.5"/>
    <n v="1.2611657000000001"/>
    <n v="1.2156992"/>
    <n v="1.3552947"/>
    <n v="15.4504337"/>
    <n v="2.4773784000000001"/>
    <n v="1.5205309"/>
    <n v="0.82477769999999995"/>
    <n v="0.1545985"/>
    <n v="0.98709999999999998"/>
    <n v="0.3967"/>
    <n v="0.31990000000000002"/>
    <n v="0.93359999999999999"/>
    <n v="0.93810000000000004"/>
    <n v="0.1358"/>
    <n v="0.36470000000000002"/>
    <n v="0.79730000000000001"/>
    <x v="65"/>
  </r>
  <r>
    <x v="4"/>
    <n v="60710306"/>
    <s v="FRM"/>
    <s v="California"/>
    <s v="San Bernardino"/>
    <n v="34.51"/>
    <n v="-117.330556"/>
    <n v="69045"/>
    <x v="62"/>
    <n v="13.7"/>
    <x v="0"/>
    <x v="66"/>
    <x v="66"/>
    <x v="66"/>
    <x v="66"/>
    <x v="66"/>
    <x v="64"/>
    <x v="66"/>
    <x v="66"/>
    <n v="0.5"/>
    <n v="1.3534740000000001"/>
    <n v="0.865178"/>
    <n v="0.8875651"/>
    <n v="6.7867841999999996"/>
    <n v="1.9946550999999999"/>
    <n v="0.60843250000000004"/>
    <n v="0.71997049999999996"/>
    <n v="7.3122099999999995E-2"/>
    <n v="1.0366"/>
    <n v="0.66020000000000001"/>
    <n v="0.53839999999999999"/>
    <n v="1.1317999999999999"/>
    <n v="0.91739999999999999"/>
    <n v="0.2034"/>
    <n v="0.65080000000000005"/>
    <n v="0.93720000000000003"/>
    <x v="66"/>
  </r>
  <r>
    <x v="4"/>
    <n v="60712002"/>
    <s v="FRM"/>
    <s v="California"/>
    <s v="San Bernardino"/>
    <n v="34.100020000000001"/>
    <n v="-117.49200999999999"/>
    <n v="66043"/>
    <x v="63"/>
    <n v="26.2"/>
    <x v="0"/>
    <x v="67"/>
    <x v="67"/>
    <x v="67"/>
    <x v="67"/>
    <x v="67"/>
    <x v="65"/>
    <x v="67"/>
    <x v="67"/>
    <n v="0.5"/>
    <n v="1.3440761999999999"/>
    <n v="1.3122908"/>
    <n v="1.5275049999999999"/>
    <n v="16.019546500000001"/>
    <n v="3.1378083000000001"/>
    <n v="1.2097479"/>
    <n v="1.0889093000000001"/>
    <n v="0.15322849999999999"/>
    <n v="0.92469999999999997"/>
    <n v="0.47199999999999998"/>
    <n v="0.31119999999999998"/>
    <n v="0.9294"/>
    <n v="0.75670000000000004"/>
    <n v="0.1046"/>
    <n v="0.39040000000000002"/>
    <n v="0.5796"/>
    <x v="67"/>
  </r>
  <r>
    <x v="4"/>
    <n v="60718001"/>
    <s v="FRM"/>
    <s v="California"/>
    <s v="San Bernardino"/>
    <n v="34.264443999999997"/>
    <n v="-116.86444400000001"/>
    <n v="66048"/>
    <x v="64"/>
    <n v="29.8"/>
    <x v="0"/>
    <x v="68"/>
    <x v="68"/>
    <x v="68"/>
    <x v="68"/>
    <x v="68"/>
    <x v="66"/>
    <x v="68"/>
    <x v="68"/>
    <n v="0.5"/>
    <n v="1.5965240000000001"/>
    <n v="0.4907395"/>
    <n v="0.63432180000000005"/>
    <n v="24.385957699999999"/>
    <n v="1.5388607000000001"/>
    <n v="0.2023056"/>
    <n v="0.53030100000000002"/>
    <n v="1.7466499999999999E-2"/>
    <n v="0.97760000000000002"/>
    <n v="0.52059999999999995"/>
    <n v="0.69259999999999999"/>
    <n v="0.91080000000000005"/>
    <n v="0.92159999999999997"/>
    <n v="0.2014"/>
    <n v="1.0391999999999999"/>
    <n v="1"/>
    <x v="68"/>
  </r>
  <r>
    <x v="4"/>
    <n v="60719004"/>
    <s v="FRM"/>
    <s v="California"/>
    <s v="San Bernardino"/>
    <n v="34.106879999999997"/>
    <n v="-117.27410999999999"/>
    <n v="65045"/>
    <x v="65"/>
    <n v="25.9"/>
    <x v="0"/>
    <x v="69"/>
    <x v="69"/>
    <x v="69"/>
    <x v="69"/>
    <x v="69"/>
    <x v="67"/>
    <x v="69"/>
    <x v="69"/>
    <n v="0.5"/>
    <n v="1.1303966999999999"/>
    <n v="1.1205463"/>
    <n v="1.6344595"/>
    <n v="15.640104300000001"/>
    <n v="2.6422234000000002"/>
    <n v="2.2202187000000002"/>
    <n v="0.84501000000000004"/>
    <n v="0.26168750000000002"/>
    <n v="0.98229999999999995"/>
    <n v="0.57289999999999996"/>
    <n v="0.33250000000000002"/>
    <n v="0.8609"/>
    <n v="0.75700000000000001"/>
    <n v="0.17849999999999999"/>
    <n v="0.32940000000000003"/>
    <n v="0.9274"/>
    <x v="69"/>
  </r>
  <r>
    <x v="4"/>
    <n v="60730001"/>
    <s v="FRM"/>
    <s v="California"/>
    <s v="San Diego"/>
    <n v="32.631231"/>
    <n v="-117.05907500000001"/>
    <n v="52043"/>
    <x v="66"/>
    <n v="19.3"/>
    <x v="0"/>
    <x v="70"/>
    <x v="70"/>
    <x v="70"/>
    <x v="70"/>
    <x v="70"/>
    <x v="68"/>
    <x v="70"/>
    <x v="70"/>
    <n v="0.5"/>
    <n v="0.72618199999999999"/>
    <n v="1.2072828"/>
    <n v="0.71113669999999995"/>
    <n v="13.3008823"/>
    <n v="1.5032957"/>
    <n v="0.64817979999999997"/>
    <n v="0.48765160000000002"/>
    <n v="0.2437493"/>
    <n v="0.9153"/>
    <n v="0.49159999999999998"/>
    <n v="0.3997"/>
    <n v="0.89470000000000005"/>
    <n v="0.71560000000000001"/>
    <n v="0.18049999999999999"/>
    <n v="0.54620000000000002"/>
    <n v="0.91930000000000001"/>
    <x v="70"/>
  </r>
  <r>
    <x v="4"/>
    <n v="60730003"/>
    <s v="FRM"/>
    <s v="California"/>
    <s v="San Diego"/>
    <n v="32.791193999999997"/>
    <n v="-116.942092"/>
    <n v="53044"/>
    <x v="67"/>
    <n v="16.5"/>
    <x v="0"/>
    <x v="71"/>
    <x v="71"/>
    <x v="71"/>
    <x v="71"/>
    <x v="71"/>
    <x v="69"/>
    <x v="71"/>
    <x v="71"/>
    <n v="0.5"/>
    <n v="0.52558079999999996"/>
    <n v="0.68751079999999998"/>
    <n v="0.97980089999999997"/>
    <n v="10.1046143"/>
    <n v="2.0953103999999998"/>
    <n v="0.70460509999999998"/>
    <n v="0.69754349999999998"/>
    <n v="0.2420166"/>
    <n v="1.0339"/>
    <n v="0.34949999999999998"/>
    <n v="0.42749999999999999"/>
    <n v="0.89129999999999998"/>
    <n v="1.0323"/>
    <n v="0.13350000000000001"/>
    <n v="0.61909999999999998"/>
    <n v="1.2549999999999999"/>
    <x v="71"/>
  </r>
  <r>
    <x v="4"/>
    <n v="60730006"/>
    <s v="FRM"/>
    <s v="California"/>
    <s v="San Diego"/>
    <n v="32.836461"/>
    <n v="-117.12875200000001"/>
    <n v="54043"/>
    <x v="25"/>
    <n v="15.5"/>
    <x v="0"/>
    <x v="72"/>
    <x v="72"/>
    <x v="72"/>
    <x v="72"/>
    <x v="72"/>
    <x v="70"/>
    <x v="72"/>
    <x v="72"/>
    <n v="0.5"/>
    <n v="0.71092849999999996"/>
    <n v="0.77980130000000003"/>
    <n v="1.0563408999999999"/>
    <n v="8.4047575000000005"/>
    <n v="2.4405345999999999"/>
    <n v="0.57786479999999996"/>
    <n v="0.83182619999999996"/>
    <n v="0.27052480000000001"/>
    <n v="0.93640000000000001"/>
    <n v="0.3337"/>
    <n v="0.50249999999999995"/>
    <n v="0.89139999999999997"/>
    <n v="0.98740000000000006"/>
    <n v="0.1381"/>
    <n v="0.74650000000000005"/>
    <n v="1.097"/>
    <x v="72"/>
  </r>
  <r>
    <x v="4"/>
    <n v="60731010"/>
    <s v="FRM"/>
    <s v="California"/>
    <s v="San Diego"/>
    <n v="32.701492000000002"/>
    <n v="-117.149653"/>
    <n v="52043"/>
    <x v="68"/>
    <n v="20.399999999999999"/>
    <x v="0"/>
    <x v="73"/>
    <x v="73"/>
    <x v="73"/>
    <x v="73"/>
    <x v="73"/>
    <x v="71"/>
    <x v="73"/>
    <x v="73"/>
    <n v="0.5"/>
    <n v="0.68500620000000001"/>
    <n v="1.2261808999999999"/>
    <n v="0.77763389999999999"/>
    <n v="14.20716"/>
    <n v="1.4491512"/>
    <n v="0.90010179999999995"/>
    <n v="0.45058730000000002"/>
    <n v="0.27224910000000002"/>
    <n v="0.8831"/>
    <n v="0.51129999999999998"/>
    <n v="0.40039999999999998"/>
    <n v="0.86450000000000005"/>
    <n v="0.68610000000000004"/>
    <n v="0.21940000000000001"/>
    <n v="0.46339999999999998"/>
    <n v="0.99809999999999999"/>
    <x v="73"/>
  </r>
  <r>
    <x v="4"/>
    <n v="60750005"/>
    <s v="FRM"/>
    <s v="California"/>
    <s v="San Francisco"/>
    <n v="37.765999999999998"/>
    <n v="-122.3991"/>
    <n v="108016"/>
    <x v="69"/>
    <n v="19.899999999999999"/>
    <x v="0"/>
    <x v="74"/>
    <x v="74"/>
    <x v="74"/>
    <x v="74"/>
    <x v="74"/>
    <x v="72"/>
    <x v="74"/>
    <x v="74"/>
    <n v="0.5"/>
    <n v="0.59238089999999999"/>
    <n v="0.55481559999999996"/>
    <n v="0.93552749999999996"/>
    <n v="13.2365484"/>
    <n v="1.5637785"/>
    <n v="1.2652494000000001"/>
    <n v="0.51188250000000002"/>
    <n v="0.82237649999999995"/>
    <n v="0.9194"/>
    <n v="0.36659999999999998"/>
    <n v="0.37759999999999999"/>
    <n v="0.89529999999999998"/>
    <n v="0.91579999999999995"/>
    <n v="0.1983"/>
    <n v="0.3906"/>
    <n v="1.9327000000000001"/>
    <x v="74"/>
  </r>
  <r>
    <x v="4"/>
    <n v="60771002"/>
    <s v="FRM"/>
    <s v="California"/>
    <s v="San Joaquin"/>
    <n v="37.950833000000003"/>
    <n v="-121.2675"/>
    <n v="107024"/>
    <x v="70"/>
    <n v="32.5"/>
    <x v="0"/>
    <x v="75"/>
    <x v="75"/>
    <x v="75"/>
    <x v="75"/>
    <x v="75"/>
    <x v="73"/>
    <x v="75"/>
    <x v="75"/>
    <n v="0.5"/>
    <n v="1.2389649"/>
    <n v="0.9518316"/>
    <n v="1.2692715999999999"/>
    <n v="22.678522099999999"/>
    <n v="2.5919072999999999"/>
    <n v="1.5613022999999999"/>
    <n v="0.79195110000000002"/>
    <n v="0.91764579999999996"/>
    <n v="1.4218999999999999"/>
    <n v="0.4546"/>
    <n v="0.29160000000000003"/>
    <n v="0.9879"/>
    <n v="1.4757"/>
    <n v="0.12230000000000001"/>
    <n v="0.31630000000000003"/>
    <n v="2.7136"/>
    <x v="75"/>
  </r>
  <r>
    <x v="4"/>
    <n v="60792006"/>
    <s v="FRM"/>
    <s v="California"/>
    <s v="San Luis Obispo"/>
    <n v="35.256605999999998"/>
    <n v="-120.66888899999999"/>
    <n v="82022"/>
    <x v="71"/>
    <n v="12"/>
    <x v="0"/>
    <x v="76"/>
    <x v="76"/>
    <x v="76"/>
    <x v="76"/>
    <x v="76"/>
    <x v="74"/>
    <x v="76"/>
    <x v="76"/>
    <n v="0.5"/>
    <n v="1.5048207"/>
    <n v="0.98007889999999998"/>
    <n v="0.64338119999999999"/>
    <n v="5.7014594000000001"/>
    <n v="1.5211957"/>
    <n v="0.36237920000000001"/>
    <n v="0.53506330000000002"/>
    <n v="0.28818149999999998"/>
    <n v="1.0344"/>
    <n v="0.93889999999999996"/>
    <n v="0.4486"/>
    <n v="1.0210999999999999"/>
    <n v="0.73750000000000004"/>
    <n v="0.14960000000000001"/>
    <n v="0.52200000000000002"/>
    <n v="1.0550999999999999"/>
    <x v="76"/>
  </r>
  <r>
    <x v="4"/>
    <n v="60798001"/>
    <s v="FRM"/>
    <s v="California"/>
    <s v="San Luis Obispo"/>
    <n v="35.491388999999998"/>
    <n v="-120.66805600000001"/>
    <n v="84023"/>
    <x v="72"/>
    <n v="13.4"/>
    <x v="0"/>
    <x v="77"/>
    <x v="77"/>
    <x v="77"/>
    <x v="77"/>
    <x v="77"/>
    <x v="75"/>
    <x v="77"/>
    <x v="77"/>
    <n v="0.5"/>
    <n v="1.1225413"/>
    <n v="0.74493929999999997"/>
    <n v="1.0718493"/>
    <n v="6.0255666000000003"/>
    <n v="1.7878286000000001"/>
    <n v="1.3981227000000001"/>
    <n v="0.57363310000000001"/>
    <n v="0.27143030000000001"/>
    <n v="0.70099999999999996"/>
    <n v="0.5242"/>
    <n v="0.43719999999999998"/>
    <n v="0.9829"/>
    <n v="0.79549999999999998"/>
    <n v="0.2445"/>
    <n v="0.36890000000000001"/>
    <n v="1.0316000000000001"/>
    <x v="77"/>
  </r>
  <r>
    <x v="4"/>
    <n v="60811001"/>
    <s v="FRM"/>
    <s v="California"/>
    <s v="San Mateo"/>
    <n v="37.482900000000001"/>
    <n v="-122.2034"/>
    <n v="105016"/>
    <x v="73"/>
    <n v="18.8"/>
    <x v="0"/>
    <x v="78"/>
    <x v="78"/>
    <x v="78"/>
    <x v="78"/>
    <x v="78"/>
    <x v="76"/>
    <x v="78"/>
    <x v="78"/>
    <n v="0.5"/>
    <n v="0.73100359999999998"/>
    <n v="1.1475682"/>
    <n v="0.92454860000000005"/>
    <n v="11.9375134"/>
    <n v="1.3807974000000001"/>
    <n v="1.4599214"/>
    <n v="0.45706390000000002"/>
    <n v="0.28364309999999998"/>
    <n v="0.84550000000000003"/>
    <n v="0.4819"/>
    <n v="0.313"/>
    <n v="0.9839"/>
    <n v="0.75170000000000003"/>
    <n v="0.18609999999999999"/>
    <n v="0.28749999999999998"/>
    <n v="0.96040000000000003"/>
    <x v="78"/>
  </r>
  <r>
    <x v="4"/>
    <n v="60830011"/>
    <s v="FRM"/>
    <s v="California"/>
    <s v="Santa Barbara"/>
    <n v="34.427776000000001"/>
    <n v="-119.69028"/>
    <n v="73027"/>
    <x v="74"/>
    <n v="17.7"/>
    <x v="0"/>
    <x v="79"/>
    <x v="79"/>
    <x v="79"/>
    <x v="79"/>
    <x v="79"/>
    <x v="77"/>
    <x v="79"/>
    <x v="79"/>
    <n v="0.5"/>
    <n v="0.97156419999999999"/>
    <n v="0.71326789999999995"/>
    <n v="0.4208693"/>
    <n v="13.5168819"/>
    <n v="1.0861373000000001"/>
    <n v="0.13143820000000001"/>
    <n v="0.3721507"/>
    <n v="6.6957199999999994E-2"/>
    <n v="0.9415"/>
    <n v="0.78849999999999998"/>
    <n v="0.52780000000000005"/>
    <n v="0.94059999999999999"/>
    <n v="0.6482"/>
    <n v="0.1797"/>
    <n v="0.67030000000000001"/>
    <n v="1"/>
    <x v="79"/>
  </r>
  <r>
    <x v="4"/>
    <n v="60831008"/>
    <s v="FRM"/>
    <s v="California"/>
    <s v="Santa Barbara"/>
    <n v="34.949167000000003"/>
    <n v="-120.436667"/>
    <n v="79023"/>
    <x v="75"/>
    <n v="11.5"/>
    <x v="0"/>
    <x v="80"/>
    <x v="80"/>
    <x v="80"/>
    <x v="80"/>
    <x v="80"/>
    <x v="78"/>
    <x v="80"/>
    <x v="80"/>
    <n v="0.5"/>
    <n v="1.4565243000000001"/>
    <n v="0.52292930000000004"/>
    <n v="0.61816559999999998"/>
    <n v="6.0251216999999997"/>
    <n v="1.4254165000000001"/>
    <n v="0.32793559999999999"/>
    <n v="0.48878559999999999"/>
    <n v="0.19199279999999999"/>
    <n v="0.88729999999999998"/>
    <n v="0.8397"/>
    <n v="0.52"/>
    <n v="1.0025999999999999"/>
    <n v="0.63959999999999995"/>
    <n v="0.25640000000000002"/>
    <n v="0.55049999999999999"/>
    <n v="0.79349999999999998"/>
    <x v="80"/>
  </r>
  <r>
    <x v="4"/>
    <n v="60850002"/>
    <s v="FRM"/>
    <s v="California"/>
    <s v="Santa Clara"/>
    <n v="37"/>
    <n v="-121.574444"/>
    <n v="99020"/>
    <x v="76"/>
    <n v="18.100000000000001"/>
    <x v="0"/>
    <x v="81"/>
    <x v="81"/>
    <x v="81"/>
    <x v="81"/>
    <x v="81"/>
    <x v="79"/>
    <x v="81"/>
    <x v="81"/>
    <n v="0.5"/>
    <n v="0.92982339999999997"/>
    <n v="1.1051789999999999"/>
    <n v="0.93152080000000004"/>
    <n v="10.625353799999999"/>
    <n v="1.8028466999999999"/>
    <n v="1.0054817"/>
    <n v="0.62971129999999997"/>
    <n v="0.57292030000000005"/>
    <n v="1.0947"/>
    <n v="0.55710000000000004"/>
    <n v="0.37790000000000001"/>
    <n v="1.2921"/>
    <n v="1.1236999999999999"/>
    <n v="0.15479999999999999"/>
    <n v="0.4738"/>
    <n v="2.3010000000000002"/>
    <x v="81"/>
  </r>
  <r>
    <x v="4"/>
    <n v="60850005"/>
    <s v="FRM"/>
    <s v="California"/>
    <s v="Santa Clara"/>
    <n v="37.348497000000002"/>
    <n v="-121.894898"/>
    <n v="103018"/>
    <x v="77"/>
    <n v="25.4"/>
    <x v="0"/>
    <x v="82"/>
    <x v="82"/>
    <x v="82"/>
    <x v="82"/>
    <x v="82"/>
    <x v="80"/>
    <x v="82"/>
    <x v="82"/>
    <n v="0.5"/>
    <n v="0.87985159999999996"/>
    <n v="1.3801475999999999"/>
    <n v="1.0569738"/>
    <n v="17.387626600000001"/>
    <n v="1.9572715999999999"/>
    <n v="1.2582897"/>
    <n v="0.67352100000000004"/>
    <n v="0.40110210000000002"/>
    <n v="0.89810000000000001"/>
    <n v="0.47349999999999998"/>
    <n v="0.33550000000000002"/>
    <n v="0.99980000000000002"/>
    <n v="0.98099999999999998"/>
    <n v="0.15129999999999999"/>
    <n v="0.3992"/>
    <n v="1.5044999999999999"/>
    <x v="82"/>
  </r>
  <r>
    <x v="4"/>
    <n v="60870007"/>
    <s v="FRM"/>
    <s v="California"/>
    <s v="Santa Cruz"/>
    <n v="36.984000000000002"/>
    <n v="-121.9883"/>
    <n v="100017"/>
    <x v="78"/>
    <n v="11.1"/>
    <x v="0"/>
    <x v="83"/>
    <x v="83"/>
    <x v="83"/>
    <x v="83"/>
    <x v="83"/>
    <x v="81"/>
    <x v="83"/>
    <x v="83"/>
    <n v="0.5"/>
    <n v="0.4536367"/>
    <n v="0.61968820000000002"/>
    <n v="0.41314450000000003"/>
    <n v="7.1560816999999997"/>
    <n v="0.96178370000000002"/>
    <n v="0.29312690000000002"/>
    <n v="0.33593460000000003"/>
    <n v="0.40993740000000001"/>
    <n v="0.91339999999999999"/>
    <n v="0.79339999999999999"/>
    <n v="0.52239999999999998"/>
    <n v="1.0284"/>
    <n v="0.70289999999999997"/>
    <n v="0.26190000000000002"/>
    <n v="0.55520000000000003"/>
    <n v="0.81620000000000004"/>
    <x v="83"/>
  </r>
  <r>
    <x v="4"/>
    <n v="60890004"/>
    <s v="FRM"/>
    <s v="California"/>
    <s v="Shasta"/>
    <n v="40.549722000000003"/>
    <n v="-122.379167"/>
    <n v="132023"/>
    <x v="44"/>
    <n v="20.7"/>
    <x v="0"/>
    <x v="84"/>
    <x v="84"/>
    <x v="84"/>
    <x v="84"/>
    <x v="84"/>
    <x v="82"/>
    <x v="84"/>
    <x v="84"/>
    <n v="0.5"/>
    <n v="1.2392243000000001"/>
    <n v="1.0310941"/>
    <n v="0.31945899999999999"/>
    <n v="16.405464200000001"/>
    <n v="0.92081559999999996"/>
    <n v="2.84008E-2"/>
    <n v="0.31883149999999999"/>
    <n v="3.0539500000000001E-2"/>
    <n v="0.97499999999999998"/>
    <n v="0.94910000000000005"/>
    <n v="0.90549999999999997"/>
    <n v="0.99390000000000001"/>
    <n v="0.95640000000000003"/>
    <n v="0.2964"/>
    <n v="0.97389999999999999"/>
    <n v="1"/>
    <x v="84"/>
  </r>
  <r>
    <x v="4"/>
    <n v="60950004"/>
    <s v="FRM"/>
    <s v="California"/>
    <s v="Solano"/>
    <n v="38.102699999999999"/>
    <n v="-122.23820000000001"/>
    <n v="110018"/>
    <x v="79"/>
    <n v="26.4"/>
    <x v="0"/>
    <x v="85"/>
    <x v="85"/>
    <x v="85"/>
    <x v="85"/>
    <x v="85"/>
    <x v="83"/>
    <x v="85"/>
    <x v="85"/>
    <n v="0.5"/>
    <n v="0.5739708"/>
    <n v="0.85145530000000003"/>
    <n v="1.1089222000000001"/>
    <n v="19.005676300000001"/>
    <n v="1.6290211999999999"/>
    <n v="1.7543428999999999"/>
    <n v="0.53806140000000002"/>
    <n v="0.50018940000000001"/>
    <n v="0.89070000000000005"/>
    <n v="0.57479999999999998"/>
    <n v="0.40960000000000002"/>
    <n v="0.86970000000000003"/>
    <n v="0.96030000000000004"/>
    <n v="0.24379999999999999"/>
    <n v="0.36809999999999998"/>
    <n v="1.1734"/>
    <x v="85"/>
  </r>
  <r>
    <x v="4"/>
    <n v="60970003"/>
    <s v="FRM"/>
    <s v="California"/>
    <s v="Sonoma"/>
    <n v="38.4435"/>
    <n v="-122.71"/>
    <n v="114015"/>
    <x v="80"/>
    <n v="23"/>
    <x v="0"/>
    <x v="86"/>
    <x v="86"/>
    <x v="86"/>
    <x v="86"/>
    <x v="86"/>
    <x v="84"/>
    <x v="86"/>
    <x v="86"/>
    <n v="0.5"/>
    <n v="0.41176499999999999"/>
    <n v="0.53592530000000005"/>
    <n v="0.69228590000000001"/>
    <n v="17.975463900000001"/>
    <n v="1.3243763"/>
    <n v="0.73191329999999999"/>
    <n v="0.4140025"/>
    <n v="0.50857350000000001"/>
    <n v="0.91810000000000003"/>
    <n v="0.66139999999999999"/>
    <n v="0.37609999999999999"/>
    <n v="1.0289999999999999"/>
    <n v="0.74529999999999996"/>
    <n v="0.1777"/>
    <n v="0.45200000000000001"/>
    <n v="0.77810000000000001"/>
    <x v="86"/>
  </r>
  <r>
    <x v="4"/>
    <n v="60990005"/>
    <s v="FRM"/>
    <s v="California"/>
    <s v="Stanislaus"/>
    <n v="37.641666999999998"/>
    <n v="-120.993611"/>
    <n v="104025"/>
    <x v="81"/>
    <n v="33.200000000000003"/>
    <x v="0"/>
    <x v="87"/>
    <x v="87"/>
    <x v="87"/>
    <x v="87"/>
    <x v="87"/>
    <x v="85"/>
    <x v="87"/>
    <x v="87"/>
    <n v="0.5"/>
    <n v="1.4099200000000001"/>
    <n v="1.1743238"/>
    <n v="1.6579306"/>
    <n v="21.244863500000001"/>
    <n v="3.1040385000000001"/>
    <n v="2.3634898999999998"/>
    <n v="0.98651500000000003"/>
    <n v="0.79505009999999998"/>
    <n v="0.85560000000000003"/>
    <n v="0.48449999999999999"/>
    <n v="0.35849999999999999"/>
    <n v="0.83520000000000005"/>
    <n v="0.90820000000000001"/>
    <n v="0.20469999999999999"/>
    <n v="0.33460000000000001"/>
    <n v="2.0716000000000001"/>
    <x v="87"/>
  </r>
  <r>
    <x v="4"/>
    <n v="60990006"/>
    <s v="FRM"/>
    <s v="California"/>
    <s v="Stanislaus"/>
    <n v="37.488332999999997"/>
    <n v="-120.83583299999999"/>
    <n v="102026"/>
    <x v="82"/>
    <n v="32.799999999999997"/>
    <x v="0"/>
    <x v="88"/>
    <x v="88"/>
    <x v="88"/>
    <x v="88"/>
    <x v="88"/>
    <x v="86"/>
    <x v="88"/>
    <x v="88"/>
    <n v="0.5"/>
    <n v="0.89778159999999996"/>
    <n v="1.1167606999999999"/>
    <n v="1.5525055999999999"/>
    <n v="22.730800599999998"/>
    <n v="1.7508322000000001"/>
    <n v="3.1369815000000001"/>
    <n v="0.74355760000000004"/>
    <n v="0.43237609999999999"/>
    <n v="0.94969999999999999"/>
    <n v="0.49690000000000001"/>
    <n v="0.30320000000000003"/>
    <n v="0.90359999999999996"/>
    <n v="0.95009999999999994"/>
    <n v="0.20430000000000001"/>
    <n v="0.248"/>
    <n v="0.86150000000000004"/>
    <x v="88"/>
  </r>
  <r>
    <x v="4"/>
    <n v="61010003"/>
    <s v="FRM"/>
    <s v="California"/>
    <s v="Sutter"/>
    <n v="39.138888999999999"/>
    <n v="-121.61750000000001"/>
    <n v="118025"/>
    <x v="83"/>
    <n v="32.6"/>
    <x v="0"/>
    <x v="89"/>
    <x v="89"/>
    <x v="89"/>
    <x v="89"/>
    <x v="89"/>
    <x v="87"/>
    <x v="89"/>
    <x v="89"/>
    <n v="0.5"/>
    <n v="1.0858893000000001"/>
    <n v="1.2064313"/>
    <n v="0.84425439999999996"/>
    <n v="24.957612999999998"/>
    <n v="1.7480266"/>
    <n v="0.93175569999999996"/>
    <n v="0.59371269999999998"/>
    <n v="0.78211699999999995"/>
    <n v="1.5911999999999999"/>
    <n v="0.45090000000000002"/>
    <n v="0.29409999999999997"/>
    <n v="1.0657000000000001"/>
    <n v="1.4532"/>
    <n v="0.1116"/>
    <n v="0.36220000000000002"/>
    <n v="2.4754"/>
    <x v="89"/>
  </r>
  <r>
    <x v="4"/>
    <n v="61072002"/>
    <s v="FRM"/>
    <s v="California"/>
    <s v="Tulare"/>
    <n v="36.332222000000002"/>
    <n v="-119.290278"/>
    <n v="89034"/>
    <x v="84"/>
    <n v="29.3"/>
    <x v="0"/>
    <x v="90"/>
    <x v="90"/>
    <x v="90"/>
    <x v="90"/>
    <x v="90"/>
    <x v="88"/>
    <x v="90"/>
    <x v="90"/>
    <n v="0.5"/>
    <n v="0.91169509999999998"/>
    <n v="0.91894299999999995"/>
    <n v="1.7417826999999999"/>
    <n v="18.528610199999999"/>
    <n v="2.3264792000000001"/>
    <n v="3.1887607999999998"/>
    <n v="0.91295850000000001"/>
    <n v="0.31644840000000002"/>
    <n v="0.997"/>
    <n v="0.51029999999999998"/>
    <n v="0.25919999999999999"/>
    <n v="1.0015000000000001"/>
    <n v="0.9859"/>
    <n v="0.15620000000000001"/>
    <n v="0.2293"/>
    <n v="0.94379999999999997"/>
    <x v="90"/>
  </r>
  <r>
    <x v="4"/>
    <n v="61110007"/>
    <s v="FRM"/>
    <s v="California"/>
    <s v="Ventura"/>
    <n v="34.21"/>
    <n v="-118.869444"/>
    <n v="69033"/>
    <x v="85"/>
    <n v="14.2"/>
    <x v="0"/>
    <x v="91"/>
    <x v="91"/>
    <x v="91"/>
    <x v="91"/>
    <x v="91"/>
    <x v="89"/>
    <x v="91"/>
    <x v="91"/>
    <n v="0.5"/>
    <n v="0.77380599999999999"/>
    <n v="0.53910119999999995"/>
    <n v="1.103448"/>
    <n v="6.6855520999999998"/>
    <n v="3.0502957999999998"/>
    <n v="0.3042784"/>
    <n v="0.98536769999999996"/>
    <n v="0.29012569999999999"/>
    <n v="1.0407"/>
    <n v="0.35649999999999998"/>
    <n v="0.40400000000000003"/>
    <n v="1.0437000000000001"/>
    <n v="0.95509999999999995"/>
    <n v="5.5800000000000002E-2"/>
    <n v="0.7006"/>
    <n v="2.0304000000000002"/>
    <x v="91"/>
  </r>
  <r>
    <x v="4"/>
    <n v="61110009"/>
    <s v="FRM"/>
    <s v="California"/>
    <s v="Ventura"/>
    <n v="34.404611000000003"/>
    <n v="-118.81"/>
    <n v="71034"/>
    <x v="86"/>
    <n v="14.8"/>
    <x v="0"/>
    <x v="92"/>
    <x v="92"/>
    <x v="92"/>
    <x v="92"/>
    <x v="92"/>
    <x v="90"/>
    <x v="92"/>
    <x v="92"/>
    <n v="0.5"/>
    <n v="0.61301430000000001"/>
    <n v="0.43661899999999998"/>
    <n v="0.72758979999999995"/>
    <n v="9.2162476000000009"/>
    <n v="2.3508995000000001"/>
    <n v="1.99674E-2"/>
    <n v="0.74811919999999998"/>
    <n v="0.26880310000000002"/>
    <n v="0.81359999999999999"/>
    <n v="0.69510000000000005"/>
    <n v="0.38030000000000003"/>
    <n v="1.1679999999999999"/>
    <n v="0.54330000000000001"/>
    <n v="1.41E-2"/>
    <n v="0.55779999999999996"/>
    <n v="1.2202"/>
    <x v="92"/>
  </r>
  <r>
    <x v="4"/>
    <n v="61112002"/>
    <s v="FRM"/>
    <s v="California"/>
    <s v="Ventura"/>
    <n v="34.277500000000003"/>
    <n v="-118.68472199999999"/>
    <n v="69034"/>
    <x v="87"/>
    <n v="16.3"/>
    <x v="0"/>
    <x v="93"/>
    <x v="93"/>
    <x v="93"/>
    <x v="93"/>
    <x v="93"/>
    <x v="91"/>
    <x v="93"/>
    <x v="93"/>
    <n v="0.5"/>
    <n v="0.6095313"/>
    <n v="0.50297460000000005"/>
    <n v="1.3472614000000001"/>
    <n v="8.2948588999999995"/>
    <n v="3.1732092000000001"/>
    <n v="0.64680269999999995"/>
    <n v="1.0596186000000001"/>
    <n v="0.19357650000000001"/>
    <n v="0.93079999999999996"/>
    <n v="0.37890000000000001"/>
    <n v="0.44350000000000001"/>
    <n v="0.95809999999999995"/>
    <n v="0.79979999999999996"/>
    <n v="0.1208"/>
    <n v="0.68720000000000003"/>
    <n v="1.3113999999999999"/>
    <x v="93"/>
  </r>
  <r>
    <x v="4"/>
    <n v="61113001"/>
    <s v="FRM"/>
    <s v="California"/>
    <s v="Ventura"/>
    <n v="34.255000000000003"/>
    <n v="-119.1425"/>
    <n v="70031"/>
    <x v="88"/>
    <n v="14.3"/>
    <x v="0"/>
    <x v="94"/>
    <x v="94"/>
    <x v="94"/>
    <x v="94"/>
    <x v="94"/>
    <x v="92"/>
    <x v="94"/>
    <x v="94"/>
    <n v="0.5"/>
    <n v="0.88446400000000003"/>
    <n v="0.71300699999999995"/>
    <n v="0.86092900000000006"/>
    <n v="7.7660121999999996"/>
    <n v="2.3302196999999998"/>
    <n v="0.32985419999999999"/>
    <n v="0.73661989999999999"/>
    <n v="0.2329194"/>
    <n v="0.98019999999999996"/>
    <n v="0.51459999999999995"/>
    <n v="0.38919999999999999"/>
    <n v="0.96909999999999996"/>
    <n v="0.74360000000000004"/>
    <n v="8.6400000000000005E-2"/>
    <n v="0.60560000000000003"/>
    <n v="1.6533"/>
    <x v="94"/>
  </r>
  <r>
    <x v="4"/>
    <n v="80010006"/>
    <s v="FRM"/>
    <s v="Colorado"/>
    <s v="Adams"/>
    <n v="39.826006999999997"/>
    <n v="-104.937438"/>
    <n v="103142"/>
    <x v="89"/>
    <n v="16.399999999999999"/>
    <x v="0"/>
    <x v="95"/>
    <x v="95"/>
    <x v="95"/>
    <x v="95"/>
    <x v="95"/>
    <x v="93"/>
    <x v="95"/>
    <x v="95"/>
    <n v="0.5"/>
    <n v="3.2715900000000002"/>
    <n v="0.389654"/>
    <n v="1.5221199000000001"/>
    <n v="4.9236468999999996"/>
    <n v="2.0139852"/>
    <n v="2.6714931000000002"/>
    <n v="0.7180744"/>
    <n v="0.4877338"/>
    <n v="1.0277000000000001"/>
    <n v="0.12640000000000001"/>
    <n v="0.57679999999999998"/>
    <n v="0.64800000000000002"/>
    <n v="0.98119999999999996"/>
    <n v="0.41270000000000001"/>
    <n v="0.53190000000000004"/>
    <n v="1.0239"/>
    <x v="95"/>
  </r>
  <r>
    <x v="4"/>
    <n v="80050005"/>
    <s v="FRM"/>
    <s v="Colorado"/>
    <s v="Arapahoe"/>
    <n v="39.604399000000001"/>
    <n v="-105.019526"/>
    <n v="101142"/>
    <x v="90"/>
    <n v="11.6"/>
    <x v="0"/>
    <x v="96"/>
    <x v="96"/>
    <x v="96"/>
    <x v="96"/>
    <x v="96"/>
    <x v="94"/>
    <x v="96"/>
    <x v="96"/>
    <n v="0.5"/>
    <n v="2.2327341999999999"/>
    <n v="0.2048528"/>
    <n v="0.75326729999999997"/>
    <n v="5.2181568"/>
    <n v="1.7718638"/>
    <n v="0.3377308"/>
    <n v="0.62901810000000002"/>
    <n v="4.6412200000000001E-2"/>
    <n v="0.97529999999999994"/>
    <n v="0.1099"/>
    <n v="0.58379999999999999"/>
    <n v="0.76770000000000005"/>
    <n v="1.1593"/>
    <n v="0.1343"/>
    <n v="0.79859999999999998"/>
    <n v="0.33260000000000001"/>
    <x v="96"/>
  </r>
  <r>
    <x v="4"/>
    <n v="80130003"/>
    <s v="FRM"/>
    <s v="Colorado"/>
    <s v="Boulder"/>
    <n v="40.164575999999997"/>
    <n v="-105.10085599999999"/>
    <n v="107142"/>
    <x v="91"/>
    <n v="15.1"/>
    <x v="0"/>
    <x v="97"/>
    <x v="97"/>
    <x v="97"/>
    <x v="97"/>
    <x v="97"/>
    <x v="95"/>
    <x v="97"/>
    <x v="97"/>
    <n v="0.5"/>
    <n v="2.3453056999999999"/>
    <n v="0.24363660000000001"/>
    <n v="1.2625656999999999"/>
    <n v="6.0881924999999999"/>
    <n v="1.5688059000000001"/>
    <n v="2.3298955000000001"/>
    <n v="0.59145979999999998"/>
    <n v="0.17110400000000001"/>
    <n v="1.1407"/>
    <n v="0.15709999999999999"/>
    <n v="0.5282"/>
    <n v="0.83960000000000001"/>
    <n v="0.91379999999999995"/>
    <n v="0.38650000000000001"/>
    <n v="0.4773"/>
    <n v="1.0939000000000001"/>
    <x v="97"/>
  </r>
  <r>
    <x v="4"/>
    <n v="80130012"/>
    <s v="FRM"/>
    <s v="Colorado"/>
    <s v="Boulder"/>
    <n v="40.021096999999997"/>
    <n v="-105.26338200000001"/>
    <n v="105140"/>
    <x v="92"/>
    <n v="11.7"/>
    <x v="0"/>
    <x v="98"/>
    <x v="98"/>
    <x v="98"/>
    <x v="98"/>
    <x v="98"/>
    <x v="96"/>
    <x v="98"/>
    <x v="98"/>
    <n v="0.5"/>
    <n v="2.0068931999999999"/>
    <n v="0.20554210000000001"/>
    <n v="1.1951593"/>
    <n v="3.4111280000000002"/>
    <n v="1.6816055000000001"/>
    <n v="1.9616994000000001"/>
    <n v="0.63502930000000002"/>
    <n v="0.16111629999999999"/>
    <n v="0.91669999999999996"/>
    <n v="0.14169999999999999"/>
    <n v="0.57469999999999999"/>
    <n v="0.73399999999999999"/>
    <n v="0.91420000000000001"/>
    <n v="0.4083"/>
    <n v="0.56289999999999996"/>
    <n v="0.87729999999999997"/>
    <x v="98"/>
  </r>
  <r>
    <x v="4"/>
    <n v="80310002"/>
    <s v="FRM"/>
    <s v="Colorado"/>
    <s v="Denver"/>
    <n v="39.751184000000002"/>
    <n v="-104.98762499999999"/>
    <n v="103142"/>
    <x v="85"/>
    <n v="12.9"/>
    <x v="0"/>
    <x v="99"/>
    <x v="99"/>
    <x v="99"/>
    <x v="99"/>
    <x v="99"/>
    <x v="97"/>
    <x v="99"/>
    <x v="99"/>
    <n v="0.5"/>
    <n v="1.7129795999999999"/>
    <n v="0.29500480000000001"/>
    <n v="1.1267681000000001"/>
    <n v="5.0028595999999999"/>
    <n v="1.3868756"/>
    <n v="2.1081311999999999"/>
    <n v="0.55634399999999995"/>
    <n v="0.27029209999999998"/>
    <n v="0.77739999999999998"/>
    <n v="0.1323"/>
    <n v="0.6512"/>
    <n v="0.58140000000000003"/>
    <n v="0.96099999999999997"/>
    <n v="0.50819999999999999"/>
    <n v="0.54969999999999997"/>
    <n v="1.3139000000000001"/>
    <x v="99"/>
  </r>
  <r>
    <x v="4"/>
    <n v="80310023"/>
    <s v="FRM"/>
    <s v="Colorado"/>
    <s v="Denver"/>
    <n v="39.781083000000002"/>
    <n v="-104.95665"/>
    <n v="103142"/>
    <x v="93"/>
    <n v="14"/>
    <x v="0"/>
    <x v="100"/>
    <x v="100"/>
    <x v="100"/>
    <x v="100"/>
    <x v="100"/>
    <x v="98"/>
    <x v="100"/>
    <x v="100"/>
    <n v="0.5"/>
    <n v="2.2968346999999998"/>
    <n v="0.31355929999999999"/>
    <n v="1.4246270999999999"/>
    <n v="4.0414963000000004"/>
    <n v="1.8338443"/>
    <n v="2.5605587999999999"/>
    <n v="0.66834610000000005"/>
    <n v="0.39021289999999997"/>
    <n v="0.94930000000000003"/>
    <n v="0.11899999999999999"/>
    <n v="0.64529999999999998"/>
    <n v="0.61429999999999996"/>
    <n v="1.1101000000000001"/>
    <n v="0.46610000000000001"/>
    <n v="0.58779999999999999"/>
    <n v="1.0377000000000001"/>
    <x v="100"/>
  </r>
  <r>
    <x v="4"/>
    <n v="80310025"/>
    <s v="FRM"/>
    <s v="Colorado"/>
    <s v="Denver"/>
    <n v="39.704005000000002"/>
    <n v="-104.998113"/>
    <n v="102142"/>
    <x v="94"/>
    <n v="11.5"/>
    <x v="0"/>
    <x v="101"/>
    <x v="101"/>
    <x v="101"/>
    <x v="101"/>
    <x v="101"/>
    <x v="99"/>
    <x v="101"/>
    <x v="101"/>
    <n v="0.5"/>
    <n v="1.1138722999999999"/>
    <n v="0.1867086"/>
    <n v="0.82149030000000001"/>
    <n v="5.9430189000000002"/>
    <n v="1.9863842"/>
    <n v="0.26412479999999999"/>
    <n v="0.68272759999999999"/>
    <n v="1.1433E-2"/>
    <n v="0.87250000000000005"/>
    <n v="8.6199999999999999E-2"/>
    <n v="0.44619999999999999"/>
    <n v="1.0543"/>
    <n v="1.5527"/>
    <n v="5.6300000000000003E-2"/>
    <n v="0.71079999999999999"/>
    <n v="4.6800000000000001E-2"/>
    <x v="101"/>
  </r>
  <r>
    <x v="4"/>
    <n v="80350004"/>
    <s v="FRM"/>
    <s v="Colorado"/>
    <s v="Douglas"/>
    <n v="39.534488000000003"/>
    <n v="-105.070358"/>
    <n v="101141"/>
    <x v="95"/>
    <n v="10.5"/>
    <x v="0"/>
    <x v="102"/>
    <x v="102"/>
    <x v="102"/>
    <x v="102"/>
    <x v="102"/>
    <x v="100"/>
    <x v="102"/>
    <x v="102"/>
    <n v="0.5"/>
    <n v="1.8784597999999999"/>
    <n v="0.23073250000000001"/>
    <n v="0.71669830000000001"/>
    <n v="4.5110631000000003"/>
    <n v="1.3601965"/>
    <n v="0.75248079999999995"/>
    <n v="0.48645749999999999"/>
    <n v="9.4338099999999994E-2"/>
    <n v="1.1148"/>
    <n v="0.14130000000000001"/>
    <n v="0.60829999999999995"/>
    <n v="0.70369999999999999"/>
    <n v="1.1873"/>
    <n v="0.2873"/>
    <n v="0.70040000000000002"/>
    <n v="0.76929999999999998"/>
    <x v="102"/>
  </r>
  <r>
    <x v="4"/>
    <n v="80390001"/>
    <s v="FRM"/>
    <s v="Colorado"/>
    <s v="Elbert"/>
    <n v="39.231383999999998"/>
    <n v="-104.63477"/>
    <n v="98144"/>
    <x v="96"/>
    <n v="9.6"/>
    <x v="0"/>
    <x v="103"/>
    <x v="103"/>
    <x v="103"/>
    <x v="103"/>
    <x v="103"/>
    <x v="101"/>
    <x v="103"/>
    <x v="103"/>
    <n v="0.5"/>
    <n v="3.0454015999999999"/>
    <n v="0.38160929999999998"/>
    <n v="0.56559269999999995"/>
    <n v="3.0131154000000002"/>
    <n v="1.3823164999999999"/>
    <n v="0.214278"/>
    <n v="0.4967781"/>
    <n v="3.5055000000000003E-2"/>
    <n v="1.2537"/>
    <n v="0.31219999999999998"/>
    <n v="0.79800000000000004"/>
    <n v="0.71389999999999998"/>
    <n v="1.1516999999999999"/>
    <n v="0.22950000000000001"/>
    <n v="0.96819999999999995"/>
    <n v="0.70220000000000005"/>
    <x v="103"/>
  </r>
  <r>
    <x v="4"/>
    <n v="80410017"/>
    <s v="FRM"/>
    <s v="Colorado"/>
    <s v="El Paso"/>
    <n v="38.848013999999999"/>
    <n v="-104.828564"/>
    <n v="94142"/>
    <x v="97"/>
    <n v="10.5"/>
    <x v="0"/>
    <x v="104"/>
    <x v="104"/>
    <x v="104"/>
    <x v="104"/>
    <x v="104"/>
    <x v="102"/>
    <x v="104"/>
    <x v="104"/>
    <n v="0.5"/>
    <n v="2.0986218000000001"/>
    <n v="0.52215979999999995"/>
    <n v="0.69228520000000004"/>
    <n v="4.1881132000000001"/>
    <n v="1.3828585"/>
    <n v="0.66845180000000004"/>
    <n v="0.45175280000000001"/>
    <n v="1.7991400000000001E-2"/>
    <n v="0.79649999999999999"/>
    <n v="0.38469999999999999"/>
    <n v="0.84319999999999995"/>
    <n v="1.052"/>
    <n v="0.86170000000000002"/>
    <n v="0.88429999999999997"/>
    <n v="0.78969999999999996"/>
    <n v="2.94"/>
    <x v="104"/>
  </r>
  <r>
    <x v="4"/>
    <n v="80690009"/>
    <s v="FRM"/>
    <s v="Colorado"/>
    <s v="Larimer"/>
    <n v="40.571288000000003"/>
    <n v="-105.07969300000001"/>
    <n v="110142"/>
    <x v="92"/>
    <n v="12.9"/>
    <x v="0"/>
    <x v="105"/>
    <x v="105"/>
    <x v="105"/>
    <x v="105"/>
    <x v="105"/>
    <x v="103"/>
    <x v="105"/>
    <x v="105"/>
    <n v="0.5"/>
    <n v="1.5650709"/>
    <n v="0.12345009999999999"/>
    <n v="0.89940019999999998"/>
    <n v="6.6254305999999996"/>
    <n v="1.1819754"/>
    <n v="1.5780261"/>
    <n v="0.42496529999999999"/>
    <n v="3.6990700000000001E-2"/>
    <n v="1.0369999999999999"/>
    <n v="0.17169999999999999"/>
    <n v="0.59619999999999995"/>
    <n v="0.74229999999999996"/>
    <n v="0.97760000000000002"/>
    <n v="0.433"/>
    <n v="0.55640000000000001"/>
    <n v="1.1557999999999999"/>
    <x v="105"/>
  </r>
  <r>
    <x v="4"/>
    <n v="80770017"/>
    <s v="FRM"/>
    <s v="Colorado"/>
    <s v="Mesa"/>
    <n v="39.063797999999998"/>
    <n v="-108.561173"/>
    <n v="99116"/>
    <x v="98"/>
    <n v="23.6"/>
    <x v="0"/>
    <x v="106"/>
    <x v="106"/>
    <x v="106"/>
    <x v="106"/>
    <x v="106"/>
    <x v="104"/>
    <x v="106"/>
    <x v="106"/>
    <n v="0.5"/>
    <n v="1.6465259999999999"/>
    <n v="0.87742880000000001"/>
    <n v="1.4228574"/>
    <n v="13.617498400000001"/>
    <n v="1.3456155000000001"/>
    <n v="3.2521205000000002"/>
    <n v="0.83720479999999997"/>
    <n v="0.12701209999999999"/>
    <n v="0.57410000000000005"/>
    <n v="0.52529999999999999"/>
    <n v="0.65610000000000002"/>
    <n v="0.95440000000000003"/>
    <n v="0.92879999999999996"/>
    <n v="0.57469999999999999"/>
    <n v="0.63319999999999999"/>
    <n v="0.91210000000000002"/>
    <x v="106"/>
  </r>
  <r>
    <x v="4"/>
    <n v="81010012"/>
    <s v="FRM"/>
    <s v="Colorado"/>
    <s v="Pueblo"/>
    <n v="38.263058000000001"/>
    <n v="-104.612133"/>
    <n v="89143"/>
    <x v="99"/>
    <n v="13.8"/>
    <x v="0"/>
    <x v="107"/>
    <x v="107"/>
    <x v="107"/>
    <x v="107"/>
    <x v="107"/>
    <x v="105"/>
    <x v="107"/>
    <x v="107"/>
    <n v="0.5"/>
    <n v="0.98473339999999998"/>
    <n v="0.26508280000000001"/>
    <n v="0.40770840000000003"/>
    <n v="10.2163448"/>
    <n v="0.79235180000000005"/>
    <n v="0.45582810000000001"/>
    <n v="0.24790319999999999"/>
    <n v="1.4318000000000001E-2"/>
    <n v="0.63119999999999998"/>
    <n v="0.31879999999999997"/>
    <n v="0.73229999999999995"/>
    <n v="0.96440000000000003"/>
    <n v="0.82699999999999996"/>
    <n v="0.61819999999999997"/>
    <n v="0.70309999999999995"/>
    <n v="1.4704999999999999"/>
    <x v="107"/>
  </r>
  <r>
    <x v="4"/>
    <n v="81230006"/>
    <s v="FRM"/>
    <s v="Colorado"/>
    <s v="Weld"/>
    <n v="40.414876999999997"/>
    <n v="-104.70693"/>
    <n v="109144"/>
    <x v="100"/>
    <n v="15.8"/>
    <x v="0"/>
    <x v="108"/>
    <x v="108"/>
    <x v="108"/>
    <x v="108"/>
    <x v="108"/>
    <x v="106"/>
    <x v="108"/>
    <x v="108"/>
    <n v="0.5"/>
    <n v="2.0116285999999999"/>
    <n v="0.19422539999999999"/>
    <n v="1.2320226000000001"/>
    <n v="7.3620558000000003"/>
    <n v="1.4346402"/>
    <n v="2.3968568000000001"/>
    <n v="0.57920490000000002"/>
    <n v="9.2733999999999997E-2"/>
    <n v="0.99939999999999996"/>
    <n v="0.15570000000000001"/>
    <n v="0.59560000000000002"/>
    <n v="0.75129999999999997"/>
    <n v="0.97450000000000003"/>
    <n v="0.45800000000000002"/>
    <n v="0.53920000000000001"/>
    <n v="1"/>
    <x v="108"/>
  </r>
  <r>
    <x v="4"/>
    <n v="81230008"/>
    <s v="FRM"/>
    <s v="Colorado"/>
    <s v="Weld"/>
    <n v="40.209387"/>
    <n v="-104.82405"/>
    <n v="107143"/>
    <x v="44"/>
    <n v="13.8"/>
    <x v="0"/>
    <x v="109"/>
    <x v="109"/>
    <x v="109"/>
    <x v="109"/>
    <x v="109"/>
    <x v="107"/>
    <x v="109"/>
    <x v="109"/>
    <n v="0.5"/>
    <n v="2.1045539"/>
    <n v="0.2002708"/>
    <n v="0.86652899999999999"/>
    <n v="7.0474606"/>
    <n v="1.1538090999999999"/>
    <n v="1.4960363999999999"/>
    <n v="0.40336610000000001"/>
    <n v="8.7953199999999995E-2"/>
    <n v="0.61990000000000001"/>
    <n v="0.1721"/>
    <n v="0.60629999999999995"/>
    <n v="0.76190000000000002"/>
    <n v="0.75609999999999999"/>
    <n v="0.50560000000000005"/>
    <n v="0.46970000000000001"/>
    <n v="1.7204999999999999"/>
    <x v="109"/>
  </r>
  <r>
    <x v="4"/>
    <n v="160010010"/>
    <s v="FRM"/>
    <s v="Idaho"/>
    <s v="Ada"/>
    <n v="43.600264000000003"/>
    <n v="-116.347897"/>
    <n v="149070"/>
    <x v="101"/>
    <n v="14.1"/>
    <x v="0"/>
    <x v="110"/>
    <x v="110"/>
    <x v="110"/>
    <x v="110"/>
    <x v="110"/>
    <x v="108"/>
    <x v="110"/>
    <x v="110"/>
    <n v="0.5"/>
    <n v="1.1124373999999999"/>
    <n v="0.51837739999999999"/>
    <n v="0.96715499999999999"/>
    <n v="7.4470267000000003"/>
    <n v="1.2969387999999999"/>
    <n v="1.6869075"/>
    <n v="0.52977700000000005"/>
    <n v="9.6218300000000007E-2"/>
    <n v="1.0752999999999999"/>
    <n v="0.37090000000000001"/>
    <n v="0.54100000000000004"/>
    <n v="0.79649999999999999"/>
    <n v="1.0351999999999999"/>
    <n v="0.37119999999999997"/>
    <n v="0.56989999999999996"/>
    <n v="1.3522000000000001"/>
    <x v="110"/>
  </r>
  <r>
    <x v="4"/>
    <n v="160090010"/>
    <s v="FRM"/>
    <s v="Idaho"/>
    <s v="Benewah"/>
    <n v="47.316667000000002"/>
    <n v="-116.57028"/>
    <n v="183076"/>
    <x v="35"/>
    <n v="26"/>
    <x v="0"/>
    <x v="111"/>
    <x v="111"/>
    <x v="111"/>
    <x v="111"/>
    <x v="111"/>
    <x v="109"/>
    <x v="111"/>
    <x v="111"/>
    <n v="0.5"/>
    <n v="0.88096479999999999"/>
    <n v="1.3603095999999999"/>
    <n v="0.50351690000000004"/>
    <n v="20.699869199999998"/>
    <n v="0.74408379999999996"/>
    <n v="1.0318761999999999"/>
    <n v="0.2871689"/>
    <n v="6.6239199999999998E-2"/>
    <n v="0.99980000000000002"/>
    <n v="0.98899999999999999"/>
    <n v="0.89659999999999995"/>
    <n v="0.99860000000000004"/>
    <n v="0.99570000000000003"/>
    <n v="0.83950000000000002"/>
    <n v="0.89370000000000005"/>
    <n v="1"/>
    <x v="111"/>
  </r>
  <r>
    <x v="4"/>
    <n v="160410001"/>
    <s v="FRM"/>
    <s v="Idaho"/>
    <s v="Franklin"/>
    <n v="42.013333000000003"/>
    <n v="-111.809167"/>
    <n v="129097"/>
    <x v="63"/>
    <n v="29.9"/>
    <x v="0"/>
    <x v="112"/>
    <x v="112"/>
    <x v="112"/>
    <x v="112"/>
    <x v="112"/>
    <x v="110"/>
    <x v="112"/>
    <x v="112"/>
    <n v="0.5"/>
    <n v="1.2619547"/>
    <n v="0.33714250000000001"/>
    <n v="1.8511013000000001"/>
    <n v="18.6357994"/>
    <n v="1.7023013"/>
    <n v="4.2361921999999996"/>
    <n v="0.92315510000000001"/>
    <n v="0.54898639999999999"/>
    <n v="0.99950000000000006"/>
    <n v="0.255"/>
    <n v="0.4955"/>
    <n v="0.78559999999999997"/>
    <n v="0.97289999999999999"/>
    <n v="0.39679999999999999"/>
    <n v="0.43630000000000002"/>
    <n v="1"/>
    <x v="112"/>
  </r>
  <r>
    <x v="4"/>
    <n v="160790017"/>
    <s v="FRM"/>
    <s v="Idaho"/>
    <s v="Shoshone"/>
    <n v="47.536389"/>
    <n v="-116.236667"/>
    <n v="185078"/>
    <x v="11"/>
    <n v="32.200000000000003"/>
    <x v="0"/>
    <x v="113"/>
    <x v="113"/>
    <x v="113"/>
    <x v="113"/>
    <x v="113"/>
    <x v="111"/>
    <x v="113"/>
    <x v="113"/>
    <n v="0.5"/>
    <n v="1.2315853999999999"/>
    <n v="1.5148687000000001"/>
    <n v="0.62436769999999997"/>
    <n v="25.756528899999999"/>
    <n v="1.1739393"/>
    <n v="1.0085926999999999"/>
    <n v="0.35873630000000001"/>
    <n v="6.7687200000000003E-2"/>
    <n v="0.88190000000000002"/>
    <n v="1.0304"/>
    <n v="0.82010000000000005"/>
    <n v="0.94450000000000001"/>
    <n v="0.9466"/>
    <n v="0.71240000000000003"/>
    <n v="0.83609999999999995"/>
    <n v="0.64600000000000002"/>
    <x v="113"/>
  </r>
  <r>
    <x v="4"/>
    <n v="191370002"/>
    <s v="FRM"/>
    <s v="Iowa"/>
    <s v="Montgomery"/>
    <n v="40.969112000000003"/>
    <n v="-95.044950999999998"/>
    <n v="112212"/>
    <x v="102"/>
    <n v="17.899999999999999"/>
    <x v="0"/>
    <x v="114"/>
    <x v="114"/>
    <x v="114"/>
    <x v="114"/>
    <x v="114"/>
    <x v="112"/>
    <x v="114"/>
    <x v="114"/>
    <n v="0.5"/>
    <n v="1.3680847"/>
    <n v="9.8342499999999999E-2"/>
    <n v="1.8646817"/>
    <n v="6.2485527999999997"/>
    <n v="5.6561674999999996"/>
    <n v="0.4621036"/>
    <n v="1.7298412000000001"/>
    <n v="0"/>
    <n v="2.0369000000000002"/>
    <n v="0.2084"/>
    <n v="0.62990000000000002"/>
    <n v="1.0953999999999999"/>
    <n v="1.6771"/>
    <n v="7.2999999999999995E-2"/>
    <n v="1.0234000000000001"/>
    <n v="-9"/>
    <x v="114"/>
  </r>
  <r>
    <x v="4"/>
    <n v="191471002"/>
    <s v="FRM"/>
    <s v="Iowa"/>
    <s v="Palo Alto"/>
    <n v="43.123703999999996"/>
    <n v="-94.693517999999997"/>
    <n v="132214"/>
    <x v="103"/>
    <n v="17.2"/>
    <x v="0"/>
    <x v="115"/>
    <x v="115"/>
    <x v="115"/>
    <x v="115"/>
    <x v="115"/>
    <x v="113"/>
    <x v="115"/>
    <x v="115"/>
    <n v="0.5"/>
    <n v="0.88012029999999997"/>
    <n v="9.24175E-2"/>
    <n v="1.9507429999999999"/>
    <n v="5.8415875000000002"/>
    <n v="4.7798442999999997"/>
    <n v="1.607316"/>
    <n v="1.5951070000000001"/>
    <n v="5.2230600000000002E-2"/>
    <n v="1.3131999999999999"/>
    <n v="0.16819999999999999"/>
    <n v="0.59509999999999996"/>
    <n v="1.1057999999999999"/>
    <n v="1.3230999999999999"/>
    <n v="0.21829999999999999"/>
    <n v="0.83399999999999996"/>
    <n v="0.59970000000000001"/>
    <x v="115"/>
  </r>
  <r>
    <x v="4"/>
    <n v="191530030"/>
    <s v="FRM"/>
    <s v="Iowa"/>
    <s v="Polk"/>
    <n v="41.603158999999998"/>
    <n v="-93.643118000000001"/>
    <n v="118222"/>
    <x v="104"/>
    <n v="18.600000000000001"/>
    <x v="0"/>
    <x v="116"/>
    <x v="116"/>
    <x v="116"/>
    <x v="116"/>
    <x v="116"/>
    <x v="114"/>
    <x v="116"/>
    <x v="116"/>
    <n v="0.5"/>
    <n v="0.63040580000000002"/>
    <n v="9.2788999999999996E-2"/>
    <n v="1.6038152999999999"/>
    <n v="7.5016704000000001"/>
    <n v="4.5315637999999998"/>
    <n v="2.3451933999999999"/>
    <n v="1.3559192"/>
    <n v="0.13310859999999999"/>
    <n v="0.70309999999999995"/>
    <n v="0.1197"/>
    <n v="0.70399999999999996"/>
    <n v="0.71399999999999997"/>
    <n v="0.89710000000000001"/>
    <n v="0.69479999999999997"/>
    <n v="0.70830000000000004"/>
    <n v="1.4354"/>
    <x v="116"/>
  </r>
  <r>
    <x v="4"/>
    <n v="191532510"/>
    <s v="FRM"/>
    <s v="Iowa"/>
    <s v="Polk"/>
    <n v="41.603516999999997"/>
    <n v="-93.747900000000001"/>
    <n v="118221"/>
    <x v="67"/>
    <n v="18"/>
    <x v="0"/>
    <x v="117"/>
    <x v="117"/>
    <x v="117"/>
    <x v="117"/>
    <x v="117"/>
    <x v="115"/>
    <x v="117"/>
    <x v="117"/>
    <n v="0.5"/>
    <n v="0.67196429999999996"/>
    <n v="9.4181200000000007E-2"/>
    <n v="1.2968035"/>
    <n v="8.5558537999999995"/>
    <n v="5.0843124"/>
    <n v="0.66381259999999997"/>
    <n v="1.1224806000000001"/>
    <n v="9.8417699999999997E-2"/>
    <n v="0.95479999999999998"/>
    <n v="0.1555"/>
    <n v="0.39610000000000001"/>
    <n v="1.5308999999999999"/>
    <n v="1.3922000000000001"/>
    <n v="7.9699999999999993E-2"/>
    <n v="0.4481"/>
    <n v="0.77339999999999998"/>
    <x v="117"/>
  </r>
  <r>
    <x v="4"/>
    <n v="191550009"/>
    <s v="FRM"/>
    <s v="Iowa"/>
    <s v="Pottawattamie"/>
    <n v="41.264170999999997"/>
    <n v="-95.896124"/>
    <n v="114206"/>
    <x v="105"/>
    <n v="18.8"/>
    <x v="0"/>
    <x v="118"/>
    <x v="118"/>
    <x v="118"/>
    <x v="118"/>
    <x v="118"/>
    <x v="116"/>
    <x v="118"/>
    <x v="118"/>
    <n v="0.5"/>
    <n v="1.7699313000000001"/>
    <n v="9.1026200000000002E-2"/>
    <n v="1.5945792999999999"/>
    <n v="8.2423534000000007"/>
    <n v="4.3231124999999997"/>
    <n v="0.64103189999999999"/>
    <n v="1.3845065999999999"/>
    <n v="0.26652959999999998"/>
    <n v="1.0207999999999999"/>
    <n v="0.1343"/>
    <n v="0.65590000000000004"/>
    <n v="0.81030000000000002"/>
    <n v="1.1229"/>
    <n v="0.1676"/>
    <n v="0.90349999999999997"/>
    <n v="1.4048"/>
    <x v="118"/>
  </r>
  <r>
    <x v="4"/>
    <n v="191930017"/>
    <s v="FRM"/>
    <s v="Iowa"/>
    <s v="Woodbury"/>
    <n v="42.517968000000003"/>
    <n v="-96.387902999999994"/>
    <n v="126203"/>
    <x v="106"/>
    <n v="20.9"/>
    <x v="0"/>
    <x v="119"/>
    <x v="119"/>
    <x v="119"/>
    <x v="119"/>
    <x v="119"/>
    <x v="117"/>
    <x v="119"/>
    <x v="119"/>
    <n v="0.5"/>
    <n v="0.96769269999999996"/>
    <n v="0.15564159999999999"/>
    <n v="2.0968268000000001"/>
    <n v="9.6082935000000003"/>
    <n v="3.7988715000000002"/>
    <n v="2.5059515999999999"/>
    <n v="1.2746884000000001"/>
    <n v="1.7405799999999999E-2"/>
    <n v="1.1454"/>
    <n v="0.28399999999999997"/>
    <n v="0.6331"/>
    <n v="0.89339999999999997"/>
    <n v="1.1515"/>
    <n v="0.34060000000000001"/>
    <n v="0.76849999999999996"/>
    <n v="0.65349999999999997"/>
    <x v="119"/>
  </r>
  <r>
    <x v="4"/>
    <n v="200910007"/>
    <s v="FRM"/>
    <s v="Kansas"/>
    <s v="Johnson"/>
    <n v="38.974443999999998"/>
    <n v="-94.686943999999997"/>
    <n v="93215"/>
    <x v="107"/>
    <n v="19"/>
    <x v="0"/>
    <x v="120"/>
    <x v="120"/>
    <x v="120"/>
    <x v="120"/>
    <x v="120"/>
    <x v="0"/>
    <x v="120"/>
    <x v="120"/>
    <n v="0.5"/>
    <n v="0.91331220000000002"/>
    <n v="0.13574839999999999"/>
    <n v="2.3491255999999998"/>
    <n v="5.8423157000000003"/>
    <n v="6.0360003000000004"/>
    <n v="0.98105989999999998"/>
    <n v="2.0914586000000002"/>
    <n v="0.15245600000000001"/>
    <n v="1.157"/>
    <n v="0.1575"/>
    <n v="0.97940000000000005"/>
    <n v="0.87619999999999998"/>
    <n v="0.82820000000000005"/>
    <n v="-9"/>
    <n v="0.80300000000000005"/>
    <n v="0.88260000000000005"/>
    <x v="120"/>
  </r>
  <r>
    <x v="4"/>
    <n v="200910010"/>
    <s v="FRM"/>
    <s v="Kansas"/>
    <s v="Johnson"/>
    <n v="38.838590000000003"/>
    <n v="-94.746430000000004"/>
    <n v="92215"/>
    <x v="92"/>
    <n v="17.100000000000001"/>
    <x v="0"/>
    <x v="121"/>
    <x v="121"/>
    <x v="121"/>
    <x v="121"/>
    <x v="121"/>
    <x v="118"/>
    <x v="121"/>
    <x v="121"/>
    <n v="0.5"/>
    <n v="0.81926480000000002"/>
    <n v="0.1210966"/>
    <n v="2.3270515999999999"/>
    <n v="3.8569198"/>
    <n v="6.7137642"/>
    <n v="0.27649089999999998"/>
    <n v="2.4013499999999999"/>
    <n v="0.13834689999999999"/>
    <n v="1.1121000000000001"/>
    <n v="0.17180000000000001"/>
    <n v="0.89700000000000002"/>
    <n v="0.91620000000000001"/>
    <n v="1.2119"/>
    <n v="0.115"/>
    <n v="1.1701999999999999"/>
    <n v="1.1020000000000001"/>
    <x v="121"/>
  </r>
  <r>
    <x v="4"/>
    <n v="201070002"/>
    <s v="FRM"/>
    <s v="Kansas"/>
    <s v="Linn"/>
    <n v="38.135832999999998"/>
    <n v="-94.731943999999999"/>
    <n v="86215"/>
    <x v="108"/>
    <n v="18.600000000000001"/>
    <x v="0"/>
    <x v="122"/>
    <x v="122"/>
    <x v="122"/>
    <x v="122"/>
    <x v="122"/>
    <x v="119"/>
    <x v="122"/>
    <x v="122"/>
    <n v="0.5"/>
    <n v="1.3162054000000001"/>
    <n v="0.178011"/>
    <n v="2.1725116"/>
    <n v="6.1472802"/>
    <n v="5.3917193000000001"/>
    <n v="1.0672756000000001"/>
    <n v="1.8318551999999999"/>
    <n v="4.6423699999999998E-2"/>
    <n v="1.147"/>
    <n v="0.27229999999999999"/>
    <n v="0.86880000000000002"/>
    <n v="0.91080000000000005"/>
    <n v="1.1240000000000001"/>
    <n v="0.3624"/>
    <n v="1.0865"/>
    <n v="1.0805"/>
    <x v="122"/>
  </r>
  <r>
    <x v="4"/>
    <n v="201730008"/>
    <s v="FRM"/>
    <s v="Kansas"/>
    <s v="Sedgwick"/>
    <n v="37.659722000000002"/>
    <n v="-97.297222000000005"/>
    <n v="81196"/>
    <x v="108"/>
    <n v="17.600000000000001"/>
    <x v="0"/>
    <x v="123"/>
    <x v="123"/>
    <x v="123"/>
    <x v="123"/>
    <x v="123"/>
    <x v="120"/>
    <x v="123"/>
    <x v="123"/>
    <n v="0.5"/>
    <n v="0.86014219999999997"/>
    <n v="9.5723500000000003E-2"/>
    <n v="1.2748128000000001"/>
    <n v="9.3756532999999997"/>
    <n v="3.9143324000000002"/>
    <n v="0.30642419999999998"/>
    <n v="1.0951837"/>
    <n v="0.23310249999999999"/>
    <n v="1.4464999999999999"/>
    <n v="0.2051"/>
    <n v="0.45290000000000002"/>
    <n v="1.4601999999999999"/>
    <n v="0.99350000000000005"/>
    <n v="6.4100000000000004E-2"/>
    <n v="0.75829999999999997"/>
    <n v="5.8912000000000004"/>
    <x v="123"/>
  </r>
  <r>
    <x v="4"/>
    <n v="201730009"/>
    <s v="FRM"/>
    <s v="Kansas"/>
    <s v="Sedgwick"/>
    <n v="37.651111"/>
    <n v="-97.362222000000003"/>
    <n v="81196"/>
    <x v="109"/>
    <n v="17.8"/>
    <x v="0"/>
    <x v="124"/>
    <x v="124"/>
    <x v="124"/>
    <x v="124"/>
    <x v="124"/>
    <x v="121"/>
    <x v="124"/>
    <x v="124"/>
    <n v="0.5"/>
    <n v="0.87289939999999999"/>
    <n v="9.3026800000000007E-2"/>
    <n v="1.2817738999999999"/>
    <n v="9.3376225999999996"/>
    <n v="4.1004138000000001"/>
    <n v="0.25407210000000002"/>
    <n v="1.0945213"/>
    <n v="0.28081620000000002"/>
    <n v="1.2233000000000001"/>
    <n v="0.2114"/>
    <n v="0.5605"/>
    <n v="1.1248"/>
    <n v="0.86129999999999995"/>
    <n v="8.8099999999999998E-2"/>
    <n v="0.81189999999999996"/>
    <n v="0.90710000000000002"/>
    <x v="124"/>
  </r>
  <r>
    <x v="4"/>
    <n v="201730010"/>
    <s v="FRM"/>
    <s v="Kansas"/>
    <s v="Sedgwick"/>
    <n v="37.701110999999997"/>
    <n v="-97.313889000000003"/>
    <n v="81196"/>
    <x v="44"/>
    <n v="17.100000000000001"/>
    <x v="0"/>
    <x v="125"/>
    <x v="125"/>
    <x v="125"/>
    <x v="125"/>
    <x v="125"/>
    <x v="122"/>
    <x v="125"/>
    <x v="125"/>
    <n v="0.5"/>
    <n v="0.79252889999999998"/>
    <n v="7.6681100000000002E-2"/>
    <n v="1.1992598999999999"/>
    <n v="8.7579364999999996"/>
    <n v="4.3883934"/>
    <n v="6.1206299999999998E-2"/>
    <n v="0.99833439999999996"/>
    <n v="0.42482619999999999"/>
    <n v="1.2421"/>
    <n v="0.1734"/>
    <n v="0.497"/>
    <n v="1.1539999999999999"/>
    <n v="0.96679999999999999"/>
    <n v="1.7999999999999999E-2"/>
    <n v="0.73619999999999997"/>
    <n v="1.6456"/>
    <x v="125"/>
  </r>
  <r>
    <x v="4"/>
    <n v="201770013"/>
    <s v="FRM"/>
    <s v="Kansas"/>
    <s v="Shawnee"/>
    <n v="39.024270000000001"/>
    <n v="-95.711280000000002"/>
    <n v="94208"/>
    <x v="109"/>
    <n v="19.2"/>
    <x v="0"/>
    <x v="126"/>
    <x v="126"/>
    <x v="126"/>
    <x v="126"/>
    <x v="126"/>
    <x v="123"/>
    <x v="126"/>
    <x v="126"/>
    <n v="0.5"/>
    <n v="1.2396072"/>
    <n v="0.17577419999999999"/>
    <n v="1.980189"/>
    <n v="7.5660819999999998"/>
    <n v="5.3217030000000003"/>
    <n v="0.55862619999999996"/>
    <n v="1.8732135000000001"/>
    <n v="5.3632899999999997E-2"/>
    <n v="0.874"/>
    <n v="0.2384"/>
    <n v="1.1003000000000001"/>
    <n v="0.754"/>
    <n v="1.073"/>
    <n v="2.1507000000000001"/>
    <n v="1.0549999999999999"/>
    <n v="1.6684000000000001"/>
    <x v="126"/>
  </r>
  <r>
    <x v="4"/>
    <n v="201910002"/>
    <s v="FRM"/>
    <s v="Kansas"/>
    <s v="Sumner"/>
    <n v="37.476944000000003"/>
    <n v="-97.366388999999998"/>
    <n v="79196"/>
    <x v="110"/>
    <n v="18.100000000000001"/>
    <x v="0"/>
    <x v="127"/>
    <x v="127"/>
    <x v="127"/>
    <x v="127"/>
    <x v="127"/>
    <x v="124"/>
    <x v="127"/>
    <x v="127"/>
    <n v="0.5"/>
    <n v="1.2333168999999999"/>
    <n v="9.5703800000000006E-2"/>
    <n v="1.2957856999999999"/>
    <n v="9.0469521999999998"/>
    <n v="4.3841858"/>
    <n v="0.1484829"/>
    <n v="1.1192154000000001"/>
    <n v="0.29345729999999998"/>
    <n v="1.7322"/>
    <n v="0.17799999999999999"/>
    <n v="0.44009999999999999"/>
    <n v="1.6907000000000001"/>
    <n v="1.0611999999999999"/>
    <n v="2.93E-2"/>
    <n v="0.77159999999999995"/>
    <n v="3.8169"/>
    <x v="127"/>
  </r>
  <r>
    <x v="4"/>
    <n v="202090021"/>
    <s v="FRM"/>
    <s v="Kansas"/>
    <s v="Wyandotte"/>
    <n v="39.1175"/>
    <n v="-94.635555999999994"/>
    <n v="95215"/>
    <x v="111"/>
    <n v="18.7"/>
    <x v="0"/>
    <x v="128"/>
    <x v="128"/>
    <x v="128"/>
    <x v="128"/>
    <x v="128"/>
    <x v="125"/>
    <x v="128"/>
    <x v="128"/>
    <n v="0.5"/>
    <n v="0.68916219999999995"/>
    <n v="0.12831110000000001"/>
    <n v="2.0701065000000001"/>
    <n v="6.5998258999999999"/>
    <n v="6.3734808000000003"/>
    <n v="0"/>
    <n v="2.2420141999999998"/>
    <n v="0.17877899999999999"/>
    <n v="0.82020000000000004"/>
    <n v="0.1389"/>
    <n v="0.94730000000000003"/>
    <n v="0.72389999999999999"/>
    <n v="1.3277000000000001"/>
    <n v="0"/>
    <n v="1.2874000000000001"/>
    <n v="1.0553999999999999"/>
    <x v="128"/>
  </r>
  <r>
    <x v="4"/>
    <n v="202090022"/>
    <s v="FRM"/>
    <s v="Kansas"/>
    <s v="Wyandotte"/>
    <n v="39.045833000000002"/>
    <n v="-94.694444000000004"/>
    <n v="94215"/>
    <x v="109"/>
    <n v="18.600000000000001"/>
    <x v="0"/>
    <x v="129"/>
    <x v="129"/>
    <x v="129"/>
    <x v="129"/>
    <x v="129"/>
    <x v="126"/>
    <x v="129"/>
    <x v="129"/>
    <n v="0.5"/>
    <n v="0.92990980000000001"/>
    <n v="0.1231344"/>
    <n v="1.9494366999999999"/>
    <n v="7.1080670000000001"/>
    <n v="5.7408580999999996"/>
    <n v="7.7528899999999998E-2"/>
    <n v="2.0465523999999999"/>
    <n v="0.12655669999999999"/>
    <n v="0.98329999999999995"/>
    <n v="0.1565"/>
    <n v="0.94310000000000005"/>
    <n v="0.81040000000000001"/>
    <n v="0.9627"/>
    <n v="0.33829999999999999"/>
    <n v="0.97140000000000004"/>
    <n v="0.97240000000000004"/>
    <x v="129"/>
  </r>
  <r>
    <x v="4"/>
    <n v="220170008"/>
    <s v="FRM"/>
    <s v="Louisiana"/>
    <s v="Caddo Parish"/>
    <n v="32.471665999999999"/>
    <n v="-93.794999000000004"/>
    <n v="33224"/>
    <x v="13"/>
    <n v="21.9"/>
    <x v="0"/>
    <x v="130"/>
    <x v="130"/>
    <x v="130"/>
    <x v="130"/>
    <x v="130"/>
    <x v="0"/>
    <x v="130"/>
    <x v="130"/>
    <n v="0.5"/>
    <n v="1.1556468"/>
    <n v="0.26593729999999999"/>
    <n v="1.4297388"/>
    <n v="12.7295952"/>
    <n v="4.2940316000000003"/>
    <n v="2.5000000000000002E-6"/>
    <n v="1.5371283"/>
    <n v="3.1440700000000002E-2"/>
    <n v="0.73970000000000002"/>
    <n v="0.39579999999999999"/>
    <n v="0.92030000000000001"/>
    <n v="1.0083"/>
    <n v="0.90239999999999998"/>
    <n v="-9"/>
    <n v="0.91239999999999999"/>
    <n v="0.94159999999999999"/>
    <x v="130"/>
  </r>
  <r>
    <x v="4"/>
    <n v="220190009"/>
    <s v="FRM"/>
    <s v="Louisiana"/>
    <s v="Calcasieu Parish"/>
    <n v="30.227778000000001"/>
    <n v="-93.578333000000001"/>
    <n v="13225"/>
    <x v="112"/>
    <n v="19.100000000000001"/>
    <x v="0"/>
    <x v="131"/>
    <x v="131"/>
    <x v="131"/>
    <x v="131"/>
    <x v="131"/>
    <x v="127"/>
    <x v="131"/>
    <x v="131"/>
    <n v="0.5"/>
    <n v="1.9586101"/>
    <n v="0.37808399999999998"/>
    <n v="1.5913767999999999"/>
    <n v="8.0878239000000001"/>
    <n v="4.9196277000000004"/>
    <n v="2.6356999999999999E-3"/>
    <n v="1.6110278"/>
    <n v="6.99964E-2"/>
    <n v="0.94040000000000001"/>
    <n v="0.59130000000000005"/>
    <n v="0.93769999999999998"/>
    <n v="1.0129999999999999"/>
    <n v="0.90169999999999995"/>
    <n v="3.2599999999999997E-2"/>
    <n v="0.97040000000000004"/>
    <n v="0.35010000000000002"/>
    <x v="131"/>
  </r>
  <r>
    <x v="4"/>
    <n v="270370470"/>
    <s v="FRM"/>
    <s v="Minnesota"/>
    <s v="Dakota"/>
    <n v="44.738460000000003"/>
    <n v="-93.237250000000003"/>
    <n v="147223"/>
    <x v="113"/>
    <n v="17.5"/>
    <x v="0"/>
    <x v="132"/>
    <x v="132"/>
    <x v="132"/>
    <x v="132"/>
    <x v="132"/>
    <x v="128"/>
    <x v="132"/>
    <x v="132"/>
    <n v="0.5"/>
    <n v="0.78910849999999999"/>
    <n v="0.17607709999999999"/>
    <n v="1.9691221999999999"/>
    <n v="6.8483561999999996"/>
    <n v="3.6531687000000002"/>
    <n v="2.1297988999999999"/>
    <n v="1.3154937"/>
    <n v="0.16887720000000001"/>
    <n v="1.3898999999999999"/>
    <n v="0.20530000000000001"/>
    <n v="0.50800000000000001"/>
    <n v="0.96689999999999998"/>
    <n v="1.0542"/>
    <n v="0.23710000000000001"/>
    <n v="0.64480000000000004"/>
    <n v="0.5554"/>
    <x v="132"/>
  </r>
  <r>
    <x v="4"/>
    <n v="270530961"/>
    <s v="FRM"/>
    <s v="Minnesota"/>
    <s v="Hennepin"/>
    <n v="44.875509999999998"/>
    <n v="-93.258920000000003"/>
    <n v="148223"/>
    <x v="104"/>
    <n v="17.7"/>
    <x v="0"/>
    <x v="133"/>
    <x v="133"/>
    <x v="133"/>
    <x v="133"/>
    <x v="133"/>
    <x v="129"/>
    <x v="133"/>
    <x v="133"/>
    <n v="0.5"/>
    <n v="0.65444670000000005"/>
    <n v="0.17629110000000001"/>
    <n v="2.5205679000000001"/>
    <n v="4.5662203000000003"/>
    <n v="3.7908206"/>
    <n v="3.8521999999999998"/>
    <n v="1.3875363000000001"/>
    <n v="0.30219059999999998"/>
    <n v="0.99950000000000006"/>
    <n v="0.17469999999999999"/>
    <n v="0.70650000000000002"/>
    <n v="0.76700000000000002"/>
    <n v="1.1763999999999999"/>
    <n v="0.46289999999999998"/>
    <n v="0.76329999999999998"/>
    <n v="0.89859999999999995"/>
    <x v="133"/>
  </r>
  <r>
    <x v="4"/>
    <n v="270530963"/>
    <s v="FRM"/>
    <s v="Minnesota"/>
    <s v="Hennepin"/>
    <n v="44.953659999999999"/>
    <n v="-93.258210000000005"/>
    <n v="149223"/>
    <x v="114"/>
    <n v="18.100000000000001"/>
    <x v="0"/>
    <x v="134"/>
    <x v="134"/>
    <x v="134"/>
    <x v="134"/>
    <x v="134"/>
    <x v="130"/>
    <x v="134"/>
    <x v="134"/>
    <n v="0.5"/>
    <n v="0.84245409999999998"/>
    <n v="0.20361670000000001"/>
    <n v="2.1447007999999999"/>
    <n v="6.0895695999999999"/>
    <n v="4.3567266"/>
    <n v="2.1824515"/>
    <n v="1.5217122000000001"/>
    <n v="0.2728817"/>
    <n v="1.5703"/>
    <n v="0.22359999999999999"/>
    <n v="0.5252"/>
    <n v="0.995"/>
    <n v="1.292"/>
    <n v="0.2218"/>
    <n v="0.72819999999999996"/>
    <n v="0.75839999999999996"/>
    <x v="134"/>
  </r>
  <r>
    <x v="4"/>
    <n v="270531007"/>
    <s v="FRM"/>
    <s v="Minnesota"/>
    <s v="Hennepin"/>
    <n v="45.039720000000003"/>
    <n v="-93.298739999999995"/>
    <n v="150223"/>
    <x v="115"/>
    <n v="18.2"/>
    <x v="0"/>
    <x v="135"/>
    <x v="135"/>
    <x v="135"/>
    <x v="135"/>
    <x v="135"/>
    <x v="131"/>
    <x v="135"/>
    <x v="135"/>
    <n v="0.5"/>
    <n v="0.80176420000000004"/>
    <n v="0.17279530000000001"/>
    <n v="1.7378467"/>
    <n v="8.0560712999999993"/>
    <n v="4.5703750000000003"/>
    <n v="0.63008410000000004"/>
    <n v="1.6433233"/>
    <n v="0.1430276"/>
    <n v="1.3055000000000001"/>
    <n v="0.18110000000000001"/>
    <n v="0.49780000000000002"/>
    <n v="0.86890000000000001"/>
    <n v="1.4690000000000001"/>
    <n v="7.6999999999999999E-2"/>
    <n v="0.92320000000000002"/>
    <n v="0.4385"/>
    <x v="135"/>
  </r>
  <r>
    <x v="4"/>
    <n v="270532006"/>
    <s v="FRM"/>
    <s v="Minnesota"/>
    <s v="Hennepin"/>
    <n v="44.948050000000002"/>
    <n v="-93.343149999999994"/>
    <n v="149222"/>
    <x v="80"/>
    <n v="18"/>
    <x v="0"/>
    <x v="136"/>
    <x v="136"/>
    <x v="136"/>
    <x v="136"/>
    <x v="136"/>
    <x v="132"/>
    <x v="136"/>
    <x v="136"/>
    <n v="0.5"/>
    <n v="0.57032680000000002"/>
    <n v="0.1561903"/>
    <n v="2.3462029000000002"/>
    <n v="5.5459947999999999"/>
    <n v="4.0141435000000003"/>
    <n v="3.1648252000000001"/>
    <n v="1.4788934"/>
    <n v="0.2768775"/>
    <n v="1.4329000000000001"/>
    <n v="0.20530000000000001"/>
    <n v="0.55300000000000005"/>
    <n v="0.86509999999999998"/>
    <n v="1.2279"/>
    <n v="0.30270000000000002"/>
    <n v="0.67910000000000004"/>
    <n v="0.7863"/>
    <x v="136"/>
  </r>
  <r>
    <x v="4"/>
    <n v="271230866"/>
    <s v="FRM"/>
    <s v="Minnesota"/>
    <s v="Ramsey"/>
    <n v="44.899259999999998"/>
    <n v="-93.017080000000007"/>
    <n v="148225"/>
    <x v="80"/>
    <n v="20"/>
    <x v="0"/>
    <x v="137"/>
    <x v="137"/>
    <x v="137"/>
    <x v="137"/>
    <x v="137"/>
    <x v="133"/>
    <x v="137"/>
    <x v="137"/>
    <n v="0.5"/>
    <n v="0.87953680000000001"/>
    <n v="0.21199129999999999"/>
    <n v="1.8555330000000001"/>
    <n v="9.2298478999999993"/>
    <n v="4.7870001999999996"/>
    <n v="0.71356969999999997"/>
    <n v="1.719255"/>
    <n v="0.13896210000000001"/>
    <n v="1.526"/>
    <n v="0.23089999999999999"/>
    <n v="0.50700000000000001"/>
    <n v="1.0368999999999999"/>
    <n v="1.5042"/>
    <n v="8.2400000000000001E-2"/>
    <n v="0.92059999999999997"/>
    <n v="0.43409999999999999"/>
    <x v="137"/>
  </r>
  <r>
    <x v="4"/>
    <n v="271230868"/>
    <s v="FRM"/>
    <s v="Minnesota"/>
    <s v="Ramsey"/>
    <n v="44.950719999999997"/>
    <n v="-93.098269999999999"/>
    <n v="149224"/>
    <x v="116"/>
    <n v="20.8"/>
    <x v="0"/>
    <x v="138"/>
    <x v="138"/>
    <x v="138"/>
    <x v="138"/>
    <x v="138"/>
    <x v="134"/>
    <x v="138"/>
    <x v="138"/>
    <n v="0.5"/>
    <n v="0.90917490000000001"/>
    <n v="0.21213009999999999"/>
    <n v="2.1154237"/>
    <n v="8.9375210000000003"/>
    <n v="4.4559750999999999"/>
    <n v="1.8955853"/>
    <n v="1.5658525999999999"/>
    <n v="0.23067579999999999"/>
    <n v="1.325"/>
    <n v="0.2099"/>
    <n v="0.55640000000000001"/>
    <n v="0.79310000000000003"/>
    <n v="1.2524"/>
    <n v="0.21870000000000001"/>
    <n v="0.7883"/>
    <n v="0.69669999999999999"/>
    <x v="138"/>
  </r>
  <r>
    <x v="4"/>
    <n v="271230871"/>
    <s v="FRM"/>
    <s v="Minnesota"/>
    <s v="Ramsey"/>
    <n v="44.959389999999999"/>
    <n v="-93.035870000000003"/>
    <n v="149224"/>
    <x v="117"/>
    <n v="21"/>
    <x v="0"/>
    <x v="139"/>
    <x v="139"/>
    <x v="139"/>
    <x v="139"/>
    <x v="139"/>
    <x v="135"/>
    <x v="139"/>
    <x v="139"/>
    <n v="0.5"/>
    <n v="0.72820870000000004"/>
    <n v="0.20427439999999999"/>
    <n v="2.5546095000000002"/>
    <n v="7.3785739000000001"/>
    <n v="4.0112304999999999"/>
    <n v="3.8643130999999999"/>
    <n v="1.4005905000000001"/>
    <n v="0.36255809999999999"/>
    <n v="1.0247999999999999"/>
    <n v="0.18509999999999999"/>
    <n v="0.60519999999999996"/>
    <n v="0.71819999999999995"/>
    <n v="0.98429999999999995"/>
    <n v="0.40579999999999999"/>
    <n v="0.61529999999999996"/>
    <n v="0.99860000000000004"/>
    <x v="139"/>
  </r>
  <r>
    <x v="4"/>
    <n v="271377001"/>
    <s v="FRM"/>
    <s v="Minnesota"/>
    <s v="St. Louis"/>
    <n v="47.523355000000002"/>
    <n v="-92.536304999999999"/>
    <n v="173225"/>
    <x v="1"/>
    <n v="14.6"/>
    <x v="0"/>
    <x v="140"/>
    <x v="140"/>
    <x v="140"/>
    <x v="140"/>
    <x v="140"/>
    <x v="136"/>
    <x v="140"/>
    <x v="140"/>
    <n v="0.5"/>
    <n v="0.84395200000000004"/>
    <n v="0.31868180000000002"/>
    <n v="1.2440975999999999"/>
    <n v="6.9429936000000003"/>
    <n v="3.0387805000000001"/>
    <n v="0.69887940000000004"/>
    <n v="1.0218837999999999"/>
    <n v="1.62618E-2"/>
    <n v="1.0359"/>
    <n v="0.69989999999999997"/>
    <n v="0.78320000000000001"/>
    <n v="0.95750000000000002"/>
    <n v="1.0193000000000001"/>
    <n v="0.3639"/>
    <n v="0.93459999999999999"/>
    <n v="0.93910000000000005"/>
    <x v="140"/>
  </r>
  <r>
    <x v="4"/>
    <n v="271390505"/>
    <s v="FRM"/>
    <s v="Minnesota"/>
    <s v="Scott"/>
    <n v="44.791437000000002"/>
    <n v="-93.512534000000002"/>
    <n v="147221"/>
    <x v="48"/>
    <n v="17.899999999999999"/>
    <x v="0"/>
    <x v="141"/>
    <x v="141"/>
    <x v="141"/>
    <x v="141"/>
    <x v="141"/>
    <x v="137"/>
    <x v="141"/>
    <x v="141"/>
    <n v="0.5"/>
    <n v="0.91046309999999997"/>
    <n v="0.2054619"/>
    <n v="1.9700949999999999"/>
    <n v="6.7788424000000003"/>
    <n v="4.2852778000000002"/>
    <n v="1.5542803999999999"/>
    <n v="1.5122731"/>
    <n v="0.18581690000000001"/>
    <n v="1.3069999999999999"/>
    <n v="0.20699999999999999"/>
    <n v="0.52680000000000005"/>
    <n v="1.1191"/>
    <n v="1.2124999999999999"/>
    <n v="0.1832"/>
    <n v="0.77200000000000002"/>
    <n v="0.59030000000000005"/>
    <x v="141"/>
  </r>
  <r>
    <x v="4"/>
    <n v="271453052"/>
    <s v="FRM"/>
    <s v="Minnesota"/>
    <s v="Stearns"/>
    <n v="45.549838999999999"/>
    <n v="-94.133449999999996"/>
    <n v="154217"/>
    <x v="100"/>
    <n v="17"/>
    <x v="0"/>
    <x v="142"/>
    <x v="142"/>
    <x v="142"/>
    <x v="142"/>
    <x v="142"/>
    <x v="138"/>
    <x v="142"/>
    <x v="142"/>
    <n v="0.5"/>
    <n v="0.83720110000000003"/>
    <n v="0.17901810000000001"/>
    <n v="1.8142666999999999"/>
    <n v="6.8828325000000001"/>
    <n v="3.6777126999999998"/>
    <n v="1.7116773000000001"/>
    <n v="1.3179152999999999"/>
    <n v="0.1292566"/>
    <n v="1.5738000000000001"/>
    <n v="0.27500000000000002"/>
    <n v="0.56210000000000004"/>
    <n v="1.0784"/>
    <n v="1.3426"/>
    <n v="0.22239999999999999"/>
    <n v="0.80030000000000001"/>
    <n v="0.6018"/>
    <x v="142"/>
  </r>
  <r>
    <x v="4"/>
    <n v="271630446"/>
    <s v="FRM"/>
    <s v="Minnesota"/>
    <s v="Washington"/>
    <n v="45.027979999999999"/>
    <n v="-92.774150000000006"/>
    <n v="150225"/>
    <x v="118"/>
    <n v="19.2"/>
    <x v="0"/>
    <x v="143"/>
    <x v="143"/>
    <x v="143"/>
    <x v="143"/>
    <x v="143"/>
    <x v="139"/>
    <x v="143"/>
    <x v="143"/>
    <n v="0.5"/>
    <n v="0.69513539999999996"/>
    <n v="0.18274509999999999"/>
    <n v="2.7383795000000002"/>
    <n v="4.9751729999999998"/>
    <n v="3.9525079999999999"/>
    <n v="4.5118464999999999"/>
    <n v="1.3570331"/>
    <n v="0.36240660000000002"/>
    <n v="0.89770000000000005"/>
    <n v="0.155"/>
    <n v="0.62439999999999996"/>
    <n v="0.74639999999999995"/>
    <n v="0.98499999999999999"/>
    <n v="0.44379999999999997"/>
    <n v="0.60909999999999997"/>
    <n v="1.0217000000000001"/>
    <x v="143"/>
  </r>
  <r>
    <x v="4"/>
    <n v="290210005"/>
    <s v="FRM"/>
    <s v="Missouri"/>
    <s v="Buchanan"/>
    <n v="39.741694000000003"/>
    <n v="-94.858583999999993"/>
    <n v="100214"/>
    <x v="105"/>
    <n v="21.5"/>
    <x v="0"/>
    <x v="144"/>
    <x v="144"/>
    <x v="144"/>
    <x v="144"/>
    <x v="144"/>
    <x v="140"/>
    <x v="144"/>
    <x v="144"/>
    <n v="0.5"/>
    <n v="0.99574059999999998"/>
    <n v="0.1116882"/>
    <n v="2.4085855"/>
    <n v="8.3187970999999994"/>
    <n v="5.9257178000000001"/>
    <n v="1.168277"/>
    <n v="2.0802708000000001"/>
    <n v="5.84176E-2"/>
    <n v="1.081"/>
    <n v="0.17330000000000001"/>
    <n v="0.88300000000000001"/>
    <n v="0.84970000000000001"/>
    <n v="1.2325999999999999"/>
    <n v="0.31869999999999998"/>
    <n v="1.1127"/>
    <n v="1.1452"/>
    <x v="144"/>
  </r>
  <r>
    <x v="4"/>
    <n v="290370003"/>
    <s v="FRM"/>
    <s v="Missouri"/>
    <s v="Cass"/>
    <n v="38.75976"/>
    <n v="-94.579970000000003"/>
    <n v="91216"/>
    <x v="14"/>
    <n v="20.3"/>
    <x v="0"/>
    <x v="145"/>
    <x v="145"/>
    <x v="145"/>
    <x v="145"/>
    <x v="145"/>
    <x v="141"/>
    <x v="145"/>
    <x v="145"/>
    <n v="0.5"/>
    <n v="0.98638139999999996"/>
    <n v="0.17151269999999999"/>
    <n v="2.2248127000000002"/>
    <n v="7.4143084999999997"/>
    <n v="5.9849519999999998"/>
    <n v="0.86227359999999997"/>
    <n v="2.0769510000000002"/>
    <n v="0.1254294"/>
    <n v="1.0228999999999999"/>
    <n v="0.19739999999999999"/>
    <n v="0.82240000000000002"/>
    <n v="0.90669999999999995"/>
    <n v="0.97140000000000004"/>
    <n v="0.38850000000000001"/>
    <n v="0.91649999999999998"/>
    <n v="0.99380000000000002"/>
    <x v="145"/>
  </r>
  <r>
    <x v="4"/>
    <n v="290470005"/>
    <s v="FRM"/>
    <s v="Missouri"/>
    <s v="Clay"/>
    <n v="39.303089999999997"/>
    <n v="-94.376622999999995"/>
    <n v="96217"/>
    <x v="111"/>
    <n v="19.600000000000001"/>
    <x v="0"/>
    <x v="146"/>
    <x v="146"/>
    <x v="146"/>
    <x v="146"/>
    <x v="146"/>
    <x v="142"/>
    <x v="146"/>
    <x v="146"/>
    <n v="0.5"/>
    <n v="0.65738719999999995"/>
    <n v="9.1120099999999996E-2"/>
    <n v="2.7109206000000001"/>
    <n v="5.5578770999999998"/>
    <n v="7.1713395000000002"/>
    <n v="0.34790890000000002"/>
    <n v="2.5984395"/>
    <n v="2.5611600000000002E-2"/>
    <n v="1.1529"/>
    <n v="0.1578"/>
    <n v="0.83799999999999997"/>
    <n v="0.96130000000000004"/>
    <n v="1.3008999999999999"/>
    <n v="8.2600000000000007E-2"/>
    <n v="1.2441"/>
    <n v="0.77939999999999998"/>
    <x v="146"/>
  </r>
  <r>
    <x v="4"/>
    <n v="290770032"/>
    <s v="FRM"/>
    <s v="Missouri"/>
    <s v="Greene"/>
    <n v="37.199541000000004"/>
    <n v="-93.284874000000002"/>
    <n v="77225"/>
    <x v="100"/>
    <n v="20.8"/>
    <x v="0"/>
    <x v="147"/>
    <x v="147"/>
    <x v="147"/>
    <x v="147"/>
    <x v="147"/>
    <x v="143"/>
    <x v="147"/>
    <x v="147"/>
    <n v="0.5"/>
    <n v="1.3408473000000001"/>
    <n v="0.1200205"/>
    <n v="2.1372149"/>
    <n v="8.2537079000000002"/>
    <n v="5.939209"/>
    <n v="0.51862189999999997"/>
    <n v="2.0521647999999999"/>
    <n v="8.3707999999999994E-3"/>
    <n v="1.2350000000000001"/>
    <n v="0.20830000000000001"/>
    <n v="0.91849999999999998"/>
    <n v="0.80740000000000001"/>
    <n v="1.1539999999999999"/>
    <n v="0.26719999999999999"/>
    <n v="1.1806000000000001"/>
    <n v="1.3255999999999999"/>
    <x v="147"/>
  </r>
  <r>
    <x v="4"/>
    <n v="290950034"/>
    <s v="FRM"/>
    <s v="Missouri"/>
    <s v="Jackson"/>
    <n v="39.104757999999997"/>
    <n v="-94.570796000000001"/>
    <n v="94216"/>
    <x v="119"/>
    <n v="21"/>
    <x v="0"/>
    <x v="148"/>
    <x v="148"/>
    <x v="148"/>
    <x v="148"/>
    <x v="148"/>
    <x v="144"/>
    <x v="148"/>
    <x v="148"/>
    <n v="0.5"/>
    <n v="0.99164459999999999"/>
    <n v="0.15995570000000001"/>
    <n v="2.6351414000000002"/>
    <n v="6.4915481000000002"/>
    <n v="6.2961248999999997"/>
    <n v="1.6124805"/>
    <n v="2.1254952"/>
    <n v="0.19240950000000001"/>
    <n v="1.0261"/>
    <n v="0.15809999999999999"/>
    <n v="0.91390000000000005"/>
    <n v="0.65310000000000001"/>
    <n v="1.3243"/>
    <n v="0.35560000000000003"/>
    <n v="1.1830000000000001"/>
    <n v="1.0658000000000001"/>
    <x v="148"/>
  </r>
  <r>
    <x v="4"/>
    <n v="300131026"/>
    <s v="FRM"/>
    <s v="Montana"/>
    <s v="Cascade"/>
    <n v="47.502222000000003"/>
    <n v="-111.27888900000001"/>
    <n v="179109"/>
    <x v="120"/>
    <n v="15.8"/>
    <x v="0"/>
    <x v="149"/>
    <x v="149"/>
    <x v="149"/>
    <x v="149"/>
    <x v="149"/>
    <x v="145"/>
    <x v="149"/>
    <x v="149"/>
    <n v="0.5"/>
    <n v="1.2448237"/>
    <n v="0.43400549999999999"/>
    <n v="0.25649110000000003"/>
    <n v="12.3569212"/>
    <n v="0.72798750000000001"/>
    <n v="8.0077999999999996E-2"/>
    <n v="0.2285808"/>
    <n v="1.7564900000000001E-2"/>
    <n v="0.94230000000000003"/>
    <n v="0.56089999999999995"/>
    <n v="1.1115999999999999"/>
    <n v="0.9496"/>
    <n v="1.1071"/>
    <n v="2.5265"/>
    <n v="1.0273000000000001"/>
    <n v="1.0972999999999999"/>
    <x v="149"/>
  </r>
  <r>
    <x v="4"/>
    <n v="300290009"/>
    <s v="FRM"/>
    <s v="Montana"/>
    <s v="Flathead"/>
    <n v="48.399721999999997"/>
    <n v="-114.333611"/>
    <n v="191092"/>
    <x v="102"/>
    <n v="20.2"/>
    <x v="0"/>
    <x v="150"/>
    <x v="150"/>
    <x v="150"/>
    <x v="150"/>
    <x v="150"/>
    <x v="146"/>
    <x v="150"/>
    <x v="150"/>
    <n v="0.5"/>
    <n v="0.96560590000000002"/>
    <n v="0.66053459999999997"/>
    <n v="0.39309870000000002"/>
    <n v="16.130489300000001"/>
    <n v="1.0533925"/>
    <n v="0.22981860000000001"/>
    <n v="0.31243660000000001"/>
    <n v="6.4124999999999998E-3"/>
    <n v="1.0384"/>
    <n v="1.0827"/>
    <n v="0.72809999999999997"/>
    <n v="0.95109999999999995"/>
    <n v="0.92869999999999997"/>
    <n v="0.34050000000000002"/>
    <n v="0.90769999999999995"/>
    <n v="0.97560000000000002"/>
    <x v="150"/>
  </r>
  <r>
    <x v="4"/>
    <n v="300290047"/>
    <s v="FRM"/>
    <s v="Montana"/>
    <s v="Flathead"/>
    <n v="48.202500000000001"/>
    <n v="-114.305556"/>
    <n v="189091"/>
    <x v="28"/>
    <n v="18.399999999999999"/>
    <x v="0"/>
    <x v="151"/>
    <x v="151"/>
    <x v="151"/>
    <x v="151"/>
    <x v="151"/>
    <x v="147"/>
    <x v="151"/>
    <x v="151"/>
    <n v="0.5"/>
    <n v="0.93896950000000001"/>
    <n v="0.60960080000000005"/>
    <n v="0.34880270000000002"/>
    <n v="14.5572739"/>
    <n v="0.97493870000000005"/>
    <n v="0.1806275"/>
    <n v="0.2823426"/>
    <n v="7.9956000000000003E-3"/>
    <n v="0.8891"/>
    <n v="0.74860000000000004"/>
    <n v="0.90300000000000002"/>
    <n v="0.95379999999999998"/>
    <n v="1.0284"/>
    <n v="0.5726"/>
    <n v="0.98089999999999999"/>
    <n v="1.0656000000000001"/>
    <x v="151"/>
  </r>
  <r>
    <x v="4"/>
    <n v="300310008"/>
    <s v="FRM"/>
    <s v="Montana"/>
    <s v="Gallatin"/>
    <n v="45.772778000000002"/>
    <n v="-111.17749999999999"/>
    <n v="163107"/>
    <x v="2"/>
    <n v="23.3"/>
    <x v="0"/>
    <x v="152"/>
    <x v="152"/>
    <x v="152"/>
    <x v="152"/>
    <x v="152"/>
    <x v="148"/>
    <x v="152"/>
    <x v="152"/>
    <n v="0.5"/>
    <n v="1.2340028000000001"/>
    <n v="0.80251260000000002"/>
    <n v="0.34994639999999999"/>
    <n v="19.014514900000002"/>
    <n v="0.74118390000000001"/>
    <n v="0.4040089"/>
    <n v="0.25077450000000001"/>
    <n v="5.7779900000000002E-2"/>
    <n v="0.93120000000000003"/>
    <n v="0.58760000000000001"/>
    <n v="0.69499999999999995"/>
    <n v="0.92449999999999999"/>
    <n v="0.90880000000000005"/>
    <n v="0.4869"/>
    <n v="0.75539999999999996"/>
    <n v="0.95250000000000001"/>
    <x v="152"/>
  </r>
  <r>
    <x v="4"/>
    <n v="300310016"/>
    <s v="FRM"/>
    <s v="Montana"/>
    <s v="Gallatin"/>
    <n v="44.661392999999997"/>
    <n v="-111.105891"/>
    <n v="153106"/>
    <x v="121"/>
    <n v="20.100000000000001"/>
    <x v="0"/>
    <x v="153"/>
    <x v="153"/>
    <x v="153"/>
    <x v="153"/>
    <x v="153"/>
    <x v="149"/>
    <x v="153"/>
    <x v="153"/>
    <n v="0.5"/>
    <n v="1.2204136999999999"/>
    <n v="0.40988059999999998"/>
    <n v="0.41260560000000002"/>
    <n v="15.985007299999999"/>
    <n v="1.0081899000000001"/>
    <n v="0.29889779999999999"/>
    <n v="0.31546689999999999"/>
    <n v="2.3609000000000002E-2"/>
    <n v="0.95809999999999995"/>
    <n v="0.62660000000000005"/>
    <n v="0.83750000000000002"/>
    <n v="0.92010000000000003"/>
    <n v="1.0261"/>
    <n v="0.48110000000000003"/>
    <n v="1.0638000000000001"/>
    <n v="1.0530999999999999"/>
    <x v="153"/>
  </r>
  <r>
    <x v="4"/>
    <n v="300530018"/>
    <s v="FRM"/>
    <s v="Montana"/>
    <s v="Lincoln"/>
    <n v="48.384166999999998"/>
    <n v="-115.548056"/>
    <n v="192084"/>
    <x v="122"/>
    <n v="29.1"/>
    <x v="0"/>
    <x v="154"/>
    <x v="154"/>
    <x v="154"/>
    <x v="154"/>
    <x v="154"/>
    <x v="150"/>
    <x v="154"/>
    <x v="154"/>
    <n v="0.5"/>
    <n v="0.4438146"/>
    <n v="2.1526589"/>
    <n v="0.48010740000000002"/>
    <n v="23.680734600000001"/>
    <n v="0.95918389999999998"/>
    <n v="0.57513539999999996"/>
    <n v="0.2937709"/>
    <n v="9.7012299999999996E-2"/>
    <n v="0.7369"/>
    <n v="0.80610000000000004"/>
    <n v="0.77849999999999997"/>
    <n v="0.93049999999999999"/>
    <n v="1.0323"/>
    <n v="0.5262"/>
    <n v="0.87729999999999997"/>
    <n v="0.83760000000000001"/>
    <x v="154"/>
  </r>
  <r>
    <x v="4"/>
    <n v="300630031"/>
    <s v="FRM"/>
    <s v="Montana"/>
    <s v="Missoula"/>
    <n v="46.874912000000002"/>
    <n v="-113.99525300000001"/>
    <n v="176091"/>
    <x v="123"/>
    <n v="24.8"/>
    <x v="0"/>
    <x v="155"/>
    <x v="155"/>
    <x v="155"/>
    <x v="155"/>
    <x v="155"/>
    <x v="151"/>
    <x v="155"/>
    <x v="155"/>
    <n v="0.5"/>
    <n v="1.097952"/>
    <n v="1.5222154999999999"/>
    <n v="0.59288680000000005"/>
    <n v="18.5346355"/>
    <n v="1.0400958"/>
    <n v="1.047282"/>
    <n v="0.47266999999999998"/>
    <n v="8.5865800000000006E-2"/>
    <n v="0.95099999999999996"/>
    <n v="0.8629"/>
    <n v="0.77610000000000001"/>
    <n v="1.0098"/>
    <n v="0.92059999999999997"/>
    <n v="0.66300000000000003"/>
    <n v="0.80079999999999996"/>
    <n v="0.43669999999999998"/>
    <x v="155"/>
  </r>
  <r>
    <x v="4"/>
    <n v="300810007"/>
    <s v="FRM"/>
    <s v="Montana"/>
    <s v="Ravalli"/>
    <n v="46.245517"/>
    <n v="-114.159808"/>
    <n v="171089"/>
    <x v="124"/>
    <n v="27.3"/>
    <x v="0"/>
    <x v="156"/>
    <x v="156"/>
    <x v="156"/>
    <x v="156"/>
    <x v="156"/>
    <x v="152"/>
    <x v="156"/>
    <x v="156"/>
    <n v="0.5"/>
    <n v="0.6952159"/>
    <n v="1.1182448"/>
    <n v="0.56137619999999999"/>
    <n v="21.949480099999999"/>
    <n v="1.0240978999999999"/>
    <n v="1.1017402000000001"/>
    <n v="0.35813080000000003"/>
    <n v="9.0254899999999999E-2"/>
    <n v="0.92530000000000001"/>
    <n v="1.0118"/>
    <n v="0.79730000000000001"/>
    <n v="0.94940000000000002"/>
    <n v="0.96689999999999998"/>
    <n v="0.70489999999999997"/>
    <n v="0.80769999999999997"/>
    <n v="0.58660000000000001"/>
    <x v="156"/>
  </r>
  <r>
    <x v="4"/>
    <n v="300890007"/>
    <s v="FRM"/>
    <s v="Montana"/>
    <s v="Sanders"/>
    <n v="47.596389000000002"/>
    <n v="-115.323611"/>
    <n v="184084"/>
    <x v="125"/>
    <n v="19.100000000000001"/>
    <x v="0"/>
    <x v="157"/>
    <x v="157"/>
    <x v="157"/>
    <x v="157"/>
    <x v="157"/>
    <x v="153"/>
    <x v="157"/>
    <x v="157"/>
    <n v="0.5"/>
    <n v="0.96425530000000004"/>
    <n v="0.76317520000000005"/>
    <n v="0.35518050000000001"/>
    <n v="15.0573435"/>
    <n v="0.86305489999999996"/>
    <n v="0.33501750000000002"/>
    <n v="0.24663019999999999"/>
    <n v="2.5809800000000001E-2"/>
    <n v="0.99929999999999997"/>
    <n v="0.9335"/>
    <n v="0.90510000000000002"/>
    <n v="0.99470000000000003"/>
    <n v="0.98709999999999998"/>
    <n v="0.74219999999999997"/>
    <n v="0.95569999999999999"/>
    <n v="1"/>
    <x v="157"/>
  </r>
  <r>
    <x v="4"/>
    <n v="300930005"/>
    <s v="FRM"/>
    <s v="Montana"/>
    <s v="Silver Bow"/>
    <n v="46.002397000000002"/>
    <n v="-112.50088599999999"/>
    <n v="166099"/>
    <x v="52"/>
    <n v="28.3"/>
    <x v="0"/>
    <x v="158"/>
    <x v="158"/>
    <x v="158"/>
    <x v="158"/>
    <x v="158"/>
    <x v="154"/>
    <x v="158"/>
    <x v="158"/>
    <n v="0.5"/>
    <n v="1.1717280999999999"/>
    <n v="1.7844452"/>
    <n v="0.57944180000000001"/>
    <n v="21.855125399999999"/>
    <n v="0.64668700000000001"/>
    <n v="1.2933393"/>
    <n v="0.34839750000000003"/>
    <n v="0.1679561"/>
    <n v="0.99829999999999997"/>
    <n v="0.55059999999999998"/>
    <n v="0.65329999999999999"/>
    <n v="0.88819999999999999"/>
    <n v="0.94340000000000002"/>
    <n v="0.55649999999999999"/>
    <n v="0.6401"/>
    <n v="1.0447"/>
    <x v="158"/>
  </r>
  <r>
    <x v="4"/>
    <n v="301111065"/>
    <s v="FRM"/>
    <s v="Montana"/>
    <s v="Yellowstone"/>
    <n v="45.801943999999999"/>
    <n v="-108.42611100000001"/>
    <n v="161125"/>
    <x v="126"/>
    <n v="16.7"/>
    <x v="0"/>
    <x v="159"/>
    <x v="159"/>
    <x v="159"/>
    <x v="159"/>
    <x v="159"/>
    <x v="155"/>
    <x v="159"/>
    <x v="159"/>
    <n v="0.5"/>
    <n v="1.2861526000000001"/>
    <n v="0.38227529999999998"/>
    <n v="0.29313699999999998"/>
    <n v="13.0824604"/>
    <n v="0.81044419999999995"/>
    <n v="6.4492599999999997E-2"/>
    <n v="0.27786230000000001"/>
    <n v="9.9847500000000006E-2"/>
    <n v="1.0662"/>
    <n v="0.82630000000000003"/>
    <n v="0.87619999999999998"/>
    <n v="0.94340000000000002"/>
    <n v="0.93269999999999997"/>
    <n v="0.39360000000000001"/>
    <n v="0.9788"/>
    <n v="0.68120000000000003"/>
    <x v="159"/>
  </r>
  <r>
    <x v="4"/>
    <n v="310550019"/>
    <s v="FRM"/>
    <s v="Nebraska"/>
    <s v="Douglas"/>
    <n v="41.247486000000002"/>
    <n v="-95.973141999999996"/>
    <n v="114206"/>
    <x v="93"/>
    <n v="17.5"/>
    <x v="0"/>
    <x v="160"/>
    <x v="160"/>
    <x v="160"/>
    <x v="160"/>
    <x v="160"/>
    <x v="156"/>
    <x v="160"/>
    <x v="160"/>
    <n v="0.5"/>
    <n v="1.5573305"/>
    <n v="7.90265E-2"/>
    <n v="1.7525773"/>
    <n v="6.3068727999999998"/>
    <n v="4.3372811999999996"/>
    <n v="1.2740963000000001"/>
    <n v="1.4210328999999999"/>
    <n v="0.34619749999999999"/>
    <n v="0.98750000000000004"/>
    <n v="0.1174"/>
    <n v="0.65490000000000004"/>
    <n v="0.87170000000000003"/>
    <n v="1.17"/>
    <n v="0.26150000000000001"/>
    <n v="0.8851"/>
    <n v="1.5719000000000001"/>
    <x v="160"/>
  </r>
  <r>
    <x v="4"/>
    <n v="310550052"/>
    <s v="FRM"/>
    <s v="Nebraska"/>
    <s v="Douglas"/>
    <n v="41.197847000000003"/>
    <n v="-96.056685999999999"/>
    <n v="114205"/>
    <x v="127"/>
    <n v="16.8"/>
    <x v="0"/>
    <x v="161"/>
    <x v="161"/>
    <x v="161"/>
    <x v="161"/>
    <x v="161"/>
    <x v="157"/>
    <x v="161"/>
    <x v="161"/>
    <n v="0.5"/>
    <n v="1.8591203999999999"/>
    <n v="0.1065465"/>
    <n v="1.8192592999999999"/>
    <n v="5.2335105000000004"/>
    <n v="4.4755725999999996"/>
    <n v="1.1660999999999999"/>
    <n v="1.4550012000000001"/>
    <n v="0.26808739999999998"/>
    <n v="1.1761999999999999"/>
    <n v="0.15509999999999999"/>
    <n v="0.6109"/>
    <n v="1.0236000000000001"/>
    <n v="1.4349000000000001"/>
    <n v="0.18540000000000001"/>
    <n v="0.92849999999999999"/>
    <n v="2.4542999999999999"/>
    <x v="161"/>
  </r>
  <r>
    <x v="4"/>
    <n v="310790004"/>
    <s v="FRM"/>
    <s v="Nebraska"/>
    <s v="Hall"/>
    <n v="40.942098999999999"/>
    <n v="-98.364966999999993"/>
    <n v="111189"/>
    <x v="128"/>
    <n v="15"/>
    <x v="0"/>
    <x v="162"/>
    <x v="162"/>
    <x v="162"/>
    <x v="162"/>
    <x v="162"/>
    <x v="158"/>
    <x v="162"/>
    <x v="162"/>
    <n v="0.5"/>
    <n v="1.1931783"/>
    <n v="7.9484899999999997E-2"/>
    <n v="1.7307585000000001"/>
    <n v="4.7590446000000002"/>
    <n v="4.0654086999999999"/>
    <n v="1.2442343"/>
    <n v="1.3966825"/>
    <n v="7.0875800000000003E-2"/>
    <n v="1.0888"/>
    <n v="0.15959999999999999"/>
    <n v="0.72070000000000001"/>
    <n v="0.96289999999999998"/>
    <n v="1.2621"/>
    <n v="0.2863"/>
    <n v="1.0784"/>
    <n v="2.1629999999999998"/>
    <x v="162"/>
  </r>
  <r>
    <x v="4"/>
    <n v="311090022"/>
    <s v="FRM"/>
    <s v="Nebraska"/>
    <s v="Lancaster"/>
    <n v="40.81259"/>
    <n v="-96.683019999999999"/>
    <n v="110201"/>
    <x v="128"/>
    <n v="15.8"/>
    <x v="0"/>
    <x v="163"/>
    <x v="163"/>
    <x v="163"/>
    <x v="163"/>
    <x v="163"/>
    <x v="159"/>
    <x v="163"/>
    <x v="163"/>
    <n v="0.5"/>
    <n v="1.7039489000000001"/>
    <n v="0.125692"/>
    <n v="1.7441101999999999"/>
    <n v="4.7265797000000003"/>
    <n v="4.8017278000000001"/>
    <n v="0.48971510000000001"/>
    <n v="1.6358071999999999"/>
    <n v="0.15062890000000001"/>
    <n v="1.1639999999999999"/>
    <n v="0.2306"/>
    <n v="0.78990000000000005"/>
    <n v="0.98799999999999999"/>
    <n v="1.0464"/>
    <n v="0.2054"/>
    <n v="0.93630000000000002"/>
    <n v="0.8982"/>
    <x v="163"/>
  </r>
  <r>
    <x v="4"/>
    <n v="311530007"/>
    <s v="FRM"/>
    <s v="Nebraska"/>
    <s v="Sarpy"/>
    <n v="41.133293999999999"/>
    <n v="-95.956102999999999"/>
    <n v="113206"/>
    <x v="111"/>
    <n v="18.3"/>
    <x v="0"/>
    <x v="164"/>
    <x v="164"/>
    <x v="164"/>
    <x v="164"/>
    <x v="164"/>
    <x v="160"/>
    <x v="164"/>
    <x v="164"/>
    <n v="0.5"/>
    <n v="1.9620947"/>
    <n v="9.8230600000000001E-2"/>
    <n v="1.6113833"/>
    <n v="7.5438890000000001"/>
    <n v="4.5207286"/>
    <n v="0.37728479999999998"/>
    <n v="1.4881538999999999"/>
    <n v="0.22791829999999999"/>
    <n v="0.96379999999999999"/>
    <n v="0.14410000000000001"/>
    <n v="0.77110000000000001"/>
    <n v="0.83340000000000003"/>
    <n v="1.0124"/>
    <n v="0.1928"/>
    <n v="0.94540000000000002"/>
    <n v="1.2069000000000001"/>
    <x v="164"/>
  </r>
  <r>
    <x v="4"/>
    <n v="311570003"/>
    <s v="FRM"/>
    <s v="Nebraska"/>
    <s v="Scotts Bluff"/>
    <n v="41.865000000000002"/>
    <n v="-103.664444"/>
    <n v="121153"/>
    <x v="94"/>
    <n v="16"/>
    <x v="0"/>
    <x v="165"/>
    <x v="165"/>
    <x v="165"/>
    <x v="165"/>
    <x v="165"/>
    <x v="161"/>
    <x v="165"/>
    <x v="165"/>
    <n v="0.5"/>
    <n v="1.3093969000000001"/>
    <n v="9.5531500000000005E-2"/>
    <n v="0.86615520000000001"/>
    <n v="10.1135368"/>
    <n v="1.7249124"/>
    <n v="0.80809379999999997"/>
    <n v="0.56952999999999998"/>
    <n v="7.2374400000000005E-2"/>
    <n v="0.82620000000000005"/>
    <n v="0.18720000000000001"/>
    <n v="1.1154999999999999"/>
    <n v="0.81830000000000003"/>
    <n v="1.0258"/>
    <n v="1.4063000000000001"/>
    <n v="0.93600000000000005"/>
    <n v="1.0262"/>
    <x v="165"/>
  </r>
  <r>
    <x v="4"/>
    <n v="311770002"/>
    <s v="FRM"/>
    <s v="Nebraska"/>
    <s v="Washington"/>
    <n v="41.551211000000002"/>
    <n v="-96.146174999999999"/>
    <n v="117204"/>
    <x v="129"/>
    <n v="16.2"/>
    <x v="0"/>
    <x v="166"/>
    <x v="166"/>
    <x v="166"/>
    <x v="166"/>
    <x v="166"/>
    <x v="162"/>
    <x v="166"/>
    <x v="166"/>
    <n v="0.5"/>
    <n v="1.7237473999999999"/>
    <n v="0.13941539999999999"/>
    <n v="1.7684313"/>
    <n v="5.4148706999999998"/>
    <n v="4.0461463999999996"/>
    <n v="1.1858379999999999"/>
    <n v="1.3670924"/>
    <n v="9.8354200000000003E-2"/>
    <n v="1.5175000000000001"/>
    <n v="0.25019999999999998"/>
    <n v="0.60799999999999998"/>
    <n v="1.4188000000000001"/>
    <n v="1.2422"/>
    <n v="0.19339999999999999"/>
    <n v="0.84340000000000004"/>
    <n v="0.70860000000000001"/>
    <x v="166"/>
  </r>
  <r>
    <x v="4"/>
    <n v="320030561"/>
    <s v="FRM"/>
    <s v="Nevada"/>
    <s v="Clark"/>
    <n v="36.163994000000002"/>
    <n v="-115.11393"/>
    <n v="81064"/>
    <x v="130"/>
    <n v="16.100000000000001"/>
    <x v="0"/>
    <x v="167"/>
    <x v="167"/>
    <x v="167"/>
    <x v="167"/>
    <x v="167"/>
    <x v="163"/>
    <x v="167"/>
    <x v="167"/>
    <n v="0.5"/>
    <n v="2.2808201000000001"/>
    <n v="0.80929620000000002"/>
    <n v="0.23635510000000001"/>
    <n v="11.090998600000001"/>
    <n v="0.56275520000000001"/>
    <n v="8.7316900000000003E-2"/>
    <n v="0.19133249999999999"/>
    <n v="0.39033020000000002"/>
    <n v="0.97660000000000002"/>
    <n v="0.2336"/>
    <n v="0.74050000000000005"/>
    <n v="0.89890000000000003"/>
    <n v="0.49109999999999998"/>
    <n v="0.39650000000000002"/>
    <n v="0.33079999999999998"/>
    <n v="0.70489999999999997"/>
    <x v="167"/>
  </r>
  <r>
    <x v="4"/>
    <n v="320031019"/>
    <s v="FRM"/>
    <s v="Nevada"/>
    <s v="Clark"/>
    <n v="35.785634000000002"/>
    <n v="-115.35706"/>
    <n v="77062"/>
    <x v="131"/>
    <n v="9.6"/>
    <x v="0"/>
    <x v="168"/>
    <x v="168"/>
    <x v="168"/>
    <x v="168"/>
    <x v="168"/>
    <x v="164"/>
    <x v="168"/>
    <x v="168"/>
    <n v="0.5"/>
    <n v="2.2397966"/>
    <n v="0.48274109999999998"/>
    <n v="0.44939010000000001"/>
    <n v="3.6711550000000002"/>
    <n v="1.5849868"/>
    <n v="4.7356999999999998E-3"/>
    <n v="0.42085640000000002"/>
    <n v="0.3028132"/>
    <n v="0.97629999999999995"/>
    <n v="0.48409999999999997"/>
    <n v="1.0446"/>
    <n v="0.76870000000000005"/>
    <n v="1.1659999999999999"/>
    <n v="0.16159999999999999"/>
    <n v="1.0179"/>
    <n v="1.8078000000000001"/>
    <x v="168"/>
  </r>
  <r>
    <x v="4"/>
    <n v="320032002"/>
    <s v="FRM"/>
    <s v="Nevada"/>
    <s v="Clark"/>
    <n v="36.191110999999999"/>
    <n v="-115.12222199999999"/>
    <n v="81064"/>
    <x v="132"/>
    <n v="15.4"/>
    <x v="0"/>
    <x v="169"/>
    <x v="169"/>
    <x v="169"/>
    <x v="169"/>
    <x v="169"/>
    <x v="165"/>
    <x v="169"/>
    <x v="169"/>
    <n v="0.5"/>
    <n v="1.5457707999999999"/>
    <n v="0.56329359999999995"/>
    <n v="0.2514574"/>
    <n v="10.8701019"/>
    <n v="0.82161510000000004"/>
    <n v="0.11294609999999999"/>
    <n v="0.30256060000000001"/>
    <n v="0.4651826"/>
    <n v="0.62339999999999995"/>
    <n v="0.39979999999999999"/>
    <n v="0.49419999999999997"/>
    <n v="1.0274000000000001"/>
    <n v="0.36990000000000001"/>
    <n v="1.5931"/>
    <n v="0.34489999999999998"/>
    <n v="0.79320000000000002"/>
    <x v="169"/>
  </r>
  <r>
    <x v="4"/>
    <n v="320310016"/>
    <s v="FRM"/>
    <s v="Nevada"/>
    <s v="Washoe"/>
    <n v="39.525083000000002"/>
    <n v="-119.807717"/>
    <n v="118038"/>
    <x v="77"/>
    <n v="31.7"/>
    <x v="0"/>
    <x v="170"/>
    <x v="170"/>
    <x v="170"/>
    <x v="170"/>
    <x v="170"/>
    <x v="166"/>
    <x v="170"/>
    <x v="170"/>
    <n v="0.5"/>
    <n v="1.9125991"/>
    <n v="1.5124514"/>
    <n v="0.72675670000000003"/>
    <n v="24.1722088"/>
    <n v="1.3626069999999999"/>
    <n v="0.76937279999999997"/>
    <n v="0.56329320000000005"/>
    <n v="0.2018218"/>
    <n v="1.0037"/>
    <n v="0.52300000000000002"/>
    <n v="0.49840000000000001"/>
    <n v="0.98329999999999995"/>
    <n v="1.0864"/>
    <n v="0.22339999999999999"/>
    <n v="0.5665"/>
    <n v="0.95"/>
    <x v="170"/>
  </r>
  <r>
    <x v="4"/>
    <n v="350010023"/>
    <s v="FRM"/>
    <s v="New Mexico"/>
    <s v="Bernalillo"/>
    <n v="35.134300000000003"/>
    <n v="-106.5852"/>
    <n v="61126"/>
    <x v="133"/>
    <n v="12.2"/>
    <x v="0"/>
    <x v="171"/>
    <x v="171"/>
    <x v="171"/>
    <x v="171"/>
    <x v="171"/>
    <x v="167"/>
    <x v="171"/>
    <x v="171"/>
    <n v="0.5"/>
    <n v="1.1817858999999999"/>
    <n v="0.3246849"/>
    <n v="0.54366329999999996"/>
    <n v="7.4977020999999997"/>
    <n v="1.4932030000000001"/>
    <n v="0.1291361"/>
    <n v="0.51841119999999996"/>
    <n v="2.3652699999999999E-2"/>
    <n v="1.3713"/>
    <n v="0.15579999999999999"/>
    <n v="0.95989999999999998"/>
    <n v="0.8"/>
    <n v="1.6778"/>
    <n v="0.15359999999999999"/>
    <n v="1.6486000000000001"/>
    <n v="0.90380000000000005"/>
    <x v="171"/>
  </r>
  <r>
    <x v="4"/>
    <n v="350010024"/>
    <s v="FRM"/>
    <s v="New Mexico"/>
    <s v="Bernalillo"/>
    <n v="35.063099999999999"/>
    <n v="-106.578785"/>
    <n v="61126"/>
    <x v="95"/>
    <n v="13"/>
    <x v="0"/>
    <x v="172"/>
    <x v="172"/>
    <x v="172"/>
    <x v="172"/>
    <x v="172"/>
    <x v="168"/>
    <x v="172"/>
    <x v="172"/>
    <n v="0.5"/>
    <n v="1.4578070999999999"/>
    <n v="0.3284011"/>
    <n v="0.56126419999999999"/>
    <n v="7.9887756999999997"/>
    <n v="1.5329862000000001"/>
    <n v="0.1070324"/>
    <n v="0.54134079999999996"/>
    <n v="2.6875400000000001E-2"/>
    <n v="1.0396000000000001"/>
    <n v="0.19020000000000001"/>
    <n v="0.91890000000000005"/>
    <n v="0.8458"/>
    <n v="1.2756000000000001"/>
    <n v="0.1774"/>
    <n v="1.2201"/>
    <n v="0.83889999999999998"/>
    <x v="172"/>
  </r>
  <r>
    <x v="4"/>
    <n v="350050005"/>
    <s v="FRM"/>
    <s v="New Mexico"/>
    <s v="Chaves"/>
    <n v="33.396943999999998"/>
    <n v="-104.523611"/>
    <n v="44140"/>
    <x v="95"/>
    <n v="14.8"/>
    <x v="0"/>
    <x v="173"/>
    <x v="173"/>
    <x v="173"/>
    <x v="173"/>
    <x v="173"/>
    <x v="169"/>
    <x v="173"/>
    <x v="173"/>
    <n v="0.5"/>
    <n v="3.4438133"/>
    <n v="0.2103457"/>
    <n v="1.2098416999999999"/>
    <n v="4.9802976000000001"/>
    <n v="2.8999788999999998"/>
    <n v="0.64187309999999997"/>
    <n v="0.98908969999999996"/>
    <n v="1.1257700000000001E-2"/>
    <n v="1.2274"/>
    <n v="0.71950000000000003"/>
    <n v="0.7621"/>
    <n v="1.0508"/>
    <n v="0.82630000000000003"/>
    <n v="0.4758"/>
    <n v="0.83850000000000002"/>
    <n v="3.4893999999999998"/>
    <x v="173"/>
  </r>
  <r>
    <x v="4"/>
    <n v="350130017"/>
    <s v="FRM"/>
    <s v="New Mexico"/>
    <s v="Doña Ana"/>
    <n v="31.795832999999998"/>
    <n v="-106.5575"/>
    <n v="31123"/>
    <x v="11"/>
    <n v="29.4"/>
    <x v="0"/>
    <x v="174"/>
    <x v="174"/>
    <x v="174"/>
    <x v="174"/>
    <x v="174"/>
    <x v="170"/>
    <x v="174"/>
    <x v="174"/>
    <n v="0.5"/>
    <n v="6.8588357000000002"/>
    <n v="0.92424980000000001"/>
    <n v="0.53651930000000003"/>
    <n v="18.278772400000001"/>
    <n v="1.3332679999999999"/>
    <n v="0.30115599999999998"/>
    <n v="0.44866479999999997"/>
    <n v="0.2906552"/>
    <n v="1.288"/>
    <n v="0.36270000000000002"/>
    <n v="0.85850000000000004"/>
    <n v="0.80159999999999998"/>
    <n v="0.96830000000000005"/>
    <n v="0.70479999999999998"/>
    <n v="0.97740000000000005"/>
    <n v="0.66900000000000004"/>
    <x v="174"/>
  </r>
  <r>
    <x v="4"/>
    <n v="350130025"/>
    <s v="FRM"/>
    <s v="New Mexico"/>
    <s v="Doña Ana"/>
    <n v="32.321944000000002"/>
    <n v="-106.76777800000001"/>
    <n v="36122"/>
    <x v="134"/>
    <n v="11.1"/>
    <x v="0"/>
    <x v="175"/>
    <x v="175"/>
    <x v="175"/>
    <x v="175"/>
    <x v="175"/>
    <x v="171"/>
    <x v="175"/>
    <x v="175"/>
    <n v="0.5"/>
    <n v="4.1103386999999998"/>
    <n v="0.44594129999999998"/>
    <n v="0.46202969999999999"/>
    <n v="3.6673219000000001"/>
    <n v="1.1549959000000001"/>
    <n v="0.21475559999999999"/>
    <n v="0.39574789999999999"/>
    <n v="0.2080861"/>
    <n v="1.1613"/>
    <n v="0.33410000000000001"/>
    <n v="0.72940000000000005"/>
    <n v="0.87409999999999999"/>
    <n v="0.73099999999999998"/>
    <n v="0.65390000000000004"/>
    <n v="0.74019999999999997"/>
    <n v="1.2605999999999999"/>
    <x v="175"/>
  </r>
  <r>
    <x v="4"/>
    <n v="350171002"/>
    <s v="FRM"/>
    <s v="New Mexico"/>
    <s v="Grant"/>
    <n v="32.784444000000001"/>
    <n v="-108.27166699999999"/>
    <n v="41111"/>
    <x v="135"/>
    <n v="10.1"/>
    <x v="0"/>
    <x v="176"/>
    <x v="176"/>
    <x v="176"/>
    <x v="176"/>
    <x v="176"/>
    <x v="172"/>
    <x v="176"/>
    <x v="176"/>
    <n v="0.5"/>
    <n v="1.7842370000000001"/>
    <n v="0.2120533"/>
    <n v="0.4872823"/>
    <n v="5.2497172000000001"/>
    <n v="1.3458623000000001"/>
    <n v="2.9198600000000002E-2"/>
    <n v="0.47947240000000002"/>
    <n v="1.5735800000000001E-2"/>
    <n v="0.99939999999999996"/>
    <n v="0.7127"/>
    <n v="0.97570000000000001"/>
    <n v="0.98050000000000004"/>
    <n v="0.98580000000000001"/>
    <n v="0.61180000000000001"/>
    <n v="0.98909999999999998"/>
    <n v="1"/>
    <x v="176"/>
  </r>
  <r>
    <x v="4"/>
    <n v="350431003"/>
    <s v="FRM"/>
    <s v="New Mexico"/>
    <s v="Sandoval"/>
    <n v="35.238056"/>
    <n v="-106.649444"/>
    <n v="62126"/>
    <x v="136"/>
    <n v="8.1999999999999993"/>
    <x v="0"/>
    <x v="177"/>
    <x v="177"/>
    <x v="177"/>
    <x v="177"/>
    <x v="177"/>
    <x v="173"/>
    <x v="177"/>
    <x v="177"/>
    <n v="0.5"/>
    <n v="1.2598315"/>
    <n v="0.27461550000000001"/>
    <n v="0.38629330000000001"/>
    <n v="4.3506079"/>
    <n v="1.0020427999999999"/>
    <n v="8.7349399999999994E-2"/>
    <n v="0.3593711"/>
    <n v="2.0442499999999999E-2"/>
    <n v="0.99909999999999999"/>
    <n v="0.3125"/>
    <n v="0.87709999999999999"/>
    <n v="0.88449999999999995"/>
    <n v="0.97440000000000004"/>
    <n v="0.36149999999999999"/>
    <n v="0.95140000000000002"/>
    <n v="1.0075000000000001"/>
    <x v="177"/>
  </r>
  <r>
    <x v="4"/>
    <n v="350490020"/>
    <s v="FRM"/>
    <s v="New Mexico"/>
    <s v="Santa Fe"/>
    <n v="35.671111000000003"/>
    <n v="-105.953611"/>
    <n v="66131"/>
    <x v="137"/>
    <n v="7.5"/>
    <x v="0"/>
    <x v="178"/>
    <x v="178"/>
    <x v="178"/>
    <x v="178"/>
    <x v="178"/>
    <x v="174"/>
    <x v="178"/>
    <x v="178"/>
    <n v="0.5"/>
    <n v="2.2805471000000002"/>
    <n v="0.16243779999999999"/>
    <n v="0.44196079999999999"/>
    <n v="2.5437409999999998"/>
    <n v="1.1661018000000001"/>
    <n v="7.5348499999999999E-2"/>
    <n v="0.41969099999999998"/>
    <n v="5.2278000000000003E-3"/>
    <n v="1.3438000000000001"/>
    <n v="0.37109999999999999"/>
    <n v="0.93320000000000003"/>
    <n v="0.7006"/>
    <n v="1.0835999999999999"/>
    <n v="0.25569999999999998"/>
    <n v="1.1589"/>
    <n v="0.97070000000000001"/>
    <x v="178"/>
  </r>
  <r>
    <x v="4"/>
    <n v="380070002"/>
    <s v="FRM"/>
    <s v="North Dakota"/>
    <s v="Billings"/>
    <n v="46.894300000000001"/>
    <n v="-103.37853"/>
    <n v="168158"/>
    <x v="138"/>
    <n v="10.6"/>
    <x v="0"/>
    <x v="179"/>
    <x v="179"/>
    <x v="179"/>
    <x v="179"/>
    <x v="179"/>
    <x v="175"/>
    <x v="179"/>
    <x v="179"/>
    <n v="0.5"/>
    <n v="1.0364734"/>
    <n v="0.1707079"/>
    <n v="1.1108412000000001"/>
    <n v="3.8346317000000001"/>
    <n v="2.1370528000000002"/>
    <n v="1.1063802"/>
    <n v="0.70072100000000004"/>
    <n v="9.6930100000000005E-2"/>
    <n v="1.3937999999999999"/>
    <n v="0.52890000000000004"/>
    <n v="0.71779999999999999"/>
    <n v="1.2213000000000001"/>
    <n v="0.89880000000000004"/>
    <n v="0.47749999999999998"/>
    <n v="0.88139999999999996"/>
    <n v="0.61839999999999995"/>
    <x v="179"/>
  </r>
  <r>
    <x v="4"/>
    <n v="380150003"/>
    <s v="FRM"/>
    <s v="North Dakota"/>
    <s v="Burleigh"/>
    <n v="46.825425000000003"/>
    <n v="-100.76821"/>
    <n v="166175"/>
    <x v="95"/>
    <n v="13.9"/>
    <x v="0"/>
    <x v="180"/>
    <x v="180"/>
    <x v="180"/>
    <x v="180"/>
    <x v="180"/>
    <x v="176"/>
    <x v="180"/>
    <x v="180"/>
    <n v="0.5"/>
    <n v="0.42007830000000002"/>
    <n v="0.1520483"/>
    <n v="1.0725338"/>
    <n v="7.8966044999999996"/>
    <n v="1.9776564999999999"/>
    <n v="1.1858534999999999"/>
    <n v="0.695581"/>
    <n v="2.1264000000000001E-3"/>
    <n v="1.2909999999999999"/>
    <n v="0.40129999999999999"/>
    <n v="0.7893"/>
    <n v="0.92930000000000001"/>
    <n v="0.92649999999999999"/>
    <n v="0.60099999999999998"/>
    <n v="0.84930000000000005"/>
    <n v="0.98150000000000004"/>
    <x v="180"/>
  </r>
  <r>
    <x v="4"/>
    <n v="380171004"/>
    <s v="FRM"/>
    <s v="North Dakota"/>
    <s v="Cass"/>
    <n v="46.933754"/>
    <n v="-96.855350000000001"/>
    <n v="167199"/>
    <x v="139"/>
    <n v="16.399999999999999"/>
    <x v="0"/>
    <x v="181"/>
    <x v="181"/>
    <x v="181"/>
    <x v="181"/>
    <x v="181"/>
    <x v="177"/>
    <x v="181"/>
    <x v="181"/>
    <n v="0.5"/>
    <n v="2.6649234000000002"/>
    <n v="0.1424627"/>
    <n v="0.84787630000000003"/>
    <n v="8.6652974999999994"/>
    <n v="2.6023768999999999"/>
    <n v="1.5242500000000001E-2"/>
    <n v="0.87992809999999999"/>
    <n v="8.8716699999999996E-2"/>
    <n v="1.1292"/>
    <n v="0.25369999999999998"/>
    <n v="0.58579999999999999"/>
    <n v="0.86480000000000001"/>
    <n v="0.99680000000000002"/>
    <n v="8.3999999999999995E-3"/>
    <n v="0.81130000000000002"/>
    <n v="1.4887999999999999"/>
    <x v="181"/>
  </r>
  <r>
    <x v="4"/>
    <n v="380570004"/>
    <s v="FRM"/>
    <s v="North Dakota"/>
    <s v="Mercer"/>
    <n v="47.298611000000001"/>
    <n v="-101.766944"/>
    <n v="171168"/>
    <x v="140"/>
    <n v="12.6"/>
    <x v="0"/>
    <x v="182"/>
    <x v="182"/>
    <x v="182"/>
    <x v="182"/>
    <x v="182"/>
    <x v="178"/>
    <x v="182"/>
    <x v="182"/>
    <n v="0.5"/>
    <n v="0.71325019999999995"/>
    <n v="0.1960288"/>
    <n v="1.1630007"/>
    <n v="5.8189587999999999"/>
    <n v="1.9755408000000001"/>
    <n v="1.5140093999999999"/>
    <n v="0.73315549999999996"/>
    <n v="1.6287999999999999E-3"/>
    <n v="1.0809"/>
    <n v="0.58989999999999998"/>
    <n v="0.748"/>
    <n v="1.0782"/>
    <n v="0.94030000000000002"/>
    <n v="0.55910000000000004"/>
    <n v="0.81389999999999996"/>
    <n v="0.78310000000000002"/>
    <x v="182"/>
  </r>
  <r>
    <x v="4"/>
    <n v="400159008"/>
    <s v="FRM"/>
    <s v="Oklahoma"/>
    <s v="Caddo"/>
    <n v="35.111944000000001"/>
    <n v="-98.252778000000006"/>
    <n v="57189"/>
    <x v="141"/>
    <n v="-9"/>
    <x v="0"/>
    <x v="183"/>
    <x v="183"/>
    <x v="183"/>
    <x v="183"/>
    <x v="183"/>
    <x v="179"/>
    <x v="183"/>
    <x v="183"/>
    <n v="0.5"/>
    <n v="1.3634653999999999"/>
    <n v="0.19453000000000001"/>
    <n v="1.8373615000000001"/>
    <n v="11.8795433"/>
    <n v="4.8151517000000004"/>
    <n v="0.7918634"/>
    <n v="1.6423473"/>
    <n v="1.35414E-2"/>
    <n v="0.99939999999999996"/>
    <n v="0.34100000000000003"/>
    <n v="0.8841"/>
    <n v="0.91369999999999996"/>
    <n v="0.9788"/>
    <n v="0.52629999999999999"/>
    <n v="0.94530000000000003"/>
    <n v="1"/>
    <x v="183"/>
  </r>
  <r>
    <x v="4"/>
    <n v="400970186"/>
    <s v="FRM"/>
    <s v="Oklahoma"/>
    <s v="Mayes"/>
    <n v="36.304623999999997"/>
    <n v="-95.310615999999996"/>
    <n v="69211"/>
    <x v="103"/>
    <n v="21"/>
    <x v="0"/>
    <x v="184"/>
    <x v="184"/>
    <x v="184"/>
    <x v="184"/>
    <x v="184"/>
    <x v="180"/>
    <x v="184"/>
    <x v="184"/>
    <n v="0.5"/>
    <n v="1.5757395000000001"/>
    <n v="0.19773750000000001"/>
    <n v="1.9412651000000001"/>
    <n v="8.8765478000000009"/>
    <n v="5.7451162"/>
    <n v="0.27258929999999998"/>
    <n v="1.897114"/>
    <n v="2.26722E-2"/>
    <n v="1.3404"/>
    <n v="0.28539999999999999"/>
    <n v="0.879"/>
    <n v="0.84940000000000004"/>
    <n v="1.1845000000000001"/>
    <n v="0.1477"/>
    <n v="1.2269000000000001"/>
    <n v="1.1617"/>
    <x v="184"/>
  </r>
  <r>
    <x v="4"/>
    <n v="401010169"/>
    <s v="FRM"/>
    <s v="Oklahoma"/>
    <s v="Muskogee"/>
    <n v="35.755273000000003"/>
    <n v="-95.377668999999997"/>
    <n v="63211"/>
    <x v="142"/>
    <n v="22.4"/>
    <x v="0"/>
    <x v="185"/>
    <x v="185"/>
    <x v="185"/>
    <x v="185"/>
    <x v="185"/>
    <x v="181"/>
    <x v="185"/>
    <x v="185"/>
    <n v="0.5"/>
    <n v="1.3077095999999999"/>
    <n v="0.20490649999999999"/>
    <n v="2.0173125000000001"/>
    <n v="10.3043385"/>
    <n v="5.8506169000000003"/>
    <n v="0.27587050000000002"/>
    <n v="1.9974729"/>
    <n v="2.25957E-2"/>
    <n v="1.2197"/>
    <n v="0.29170000000000001"/>
    <n v="0.8952"/>
    <n v="0.9073"/>
    <n v="1.1274999999999999"/>
    <n v="0.16769999999999999"/>
    <n v="1.1809000000000001"/>
    <n v="1.0226"/>
    <x v="185"/>
  </r>
  <r>
    <x v="4"/>
    <n v="401090035"/>
    <s v="FRM"/>
    <s v="Oklahoma"/>
    <s v="Oklahoma"/>
    <n v="35.472920000000002"/>
    <n v="-97.527090000000001"/>
    <n v="61195"/>
    <x v="88"/>
    <n v="18.399999999999999"/>
    <x v="0"/>
    <x v="186"/>
    <x v="186"/>
    <x v="186"/>
    <x v="186"/>
    <x v="186"/>
    <x v="182"/>
    <x v="186"/>
    <x v="186"/>
    <n v="0.5"/>
    <n v="0.89222880000000004"/>
    <n v="0.11242190000000001"/>
    <n v="1.8525461000000001"/>
    <n v="7.7265820999999999"/>
    <n v="5.1650995999999996"/>
    <n v="0.27634710000000001"/>
    <n v="1.8645463"/>
    <n v="1.17076E-2"/>
    <n v="0.9587"/>
    <n v="0.1759"/>
    <n v="0.82520000000000004"/>
    <n v="0.9073"/>
    <n v="1.1176999999999999"/>
    <n v="0.11849999999999999"/>
    <n v="1.1808000000000001"/>
    <n v="0.45350000000000001"/>
    <x v="186"/>
  </r>
  <r>
    <x v="4"/>
    <n v="401091037"/>
    <s v="FRM"/>
    <s v="Oklahoma"/>
    <s v="Oklahoma"/>
    <n v="35.614131"/>
    <n v="-97.475082999999998"/>
    <n v="62195"/>
    <x v="121"/>
    <n v="19.899999999999999"/>
    <x v="0"/>
    <x v="187"/>
    <x v="187"/>
    <x v="187"/>
    <x v="187"/>
    <x v="187"/>
    <x v="183"/>
    <x v="187"/>
    <x v="187"/>
    <n v="0.5"/>
    <n v="0.93567699999999998"/>
    <n v="0.11448120000000001"/>
    <n v="1.9789483999999999"/>
    <n v="8.6024665999999996"/>
    <n v="5.5328698000000003"/>
    <n v="0.27664610000000001"/>
    <n v="1.9986105999999999"/>
    <n v="1.2245900000000001E-2"/>
    <n v="1.0891"/>
    <n v="0.2147"/>
    <n v="0.87939999999999996"/>
    <n v="0.91139999999999999"/>
    <n v="1.0101"/>
    <n v="0.2339"/>
    <n v="0.98750000000000004"/>
    <n v="0.97909999999999997"/>
    <x v="187"/>
  </r>
  <r>
    <x v="4"/>
    <n v="401159004"/>
    <s v="FRM"/>
    <s v="Oklahoma"/>
    <s v="Ottawa"/>
    <n v="36.922221999999998"/>
    <n v="-94.838888999999995"/>
    <n v="74214"/>
    <x v="25"/>
    <n v="21.5"/>
    <x v="0"/>
    <x v="188"/>
    <x v="188"/>
    <x v="188"/>
    <x v="188"/>
    <x v="188"/>
    <x v="0"/>
    <x v="188"/>
    <x v="188"/>
    <n v="0.5"/>
    <n v="2.1745538999999998"/>
    <n v="0.11119039999999999"/>
    <n v="2.1173096"/>
    <n v="7.6177969000000001"/>
    <n v="6.7177958000000002"/>
    <n v="0"/>
    <n v="2.2585297"/>
    <n v="9.8594000000000008E-3"/>
    <n v="0.97289999999999999"/>
    <n v="0.20230000000000001"/>
    <n v="0.96140000000000003"/>
    <n v="0.91420000000000001"/>
    <n v="0.96140000000000003"/>
    <n v="-9"/>
    <n v="0.96140000000000003"/>
    <n v="0.97350000000000003"/>
    <x v="188"/>
  </r>
  <r>
    <x v="4"/>
    <n v="401210415"/>
    <s v="FRM"/>
    <s v="Oklahoma"/>
    <s v="Pittsburg"/>
    <n v="34.906083000000002"/>
    <n v="-95.794128000000001"/>
    <n v="56208"/>
    <x v="143"/>
    <n v="21.8"/>
    <x v="0"/>
    <x v="189"/>
    <x v="189"/>
    <x v="189"/>
    <x v="189"/>
    <x v="189"/>
    <x v="184"/>
    <x v="189"/>
    <x v="189"/>
    <n v="0.5"/>
    <n v="1.5018566"/>
    <n v="0.1930742"/>
    <n v="1.9040565"/>
    <n v="9.6205911999999998"/>
    <n v="6.0950011999999996"/>
    <n v="0"/>
    <n v="2.0170436"/>
    <n v="1.8065000000000001E-2"/>
    <n v="1.0980000000000001"/>
    <n v="0.33750000000000002"/>
    <n v="0.96079999999999999"/>
    <n v="0.92979999999999996"/>
    <n v="1.0682"/>
    <n v="0"/>
    <n v="1.0804"/>
    <n v="1.0302"/>
    <x v="189"/>
  </r>
  <r>
    <x v="4"/>
    <n v="401359015"/>
    <s v="FRM"/>
    <s v="Oklahoma"/>
    <s v="Sequoyah"/>
    <n v="35.581173999999997"/>
    <n v="-94.830059000000006"/>
    <n v="62215"/>
    <x v="67"/>
    <n v="23.3"/>
    <x v="0"/>
    <x v="190"/>
    <x v="190"/>
    <x v="190"/>
    <x v="190"/>
    <x v="190"/>
    <x v="185"/>
    <x v="190"/>
    <x v="190"/>
    <n v="0.5"/>
    <n v="1.3813645000000001"/>
    <n v="0.17327149999999999"/>
    <n v="2.1502849999999998"/>
    <n v="10.3212805"/>
    <n v="6.3876499999999998"/>
    <n v="0.32009140000000003"/>
    <n v="2.1060891000000002"/>
    <n v="1.4130500000000001E-2"/>
    <n v="1.1929000000000001"/>
    <n v="0.2611"/>
    <n v="1.0223"/>
    <n v="0.8075"/>
    <n v="1.2431000000000001"/>
    <n v="0.27950000000000003"/>
    <n v="1.2175"/>
    <n v="1.1034999999999999"/>
    <x v="190"/>
  </r>
  <r>
    <x v="4"/>
    <n v="401430110"/>
    <s v="FRM"/>
    <s v="Oklahoma"/>
    <s v="Tulsa"/>
    <n v="36.140039999999999"/>
    <n v="-95.925381999999999"/>
    <n v="67207"/>
    <x v="144"/>
    <n v="21.7"/>
    <x v="0"/>
    <x v="191"/>
    <x v="191"/>
    <x v="191"/>
    <x v="191"/>
    <x v="191"/>
    <x v="0"/>
    <x v="191"/>
    <x v="191"/>
    <n v="0.5"/>
    <n v="1.1096822"/>
    <n v="0.1852934"/>
    <n v="1.9796925999999999"/>
    <n v="10.167768499999999"/>
    <n v="5.3466344000000001"/>
    <n v="0.58398930000000004"/>
    <n v="1.8387465000000001"/>
    <n v="2.9582799999999999E-2"/>
    <n v="0.97040000000000004"/>
    <n v="0.27639999999999998"/>
    <n v="0.96230000000000004"/>
    <n v="0.8377"/>
    <n v="0.88019999999999998"/>
    <n v="-9"/>
    <n v="0.82620000000000005"/>
    <n v="1.2492000000000001"/>
    <x v="191"/>
  </r>
  <r>
    <x v="4"/>
    <n v="401431127"/>
    <s v="FRM"/>
    <s v="Oklahoma"/>
    <s v="Tulsa"/>
    <n v="36.204901999999997"/>
    <n v="-95.976536999999993"/>
    <n v="68206"/>
    <x v="145"/>
    <n v="23.5"/>
    <x v="0"/>
    <x v="192"/>
    <x v="192"/>
    <x v="192"/>
    <x v="192"/>
    <x v="192"/>
    <x v="186"/>
    <x v="192"/>
    <x v="192"/>
    <n v="0.5"/>
    <n v="1.6561064999999999"/>
    <n v="0.210788"/>
    <n v="2.0984053999999999"/>
    <n v="10.128351200000001"/>
    <n v="6.6272415999999996"/>
    <n v="0"/>
    <n v="2.2453718"/>
    <n v="4.1612700000000002E-2"/>
    <n v="1.0812999999999999"/>
    <n v="0.28349999999999997"/>
    <n v="0.94010000000000005"/>
    <n v="0.89259999999999995"/>
    <n v="1.0188999999999999"/>
    <n v="0"/>
    <n v="1.0145"/>
    <n v="1.0601"/>
    <x v="192"/>
  </r>
  <r>
    <x v="4"/>
    <n v="410250002"/>
    <s v="FRM"/>
    <s v="Oregon"/>
    <s v="Harney"/>
    <n v="43.586388999999997"/>
    <n v="-119.05111100000001"/>
    <n v="153052"/>
    <x v="117"/>
    <n v="30.9"/>
    <x v="0"/>
    <x v="193"/>
    <x v="193"/>
    <x v="193"/>
    <x v="193"/>
    <x v="193"/>
    <x v="187"/>
    <x v="193"/>
    <x v="193"/>
    <n v="0.5"/>
    <n v="1.0514559000000001"/>
    <n v="1.3325442000000001"/>
    <n v="0.45688689999999998"/>
    <n v="25.344800899999999"/>
    <n v="1.0294905000000001"/>
    <n v="0.79884549999999999"/>
    <n v="0.32899099999999998"/>
    <n v="7.3940800000000001E-2"/>
    <n v="0.99870000000000003"/>
    <n v="0.81379999999999997"/>
    <n v="0.67410000000000003"/>
    <n v="0.9748"/>
    <n v="0.98550000000000004"/>
    <n v="0.51570000000000005"/>
    <n v="0.70850000000000002"/>
    <n v="1"/>
    <x v="193"/>
  </r>
  <r>
    <x v="4"/>
    <n v="410290133"/>
    <s v="FRM"/>
    <s v="Oregon"/>
    <s v="Jackson"/>
    <n v="42.314078000000002"/>
    <n v="-122.879244"/>
    <n v="149024"/>
    <x v="146"/>
    <n v="29.3"/>
    <x v="0"/>
    <x v="194"/>
    <x v="194"/>
    <x v="194"/>
    <x v="194"/>
    <x v="194"/>
    <x v="188"/>
    <x v="194"/>
    <x v="194"/>
    <n v="0.5"/>
    <n v="1.6312599999999999"/>
    <n v="0.84560109999999999"/>
    <n v="0.36216389999999998"/>
    <n v="24.1304436"/>
    <n v="0.95224759999999997"/>
    <n v="0.48645909999999998"/>
    <n v="0.38346269999999999"/>
    <n v="7.0442900000000003E-2"/>
    <n v="0.99960000000000004"/>
    <n v="0.69420000000000004"/>
    <n v="0.57379999999999998"/>
    <n v="0.9738"/>
    <n v="0.93659999999999999"/>
    <n v="0.36180000000000001"/>
    <n v="0.70740000000000003"/>
    <n v="1.0091000000000001"/>
    <x v="194"/>
  </r>
  <r>
    <x v="4"/>
    <n v="410291001"/>
    <s v="FRM"/>
    <s v="Oregon"/>
    <s v="Jackson"/>
    <n v="42.536110999999998"/>
    <n v="-122.875"/>
    <n v="151025"/>
    <x v="147"/>
    <n v="16.7"/>
    <x v="0"/>
    <x v="195"/>
    <x v="195"/>
    <x v="195"/>
    <x v="195"/>
    <x v="195"/>
    <x v="189"/>
    <x v="195"/>
    <x v="195"/>
    <n v="0.5"/>
    <n v="1.5408341000000001"/>
    <n v="0.55839649999999996"/>
    <n v="0.25652199999999997"/>
    <n v="12.6205015"/>
    <n v="0.74635569999999996"/>
    <n v="0.1510898"/>
    <n v="0.28589059999999999"/>
    <n v="5.4384000000000002E-2"/>
    <n v="2.1162999999999998"/>
    <n v="0.54910000000000003"/>
    <n v="0.57240000000000002"/>
    <n v="0.98870000000000002"/>
    <n v="1.1459999999999999"/>
    <n v="0.13400000000000001"/>
    <n v="0.75619999999999998"/>
    <n v="0.80010000000000003"/>
    <x v="195"/>
  </r>
  <r>
    <x v="4"/>
    <n v="410330114"/>
    <s v="FRM"/>
    <s v="Oregon"/>
    <s v="Josephine"/>
    <n v="42.434139000000002"/>
    <n v="-123.34848599999999"/>
    <n v="151021"/>
    <x v="148"/>
    <n v="27.3"/>
    <x v="0"/>
    <x v="196"/>
    <x v="196"/>
    <x v="196"/>
    <x v="196"/>
    <x v="196"/>
    <x v="190"/>
    <x v="196"/>
    <x v="196"/>
    <n v="0.5"/>
    <n v="1.2542834"/>
    <n v="0.96329070000000006"/>
    <n v="0.36360999999999999"/>
    <n v="22.170066800000001"/>
    <n v="1.025134"/>
    <n v="0.46379379999999998"/>
    <n v="0.4116129"/>
    <n v="0.15821080000000001"/>
    <n v="1.4594"/>
    <n v="0.68149999999999999"/>
    <n v="0.69120000000000004"/>
    <n v="0.96619999999999995"/>
    <n v="1.0726"/>
    <n v="0.35489999999999999"/>
    <n v="0.85899999999999999"/>
    <n v="0.80700000000000005"/>
    <x v="196"/>
  </r>
  <r>
    <x v="4"/>
    <n v="410350004"/>
    <s v="FRM"/>
    <s v="Oregon"/>
    <s v="Klamath"/>
    <n v="42.188889000000003"/>
    <n v="-121.7225"/>
    <n v="146032"/>
    <x v="149"/>
    <n v="41.4"/>
    <x v="0"/>
    <x v="197"/>
    <x v="197"/>
    <x v="197"/>
    <x v="197"/>
    <x v="197"/>
    <x v="191"/>
    <x v="197"/>
    <x v="197"/>
    <n v="0.5"/>
    <n v="0.95772570000000001"/>
    <n v="2.8694389"/>
    <n v="0.28962339999999998"/>
    <n v="34.827014900000002"/>
    <n v="0.77103509999999997"/>
    <n v="0.66396429999999995"/>
    <n v="0.38482250000000001"/>
    <n v="0.21693480000000001"/>
    <n v="1.0430999999999999"/>
    <n v="0.65890000000000004"/>
    <n v="0.49220000000000003"/>
    <n v="0.9556"/>
    <n v="0.94159999999999999"/>
    <n v="0.39829999999999999"/>
    <n v="0.7177"/>
    <n v="0.9526"/>
    <x v="197"/>
  </r>
  <r>
    <x v="4"/>
    <n v="410390058"/>
    <s v="FRM"/>
    <s v="Oregon"/>
    <s v="Lane"/>
    <n v="44.066304000000002"/>
    <n v="-123.139831"/>
    <n v="165027"/>
    <x v="150"/>
    <n v="23.5"/>
    <x v="0"/>
    <x v="198"/>
    <x v="198"/>
    <x v="198"/>
    <x v="198"/>
    <x v="198"/>
    <x v="192"/>
    <x v="198"/>
    <x v="198"/>
    <n v="0.5"/>
    <n v="0.74770420000000004"/>
    <n v="0.77206859999999999"/>
    <n v="0.36131930000000001"/>
    <n v="18.960702900000001"/>
    <n v="1.2159679999999999"/>
    <n v="0.4953244"/>
    <n v="0.40658159999999999"/>
    <n v="8.5627200000000001E-2"/>
    <n v="0.99709999999999999"/>
    <n v="0.58579999999999999"/>
    <n v="0.48980000000000001"/>
    <n v="0.94620000000000004"/>
    <n v="0.94230000000000003"/>
    <n v="0.2833"/>
    <n v="0.67979999999999996"/>
    <n v="1"/>
    <x v="198"/>
  </r>
  <r>
    <x v="4"/>
    <n v="410390060"/>
    <s v="FRM"/>
    <s v="Oregon"/>
    <s v="Lane"/>
    <n v="44.026311999999997"/>
    <n v="-123.083737"/>
    <n v="164027"/>
    <x v="151"/>
    <n v="25.5"/>
    <x v="0"/>
    <x v="199"/>
    <x v="199"/>
    <x v="199"/>
    <x v="199"/>
    <x v="199"/>
    <x v="193"/>
    <x v="199"/>
    <x v="199"/>
    <n v="0.5"/>
    <n v="0.76218260000000004"/>
    <n v="0.63468610000000003"/>
    <n v="0.3667783"/>
    <n v="20.9693909"/>
    <n v="1.2152954"/>
    <n v="0.56868490000000005"/>
    <n v="0.45039370000000001"/>
    <n v="9.0584999999999999E-2"/>
    <n v="0.96440000000000003"/>
    <n v="0.49669999999999997"/>
    <n v="0.34899999999999998"/>
    <n v="0.94650000000000001"/>
    <n v="0.90880000000000005"/>
    <n v="0.19500000000000001"/>
    <n v="0.5282"/>
    <n v="0.9304"/>
    <x v="199"/>
  </r>
  <r>
    <x v="4"/>
    <n v="410391009"/>
    <s v="FRM"/>
    <s v="Oregon"/>
    <s v="Lane"/>
    <n v="44.046695999999997"/>
    <n v="-123.01770399999999"/>
    <n v="164028"/>
    <x v="74"/>
    <n v="17.399999999999999"/>
    <x v="0"/>
    <x v="200"/>
    <x v="200"/>
    <x v="200"/>
    <x v="200"/>
    <x v="200"/>
    <x v="194"/>
    <x v="200"/>
    <x v="200"/>
    <n v="0.5"/>
    <n v="0.63734500000000005"/>
    <n v="0.48388399999999998"/>
    <n v="0.26367259999999998"/>
    <n v="13.9703245"/>
    <n v="0.86783920000000003"/>
    <n v="0.34720390000000001"/>
    <n v="0.31405450000000001"/>
    <n v="5.9193799999999998E-2"/>
    <n v="1.1476999999999999"/>
    <n v="0.64139999999999997"/>
    <n v="0.48730000000000001"/>
    <n v="0.89380000000000004"/>
    <n v="1.0985"/>
    <n v="0.25480000000000003"/>
    <n v="0.7"/>
    <n v="1.1635"/>
    <x v="200"/>
  </r>
  <r>
    <x v="4"/>
    <n v="410399004"/>
    <s v="FRM"/>
    <s v="Oregon"/>
    <s v="Lane"/>
    <n v="43.799570000000003"/>
    <n v="-123.05349"/>
    <n v="162027"/>
    <x v="103"/>
    <n v="18.5"/>
    <x v="0"/>
    <x v="201"/>
    <x v="201"/>
    <x v="201"/>
    <x v="201"/>
    <x v="201"/>
    <x v="195"/>
    <x v="201"/>
    <x v="201"/>
    <n v="0.5"/>
    <n v="0.63224329999999995"/>
    <n v="0.78398020000000002"/>
    <n v="0.24571090000000001"/>
    <n v="14.4865847"/>
    <n v="0.93219070000000004"/>
    <n v="0.4251685"/>
    <n v="0.43863039999999998"/>
    <n v="0.10620300000000001"/>
    <n v="0.91620000000000001"/>
    <n v="0.51619999999999999"/>
    <n v="0.35580000000000001"/>
    <n v="0.90239999999999998"/>
    <n v="0.90939999999999999"/>
    <n v="0.21820000000000001"/>
    <n v="0.66810000000000003"/>
    <n v="0.91620000000000001"/>
    <x v="201"/>
  </r>
  <r>
    <x v="4"/>
    <n v="410510080"/>
    <s v="FRM"/>
    <s v="Oregon"/>
    <s v="Multnomah"/>
    <n v="45.496473999999999"/>
    <n v="-122.60341099999999"/>
    <n v="177034"/>
    <x v="152"/>
    <n v="19.5"/>
    <x v="0"/>
    <x v="202"/>
    <x v="202"/>
    <x v="202"/>
    <x v="202"/>
    <x v="202"/>
    <x v="196"/>
    <x v="202"/>
    <x v="202"/>
    <n v="0.5"/>
    <n v="0.7958056"/>
    <n v="0.51648660000000002"/>
    <n v="0.56685640000000004"/>
    <n v="14.8018999"/>
    <n v="1.4520580000000001"/>
    <n v="0.26043909999999998"/>
    <n v="0.48760100000000001"/>
    <n v="0.17724490000000001"/>
    <n v="1.4411"/>
    <n v="0.22320000000000001"/>
    <n v="0.74909999999999999"/>
    <n v="0.77629999999999999"/>
    <n v="1.2206999999999999"/>
    <n v="0.21870000000000001"/>
    <n v="1.2146999999999999"/>
    <n v="0.91220000000000001"/>
    <x v="202"/>
  </r>
  <r>
    <x v="4"/>
    <n v="410510246"/>
    <s v="FRM"/>
    <s v="Oregon"/>
    <s v="Multnomah"/>
    <n v="45.561301"/>
    <n v="-122.67878399999999"/>
    <n v="177034"/>
    <x v="5"/>
    <n v="15.6"/>
    <x v="0"/>
    <x v="203"/>
    <x v="203"/>
    <x v="203"/>
    <x v="203"/>
    <x v="203"/>
    <x v="197"/>
    <x v="203"/>
    <x v="203"/>
    <n v="0.5"/>
    <n v="0.8242313"/>
    <n v="0.48752190000000001"/>
    <n v="0.90750580000000003"/>
    <n v="9.4486264999999996"/>
    <n v="2.2209224999999999"/>
    <n v="0.32052619999999998"/>
    <n v="0.76883579999999996"/>
    <n v="0.17119809999999999"/>
    <n v="1.1187"/>
    <n v="0.23599999999999999"/>
    <n v="0.6734"/>
    <n v="0.83030000000000004"/>
    <n v="0.91100000000000003"/>
    <n v="0.21029999999999999"/>
    <n v="1.0204"/>
    <n v="1.0298"/>
    <x v="203"/>
  </r>
  <r>
    <x v="4"/>
    <n v="410590121"/>
    <s v="FRM"/>
    <s v="Oregon"/>
    <s v="Umatilla"/>
    <n v="45.651944"/>
    <n v="-118.818611"/>
    <n v="172058"/>
    <x v="153"/>
    <n v="20.6"/>
    <x v="0"/>
    <x v="204"/>
    <x v="204"/>
    <x v="204"/>
    <x v="204"/>
    <x v="204"/>
    <x v="198"/>
    <x v="204"/>
    <x v="204"/>
    <n v="0.5"/>
    <n v="0.83822549999999996"/>
    <n v="0.46106510000000001"/>
    <n v="0.32287470000000001"/>
    <n v="17.0219746"/>
    <n v="0.60620640000000003"/>
    <n v="0.61267139999999998"/>
    <n v="0.25563239999999998"/>
    <n v="3.2114400000000001E-2"/>
    <n v="1.8134999999999999"/>
    <n v="0.55200000000000005"/>
    <n v="0.48199999999999998"/>
    <n v="0.91659999999999997"/>
    <n v="1.1568000000000001"/>
    <n v="0.31440000000000001"/>
    <n v="0.56320000000000003"/>
    <n v="0.89290000000000003"/>
    <x v="204"/>
  </r>
  <r>
    <x v="4"/>
    <n v="410610119"/>
    <s v="FRM"/>
    <s v="Oregon"/>
    <s v="Union"/>
    <n v="45.338971999999998"/>
    <n v="-118.094497"/>
    <n v="168062"/>
    <x v="154"/>
    <n v="17.2"/>
    <x v="0"/>
    <x v="205"/>
    <x v="205"/>
    <x v="205"/>
    <x v="205"/>
    <x v="205"/>
    <x v="199"/>
    <x v="205"/>
    <x v="205"/>
    <n v="0.5"/>
    <n v="1.4329817"/>
    <n v="0.3713533"/>
    <n v="0.56153580000000003"/>
    <n v="12.193782799999999"/>
    <n v="1.1328320999999999"/>
    <n v="0.58263419999999999"/>
    <n v="0.50447180000000003"/>
    <n v="1.6462500000000001E-2"/>
    <n v="3.2763"/>
    <n v="0.71660000000000001"/>
    <n v="1.1049"/>
    <n v="0.84309999999999996"/>
    <n v="3.8429000000000002"/>
    <n v="0.39360000000000001"/>
    <n v="1.4298999999999999"/>
    <n v="0.69320000000000004"/>
    <x v="205"/>
  </r>
  <r>
    <x v="4"/>
    <n v="410670004"/>
    <s v="FRM"/>
    <s v="Oregon"/>
    <s v="Washington"/>
    <n v="45.528530000000003"/>
    <n v="-122.97244000000001"/>
    <n v="178032"/>
    <x v="155"/>
    <n v="23.8"/>
    <x v="0"/>
    <x v="206"/>
    <x v="206"/>
    <x v="206"/>
    <x v="206"/>
    <x v="206"/>
    <x v="200"/>
    <x v="206"/>
    <x v="206"/>
    <n v="0.5"/>
    <n v="0.70263129999999996"/>
    <n v="0.51877189999999995"/>
    <n v="0.65023260000000005"/>
    <n v="18.9202175"/>
    <n v="1.5389489999999999"/>
    <n v="0.30254009999999998"/>
    <n v="0.52578559999999996"/>
    <n v="0.16222"/>
    <n v="1.0247999999999999"/>
    <n v="0.22170000000000001"/>
    <n v="0.53259999999999996"/>
    <n v="0.84240000000000004"/>
    <n v="0.84599999999999997"/>
    <n v="0.15939999999999999"/>
    <n v="0.8831"/>
    <n v="1.0974999999999999"/>
    <x v="206"/>
  </r>
  <r>
    <x v="4"/>
    <n v="460110002"/>
    <s v="FRM"/>
    <s v="South Dakota"/>
    <s v="Brookings"/>
    <n v="44.310282999999998"/>
    <n v="-96.800709999999995"/>
    <n v="142200"/>
    <x v="127"/>
    <n v="17.3"/>
    <x v="0"/>
    <x v="207"/>
    <x v="207"/>
    <x v="207"/>
    <x v="207"/>
    <x v="207"/>
    <x v="201"/>
    <x v="207"/>
    <x v="207"/>
    <n v="0.5"/>
    <n v="0.93630729999999995"/>
    <n v="0.1494569"/>
    <n v="2.4122183000000001"/>
    <n v="4.5551472000000004"/>
    <n v="4.2118248999999999"/>
    <n v="3.0005313999999998"/>
    <n v="1.5524791"/>
    <n v="5.7153500000000003E-2"/>
    <n v="0.96089999999999998"/>
    <n v="0.28079999999999999"/>
    <n v="0.83930000000000005"/>
    <n v="0.72409999999999997"/>
    <n v="1.0545"/>
    <n v="0.61870000000000003"/>
    <n v="0.81320000000000003"/>
    <n v="1.8099000000000001"/>
    <x v="207"/>
  </r>
  <r>
    <x v="4"/>
    <n v="460130003"/>
    <s v="FRM"/>
    <s v="South Dakota"/>
    <s v="Brown"/>
    <n v="45.462499999999999"/>
    <n v="-98.486110999999994"/>
    <n v="153189"/>
    <x v="156"/>
    <n v="15.8"/>
    <x v="0"/>
    <x v="208"/>
    <x v="208"/>
    <x v="208"/>
    <x v="208"/>
    <x v="208"/>
    <x v="202"/>
    <x v="208"/>
    <x v="208"/>
    <n v="0.5"/>
    <n v="1.3031349000000001"/>
    <n v="0.131073"/>
    <n v="1.2702253999999999"/>
    <n v="7.7518120000000001"/>
    <n v="3.1434174000000001"/>
    <n v="0.53158890000000003"/>
    <n v="1.1487429"/>
    <n v="2.77191E-2"/>
    <n v="1.4089"/>
    <n v="0.30059999999999998"/>
    <n v="0.55559999999999998"/>
    <n v="1.3219000000000001"/>
    <n v="1.0116000000000001"/>
    <n v="0.1298"/>
    <n v="0.77170000000000005"/>
    <n v="0.87560000000000004"/>
    <x v="208"/>
  </r>
  <r>
    <x v="4"/>
    <n v="460290002"/>
    <s v="FRM"/>
    <s v="South Dakota"/>
    <s v="Codington"/>
    <n v="44.899650000000001"/>
    <n v="-97.128801999999993"/>
    <n v="148198"/>
    <x v="157"/>
    <n v="18.3"/>
    <x v="0"/>
    <x v="209"/>
    <x v="209"/>
    <x v="209"/>
    <x v="209"/>
    <x v="209"/>
    <x v="203"/>
    <x v="209"/>
    <x v="209"/>
    <n v="0.5"/>
    <n v="1.1484810999999999"/>
    <n v="0.1282797"/>
    <n v="1.8446563"/>
    <n v="7.7283157999999998"/>
    <n v="4.7317090000000004"/>
    <n v="0.54216379999999997"/>
    <n v="1.7494242"/>
    <n v="2.3679700000000001E-2"/>
    <n v="1.6797"/>
    <n v="0.2606"/>
    <n v="0.44259999999999999"/>
    <n v="2.6374"/>
    <n v="1.3707"/>
    <n v="5.4100000000000002E-2"/>
    <n v="0.7863"/>
    <n v="0.49199999999999999"/>
    <x v="209"/>
  </r>
  <r>
    <x v="4"/>
    <n v="460330132"/>
    <s v="FRM"/>
    <s v="South Dakota"/>
    <s v="Custer"/>
    <n v="43.5578"/>
    <n v="-103.48390000000001"/>
    <n v="137155"/>
    <x v="158"/>
    <n v="13.1"/>
    <x v="0"/>
    <x v="210"/>
    <x v="210"/>
    <x v="210"/>
    <x v="210"/>
    <x v="210"/>
    <x v="204"/>
    <x v="210"/>
    <x v="114"/>
    <n v="0.5"/>
    <n v="1.7510097"/>
    <n v="0.22919329999999999"/>
    <n v="0.642258"/>
    <n v="7.6625667000000002"/>
    <n v="1.6264379"/>
    <n v="0.14717359999999999"/>
    <n v="0.57575240000000005"/>
    <n v="0"/>
    <n v="0.90790000000000004"/>
    <n v="0.66800000000000004"/>
    <n v="0.89680000000000004"/>
    <n v="1.022"/>
    <n v="0.9123"/>
    <n v="0.74029999999999996"/>
    <n v="0.91020000000000001"/>
    <n v="-9"/>
    <x v="210"/>
  </r>
  <r>
    <x v="4"/>
    <n v="460710001"/>
    <s v="FRM"/>
    <s v="South Dakota"/>
    <s v="Jackson"/>
    <n v="43.745609999999999"/>
    <n v="-101.94121800000001"/>
    <n v="138166"/>
    <x v="159"/>
    <n v="11.7"/>
    <x v="0"/>
    <x v="211"/>
    <x v="211"/>
    <x v="211"/>
    <x v="211"/>
    <x v="211"/>
    <x v="205"/>
    <x v="211"/>
    <x v="114"/>
    <n v="0.5"/>
    <n v="1.1593863"/>
    <n v="0.12931419999999999"/>
    <n v="0.6143904"/>
    <n v="6.9777756000000002"/>
    <n v="1.6615415"/>
    <n v="3.3075399999999998E-2"/>
    <n v="0.60456750000000004"/>
    <n v="8.8850799999999994E-2"/>
    <n v="0.92759999999999998"/>
    <n v="0.51300000000000001"/>
    <n v="0.80859999999999999"/>
    <n v="1.0282"/>
    <n v="0.874"/>
    <n v="0.14560000000000001"/>
    <n v="0.90469999999999995"/>
    <n v="-9"/>
    <x v="211"/>
  </r>
  <r>
    <x v="4"/>
    <n v="460990006"/>
    <s v="FRM"/>
    <s v="South Dakota"/>
    <s v="Minnehaha"/>
    <n v="43.544288999999999"/>
    <n v="-96.726434999999995"/>
    <n v="135200"/>
    <x v="160"/>
    <n v="18.2"/>
    <x v="0"/>
    <x v="212"/>
    <x v="212"/>
    <x v="212"/>
    <x v="212"/>
    <x v="212"/>
    <x v="206"/>
    <x v="212"/>
    <x v="210"/>
    <n v="0.5"/>
    <n v="0.67790570000000006"/>
    <n v="0.1443497"/>
    <n v="2.4519966000000002"/>
    <n v="5.5652442000000004"/>
    <n v="4.6607466000000004"/>
    <n v="2.4673208999999998"/>
    <n v="1.7256518999999999"/>
    <n v="8.2202300000000006E-2"/>
    <n v="1.2048000000000001"/>
    <n v="0.23319999999999999"/>
    <n v="0.54239999999999999"/>
    <n v="2.7315"/>
    <n v="1.4397"/>
    <n v="0.21440000000000001"/>
    <n v="0.72440000000000004"/>
    <n v="0.93130000000000002"/>
    <x v="212"/>
  </r>
  <r>
    <x v="4"/>
    <n v="460990008"/>
    <s v="FRM"/>
    <s v="South Dakota"/>
    <s v="Minnehaha"/>
    <n v="43.547919999999998"/>
    <n v="-96.700768999999994"/>
    <n v="135201"/>
    <x v="76"/>
    <n v="17.100000000000001"/>
    <x v="0"/>
    <x v="213"/>
    <x v="213"/>
    <x v="213"/>
    <x v="213"/>
    <x v="213"/>
    <x v="207"/>
    <x v="213"/>
    <x v="211"/>
    <n v="0.5"/>
    <n v="0.74611090000000002"/>
    <n v="0.1030344"/>
    <n v="2.3974983999999999"/>
    <n v="4.5698051"/>
    <n v="4.0908771000000002"/>
    <n v="3.1350113999999998"/>
    <n v="1.5206544"/>
    <n v="3.80746E-2"/>
    <n v="1.0781000000000001"/>
    <n v="0.20269999999999999"/>
    <n v="0.63329999999999997"/>
    <n v="1.2216"/>
    <n v="1.0491999999999999"/>
    <n v="0.3841"/>
    <n v="0.63890000000000002"/>
    <n v="1.1604000000000001"/>
    <x v="213"/>
  </r>
  <r>
    <x v="4"/>
    <n v="461030020"/>
    <s v="FRM"/>
    <s v="South Dakota"/>
    <s v="Pennington"/>
    <n v="44.087397000000003"/>
    <n v="-103.273777"/>
    <n v="142157"/>
    <x v="161"/>
    <n v="15.9"/>
    <x v="0"/>
    <x v="214"/>
    <x v="214"/>
    <x v="214"/>
    <x v="214"/>
    <x v="214"/>
    <x v="208"/>
    <x v="214"/>
    <x v="212"/>
    <n v="0.5"/>
    <n v="1.6302645"/>
    <n v="0.20100870000000001"/>
    <n v="0.61005699999999996"/>
    <n v="10.801199"/>
    <n v="1.5740864999999999"/>
    <n v="0.1124772"/>
    <n v="0.56025700000000001"/>
    <n v="5.1600000000000001E-5"/>
    <n v="0.97489999999999999"/>
    <n v="0.48609999999999998"/>
    <n v="1.0849"/>
    <n v="0.93330000000000002"/>
    <n v="1.0608"/>
    <n v="1.9085000000000001"/>
    <n v="1.0543"/>
    <n v="6.9999999999999999E-4"/>
    <x v="214"/>
  </r>
  <r>
    <x v="4"/>
    <n v="461031001"/>
    <s v="FRM"/>
    <s v="South Dakota"/>
    <s v="Pennington"/>
    <n v="44.080295"/>
    <n v="-103.228545"/>
    <n v="142157"/>
    <x v="162"/>
    <n v="14.9"/>
    <x v="0"/>
    <x v="215"/>
    <x v="215"/>
    <x v="215"/>
    <x v="215"/>
    <x v="215"/>
    <x v="209"/>
    <x v="215"/>
    <x v="213"/>
    <n v="0.5"/>
    <n v="1.5858269"/>
    <n v="0.25717010000000001"/>
    <n v="0.62224679999999999"/>
    <n v="9.6273269999999993"/>
    <n v="1.5587187"/>
    <n v="0.17192270000000001"/>
    <n v="0.54782770000000003"/>
    <n v="0.1157437"/>
    <n v="0.99950000000000006"/>
    <n v="0.63660000000000005"/>
    <n v="0.94169999999999998"/>
    <n v="0.95289999999999997"/>
    <n v="0.98740000000000006"/>
    <n v="0.61460000000000004"/>
    <n v="0.99719999999999998"/>
    <n v="1"/>
    <x v="215"/>
  </r>
  <r>
    <x v="4"/>
    <n v="480290032"/>
    <s v="FRM"/>
    <s v="Texas"/>
    <s v="Bexar"/>
    <n v="29.515049999999999"/>
    <n v="-98.620191000000005"/>
    <n v="6185"/>
    <x v="112"/>
    <n v="18.899999999999999"/>
    <x v="0"/>
    <x v="216"/>
    <x v="216"/>
    <x v="216"/>
    <x v="216"/>
    <x v="216"/>
    <x v="210"/>
    <x v="216"/>
    <x v="214"/>
    <n v="0.5"/>
    <n v="5.3844814000000003"/>
    <n v="0.15250259999999999"/>
    <n v="1.5069802999999999"/>
    <n v="4.6206522000000003"/>
    <n v="4.8470950000000004"/>
    <n v="0"/>
    <n v="1.5887005000000001"/>
    <n v="0.34600950000000003"/>
    <n v="1.2407999999999999"/>
    <n v="0.19550000000000001"/>
    <n v="0.93600000000000005"/>
    <n v="0.74460000000000004"/>
    <n v="0.99760000000000004"/>
    <n v="0"/>
    <n v="0.96260000000000001"/>
    <n v="1.0353000000000001"/>
    <x v="216"/>
  </r>
  <r>
    <x v="4"/>
    <n v="480290059"/>
    <s v="FRM"/>
    <s v="Texas"/>
    <s v="Bexar"/>
    <n v="29.275386999999998"/>
    <n v="-98.311666000000002"/>
    <n v="3188"/>
    <x v="163"/>
    <n v="18.5"/>
    <x v="0"/>
    <x v="217"/>
    <x v="217"/>
    <x v="217"/>
    <x v="217"/>
    <x v="217"/>
    <x v="211"/>
    <x v="217"/>
    <x v="215"/>
    <n v="0.5"/>
    <n v="4.5468358999999996"/>
    <n v="0.20076079999999999"/>
    <n v="1.4695898000000001"/>
    <n v="5.0144466999999997"/>
    <n v="4.6947780000000003"/>
    <n v="0"/>
    <n v="1.5579578000000001"/>
    <n v="0.60943320000000001"/>
    <n v="1.1588000000000001"/>
    <n v="0.3044"/>
    <n v="0.84840000000000004"/>
    <n v="0.91120000000000001"/>
    <n v="0.93089999999999995"/>
    <n v="0"/>
    <n v="0.91749999999999998"/>
    <n v="1.4964999999999999"/>
    <x v="217"/>
  </r>
  <r>
    <x v="4"/>
    <n v="480370004"/>
    <s v="FRM"/>
    <s v="Texas"/>
    <s v="Bowie"/>
    <n v="33.425756999999997"/>
    <n v="-94.070807000000002"/>
    <n v="42221"/>
    <x v="164"/>
    <n v="23.2"/>
    <x v="0"/>
    <x v="218"/>
    <x v="218"/>
    <x v="218"/>
    <x v="218"/>
    <x v="218"/>
    <x v="0"/>
    <x v="218"/>
    <x v="216"/>
    <n v="0.5"/>
    <n v="1.4038390000000001"/>
    <n v="0.23838529999999999"/>
    <n v="1.5439414"/>
    <n v="12.5013752"/>
    <n v="5.7091469999999997"/>
    <n v="5.4409699999999998E-2"/>
    <n v="1.2552863000000001"/>
    <n v="1.7140300000000001E-2"/>
    <n v="0.93210000000000004"/>
    <n v="0.35949999999999999"/>
    <n v="0.89839999999999998"/>
    <n v="1.0337000000000001"/>
    <n v="0.84940000000000004"/>
    <n v="-9"/>
    <n v="0.90969999999999995"/>
    <n v="0.93989999999999996"/>
    <x v="218"/>
  </r>
  <r>
    <x v="4"/>
    <n v="481130069"/>
    <s v="FRM"/>
    <s v="Texas"/>
    <s v="Dallas"/>
    <n v="32.819952000000001"/>
    <n v="-96.860082000000006"/>
    <n v="36200"/>
    <x v="165"/>
    <n v="19.3"/>
    <x v="0"/>
    <x v="219"/>
    <x v="219"/>
    <x v="219"/>
    <x v="219"/>
    <x v="219"/>
    <x v="212"/>
    <x v="219"/>
    <x v="217"/>
    <n v="0.5"/>
    <n v="1.8157992000000001"/>
    <n v="0.1074727"/>
    <n v="1.8648274"/>
    <n v="7.5228405"/>
    <n v="5.4234524000000004"/>
    <n v="0.16685739999999999"/>
    <n v="1.9181676999999999"/>
    <n v="5.4179400000000003E-2"/>
    <n v="1.4573"/>
    <n v="0.1023"/>
    <n v="0.82069999999999999"/>
    <n v="0.88390000000000002"/>
    <n v="0.90010000000000001"/>
    <n v="0.31340000000000001"/>
    <n v="0.90900000000000003"/>
    <n v="0.85860000000000003"/>
    <x v="219"/>
  </r>
  <r>
    <x v="4"/>
    <n v="481130087"/>
    <s v="FRM"/>
    <s v="Texas"/>
    <s v="Dallas"/>
    <n v="32.676600000000001"/>
    <n v="-96.871600000000001"/>
    <n v="35200"/>
    <x v="105"/>
    <n v="21.9"/>
    <x v="0"/>
    <x v="220"/>
    <x v="220"/>
    <x v="220"/>
    <x v="220"/>
    <x v="220"/>
    <x v="0"/>
    <x v="220"/>
    <x v="218"/>
    <n v="0.5"/>
    <n v="2.1764177999999998"/>
    <n v="0.105668"/>
    <n v="2.1712767999999998"/>
    <n v="7.9900107"/>
    <n v="6.6166166999999998"/>
    <n v="0"/>
    <n v="2.3562286000000001"/>
    <n v="7.1241100000000002E-2"/>
    <n v="1.2381"/>
    <n v="0.14580000000000001"/>
    <n v="0.97560000000000002"/>
    <n v="0.7611"/>
    <n v="0.97929999999999995"/>
    <n v="-9"/>
    <n v="0.97529999999999994"/>
    <n v="0.80530000000000002"/>
    <x v="220"/>
  </r>
  <r>
    <x v="4"/>
    <n v="481350003"/>
    <s v="FRM"/>
    <s v="Texas"/>
    <s v="Ector"/>
    <n v="31.836579"/>
    <n v="-102.341978"/>
    <n v="28156"/>
    <x v="166"/>
    <n v="16.600000000000001"/>
    <x v="0"/>
    <x v="221"/>
    <x v="221"/>
    <x v="221"/>
    <x v="221"/>
    <x v="221"/>
    <x v="213"/>
    <x v="221"/>
    <x v="219"/>
    <n v="0.5"/>
    <n v="2.9209727999999999"/>
    <n v="0.1033428"/>
    <n v="1.1816137"/>
    <n v="7.0142350000000002"/>
    <n v="3.6132735999999999"/>
    <n v="0"/>
    <n v="1.2814995"/>
    <n v="3.1201400000000001E-2"/>
    <n v="1.2503"/>
    <n v="0.28970000000000001"/>
    <n v="0.87949999999999995"/>
    <n v="0.94420000000000004"/>
    <n v="0.94089999999999996"/>
    <n v="0"/>
    <n v="0.94899999999999995"/>
    <n v="2.0876999999999999"/>
    <x v="221"/>
  </r>
  <r>
    <x v="4"/>
    <n v="481410037"/>
    <s v="FRM"/>
    <s v="Texas"/>
    <s v="El Paso"/>
    <n v="31.768281000000002"/>
    <n v="-106.50125300000001"/>
    <n v="30124"/>
    <x v="167"/>
    <n v="18"/>
    <x v="0"/>
    <x v="222"/>
    <x v="222"/>
    <x v="222"/>
    <x v="222"/>
    <x v="222"/>
    <x v="214"/>
    <x v="222"/>
    <x v="220"/>
    <n v="0.5"/>
    <n v="4.9389023999999999"/>
    <n v="0.9814889"/>
    <n v="0.58380399999999999"/>
    <n v="8.4698504999999997"/>
    <n v="1.5668694999999999"/>
    <n v="0.13896929999999999"/>
    <n v="0.54917590000000005"/>
    <n v="0.2729799"/>
    <n v="0.69469999999999998"/>
    <n v="0.6804"/>
    <n v="1.1021000000000001"/>
    <n v="1.0532999999999999"/>
    <n v="1.1279999999999999"/>
    <n v="0.77"/>
    <n v="1.1364000000000001"/>
    <n v="1.1076999999999999"/>
    <x v="222"/>
  </r>
  <r>
    <x v="4"/>
    <n v="481410044"/>
    <s v="FRM"/>
    <s v="Texas"/>
    <s v="El Paso"/>
    <n v="31.765674000000001"/>
    <n v="-106.455225"/>
    <n v="30124"/>
    <x v="48"/>
    <n v="23.8"/>
    <x v="0"/>
    <x v="223"/>
    <x v="223"/>
    <x v="223"/>
    <x v="223"/>
    <x v="223"/>
    <x v="215"/>
    <x v="223"/>
    <x v="221"/>
    <n v="0.5"/>
    <n v="6.1146358999999997"/>
    <n v="0.87073429999999996"/>
    <n v="0.70673980000000003"/>
    <n v="12.627062799999999"/>
    <n v="2.0343802000000002"/>
    <n v="0.1170171"/>
    <n v="0.71581360000000005"/>
    <n v="0.15278630000000001"/>
    <n v="0.99890000000000001"/>
    <n v="0.52700000000000002"/>
    <n v="0.95889999999999997"/>
    <n v="0.89739999999999998"/>
    <n v="0.98580000000000001"/>
    <n v="0.62270000000000003"/>
    <n v="0.98640000000000005"/>
    <n v="1"/>
    <x v="223"/>
  </r>
  <r>
    <x v="4"/>
    <n v="482010058"/>
    <s v="FRM"/>
    <s v="Texas"/>
    <s v="Harris"/>
    <n v="29.770699"/>
    <n v="-95.031222999999997"/>
    <n v="8214"/>
    <x v="127"/>
    <n v="19.5"/>
    <x v="0"/>
    <x v="224"/>
    <x v="224"/>
    <x v="224"/>
    <x v="224"/>
    <x v="224"/>
    <x v="216"/>
    <x v="224"/>
    <x v="222"/>
    <n v="0.5"/>
    <n v="5.2332926000000004"/>
    <n v="9.91258E-2"/>
    <n v="1.5385225"/>
    <n v="5.1397757999999998"/>
    <n v="5.2287001999999996"/>
    <n v="0"/>
    <n v="1.5213839"/>
    <n v="0.28916039999999998"/>
    <n v="1.2162999999999999"/>
    <n v="0.18129999999999999"/>
    <n v="0.84050000000000002"/>
    <n v="0.79869999999999997"/>
    <n v="0.88439999999999996"/>
    <n v="0"/>
    <n v="0.84389999999999998"/>
    <n v="0.55549999999999999"/>
    <x v="224"/>
  </r>
  <r>
    <x v="4"/>
    <n v="482011035"/>
    <s v="FRM"/>
    <s v="Texas"/>
    <s v="Harris"/>
    <n v="29.733713000000002"/>
    <n v="-95.257591000000005"/>
    <n v="8213"/>
    <x v="114"/>
    <n v="24.2"/>
    <x v="0"/>
    <x v="225"/>
    <x v="225"/>
    <x v="225"/>
    <x v="225"/>
    <x v="225"/>
    <x v="217"/>
    <x v="225"/>
    <x v="223"/>
    <n v="0.5"/>
    <n v="4.9432568999999997"/>
    <n v="9.9629700000000002E-2"/>
    <n v="1.6101905999999999"/>
    <n v="9.6087588999999998"/>
    <n v="5.4327831"/>
    <n v="0"/>
    <n v="1.6077916999999999"/>
    <n v="0.49272070000000001"/>
    <n v="1.2362"/>
    <n v="0.16300000000000001"/>
    <n v="0.82389999999999997"/>
    <n v="0.76659999999999995"/>
    <n v="0.91920000000000002"/>
    <n v="0"/>
    <n v="0.87190000000000001"/>
    <n v="1.6782999999999999"/>
    <x v="225"/>
  </r>
  <r>
    <x v="4"/>
    <n v="482030002"/>
    <s v="FRM"/>
    <s v="Texas"/>
    <s v="Harrison"/>
    <n v="32.669004000000001"/>
    <n v="-94.167449000000005"/>
    <n v="35221"/>
    <x v="130"/>
    <n v="20.6"/>
    <x v="0"/>
    <x v="226"/>
    <x v="226"/>
    <x v="226"/>
    <x v="226"/>
    <x v="226"/>
    <x v="0"/>
    <x v="226"/>
    <x v="224"/>
    <n v="0.5"/>
    <n v="1.2080975"/>
    <n v="0.38169170000000002"/>
    <n v="1.0808944"/>
    <n v="12.041376100000001"/>
    <n v="3.9996792999999999"/>
    <n v="0"/>
    <n v="1.4370011"/>
    <n v="1.6700799999999998E-2"/>
    <n v="0.99990000000000001"/>
    <n v="0.58420000000000005"/>
    <n v="0.98160000000000003"/>
    <n v="0.96879999999999999"/>
    <n v="0.98219999999999996"/>
    <n v="-9"/>
    <n v="0.98209999999999997"/>
    <n v="1.0027999999999999"/>
    <x v="226"/>
  </r>
  <r>
    <x v="4"/>
    <n v="483750320"/>
    <s v="FRM"/>
    <s v="Texas"/>
    <s v="Potter"/>
    <n v="35.201588000000001"/>
    <n v="-101.90923600000001"/>
    <n v="59161"/>
    <x v="168"/>
    <n v="13.2"/>
    <x v="0"/>
    <x v="227"/>
    <x v="227"/>
    <x v="227"/>
    <x v="227"/>
    <x v="227"/>
    <x v="218"/>
    <x v="227"/>
    <x v="225"/>
    <n v="0.5"/>
    <n v="2.7045121000000001"/>
    <n v="0.1112247"/>
    <n v="0.91588639999999999"/>
    <n v="5.3107667000000003"/>
    <n v="2.7562513000000002"/>
    <n v="0"/>
    <n v="0.99340260000000002"/>
    <n v="3.8408000000000001E-3"/>
    <n v="0.89429999999999998"/>
    <n v="0.28689999999999999"/>
    <n v="0.69920000000000004"/>
    <n v="1.1536"/>
    <n v="0.9899"/>
    <n v="0"/>
    <n v="0.96660000000000001"/>
    <n v="0.6663"/>
    <x v="227"/>
  </r>
  <r>
    <x v="4"/>
    <n v="484391002"/>
    <s v="FRM"/>
    <s v="Texas"/>
    <s v="Tarrant"/>
    <n v="32.805819999999997"/>
    <n v="-97.356570000000005"/>
    <n v="36196"/>
    <x v="14"/>
    <n v="20.7"/>
    <x v="0"/>
    <x v="228"/>
    <x v="228"/>
    <x v="228"/>
    <x v="228"/>
    <x v="228"/>
    <x v="219"/>
    <x v="228"/>
    <x v="226"/>
    <n v="0.5"/>
    <n v="1.3261485"/>
    <n v="0.15046960000000001"/>
    <n v="1.9722883"/>
    <n v="9.1453638000000002"/>
    <n v="5.2107543999999999"/>
    <n v="0.54095850000000001"/>
    <n v="1.8124433"/>
    <n v="6.8843299999999996E-2"/>
    <n v="0.63539999999999996"/>
    <n v="0.19939999999999999"/>
    <n v="0.92889999999999995"/>
    <n v="0.93459999999999999"/>
    <n v="0.83740000000000003"/>
    <n v="2.5478999999999998"/>
    <n v="0.82530000000000003"/>
    <n v="1.0767"/>
    <x v="228"/>
  </r>
  <r>
    <x v="4"/>
    <n v="484391006"/>
    <s v="FRM"/>
    <s v="Texas"/>
    <s v="Tarrant"/>
    <n v="32.759166999999998"/>
    <n v="-97.341389000000007"/>
    <n v="36196"/>
    <x v="164"/>
    <n v="21"/>
    <x v="0"/>
    <x v="229"/>
    <x v="229"/>
    <x v="229"/>
    <x v="229"/>
    <x v="229"/>
    <x v="220"/>
    <x v="229"/>
    <x v="227"/>
    <n v="0.5"/>
    <n v="1.2778248999999999"/>
    <n v="0.1514018"/>
    <n v="2.0583567999999999"/>
    <n v="8.9929781000000002"/>
    <n v="5.5855588999999997"/>
    <n v="0.45431260000000001"/>
    <n v="1.9584303000000001"/>
    <n v="8.3734199999999995E-2"/>
    <n v="0.8649"/>
    <n v="0.16159999999999999"/>
    <n v="0.87829999999999997"/>
    <n v="0.88500000000000001"/>
    <n v="0.88419999999999999"/>
    <n v="0.78249999999999997"/>
    <n v="0.88800000000000001"/>
    <n v="1.0887"/>
    <x v="229"/>
  </r>
  <r>
    <x v="4"/>
    <n v="484530020"/>
    <s v="FRM"/>
    <s v="Texas"/>
    <s v="Travis"/>
    <n v="30.483174999999999"/>
    <n v="-97.872309999999999"/>
    <n v="15191"/>
    <x v="44"/>
    <n v="19.8"/>
    <x v="0"/>
    <x v="230"/>
    <x v="230"/>
    <x v="230"/>
    <x v="230"/>
    <x v="230"/>
    <x v="221"/>
    <x v="230"/>
    <x v="228"/>
    <n v="0.5"/>
    <n v="3.2131742999999999"/>
    <n v="0.1252325"/>
    <n v="1.5275133999999999"/>
    <n v="7.8198198999999997"/>
    <n v="4.8817133999999998"/>
    <n v="0"/>
    <n v="1.6197478999999999"/>
    <n v="0.14486869999999999"/>
    <n v="1.034"/>
    <n v="0.223"/>
    <n v="0.95250000000000001"/>
    <n v="0.91149999999999998"/>
    <n v="0.99219999999999997"/>
    <n v="0"/>
    <n v="0.99780000000000002"/>
    <n v="1.2375"/>
    <x v="230"/>
  </r>
  <r>
    <x v="4"/>
    <n v="484530021"/>
    <s v="FRM"/>
    <s v="Texas"/>
    <s v="Travis"/>
    <n v="30.263233"/>
    <n v="-97.712883000000005"/>
    <n v="12193"/>
    <x v="121"/>
    <n v="20.7"/>
    <x v="0"/>
    <x v="231"/>
    <x v="231"/>
    <x v="231"/>
    <x v="231"/>
    <x v="231"/>
    <x v="222"/>
    <x v="231"/>
    <x v="229"/>
    <n v="0.5"/>
    <n v="3.3684563999999999"/>
    <n v="0.19492090000000001"/>
    <n v="1.7771211"/>
    <n v="6.9215917999999999"/>
    <n v="5.6471280999999998"/>
    <n v="0"/>
    <n v="1.8924342000000001"/>
    <n v="0.4084913"/>
    <n v="1.2087000000000001"/>
    <n v="0.26910000000000001"/>
    <n v="0.88970000000000005"/>
    <n v="0.89280000000000004"/>
    <n v="0.94969999999999999"/>
    <n v="0"/>
    <n v="0.92900000000000005"/>
    <n v="1.0078"/>
    <x v="231"/>
  </r>
  <r>
    <x v="4"/>
    <n v="490030003"/>
    <s v="FRM"/>
    <s v="Utah"/>
    <s v="Box Elder"/>
    <n v="41.492778000000001"/>
    <n v="-112.018056"/>
    <n v="125095"/>
    <x v="169"/>
    <n v="24"/>
    <x v="0"/>
    <x v="232"/>
    <x v="232"/>
    <x v="232"/>
    <x v="232"/>
    <x v="232"/>
    <x v="223"/>
    <x v="232"/>
    <x v="230"/>
    <n v="0.5"/>
    <n v="1.7150482"/>
    <n v="0.44278390000000001"/>
    <n v="1.8077657"/>
    <n v="12.2452965"/>
    <n v="1.9747602"/>
    <n v="3.8059514000000001"/>
    <n v="1.0057134999999999"/>
    <n v="0.60170610000000002"/>
    <n v="0.46750000000000003"/>
    <n v="0.3271"/>
    <n v="0.62380000000000002"/>
    <n v="0.67620000000000002"/>
    <n v="0.81"/>
    <n v="0.54510000000000003"/>
    <n v="0.52780000000000005"/>
    <n v="1.5462"/>
    <x v="232"/>
  </r>
  <r>
    <x v="4"/>
    <n v="490050004"/>
    <s v="FRM"/>
    <s v="Utah"/>
    <s v="Cache"/>
    <n v="41.731110999999999"/>
    <n v="-111.83750000000001"/>
    <n v="127097"/>
    <x v="170"/>
    <n v="25.5"/>
    <x v="0"/>
    <x v="233"/>
    <x v="233"/>
    <x v="233"/>
    <x v="233"/>
    <x v="233"/>
    <x v="224"/>
    <x v="233"/>
    <x v="231"/>
    <n v="0.5"/>
    <n v="0.71249280000000004"/>
    <n v="0.19366259999999999"/>
    <n v="1.5501137"/>
    <n v="16.438730199999998"/>
    <n v="1.4313768"/>
    <n v="3.542872"/>
    <n v="0.77303630000000001"/>
    <n v="0.44505549999999999"/>
    <n v="1.0196000000000001"/>
    <n v="0.21709999999999999"/>
    <n v="0.46060000000000001"/>
    <n v="0.80300000000000005"/>
    <n v="0.9869"/>
    <n v="0.36230000000000001"/>
    <n v="0.40100000000000002"/>
    <n v="1.0199"/>
    <x v="233"/>
  </r>
  <r>
    <x v="4"/>
    <n v="490110004"/>
    <s v="FRM"/>
    <s v="Utah"/>
    <s v="Davis"/>
    <n v="40.902966999999997"/>
    <n v="-111.884467"/>
    <n v="119095"/>
    <x v="171"/>
    <n v="23.5"/>
    <x v="0"/>
    <x v="234"/>
    <x v="234"/>
    <x v="234"/>
    <x v="234"/>
    <x v="234"/>
    <x v="225"/>
    <x v="234"/>
    <x v="232"/>
    <n v="0.5"/>
    <n v="2.7568963000000002"/>
    <n v="0.42192659999999998"/>
    <n v="1.4837974"/>
    <n v="12.3372011"/>
    <n v="2.1109800000000001"/>
    <n v="2.5699885"/>
    <n v="1.0010607"/>
    <n v="0.4093291"/>
    <n v="2.3138000000000001"/>
    <n v="0.2082"/>
    <n v="0.31440000000000001"/>
    <n v="1.3319000000000001"/>
    <n v="1.1326000000000001"/>
    <n v="0.18509999999999999"/>
    <n v="0.36830000000000002"/>
    <n v="0.50629999999999997"/>
    <x v="234"/>
  </r>
  <r>
    <x v="4"/>
    <n v="490350003"/>
    <s v="FRM"/>
    <s v="Utah"/>
    <s v="Salt Lake"/>
    <n v="40.646667000000001"/>
    <n v="-111.849722"/>
    <n v="117095"/>
    <x v="172"/>
    <n v="28.4"/>
    <x v="0"/>
    <x v="235"/>
    <x v="235"/>
    <x v="235"/>
    <x v="235"/>
    <x v="235"/>
    <x v="226"/>
    <x v="235"/>
    <x v="233"/>
    <n v="0.5"/>
    <n v="1.5672242999999999"/>
    <n v="0.70820559999999999"/>
    <n v="2.4594722"/>
    <n v="12.7745037"/>
    <n v="1.8818527"/>
    <n v="6.1839294000000002"/>
    <n v="1.3037730000000001"/>
    <n v="1.0864484000000001"/>
    <n v="1.1953"/>
    <n v="0.37590000000000001"/>
    <n v="0.46010000000000001"/>
    <n v="0.86109999999999998"/>
    <n v="0.96599999999999997"/>
    <n v="0.38629999999999998"/>
    <n v="0.4168"/>
    <n v="0.93420000000000003"/>
    <x v="235"/>
  </r>
  <r>
    <x v="4"/>
    <n v="490351001"/>
    <s v="FRM"/>
    <s v="Utah"/>
    <s v="Salt Lake"/>
    <n v="40.708610999999998"/>
    <n v="-112.094722"/>
    <n v="118093"/>
    <x v="173"/>
    <n v="20.100000000000001"/>
    <x v="0"/>
    <x v="236"/>
    <x v="236"/>
    <x v="236"/>
    <x v="236"/>
    <x v="236"/>
    <x v="227"/>
    <x v="236"/>
    <x v="234"/>
    <n v="0.5"/>
    <n v="2.245358"/>
    <n v="1.0437779"/>
    <n v="1.6409351000000001"/>
    <n v="7.6811680999999998"/>
    <n v="1.6806251999999999"/>
    <n v="3.6800723"/>
    <n v="0.97004290000000004"/>
    <n v="0.66890590000000005"/>
    <n v="1.7110000000000001"/>
    <n v="0.55840000000000001"/>
    <n v="0.41320000000000001"/>
    <n v="1.1437999999999999"/>
    <n v="1.0416000000000001"/>
    <n v="0.31440000000000001"/>
    <n v="0.4209"/>
    <n v="0.79449999999999998"/>
    <x v="236"/>
  </r>
  <r>
    <x v="4"/>
    <n v="490353006"/>
    <s v="FRM"/>
    <s v="Utah"/>
    <s v="Salt Lake"/>
    <n v="40.736389000000003"/>
    <n v="-111.87222199999999"/>
    <n v="118095"/>
    <x v="174"/>
    <n v="27.3"/>
    <x v="0"/>
    <x v="237"/>
    <x v="237"/>
    <x v="237"/>
    <x v="237"/>
    <x v="237"/>
    <x v="228"/>
    <x v="237"/>
    <x v="235"/>
    <n v="0.5"/>
    <n v="1.2401909"/>
    <n v="0.59057380000000004"/>
    <n v="3.0208830999999998"/>
    <n v="9.0931311000000008"/>
    <n v="2.0839797999999998"/>
    <n v="7.7876601000000001"/>
    <n v="1.6014915000000001"/>
    <n v="1.4454038"/>
    <n v="0.9"/>
    <n v="0.2974"/>
    <n v="0.5353"/>
    <n v="0.70679999999999998"/>
    <n v="1.0063"/>
    <n v="0.46110000000000001"/>
    <n v="0.48480000000000001"/>
    <n v="1.1141000000000001"/>
    <x v="237"/>
  </r>
  <r>
    <x v="4"/>
    <n v="490353007"/>
    <s v="FRM"/>
    <s v="Utah"/>
    <s v="Salt Lake"/>
    <n v="40.704444000000002"/>
    <n v="-111.968611"/>
    <n v="118094"/>
    <x v="141"/>
    <n v="-9"/>
    <x v="0"/>
    <x v="238"/>
    <x v="238"/>
    <x v="238"/>
    <x v="238"/>
    <x v="238"/>
    <x v="229"/>
    <x v="238"/>
    <x v="236"/>
    <n v="0.5"/>
    <n v="1.2577779"/>
    <n v="0.82162869999999999"/>
    <n v="2.7585125000000001"/>
    <n v="9.5778894000000001"/>
    <n v="1.8950244000000001"/>
    <n v="7.1442436999999996"/>
    <n v="1.4723946999999999"/>
    <n v="1.2043136000000001"/>
    <n v="0.99929999999999997"/>
    <n v="0.4446"/>
    <n v="0.49919999999999998"/>
    <n v="0.76580000000000004"/>
    <n v="0.95020000000000004"/>
    <n v="0.43140000000000001"/>
    <n v="0.45529999999999998"/>
    <n v="1"/>
    <x v="238"/>
  </r>
  <r>
    <x v="4"/>
    <n v="490353008"/>
    <s v="FRM"/>
    <s v="Utah"/>
    <s v="Salt Lake"/>
    <n v="40.517946000000002"/>
    <n v="-112.023051"/>
    <n v="116094"/>
    <x v="141"/>
    <n v="-9"/>
    <x v="0"/>
    <x v="239"/>
    <x v="239"/>
    <x v="239"/>
    <x v="239"/>
    <x v="239"/>
    <x v="230"/>
    <x v="239"/>
    <x v="237"/>
    <n v="0.5"/>
    <n v="2.2644598"/>
    <n v="0.48368139999999998"/>
    <n v="1.2541766000000001"/>
    <n v="10.600312199999999"/>
    <n v="1.4616941000000001"/>
    <n v="2.6363523"/>
    <n v="0.80970339999999996"/>
    <n v="0.52542259999999996"/>
    <n v="1.9759"/>
    <n v="0.30580000000000002"/>
    <n v="0.31619999999999998"/>
    <n v="1.9129"/>
    <n v="1.0350999999999999"/>
    <n v="0.22140000000000001"/>
    <n v="0.34849999999999998"/>
    <n v="0.69869999999999999"/>
    <x v="239"/>
  </r>
  <r>
    <x v="4"/>
    <n v="490353010"/>
    <s v="FRM"/>
    <s v="Utah"/>
    <s v="Salt Lake"/>
    <n v="40.784219999999998"/>
    <n v="-111.931"/>
    <n v="118095"/>
    <x v="37"/>
    <n v="25.1"/>
    <x v="0"/>
    <x v="240"/>
    <x v="240"/>
    <x v="240"/>
    <x v="240"/>
    <x v="240"/>
    <x v="231"/>
    <x v="240"/>
    <x v="238"/>
    <n v="0.5"/>
    <n v="1.2779107000000001"/>
    <n v="0.61191629999999997"/>
    <n v="2.7069705000000002"/>
    <n v="8.5982541999999995"/>
    <n v="1.9718757"/>
    <n v="6.8696098000000001"/>
    <n v="1.4275502"/>
    <n v="1.1957275000000001"/>
    <n v="0.87549999999999994"/>
    <n v="0.2969"/>
    <n v="0.62019999999999997"/>
    <n v="0.6804"/>
    <n v="1.0887"/>
    <n v="0.53500000000000003"/>
    <n v="0.56340000000000001"/>
    <n v="1.226"/>
    <x v="240"/>
  </r>
  <r>
    <x v="4"/>
    <n v="490450003"/>
    <s v="FRM"/>
    <s v="Utah"/>
    <s v="Tooele"/>
    <n v="40.543371"/>
    <n v="-112.29881399999999"/>
    <n v="117092"/>
    <x v="100"/>
    <n v="18"/>
    <x v="0"/>
    <x v="241"/>
    <x v="241"/>
    <x v="241"/>
    <x v="241"/>
    <x v="241"/>
    <x v="232"/>
    <x v="241"/>
    <x v="239"/>
    <n v="0.5"/>
    <n v="2.9260980999999999"/>
    <n v="0.89235310000000001"/>
    <n v="1.2463938999999999"/>
    <n v="7.3107370999999999"/>
    <n v="1.6679708"/>
    <n v="2.2953684000000001"/>
    <n v="0.84358679999999997"/>
    <n v="0.3863163"/>
    <n v="1.4148000000000001"/>
    <n v="0.78080000000000005"/>
    <n v="0.46899999999999997"/>
    <n v="1.1571"/>
    <n v="1.1174999999999999"/>
    <n v="0.31490000000000001"/>
    <n v="0.51480000000000004"/>
    <n v="0.8417"/>
    <x v="241"/>
  </r>
  <r>
    <x v="4"/>
    <n v="490490002"/>
    <s v="FRM"/>
    <s v="Utah"/>
    <s v="Utah"/>
    <n v="40.253610999999999"/>
    <n v="-111.663056"/>
    <n v="113096"/>
    <x v="58"/>
    <n v="22.8"/>
    <x v="0"/>
    <x v="242"/>
    <x v="242"/>
    <x v="242"/>
    <x v="242"/>
    <x v="242"/>
    <x v="233"/>
    <x v="242"/>
    <x v="240"/>
    <n v="0.5"/>
    <n v="2.5358098"/>
    <n v="0.33583190000000002"/>
    <n v="1.6541162"/>
    <n v="10.8945656"/>
    <n v="1.5303681"/>
    <n v="3.8909737999999998"/>
    <n v="0.99752490000000005"/>
    <n v="0.52313699999999996"/>
    <n v="0.84160000000000001"/>
    <n v="0.23530000000000001"/>
    <n v="0.44700000000000001"/>
    <n v="0.74180000000000001"/>
    <n v="0.93149999999999999"/>
    <n v="0.36470000000000002"/>
    <n v="0.42859999999999998"/>
    <n v="1.1202000000000001"/>
    <x v="242"/>
  </r>
  <r>
    <x v="4"/>
    <n v="490494001"/>
    <s v="FRM"/>
    <s v="Utah"/>
    <s v="Utah"/>
    <n v="40.341388999999999"/>
    <n v="-111.713611"/>
    <n v="114096"/>
    <x v="175"/>
    <n v="26.7"/>
    <x v="0"/>
    <x v="243"/>
    <x v="243"/>
    <x v="243"/>
    <x v="243"/>
    <x v="243"/>
    <x v="234"/>
    <x v="243"/>
    <x v="241"/>
    <n v="0.5"/>
    <n v="1.4852494999999999"/>
    <n v="0.42446980000000001"/>
    <n v="2.5613811000000002"/>
    <n v="11.1932993"/>
    <n v="1.3895057"/>
    <n v="7.0355740000000004"/>
    <n v="1.4035207000000001"/>
    <n v="0.75694779999999995"/>
    <n v="1.1148"/>
    <n v="0.32479999999999998"/>
    <n v="0.45200000000000001"/>
    <n v="0.88109999999999999"/>
    <n v="1.0547"/>
    <n v="0.39450000000000002"/>
    <n v="0.41120000000000001"/>
    <n v="0.97019999999999995"/>
    <x v="243"/>
  </r>
  <r>
    <x v="4"/>
    <n v="490495008"/>
    <s v="FRM"/>
    <s v="Utah"/>
    <s v="Utah"/>
    <n v="40.430278000000001"/>
    <n v="-111.803889"/>
    <n v="115095"/>
    <x v="18"/>
    <n v="18.899999999999999"/>
    <x v="0"/>
    <x v="244"/>
    <x v="244"/>
    <x v="244"/>
    <x v="244"/>
    <x v="244"/>
    <x v="235"/>
    <x v="244"/>
    <x v="242"/>
    <n v="0.5"/>
    <n v="1.5747924"/>
    <n v="0.34640700000000002"/>
    <n v="2.1365354000000001"/>
    <n v="5.4554166999999998"/>
    <n v="1.3399046999999999"/>
    <n v="5.6954307999999996"/>
    <n v="1.1954695"/>
    <n v="0.70808490000000002"/>
    <n v="0.64180000000000004"/>
    <n v="0.25569999999999998"/>
    <n v="0.54459999999999997"/>
    <n v="0.54890000000000005"/>
    <n v="0.87319999999999998"/>
    <n v="0.49220000000000003"/>
    <n v="0.49330000000000002"/>
    <n v="1.2749999999999999"/>
    <x v="244"/>
  </r>
  <r>
    <x v="4"/>
    <n v="490495010"/>
    <s v="FRM"/>
    <s v="Utah"/>
    <s v="Utah"/>
    <n v="40.136389000000001"/>
    <n v="-111.659722"/>
    <n v="112096"/>
    <x v="176"/>
    <n v="22.1"/>
    <x v="0"/>
    <x v="245"/>
    <x v="245"/>
    <x v="245"/>
    <x v="245"/>
    <x v="245"/>
    <x v="236"/>
    <x v="245"/>
    <x v="243"/>
    <n v="0.5"/>
    <n v="1.4766812"/>
    <n v="0.3721583"/>
    <n v="2.4111346999999999"/>
    <n v="7.4810786"/>
    <n v="1.3572010999999999"/>
    <n v="6.5597095000000003"/>
    <n v="1.3126036999999999"/>
    <n v="0.71421310000000005"/>
    <n v="1.0185"/>
    <n v="0.22090000000000001"/>
    <n v="0.44990000000000002"/>
    <n v="0.78949999999999998"/>
    <n v="0.98709999999999998"/>
    <n v="0.39279999999999998"/>
    <n v="0.40939999999999999"/>
    <n v="1.0236000000000001"/>
    <x v="245"/>
  </r>
  <r>
    <x v="4"/>
    <n v="490570002"/>
    <s v="FRM"/>
    <s v="Utah"/>
    <s v="Weber"/>
    <n v="41.206389000000001"/>
    <n v="-111.974722"/>
    <n v="122095"/>
    <x v="169"/>
    <n v="22.7"/>
    <x v="0"/>
    <x v="246"/>
    <x v="246"/>
    <x v="246"/>
    <x v="246"/>
    <x v="246"/>
    <x v="237"/>
    <x v="246"/>
    <x v="244"/>
    <n v="0.5"/>
    <n v="0.9612174"/>
    <n v="0.31713980000000003"/>
    <n v="2.1326214999999999"/>
    <n v="10.0259199"/>
    <n v="1.7999643000000001"/>
    <n v="5.0926843000000002"/>
    <n v="1.1118079000000001"/>
    <n v="0.79776139999999995"/>
    <n v="0.64119999999999999"/>
    <n v="0.17749999999999999"/>
    <n v="0.4834"/>
    <n v="0.84630000000000005"/>
    <n v="0.91020000000000001"/>
    <n v="0.39910000000000001"/>
    <n v="0.42809999999999998"/>
    <n v="0.97089999999999999"/>
    <x v="246"/>
  </r>
  <r>
    <x v="4"/>
    <n v="490570007"/>
    <s v="FRM"/>
    <s v="Utah"/>
    <s v="Weber"/>
    <n v="41.179721999999998"/>
    <n v="-111.983056"/>
    <n v="122095"/>
    <x v="141"/>
    <n v="-9"/>
    <x v="0"/>
    <x v="247"/>
    <x v="247"/>
    <x v="247"/>
    <x v="247"/>
    <x v="247"/>
    <x v="238"/>
    <x v="247"/>
    <x v="245"/>
    <n v="0.5"/>
    <n v="1.9125314"/>
    <n v="0.3518656"/>
    <n v="1.1206446999999999"/>
    <n v="11.836708099999999"/>
    <n v="1.5722898999999999"/>
    <n v="2.0155444"/>
    <n v="0.73824869999999998"/>
    <n v="0.44231969999999998"/>
    <n v="1.8733"/>
    <n v="0.21460000000000001"/>
    <n v="0.22239999999999999"/>
    <n v="1.7642"/>
    <n v="0.80669999999999997"/>
    <n v="0.1351"/>
    <n v="0.25280000000000002"/>
    <n v="0.50619999999999998"/>
    <x v="247"/>
  </r>
  <r>
    <x v="4"/>
    <n v="490571003"/>
    <s v="FRM"/>
    <s v="Utah"/>
    <s v="Weber"/>
    <n v="41.303682999999999"/>
    <n v="-111.987067"/>
    <n v="123095"/>
    <x v="177"/>
    <n v="22.2"/>
    <x v="0"/>
    <x v="248"/>
    <x v="248"/>
    <x v="248"/>
    <x v="248"/>
    <x v="248"/>
    <x v="239"/>
    <x v="248"/>
    <x v="246"/>
    <n v="0.5"/>
    <n v="1.8173968"/>
    <n v="0.4844485"/>
    <n v="1.7029003"/>
    <n v="10.7044029"/>
    <n v="1.9203053999999999"/>
    <n v="3.5574626999999999"/>
    <n v="0.99695129999999998"/>
    <n v="0.57950869999999999"/>
    <n v="2.0379"/>
    <n v="0.33979999999999999"/>
    <n v="0.4052"/>
    <n v="0.90980000000000005"/>
    <n v="1.1217999999999999"/>
    <n v="0.28839999999999999"/>
    <n v="0.41149999999999998"/>
    <n v="0.92920000000000003"/>
    <x v="248"/>
  </r>
  <r>
    <x v="4"/>
    <n v="530110013"/>
    <s v="FRM"/>
    <s v="Washington"/>
    <s v="Clark"/>
    <n v="45.648333000000001"/>
    <n v="-122.586944"/>
    <n v="178035"/>
    <x v="89"/>
    <n v="21.6"/>
    <x v="0"/>
    <x v="249"/>
    <x v="249"/>
    <x v="249"/>
    <x v="249"/>
    <x v="249"/>
    <x v="240"/>
    <x v="249"/>
    <x v="247"/>
    <n v="0.5"/>
    <n v="0.63935470000000005"/>
    <n v="0.52631760000000005"/>
    <n v="0.3642358"/>
    <n v="18.217031500000001"/>
    <n v="0.8537304"/>
    <n v="0.1526486"/>
    <n v="0.2884176"/>
    <n v="7.5106999999999993E-2"/>
    <n v="0.91479999999999995"/>
    <n v="0.23580000000000001"/>
    <n v="0.68989999999999996"/>
    <n v="0.84760000000000002"/>
    <n v="0.85240000000000005"/>
    <n v="0.28999999999999998"/>
    <n v="0.90029999999999999"/>
    <n v="1.1371"/>
    <x v="249"/>
  </r>
  <r>
    <x v="4"/>
    <n v="530330057"/>
    <s v="FRM"/>
    <s v="Washington"/>
    <s v="King"/>
    <n v="47.563200000000002"/>
    <n v="-122.34050000000001"/>
    <n v="195041"/>
    <x v="50"/>
    <n v="18.899999999999999"/>
    <x v="0"/>
    <x v="250"/>
    <x v="250"/>
    <x v="250"/>
    <x v="250"/>
    <x v="250"/>
    <x v="241"/>
    <x v="250"/>
    <x v="248"/>
    <n v="0.5"/>
    <n v="1.6741022000000001"/>
    <n v="1.0536605000000001"/>
    <n v="0.73340490000000003"/>
    <n v="11.9391041"/>
    <n v="1.8853922999999999"/>
    <n v="0.30145650000000002"/>
    <n v="0.65467600000000004"/>
    <n v="0.2325247"/>
    <n v="0.96030000000000004"/>
    <n v="0.24929999999999999"/>
    <n v="0.70279999999999998"/>
    <n v="0.84189999999999998"/>
    <n v="0.90200000000000002"/>
    <n v="0.26700000000000002"/>
    <n v="1.0015000000000001"/>
    <n v="1"/>
    <x v="250"/>
  </r>
  <r>
    <x v="4"/>
    <n v="530330080"/>
    <s v="FRM"/>
    <s v="Washington"/>
    <s v="King"/>
    <n v="47.568333000000003"/>
    <n v="-122.30805599999999"/>
    <n v="195041"/>
    <x v="178"/>
    <n v="13.4"/>
    <x v="0"/>
    <x v="251"/>
    <x v="251"/>
    <x v="251"/>
    <x v="251"/>
    <x v="251"/>
    <x v="242"/>
    <x v="251"/>
    <x v="249"/>
    <n v="0.5"/>
    <n v="0.84581139999999999"/>
    <n v="0.46250370000000002"/>
    <n v="0.50648709999999997"/>
    <n v="9.1895819000000003"/>
    <n v="1.2426444000000001"/>
    <n v="0.22095909999999999"/>
    <n v="0.42972749999999998"/>
    <n v="5.5747600000000001E-2"/>
    <n v="0.94350000000000001"/>
    <n v="0.23630000000000001"/>
    <n v="0.71330000000000005"/>
    <n v="0.86670000000000003"/>
    <n v="0.9667"/>
    <n v="0.25819999999999999"/>
    <n v="1.0733999999999999"/>
    <n v="0.95889999999999997"/>
    <x v="251"/>
  </r>
  <r>
    <x v="4"/>
    <n v="530530029"/>
    <s v="FRM"/>
    <s v="Washington"/>
    <s v="Pierce"/>
    <n v="47.186399999999999"/>
    <n v="-122.4517"/>
    <n v="191040"/>
    <x v="179"/>
    <n v="33.700000000000003"/>
    <x v="0"/>
    <x v="252"/>
    <x v="252"/>
    <x v="252"/>
    <x v="252"/>
    <x v="252"/>
    <x v="243"/>
    <x v="252"/>
    <x v="250"/>
    <n v="0.5"/>
    <n v="0.8668072"/>
    <n v="0.91191250000000001"/>
    <n v="0.65175300000000003"/>
    <n v="27.860101700000001"/>
    <n v="1.5808449"/>
    <n v="0.2972224"/>
    <n v="0.54571709999999995"/>
    <n v="0.53195990000000004"/>
    <n v="0.96930000000000005"/>
    <n v="0.2571"/>
    <n v="0.70760000000000001"/>
    <n v="0.84970000000000001"/>
    <n v="0.92249999999999999"/>
    <n v="0.28000000000000003"/>
    <n v="1.0072000000000001"/>
    <n v="1"/>
    <x v="252"/>
  </r>
  <r>
    <x v="4"/>
    <n v="530610020"/>
    <s v="FRM"/>
    <s v="Washington"/>
    <s v="Snohomish"/>
    <n v="48.246899999999997"/>
    <n v="-121.6031"/>
    <n v="199047"/>
    <x v="180"/>
    <n v="27.7"/>
    <x v="0"/>
    <x v="253"/>
    <x v="253"/>
    <x v="253"/>
    <x v="253"/>
    <x v="253"/>
    <x v="244"/>
    <x v="253"/>
    <x v="251"/>
    <n v="0.5"/>
    <n v="0.84983909999999996"/>
    <n v="1.6462162"/>
    <n v="0.34761039999999999"/>
    <n v="22.825292600000001"/>
    <n v="0.88971849999999997"/>
    <n v="0.13352910000000001"/>
    <n v="0.30180899999999999"/>
    <n v="0.22947600000000001"/>
    <n v="0.97170000000000001"/>
    <n v="0.52180000000000004"/>
    <n v="0.78280000000000005"/>
    <n v="0.90049999999999997"/>
    <n v="0.8871"/>
    <n v="0.42899999999999999"/>
    <n v="0.9042"/>
    <n v="1.0657000000000001"/>
    <x v="253"/>
  </r>
  <r>
    <x v="4"/>
    <n v="530611007"/>
    <s v="FRM"/>
    <s v="Washington"/>
    <s v="Snohomish"/>
    <n v="48.054315000000003"/>
    <n v="-122.17152900000001"/>
    <n v="199043"/>
    <x v="146"/>
    <n v="25.1"/>
    <x v="0"/>
    <x v="254"/>
    <x v="254"/>
    <x v="254"/>
    <x v="254"/>
    <x v="254"/>
    <x v="245"/>
    <x v="254"/>
    <x v="252"/>
    <n v="0.5"/>
    <n v="0.77128739999999996"/>
    <n v="1.0255231"/>
    <n v="0.2209769"/>
    <n v="21.4586124"/>
    <n v="0.54224879999999998"/>
    <n v="0.12716839999999999"/>
    <n v="0.17651459999999999"/>
    <n v="0.3349511"/>
    <n v="1.1849000000000001"/>
    <n v="0.28689999999999999"/>
    <n v="0.43130000000000002"/>
    <n v="0.88129999999999997"/>
    <n v="0.39839999999999998"/>
    <n v="1.5919000000000001"/>
    <n v="0.35510000000000003"/>
    <n v="1.9051"/>
    <x v="254"/>
  </r>
  <r>
    <x v="4"/>
    <n v="530630016"/>
    <s v="FRM"/>
    <s v="Washington"/>
    <s v="Spokane"/>
    <n v="47.660742999999997"/>
    <n v="-117.358121"/>
    <n v="188072"/>
    <x v="181"/>
    <n v="26.8"/>
    <x v="0"/>
    <x v="255"/>
    <x v="255"/>
    <x v="255"/>
    <x v="255"/>
    <x v="255"/>
    <x v="246"/>
    <x v="255"/>
    <x v="253"/>
    <n v="0.5"/>
    <n v="2.5751092"/>
    <n v="1.5195135"/>
    <n v="0.48879010000000001"/>
    <n v="19.742649100000001"/>
    <n v="0.98032509999999995"/>
    <n v="0.63115619999999995"/>
    <n v="0.3484603"/>
    <n v="7.0930999999999994E-2"/>
    <n v="0.85780000000000001"/>
    <n v="0.65480000000000005"/>
    <n v="0.64039999999999997"/>
    <n v="0.98450000000000004"/>
    <n v="0.88680000000000003"/>
    <n v="0.436"/>
    <n v="0.68189999999999995"/>
    <n v="0.54890000000000005"/>
    <x v="255"/>
  </r>
  <r>
    <x v="4"/>
    <n v="530770009"/>
    <s v="FRM"/>
    <s v="Washington"/>
    <s v="Yakima"/>
    <n v="46.596780000000003"/>
    <n v="-120.512215"/>
    <n v="183050"/>
    <x v="77"/>
    <n v="26.5"/>
    <x v="0"/>
    <x v="256"/>
    <x v="256"/>
    <x v="256"/>
    <x v="256"/>
    <x v="256"/>
    <x v="247"/>
    <x v="256"/>
    <x v="254"/>
    <n v="0.5"/>
    <n v="0.73454580000000003"/>
    <n v="1.1037998"/>
    <n v="0.74283189999999999"/>
    <n v="20.435010900000002"/>
    <n v="0.90385170000000004"/>
    <n v="1.5028608000000001"/>
    <n v="0.38477240000000001"/>
    <n v="0.28433809999999998"/>
    <n v="0.86470000000000002"/>
    <n v="0.34350000000000003"/>
    <n v="0.37340000000000001"/>
    <n v="0.90269999999999995"/>
    <n v="0.85750000000000004"/>
    <n v="0.27129999999999999"/>
    <n v="0.34710000000000002"/>
    <n v="0.87280000000000002"/>
    <x v="256"/>
  </r>
  <r>
    <x v="4"/>
    <n v="551091002"/>
    <s v="FRM"/>
    <s v="Wisconsin"/>
    <s v="St. Croix"/>
    <n v="45.124443999999997"/>
    <n v="-92.662499999999994"/>
    <n v="151225"/>
    <x v="89"/>
    <n v="19.3"/>
    <x v="0"/>
    <x v="257"/>
    <x v="257"/>
    <x v="257"/>
    <x v="257"/>
    <x v="257"/>
    <x v="248"/>
    <x v="257"/>
    <x v="255"/>
    <n v="0.5"/>
    <n v="0.83245199999999997"/>
    <n v="0.1897026"/>
    <n v="2.2715041999999999"/>
    <n v="6.7479620000000002"/>
    <n v="4.8108521"/>
    <n v="2.0626593"/>
    <n v="1.6864498000000001"/>
    <n v="0.2130175"/>
    <n v="1.0347"/>
    <n v="0.1739"/>
    <n v="0.67779999999999996"/>
    <n v="0.78090000000000004"/>
    <n v="1.0324"/>
    <n v="0.34689999999999999"/>
    <n v="0.78939999999999999"/>
    <n v="0.9446"/>
    <x v="257"/>
  </r>
  <r>
    <x v="4"/>
    <n v="560050892"/>
    <s v="FRM"/>
    <s v="Wyoming"/>
    <s v="Campbell"/>
    <n v="44.097073999999999"/>
    <n v="-105.343164"/>
    <n v="143143"/>
    <x v="182"/>
    <n v="13.5"/>
    <x v="0"/>
    <x v="258"/>
    <x v="258"/>
    <x v="258"/>
    <x v="258"/>
    <x v="258"/>
    <x v="0"/>
    <x v="258"/>
    <x v="256"/>
    <n v="0.5"/>
    <n v="1.6431526000000001"/>
    <n v="0.1905684"/>
    <n v="0.35708509999999999"/>
    <n v="9.5548266999999996"/>
    <n v="0.87786810000000004"/>
    <n v="0.13786319999999999"/>
    <n v="0.30767450000000002"/>
    <n v="1.186E-4"/>
    <n v="0.95609999999999995"/>
    <n v="0.41599999999999998"/>
    <n v="1.4456"/>
    <n v="0.91239999999999999"/>
    <n v="1.2815000000000001"/>
    <n v="-9"/>
    <n v="1.2189000000000001"/>
    <n v="0.86629999999999996"/>
    <x v="258"/>
  </r>
  <r>
    <x v="4"/>
    <n v="560090819"/>
    <s v="FRM"/>
    <s v="Wyoming"/>
    <s v="Converse"/>
    <n v="43.426620999999997"/>
    <n v="-105.386453"/>
    <n v="137142"/>
    <x v="183"/>
    <n v="9"/>
    <x v="0"/>
    <x v="259"/>
    <x v="259"/>
    <x v="259"/>
    <x v="259"/>
    <x v="259"/>
    <x v="249"/>
    <x v="259"/>
    <x v="257"/>
    <n v="0.5"/>
    <n v="1.5500948000000001"/>
    <n v="0.14496790000000001"/>
    <n v="0.33600370000000002"/>
    <n v="5.2043476000000002"/>
    <n v="0.92252020000000001"/>
    <n v="6.3845999999999998E-3"/>
    <n v="0.33815830000000002"/>
    <n v="9.3349999999999998E-4"/>
    <n v="0.98380000000000001"/>
    <n v="0.34039999999999998"/>
    <n v="0.96809999999999996"/>
    <n v="0.93059999999999998"/>
    <n v="0.97130000000000005"/>
    <n v="0.60509999999999997"/>
    <n v="0.97199999999999998"/>
    <n v="0.98170000000000002"/>
    <x v="259"/>
  </r>
  <r>
    <x v="4"/>
    <n v="560131003"/>
    <s v="FRM"/>
    <s v="Wyoming"/>
    <s v="Fremont"/>
    <n v="42.841048999999998"/>
    <n v="-108.736277"/>
    <n v="134119"/>
    <x v="89"/>
    <n v="25.1"/>
    <x v="0"/>
    <x v="260"/>
    <x v="260"/>
    <x v="260"/>
    <x v="260"/>
    <x v="260"/>
    <x v="250"/>
    <x v="260"/>
    <x v="258"/>
    <n v="0.5"/>
    <n v="1.0919287"/>
    <n v="0.22124369999999999"/>
    <n v="0.60420019999999997"/>
    <n v="20.5159512"/>
    <n v="0.97053120000000004"/>
    <n v="0.87602230000000003"/>
    <n v="0.31181490000000001"/>
    <n v="8.0914700000000006E-2"/>
    <n v="0.99960000000000004"/>
    <n v="0.57320000000000004"/>
    <n v="0.73070000000000002"/>
    <n v="0.95469999999999999"/>
    <n v="0.98929999999999996"/>
    <n v="0.53720000000000001"/>
    <n v="0.77529999999999999"/>
    <n v="1"/>
    <x v="260"/>
  </r>
  <r>
    <x v="4"/>
    <n v="560210001"/>
    <s v="FRM"/>
    <s v="Wyoming"/>
    <s v="Laramie"/>
    <n v="41.139975999999997"/>
    <n v="-104.817802"/>
    <n v="115144"/>
    <x v="184"/>
    <n v="8.6999999999999993"/>
    <x v="0"/>
    <x v="261"/>
    <x v="261"/>
    <x v="261"/>
    <x v="261"/>
    <x v="261"/>
    <x v="251"/>
    <x v="261"/>
    <x v="259"/>
    <n v="0.5"/>
    <n v="2.1084763999999998"/>
    <n v="0.1455003"/>
    <n v="0.4714643"/>
    <n v="3.8223937000000001"/>
    <n v="1.1340934"/>
    <n v="0.1775284"/>
    <n v="0.40032079999999998"/>
    <n v="1.6405200000000002E-2"/>
    <n v="1.0369999999999999"/>
    <n v="0.26829999999999998"/>
    <n v="0.78420000000000001"/>
    <n v="0.96530000000000005"/>
    <n v="0.97919999999999996"/>
    <n v="0.2999"/>
    <n v="0.92569999999999997"/>
    <n v="0.64529999999999998"/>
    <x v="261"/>
  </r>
  <r>
    <x v="4"/>
    <n v="560330002"/>
    <s v="FRM"/>
    <s v="Wyoming"/>
    <s v="Sheridan"/>
    <n v="44.815142000000002"/>
    <n v="-106.955933"/>
    <n v="151133"/>
    <x v="185"/>
    <n v="22.4"/>
    <x v="0"/>
    <x v="262"/>
    <x v="262"/>
    <x v="262"/>
    <x v="262"/>
    <x v="262"/>
    <x v="252"/>
    <x v="262"/>
    <x v="260"/>
    <n v="0.5"/>
    <n v="1.4474875"/>
    <n v="9.14822E-2"/>
    <n v="0.55881570000000003"/>
    <n v="17.467882199999998"/>
    <n v="1.4330552999999999"/>
    <n v="0.18926879999999999"/>
    <n v="0.50703819999999999"/>
    <n v="0.29360429999999998"/>
    <n v="0.91459999999999997"/>
    <n v="0.19159999999999999"/>
    <n v="1.0357000000000001"/>
    <n v="0.91790000000000005"/>
    <n v="1.0786"/>
    <n v="0.80649999999999999"/>
    <n v="1.1009"/>
    <n v="2.1884000000000001"/>
    <x v="262"/>
  </r>
  <r>
    <x v="4"/>
    <n v="560330003"/>
    <s v="FRM"/>
    <s v="Wyoming"/>
    <s v="Sheridan"/>
    <n v="44.805494000000003"/>
    <n v="-106.976243"/>
    <n v="150133"/>
    <x v="186"/>
    <n v="14.4"/>
    <x v="0"/>
    <x v="263"/>
    <x v="263"/>
    <x v="263"/>
    <x v="263"/>
    <x v="263"/>
    <x v="253"/>
    <x v="263"/>
    <x v="261"/>
    <n v="0.5"/>
    <n v="1.1049947"/>
    <n v="0.32927580000000001"/>
    <n v="0.26680480000000001"/>
    <n v="11.2327213"/>
    <n v="0.7231476"/>
    <n v="3.0290999999999998E-2"/>
    <n v="0.26349230000000001"/>
    <n v="3.64832E-2"/>
    <n v="0.999"/>
    <n v="0.69169999999999998"/>
    <n v="0.95899999999999996"/>
    <n v="0.95979999999999999"/>
    <n v="0.98140000000000005"/>
    <n v="0.57399999999999995"/>
    <n v="0.9929"/>
    <n v="1"/>
    <x v="263"/>
  </r>
  <r>
    <x v="4"/>
    <n v="560370007"/>
    <s v="FRM"/>
    <s v="Wyoming"/>
    <s v="Sweetwater"/>
    <n v="41.591613000000002"/>
    <n v="-109.22072199999999"/>
    <n v="123114"/>
    <x v="187"/>
    <n v="11.9"/>
    <x v="0"/>
    <x v="264"/>
    <x v="264"/>
    <x v="264"/>
    <x v="264"/>
    <x v="264"/>
    <x v="254"/>
    <x v="264"/>
    <x v="262"/>
    <n v="0.5"/>
    <n v="1.1501569"/>
    <n v="0.2032399"/>
    <n v="1.2135482"/>
    <n v="3.980864"/>
    <n v="1.0007359"/>
    <n v="2.9564325999999999"/>
    <n v="0.69706690000000004"/>
    <n v="0.28285670000000002"/>
    <n v="0.39090000000000003"/>
    <n v="0.42899999999999999"/>
    <n v="2.7713000000000001"/>
    <n v="0.47170000000000001"/>
    <n v="0.8196"/>
    <n v="90.454999999999998"/>
    <n v="1.5833999999999999"/>
    <n v="6.2706"/>
    <x v="264"/>
  </r>
  <r>
    <x v="4"/>
    <n v="560391006"/>
    <s v="FRM"/>
    <s v="Wyoming"/>
    <s v="Teton"/>
    <n v="43.478079999999999"/>
    <n v="-110.76118"/>
    <n v="142107"/>
    <x v="188"/>
    <n v="10.199999999999999"/>
    <x v="0"/>
    <x v="265"/>
    <x v="265"/>
    <x v="265"/>
    <x v="265"/>
    <x v="265"/>
    <x v="255"/>
    <x v="265"/>
    <x v="263"/>
    <n v="0.5"/>
    <n v="1.0289520999999999"/>
    <n v="0.30022339999999997"/>
    <n v="0.24377209999999999"/>
    <n v="7.2111634999999996"/>
    <n v="0.60631469999999998"/>
    <n v="0.1142928"/>
    <n v="0.21408060000000001"/>
    <n v="2.34702E-2"/>
    <n v="0.93"/>
    <n v="0.88859999999999995"/>
    <n v="0.65939999999999999"/>
    <n v="0.9869"/>
    <n v="0.87129999999999996"/>
    <n v="0.2641"/>
    <n v="0.83199999999999996"/>
    <n v="0.87719999999999998"/>
    <x v="265"/>
  </r>
  <r>
    <x v="5"/>
    <n v="40031005"/>
    <s v="FRM"/>
    <s v="Arizona"/>
    <s v="Cochise"/>
    <n v="31.3492"/>
    <n v="-109.539683"/>
    <n v="29099"/>
    <x v="0"/>
    <n v="12.3"/>
    <x v="0"/>
    <x v="0"/>
    <x v="0"/>
    <x v="0"/>
    <x v="0"/>
    <x v="0"/>
    <x v="0"/>
    <x v="0"/>
    <x v="0"/>
    <n v="0.5"/>
    <n v="9.2701873999999993"/>
    <n v="0.2963249"/>
    <n v="0.2249621"/>
    <n v="1.1406759"/>
    <n v="0.63109559999999998"/>
    <n v="0"/>
    <n v="0.2304541"/>
    <n v="4.1208799999999997E-2"/>
    <n v="0.96870000000000001"/>
    <n v="1.0150999999999999"/>
    <n v="0.77969999999999995"/>
    <n v="1.0126999999999999"/>
    <n v="0.76459999999999995"/>
    <n v="-9"/>
    <n v="0.76290000000000002"/>
    <n v="0.65690000000000004"/>
    <x v="0"/>
  </r>
  <r>
    <x v="5"/>
    <n v="40051008"/>
    <s v="FRM"/>
    <s v="Arizona"/>
    <s v="Coconino"/>
    <n v="35.206111"/>
    <n v="-111.652777"/>
    <n v="67088"/>
    <x v="1"/>
    <n v="16.5"/>
    <x v="0"/>
    <x v="1"/>
    <x v="1"/>
    <x v="1"/>
    <x v="1"/>
    <x v="1"/>
    <x v="1"/>
    <x v="1"/>
    <x v="1"/>
    <n v="0.5"/>
    <n v="4.97858"/>
    <n v="0.55575790000000003"/>
    <n v="0.21783469999999999"/>
    <n v="9.3988638000000009"/>
    <n v="0.64702660000000001"/>
    <n v="1.2316E-3"/>
    <n v="0.2195347"/>
    <n v="7.8220000000000008E-3"/>
    <n v="0.99770000000000003"/>
    <n v="0.99680000000000002"/>
    <n v="0.91259999999999997"/>
    <n v="0.99780000000000002"/>
    <n v="0.9103"/>
    <n v="0.97760000000000002"/>
    <n v="0.91169999999999995"/>
    <n v="1"/>
    <x v="1"/>
  </r>
  <r>
    <x v="5"/>
    <n v="40130019"/>
    <s v="FRM"/>
    <s v="Arizona"/>
    <s v="Maricopa"/>
    <n v="33.483849999999997"/>
    <n v="-112.14257000000001"/>
    <n v="52082"/>
    <x v="2"/>
    <n v="26.1"/>
    <x v="0"/>
    <x v="2"/>
    <x v="2"/>
    <x v="2"/>
    <x v="2"/>
    <x v="2"/>
    <x v="2"/>
    <x v="2"/>
    <x v="2"/>
    <n v="0.5"/>
    <n v="0.95895330000000001"/>
    <n v="2.2870366999999998"/>
    <n v="0.44865939999999999"/>
    <n v="20.207794199999999"/>
    <n v="0.57018170000000001"/>
    <n v="0.83111049999999997"/>
    <n v="0.2168737"/>
    <n v="9.7479200000000002E-2"/>
    <n v="0.45479999999999998"/>
    <n v="1.1796"/>
    <n v="0.68230000000000002"/>
    <n v="1.0961000000000001"/>
    <n v="0.39129999999999998"/>
    <n v="1.3265"/>
    <n v="0.44519999999999998"/>
    <n v="1.1066"/>
    <x v="2"/>
  </r>
  <r>
    <x v="5"/>
    <n v="40131003"/>
    <s v="FRM"/>
    <s v="Arizona"/>
    <s v="Maricopa"/>
    <n v="33.410449999999997"/>
    <n v="-111.86507"/>
    <n v="51084"/>
    <x v="3"/>
    <n v="16"/>
    <x v="0"/>
    <x v="3"/>
    <x v="3"/>
    <x v="3"/>
    <x v="3"/>
    <x v="3"/>
    <x v="3"/>
    <x v="3"/>
    <x v="3"/>
    <n v="0.5"/>
    <n v="3.3690581000000002"/>
    <n v="0.73422339999999997"/>
    <n v="0.38474019999999998"/>
    <n v="9.4969330000000003"/>
    <n v="0.99925580000000003"/>
    <n v="0.15358959999999999"/>
    <n v="0.34489890000000001"/>
    <n v="2.3630000000000002E-2"/>
    <n v="0.99690000000000001"/>
    <n v="0.99670000000000003"/>
    <n v="0.89980000000000004"/>
    <n v="0.99680000000000002"/>
    <n v="0.88500000000000001"/>
    <n v="0.99370000000000003"/>
    <n v="0.88900000000000001"/>
    <n v="1"/>
    <x v="3"/>
  </r>
  <r>
    <x v="5"/>
    <n v="40134003"/>
    <s v="FRM"/>
    <s v="Arizona"/>
    <s v="Maricopa"/>
    <n v="33.40316"/>
    <n v="-112.07532999999999"/>
    <n v="51082"/>
    <x v="4"/>
    <n v="27.4"/>
    <x v="0"/>
    <x v="4"/>
    <x v="4"/>
    <x v="4"/>
    <x v="4"/>
    <x v="4"/>
    <x v="4"/>
    <x v="4"/>
    <x v="4"/>
    <n v="0.5"/>
    <n v="0.8957003"/>
    <n v="2.5053067000000002"/>
    <n v="0.45888640000000003"/>
    <n v="21.408548400000001"/>
    <n v="0.69363549999999996"/>
    <n v="0.69637780000000005"/>
    <n v="0.22400529999999999"/>
    <n v="6.3137899999999997E-2"/>
    <n v="0.99709999999999999"/>
    <n v="0.99760000000000004"/>
    <n v="0.95420000000000005"/>
    <n v="0.99819999999999998"/>
    <n v="0.92600000000000005"/>
    <n v="0.99270000000000003"/>
    <n v="0.9415"/>
    <n v="1"/>
    <x v="4"/>
  </r>
  <r>
    <x v="5"/>
    <n v="40137020"/>
    <s v="FRM"/>
    <s v="Arizona"/>
    <s v="Maricopa"/>
    <n v="33.488242"/>
    <n v="-111.855654"/>
    <n v="52084"/>
    <x v="0"/>
    <n v="12.8"/>
    <x v="0"/>
    <x v="5"/>
    <x v="5"/>
    <x v="5"/>
    <x v="5"/>
    <x v="5"/>
    <x v="5"/>
    <x v="5"/>
    <x v="5"/>
    <n v="0.5"/>
    <n v="4.2817053999999999"/>
    <n v="0.90971829999999998"/>
    <n v="0.38771250000000002"/>
    <n v="5.3110622999999997"/>
    <n v="0.66645770000000004"/>
    <n v="0.47514099999999998"/>
    <n v="0.2556271"/>
    <n v="5.1289300000000003E-2"/>
    <n v="0.99690000000000001"/>
    <n v="0.99729999999999996"/>
    <n v="0.94940000000000002"/>
    <n v="0.99619999999999997"/>
    <n v="0.92759999999999998"/>
    <n v="0.99170000000000003"/>
    <n v="0.94399999999999995"/>
    <n v="1"/>
    <x v="5"/>
  </r>
  <r>
    <x v="5"/>
    <n v="40139997"/>
    <s v="FRM"/>
    <s v="Arizona"/>
    <s v="Maricopa"/>
    <n v="33.503833"/>
    <n v="-112.095767"/>
    <n v="52082"/>
    <x v="5"/>
    <n v="20.8"/>
    <x v="0"/>
    <x v="6"/>
    <x v="6"/>
    <x v="6"/>
    <x v="6"/>
    <x v="6"/>
    <x v="6"/>
    <x v="6"/>
    <x v="6"/>
    <n v="0.5"/>
    <n v="1.2611802999999999"/>
    <n v="2.7860029000000002"/>
    <n v="0.57924750000000003"/>
    <n v="13.548531499999999"/>
    <n v="0.71338729999999995"/>
    <n v="1.0995215"/>
    <n v="0.28184490000000001"/>
    <n v="0.1221155"/>
    <n v="0.99709999999999999"/>
    <n v="0.99839999999999995"/>
    <n v="0.9718"/>
    <n v="0.99880000000000002"/>
    <n v="0.94499999999999995"/>
    <n v="0.99460000000000004"/>
    <n v="0.97119999999999995"/>
    <n v="1"/>
    <x v="6"/>
  </r>
  <r>
    <x v="5"/>
    <n v="40190011"/>
    <s v="FRM"/>
    <s v="Arizona"/>
    <s v="Pima"/>
    <n v="32.32255"/>
    <n v="-111.0377"/>
    <n v="40089"/>
    <x v="6"/>
    <n v="11.1"/>
    <x v="0"/>
    <x v="7"/>
    <x v="7"/>
    <x v="7"/>
    <x v="7"/>
    <x v="7"/>
    <x v="7"/>
    <x v="7"/>
    <x v="7"/>
    <n v="0.5"/>
    <n v="2.6233699000000001"/>
    <n v="0.68401069999999997"/>
    <n v="0.42111579999999998"/>
    <n v="5.1674442000000003"/>
    <n v="1.2383348000000001"/>
    <n v="5.331E-4"/>
    <n v="0.44368580000000002"/>
    <n v="5.0579899999999997E-2"/>
    <n v="1.0382"/>
    <n v="0.75649999999999995"/>
    <n v="1.7946"/>
    <n v="0.78239999999999998"/>
    <n v="1.9426000000000001"/>
    <n v="0.62939999999999996"/>
    <n v="1.9157999999999999"/>
    <n v="1.0389999999999999"/>
    <x v="7"/>
  </r>
  <r>
    <x v="5"/>
    <n v="40191028"/>
    <s v="FRM"/>
    <s v="Arizona"/>
    <s v="Pima"/>
    <n v="32.29515"/>
    <n v="-110.9823"/>
    <n v="40089"/>
    <x v="7"/>
    <n v="11.3"/>
    <x v="0"/>
    <x v="8"/>
    <x v="8"/>
    <x v="8"/>
    <x v="8"/>
    <x v="8"/>
    <x v="8"/>
    <x v="8"/>
    <x v="8"/>
    <n v="0.5"/>
    <n v="2.3405312999999999"/>
    <n v="1.0562183999999999"/>
    <n v="0.56943710000000003"/>
    <n v="4.5742868999999997"/>
    <n v="1.4070311"/>
    <n v="0.31224360000000001"/>
    <n v="0.50848230000000005"/>
    <n v="5.3628299999999997E-2"/>
    <n v="0.99150000000000005"/>
    <n v="0.98709999999999998"/>
    <n v="0.8579"/>
    <n v="0.9929"/>
    <n v="0.83830000000000005"/>
    <n v="0.97070000000000001"/>
    <n v="0.84650000000000003"/>
    <n v="1"/>
    <x v="8"/>
  </r>
  <r>
    <x v="5"/>
    <n v="40210001"/>
    <s v="FRM"/>
    <s v="Arizona"/>
    <s v="Pinal"/>
    <n v="32.877583000000001"/>
    <n v="-111.752222"/>
    <n v="46084"/>
    <x v="8"/>
    <n v="19.8"/>
    <x v="0"/>
    <x v="9"/>
    <x v="9"/>
    <x v="9"/>
    <x v="9"/>
    <x v="9"/>
    <x v="9"/>
    <x v="9"/>
    <x v="9"/>
    <n v="0.5"/>
    <n v="3.4317467000000001"/>
    <n v="0.73165729999999995"/>
    <n v="0.61510039999999999"/>
    <n v="12.3226719"/>
    <n v="1.1014708"/>
    <n v="0.71202750000000004"/>
    <n v="0.40800760000000003"/>
    <n v="6.22956E-2"/>
    <n v="1.0921000000000001"/>
    <n v="0.97919999999999996"/>
    <n v="0.87749999999999995"/>
    <n v="0.98009999999999997"/>
    <n v="0.88060000000000005"/>
    <n v="0.87250000000000005"/>
    <n v="0.90980000000000005"/>
    <n v="0.94599999999999995"/>
    <x v="9"/>
  </r>
  <r>
    <x v="5"/>
    <n v="40213002"/>
    <s v="FRM"/>
    <s v="Arizona"/>
    <s v="Pinal"/>
    <n v="33.421194"/>
    <n v="-111.50322199999999"/>
    <n v="51087"/>
    <x v="9"/>
    <n v="12.9"/>
    <x v="0"/>
    <x v="10"/>
    <x v="10"/>
    <x v="10"/>
    <x v="10"/>
    <x v="10"/>
    <x v="0"/>
    <x v="10"/>
    <x v="10"/>
    <n v="0.5"/>
    <n v="4.0801591999999998"/>
    <n v="0.33794170000000001"/>
    <n v="0.53783009999999998"/>
    <n v="5.4930710999999999"/>
    <n v="1.2539221"/>
    <n v="0.28525489999999998"/>
    <n v="0.43320239999999999"/>
    <n v="4.5473899999999998E-2"/>
    <n v="0.90159999999999996"/>
    <n v="1.7723"/>
    <n v="1.0265"/>
    <n v="0.97350000000000003"/>
    <n v="0.86560000000000004"/>
    <n v="-9"/>
    <n v="0.84440000000000004"/>
    <n v="1.3669"/>
    <x v="10"/>
  </r>
  <r>
    <x v="5"/>
    <n v="40213013"/>
    <s v="FRM"/>
    <s v="Arizona"/>
    <s v="Pinal"/>
    <n v="33.010530000000003"/>
    <n v="-111.97205"/>
    <n v="48083"/>
    <x v="10"/>
    <n v="38.6"/>
    <x v="0"/>
    <x v="11"/>
    <x v="11"/>
    <x v="11"/>
    <x v="11"/>
    <x v="11"/>
    <x v="10"/>
    <x v="11"/>
    <x v="11"/>
    <n v="0.5"/>
    <n v="3.6202724000000002"/>
    <n v="0.6622344"/>
    <n v="0.68403170000000002"/>
    <n v="30.6215324"/>
    <n v="1.7134106"/>
    <n v="0.1566043"/>
    <n v="0.62587709999999996"/>
    <n v="3.5705800000000003E-2"/>
    <n v="0.99529999999999996"/>
    <n v="0.98609999999999998"/>
    <n v="0.92910000000000004"/>
    <n v="0.98599999999999999"/>
    <n v="0.92490000000000006"/>
    <n v="0.99239999999999995"/>
    <n v="0.93"/>
    <n v="1"/>
    <x v="11"/>
  </r>
  <r>
    <x v="5"/>
    <n v="40230004"/>
    <s v="FRM"/>
    <s v="Arizona"/>
    <s v="Santa Cruz"/>
    <n v="31.337204"/>
    <n v="-110.936718"/>
    <n v="31088"/>
    <x v="11"/>
    <n v="31.1"/>
    <x v="0"/>
    <x v="12"/>
    <x v="12"/>
    <x v="12"/>
    <x v="12"/>
    <x v="12"/>
    <x v="11"/>
    <x v="12"/>
    <x v="12"/>
    <n v="0.5"/>
    <n v="5.0742316000000001"/>
    <n v="0.21039350000000001"/>
    <n v="0.27715970000000001"/>
    <n v="24.043340700000002"/>
    <n v="0.70047899999999996"/>
    <n v="5.9064499999999999E-2"/>
    <n v="0.24721319999999999"/>
    <n v="1.65568E-2"/>
    <n v="0.9748"/>
    <n v="0.76249999999999996"/>
    <n v="0.76380000000000003"/>
    <n v="0.89459999999999995"/>
    <n v="0.75900000000000001"/>
    <n v="0.84540000000000004"/>
    <n v="0.75719999999999998"/>
    <n v="1"/>
    <x v="12"/>
  </r>
  <r>
    <x v="5"/>
    <n v="40252002"/>
    <s v="FRM"/>
    <s v="Arizona"/>
    <s v="Yavapai"/>
    <n v="34.594999999999999"/>
    <n v="-112.331"/>
    <n v="62082"/>
    <x v="12"/>
    <n v="10.5"/>
    <x v="0"/>
    <x v="13"/>
    <x v="13"/>
    <x v="13"/>
    <x v="13"/>
    <x v="13"/>
    <x v="12"/>
    <x v="13"/>
    <x v="13"/>
    <n v="0.5"/>
    <n v="4.7654724000000002"/>
    <n v="0.42075630000000003"/>
    <n v="0.3359761"/>
    <n v="3.1540856000000002"/>
    <n v="0.94462219999999997"/>
    <n v="5.76225E-2"/>
    <n v="0.3272195"/>
    <n v="4.6460799999999997E-2"/>
    <n v="0.99750000000000005"/>
    <n v="0.98480000000000001"/>
    <n v="0.90439999999999998"/>
    <n v="0.99429999999999996"/>
    <n v="0.89990000000000003"/>
    <n v="0.96079999999999999"/>
    <n v="0.9032"/>
    <n v="1"/>
    <x v="13"/>
  </r>
  <r>
    <x v="5"/>
    <n v="51130002"/>
    <s v="FRM"/>
    <s v="Arkansas"/>
    <s v="Polk"/>
    <n v="34.583699000000003"/>
    <n v="-94.226234000000005"/>
    <n v="53220"/>
    <x v="13"/>
    <n v="22.8"/>
    <x v="0"/>
    <x v="14"/>
    <x v="14"/>
    <x v="14"/>
    <x v="14"/>
    <x v="14"/>
    <x v="0"/>
    <x v="14"/>
    <x v="14"/>
    <n v="0.5"/>
    <n v="1.9804462"/>
    <n v="0.49001450000000002"/>
    <n v="1.9042839"/>
    <n v="9.7974958000000001"/>
    <n v="6.1463709"/>
    <n v="5.1305700000000003E-2"/>
    <n v="1.9374750000000001"/>
    <n v="8.9459999999999995E-4"/>
    <n v="0.96230000000000004"/>
    <n v="1.0173000000000001"/>
    <n v="0.93379999999999996"/>
    <n v="1.0387999999999999"/>
    <n v="0.91139999999999999"/>
    <n v="-9"/>
    <n v="0.92749999999999999"/>
    <n v="1.3825000000000001"/>
    <x v="14"/>
  </r>
  <r>
    <x v="5"/>
    <n v="51310008"/>
    <s v="FRM"/>
    <s v="Arkansas"/>
    <s v="Sebastian"/>
    <n v="35.389671999999997"/>
    <n v="-94.424288000000004"/>
    <n v="60218"/>
    <x v="14"/>
    <n v="23.4"/>
    <x v="0"/>
    <x v="15"/>
    <x v="15"/>
    <x v="15"/>
    <x v="15"/>
    <x v="15"/>
    <x v="13"/>
    <x v="15"/>
    <x v="15"/>
    <n v="0.5"/>
    <n v="1.2037404"/>
    <n v="0.57551779999999997"/>
    <n v="1.9710734999999999"/>
    <n v="11.4122944"/>
    <n v="5.2062635000000004"/>
    <n v="0.88113339999999996"/>
    <n v="1.6891852999999999"/>
    <n v="6.0816000000000004E-3"/>
    <n v="0.99780000000000002"/>
    <n v="0.99409999999999998"/>
    <n v="0.95530000000000004"/>
    <n v="0.99650000000000005"/>
    <n v="0.95189999999999997"/>
    <n v="0.98770000000000002"/>
    <n v="0.95130000000000003"/>
    <n v="1"/>
    <x v="15"/>
  </r>
  <r>
    <x v="5"/>
    <n v="51430005"/>
    <s v="FRM"/>
    <s v="Arkansas"/>
    <s v="Washington"/>
    <n v="36.179699999999997"/>
    <n v="-94.116827000000001"/>
    <n v="68220"/>
    <x v="15"/>
    <n v="21.7"/>
    <x v="0"/>
    <x v="16"/>
    <x v="16"/>
    <x v="16"/>
    <x v="16"/>
    <x v="16"/>
    <x v="14"/>
    <x v="16"/>
    <x v="16"/>
    <n v="0.5"/>
    <n v="0.70970560000000005"/>
    <n v="0.62222319999999998"/>
    <n v="1.9463828999999999"/>
    <n v="10.962460500000001"/>
    <n v="3.8060181000000002"/>
    <n v="1.9646572"/>
    <n v="1.2122786000000001"/>
    <n v="4.2497000000000004E-3"/>
    <n v="0.98709999999999998"/>
    <n v="1.1238999999999999"/>
    <n v="1.0358000000000001"/>
    <n v="0.93969999999999998"/>
    <n v="0.9355"/>
    <n v="1.3465"/>
    <n v="0.9194"/>
    <n v="1.4770000000000001"/>
    <x v="16"/>
  </r>
  <r>
    <x v="5"/>
    <n v="60010007"/>
    <s v="FRM"/>
    <s v="California"/>
    <s v="Alameda"/>
    <n v="37.6875"/>
    <n v="-121.7842"/>
    <n v="106020"/>
    <x v="16"/>
    <n v="38.5"/>
    <x v="0"/>
    <x v="17"/>
    <x v="17"/>
    <x v="17"/>
    <x v="17"/>
    <x v="17"/>
    <x v="15"/>
    <x v="17"/>
    <x v="17"/>
    <n v="0.5"/>
    <n v="0.92853859999999999"/>
    <n v="2.5092043999999998"/>
    <n v="3.6624276999999998"/>
    <n v="16.452968599999998"/>
    <n v="1.9497465"/>
    <n v="10.148220999999999"/>
    <n v="2.0272117000000001"/>
    <n v="0.33713330000000002"/>
    <n v="0.99960000000000004"/>
    <n v="0.999"/>
    <n v="0.99680000000000002"/>
    <n v="0.99950000000000006"/>
    <n v="0.98909999999999998"/>
    <n v="0.99870000000000003"/>
    <n v="0.998"/>
    <n v="1"/>
    <x v="17"/>
  </r>
  <r>
    <x v="5"/>
    <n v="60010009"/>
    <s v="FRM"/>
    <s v="California"/>
    <s v="Alameda"/>
    <n v="37.74306"/>
    <n v="-122.16994"/>
    <n v="107017"/>
    <x v="17"/>
    <n v="24"/>
    <x v="0"/>
    <x v="18"/>
    <x v="18"/>
    <x v="18"/>
    <x v="18"/>
    <x v="18"/>
    <x v="16"/>
    <x v="18"/>
    <x v="18"/>
    <n v="0.5"/>
    <n v="0.74551270000000003"/>
    <n v="2.0358698"/>
    <n v="2.5127505999999999"/>
    <n v="8.2306194000000001"/>
    <n v="1.4693160000000001"/>
    <n v="6.8500608999999999"/>
    <n v="1.3880037999999999"/>
    <n v="0.31836399999999998"/>
    <n v="0.99970000000000003"/>
    <n v="0.99929999999999997"/>
    <n v="0.996"/>
    <n v="0.99960000000000004"/>
    <n v="0.98719999999999997"/>
    <n v="0.99829999999999997"/>
    <n v="0.99739999999999995"/>
    <n v="1"/>
    <x v="18"/>
  </r>
  <r>
    <x v="5"/>
    <n v="60011001"/>
    <s v="FRM"/>
    <s v="California"/>
    <s v="Alameda"/>
    <n v="37.535800000000002"/>
    <n v="-121.9619"/>
    <n v="105018"/>
    <x v="18"/>
    <n v="34.200000000000003"/>
    <x v="0"/>
    <x v="19"/>
    <x v="19"/>
    <x v="19"/>
    <x v="19"/>
    <x v="19"/>
    <x v="17"/>
    <x v="19"/>
    <x v="19"/>
    <n v="0.5"/>
    <n v="1.0292057999999999"/>
    <n v="3.0102193000000002"/>
    <n v="3.3037378999999998"/>
    <n v="13.378837600000001"/>
    <n v="1.9949170000000001"/>
    <n v="8.8808469999999993"/>
    <n v="1.7980875000000001"/>
    <n v="0.32686809999999999"/>
    <n v="0.99970000000000003"/>
    <n v="0.99909999999999999"/>
    <n v="0.99650000000000005"/>
    <n v="0.99950000000000006"/>
    <n v="0.98909999999999998"/>
    <n v="0.99850000000000005"/>
    <n v="0.99760000000000004"/>
    <n v="1"/>
    <x v="19"/>
  </r>
  <r>
    <x v="5"/>
    <n v="60070002"/>
    <s v="FRM"/>
    <s v="California"/>
    <s v="Butte"/>
    <n v="39.7575"/>
    <n v="-121.84222200000001"/>
    <n v="124025"/>
    <x v="19"/>
    <n v="59.4"/>
    <x v="0"/>
    <x v="20"/>
    <x v="20"/>
    <x v="20"/>
    <x v="20"/>
    <x v="20"/>
    <x v="18"/>
    <x v="20"/>
    <x v="20"/>
    <n v="0.5"/>
    <n v="5.3597783999999997"/>
    <n v="3.1352513000000002"/>
    <n v="2.5953813000000001"/>
    <n v="37.0484352"/>
    <n v="6.4539156000000002"/>
    <n v="1.1029893"/>
    <n v="2.4070071999999998"/>
    <n v="0.83994539999999995"/>
    <n v="0.99990000000000001"/>
    <n v="0.99929999999999997"/>
    <n v="0.99709999999999999"/>
    <n v="0.99980000000000002"/>
    <n v="0.99690000000000001"/>
    <n v="0.999"/>
    <n v="0.99760000000000004"/>
    <n v="1"/>
    <x v="20"/>
  </r>
  <r>
    <x v="5"/>
    <n v="60090001"/>
    <s v="FRM"/>
    <s v="California"/>
    <s v="Calaveras"/>
    <n v="38.201943999999997"/>
    <n v="-120.680556"/>
    <n v="108029"/>
    <x v="20"/>
    <n v="27.8"/>
    <x v="0"/>
    <x v="21"/>
    <x v="21"/>
    <x v="21"/>
    <x v="21"/>
    <x v="21"/>
    <x v="19"/>
    <x v="21"/>
    <x v="21"/>
    <n v="0.5"/>
    <n v="1.4819951"/>
    <n v="1.3106180000000001"/>
    <n v="1.5709811"/>
    <n v="15.7159643"/>
    <n v="2.8974791"/>
    <n v="2.4474632999999999"/>
    <n v="1.1653754999999999"/>
    <n v="0.783107"/>
    <n v="0.99970000000000003"/>
    <n v="0.99919999999999998"/>
    <n v="0.99209999999999998"/>
    <n v="0.99980000000000002"/>
    <n v="0.98560000000000003"/>
    <n v="0.99950000000000006"/>
    <n v="0.9909"/>
    <n v="1"/>
    <x v="21"/>
  </r>
  <r>
    <x v="5"/>
    <n v="60130002"/>
    <s v="FRM"/>
    <s v="California"/>
    <s v="Contra Costa"/>
    <n v="37.936"/>
    <n v="-122.0262"/>
    <n v="108019"/>
    <x v="21"/>
    <n v="33.6"/>
    <x v="0"/>
    <x v="22"/>
    <x v="22"/>
    <x v="22"/>
    <x v="22"/>
    <x v="22"/>
    <x v="20"/>
    <x v="22"/>
    <x v="22"/>
    <n v="0.5"/>
    <n v="0.7591116"/>
    <n v="1.8499026000000001"/>
    <n v="3.4573103999999999"/>
    <n v="13.390992199999999"/>
    <n v="1.8905510999999999"/>
    <n v="9.5093603000000009"/>
    <n v="1.9029406"/>
    <n v="0.40621079999999998"/>
    <n v="0.99980000000000002"/>
    <n v="0.99950000000000006"/>
    <n v="0.99819999999999998"/>
    <n v="0.99970000000000003"/>
    <n v="0.99519999999999997"/>
    <n v="0.99890000000000001"/>
    <n v="0.99860000000000004"/>
    <n v="1"/>
    <x v="22"/>
  </r>
  <r>
    <x v="5"/>
    <n v="60190008"/>
    <s v="FRM"/>
    <s v="California"/>
    <s v="Fresno"/>
    <n v="36.781388999999997"/>
    <n v="-119.772222"/>
    <n v="94032"/>
    <x v="22"/>
    <n v="57.4"/>
    <x v="0"/>
    <x v="23"/>
    <x v="23"/>
    <x v="23"/>
    <x v="23"/>
    <x v="23"/>
    <x v="21"/>
    <x v="23"/>
    <x v="23"/>
    <n v="0.5"/>
    <n v="0.69859340000000003"/>
    <n v="2.0330781999999998"/>
    <n v="6.8126464000000002"/>
    <n v="20.200057999999999"/>
    <n v="2.3040299000000002"/>
    <n v="20.5157433"/>
    <n v="3.9826665000000001"/>
    <n v="0.43184430000000001"/>
    <n v="0.99990000000000001"/>
    <n v="0.99960000000000004"/>
    <n v="0.99909999999999999"/>
    <n v="0.99990000000000001"/>
    <n v="0.99770000000000003"/>
    <n v="0.99929999999999997"/>
    <n v="0.99919999999999998"/>
    <n v="1"/>
    <x v="23"/>
  </r>
  <r>
    <x v="5"/>
    <n v="60195001"/>
    <s v="FRM"/>
    <s v="California"/>
    <s v="Fresno"/>
    <n v="36.819167"/>
    <n v="-119.71638900000001"/>
    <n v="94033"/>
    <x v="23"/>
    <n v="52.6"/>
    <x v="0"/>
    <x v="24"/>
    <x v="24"/>
    <x v="24"/>
    <x v="24"/>
    <x v="24"/>
    <x v="22"/>
    <x v="24"/>
    <x v="24"/>
    <n v="0.5"/>
    <n v="0.7122735"/>
    <n v="2.0661825999999999"/>
    <n v="6.5295810999999997"/>
    <n v="16.7186108"/>
    <n v="2.1871235000000002"/>
    <n v="19.696117399999999"/>
    <n v="3.8222830000000001"/>
    <n v="0.43679820000000003"/>
    <n v="0.99990000000000001"/>
    <n v="0.99960000000000004"/>
    <n v="0.99909999999999999"/>
    <n v="0.99990000000000001"/>
    <n v="0.99760000000000004"/>
    <n v="0.99929999999999997"/>
    <n v="0.99919999999999998"/>
    <n v="1"/>
    <x v="24"/>
  </r>
  <r>
    <x v="5"/>
    <n v="60195025"/>
    <s v="FRM"/>
    <s v="California"/>
    <s v="Fresno"/>
    <n v="36.727083"/>
    <n v="-119.732056"/>
    <n v="93032"/>
    <x v="24"/>
    <n v="51.6"/>
    <x v="0"/>
    <x v="25"/>
    <x v="25"/>
    <x v="25"/>
    <x v="25"/>
    <x v="25"/>
    <x v="23"/>
    <x v="25"/>
    <x v="25"/>
    <n v="0.5"/>
    <n v="0.72205920000000001"/>
    <n v="2.3601363000000002"/>
    <n v="6.0859503999999998"/>
    <n v="17.390916799999999"/>
    <n v="1.8957237"/>
    <n v="18.559696200000001"/>
    <n v="3.5917344"/>
    <n v="0.49807580000000001"/>
    <n v="0.99980000000000002"/>
    <n v="0.99939999999999996"/>
    <n v="0.99870000000000003"/>
    <n v="0.99980000000000002"/>
    <n v="0.99360000000000004"/>
    <n v="0.99929999999999997"/>
    <n v="0.99909999999999999"/>
    <n v="1"/>
    <x v="25"/>
  </r>
  <r>
    <x v="5"/>
    <n v="60231002"/>
    <s v="FRM"/>
    <s v="California"/>
    <s v="Humboldt"/>
    <n v="40.801665999999997"/>
    <n v="-124.16194400000001"/>
    <n v="138012"/>
    <x v="25"/>
    <n v="23.1"/>
    <x v="0"/>
    <x v="26"/>
    <x v="26"/>
    <x v="26"/>
    <x v="26"/>
    <x v="26"/>
    <x v="24"/>
    <x v="26"/>
    <x v="26"/>
    <n v="0.5"/>
    <n v="0.80080119999999999"/>
    <n v="1.1819772"/>
    <n v="0.4202108"/>
    <n v="18.110553700000001"/>
    <n v="1.0921181"/>
    <n v="0.52890060000000005"/>
    <n v="0.27221699999999999"/>
    <n v="0.20130580000000001"/>
    <n v="0.99939999999999996"/>
    <n v="0.99709999999999999"/>
    <n v="0.98770000000000002"/>
    <n v="0.99919999999999998"/>
    <n v="0.98309999999999997"/>
    <n v="0.996"/>
    <n v="0.98670000000000002"/>
    <n v="1"/>
    <x v="26"/>
  </r>
  <r>
    <x v="5"/>
    <n v="60231004"/>
    <s v="FRM"/>
    <s v="California"/>
    <s v="Humboldt"/>
    <n v="40.776944"/>
    <n v="-124.17749999999999"/>
    <n v="138012"/>
    <x v="26"/>
    <n v="24.3"/>
    <x v="0"/>
    <x v="27"/>
    <x v="27"/>
    <x v="27"/>
    <x v="27"/>
    <x v="27"/>
    <x v="25"/>
    <x v="27"/>
    <x v="27"/>
    <n v="0.5"/>
    <n v="0.94913040000000004"/>
    <n v="1.0688112000000001"/>
    <n v="0.45104840000000002"/>
    <n v="19.068277399999999"/>
    <n v="1.1430697000000001"/>
    <n v="0.59288350000000001"/>
    <n v="0.29087839999999998"/>
    <n v="0.24945600000000001"/>
    <n v="0.99960000000000004"/>
    <n v="0.99760000000000004"/>
    <n v="0.99150000000000005"/>
    <n v="0.99939999999999996"/>
    <n v="0.98829999999999996"/>
    <n v="0.99709999999999999"/>
    <n v="0.99080000000000001"/>
    <n v="1"/>
    <x v="27"/>
  </r>
  <r>
    <x v="5"/>
    <n v="60250005"/>
    <s v="FRM"/>
    <s v="California"/>
    <s v="Imperial"/>
    <n v="32.676110999999999"/>
    <n v="-115.483333"/>
    <n v="50055"/>
    <x v="27"/>
    <n v="31.4"/>
    <x v="0"/>
    <x v="28"/>
    <x v="28"/>
    <x v="28"/>
    <x v="28"/>
    <x v="28"/>
    <x v="26"/>
    <x v="28"/>
    <x v="28"/>
    <n v="0.5"/>
    <n v="3.0509884"/>
    <n v="1.3892994000000001"/>
    <n v="0.73081739999999995"/>
    <n v="19.336671800000001"/>
    <n v="0.5076754"/>
    <n v="1.8635832000000001"/>
    <n v="0.38078030000000002"/>
    <n v="3.6855779000000002"/>
    <n v="0.94069999999999998"/>
    <n v="0.77900000000000003"/>
    <n v="0.73029999999999995"/>
    <n v="0.86699999999999999"/>
    <n v="0.52470000000000006"/>
    <n v="0.84730000000000005"/>
    <n v="0.78869999999999996"/>
    <n v="1"/>
    <x v="28"/>
  </r>
  <r>
    <x v="5"/>
    <n v="60250007"/>
    <s v="FRM"/>
    <s v="California"/>
    <s v="Imperial"/>
    <n v="32.978349999999999"/>
    <n v="-115.53829"/>
    <n v="52055"/>
    <x v="28"/>
    <n v="18.399999999999999"/>
    <x v="0"/>
    <x v="29"/>
    <x v="29"/>
    <x v="29"/>
    <x v="29"/>
    <x v="29"/>
    <x v="27"/>
    <x v="29"/>
    <x v="29"/>
    <n v="0.5"/>
    <n v="3.6826496"/>
    <n v="0.80393250000000005"/>
    <n v="0.59291050000000001"/>
    <n v="9.4176722000000002"/>
    <n v="1.0204839999999999"/>
    <n v="0.90211220000000003"/>
    <n v="0.40056510000000001"/>
    <n v="1.1320106999999999"/>
    <n v="0.87429999999999997"/>
    <n v="0.73729999999999996"/>
    <n v="0.67769999999999997"/>
    <n v="1.1498999999999999"/>
    <n v="0.71289999999999998"/>
    <n v="0.64780000000000004"/>
    <n v="0.70689999999999997"/>
    <n v="0.88770000000000004"/>
    <x v="29"/>
  </r>
  <r>
    <x v="5"/>
    <n v="60251003"/>
    <s v="FRM"/>
    <s v="California"/>
    <s v="Imperial"/>
    <n v="32.791666999999997"/>
    <n v="-115.561667"/>
    <n v="51055"/>
    <x v="29"/>
    <n v="16.8"/>
    <x v="0"/>
    <x v="30"/>
    <x v="30"/>
    <x v="30"/>
    <x v="30"/>
    <x v="30"/>
    <x v="28"/>
    <x v="30"/>
    <x v="30"/>
    <n v="0.5"/>
    <n v="4.8296603999999999"/>
    <n v="0.58292820000000001"/>
    <n v="0.4459495"/>
    <n v="7.8080696999999999"/>
    <n v="1.0921476000000001"/>
    <n v="0.40117940000000002"/>
    <n v="0.3597554"/>
    <n v="0.8563499"/>
    <n v="0.97709999999999997"/>
    <n v="0.89329999999999998"/>
    <n v="0.78490000000000004"/>
    <n v="0.93969999999999998"/>
    <n v="0.75229999999999997"/>
    <n v="0.89849999999999997"/>
    <n v="0.77949999999999997"/>
    <n v="1"/>
    <x v="30"/>
  </r>
  <r>
    <x v="5"/>
    <n v="60271003"/>
    <s v="FRM"/>
    <s v="California"/>
    <s v="Inyo"/>
    <n v="36.487777999999999"/>
    <n v="-117.87055599999999"/>
    <n v="88045"/>
    <x v="30"/>
    <n v="37"/>
    <x v="0"/>
    <x v="31"/>
    <x v="31"/>
    <x v="31"/>
    <x v="31"/>
    <x v="31"/>
    <x v="29"/>
    <x v="31"/>
    <x v="31"/>
    <n v="0.5"/>
    <n v="4.1986436999999999"/>
    <n v="0.9235582"/>
    <n v="1.4159889000000001"/>
    <n v="24.530841800000001"/>
    <n v="2.813015"/>
    <n v="1.4640557000000001"/>
    <n v="1.1245347999999999"/>
    <n v="4.2646900000000001E-2"/>
    <n v="0.99950000000000006"/>
    <n v="0.99819999999999998"/>
    <n v="0.98109999999999997"/>
    <n v="0.99960000000000004"/>
    <n v="0.97130000000000005"/>
    <n v="0.99970000000000003"/>
    <n v="0.97499999999999998"/>
    <n v="1"/>
    <x v="31"/>
  </r>
  <r>
    <x v="5"/>
    <n v="60290010"/>
    <s v="FRM"/>
    <s v="California"/>
    <s v="Kern"/>
    <n v="35.385556000000001"/>
    <n v="-119.01472200000001"/>
    <n v="80034"/>
    <x v="31"/>
    <n v="67.3"/>
    <x v="0"/>
    <x v="32"/>
    <x v="32"/>
    <x v="32"/>
    <x v="32"/>
    <x v="32"/>
    <x v="30"/>
    <x v="32"/>
    <x v="32"/>
    <n v="0.5"/>
    <n v="1.3463026"/>
    <n v="2.2746403000000002"/>
    <n v="8.2913837000000008"/>
    <n v="20.909103399999999"/>
    <n v="3.2633673999999999"/>
    <n v="24.371572499999999"/>
    <n v="4.7642322000000004"/>
    <n v="0.35052329999999998"/>
    <n v="0.9788"/>
    <n v="0.94020000000000004"/>
    <n v="1.0491999999999999"/>
    <n v="0.92779999999999996"/>
    <n v="1.1846000000000001"/>
    <n v="1.0287999999999999"/>
    <n v="1.0348999999999999"/>
    <n v="0.93400000000000005"/>
    <x v="32"/>
  </r>
  <r>
    <x v="5"/>
    <n v="60290014"/>
    <s v="FRM"/>
    <s v="California"/>
    <s v="Kern"/>
    <n v="35.356110999999999"/>
    <n v="-119.040278"/>
    <n v="80034"/>
    <x v="32"/>
    <n v="65.099999999999994"/>
    <x v="0"/>
    <x v="33"/>
    <x v="33"/>
    <x v="33"/>
    <x v="33"/>
    <x v="33"/>
    <x v="31"/>
    <x v="33"/>
    <x v="33"/>
    <n v="0.5"/>
    <n v="1.3738745000000001"/>
    <n v="2.3282560999999999"/>
    <n v="8.5128336000000004"/>
    <n v="18.803417199999998"/>
    <n v="3.3557649000000001"/>
    <n v="25.015249300000001"/>
    <n v="4.8904290000000001"/>
    <n v="0.35886109999999999"/>
    <n v="0.99980000000000002"/>
    <n v="0.99939999999999996"/>
    <n v="0.99890000000000001"/>
    <n v="0.99970000000000003"/>
    <n v="0.99529999999999996"/>
    <n v="0.99950000000000006"/>
    <n v="0.99929999999999997"/>
    <n v="1"/>
    <x v="33"/>
  </r>
  <r>
    <x v="5"/>
    <n v="60290016"/>
    <s v="FRM"/>
    <s v="California"/>
    <s v="Kern"/>
    <n v="35.324722000000001"/>
    <n v="-118.999167"/>
    <n v="79034"/>
    <x v="33"/>
    <n v="68"/>
    <x v="0"/>
    <x v="34"/>
    <x v="34"/>
    <x v="34"/>
    <x v="34"/>
    <x v="34"/>
    <x v="32"/>
    <x v="34"/>
    <x v="34"/>
    <n v="0.5"/>
    <n v="1.3590587000000001"/>
    <n v="2.2781959000000001"/>
    <n v="8.3889359999999993"/>
    <n v="22.455801000000001"/>
    <n v="3.3465213999999999"/>
    <n v="24.6006012"/>
    <n v="4.8125109999999998"/>
    <n v="0.35027960000000002"/>
    <n v="0.99980000000000002"/>
    <n v="0.99960000000000004"/>
    <n v="0.99909999999999999"/>
    <n v="0.99970000000000003"/>
    <n v="0.99670000000000003"/>
    <n v="0.99950000000000006"/>
    <n v="0.99939999999999996"/>
    <n v="1"/>
    <x v="34"/>
  </r>
  <r>
    <x v="5"/>
    <n v="60310004"/>
    <s v="FRM"/>
    <s v="California"/>
    <s v="Kings"/>
    <n v="36.101388999999998"/>
    <n v="-119.565833"/>
    <n v="87032"/>
    <x v="34"/>
    <n v="53.3"/>
    <x v="0"/>
    <x v="35"/>
    <x v="35"/>
    <x v="35"/>
    <x v="35"/>
    <x v="35"/>
    <x v="33"/>
    <x v="35"/>
    <x v="35"/>
    <n v="0.5"/>
    <n v="0.86329860000000003"/>
    <n v="1.7005516000000001"/>
    <n v="5.9760456"/>
    <n v="20.329912199999999"/>
    <n v="2.1819905999999998"/>
    <n v="17.9841309"/>
    <n v="3.5134563000000001"/>
    <n v="0.31991069999999999"/>
    <n v="0.99980000000000002"/>
    <n v="0.99960000000000004"/>
    <n v="0.99950000000000006"/>
    <n v="0.99980000000000002"/>
    <n v="0.99780000000000002"/>
    <n v="0.99970000000000003"/>
    <n v="0.99960000000000004"/>
    <n v="1"/>
    <x v="35"/>
  </r>
  <r>
    <x v="5"/>
    <n v="60333001"/>
    <s v="FRM"/>
    <s v="California"/>
    <s v="Lake"/>
    <n v="39.031388999999997"/>
    <n v="-122.922222"/>
    <n v="120015"/>
    <x v="35"/>
    <n v="26.4"/>
    <x v="0"/>
    <x v="36"/>
    <x v="36"/>
    <x v="36"/>
    <x v="36"/>
    <x v="36"/>
    <x v="34"/>
    <x v="36"/>
    <x v="36"/>
    <n v="0.5"/>
    <n v="1.0510637"/>
    <n v="0.60673569999999999"/>
    <n v="0.76685009999999998"/>
    <n v="17.266506199999998"/>
    <n v="2.2114003000000002"/>
    <n v="0.1211537"/>
    <n v="0.80474380000000001"/>
    <n v="3.1029884999999999"/>
    <n v="0.99990000000000001"/>
    <n v="0.99950000000000006"/>
    <n v="0.99460000000000004"/>
    <n v="0.99980000000000002"/>
    <n v="0.99460000000000004"/>
    <n v="0.99580000000000002"/>
    <n v="0.995"/>
    <n v="1"/>
    <x v="36"/>
  </r>
  <r>
    <x v="5"/>
    <n v="60370002"/>
    <s v="FRM"/>
    <s v="California"/>
    <s v="Los Angeles"/>
    <n v="34.136499999999998"/>
    <n v="-117.92391000000001"/>
    <n v="67040"/>
    <x v="36"/>
    <n v="39.799999999999997"/>
    <x v="0"/>
    <x v="37"/>
    <x v="37"/>
    <x v="37"/>
    <x v="37"/>
    <x v="37"/>
    <x v="35"/>
    <x v="37"/>
    <x v="37"/>
    <n v="0.5"/>
    <n v="1.4478173000000001"/>
    <n v="2.5244458000000001"/>
    <n v="3.8700006"/>
    <n v="17.209354399999999"/>
    <n v="3.8389137"/>
    <n v="8.4105606000000002"/>
    <n v="1.9707754"/>
    <n v="0.12295"/>
    <n v="0.999"/>
    <n v="0.99570000000000003"/>
    <n v="0.98089999999999999"/>
    <n v="0.99790000000000001"/>
    <n v="0.9627"/>
    <n v="0.99199999999999999"/>
    <n v="0.98409999999999997"/>
    <n v="1"/>
    <x v="37"/>
  </r>
  <r>
    <x v="5"/>
    <n v="60371002"/>
    <s v="FRM"/>
    <s v="California"/>
    <s v="Los Angeles"/>
    <n v="34.176049999999996"/>
    <n v="-118.31712"/>
    <n v="68037"/>
    <x v="37"/>
    <n v="38.6"/>
    <x v="0"/>
    <x v="38"/>
    <x v="38"/>
    <x v="38"/>
    <x v="38"/>
    <x v="38"/>
    <x v="36"/>
    <x v="38"/>
    <x v="38"/>
    <n v="0.5"/>
    <n v="1.4032488000000001"/>
    <n v="2.3297234000000002"/>
    <n v="4.9302720999999998"/>
    <n v="11.003053700000001"/>
    <n v="4.2830215000000003"/>
    <n v="11.604264300000001"/>
    <n v="2.4891505"/>
    <n v="0.1036185"/>
    <n v="1.0118"/>
    <n v="0.96160000000000001"/>
    <n v="1.0242"/>
    <n v="0.90859999999999996"/>
    <n v="0.98350000000000004"/>
    <n v="1.0490999999999999"/>
    <n v="1.0411999999999999"/>
    <n v="0.89359999999999995"/>
    <x v="38"/>
  </r>
  <r>
    <x v="5"/>
    <n v="60371103"/>
    <s v="FRM"/>
    <s v="California"/>
    <s v="Los Angeles"/>
    <n v="34.066589999999998"/>
    <n v="-118.22687999999999"/>
    <n v="67037"/>
    <x v="38"/>
    <n v="39.6"/>
    <x v="0"/>
    <x v="39"/>
    <x v="39"/>
    <x v="39"/>
    <x v="39"/>
    <x v="39"/>
    <x v="37"/>
    <x v="39"/>
    <x v="39"/>
    <n v="0.5"/>
    <n v="1.7425742"/>
    <n v="2.1012368000000001"/>
    <n v="5.0951753000000002"/>
    <n v="9.6212806999999998"/>
    <n v="7.2954034999999999"/>
    <n v="10.059987100000001"/>
    <n v="2.8369526999999999"/>
    <n v="0.42835040000000002"/>
    <n v="1.0265"/>
    <n v="0.97699999999999998"/>
    <n v="0.94969999999999999"/>
    <n v="1.0593999999999999"/>
    <n v="1.0499000000000001"/>
    <n v="0.90459999999999996"/>
    <n v="0.96560000000000001"/>
    <n v="1.2553000000000001"/>
    <x v="39"/>
  </r>
  <r>
    <x v="5"/>
    <n v="60371201"/>
    <s v="FRM"/>
    <s v="California"/>
    <s v="Los Angeles"/>
    <n v="34.199249999999999"/>
    <n v="-118.53276"/>
    <n v="68035"/>
    <x v="39"/>
    <n v="28.4"/>
    <x v="0"/>
    <x v="40"/>
    <x v="40"/>
    <x v="40"/>
    <x v="40"/>
    <x v="40"/>
    <x v="38"/>
    <x v="40"/>
    <x v="40"/>
    <n v="0.5"/>
    <n v="0.75872119999999998"/>
    <n v="1.6729665"/>
    <n v="2.8957388000000002"/>
    <n v="11.9445152"/>
    <n v="2.7262914"/>
    <n v="6.4740038000000002"/>
    <n v="1.4083382"/>
    <n v="9.9463800000000005E-2"/>
    <n v="0.99750000000000005"/>
    <n v="0.99260000000000004"/>
    <n v="0.9617"/>
    <n v="0.99650000000000005"/>
    <n v="0.92900000000000005"/>
    <n v="0.98050000000000004"/>
    <n v="0.96909999999999996"/>
    <n v="1"/>
    <x v="40"/>
  </r>
  <r>
    <x v="5"/>
    <n v="60371301"/>
    <s v="FRM"/>
    <s v="California"/>
    <s v="Los Angeles"/>
    <n v="33.928989999999999"/>
    <n v="-118.21071000000001"/>
    <n v="65037"/>
    <x v="40"/>
    <n v="40.700000000000003"/>
    <x v="0"/>
    <x v="41"/>
    <x v="41"/>
    <x v="41"/>
    <x v="41"/>
    <x v="41"/>
    <x v="39"/>
    <x v="41"/>
    <x v="41"/>
    <n v="0.5"/>
    <n v="1.4163405"/>
    <n v="2.6123796000000001"/>
    <n v="4.7398930000000004"/>
    <n v="13.610239"/>
    <n v="3.9883305999999998"/>
    <n v="11.331111"/>
    <n v="2.4137628000000002"/>
    <n v="9.6258999999999997E-2"/>
    <n v="0.99929999999999997"/>
    <n v="0.99870000000000003"/>
    <n v="0.9869"/>
    <n v="0.99919999999999998"/>
    <n v="0.97589999999999999"/>
    <n v="0.99209999999999998"/>
    <n v="0.98960000000000004"/>
    <n v="1"/>
    <x v="41"/>
  </r>
  <r>
    <x v="5"/>
    <n v="60371602"/>
    <s v="FRM"/>
    <s v="California"/>
    <s v="Los Angeles"/>
    <n v="34.011940000000003"/>
    <n v="-118.06995000000001"/>
    <n v="66038"/>
    <x v="41"/>
    <n v="39.299999999999997"/>
    <x v="0"/>
    <x v="42"/>
    <x v="42"/>
    <x v="42"/>
    <x v="42"/>
    <x v="42"/>
    <x v="40"/>
    <x v="42"/>
    <x v="42"/>
    <n v="0.5"/>
    <n v="1.4848981000000001"/>
    <n v="3.0390131"/>
    <n v="4.3408154999999997"/>
    <n v="13.5025902"/>
    <n v="3.9615668999999998"/>
    <n v="10.1058159"/>
    <n v="2.2427597000000001"/>
    <n v="0.1518921"/>
    <n v="0.99270000000000003"/>
    <n v="0.87719999999999998"/>
    <n v="1.0008999999999999"/>
    <n v="0.97550000000000003"/>
    <n v="1.0843"/>
    <n v="0.98570000000000002"/>
    <n v="1.0353000000000001"/>
    <n v="1.2479"/>
    <x v="42"/>
  </r>
  <r>
    <x v="5"/>
    <n v="60372005"/>
    <s v="FRM"/>
    <s v="California"/>
    <s v="Los Angeles"/>
    <n v="34.132599999999996"/>
    <n v="-118.1272"/>
    <n v="67038"/>
    <x v="30"/>
    <n v="36.5"/>
    <x v="0"/>
    <x v="43"/>
    <x v="43"/>
    <x v="43"/>
    <x v="43"/>
    <x v="43"/>
    <x v="41"/>
    <x v="43"/>
    <x v="43"/>
    <n v="0.5"/>
    <n v="1.6317667"/>
    <n v="2.5198657999999998"/>
    <n v="4.8364552999999999"/>
    <n v="8.7570399999999999"/>
    <n v="5.6099772000000003"/>
    <n v="9.9865674999999996"/>
    <n v="2.4955394000000002"/>
    <n v="0.21881110000000001"/>
    <n v="0.999"/>
    <n v="0.997"/>
    <n v="0.9768"/>
    <n v="0.99870000000000003"/>
    <n v="0.9577"/>
    <n v="0.98970000000000002"/>
    <n v="0.97809999999999997"/>
    <n v="1"/>
    <x v="43"/>
  </r>
  <r>
    <x v="5"/>
    <n v="60374002"/>
    <s v="FRM"/>
    <s v="California"/>
    <s v="Los Angeles"/>
    <n v="33.82376"/>
    <n v="-118.18921"/>
    <n v="64037"/>
    <x v="42"/>
    <n v="36.1"/>
    <x v="0"/>
    <x v="44"/>
    <x v="44"/>
    <x v="44"/>
    <x v="44"/>
    <x v="44"/>
    <x v="42"/>
    <x v="44"/>
    <x v="44"/>
    <n v="0.5"/>
    <n v="1.3960309"/>
    <n v="3.2798641000000002"/>
    <n v="4.0126619000000003"/>
    <n v="11.890724199999999"/>
    <n v="3.2666674000000002"/>
    <n v="9.7000551000000002"/>
    <n v="2.0476122000000001"/>
    <n v="9.3318799999999993E-2"/>
    <n v="0.99909999999999999"/>
    <n v="0.99850000000000005"/>
    <n v="0.98560000000000003"/>
    <n v="0.99870000000000003"/>
    <n v="0.9738"/>
    <n v="0.9909"/>
    <n v="0.98880000000000001"/>
    <n v="1"/>
    <x v="44"/>
  </r>
  <r>
    <x v="5"/>
    <n v="60374004"/>
    <s v="FRM"/>
    <s v="California"/>
    <s v="Los Angeles"/>
    <n v="33.792360000000002"/>
    <n v="-118.17533"/>
    <n v="64037"/>
    <x v="43"/>
    <n v="31.1"/>
    <x v="0"/>
    <x v="45"/>
    <x v="45"/>
    <x v="45"/>
    <x v="45"/>
    <x v="45"/>
    <x v="43"/>
    <x v="45"/>
    <x v="45"/>
    <n v="0.5"/>
    <n v="1.2415171"/>
    <n v="2.6191377999999998"/>
    <n v="3.8988056000000002"/>
    <n v="8.2396802999999998"/>
    <n v="3.2313255999999999"/>
    <n v="9.3809462000000003"/>
    <n v="1.9929905000000001"/>
    <n v="8.6752099999999999E-2"/>
    <n v="0.99939999999999996"/>
    <n v="0.99880000000000002"/>
    <n v="0.99070000000000003"/>
    <n v="0.99890000000000001"/>
    <n v="0.98370000000000002"/>
    <n v="0.99390000000000001"/>
    <n v="0.99260000000000004"/>
    <n v="1"/>
    <x v="45"/>
  </r>
  <r>
    <x v="5"/>
    <n v="60379033"/>
    <s v="FRM"/>
    <s v="California"/>
    <s v="Los Angeles"/>
    <n v="34.671388999999998"/>
    <n v="-118.130556"/>
    <n v="72039"/>
    <x v="28"/>
    <n v="19.2"/>
    <x v="0"/>
    <x v="46"/>
    <x v="46"/>
    <x v="46"/>
    <x v="46"/>
    <x v="46"/>
    <x v="44"/>
    <x v="46"/>
    <x v="46"/>
    <n v="0.5"/>
    <n v="2.1153328"/>
    <n v="1.1455569000000001"/>
    <n v="1.2593099999999999"/>
    <n v="9.4346581"/>
    <n v="2.6643526999999998"/>
    <n v="1.1480329"/>
    <n v="0.95485120000000001"/>
    <n v="3.0490799999999998E-2"/>
    <n v="0.99909999999999999"/>
    <n v="0.99439999999999995"/>
    <n v="0.96450000000000002"/>
    <n v="0.99839999999999995"/>
    <n v="0.9546"/>
    <n v="0.99"/>
    <n v="0.96089999999999998"/>
    <n v="1"/>
    <x v="46"/>
  </r>
  <r>
    <x v="5"/>
    <n v="60450006"/>
    <s v="FRM"/>
    <s v="California"/>
    <s v="Mendocino"/>
    <n v="39.150556000000002"/>
    <n v="-123.205"/>
    <n v="121014"/>
    <x v="44"/>
    <n v="21.1"/>
    <x v="0"/>
    <x v="47"/>
    <x v="47"/>
    <x v="47"/>
    <x v="47"/>
    <x v="47"/>
    <x v="45"/>
    <x v="47"/>
    <x v="47"/>
    <n v="0.5"/>
    <n v="1.0066185999999999"/>
    <n v="0.6876428"/>
    <n v="0.98756489999999997"/>
    <n v="11.714274400000001"/>
    <n v="2.0612838"/>
    <n v="0.96597619999999995"/>
    <n v="0.84364329999999998"/>
    <n v="2.3361025"/>
    <n v="0.99980000000000002"/>
    <n v="0.99709999999999999"/>
    <n v="0.99480000000000002"/>
    <n v="0.99960000000000004"/>
    <n v="0.99450000000000005"/>
    <n v="0.99590000000000001"/>
    <n v="0.99729999999999996"/>
    <n v="1"/>
    <x v="47"/>
  </r>
  <r>
    <x v="5"/>
    <n v="60472510"/>
    <s v="FRM"/>
    <s v="California"/>
    <s v="Merced"/>
    <n v="37.309167000000002"/>
    <n v="-120.48055600000001"/>
    <n v="100028"/>
    <x v="45"/>
    <n v="50.7"/>
    <x v="0"/>
    <x v="48"/>
    <x v="48"/>
    <x v="48"/>
    <x v="48"/>
    <x v="48"/>
    <x v="46"/>
    <x v="48"/>
    <x v="48"/>
    <n v="0.5"/>
    <n v="0.90617669999999995"/>
    <n v="1.7229116"/>
    <n v="3.9995522000000001"/>
    <n v="27.6446419"/>
    <n v="1.5867084"/>
    <n v="11.7893572"/>
    <n v="2.3117654000000001"/>
    <n v="0.33496619999999999"/>
    <n v="0.99939999999999996"/>
    <n v="0.99819999999999998"/>
    <n v="0.99580000000000002"/>
    <n v="0.99929999999999997"/>
    <n v="0.97840000000000005"/>
    <n v="0.99880000000000002"/>
    <n v="0.99780000000000002"/>
    <n v="1"/>
    <x v="48"/>
  </r>
  <r>
    <x v="5"/>
    <n v="60531003"/>
    <s v="FRM"/>
    <s v="California"/>
    <s v="Monterey"/>
    <n v="36.696829999999999"/>
    <n v="-121.636167"/>
    <n v="97019"/>
    <x v="46"/>
    <n v="14"/>
    <x v="0"/>
    <x v="49"/>
    <x v="49"/>
    <x v="49"/>
    <x v="49"/>
    <x v="49"/>
    <x v="47"/>
    <x v="49"/>
    <x v="49"/>
    <n v="0.5"/>
    <n v="0.80601929999999999"/>
    <n v="1.0519270000000001"/>
    <n v="1.2542259"/>
    <n v="5.3435148999999997"/>
    <n v="1.7450098999999999"/>
    <n v="2.2661311999999998"/>
    <n v="0.77785760000000004"/>
    <n v="0.27430660000000001"/>
    <n v="0.99939999999999996"/>
    <n v="0.99839999999999995"/>
    <n v="0.98919999999999997"/>
    <n v="0.99950000000000006"/>
    <n v="0.97940000000000005"/>
    <n v="0.998"/>
    <n v="0.98740000000000006"/>
    <n v="1"/>
    <x v="49"/>
  </r>
  <r>
    <x v="5"/>
    <n v="60570005"/>
    <s v="FRM"/>
    <s v="California"/>
    <s v="Nevada"/>
    <n v="39.234444000000003"/>
    <n v="-121.055556"/>
    <n v="118029"/>
    <x v="47"/>
    <n v="32.4"/>
    <x v="0"/>
    <x v="50"/>
    <x v="50"/>
    <x v="50"/>
    <x v="50"/>
    <x v="50"/>
    <x v="48"/>
    <x v="50"/>
    <x v="50"/>
    <n v="0.5"/>
    <n v="1.2927687000000001"/>
    <n v="0.78857390000000005"/>
    <n v="0.79670160000000001"/>
    <n v="25.596248599999999"/>
    <n v="1.9399390999999999"/>
    <n v="0.43854700000000002"/>
    <n v="0.77245989999999998"/>
    <n v="0.35278589999999999"/>
    <n v="0.99990000000000001"/>
    <n v="0.99950000000000006"/>
    <n v="0.99539999999999995"/>
    <n v="0.99990000000000001"/>
    <n v="0.99509999999999998"/>
    <n v="0.99729999999999996"/>
    <n v="0.99590000000000001"/>
    <n v="1"/>
    <x v="50"/>
  </r>
  <r>
    <x v="5"/>
    <n v="60571001"/>
    <s v="FRM"/>
    <s v="California"/>
    <s v="Nevada"/>
    <n v="39.338611"/>
    <n v="-120.170278"/>
    <n v="117035"/>
    <x v="48"/>
    <n v="26.1"/>
    <x v="0"/>
    <x v="51"/>
    <x v="51"/>
    <x v="51"/>
    <x v="51"/>
    <x v="51"/>
    <x v="49"/>
    <x v="51"/>
    <x v="51"/>
    <n v="0.5"/>
    <n v="1.7218914999999999"/>
    <n v="1.5824081999999999"/>
    <n v="0.70514330000000003"/>
    <n v="18.883346599999999"/>
    <n v="1.1769852999999999"/>
    <n v="0.9669217"/>
    <n v="0.54625000000000001"/>
    <n v="0.1169502"/>
    <n v="0.99990000000000001"/>
    <n v="0.99980000000000002"/>
    <n v="0.99739999999999995"/>
    <n v="0.99990000000000001"/>
    <n v="0.99619999999999997"/>
    <n v="0.99929999999999997"/>
    <n v="0.99670000000000003"/>
    <n v="1"/>
    <x v="51"/>
  </r>
  <r>
    <x v="5"/>
    <n v="60592022"/>
    <s v="FRM"/>
    <s v="California"/>
    <s v="Orange"/>
    <n v="33.630029999999998"/>
    <n v="-117.67592999999999"/>
    <n v="62041"/>
    <x v="49"/>
    <n v="25.3"/>
    <x v="0"/>
    <x v="52"/>
    <x v="52"/>
    <x v="52"/>
    <x v="52"/>
    <x v="52"/>
    <x v="50"/>
    <x v="52"/>
    <x v="52"/>
    <n v="0.5"/>
    <n v="1.1047359999999999"/>
    <n v="2.7116202999999999"/>
    <n v="2.9175328999999999"/>
    <n v="6.9819975000000003"/>
    <n v="2.0829127000000001"/>
    <n v="7.3869847999999996"/>
    <n v="1.5307512000000001"/>
    <n v="0.14886530000000001"/>
    <n v="0.99839999999999995"/>
    <n v="0.99339999999999995"/>
    <n v="0.97230000000000005"/>
    <n v="0.99709999999999999"/>
    <n v="0.93510000000000004"/>
    <n v="0.98650000000000004"/>
    <n v="0.97909999999999997"/>
    <n v="1"/>
    <x v="52"/>
  </r>
  <r>
    <x v="5"/>
    <n v="60610006"/>
    <s v="FRM"/>
    <s v="California"/>
    <s v="Placer"/>
    <n v="38.745832999999998"/>
    <n v="-121.265278"/>
    <n v="114026"/>
    <x v="50"/>
    <n v="25.8"/>
    <x v="0"/>
    <x v="53"/>
    <x v="53"/>
    <x v="53"/>
    <x v="53"/>
    <x v="53"/>
    <x v="51"/>
    <x v="53"/>
    <x v="53"/>
    <n v="0.5"/>
    <n v="0.3205442"/>
    <n v="1.3221986999999999"/>
    <n v="1.9515027"/>
    <n v="13.935542099999999"/>
    <n v="0.73702679999999998"/>
    <n v="5.7885913999999996"/>
    <n v="1.1308292"/>
    <n v="0.15448339999999999"/>
    <n v="0.99980000000000002"/>
    <n v="0.99960000000000004"/>
    <n v="0.99870000000000003"/>
    <n v="0.99980000000000002"/>
    <n v="0.99560000000000004"/>
    <n v="0.99919999999999998"/>
    <n v="0.999"/>
    <n v="1"/>
    <x v="53"/>
  </r>
  <r>
    <x v="5"/>
    <n v="60631006"/>
    <s v="FRM"/>
    <s v="California"/>
    <s v="Plumas"/>
    <n v="39.937221999999998"/>
    <n v="-120.93777799999999"/>
    <n v="124031"/>
    <x v="51"/>
    <n v="32.200000000000003"/>
    <x v="0"/>
    <x v="54"/>
    <x v="54"/>
    <x v="54"/>
    <x v="54"/>
    <x v="54"/>
    <x v="52"/>
    <x v="54"/>
    <x v="54"/>
    <n v="0.5"/>
    <n v="1.5749366"/>
    <n v="2.1571090000000002"/>
    <n v="0.54109050000000003"/>
    <n v="25.4003792"/>
    <n v="0.89662180000000002"/>
    <n v="0.75830129999999996"/>
    <n v="0.32615949999999999"/>
    <n v="9.18823E-2"/>
    <n v="0.99990000000000001"/>
    <n v="0.99960000000000004"/>
    <n v="0.99829999999999997"/>
    <n v="0.99980000000000002"/>
    <n v="0.998"/>
    <n v="0.99880000000000002"/>
    <n v="0.99850000000000005"/>
    <n v="1"/>
    <x v="54"/>
  </r>
  <r>
    <x v="5"/>
    <n v="60631009"/>
    <s v="FRM"/>
    <s v="California"/>
    <s v="Plumas"/>
    <n v="39.808332999999998"/>
    <n v="-120.471667"/>
    <n v="122034"/>
    <x v="52"/>
    <n v="34.1"/>
    <x v="0"/>
    <x v="55"/>
    <x v="55"/>
    <x v="55"/>
    <x v="55"/>
    <x v="55"/>
    <x v="53"/>
    <x v="55"/>
    <x v="55"/>
    <n v="0.5"/>
    <n v="1.2616445000000001"/>
    <n v="3.6404831"/>
    <n v="0.38301160000000001"/>
    <n v="26.927387199999998"/>
    <n v="0.69250820000000002"/>
    <n v="0.42524499999999998"/>
    <n v="0.22866429999999999"/>
    <n v="9.1039800000000004E-2"/>
    <n v="0.99980000000000002"/>
    <n v="0.99950000000000006"/>
    <n v="0.99480000000000002"/>
    <n v="0.99980000000000002"/>
    <n v="0.99429999999999996"/>
    <n v="0.99580000000000002"/>
    <n v="0.99570000000000003"/>
    <n v="1"/>
    <x v="55"/>
  </r>
  <r>
    <x v="5"/>
    <n v="60651003"/>
    <s v="FRM"/>
    <s v="California"/>
    <s v="Riverside"/>
    <n v="33.94603"/>
    <n v="-117.40063000000001"/>
    <n v="64043"/>
    <x v="53"/>
    <n v="41.2"/>
    <x v="0"/>
    <x v="56"/>
    <x v="56"/>
    <x v="56"/>
    <x v="56"/>
    <x v="56"/>
    <x v="54"/>
    <x v="56"/>
    <x v="56"/>
    <n v="0.5"/>
    <n v="1.1777678"/>
    <n v="2.2266202000000002"/>
    <n v="5.6688032000000002"/>
    <n v="9.8150615999999999"/>
    <n v="3.5486982"/>
    <n v="14.9591923"/>
    <n v="3.0287527999999999"/>
    <n v="0.32039420000000002"/>
    <n v="0.99890000000000001"/>
    <n v="0.996"/>
    <n v="0.98070000000000002"/>
    <n v="0.99850000000000005"/>
    <n v="0.9526"/>
    <n v="0.98970000000000002"/>
    <n v="0.98619999999999997"/>
    <n v="1"/>
    <x v="56"/>
  </r>
  <r>
    <x v="5"/>
    <n v="60652002"/>
    <s v="FRM"/>
    <s v="California"/>
    <s v="Riverside"/>
    <n v="33.708530000000003"/>
    <n v="-116.21536999999999"/>
    <n v="60052"/>
    <x v="54"/>
    <n v="18.5"/>
    <x v="0"/>
    <x v="57"/>
    <x v="57"/>
    <x v="57"/>
    <x v="57"/>
    <x v="57"/>
    <x v="55"/>
    <x v="57"/>
    <x v="57"/>
    <n v="0.5"/>
    <n v="1.4468038999999999"/>
    <n v="0.89591880000000002"/>
    <n v="0.92623040000000001"/>
    <n v="11.1680317"/>
    <n v="1.3667765999999999"/>
    <n v="1.4702462000000001"/>
    <n v="0.47804039999999998"/>
    <n v="0.29866700000000002"/>
    <n v="1.0569"/>
    <n v="0.91849999999999998"/>
    <n v="0.94420000000000004"/>
    <n v="0.9536"/>
    <n v="0.88290000000000002"/>
    <n v="1.0257000000000001"/>
    <n v="0.91990000000000005"/>
    <n v="0.90669999999999995"/>
    <x v="57"/>
  </r>
  <r>
    <x v="5"/>
    <n v="60655001"/>
    <s v="FRM"/>
    <s v="California"/>
    <s v="Riverside"/>
    <n v="33.85275"/>
    <n v="-116.54101"/>
    <n v="62049"/>
    <x v="1"/>
    <n v="16.2"/>
    <x v="0"/>
    <x v="58"/>
    <x v="58"/>
    <x v="58"/>
    <x v="58"/>
    <x v="58"/>
    <x v="56"/>
    <x v="58"/>
    <x v="58"/>
    <n v="0.5"/>
    <n v="2.1899899999999999"/>
    <n v="0.55758110000000005"/>
    <n v="0.6341386"/>
    <n v="9.9810809999999996"/>
    <n v="1.6596272999999999"/>
    <n v="0.13370319999999999"/>
    <n v="0.59578739999999997"/>
    <n v="2.5571400000000001E-2"/>
    <n v="0.99690000000000001"/>
    <n v="0.98680000000000001"/>
    <n v="0.9022"/>
    <n v="0.99690000000000001"/>
    <n v="0.89610000000000001"/>
    <n v="0.99470000000000003"/>
    <n v="0.89349999999999996"/>
    <n v="1"/>
    <x v="58"/>
  </r>
  <r>
    <x v="5"/>
    <n v="60658001"/>
    <s v="FRM"/>
    <s v="California"/>
    <s v="Riverside"/>
    <n v="33.999580000000002"/>
    <n v="-117.41601"/>
    <n v="65043"/>
    <x v="55"/>
    <n v="43.4"/>
    <x v="0"/>
    <x v="59"/>
    <x v="59"/>
    <x v="59"/>
    <x v="59"/>
    <x v="59"/>
    <x v="57"/>
    <x v="59"/>
    <x v="59"/>
    <n v="0.5"/>
    <n v="1.596489"/>
    <n v="1.9967127"/>
    <n v="5.1719818000000002"/>
    <n v="15.0711689"/>
    <n v="5.5824794999999998"/>
    <n v="10.7321072"/>
    <n v="2.5920548000000001"/>
    <n v="0.19746320000000001"/>
    <n v="1.1416999999999999"/>
    <n v="0.94379999999999997"/>
    <n v="0.93889999999999996"/>
    <n v="1.0924"/>
    <n v="1.1492"/>
    <n v="0.83979999999999999"/>
    <n v="0.91020000000000001"/>
    <n v="0.78180000000000005"/>
    <x v="59"/>
  </r>
  <r>
    <x v="5"/>
    <n v="60658005"/>
    <s v="FRM"/>
    <s v="California"/>
    <s v="Riverside"/>
    <n v="33.995638"/>
    <n v="-117.49330399999999"/>
    <n v="65043"/>
    <x v="56"/>
    <n v="47.3"/>
    <x v="0"/>
    <x v="60"/>
    <x v="60"/>
    <x v="60"/>
    <x v="60"/>
    <x v="60"/>
    <x v="58"/>
    <x v="60"/>
    <x v="60"/>
    <n v="0.5"/>
    <n v="1.4766921"/>
    <n v="2.2792327000000001"/>
    <n v="4.8407897999999996"/>
    <n v="20.247777899999999"/>
    <n v="4.6286735999999999"/>
    <n v="10.7488546"/>
    <n v="2.4679332"/>
    <n v="0.17049139999999999"/>
    <n v="0.99919999999999998"/>
    <n v="0.99680000000000002"/>
    <n v="0.97889999999999999"/>
    <n v="0.99880000000000002"/>
    <n v="0.94969999999999999"/>
    <n v="0.99570000000000003"/>
    <n v="0.97840000000000005"/>
    <n v="1"/>
    <x v="60"/>
  </r>
  <r>
    <x v="5"/>
    <n v="60670006"/>
    <s v="FRM"/>
    <s v="California"/>
    <s v="Sacramento"/>
    <n v="38.613779000000001"/>
    <n v="-121.368014"/>
    <n v="113025"/>
    <x v="57"/>
    <n v="49.6"/>
    <x v="0"/>
    <x v="61"/>
    <x v="61"/>
    <x v="61"/>
    <x v="61"/>
    <x v="61"/>
    <x v="59"/>
    <x v="61"/>
    <x v="61"/>
    <n v="0.5"/>
    <n v="1.2117762999999999"/>
    <n v="2.1841086999999999"/>
    <n v="2.8460641"/>
    <n v="31.156229"/>
    <n v="2.6770809"/>
    <n v="6.6297497999999999"/>
    <n v="1.9426441999999999"/>
    <n v="0.50897809999999999"/>
    <n v="0.99990000000000001"/>
    <n v="0.99970000000000003"/>
    <n v="0.99890000000000001"/>
    <n v="0.99990000000000001"/>
    <n v="0.998"/>
    <n v="0.99929999999999997"/>
    <n v="0.99880000000000002"/>
    <n v="1"/>
    <x v="61"/>
  </r>
  <r>
    <x v="5"/>
    <n v="60670010"/>
    <s v="FRM"/>
    <s v="California"/>
    <s v="Sacramento"/>
    <n v="38.558332999999998"/>
    <n v="-121.491944"/>
    <n v="113024"/>
    <x v="58"/>
    <n v="38.299999999999997"/>
    <x v="0"/>
    <x v="62"/>
    <x v="62"/>
    <x v="62"/>
    <x v="62"/>
    <x v="62"/>
    <x v="60"/>
    <x v="62"/>
    <x v="62"/>
    <n v="0.5"/>
    <n v="1.0597167000000001"/>
    <n v="0.96136299999999997"/>
    <n v="2.7463236000000002"/>
    <n v="20.680904399999999"/>
    <n v="2.6318931999999999"/>
    <n v="6.7284369000000002"/>
    <n v="1.7268597999999999"/>
    <n v="1.3468529"/>
    <n v="0.99970000000000003"/>
    <n v="0.99950000000000006"/>
    <n v="0.99690000000000001"/>
    <n v="0.99980000000000002"/>
    <n v="0.99050000000000005"/>
    <n v="0.99929999999999997"/>
    <n v="0.99629999999999996"/>
    <n v="1"/>
    <x v="62"/>
  </r>
  <r>
    <x v="5"/>
    <n v="60674001"/>
    <s v="FRM"/>
    <s v="California"/>
    <s v="Sacramento"/>
    <n v="38.555833"/>
    <n v="-121.457222"/>
    <n v="113024"/>
    <x v="59"/>
    <n v="41.4"/>
    <x v="0"/>
    <x v="63"/>
    <x v="63"/>
    <x v="63"/>
    <x v="63"/>
    <x v="63"/>
    <x v="61"/>
    <x v="63"/>
    <x v="63"/>
    <n v="0.5"/>
    <n v="0.62610239999999995"/>
    <n v="1.6116121000000001"/>
    <n v="3.7650383000000001"/>
    <n v="19.819110899999998"/>
    <n v="1.1248568999999999"/>
    <n v="11.5300846"/>
    <n v="2.2259011000000002"/>
    <n v="0.22961239999999999"/>
    <n v="0.99980000000000002"/>
    <n v="0.99960000000000004"/>
    <n v="0.99890000000000001"/>
    <n v="0.99980000000000002"/>
    <n v="0.99529999999999996"/>
    <n v="0.99939999999999996"/>
    <n v="0.99919999999999998"/>
    <n v="1"/>
    <x v="63"/>
  </r>
  <r>
    <x v="5"/>
    <n v="60690002"/>
    <s v="FRM"/>
    <s v="California"/>
    <s v="San Benito"/>
    <n v="36.844166999999999"/>
    <n v="-121.36111099999999"/>
    <n v="97021"/>
    <x v="60"/>
    <n v="15.9"/>
    <x v="0"/>
    <x v="64"/>
    <x v="64"/>
    <x v="64"/>
    <x v="64"/>
    <x v="64"/>
    <x v="62"/>
    <x v="64"/>
    <x v="64"/>
    <n v="0.5"/>
    <n v="0.79700870000000001"/>
    <n v="1.1441608999999999"/>
    <n v="1.5858886000000001"/>
    <n v="5.6409025000000002"/>
    <n v="1.5997484"/>
    <n v="3.5564019999999998"/>
    <n v="0.92297779999999996"/>
    <n v="0.20087379999999999"/>
    <n v="0.99929999999999997"/>
    <n v="0.99739999999999995"/>
    <n v="0.98939999999999995"/>
    <n v="0.99919999999999998"/>
    <n v="0.97319999999999995"/>
    <n v="0.99819999999999998"/>
    <n v="0.98960000000000004"/>
    <n v="1"/>
    <x v="64"/>
  </r>
  <r>
    <x v="5"/>
    <n v="60710025"/>
    <s v="FRM"/>
    <s v="California"/>
    <s v="San Bernardino"/>
    <n v="34.037222"/>
    <n v="-117.69"/>
    <n v="65041"/>
    <x v="61"/>
    <n v="41.4"/>
    <x v="0"/>
    <x v="65"/>
    <x v="65"/>
    <x v="65"/>
    <x v="65"/>
    <x v="65"/>
    <x v="63"/>
    <x v="65"/>
    <x v="65"/>
    <n v="0.5"/>
    <n v="1.2760568000000001"/>
    <n v="3.0551667"/>
    <n v="4.1359428999999999"/>
    <n v="16.530262"/>
    <n v="2.4869287"/>
    <n v="11.0489788"/>
    <n v="2.2235977999999998"/>
    <n v="0.19389419999999999"/>
    <n v="0.99870000000000003"/>
    <n v="0.99690000000000001"/>
    <n v="0.97619999999999996"/>
    <n v="0.99880000000000002"/>
    <n v="0.94169999999999998"/>
    <n v="0.98670000000000002"/>
    <n v="0.98329999999999995"/>
    <n v="1"/>
    <x v="65"/>
  </r>
  <r>
    <x v="5"/>
    <n v="60710306"/>
    <s v="FRM"/>
    <s v="California"/>
    <s v="San Bernardino"/>
    <n v="34.51"/>
    <n v="-117.330556"/>
    <n v="69045"/>
    <x v="62"/>
    <n v="16.8"/>
    <x v="0"/>
    <x v="66"/>
    <x v="66"/>
    <x v="66"/>
    <x v="66"/>
    <x v="66"/>
    <x v="64"/>
    <x v="66"/>
    <x v="66"/>
    <n v="0.5"/>
    <n v="1.3039856000000001"/>
    <n v="1.3041152"/>
    <n v="1.5962181"/>
    <n v="5.9890999999999996"/>
    <n v="2.0438646999999999"/>
    <n v="2.9708917000000001"/>
    <n v="1.0633018000000001"/>
    <n v="7.8024999999999997E-2"/>
    <n v="0.99870000000000003"/>
    <n v="0.99519999999999997"/>
    <n v="0.96819999999999995"/>
    <n v="0.99880000000000002"/>
    <n v="0.94010000000000005"/>
    <n v="0.99299999999999999"/>
    <n v="0.96120000000000005"/>
    <n v="1"/>
    <x v="66"/>
  </r>
  <r>
    <x v="5"/>
    <n v="60712002"/>
    <s v="FRM"/>
    <s v="California"/>
    <s v="San Bernardino"/>
    <n v="34.100020000000001"/>
    <n v="-117.49200999999999"/>
    <n v="66043"/>
    <x v="63"/>
    <n v="45.1"/>
    <x v="0"/>
    <x v="67"/>
    <x v="67"/>
    <x v="67"/>
    <x v="67"/>
    <x v="67"/>
    <x v="65"/>
    <x v="67"/>
    <x v="67"/>
    <n v="0.5"/>
    <n v="1.4518918999999999"/>
    <n v="2.7695789"/>
    <n v="4.8050674999999998"/>
    <n v="17.216829300000001"/>
    <n v="3.9748513999999999"/>
    <n v="11.4293041"/>
    <n v="2.7258420000000001"/>
    <n v="0.2643857"/>
    <n v="0.99890000000000001"/>
    <n v="0.99619999999999997"/>
    <n v="0.9788"/>
    <n v="0.99880000000000002"/>
    <n v="0.95850000000000002"/>
    <n v="0.98829999999999996"/>
    <n v="0.97740000000000005"/>
    <n v="1"/>
    <x v="67"/>
  </r>
  <r>
    <x v="5"/>
    <n v="60718001"/>
    <s v="FRM"/>
    <s v="California"/>
    <s v="San Bernardino"/>
    <n v="34.264443999999997"/>
    <n v="-116.86444400000001"/>
    <n v="66048"/>
    <x v="64"/>
    <n v="33.5"/>
    <x v="0"/>
    <x v="68"/>
    <x v="68"/>
    <x v="68"/>
    <x v="68"/>
    <x v="68"/>
    <x v="66"/>
    <x v="68"/>
    <x v="68"/>
    <n v="0.5"/>
    <n v="1.6307826999999999"/>
    <n v="0.92276840000000004"/>
    <n v="0.86088509999999996"/>
    <n v="26.618967099999999"/>
    <n v="1.5350855999999999"/>
    <n v="0.98885179999999995"/>
    <n v="0.47151910000000002"/>
    <n v="1.7466499999999999E-2"/>
    <n v="0.99850000000000005"/>
    <n v="0.97899999999999998"/>
    <n v="0.94"/>
    <n v="0.99419999999999997"/>
    <n v="0.9194"/>
    <n v="0.98460000000000003"/>
    <n v="0.92400000000000004"/>
    <n v="1"/>
    <x v="68"/>
  </r>
  <r>
    <x v="5"/>
    <n v="60719004"/>
    <s v="FRM"/>
    <s v="California"/>
    <s v="San Bernardino"/>
    <n v="34.106879999999997"/>
    <n v="-117.27410999999999"/>
    <n v="65045"/>
    <x v="65"/>
    <n v="44.8"/>
    <x v="0"/>
    <x v="69"/>
    <x v="69"/>
    <x v="69"/>
    <x v="69"/>
    <x v="69"/>
    <x v="67"/>
    <x v="69"/>
    <x v="69"/>
    <n v="0.5"/>
    <n v="1.1491103"/>
    <n v="1.9456118"/>
    <n v="4.7961206000000001"/>
    <n v="18.131648999999999"/>
    <n v="3.3263943"/>
    <n v="12.2374372"/>
    <n v="2.5154776999999999"/>
    <n v="0.28217490000000001"/>
    <n v="0.99850000000000005"/>
    <n v="0.99460000000000004"/>
    <n v="0.97560000000000002"/>
    <n v="0.99809999999999999"/>
    <n v="0.95309999999999995"/>
    <n v="0.98380000000000001"/>
    <n v="0.98050000000000004"/>
    <n v="1"/>
    <x v="69"/>
  </r>
  <r>
    <x v="5"/>
    <n v="60730001"/>
    <s v="FRM"/>
    <s v="California"/>
    <s v="San Diego"/>
    <n v="32.631231"/>
    <n v="-117.05907500000001"/>
    <n v="52043"/>
    <x v="66"/>
    <n v="24.2"/>
    <x v="0"/>
    <x v="70"/>
    <x v="70"/>
    <x v="70"/>
    <x v="70"/>
    <x v="70"/>
    <x v="68"/>
    <x v="70"/>
    <x v="70"/>
    <n v="0.5"/>
    <n v="0.77957659999999995"/>
    <n v="2.0088439"/>
    <n v="1.5146242000000001"/>
    <n v="13.5931473"/>
    <n v="1.6963942000000001"/>
    <n v="3.1671545999999999"/>
    <n v="0.76204819999999995"/>
    <n v="0.26513740000000002"/>
    <n v="0.98260000000000003"/>
    <n v="0.81799999999999995"/>
    <n v="0.85129999999999995"/>
    <n v="0.91439999999999999"/>
    <n v="0.8075"/>
    <n v="0.88190000000000002"/>
    <n v="0.85350000000000004"/>
    <n v="1"/>
    <x v="70"/>
  </r>
  <r>
    <x v="5"/>
    <n v="60730003"/>
    <s v="FRM"/>
    <s v="California"/>
    <s v="San Diego"/>
    <n v="32.791193999999997"/>
    <n v="-116.942092"/>
    <n v="53044"/>
    <x v="67"/>
    <n v="23.5"/>
    <x v="0"/>
    <x v="71"/>
    <x v="71"/>
    <x v="71"/>
    <x v="71"/>
    <x v="71"/>
    <x v="69"/>
    <x v="71"/>
    <x v="71"/>
    <n v="0.5"/>
    <n v="0.60414920000000005"/>
    <n v="2.0306829999999998"/>
    <n v="1.8298151"/>
    <n v="11.589514700000001"/>
    <n v="1.8134493"/>
    <n v="4.0537710000000002"/>
    <n v="0.91517320000000002"/>
    <n v="0.18560940000000001"/>
    <n v="1.1884999999999999"/>
    <n v="1.0323"/>
    <n v="0.79830000000000001"/>
    <n v="1.0222"/>
    <n v="0.89339999999999997"/>
    <n v="0.76790000000000003"/>
    <n v="0.81230000000000002"/>
    <n v="0.96250000000000002"/>
    <x v="71"/>
  </r>
  <r>
    <x v="5"/>
    <n v="60730006"/>
    <s v="FRM"/>
    <s v="California"/>
    <s v="San Diego"/>
    <n v="32.836461"/>
    <n v="-117.12875200000001"/>
    <n v="54043"/>
    <x v="25"/>
    <n v="22"/>
    <x v="0"/>
    <x v="72"/>
    <x v="72"/>
    <x v="72"/>
    <x v="72"/>
    <x v="72"/>
    <x v="70"/>
    <x v="72"/>
    <x v="72"/>
    <n v="0.5"/>
    <n v="0.73300889999999996"/>
    <n v="2.3128039999999999"/>
    <n v="1.9345056"/>
    <n v="9.1456242000000003"/>
    <n v="1.9206087999999999"/>
    <n v="4.2918453000000003"/>
    <n v="0.97329540000000003"/>
    <n v="0.2400554"/>
    <n v="0.96550000000000002"/>
    <n v="0.98970000000000002"/>
    <n v="0.92020000000000002"/>
    <n v="0.96989999999999998"/>
    <n v="0.77710000000000001"/>
    <n v="1.0256000000000001"/>
    <n v="0.87350000000000005"/>
    <n v="0.97340000000000004"/>
    <x v="72"/>
  </r>
  <r>
    <x v="5"/>
    <n v="60731010"/>
    <s v="FRM"/>
    <s v="California"/>
    <s v="San Diego"/>
    <n v="32.701492000000002"/>
    <n v="-117.149653"/>
    <n v="52043"/>
    <x v="68"/>
    <n v="26.3"/>
    <x v="0"/>
    <x v="73"/>
    <x v="73"/>
    <x v="73"/>
    <x v="73"/>
    <x v="73"/>
    <x v="71"/>
    <x v="73"/>
    <x v="73"/>
    <n v="0.5"/>
    <n v="0.7631251"/>
    <n v="1.9623611999999999"/>
    <n v="1.6764497"/>
    <n v="14.929910700000001"/>
    <n v="1.7261708"/>
    <n v="3.6580856000000002"/>
    <n v="0.84360550000000001"/>
    <n v="0.27276349999999999"/>
    <n v="0.98380000000000001"/>
    <n v="0.81820000000000004"/>
    <n v="0.86309999999999998"/>
    <n v="0.90849999999999997"/>
    <n v="0.81730000000000003"/>
    <n v="0.89149999999999996"/>
    <n v="0.86760000000000004"/>
    <n v="1"/>
    <x v="73"/>
  </r>
  <r>
    <x v="5"/>
    <n v="60750005"/>
    <s v="FRM"/>
    <s v="California"/>
    <s v="San Francisco"/>
    <n v="37.765999999999998"/>
    <n v="-122.3991"/>
    <n v="108016"/>
    <x v="69"/>
    <n v="29.7"/>
    <x v="0"/>
    <x v="74"/>
    <x v="74"/>
    <x v="74"/>
    <x v="74"/>
    <x v="74"/>
    <x v="72"/>
    <x v="74"/>
    <x v="74"/>
    <n v="0.5"/>
    <n v="0.64417709999999995"/>
    <n v="1.5127695999999999"/>
    <n v="2.4709899000000002"/>
    <n v="14.779536200000001"/>
    <n v="1.6969221999999999"/>
    <n v="6.3726387000000004"/>
    <n v="1.3081299"/>
    <n v="0.42550789999999999"/>
    <n v="0.99980000000000002"/>
    <n v="0.99960000000000004"/>
    <n v="0.99750000000000005"/>
    <n v="0.99970000000000003"/>
    <n v="0.99370000000000003"/>
    <n v="0.99870000000000003"/>
    <n v="0.99809999999999999"/>
    <n v="1"/>
    <x v="74"/>
  </r>
  <r>
    <x v="5"/>
    <n v="60771002"/>
    <s v="FRM"/>
    <s v="California"/>
    <s v="San Joaquin"/>
    <n v="37.950833000000003"/>
    <n v="-121.2675"/>
    <n v="107024"/>
    <x v="70"/>
    <n v="48.1"/>
    <x v="0"/>
    <x v="75"/>
    <x v="75"/>
    <x v="75"/>
    <x v="75"/>
    <x v="75"/>
    <x v="73"/>
    <x v="75"/>
    <x v="75"/>
    <n v="0.5"/>
    <n v="0.87111269999999996"/>
    <n v="2.0925541000000001"/>
    <n v="4.3461002999999998"/>
    <n v="22.949569700000001"/>
    <n v="1.7439378000000001"/>
    <n v="12.7615757"/>
    <n v="2.5010830999999998"/>
    <n v="0.33816829999999998"/>
    <n v="0.99980000000000002"/>
    <n v="0.99939999999999996"/>
    <n v="0.99829999999999997"/>
    <n v="0.99970000000000003"/>
    <n v="0.9929"/>
    <n v="0.99929999999999997"/>
    <n v="0.99890000000000001"/>
    <n v="1"/>
    <x v="75"/>
  </r>
  <r>
    <x v="5"/>
    <n v="60792006"/>
    <s v="FRM"/>
    <s v="California"/>
    <s v="San Luis Obispo"/>
    <n v="35.256605999999998"/>
    <n v="-120.66888899999999"/>
    <n v="82022"/>
    <x v="71"/>
    <n v="15.6"/>
    <x v="0"/>
    <x v="76"/>
    <x v="76"/>
    <x v="76"/>
    <x v="76"/>
    <x v="76"/>
    <x v="74"/>
    <x v="76"/>
    <x v="76"/>
    <n v="0.5"/>
    <n v="1.4538416000000001"/>
    <n v="1.0410016"/>
    <n v="1.4122375"/>
    <n v="5.5793790999999997"/>
    <n v="2.0120146000000001"/>
    <n v="2.4094975000000001"/>
    <n v="1.0098696"/>
    <n v="0.273123"/>
    <n v="0.99939999999999996"/>
    <n v="0.99729999999999996"/>
    <n v="0.98470000000000002"/>
    <n v="0.99919999999999998"/>
    <n v="0.97540000000000004"/>
    <n v="0.99450000000000005"/>
    <n v="0.98529999999999995"/>
    <n v="1"/>
    <x v="76"/>
  </r>
  <r>
    <x v="5"/>
    <n v="60798001"/>
    <s v="FRM"/>
    <s v="California"/>
    <s v="San Luis Obispo"/>
    <n v="35.491388999999998"/>
    <n v="-120.66805600000001"/>
    <n v="84023"/>
    <x v="72"/>
    <n v="21.7"/>
    <x v="0"/>
    <x v="77"/>
    <x v="77"/>
    <x v="77"/>
    <x v="77"/>
    <x v="77"/>
    <x v="75"/>
    <x v="77"/>
    <x v="77"/>
    <n v="0.5"/>
    <n v="1.6000504"/>
    <n v="1.4154248"/>
    <n v="2.4127554999999998"/>
    <n v="6.1234012"/>
    <n v="2.1590202000000001"/>
    <n v="5.6955213999999996"/>
    <n v="1.5390941"/>
    <n v="0.26310319999999998"/>
    <n v="0.99919999999999998"/>
    <n v="0.99609999999999999"/>
    <n v="0.98419999999999996"/>
    <n v="0.99880000000000002"/>
    <n v="0.9607"/>
    <n v="0.99590000000000001"/>
    <n v="0.98980000000000001"/>
    <n v="1"/>
    <x v="77"/>
  </r>
  <r>
    <x v="5"/>
    <n v="60811001"/>
    <s v="FRM"/>
    <s v="California"/>
    <s v="San Mateo"/>
    <n v="37.482900000000001"/>
    <n v="-122.2034"/>
    <n v="105016"/>
    <x v="73"/>
    <n v="30.3"/>
    <x v="0"/>
    <x v="78"/>
    <x v="78"/>
    <x v="78"/>
    <x v="78"/>
    <x v="78"/>
    <x v="76"/>
    <x v="78"/>
    <x v="78"/>
    <n v="0.5"/>
    <n v="0.8644039"/>
    <n v="2.3795969000000001"/>
    <n v="2.9466496000000002"/>
    <n v="12.1278095"/>
    <n v="1.8247808999999999"/>
    <n v="7.8375902000000002"/>
    <n v="1.5870709000000001"/>
    <n v="0.29532969999999997"/>
    <n v="0.99980000000000002"/>
    <n v="0.99929999999999997"/>
    <n v="0.99770000000000003"/>
    <n v="0.99960000000000004"/>
    <n v="0.99350000000000005"/>
    <n v="0.99890000000000001"/>
    <n v="0.99839999999999995"/>
    <n v="1"/>
    <x v="78"/>
  </r>
  <r>
    <x v="5"/>
    <n v="60830011"/>
    <s v="FRM"/>
    <s v="California"/>
    <s v="Santa Barbara"/>
    <n v="34.427776000000001"/>
    <n v="-119.69028"/>
    <n v="73027"/>
    <x v="74"/>
    <n v="20.399999999999999"/>
    <x v="0"/>
    <x v="79"/>
    <x v="79"/>
    <x v="79"/>
    <x v="79"/>
    <x v="79"/>
    <x v="77"/>
    <x v="79"/>
    <x v="79"/>
    <n v="0.5"/>
    <n v="1.0302496000000001"/>
    <n v="0.89901529999999996"/>
    <n v="0.76271770000000005"/>
    <n v="14.3165417"/>
    <n v="1.5909603999999999"/>
    <n v="0.71770829999999997"/>
    <n v="0.53107320000000002"/>
    <n v="6.6957199999999994E-2"/>
    <n v="0.99829999999999997"/>
    <n v="0.99380000000000002"/>
    <n v="0.95640000000000003"/>
    <n v="0.99629999999999996"/>
    <n v="0.94950000000000001"/>
    <n v="0.98129999999999995"/>
    <n v="0.95650000000000002"/>
    <n v="1"/>
    <x v="79"/>
  </r>
  <r>
    <x v="5"/>
    <n v="60831008"/>
    <s v="FRM"/>
    <s v="California"/>
    <s v="Santa Barbara"/>
    <n v="34.949167000000003"/>
    <n v="-120.436667"/>
    <n v="79023"/>
    <x v="75"/>
    <n v="14.4"/>
    <x v="0"/>
    <x v="80"/>
    <x v="80"/>
    <x v="80"/>
    <x v="80"/>
    <x v="80"/>
    <x v="78"/>
    <x v="80"/>
    <x v="80"/>
    <n v="0.5"/>
    <n v="1.6405206000000001"/>
    <n v="0.6203632"/>
    <n v="1.1623981000000001"/>
    <n v="6.0027952000000004"/>
    <n v="2.1649951999999999"/>
    <n v="1.2690497999999999"/>
    <n v="0.86875020000000003"/>
    <n v="0.2419529"/>
    <n v="0.99939999999999996"/>
    <n v="0.99609999999999999"/>
    <n v="0.97789999999999999"/>
    <n v="0.99890000000000001"/>
    <n v="0.97140000000000004"/>
    <n v="0.99219999999999997"/>
    <n v="0.97840000000000005"/>
    <n v="1"/>
    <x v="80"/>
  </r>
  <r>
    <x v="5"/>
    <n v="60850002"/>
    <s v="FRM"/>
    <s v="California"/>
    <s v="Santa Clara"/>
    <n v="37"/>
    <n v="-121.574444"/>
    <n v="99020"/>
    <x v="76"/>
    <n v="23.6"/>
    <x v="0"/>
    <x v="81"/>
    <x v="81"/>
    <x v="81"/>
    <x v="81"/>
    <x v="81"/>
    <x v="79"/>
    <x v="81"/>
    <x v="81"/>
    <n v="0.5"/>
    <n v="0.84898479999999998"/>
    <n v="1.9802325999999999"/>
    <n v="2.4528688999999999"/>
    <n v="8.2185020000000009"/>
    <n v="1.5786507999999999"/>
    <n v="6.4864321"/>
    <n v="1.3251286"/>
    <n v="0.24898989999999999"/>
    <n v="0.99950000000000006"/>
    <n v="0.99829999999999997"/>
    <n v="0.99509999999999998"/>
    <n v="0.99939999999999996"/>
    <n v="0.98399999999999999"/>
    <n v="0.99850000000000005"/>
    <n v="0.99709999999999999"/>
    <n v="1"/>
    <x v="81"/>
  </r>
  <r>
    <x v="5"/>
    <n v="60850005"/>
    <s v="FRM"/>
    <s v="California"/>
    <s v="Santa Clara"/>
    <n v="37.348497000000002"/>
    <n v="-121.894898"/>
    <n v="103018"/>
    <x v="77"/>
    <n v="37.1"/>
    <x v="0"/>
    <x v="82"/>
    <x v="82"/>
    <x v="82"/>
    <x v="82"/>
    <x v="82"/>
    <x v="80"/>
    <x v="82"/>
    <x v="82"/>
    <n v="0.5"/>
    <n v="0.97945059999999995"/>
    <n v="2.9131005000000001"/>
    <n v="3.1443479000000001"/>
    <n v="17.386127500000001"/>
    <n v="1.9850614"/>
    <n v="8.3091735999999994"/>
    <n v="1.6849525999999999"/>
    <n v="0.26659359999999999"/>
    <n v="0.99980000000000002"/>
    <n v="0.99950000000000006"/>
    <n v="0.99819999999999998"/>
    <n v="0.99980000000000002"/>
    <n v="0.995"/>
    <n v="0.99909999999999999"/>
    <n v="0.99870000000000003"/>
    <n v="1"/>
    <x v="82"/>
  </r>
  <r>
    <x v="5"/>
    <n v="60870007"/>
    <s v="FRM"/>
    <s v="California"/>
    <s v="Santa Cruz"/>
    <n v="36.984000000000002"/>
    <n v="-121.9883"/>
    <n v="100017"/>
    <x v="78"/>
    <n v="13"/>
    <x v="0"/>
    <x v="83"/>
    <x v="83"/>
    <x v="83"/>
    <x v="83"/>
    <x v="83"/>
    <x v="81"/>
    <x v="83"/>
    <x v="83"/>
    <n v="0.5"/>
    <n v="0.49647029999999998"/>
    <n v="0.78013659999999996"/>
    <n v="0.78477419999999998"/>
    <n v="6.9562568999999996"/>
    <n v="1.3521841000000001"/>
    <n v="1.1169438"/>
    <n v="0.60014780000000001"/>
    <n v="0.50224199999999997"/>
    <n v="0.99960000000000004"/>
    <n v="0.99880000000000002"/>
    <n v="0.99219999999999997"/>
    <n v="0.99960000000000004"/>
    <n v="0.98829999999999996"/>
    <n v="0.99790000000000001"/>
    <n v="0.9919"/>
    <n v="1"/>
    <x v="83"/>
  </r>
  <r>
    <x v="5"/>
    <n v="60890004"/>
    <s v="FRM"/>
    <s v="California"/>
    <s v="Shasta"/>
    <n v="40.549722000000003"/>
    <n v="-122.379167"/>
    <n v="132023"/>
    <x v="44"/>
    <n v="21.1"/>
    <x v="0"/>
    <x v="84"/>
    <x v="84"/>
    <x v="84"/>
    <x v="84"/>
    <x v="84"/>
    <x v="82"/>
    <x v="84"/>
    <x v="84"/>
    <n v="0.5"/>
    <n v="1.2707995999999999"/>
    <n v="1.0861968"/>
    <n v="0.35196100000000002"/>
    <n v="16.504678699999999"/>
    <n v="0.9604277"/>
    <n v="9.5714499999999994E-2"/>
    <n v="0.32654929999999999"/>
    <n v="3.0539500000000001E-2"/>
    <n v="0.99990000000000001"/>
    <n v="0.99990000000000001"/>
    <n v="0.99760000000000004"/>
    <n v="0.99990000000000001"/>
    <n v="0.99750000000000005"/>
    <n v="0.99890000000000001"/>
    <n v="0.99750000000000005"/>
    <n v="1"/>
    <x v="84"/>
  </r>
  <r>
    <x v="5"/>
    <n v="60950004"/>
    <s v="FRM"/>
    <s v="California"/>
    <s v="Solano"/>
    <n v="38.102699999999999"/>
    <n v="-122.23820000000001"/>
    <n v="110018"/>
    <x v="79"/>
    <n v="37.9"/>
    <x v="0"/>
    <x v="85"/>
    <x v="85"/>
    <x v="85"/>
    <x v="85"/>
    <x v="85"/>
    <x v="83"/>
    <x v="85"/>
    <x v="85"/>
    <n v="0.5"/>
    <n v="0.65887759999999995"/>
    <n v="1.4778709000000001"/>
    <n v="2.9706681000000001"/>
    <n v="20.486625700000001"/>
    <n v="1.8619796"/>
    <n v="7.8786044000000004"/>
    <n v="1.5985301999999999"/>
    <n v="0.50063489999999999"/>
    <n v="1.0225"/>
    <n v="0.99770000000000003"/>
    <n v="1.0972"/>
    <n v="0.93740000000000001"/>
    <n v="1.0976999999999999"/>
    <n v="1.095"/>
    <n v="1.0934999999999999"/>
    <n v="1.1744000000000001"/>
    <x v="85"/>
  </r>
  <r>
    <x v="5"/>
    <n v="60970003"/>
    <s v="FRM"/>
    <s v="California"/>
    <s v="Sonoma"/>
    <n v="38.4435"/>
    <n v="-122.71"/>
    <n v="114015"/>
    <x v="80"/>
    <n v="28.4"/>
    <x v="0"/>
    <x v="86"/>
    <x v="86"/>
    <x v="86"/>
    <x v="86"/>
    <x v="86"/>
    <x v="84"/>
    <x v="86"/>
    <x v="86"/>
    <n v="0.5"/>
    <n v="0.44831700000000002"/>
    <n v="0.8092762"/>
    <n v="1.833823"/>
    <n v="17.460533099999999"/>
    <n v="1.7630808"/>
    <n v="4.1123028000000001"/>
    <n v="0.91303400000000001"/>
    <n v="0.65361369999999996"/>
    <n v="0.99960000000000004"/>
    <n v="0.99880000000000002"/>
    <n v="0.99629999999999996"/>
    <n v="0.99950000000000006"/>
    <n v="0.99209999999999998"/>
    <n v="0.99860000000000004"/>
    <n v="0.99680000000000002"/>
    <n v="1"/>
    <x v="86"/>
  </r>
  <r>
    <x v="5"/>
    <n v="60990005"/>
    <s v="FRM"/>
    <s v="California"/>
    <s v="Stanislaus"/>
    <n v="37.641666999999998"/>
    <n v="-120.993611"/>
    <n v="104025"/>
    <x v="81"/>
    <n v="52.8"/>
    <x v="0"/>
    <x v="87"/>
    <x v="87"/>
    <x v="87"/>
    <x v="87"/>
    <x v="87"/>
    <x v="85"/>
    <x v="87"/>
    <x v="87"/>
    <n v="0.5"/>
    <n v="1.6477069"/>
    <n v="2.4230919000000002"/>
    <n v="4.6181277999999999"/>
    <n v="25.433847400000001"/>
    <n v="3.4057281000000001"/>
    <n v="11.5412865"/>
    <n v="2.9446444999999999"/>
    <n v="0.38378299999999999"/>
    <n v="0.99990000000000001"/>
    <n v="0.99970000000000003"/>
    <n v="0.99860000000000004"/>
    <n v="0.99980000000000002"/>
    <n v="0.99639999999999995"/>
    <n v="0.99939999999999996"/>
    <n v="0.99880000000000002"/>
    <n v="1"/>
    <x v="87"/>
  </r>
  <r>
    <x v="5"/>
    <n v="60990006"/>
    <s v="FRM"/>
    <s v="California"/>
    <s v="Stanislaus"/>
    <n v="37.488332999999997"/>
    <n v="-120.83583299999999"/>
    <n v="102026"/>
    <x v="82"/>
    <n v="54.5"/>
    <x v="0"/>
    <x v="88"/>
    <x v="88"/>
    <x v="88"/>
    <x v="88"/>
    <x v="88"/>
    <x v="86"/>
    <x v="88"/>
    <x v="88"/>
    <n v="0.5"/>
    <n v="0.94499270000000002"/>
    <n v="2.2448758999999998"/>
    <n v="5.1033077000000002"/>
    <n v="25.146215399999999"/>
    <n v="1.8130497000000001"/>
    <n v="15.3352919"/>
    <n v="2.9919568999999999"/>
    <n v="0.50191370000000002"/>
    <n v="0.99960000000000004"/>
    <n v="0.99890000000000001"/>
    <n v="0.99680000000000002"/>
    <n v="0.99960000000000004"/>
    <n v="0.9839"/>
    <n v="0.99870000000000003"/>
    <n v="0.998"/>
    <n v="1"/>
    <x v="88"/>
  </r>
  <r>
    <x v="5"/>
    <n v="61010003"/>
    <s v="FRM"/>
    <s v="California"/>
    <s v="Sutter"/>
    <n v="39.138888999999999"/>
    <n v="-121.61750000000001"/>
    <n v="118025"/>
    <x v="83"/>
    <n v="41.5"/>
    <x v="0"/>
    <x v="89"/>
    <x v="89"/>
    <x v="89"/>
    <x v="89"/>
    <x v="89"/>
    <x v="87"/>
    <x v="89"/>
    <x v="89"/>
    <n v="0.5"/>
    <n v="0.68204949999999998"/>
    <n v="2.6717141"/>
    <n v="2.8593630999999999"/>
    <n v="23.4087219"/>
    <n v="1.1799588999999999"/>
    <n v="8.3423376000000005"/>
    <n v="1.6363030999999999"/>
    <n v="0.31595820000000002"/>
    <n v="0.99939999999999996"/>
    <n v="0.99860000000000004"/>
    <n v="0.99619999999999997"/>
    <n v="0.99960000000000004"/>
    <n v="0.98089999999999999"/>
    <n v="0.999"/>
    <n v="0.99809999999999999"/>
    <n v="1"/>
    <x v="89"/>
  </r>
  <r>
    <x v="5"/>
    <n v="61072002"/>
    <s v="FRM"/>
    <s v="California"/>
    <s v="Tulare"/>
    <n v="36.332222000000002"/>
    <n v="-119.290278"/>
    <n v="89034"/>
    <x v="84"/>
    <n v="55.4"/>
    <x v="0"/>
    <x v="90"/>
    <x v="90"/>
    <x v="90"/>
    <x v="90"/>
    <x v="90"/>
    <x v="88"/>
    <x v="90"/>
    <x v="90"/>
    <n v="0.5"/>
    <n v="0.91428359999999997"/>
    <n v="1.7996901000000001"/>
    <n v="6.7149409999999996"/>
    <n v="18.4982948"/>
    <n v="2.3503039000000001"/>
    <n v="20.4078293"/>
    <n v="3.9777659999999999"/>
    <n v="0.33528770000000002"/>
    <n v="0.99980000000000002"/>
    <n v="0.99950000000000006"/>
    <n v="0.99909999999999999"/>
    <n v="0.99980000000000002"/>
    <n v="0.996"/>
    <n v="0.99939999999999996"/>
    <n v="0.99919999999999998"/>
    <n v="1"/>
    <x v="90"/>
  </r>
  <r>
    <x v="5"/>
    <n v="61110007"/>
    <s v="FRM"/>
    <s v="California"/>
    <s v="Ventura"/>
    <n v="34.21"/>
    <n v="-118.869444"/>
    <n v="69033"/>
    <x v="85"/>
    <n v="21.6"/>
    <x v="0"/>
    <x v="91"/>
    <x v="91"/>
    <x v="91"/>
    <x v="91"/>
    <x v="91"/>
    <x v="89"/>
    <x v="91"/>
    <x v="91"/>
    <n v="0.5"/>
    <n v="0.74170840000000005"/>
    <n v="1.4973726999999999"/>
    <n v="2.6302226000000002"/>
    <n v="6.3831964000000001"/>
    <n v="2.9824212000000001"/>
    <n v="5.3715453000000002"/>
    <n v="1.3639743"/>
    <n v="0.1428944"/>
    <n v="0.99750000000000005"/>
    <n v="0.99009999999999998"/>
    <n v="0.96299999999999997"/>
    <n v="0.99650000000000005"/>
    <n v="0.93389999999999995"/>
    <n v="0.98499999999999999"/>
    <n v="0.96970000000000001"/>
    <n v="1"/>
    <x v="91"/>
  </r>
  <r>
    <x v="5"/>
    <n v="61110009"/>
    <s v="FRM"/>
    <s v="California"/>
    <s v="Ventura"/>
    <n v="34.404611000000003"/>
    <n v="-118.81"/>
    <n v="71034"/>
    <x v="86"/>
    <n v="18.7"/>
    <x v="0"/>
    <x v="92"/>
    <x v="92"/>
    <x v="92"/>
    <x v="92"/>
    <x v="92"/>
    <x v="90"/>
    <x v="92"/>
    <x v="92"/>
    <n v="0.5"/>
    <n v="0.72669280000000003"/>
    <n v="0.76338450000000002"/>
    <n v="1.9322013"/>
    <n v="7.3528500000000001"/>
    <n v="3.6972065000000001"/>
    <n v="2.2737083"/>
    <n v="1.2628024"/>
    <n v="0.21020829999999999"/>
    <n v="0.96450000000000002"/>
    <n v="1.2154"/>
    <n v="1.01"/>
    <n v="0.93179999999999996"/>
    <n v="0.85440000000000005"/>
    <n v="1.607"/>
    <n v="0.94159999999999999"/>
    <n v="0.95420000000000005"/>
    <x v="92"/>
  </r>
  <r>
    <x v="5"/>
    <n v="61112002"/>
    <s v="FRM"/>
    <s v="California"/>
    <s v="Ventura"/>
    <n v="34.277500000000003"/>
    <n v="-118.68472199999999"/>
    <n v="69034"/>
    <x v="87"/>
    <n v="24.6"/>
    <x v="0"/>
    <x v="93"/>
    <x v="93"/>
    <x v="93"/>
    <x v="93"/>
    <x v="93"/>
    <x v="91"/>
    <x v="93"/>
    <x v="93"/>
    <n v="0.5"/>
    <n v="0.6535552"/>
    <n v="1.3160957"/>
    <n v="2.9301233"/>
    <n v="8.6311855000000008"/>
    <n v="3.7414160000000001"/>
    <n v="5.2758813"/>
    <n v="1.4895566"/>
    <n v="0.14761479999999999"/>
    <n v="0.998"/>
    <n v="0.99150000000000005"/>
    <n v="0.96460000000000001"/>
    <n v="0.99690000000000001"/>
    <n v="0.94299999999999995"/>
    <n v="0.98540000000000005"/>
    <n v="0.96599999999999997"/>
    <n v="1"/>
    <x v="93"/>
  </r>
  <r>
    <x v="5"/>
    <n v="61113001"/>
    <s v="FRM"/>
    <s v="California"/>
    <s v="Ventura"/>
    <n v="34.255000000000003"/>
    <n v="-119.1425"/>
    <n v="70031"/>
    <x v="88"/>
    <n v="20.9"/>
    <x v="0"/>
    <x v="94"/>
    <x v="94"/>
    <x v="94"/>
    <x v="94"/>
    <x v="94"/>
    <x v="92"/>
    <x v="94"/>
    <x v="94"/>
    <n v="0.5"/>
    <n v="0.90066860000000004"/>
    <n v="1.3756592000000001"/>
    <n v="2.1328811999999999"/>
    <n v="7.9897923000000004"/>
    <n v="2.9550424"/>
    <n v="3.7693465000000002"/>
    <n v="1.1786705"/>
    <n v="0.14088000000000001"/>
    <n v="0.99819999999999998"/>
    <n v="0.99280000000000002"/>
    <n v="0.96430000000000005"/>
    <n v="0.99709999999999999"/>
    <n v="0.94289999999999996"/>
    <n v="0.98729999999999996"/>
    <n v="0.96899999999999997"/>
    <n v="1"/>
    <x v="94"/>
  </r>
  <r>
    <x v="5"/>
    <n v="80010006"/>
    <s v="FRM"/>
    <s v="Colorado"/>
    <s v="Adams"/>
    <n v="39.826006999999997"/>
    <n v="-104.937438"/>
    <n v="103142"/>
    <x v="89"/>
    <n v="27.1"/>
    <x v="0"/>
    <x v="95"/>
    <x v="95"/>
    <x v="95"/>
    <x v="95"/>
    <x v="95"/>
    <x v="93"/>
    <x v="95"/>
    <x v="95"/>
    <n v="0.5"/>
    <n v="3.1812052999999998"/>
    <n v="3.0813012"/>
    <n v="2.5886157000000001"/>
    <n v="7.5937152000000001"/>
    <n v="1.9596879"/>
    <n v="6.4186268000000002"/>
    <n v="1.3324552999999999"/>
    <n v="0.476327"/>
    <n v="0.99929999999999997"/>
    <n v="0.99939999999999996"/>
    <n v="0.98099999999999998"/>
    <n v="0.99939999999999996"/>
    <n v="0.95479999999999998"/>
    <n v="0.99160000000000004"/>
    <n v="0.98699999999999999"/>
    <n v="1"/>
    <x v="95"/>
  </r>
  <r>
    <x v="5"/>
    <n v="80050005"/>
    <s v="FRM"/>
    <s v="Colorado"/>
    <s v="Arapahoe"/>
    <n v="39.604399000000001"/>
    <n v="-105.019526"/>
    <n v="101142"/>
    <x v="90"/>
    <n v="17.5"/>
    <x v="0"/>
    <x v="96"/>
    <x v="96"/>
    <x v="96"/>
    <x v="96"/>
    <x v="96"/>
    <x v="94"/>
    <x v="96"/>
    <x v="96"/>
    <n v="0.5"/>
    <n v="2.2867655999999998"/>
    <n v="1.8626716000000001"/>
    <n v="1.2505063000000001"/>
    <n v="6.7872195"/>
    <n v="1.4381278"/>
    <n v="2.4921684000000002"/>
    <n v="0.76279660000000005"/>
    <n v="0.13954620000000001"/>
    <n v="0.999"/>
    <n v="0.99890000000000001"/>
    <n v="0.96919999999999995"/>
    <n v="0.99860000000000004"/>
    <n v="0.94089999999999996"/>
    <n v="0.99109999999999998"/>
    <n v="0.96840000000000004"/>
    <n v="1"/>
    <x v="96"/>
  </r>
  <r>
    <x v="5"/>
    <n v="80130003"/>
    <s v="FRM"/>
    <s v="Colorado"/>
    <s v="Boulder"/>
    <n v="40.164575999999997"/>
    <n v="-105.10085599999999"/>
    <n v="107142"/>
    <x v="91"/>
    <n v="22.6"/>
    <x v="0"/>
    <x v="97"/>
    <x v="97"/>
    <x v="97"/>
    <x v="97"/>
    <x v="97"/>
    <x v="95"/>
    <x v="97"/>
    <x v="97"/>
    <n v="0.5"/>
    <n v="2.0539315"/>
    <n v="1.5492769"/>
    <n v="2.3369545999999999"/>
    <n v="7.2427143999999997"/>
    <n v="1.6211987999999999"/>
    <n v="5.9677819999999997"/>
    <n v="1.2209163000000001"/>
    <n v="0.15642220000000001"/>
    <n v="0.999"/>
    <n v="0.99890000000000001"/>
    <n v="0.97770000000000001"/>
    <n v="0.99890000000000001"/>
    <n v="0.94430000000000003"/>
    <n v="0.99"/>
    <n v="0.98529999999999995"/>
    <n v="1"/>
    <x v="97"/>
  </r>
  <r>
    <x v="5"/>
    <n v="80130012"/>
    <s v="FRM"/>
    <s v="Colorado"/>
    <s v="Boulder"/>
    <n v="40.021096999999997"/>
    <n v="-105.26338200000001"/>
    <n v="105140"/>
    <x v="92"/>
    <n v="18.600000000000001"/>
    <x v="0"/>
    <x v="98"/>
    <x v="98"/>
    <x v="98"/>
    <x v="98"/>
    <x v="98"/>
    <x v="96"/>
    <x v="98"/>
    <x v="98"/>
    <n v="0.5"/>
    <n v="2.1876304000000002"/>
    <n v="1.4484956"/>
    <n v="2.0403874000000002"/>
    <n v="4.6405392000000001"/>
    <n v="1.7696141000000001"/>
    <n v="4.7591786000000003"/>
    <n v="1.1118741999999999"/>
    <n v="0.18365909999999999"/>
    <n v="0.99929999999999997"/>
    <n v="0.99870000000000003"/>
    <n v="0.98119999999999996"/>
    <n v="0.99850000000000005"/>
    <n v="0.96199999999999997"/>
    <n v="0.99060000000000004"/>
    <n v="0.98560000000000003"/>
    <n v="1"/>
    <x v="98"/>
  </r>
  <r>
    <x v="5"/>
    <n v="80310002"/>
    <s v="FRM"/>
    <s v="Colorado"/>
    <s v="Denver"/>
    <n v="39.751184000000002"/>
    <n v="-104.98762499999999"/>
    <n v="103142"/>
    <x v="85"/>
    <n v="21.9"/>
    <x v="0"/>
    <x v="99"/>
    <x v="99"/>
    <x v="99"/>
    <x v="99"/>
    <x v="99"/>
    <x v="97"/>
    <x v="99"/>
    <x v="99"/>
    <n v="0.5"/>
    <n v="2.2021164999999998"/>
    <n v="2.2280478000000001"/>
    <n v="1.6969481"/>
    <n v="8.5983438000000003"/>
    <n v="1.3788843"/>
    <n v="4.1140904000000003"/>
    <n v="0.99561080000000002"/>
    <n v="0.20571590000000001"/>
    <n v="0.99929999999999997"/>
    <n v="0.99950000000000006"/>
    <n v="0.98070000000000002"/>
    <n v="0.99919999999999998"/>
    <n v="0.95550000000000002"/>
    <n v="0.99180000000000001"/>
    <n v="0.98370000000000002"/>
    <n v="1"/>
    <x v="99"/>
  </r>
  <r>
    <x v="5"/>
    <n v="80310023"/>
    <s v="FRM"/>
    <s v="Colorado"/>
    <s v="Denver"/>
    <n v="39.781083000000002"/>
    <n v="-104.95665"/>
    <n v="103142"/>
    <x v="93"/>
    <n v="22.8"/>
    <x v="0"/>
    <x v="100"/>
    <x v="100"/>
    <x v="100"/>
    <x v="100"/>
    <x v="100"/>
    <x v="98"/>
    <x v="100"/>
    <x v="100"/>
    <n v="0.5"/>
    <n v="2.4177170000000001"/>
    <n v="2.6336700999999998"/>
    <n v="2.1668343999999999"/>
    <n v="6.5753703000000003"/>
    <n v="1.5781620999999999"/>
    <n v="5.4468112"/>
    <n v="1.1228145"/>
    <n v="0.37605339999999998"/>
    <n v="0.99929999999999997"/>
    <n v="0.99950000000000006"/>
    <n v="0.98150000000000004"/>
    <n v="0.99939999999999996"/>
    <n v="0.95530000000000004"/>
    <n v="0.99160000000000004"/>
    <n v="0.98750000000000004"/>
    <n v="1"/>
    <x v="100"/>
  </r>
  <r>
    <x v="5"/>
    <n v="80310025"/>
    <s v="FRM"/>
    <s v="Colorado"/>
    <s v="Denver"/>
    <n v="39.704005000000002"/>
    <n v="-104.998113"/>
    <n v="102142"/>
    <x v="94"/>
    <n v="18.399999999999999"/>
    <x v="0"/>
    <x v="101"/>
    <x v="101"/>
    <x v="101"/>
    <x v="101"/>
    <x v="101"/>
    <x v="99"/>
    <x v="101"/>
    <x v="101"/>
    <n v="0.5"/>
    <n v="1.2754676"/>
    <n v="2.1656346000000002"/>
    <n v="1.8072469"/>
    <n v="5.6336383999999997"/>
    <n v="1.2185971"/>
    <n v="4.6561136000000003"/>
    <n v="0.94903230000000005"/>
    <n v="0.24431720000000001"/>
    <n v="0.99909999999999999"/>
    <n v="0.99939999999999996"/>
    <n v="0.98170000000000002"/>
    <n v="0.99939999999999996"/>
    <n v="0.95250000000000001"/>
    <n v="0.9919"/>
    <n v="0.98809999999999998"/>
    <n v="1"/>
    <x v="101"/>
  </r>
  <r>
    <x v="5"/>
    <n v="80350004"/>
    <s v="FRM"/>
    <s v="Colorado"/>
    <s v="Douglas"/>
    <n v="39.534488000000003"/>
    <n v="-105.070358"/>
    <n v="101141"/>
    <x v="95"/>
    <n v="15.8"/>
    <x v="0"/>
    <x v="102"/>
    <x v="102"/>
    <x v="102"/>
    <x v="102"/>
    <x v="102"/>
    <x v="100"/>
    <x v="102"/>
    <x v="102"/>
    <n v="0.5"/>
    <n v="1.6828308000000001"/>
    <n v="1.6313158999999999"/>
    <n v="1.1458524000000001"/>
    <n v="6.4014559000000002"/>
    <n v="1.0790447999999999"/>
    <n v="2.5919281999999999"/>
    <n v="0.67822919999999998"/>
    <n v="0.1226275"/>
    <n v="0.99870000000000003"/>
    <n v="0.99870000000000003"/>
    <n v="0.97260000000000002"/>
    <n v="0.99860000000000004"/>
    <n v="0.94189999999999996"/>
    <n v="0.98970000000000002"/>
    <n v="0.97660000000000002"/>
    <n v="1"/>
    <x v="102"/>
  </r>
  <r>
    <x v="5"/>
    <n v="80390001"/>
    <s v="FRM"/>
    <s v="Colorado"/>
    <s v="Elbert"/>
    <n v="39.231383999999998"/>
    <n v="-104.63477"/>
    <n v="98144"/>
    <x v="96"/>
    <n v="11.6"/>
    <x v="0"/>
    <x v="103"/>
    <x v="103"/>
    <x v="103"/>
    <x v="103"/>
    <x v="103"/>
    <x v="101"/>
    <x v="103"/>
    <x v="103"/>
    <n v="0.5"/>
    <n v="2.4250462000000002"/>
    <n v="1.2182108"/>
    <n v="0.68074760000000001"/>
    <n v="4.2126136000000001"/>
    <n v="1.1282774"/>
    <n v="0.92765770000000003"/>
    <n v="0.4903325"/>
    <n v="4.9920199999999998E-2"/>
    <n v="0.99829999999999997"/>
    <n v="0.99670000000000003"/>
    <n v="0.96050000000000002"/>
    <n v="0.99809999999999999"/>
    <n v="0.94010000000000005"/>
    <n v="0.99339999999999995"/>
    <n v="0.95569999999999999"/>
    <n v="1"/>
    <x v="103"/>
  </r>
  <r>
    <x v="5"/>
    <n v="80410017"/>
    <s v="FRM"/>
    <s v="Colorado"/>
    <s v="El Paso"/>
    <n v="38.848013999999999"/>
    <n v="-104.828564"/>
    <n v="94142"/>
    <x v="97"/>
    <n v="12.1"/>
    <x v="0"/>
    <x v="104"/>
    <x v="104"/>
    <x v="104"/>
    <x v="104"/>
    <x v="104"/>
    <x v="102"/>
    <x v="104"/>
    <x v="104"/>
    <n v="0.5"/>
    <n v="2.6314883"/>
    <n v="1.3552582"/>
    <n v="0.79525120000000005"/>
    <n v="3.9780738000000002"/>
    <n v="1.538767"/>
    <n v="0.75254750000000004"/>
    <n v="0.55023010000000006"/>
    <n v="6.1194999999999999E-3"/>
    <n v="0.99880000000000002"/>
    <n v="0.99839999999999995"/>
    <n v="0.96860000000000002"/>
    <n v="0.99919999999999998"/>
    <n v="0.95879999999999999"/>
    <n v="0.99550000000000005"/>
    <n v="0.96179999999999999"/>
    <n v="1"/>
    <x v="104"/>
  </r>
  <r>
    <x v="5"/>
    <n v="80690009"/>
    <s v="FRM"/>
    <s v="Colorado"/>
    <s v="Larimer"/>
    <n v="40.571288000000003"/>
    <n v="-105.07969300000001"/>
    <n v="110142"/>
    <x v="92"/>
    <n v="18.600000000000001"/>
    <x v="0"/>
    <x v="105"/>
    <x v="105"/>
    <x v="105"/>
    <x v="105"/>
    <x v="105"/>
    <x v="103"/>
    <x v="105"/>
    <x v="105"/>
    <n v="0.5"/>
    <n v="1.5076913999999999"/>
    <n v="0.71795980000000004"/>
    <n v="1.4714744"/>
    <n v="8.9131622000000004"/>
    <n v="1.1384538"/>
    <n v="3.6069715000000002"/>
    <n v="0.75094190000000005"/>
    <n v="3.20053E-2"/>
    <n v="0.999"/>
    <n v="0.99850000000000005"/>
    <n v="0.97529999999999994"/>
    <n v="0.99870000000000003"/>
    <n v="0.94159999999999999"/>
    <n v="0.98980000000000001"/>
    <n v="0.98309999999999997"/>
    <n v="1"/>
    <x v="105"/>
  </r>
  <r>
    <x v="5"/>
    <n v="80770017"/>
    <s v="FRM"/>
    <s v="Colorado"/>
    <s v="Mesa"/>
    <n v="39.063797999999998"/>
    <n v="-108.561173"/>
    <n v="99116"/>
    <x v="98"/>
    <n v="29.9"/>
    <x v="0"/>
    <x v="106"/>
    <x v="106"/>
    <x v="106"/>
    <x v="106"/>
    <x v="106"/>
    <x v="104"/>
    <x v="106"/>
    <x v="106"/>
    <n v="0.5"/>
    <n v="2.8668509000000002"/>
    <n v="1.6660078"/>
    <n v="2.1538700999999998"/>
    <n v="14.244576500000001"/>
    <n v="1.4229415999999999"/>
    <n v="5.6399369000000004"/>
    <n v="1.3143038"/>
    <n v="0.13924700000000001"/>
    <n v="0.99960000000000004"/>
    <n v="0.99750000000000005"/>
    <n v="0.99309999999999998"/>
    <n v="0.99829999999999997"/>
    <n v="0.98219999999999996"/>
    <n v="0.99660000000000004"/>
    <n v="0.99409999999999998"/>
    <n v="1"/>
    <x v="106"/>
  </r>
  <r>
    <x v="5"/>
    <n v="81010012"/>
    <s v="FRM"/>
    <s v="Colorado"/>
    <s v="Pueblo"/>
    <n v="38.263058000000001"/>
    <n v="-104.612133"/>
    <n v="89143"/>
    <x v="99"/>
    <n v="15.9"/>
    <x v="0"/>
    <x v="107"/>
    <x v="107"/>
    <x v="107"/>
    <x v="107"/>
    <x v="107"/>
    <x v="105"/>
    <x v="107"/>
    <x v="107"/>
    <n v="0.5"/>
    <n v="1.5570738"/>
    <n v="0.82809880000000002"/>
    <n v="0.53101069999999995"/>
    <n v="10.5712318"/>
    <n v="0.89555779999999996"/>
    <n v="0.72558699999999998"/>
    <n v="0.33514500000000003"/>
    <n v="9.7368000000000003E-3"/>
    <n v="0.99809999999999999"/>
    <n v="0.99590000000000001"/>
    <n v="0.95379999999999998"/>
    <n v="0.99790000000000001"/>
    <n v="0.93479999999999996"/>
    <n v="0.98399999999999999"/>
    <n v="0.95050000000000001"/>
    <n v="1"/>
    <x v="107"/>
  </r>
  <r>
    <x v="5"/>
    <n v="81230006"/>
    <s v="FRM"/>
    <s v="Colorado"/>
    <s v="Weld"/>
    <n v="40.414876999999997"/>
    <n v="-104.70693"/>
    <n v="109144"/>
    <x v="100"/>
    <n v="23.3"/>
    <x v="0"/>
    <x v="108"/>
    <x v="108"/>
    <x v="108"/>
    <x v="108"/>
    <x v="108"/>
    <x v="106"/>
    <x v="108"/>
    <x v="108"/>
    <n v="0.5"/>
    <n v="2.0114616999999999"/>
    <n v="1.2462437"/>
    <n v="2.0304886999999998"/>
    <n v="9.7906542000000005"/>
    <n v="1.4034947"/>
    <n v="5.1903987000000003"/>
    <n v="1.0616498999999999"/>
    <n v="9.2733999999999997E-2"/>
    <n v="0.99929999999999997"/>
    <n v="0.99909999999999999"/>
    <n v="0.98160000000000003"/>
    <n v="0.99909999999999999"/>
    <n v="0.95330000000000004"/>
    <n v="0.9919"/>
    <n v="0.98819999999999997"/>
    <n v="1"/>
    <x v="108"/>
  </r>
  <r>
    <x v="5"/>
    <n v="81230008"/>
    <s v="FRM"/>
    <s v="Colorado"/>
    <s v="Weld"/>
    <n v="40.209387"/>
    <n v="-104.82405"/>
    <n v="107143"/>
    <x v="44"/>
    <n v="21"/>
    <x v="0"/>
    <x v="109"/>
    <x v="109"/>
    <x v="109"/>
    <x v="109"/>
    <x v="109"/>
    <x v="107"/>
    <x v="109"/>
    <x v="109"/>
    <n v="0.5"/>
    <n v="3.3927646"/>
    <n v="1.1628181"/>
    <n v="1.4024414999999999"/>
    <n v="9.2395983000000008"/>
    <n v="1.4720161"/>
    <n v="2.9363024000000002"/>
    <n v="0.84441350000000004"/>
    <n v="5.1122000000000001E-2"/>
    <n v="0.99929999999999997"/>
    <n v="0.999"/>
    <n v="0.98119999999999996"/>
    <n v="0.99890000000000001"/>
    <n v="0.96460000000000001"/>
    <n v="0.99229999999999996"/>
    <n v="0.98329999999999995"/>
    <n v="1"/>
    <x v="109"/>
  </r>
  <r>
    <x v="5"/>
    <n v="160010010"/>
    <s v="FRM"/>
    <s v="Idaho"/>
    <s v="Ada"/>
    <n v="43.600264000000003"/>
    <n v="-116.347897"/>
    <n v="149070"/>
    <x v="101"/>
    <n v="20.8"/>
    <x v="0"/>
    <x v="110"/>
    <x v="110"/>
    <x v="110"/>
    <x v="110"/>
    <x v="110"/>
    <x v="108"/>
    <x v="110"/>
    <x v="110"/>
    <n v="0.5"/>
    <n v="1.0343199999999999"/>
    <n v="1.3966670999999999"/>
    <n v="1.7777810999999999"/>
    <n v="9.3456478000000001"/>
    <n v="1.2353786"/>
    <n v="4.5328074000000003"/>
    <n v="0.92619649999999998"/>
    <n v="7.1159100000000003E-2"/>
    <n v="0.99980000000000002"/>
    <n v="0.99939999999999996"/>
    <n v="0.99450000000000005"/>
    <n v="0.99960000000000004"/>
    <n v="0.98609999999999998"/>
    <n v="0.99750000000000005"/>
    <n v="0.99639999999999995"/>
    <n v="1"/>
    <x v="110"/>
  </r>
  <r>
    <x v="5"/>
    <n v="160090010"/>
    <s v="FRM"/>
    <s v="Idaho"/>
    <s v="Benewah"/>
    <n v="47.316667000000002"/>
    <n v="-116.57028"/>
    <n v="183076"/>
    <x v="35"/>
    <n v="26.3"/>
    <x v="0"/>
    <x v="111"/>
    <x v="111"/>
    <x v="111"/>
    <x v="111"/>
    <x v="111"/>
    <x v="109"/>
    <x v="111"/>
    <x v="111"/>
    <n v="0.5"/>
    <n v="0.88025989999999998"/>
    <n v="1.3747518000000001"/>
    <n v="0.55263070000000003"/>
    <n v="20.7205963"/>
    <n v="0.73601300000000003"/>
    <n v="1.2088747"/>
    <n v="0.31619009999999997"/>
    <n v="6.6239199999999998E-2"/>
    <n v="0.999"/>
    <n v="0.99950000000000006"/>
    <n v="0.98399999999999999"/>
    <n v="0.99960000000000004"/>
    <n v="0.9849"/>
    <n v="0.98350000000000004"/>
    <n v="0.98399999999999999"/>
    <n v="1"/>
    <x v="111"/>
  </r>
  <r>
    <x v="5"/>
    <n v="160410001"/>
    <s v="FRM"/>
    <s v="Idaho"/>
    <s v="Franklin"/>
    <n v="42.013333000000003"/>
    <n v="-111.809167"/>
    <n v="129097"/>
    <x v="63"/>
    <n v="45.4"/>
    <x v="0"/>
    <x v="112"/>
    <x v="112"/>
    <x v="112"/>
    <x v="112"/>
    <x v="112"/>
    <x v="110"/>
    <x v="112"/>
    <x v="112"/>
    <n v="0.5"/>
    <n v="1.2618012000000001"/>
    <n v="1.3175258999999999"/>
    <n v="3.7144474999999999"/>
    <n v="23.678785300000001"/>
    <n v="1.7111551"/>
    <n v="10.6507158"/>
    <n v="2.1085927"/>
    <n v="0.54898639999999999"/>
    <n v="0.99929999999999997"/>
    <n v="0.99660000000000004"/>
    <n v="0.99419999999999997"/>
    <n v="0.99819999999999998"/>
    <n v="0.97789999999999999"/>
    <n v="0.99760000000000004"/>
    <n v="0.99650000000000005"/>
    <n v="1"/>
    <x v="112"/>
  </r>
  <r>
    <x v="5"/>
    <n v="160790017"/>
    <s v="FRM"/>
    <s v="Idaho"/>
    <s v="Shoshone"/>
    <n v="47.536389"/>
    <n v="-116.236667"/>
    <n v="185078"/>
    <x v="11"/>
    <n v="34.299999999999997"/>
    <x v="0"/>
    <x v="113"/>
    <x v="113"/>
    <x v="113"/>
    <x v="113"/>
    <x v="113"/>
    <x v="111"/>
    <x v="113"/>
    <x v="113"/>
    <n v="0.5"/>
    <n v="1.3940063"/>
    <n v="1.4657745"/>
    <n v="0.74615640000000005"/>
    <n v="27.067720399999999"/>
    <n v="1.2166399000000001"/>
    <n v="1.3864300000000001"/>
    <n v="0.42050870000000001"/>
    <n v="0.104778"/>
    <n v="0.99819999999999998"/>
    <n v="0.997"/>
    <n v="0.98009999999999997"/>
    <n v="0.99250000000000005"/>
    <n v="0.98099999999999998"/>
    <n v="0.97929999999999995"/>
    <n v="0.98009999999999997"/>
    <n v="1"/>
    <x v="113"/>
  </r>
  <r>
    <x v="5"/>
    <n v="191370002"/>
    <s v="FRM"/>
    <s v="Iowa"/>
    <s v="Montgomery"/>
    <n v="40.969112000000003"/>
    <n v="-95.044950999999998"/>
    <n v="112212"/>
    <x v="102"/>
    <n v="21.1"/>
    <x v="0"/>
    <x v="114"/>
    <x v="114"/>
    <x v="114"/>
    <x v="114"/>
    <x v="114"/>
    <x v="112"/>
    <x v="114"/>
    <x v="114"/>
    <n v="0.5"/>
    <n v="0.97942479999999998"/>
    <n v="0.50491980000000003"/>
    <n v="2.5543594000000001"/>
    <n v="6.4548268000000002"/>
    <n v="4.2645210999999996"/>
    <n v="4.1407213"/>
    <n v="1.7353094"/>
    <n v="0"/>
    <n v="1.4582999999999999"/>
    <n v="1.0699000000000001"/>
    <n v="0.8629"/>
    <n v="1.1315"/>
    <n v="1.2645"/>
    <n v="0.65429999999999999"/>
    <n v="1.0266"/>
    <n v="-9"/>
    <x v="114"/>
  </r>
  <r>
    <x v="5"/>
    <n v="191471002"/>
    <s v="FRM"/>
    <s v="Iowa"/>
    <s v="Palo Alto"/>
    <n v="43.123703999999996"/>
    <n v="-94.693517999999997"/>
    <n v="132214"/>
    <x v="103"/>
    <n v="22.6"/>
    <x v="0"/>
    <x v="115"/>
    <x v="115"/>
    <x v="115"/>
    <x v="115"/>
    <x v="115"/>
    <x v="113"/>
    <x v="115"/>
    <x v="115"/>
    <n v="0.5"/>
    <n v="0.66685779999999995"/>
    <n v="0.54236830000000003"/>
    <n v="3.1615579"/>
    <n v="5.2334652000000004"/>
    <n v="3.4088894999999999"/>
    <n v="7.1847320000000003"/>
    <n v="1.8494638999999999"/>
    <n v="8.7093000000000004E-2"/>
    <n v="0.995"/>
    <n v="0.98719999999999997"/>
    <n v="0.96450000000000002"/>
    <n v="0.99070000000000003"/>
    <n v="0.94359999999999999"/>
    <n v="0.9758"/>
    <n v="0.96689999999999998"/>
    <n v="1"/>
    <x v="115"/>
  </r>
  <r>
    <x v="5"/>
    <n v="191530030"/>
    <s v="FRM"/>
    <s v="Iowa"/>
    <s v="Polk"/>
    <n v="41.603158999999998"/>
    <n v="-93.643118000000001"/>
    <n v="118222"/>
    <x v="104"/>
    <n v="24.7"/>
    <x v="0"/>
    <x v="116"/>
    <x v="116"/>
    <x v="116"/>
    <x v="116"/>
    <x v="116"/>
    <x v="114"/>
    <x v="116"/>
    <x v="116"/>
    <n v="0.5"/>
    <n v="0.894459"/>
    <n v="0.77115860000000003"/>
    <n v="2.1779348999999999"/>
    <n v="10.463551499999999"/>
    <n v="4.7835526000000002"/>
    <n v="3.26668"/>
    <n v="1.8258548000000001"/>
    <n v="9.2731499999999994E-2"/>
    <n v="0.99760000000000004"/>
    <n v="0.99509999999999998"/>
    <n v="0.95609999999999995"/>
    <n v="0.996"/>
    <n v="0.94699999999999995"/>
    <n v="0.96789999999999998"/>
    <n v="0.95369999999999999"/>
    <n v="1"/>
    <x v="116"/>
  </r>
  <r>
    <x v="5"/>
    <n v="191532510"/>
    <s v="FRM"/>
    <s v="Iowa"/>
    <s v="Polk"/>
    <n v="41.603516999999997"/>
    <n v="-93.747900000000001"/>
    <n v="118221"/>
    <x v="67"/>
    <n v="24.7"/>
    <x v="0"/>
    <x v="117"/>
    <x v="117"/>
    <x v="117"/>
    <x v="117"/>
    <x v="117"/>
    <x v="115"/>
    <x v="117"/>
    <x v="117"/>
    <n v="0.5"/>
    <n v="0.74218799999999996"/>
    <n v="0.6131221"/>
    <n v="3.042999"/>
    <n v="6.1550241000000003"/>
    <n v="3.7721784"/>
    <n v="7.4381003000000003"/>
    <n v="2.3547823000000001"/>
    <n v="0.1249844"/>
    <n v="1.0546"/>
    <n v="1.0125999999999999"/>
    <n v="0.9294"/>
    <n v="1.1012999999999999"/>
    <n v="1.0328999999999999"/>
    <n v="0.89270000000000005"/>
    <n v="0.94"/>
    <n v="0.98209999999999997"/>
    <x v="117"/>
  </r>
  <r>
    <x v="5"/>
    <n v="191550009"/>
    <s v="FRM"/>
    <s v="Iowa"/>
    <s v="Pottawattamie"/>
    <n v="41.264170999999997"/>
    <n v="-95.896124"/>
    <n v="114206"/>
    <x v="105"/>
    <n v="24.3"/>
    <x v="0"/>
    <x v="118"/>
    <x v="118"/>
    <x v="118"/>
    <x v="118"/>
    <x v="118"/>
    <x v="116"/>
    <x v="118"/>
    <x v="118"/>
    <n v="0.5"/>
    <n v="1.7284828000000001"/>
    <n v="0.67481979999999997"/>
    <n v="2.3089293999999998"/>
    <n v="10.1342249"/>
    <n v="3.5834706000000001"/>
    <n v="3.7298341000000002"/>
    <n v="1.4623636"/>
    <n v="0.18973080000000001"/>
    <n v="0.99690000000000001"/>
    <n v="0.99590000000000001"/>
    <n v="0.94969999999999999"/>
    <n v="0.99629999999999996"/>
    <n v="0.93079999999999996"/>
    <n v="0.97529999999999994"/>
    <n v="0.95430000000000004"/>
    <n v="1"/>
    <x v="118"/>
  </r>
  <r>
    <x v="5"/>
    <n v="191930017"/>
    <s v="FRM"/>
    <s v="Iowa"/>
    <s v="Woodbury"/>
    <n v="42.517968000000003"/>
    <n v="-96.387902999999994"/>
    <n v="126203"/>
    <x v="106"/>
    <n v="27.5"/>
    <x v="0"/>
    <x v="119"/>
    <x v="119"/>
    <x v="119"/>
    <x v="119"/>
    <x v="119"/>
    <x v="117"/>
    <x v="119"/>
    <x v="119"/>
    <n v="0.5"/>
    <n v="0.84080739999999998"/>
    <n v="0.54299149999999996"/>
    <n v="3.1723138999999998"/>
    <n v="10.6711683"/>
    <n v="3.0687574999999998"/>
    <n v="7.1598953999999999"/>
    <n v="1.5972233"/>
    <n v="2.6634399999999999E-2"/>
    <n v="0.99519999999999997"/>
    <n v="0.9909"/>
    <n v="0.95789999999999997"/>
    <n v="0.99229999999999996"/>
    <n v="0.93020000000000003"/>
    <n v="0.97330000000000005"/>
    <n v="0.96289999999999998"/>
    <n v="1"/>
    <x v="119"/>
  </r>
  <r>
    <x v="5"/>
    <n v="200910007"/>
    <s v="FRM"/>
    <s v="Kansas"/>
    <s v="Johnson"/>
    <n v="38.974443999999998"/>
    <n v="-94.686943999999997"/>
    <n v="93215"/>
    <x v="107"/>
    <n v="20.8"/>
    <x v="0"/>
    <x v="120"/>
    <x v="120"/>
    <x v="120"/>
    <x v="120"/>
    <x v="120"/>
    <x v="0"/>
    <x v="120"/>
    <x v="120"/>
    <n v="0.5"/>
    <n v="0.78795919999999997"/>
    <n v="0.85948979999999997"/>
    <n v="2.3125341000000001"/>
    <n v="6.6531973000000004"/>
    <n v="7.0264230000000003"/>
    <n v="0"/>
    <n v="2.5110602000000002"/>
    <n v="0.17273649999999999"/>
    <n v="0.99819999999999998"/>
    <n v="0.997"/>
    <n v="0.96409999999999996"/>
    <n v="0.99780000000000002"/>
    <n v="0.96409999999999996"/>
    <n v="-9"/>
    <n v="0.96409999999999996"/>
    <n v="1"/>
    <x v="120"/>
  </r>
  <r>
    <x v="5"/>
    <n v="200910010"/>
    <s v="FRM"/>
    <s v="Kansas"/>
    <s v="Johnson"/>
    <n v="38.838590000000003"/>
    <n v="-94.746430000000004"/>
    <n v="92215"/>
    <x v="92"/>
    <n v="18.3"/>
    <x v="0"/>
    <x v="121"/>
    <x v="121"/>
    <x v="121"/>
    <x v="121"/>
    <x v="121"/>
    <x v="118"/>
    <x v="121"/>
    <x v="121"/>
    <n v="0.5"/>
    <n v="0.73496459999999997"/>
    <n v="0.70244399999999996"/>
    <n v="2.4898349999999998"/>
    <n v="4.1988954999999999"/>
    <n v="5.2748980999999997"/>
    <n v="2.3626800000000001"/>
    <n v="1.9742869999999999"/>
    <n v="0.12554689999999999"/>
    <n v="0.99770000000000003"/>
    <n v="0.99650000000000005"/>
    <n v="0.95979999999999999"/>
    <n v="0.99739999999999995"/>
    <n v="0.95220000000000005"/>
    <n v="0.98299999999999998"/>
    <n v="0.96209999999999996"/>
    <n v="1"/>
    <x v="121"/>
  </r>
  <r>
    <x v="5"/>
    <n v="201070002"/>
    <s v="FRM"/>
    <s v="Kansas"/>
    <s v="Linn"/>
    <n v="38.135832999999998"/>
    <n v="-94.731943999999999"/>
    <n v="86215"/>
    <x v="108"/>
    <n v="20.399999999999999"/>
    <x v="0"/>
    <x v="122"/>
    <x v="122"/>
    <x v="122"/>
    <x v="122"/>
    <x v="122"/>
    <x v="119"/>
    <x v="122"/>
    <x v="122"/>
    <n v="0.5"/>
    <n v="1.3975801000000001"/>
    <n v="0.63416669999999997"/>
    <n v="2.1892884000000001"/>
    <n v="7.4125218000000004"/>
    <n v="4.8216085"/>
    <n v="1.7154651000000001"/>
    <n v="1.7405529"/>
    <n v="3.4023999999999999E-2"/>
    <n v="1.2179"/>
    <n v="0.97019999999999995"/>
    <n v="0.87549999999999994"/>
    <n v="1.0982000000000001"/>
    <n v="1.0051000000000001"/>
    <n v="0.58250000000000002"/>
    <n v="1.0323"/>
    <n v="0.79190000000000005"/>
    <x v="122"/>
  </r>
  <r>
    <x v="5"/>
    <n v="201730008"/>
    <s v="FRM"/>
    <s v="Kansas"/>
    <s v="Sedgwick"/>
    <n v="37.659722000000002"/>
    <n v="-97.297222000000005"/>
    <n v="81196"/>
    <x v="108"/>
    <n v="20"/>
    <x v="0"/>
    <x v="123"/>
    <x v="123"/>
    <x v="123"/>
    <x v="123"/>
    <x v="123"/>
    <x v="120"/>
    <x v="123"/>
    <x v="123"/>
    <n v="0.5"/>
    <n v="0.62674240000000003"/>
    <n v="0.44979750000000002"/>
    <n v="2.4177190999999998"/>
    <n v="6.8983635999999997"/>
    <n v="3.7428050000000002"/>
    <n v="3.9813198999999999"/>
    <n v="1.2948455000000001"/>
    <n v="0.13475090000000001"/>
    <n v="1.054"/>
    <n v="0.96379999999999999"/>
    <n v="0.8589"/>
    <n v="1.0744"/>
    <n v="0.95"/>
    <n v="0.83299999999999996"/>
    <n v="0.89659999999999995"/>
    <n v="3.4056000000000002"/>
    <x v="123"/>
  </r>
  <r>
    <x v="5"/>
    <n v="201730009"/>
    <s v="FRM"/>
    <s v="Kansas"/>
    <s v="Sedgwick"/>
    <n v="37.651111"/>
    <n v="-97.362222000000003"/>
    <n v="81196"/>
    <x v="109"/>
    <n v="20.8"/>
    <x v="0"/>
    <x v="124"/>
    <x v="124"/>
    <x v="124"/>
    <x v="124"/>
    <x v="124"/>
    <x v="121"/>
    <x v="124"/>
    <x v="124"/>
    <n v="0.5"/>
    <n v="0.55212799999999995"/>
    <n v="0.48932639999999999"/>
    <n v="2.7789229999999998"/>
    <n v="6.0910602000000003"/>
    <n v="3.8970115000000001"/>
    <n v="4.9879742"/>
    <n v="1.4119600000000001"/>
    <n v="0.13496739999999999"/>
    <n v="0.77380000000000004"/>
    <n v="1.1119000000000001"/>
    <n v="1.2151000000000001"/>
    <n v="0.73380000000000001"/>
    <n v="0.81859999999999999"/>
    <n v="1.7294"/>
    <n v="1.0472999999999999"/>
    <n v="0.436"/>
    <x v="124"/>
  </r>
  <r>
    <x v="5"/>
    <n v="201730010"/>
    <s v="FRM"/>
    <s v="Kansas"/>
    <s v="Sedgwick"/>
    <n v="37.701110999999997"/>
    <n v="-97.313889000000003"/>
    <n v="81196"/>
    <x v="44"/>
    <n v="20.3"/>
    <x v="0"/>
    <x v="125"/>
    <x v="125"/>
    <x v="125"/>
    <x v="125"/>
    <x v="125"/>
    <x v="122"/>
    <x v="125"/>
    <x v="125"/>
    <n v="0.5"/>
    <n v="0.63624789999999998"/>
    <n v="0.43875029999999998"/>
    <n v="2.2544909"/>
    <n v="7.5572423999999998"/>
    <n v="4.1489982999999997"/>
    <n v="3.3138584999999998"/>
    <n v="1.2754821999999999"/>
    <n v="0.25816070000000002"/>
    <n v="0.99719999999999998"/>
    <n v="0.99229999999999996"/>
    <n v="0.93430000000000002"/>
    <n v="0.99580000000000002"/>
    <n v="0.91410000000000002"/>
    <n v="0.97529999999999994"/>
    <n v="0.94059999999999999"/>
    <n v="1"/>
    <x v="125"/>
  </r>
  <r>
    <x v="5"/>
    <n v="201770013"/>
    <s v="FRM"/>
    <s v="Kansas"/>
    <s v="Shawnee"/>
    <n v="39.024270000000001"/>
    <n v="-95.711280000000002"/>
    <n v="94208"/>
    <x v="109"/>
    <n v="21"/>
    <x v="0"/>
    <x v="126"/>
    <x v="126"/>
    <x v="126"/>
    <x v="126"/>
    <x v="126"/>
    <x v="123"/>
    <x v="126"/>
    <x v="126"/>
    <n v="0.5"/>
    <n v="1.4164584"/>
    <n v="0.73477879999999995"/>
    <n v="1.7171273"/>
    <n v="10.0096741"/>
    <n v="4.7272739000000001"/>
    <n v="0.2584475"/>
    <n v="1.6904828999999999"/>
    <n v="3.2146800000000003E-2"/>
    <n v="0.99870000000000003"/>
    <n v="0.99670000000000003"/>
    <n v="0.95409999999999995"/>
    <n v="0.99760000000000004"/>
    <n v="0.95309999999999995"/>
    <n v="0.995"/>
    <n v="0.95209999999999995"/>
    <n v="1"/>
    <x v="126"/>
  </r>
  <r>
    <x v="5"/>
    <n v="201910002"/>
    <s v="FRM"/>
    <s v="Kansas"/>
    <s v="Sumner"/>
    <n v="37.476944000000003"/>
    <n v="-97.366388999999998"/>
    <n v="79196"/>
    <x v="110"/>
    <n v="19.8"/>
    <x v="0"/>
    <x v="127"/>
    <x v="127"/>
    <x v="127"/>
    <x v="127"/>
    <x v="127"/>
    <x v="124"/>
    <x v="127"/>
    <x v="127"/>
    <n v="0.5"/>
    <n v="0.84963200000000005"/>
    <n v="0.51269529999999996"/>
    <n v="2.4376836000000002"/>
    <n v="6.5003748000000003"/>
    <n v="3.5874313999999998"/>
    <n v="4.0631776000000004"/>
    <n v="1.2840005999999999"/>
    <n v="7.7014100000000002E-2"/>
    <n v="1.1933"/>
    <n v="0.95379999999999998"/>
    <n v="0.82799999999999996"/>
    <n v="1.2148000000000001"/>
    <n v="0.86829999999999996"/>
    <n v="0.80079999999999996"/>
    <n v="0.88519999999999999"/>
    <n v="1.0017"/>
    <x v="127"/>
  </r>
  <r>
    <x v="5"/>
    <n v="202090021"/>
    <s v="FRM"/>
    <s v="Kansas"/>
    <s v="Wyandotte"/>
    <n v="39.1175"/>
    <n v="-94.635555999999994"/>
    <n v="95215"/>
    <x v="111"/>
    <n v="22.1"/>
    <x v="0"/>
    <x v="128"/>
    <x v="128"/>
    <x v="128"/>
    <x v="128"/>
    <x v="128"/>
    <x v="125"/>
    <x v="128"/>
    <x v="128"/>
    <n v="0.5"/>
    <n v="0.83784630000000004"/>
    <n v="0.92061530000000003"/>
    <n v="2.1067073000000001"/>
    <n v="9.0842085000000008"/>
    <n v="4.5900325999999998"/>
    <n v="2.2219736999999999"/>
    <n v="1.6826061000000001"/>
    <n v="0.16939650000000001"/>
    <n v="0.99709999999999999"/>
    <n v="0.99639999999999995"/>
    <n v="0.96409999999999996"/>
    <n v="0.99629999999999996"/>
    <n v="0.95620000000000005"/>
    <n v="0.98050000000000004"/>
    <n v="0.96609999999999996"/>
    <n v="1"/>
    <x v="128"/>
  </r>
  <r>
    <x v="5"/>
    <n v="202090022"/>
    <s v="FRM"/>
    <s v="Kansas"/>
    <s v="Wyandotte"/>
    <n v="39.045833000000002"/>
    <n v="-94.694444000000004"/>
    <n v="94215"/>
    <x v="109"/>
    <n v="21"/>
    <x v="0"/>
    <x v="129"/>
    <x v="129"/>
    <x v="129"/>
    <x v="129"/>
    <x v="129"/>
    <x v="126"/>
    <x v="129"/>
    <x v="129"/>
    <n v="0.5"/>
    <n v="0.94401409999999997"/>
    <n v="0.78420009999999996"/>
    <n v="1.9865336"/>
    <n v="8.7486086000000007"/>
    <n v="5.7268895999999998"/>
    <n v="0.22811780000000001"/>
    <n v="2.0215976000000002"/>
    <n v="0.13015550000000001"/>
    <n v="0.99819999999999998"/>
    <n v="0.997"/>
    <n v="0.96109999999999995"/>
    <n v="0.99739999999999995"/>
    <n v="0.96040000000000003"/>
    <n v="0.99539999999999995"/>
    <n v="0.95960000000000001"/>
    <n v="1"/>
    <x v="129"/>
  </r>
  <r>
    <x v="5"/>
    <n v="220170008"/>
    <s v="FRM"/>
    <s v="Louisiana"/>
    <s v="Caddo Parish"/>
    <n v="32.471665999999999"/>
    <n v="-93.794999000000004"/>
    <n v="33224"/>
    <x v="13"/>
    <n v="23.1"/>
    <x v="0"/>
    <x v="130"/>
    <x v="130"/>
    <x v="130"/>
    <x v="130"/>
    <x v="130"/>
    <x v="0"/>
    <x v="130"/>
    <x v="130"/>
    <n v="0.5"/>
    <n v="1.1553964999999999"/>
    <n v="0.73226800000000003"/>
    <n v="1.4079406999999999"/>
    <n v="13.550834699999999"/>
    <n v="4.2319573999999998"/>
    <n v="5.5999999999999997E-6"/>
    <n v="1.5141857000000001"/>
    <n v="3.1440700000000002E-2"/>
    <n v="0.73960000000000004"/>
    <n v="1.0900000000000001"/>
    <n v="0.90629999999999999"/>
    <n v="1.0732999999999999"/>
    <n v="0.88939999999999997"/>
    <n v="-9"/>
    <n v="0.89880000000000004"/>
    <n v="0.94159999999999999"/>
    <x v="130"/>
  </r>
  <r>
    <x v="5"/>
    <n v="220190009"/>
    <s v="FRM"/>
    <s v="Louisiana"/>
    <s v="Calcasieu Parish"/>
    <n v="30.227778000000001"/>
    <n v="-93.578333000000001"/>
    <n v="13225"/>
    <x v="112"/>
    <n v="19.899999999999999"/>
    <x v="0"/>
    <x v="131"/>
    <x v="131"/>
    <x v="131"/>
    <x v="131"/>
    <x v="131"/>
    <x v="127"/>
    <x v="131"/>
    <x v="131"/>
    <n v="0.5"/>
    <n v="2.080368"/>
    <n v="0.6360536"/>
    <n v="1.6343253"/>
    <n v="7.9610747999999996"/>
    <n v="5.2588176999999998"/>
    <n v="8.0502099999999993E-2"/>
    <n v="1.5976994"/>
    <n v="0.19991320000000001"/>
    <n v="0.99890000000000001"/>
    <n v="0.99470000000000003"/>
    <n v="0.96299999999999997"/>
    <n v="0.99709999999999999"/>
    <n v="0.96389999999999998"/>
    <n v="0.99509999999999998"/>
    <n v="0.96240000000000003"/>
    <n v="1"/>
    <x v="131"/>
  </r>
  <r>
    <x v="5"/>
    <n v="270370470"/>
    <s v="FRM"/>
    <s v="Minnesota"/>
    <s v="Dakota"/>
    <n v="44.738460000000003"/>
    <n v="-93.237250000000003"/>
    <n v="147223"/>
    <x v="113"/>
    <n v="26.6"/>
    <x v="0"/>
    <x v="132"/>
    <x v="132"/>
    <x v="132"/>
    <x v="132"/>
    <x v="132"/>
    <x v="128"/>
    <x v="132"/>
    <x v="132"/>
    <n v="0.5"/>
    <n v="0.56458059999999999"/>
    <n v="0.85258970000000001"/>
    <n v="3.6668658000000001"/>
    <n v="7.0505304000000004"/>
    <n v="3.1893417999999998"/>
    <n v="8.6125039999999995"/>
    <n v="1.935298"/>
    <n v="0.30407060000000002"/>
    <n v="0.99439999999999995"/>
    <n v="0.99419999999999997"/>
    <n v="0.94610000000000005"/>
    <n v="0.99539999999999995"/>
    <n v="0.9204"/>
    <n v="0.9587"/>
    <n v="0.94850000000000001"/>
    <n v="1"/>
    <x v="132"/>
  </r>
  <r>
    <x v="5"/>
    <n v="270530961"/>
    <s v="FRM"/>
    <s v="Minnesota"/>
    <s v="Hennepin"/>
    <n v="44.875509999999998"/>
    <n v="-93.258920000000003"/>
    <n v="148223"/>
    <x v="104"/>
    <n v="24.6"/>
    <x v="0"/>
    <x v="133"/>
    <x v="133"/>
    <x v="133"/>
    <x v="133"/>
    <x v="133"/>
    <x v="129"/>
    <x v="133"/>
    <x v="133"/>
    <n v="0.5"/>
    <n v="0.6520473"/>
    <n v="1.0057311"/>
    <n v="3.4181436999999999"/>
    <n v="5.9402666000000002"/>
    <n v="3.0373076999999999"/>
    <n v="8.0359154000000004"/>
    <n v="1.7477672"/>
    <n v="0.33627400000000002"/>
    <n v="0.99590000000000001"/>
    <n v="0.99690000000000001"/>
    <n v="0.95799999999999996"/>
    <n v="0.99780000000000002"/>
    <n v="0.94259999999999999"/>
    <n v="0.96560000000000001"/>
    <n v="0.96150000000000002"/>
    <n v="1"/>
    <x v="133"/>
  </r>
  <r>
    <x v="5"/>
    <n v="270530963"/>
    <s v="FRM"/>
    <s v="Minnesota"/>
    <s v="Hennepin"/>
    <n v="44.953659999999999"/>
    <n v="-93.258210000000005"/>
    <n v="149223"/>
    <x v="114"/>
    <n v="26.9"/>
    <x v="0"/>
    <x v="134"/>
    <x v="134"/>
    <x v="134"/>
    <x v="134"/>
    <x v="134"/>
    <x v="130"/>
    <x v="134"/>
    <x v="134"/>
    <n v="0.5"/>
    <n v="0.61457070000000003"/>
    <n v="0.99181269999999999"/>
    <n v="3.7873952000000002"/>
    <n v="6.5173158999999998"/>
    <n v="3.2027404000000002"/>
    <n v="9.0683726999999994"/>
    <n v="1.9430463"/>
    <n v="0.36124420000000002"/>
    <n v="1.1455"/>
    <n v="1.0892999999999999"/>
    <n v="0.92749999999999999"/>
    <n v="1.0649"/>
    <n v="0.94969999999999999"/>
    <n v="0.92169999999999996"/>
    <n v="0.92979999999999996"/>
    <n v="1.004"/>
    <x v="134"/>
  </r>
  <r>
    <x v="5"/>
    <n v="270531007"/>
    <s v="FRM"/>
    <s v="Minnesota"/>
    <s v="Hennepin"/>
    <n v="45.039720000000003"/>
    <n v="-93.298739999999995"/>
    <n v="150223"/>
    <x v="115"/>
    <n v="27.5"/>
    <x v="0"/>
    <x v="135"/>
    <x v="135"/>
    <x v="135"/>
    <x v="135"/>
    <x v="135"/>
    <x v="131"/>
    <x v="135"/>
    <x v="135"/>
    <n v="0.5"/>
    <n v="0.50736630000000005"/>
    <n v="0.85146920000000004"/>
    <n v="3.5979774"/>
    <n v="8.2377052000000006"/>
    <n v="2.9208311999999998"/>
    <n v="8.7390156000000001"/>
    <n v="1.8511302000000001"/>
    <n v="0.33187139999999998"/>
    <n v="0.82609999999999995"/>
    <n v="0.89219999999999999"/>
    <n v="1.0306"/>
    <n v="0.88849999999999996"/>
    <n v="0.93879999999999997"/>
    <n v="1.0677000000000001"/>
    <n v="1.04"/>
    <n v="1.0175000000000001"/>
    <x v="135"/>
  </r>
  <r>
    <x v="5"/>
    <n v="270532006"/>
    <s v="FRM"/>
    <s v="Minnesota"/>
    <s v="Hennepin"/>
    <n v="44.948050000000002"/>
    <n v="-93.343149999999994"/>
    <n v="149222"/>
    <x v="80"/>
    <n v="27.5"/>
    <x v="0"/>
    <x v="136"/>
    <x v="136"/>
    <x v="136"/>
    <x v="136"/>
    <x v="136"/>
    <x v="132"/>
    <x v="136"/>
    <x v="136"/>
    <n v="0.5"/>
    <n v="0.39487470000000002"/>
    <n v="0.7569922"/>
    <n v="4.0196924000000003"/>
    <n v="6.3847646999999998"/>
    <n v="3.0010892999999998"/>
    <n v="10.028306000000001"/>
    <n v="2.0781874999999999"/>
    <n v="0.3521048"/>
    <n v="0.99209999999999998"/>
    <n v="0.99480000000000002"/>
    <n v="0.94740000000000002"/>
    <n v="0.99590000000000001"/>
    <n v="0.91800000000000004"/>
    <n v="0.95920000000000005"/>
    <n v="0.95420000000000005"/>
    <n v="1"/>
    <x v="136"/>
  </r>
  <r>
    <x v="5"/>
    <n v="271230866"/>
    <s v="FRM"/>
    <s v="Minnesota"/>
    <s v="Ramsey"/>
    <n v="44.899259999999998"/>
    <n v="-93.017080000000007"/>
    <n v="148225"/>
    <x v="80"/>
    <n v="27.7"/>
    <x v="0"/>
    <x v="137"/>
    <x v="137"/>
    <x v="137"/>
    <x v="137"/>
    <x v="137"/>
    <x v="133"/>
    <x v="137"/>
    <x v="137"/>
    <n v="0.5"/>
    <n v="0.57350250000000003"/>
    <n v="0.91406089999999995"/>
    <n v="3.4885125000000001"/>
    <n v="8.8746966999999994"/>
    <n v="2.9790462999999998"/>
    <n v="8.3207053999999996"/>
    <n v="1.7874999"/>
    <n v="0.32012160000000001"/>
    <n v="0.995"/>
    <n v="0.99580000000000002"/>
    <n v="0.95320000000000005"/>
    <n v="0.997"/>
    <n v="0.93610000000000004"/>
    <n v="0.96109999999999995"/>
    <n v="0.95720000000000005"/>
    <n v="1"/>
    <x v="137"/>
  </r>
  <r>
    <x v="5"/>
    <n v="271230868"/>
    <s v="FRM"/>
    <s v="Minnesota"/>
    <s v="Ramsey"/>
    <n v="44.950719999999997"/>
    <n v="-93.098269999999999"/>
    <n v="149224"/>
    <x v="116"/>
    <n v="31"/>
    <x v="0"/>
    <x v="138"/>
    <x v="138"/>
    <x v="138"/>
    <x v="138"/>
    <x v="138"/>
    <x v="134"/>
    <x v="138"/>
    <x v="138"/>
    <n v="0.5"/>
    <n v="0.68318159999999994"/>
    <n v="1.0074034999999999"/>
    <n v="3.6392452999999998"/>
    <n v="11.2402716"/>
    <n v="3.3433739999999998"/>
    <n v="8.3755731999999998"/>
    <n v="1.9059358"/>
    <n v="0.33108749999999998"/>
    <n v="0.99570000000000003"/>
    <n v="0.99690000000000001"/>
    <n v="0.95709999999999995"/>
    <n v="0.99750000000000005"/>
    <n v="0.93969999999999998"/>
    <n v="0.96619999999999995"/>
    <n v="0.95950000000000002"/>
    <n v="1"/>
    <x v="138"/>
  </r>
  <r>
    <x v="5"/>
    <n v="271230871"/>
    <s v="FRM"/>
    <s v="Minnesota"/>
    <s v="Ramsey"/>
    <n v="44.959389999999999"/>
    <n v="-93.035870000000003"/>
    <n v="149224"/>
    <x v="117"/>
    <n v="32.1"/>
    <x v="0"/>
    <x v="139"/>
    <x v="139"/>
    <x v="139"/>
    <x v="139"/>
    <x v="139"/>
    <x v="135"/>
    <x v="139"/>
    <x v="139"/>
    <n v="0.5"/>
    <n v="0.70710119999999999"/>
    <n v="1.0999102999999999"/>
    <n v="4.0365839000000001"/>
    <n v="10.244950299999999"/>
    <n v="3.8226705000000001"/>
    <n v="9.1983537999999996"/>
    <n v="2.1820259000000002"/>
    <n v="0.3630835"/>
    <n v="0.99509999999999998"/>
    <n v="0.99660000000000004"/>
    <n v="0.95630000000000004"/>
    <n v="0.99729999999999996"/>
    <n v="0.93799999999999994"/>
    <n v="0.96609999999999996"/>
    <n v="0.95860000000000001"/>
    <n v="1"/>
    <x v="139"/>
  </r>
  <r>
    <x v="5"/>
    <n v="271377001"/>
    <s v="FRM"/>
    <s v="Minnesota"/>
    <s v="St. Louis"/>
    <n v="47.523355000000002"/>
    <n v="-92.536304999999999"/>
    <n v="173225"/>
    <x v="1"/>
    <n v="15.8"/>
    <x v="0"/>
    <x v="140"/>
    <x v="140"/>
    <x v="140"/>
    <x v="140"/>
    <x v="140"/>
    <x v="136"/>
    <x v="140"/>
    <x v="140"/>
    <n v="0.5"/>
    <n v="0.80967370000000005"/>
    <n v="0.44923449999999998"/>
    <n v="1.4397202"/>
    <n v="7.2030095999999997"/>
    <n v="2.6556014999999999"/>
    <n v="1.8021697999999999"/>
    <n v="0.98317460000000001"/>
    <n v="1.7317099999999998E-2"/>
    <n v="0.99390000000000001"/>
    <n v="0.98660000000000003"/>
    <n v="0.90629999999999999"/>
    <n v="0.99339999999999995"/>
    <n v="0.89080000000000004"/>
    <n v="0.93830000000000002"/>
    <n v="0.8992"/>
    <n v="1"/>
    <x v="140"/>
  </r>
  <r>
    <x v="5"/>
    <n v="271390505"/>
    <s v="FRM"/>
    <s v="Minnesota"/>
    <s v="Scott"/>
    <n v="44.791437000000002"/>
    <n v="-93.512534000000002"/>
    <n v="147221"/>
    <x v="48"/>
    <n v="25.3"/>
    <x v="0"/>
    <x v="141"/>
    <x v="141"/>
    <x v="141"/>
    <x v="141"/>
    <x v="141"/>
    <x v="137"/>
    <x v="141"/>
    <x v="141"/>
    <n v="0.5"/>
    <n v="0.74384430000000001"/>
    <n v="1.0024170999999999"/>
    <n v="3.2852863999999999"/>
    <n v="7.1301192999999996"/>
    <n v="3.8615385999999998"/>
    <n v="6.5882392000000003"/>
    <n v="1.9700669"/>
    <n v="0.26785809999999999"/>
    <n v="1.0678000000000001"/>
    <n v="1.0098"/>
    <n v="0.87849999999999995"/>
    <n v="1.1771"/>
    <n v="1.0926"/>
    <n v="0.77659999999999996"/>
    <n v="1.0057"/>
    <n v="0.85089999999999999"/>
    <x v="141"/>
  </r>
  <r>
    <x v="5"/>
    <n v="271453052"/>
    <s v="FRM"/>
    <s v="Minnesota"/>
    <s v="Stearns"/>
    <n v="45.549838999999999"/>
    <n v="-94.133449999999996"/>
    <n v="154217"/>
    <x v="100"/>
    <n v="22.7"/>
    <x v="0"/>
    <x v="142"/>
    <x v="142"/>
    <x v="142"/>
    <x v="142"/>
    <x v="142"/>
    <x v="138"/>
    <x v="142"/>
    <x v="142"/>
    <n v="0.5"/>
    <n v="0.52895119999999995"/>
    <n v="0.64562050000000004"/>
    <n v="3.0609739"/>
    <n v="6.3530978999999999"/>
    <n v="2.5207204999999999"/>
    <n v="7.3943256999999996"/>
    <n v="1.5715566000000001"/>
    <n v="0.21476880000000001"/>
    <n v="0.99439999999999995"/>
    <n v="0.9919"/>
    <n v="0.94840000000000002"/>
    <n v="0.99539999999999995"/>
    <n v="0.92030000000000001"/>
    <n v="0.96089999999999998"/>
    <n v="0.95430000000000004"/>
    <n v="1"/>
    <x v="142"/>
  </r>
  <r>
    <x v="5"/>
    <n v="271630446"/>
    <s v="FRM"/>
    <s v="Minnesota"/>
    <s v="Washington"/>
    <n v="45.027979999999999"/>
    <n v="-92.774150000000006"/>
    <n v="150225"/>
    <x v="118"/>
    <n v="29.4"/>
    <x v="0"/>
    <x v="143"/>
    <x v="143"/>
    <x v="143"/>
    <x v="143"/>
    <x v="143"/>
    <x v="139"/>
    <x v="143"/>
    <x v="143"/>
    <n v="0.5"/>
    <n v="0.77106969999999997"/>
    <n v="1.1758599000000001"/>
    <n v="4.2111577999999996"/>
    <n v="6.6518268999999997"/>
    <n v="3.8010054000000002"/>
    <n v="9.8261231999999996"/>
    <n v="2.1458162999999999"/>
    <n v="0.35469790000000001"/>
    <n v="0.99570000000000003"/>
    <n v="0.99719999999999998"/>
    <n v="0.96020000000000005"/>
    <n v="0.99790000000000001"/>
    <n v="0.94720000000000004"/>
    <n v="0.96660000000000001"/>
    <n v="0.96309999999999996"/>
    <n v="1"/>
    <x v="143"/>
  </r>
  <r>
    <x v="5"/>
    <n v="290210005"/>
    <s v="FRM"/>
    <s v="Missouri"/>
    <s v="Buchanan"/>
    <n v="39.741694000000003"/>
    <n v="-94.858583999999993"/>
    <n v="100214"/>
    <x v="105"/>
    <n v="24.3"/>
    <x v="0"/>
    <x v="144"/>
    <x v="144"/>
    <x v="144"/>
    <x v="144"/>
    <x v="144"/>
    <x v="140"/>
    <x v="144"/>
    <x v="144"/>
    <n v="0.5"/>
    <n v="0.91845759999999999"/>
    <n v="0.64023620000000003"/>
    <n v="2.6121821000000001"/>
    <n v="9.7319098000000004"/>
    <n v="4.5272312000000001"/>
    <n v="3.6004149999999999"/>
    <n v="1.7932410999999999"/>
    <n v="5.1012500000000002E-2"/>
    <n v="0.99709999999999999"/>
    <n v="0.99319999999999997"/>
    <n v="0.95760000000000001"/>
    <n v="0.99399999999999999"/>
    <n v="0.94169999999999998"/>
    <n v="0.98229999999999995"/>
    <n v="0.95920000000000005"/>
    <n v="1"/>
    <x v="144"/>
  </r>
  <r>
    <x v="5"/>
    <n v="290370003"/>
    <s v="FRM"/>
    <s v="Missouri"/>
    <s v="Cass"/>
    <n v="38.75976"/>
    <n v="-94.579970000000003"/>
    <n v="91216"/>
    <x v="14"/>
    <n v="23.4"/>
    <x v="0"/>
    <x v="145"/>
    <x v="145"/>
    <x v="145"/>
    <x v="145"/>
    <x v="145"/>
    <x v="141"/>
    <x v="145"/>
    <x v="145"/>
    <n v="0.5"/>
    <n v="0.96194420000000003"/>
    <n v="0.86478600000000005"/>
    <n v="2.5926317999999999"/>
    <n v="8.1486940000000008"/>
    <n v="5.8697295"/>
    <n v="2.1659462"/>
    <n v="2.1748837999999999"/>
    <n v="0.12621669999999999"/>
    <n v="0.99750000000000005"/>
    <n v="0.99519999999999997"/>
    <n v="0.95830000000000004"/>
    <n v="0.99650000000000005"/>
    <n v="0.95269999999999999"/>
    <n v="0.9758"/>
    <n v="0.9597"/>
    <n v="1"/>
    <x v="145"/>
  </r>
  <r>
    <x v="5"/>
    <n v="290470005"/>
    <s v="FRM"/>
    <s v="Missouri"/>
    <s v="Clay"/>
    <n v="39.303089999999997"/>
    <n v="-94.376622999999995"/>
    <n v="96217"/>
    <x v="111"/>
    <n v="21.9"/>
    <x v="0"/>
    <x v="146"/>
    <x v="146"/>
    <x v="146"/>
    <x v="146"/>
    <x v="146"/>
    <x v="142"/>
    <x v="146"/>
    <x v="146"/>
    <n v="0.5"/>
    <n v="0.60322399999999998"/>
    <n v="0.57287410000000005"/>
    <n v="2.9504608999999999"/>
    <n v="6.3909549999999999"/>
    <n v="6.3366346"/>
    <n v="2.1906064000000001"/>
    <n v="2.3648726999999998"/>
    <n v="2.8310399999999999E-2"/>
    <n v="1.0579000000000001"/>
    <n v="0.99199999999999999"/>
    <n v="0.91200000000000003"/>
    <n v="1.1053999999999999"/>
    <n v="1.1495"/>
    <n v="0.52"/>
    <n v="1.1323000000000001"/>
    <n v="0.86160000000000003"/>
    <x v="146"/>
  </r>
  <r>
    <x v="5"/>
    <n v="290770032"/>
    <s v="FRM"/>
    <s v="Missouri"/>
    <s v="Greene"/>
    <n v="37.199541000000004"/>
    <n v="-93.284874000000002"/>
    <n v="77225"/>
    <x v="100"/>
    <n v="22.9"/>
    <x v="0"/>
    <x v="147"/>
    <x v="147"/>
    <x v="147"/>
    <x v="147"/>
    <x v="147"/>
    <x v="143"/>
    <x v="147"/>
    <x v="147"/>
    <n v="0.5"/>
    <n v="1.0826334"/>
    <n v="0.57158120000000001"/>
    <n v="2.208323"/>
    <n v="10.1717052"/>
    <n v="4.8538661000000003"/>
    <n v="1.8902760999999999"/>
    <n v="1.6512628"/>
    <n v="6.3147999999999998E-3"/>
    <n v="0.99709999999999999"/>
    <n v="0.99180000000000001"/>
    <n v="0.94910000000000005"/>
    <n v="0.995"/>
    <n v="0.94310000000000005"/>
    <n v="0.9738"/>
    <n v="0.95"/>
    <n v="1"/>
    <x v="147"/>
  </r>
  <r>
    <x v="5"/>
    <n v="290950034"/>
    <s v="FRM"/>
    <s v="Missouri"/>
    <s v="Jackson"/>
    <n v="39.104757999999997"/>
    <n v="-94.570796000000001"/>
    <n v="94216"/>
    <x v="119"/>
    <n v="26"/>
    <x v="0"/>
    <x v="148"/>
    <x v="148"/>
    <x v="148"/>
    <x v="148"/>
    <x v="148"/>
    <x v="144"/>
    <x v="148"/>
    <x v="148"/>
    <n v="0.5"/>
    <n v="0.97005710000000001"/>
    <n v="1.0297546"/>
    <n v="2.5000498000000002"/>
    <n v="11.0308399"/>
    <n v="4.2479205000000002"/>
    <n v="3.9294194999999998"/>
    <n v="1.6230297"/>
    <n v="0.17534350000000001"/>
    <n v="1.0038"/>
    <n v="1.0177"/>
    <n v="0.86699999999999999"/>
    <n v="1.1097999999999999"/>
    <n v="0.89349999999999996"/>
    <n v="0.86660000000000004"/>
    <n v="0.90329999999999999"/>
    <n v="0.97119999999999995"/>
    <x v="148"/>
  </r>
  <r>
    <x v="5"/>
    <n v="300131026"/>
    <s v="FRM"/>
    <s v="Montana"/>
    <s v="Cascade"/>
    <n v="47.502222000000003"/>
    <n v="-111.27888900000001"/>
    <n v="179109"/>
    <x v="120"/>
    <n v="16.399999999999999"/>
    <x v="0"/>
    <x v="149"/>
    <x v="149"/>
    <x v="149"/>
    <x v="149"/>
    <x v="149"/>
    <x v="145"/>
    <x v="149"/>
    <x v="149"/>
    <n v="0.5"/>
    <n v="1.3846828"/>
    <n v="0.81189429999999996"/>
    <n v="0.20315440000000001"/>
    <n v="12.7864962"/>
    <n v="0.56788130000000003"/>
    <n v="0"/>
    <n v="0.20992479999999999"/>
    <n v="5.0175999999999997E-3"/>
    <n v="1.0482"/>
    <n v="1.0492999999999999"/>
    <n v="0.88039999999999996"/>
    <n v="0.98260000000000003"/>
    <n v="0.86360000000000003"/>
    <n v="0"/>
    <n v="0.94350000000000001"/>
    <n v="0.3135"/>
    <x v="149"/>
  </r>
  <r>
    <x v="5"/>
    <n v="300290009"/>
    <s v="FRM"/>
    <s v="Montana"/>
    <s v="Flathead"/>
    <n v="48.399721999999997"/>
    <n v="-114.333611"/>
    <n v="191092"/>
    <x v="102"/>
    <n v="21.4"/>
    <x v="0"/>
    <x v="150"/>
    <x v="150"/>
    <x v="150"/>
    <x v="150"/>
    <x v="150"/>
    <x v="146"/>
    <x v="150"/>
    <x v="150"/>
    <n v="0.5"/>
    <n v="0.92733849999999995"/>
    <n v="0.60483100000000001"/>
    <n v="0.52436039999999995"/>
    <n v="16.7655277"/>
    <n v="1.1032099"/>
    <n v="0.65512669999999995"/>
    <n v="0.3339567"/>
    <n v="6.5728999999999996E-3"/>
    <n v="0.99719999999999998"/>
    <n v="0.99139999999999995"/>
    <n v="0.97119999999999995"/>
    <n v="0.98850000000000005"/>
    <n v="0.97260000000000002"/>
    <n v="0.97060000000000002"/>
    <n v="0.97019999999999995"/>
    <n v="1"/>
    <x v="150"/>
  </r>
  <r>
    <x v="5"/>
    <n v="300290047"/>
    <s v="FRM"/>
    <s v="Montana"/>
    <s v="Flathead"/>
    <n v="48.202500000000001"/>
    <n v="-114.305556"/>
    <n v="189091"/>
    <x v="28"/>
    <n v="19.399999999999999"/>
    <x v="0"/>
    <x v="151"/>
    <x v="151"/>
    <x v="151"/>
    <x v="151"/>
    <x v="151"/>
    <x v="147"/>
    <x v="151"/>
    <x v="151"/>
    <n v="0.5"/>
    <n v="1.0572667"/>
    <n v="0.86960479999999996"/>
    <n v="0.36219380000000001"/>
    <n v="15.184210800000001"/>
    <n v="0.91408440000000002"/>
    <n v="0.2637987"/>
    <n v="0.27761920000000001"/>
    <n v="7.2522000000000003E-3"/>
    <n v="1.0011000000000001"/>
    <n v="1.0679000000000001"/>
    <n v="0.93769999999999998"/>
    <n v="0.99490000000000001"/>
    <n v="0.96419999999999995"/>
    <n v="0.83620000000000005"/>
    <n v="0.96450000000000002"/>
    <n v="0.96650000000000003"/>
    <x v="151"/>
  </r>
  <r>
    <x v="5"/>
    <n v="300310008"/>
    <s v="FRM"/>
    <s v="Montana"/>
    <s v="Gallatin"/>
    <n v="45.772778000000002"/>
    <n v="-111.17749999999999"/>
    <n v="163107"/>
    <x v="2"/>
    <n v="26.1"/>
    <x v="0"/>
    <x v="152"/>
    <x v="152"/>
    <x v="152"/>
    <x v="152"/>
    <x v="152"/>
    <x v="148"/>
    <x v="152"/>
    <x v="152"/>
    <n v="0.5"/>
    <n v="1.3243237999999999"/>
    <n v="1.3623346000000001"/>
    <n v="0.49213030000000002"/>
    <n v="20.503686900000002"/>
    <n v="0.80074129999999999"/>
    <n v="0.80628310000000003"/>
    <n v="0.3250575"/>
    <n v="6.0661300000000001E-2"/>
    <n v="0.99929999999999997"/>
    <n v="0.99739999999999995"/>
    <n v="0.97740000000000005"/>
    <n v="0.99690000000000001"/>
    <n v="0.98180000000000001"/>
    <n v="0.97160000000000002"/>
    <n v="0.97919999999999996"/>
    <n v="1"/>
    <x v="152"/>
  </r>
  <r>
    <x v="5"/>
    <n v="300310016"/>
    <s v="FRM"/>
    <s v="Montana"/>
    <s v="Gallatin"/>
    <n v="44.661392999999997"/>
    <n v="-111.105891"/>
    <n v="153106"/>
    <x v="121"/>
    <n v="22.1"/>
    <x v="0"/>
    <x v="153"/>
    <x v="153"/>
    <x v="153"/>
    <x v="153"/>
    <x v="153"/>
    <x v="149"/>
    <x v="153"/>
    <x v="153"/>
    <n v="0.5"/>
    <n v="1.2728775999999999"/>
    <n v="0.6521865"/>
    <n v="0.48548789999999997"/>
    <n v="17.322855000000001"/>
    <n v="0.96388600000000002"/>
    <n v="0.61625390000000002"/>
    <n v="0.29139860000000001"/>
    <n v="2.24186E-2"/>
    <n v="0.99929999999999997"/>
    <n v="0.99709999999999999"/>
    <n v="0.98540000000000005"/>
    <n v="0.99709999999999999"/>
    <n v="0.98099999999999998"/>
    <n v="0.99199999999999999"/>
    <n v="0.98260000000000003"/>
    <n v="1"/>
    <x v="153"/>
  </r>
  <r>
    <x v="5"/>
    <n v="300530018"/>
    <s v="FRM"/>
    <s v="Montana"/>
    <s v="Lincoln"/>
    <n v="48.384166999999998"/>
    <n v="-115.548056"/>
    <n v="192084"/>
    <x v="122"/>
    <n v="31.7"/>
    <x v="0"/>
    <x v="154"/>
    <x v="154"/>
    <x v="154"/>
    <x v="154"/>
    <x v="154"/>
    <x v="150"/>
    <x v="154"/>
    <x v="154"/>
    <n v="0.5"/>
    <n v="0.57555690000000004"/>
    <n v="2.6580352999999999"/>
    <n v="0.60236659999999997"/>
    <n v="25.019855499999998"/>
    <n v="0.92152670000000003"/>
    <n v="1.0495467000000001"/>
    <n v="0.32813599999999998"/>
    <n v="0.1129869"/>
    <n v="0.9556"/>
    <n v="0.99539999999999995"/>
    <n v="0.97670000000000001"/>
    <n v="0.98309999999999997"/>
    <n v="0.99170000000000003"/>
    <n v="0.96030000000000004"/>
    <n v="0.98"/>
    <n v="0.97550000000000003"/>
    <x v="154"/>
  </r>
  <r>
    <x v="5"/>
    <n v="300630031"/>
    <s v="FRM"/>
    <s v="Montana"/>
    <s v="Missoula"/>
    <n v="46.874912000000002"/>
    <n v="-113.99525300000001"/>
    <n v="176091"/>
    <x v="123"/>
    <n v="25.9"/>
    <x v="0"/>
    <x v="155"/>
    <x v="155"/>
    <x v="155"/>
    <x v="155"/>
    <x v="155"/>
    <x v="151"/>
    <x v="155"/>
    <x v="155"/>
    <n v="0.5"/>
    <n v="1.1535865999999999"/>
    <n v="1.7617966"/>
    <n v="0.74851699999999999"/>
    <n v="18.334716799999999"/>
    <n v="1.1096585999999999"/>
    <n v="1.5468166999999999"/>
    <n v="0.5783121"/>
    <n v="0.19660520000000001"/>
    <n v="0.99919999999999998"/>
    <n v="0.99870000000000003"/>
    <n v="0.97989999999999999"/>
    <n v="0.99890000000000001"/>
    <n v="0.98219999999999996"/>
    <n v="0.97929999999999995"/>
    <n v="0.9798"/>
    <n v="1"/>
    <x v="155"/>
  </r>
  <r>
    <x v="5"/>
    <n v="300810007"/>
    <s v="FRM"/>
    <s v="Montana"/>
    <s v="Ravalli"/>
    <n v="46.245517"/>
    <n v="-114.159808"/>
    <n v="171089"/>
    <x v="124"/>
    <n v="29.1"/>
    <x v="0"/>
    <x v="156"/>
    <x v="156"/>
    <x v="156"/>
    <x v="156"/>
    <x v="156"/>
    <x v="152"/>
    <x v="156"/>
    <x v="156"/>
    <n v="0.5"/>
    <n v="0.74985299999999999"/>
    <n v="1.1017014999999999"/>
    <n v="0.67170929999999995"/>
    <n v="23.044395399999999"/>
    <n v="1.0124209"/>
    <n v="1.4895164999999999"/>
    <n v="0.42299209999999998"/>
    <n v="0.15385650000000001"/>
    <n v="0.998"/>
    <n v="0.99680000000000002"/>
    <n v="0.95409999999999995"/>
    <n v="0.99670000000000003"/>
    <n v="0.95589999999999997"/>
    <n v="0.95299999999999996"/>
    <n v="0.95399999999999996"/>
    <n v="1"/>
    <x v="156"/>
  </r>
  <r>
    <x v="5"/>
    <n v="300890007"/>
    <s v="FRM"/>
    <s v="Montana"/>
    <s v="Sanders"/>
    <n v="47.596389000000002"/>
    <n v="-115.323611"/>
    <n v="184084"/>
    <x v="125"/>
    <n v="19.3"/>
    <x v="0"/>
    <x v="157"/>
    <x v="157"/>
    <x v="157"/>
    <x v="157"/>
    <x v="157"/>
    <x v="153"/>
    <x v="157"/>
    <x v="157"/>
    <n v="0.5"/>
    <n v="0.96262179999999997"/>
    <n v="0.81564020000000004"/>
    <n v="0.37756620000000002"/>
    <n v="15.109271"/>
    <n v="0.83939299999999994"/>
    <n v="0.43590190000000001"/>
    <n v="0.24813350000000001"/>
    <n v="2.5809800000000001E-2"/>
    <n v="0.99760000000000004"/>
    <n v="0.99770000000000003"/>
    <n v="0.96209999999999996"/>
    <n v="0.99809999999999999"/>
    <n v="0.96009999999999995"/>
    <n v="0.9657"/>
    <n v="0.96150000000000002"/>
    <n v="1"/>
    <x v="157"/>
  </r>
  <r>
    <x v="5"/>
    <n v="300930005"/>
    <s v="FRM"/>
    <s v="Montana"/>
    <s v="Silver Bow"/>
    <n v="46.002397000000002"/>
    <n v="-112.50088599999999"/>
    <n v="166099"/>
    <x v="52"/>
    <n v="33.799999999999997"/>
    <x v="0"/>
    <x v="158"/>
    <x v="158"/>
    <x v="158"/>
    <x v="158"/>
    <x v="158"/>
    <x v="154"/>
    <x v="158"/>
    <x v="158"/>
    <n v="0.5"/>
    <n v="1.1728521999999999"/>
    <n v="3.2309112999999998"/>
    <n v="0.85889769999999999"/>
    <n v="24.5230408"/>
    <n v="0.6657805"/>
    <n v="2.2466078"/>
    <n v="0.5272308"/>
    <n v="0.16076480000000001"/>
    <n v="0.99929999999999997"/>
    <n v="0.99690000000000001"/>
    <n v="0.96840000000000004"/>
    <n v="0.99660000000000004"/>
    <n v="0.97130000000000005"/>
    <n v="0.9667"/>
    <n v="0.96870000000000001"/>
    <n v="1"/>
    <x v="158"/>
  </r>
  <r>
    <x v="5"/>
    <n v="301111065"/>
    <s v="FRM"/>
    <s v="Montana"/>
    <s v="Yellowstone"/>
    <n v="45.801943999999999"/>
    <n v="-108.42611100000001"/>
    <n v="161125"/>
    <x v="126"/>
    <n v="17.399999999999999"/>
    <x v="0"/>
    <x v="159"/>
    <x v="159"/>
    <x v="159"/>
    <x v="159"/>
    <x v="159"/>
    <x v="155"/>
    <x v="159"/>
    <x v="159"/>
    <n v="0.5"/>
    <n v="1.2797989000000001"/>
    <n v="0.53956000000000004"/>
    <n v="0.2695574"/>
    <n v="13.747159999999999"/>
    <n v="0.71154329999999999"/>
    <n v="9.00223E-2"/>
    <n v="0.24443609999999999"/>
    <n v="9.9847500000000006E-2"/>
    <n v="1.0609999999999999"/>
    <n v="1.1662999999999999"/>
    <n v="0.80569999999999997"/>
    <n v="0.99139999999999995"/>
    <n v="0.81889999999999996"/>
    <n v="0.54949999999999999"/>
    <n v="0.86109999999999998"/>
    <n v="0.68120000000000003"/>
    <x v="159"/>
  </r>
  <r>
    <x v="5"/>
    <n v="310550019"/>
    <s v="FRM"/>
    <s v="Nebraska"/>
    <s v="Douglas"/>
    <n v="41.247486000000002"/>
    <n v="-95.973141999999996"/>
    <n v="114206"/>
    <x v="93"/>
    <n v="22.5"/>
    <x v="0"/>
    <x v="160"/>
    <x v="160"/>
    <x v="160"/>
    <x v="160"/>
    <x v="160"/>
    <x v="156"/>
    <x v="160"/>
    <x v="160"/>
    <n v="0.5"/>
    <n v="1.5718211"/>
    <n v="0.67023790000000005"/>
    <n v="2.5639436"/>
    <n v="7.2105274000000001"/>
    <n v="3.4753620999999999"/>
    <n v="4.7671051000000002"/>
    <n v="1.5465357"/>
    <n v="0.22024189999999999"/>
    <n v="0.99670000000000003"/>
    <n v="0.99609999999999999"/>
    <n v="0.95799999999999996"/>
    <n v="0.99660000000000004"/>
    <n v="0.9375"/>
    <n v="0.97829999999999995"/>
    <n v="0.96319999999999995"/>
    <n v="1"/>
    <x v="160"/>
  </r>
  <r>
    <x v="5"/>
    <n v="310550052"/>
    <s v="FRM"/>
    <s v="Nebraska"/>
    <s v="Douglas"/>
    <n v="41.197847000000003"/>
    <n v="-96.056685999999999"/>
    <n v="114205"/>
    <x v="127"/>
    <n v="21.3"/>
    <x v="0"/>
    <x v="161"/>
    <x v="161"/>
    <x v="161"/>
    <x v="161"/>
    <x v="161"/>
    <x v="157"/>
    <x v="161"/>
    <x v="161"/>
    <n v="0.5"/>
    <n v="1.6387227"/>
    <n v="0.66686060000000003"/>
    <n v="2.6787399999999999"/>
    <n v="5.5743809000000004"/>
    <n v="3.4673066000000001"/>
    <n v="5.0677251999999999"/>
    <n v="1.6144392000000001"/>
    <n v="0.1886264"/>
    <n v="1.0367"/>
    <n v="0.97099999999999997"/>
    <n v="0.89949999999999997"/>
    <n v="1.0903"/>
    <n v="1.1116999999999999"/>
    <n v="0.80549999999999999"/>
    <n v="1.0303"/>
    <n v="1.7269000000000001"/>
    <x v="161"/>
  </r>
  <r>
    <x v="5"/>
    <n v="310790004"/>
    <s v="FRM"/>
    <s v="Nebraska"/>
    <s v="Hall"/>
    <n v="40.942098999999999"/>
    <n v="-98.364966999999993"/>
    <n v="111189"/>
    <x v="128"/>
    <n v="17.600000000000001"/>
    <x v="0"/>
    <x v="162"/>
    <x v="162"/>
    <x v="162"/>
    <x v="162"/>
    <x v="162"/>
    <x v="158"/>
    <x v="162"/>
    <x v="162"/>
    <n v="0.5"/>
    <n v="1.0911576999999999"/>
    <n v="0.49377290000000001"/>
    <n v="2.2519149999999999"/>
    <n v="4.9016713999999997"/>
    <n v="2.9219065"/>
    <n v="4.1974977999999998"/>
    <n v="1.2164173"/>
    <n v="3.2767499999999998E-2"/>
    <n v="0.99570000000000003"/>
    <n v="0.99180000000000001"/>
    <n v="0.93769999999999998"/>
    <n v="0.99170000000000003"/>
    <n v="0.90710000000000002"/>
    <n v="0.96579999999999999"/>
    <n v="0.93920000000000003"/>
    <n v="1"/>
    <x v="162"/>
  </r>
  <r>
    <x v="5"/>
    <n v="311090022"/>
    <s v="FRM"/>
    <s v="Nebraska"/>
    <s v="Lancaster"/>
    <n v="40.81259"/>
    <n v="-96.683019999999999"/>
    <n v="110201"/>
    <x v="128"/>
    <n v="17.7"/>
    <x v="0"/>
    <x v="163"/>
    <x v="163"/>
    <x v="163"/>
    <x v="163"/>
    <x v="163"/>
    <x v="159"/>
    <x v="163"/>
    <x v="163"/>
    <n v="0.5"/>
    <n v="1.4597435000000001"/>
    <n v="0.54170169999999995"/>
    <n v="2.0834869999999999"/>
    <n v="4.7649198000000004"/>
    <n v="4.2652378000000004"/>
    <n v="2.3259645"/>
    <n v="1.6453971000000001"/>
    <n v="0.16769310000000001"/>
    <n v="0.99719999999999998"/>
    <n v="0.99380000000000002"/>
    <n v="0.94359999999999999"/>
    <n v="0.996"/>
    <n v="0.92949999999999999"/>
    <n v="0.97540000000000004"/>
    <n v="0.94179999999999997"/>
    <n v="1"/>
    <x v="163"/>
  </r>
  <r>
    <x v="5"/>
    <n v="311530007"/>
    <s v="FRM"/>
    <s v="Nebraska"/>
    <s v="Sarpy"/>
    <n v="41.133293999999999"/>
    <n v="-95.956102999999999"/>
    <n v="113206"/>
    <x v="111"/>
    <n v="21.9"/>
    <x v="0"/>
    <x v="164"/>
    <x v="164"/>
    <x v="164"/>
    <x v="164"/>
    <x v="164"/>
    <x v="160"/>
    <x v="164"/>
    <x v="164"/>
    <n v="0.5"/>
    <n v="2.0569761"/>
    <n v="0.65413250000000001"/>
    <n v="1.8014531"/>
    <n v="9.6087599000000008"/>
    <n v="4.6135316"/>
    <n v="0.95535270000000005"/>
    <n v="1.5595969000000001"/>
    <n v="0.2494191"/>
    <n v="1.0104"/>
    <n v="0.95989999999999998"/>
    <n v="0.86199999999999999"/>
    <n v="1.0615000000000001"/>
    <n v="1.0331999999999999"/>
    <n v="0.48809999999999998"/>
    <n v="0.99080000000000001"/>
    <n v="1.3207"/>
    <x v="164"/>
  </r>
  <r>
    <x v="5"/>
    <n v="311570003"/>
    <s v="FRM"/>
    <s v="Nebraska"/>
    <s v="Scotts Bluff"/>
    <n v="41.865000000000002"/>
    <n v="-103.664444"/>
    <n v="121153"/>
    <x v="94"/>
    <n v="18.3"/>
    <x v="0"/>
    <x v="165"/>
    <x v="165"/>
    <x v="165"/>
    <x v="165"/>
    <x v="165"/>
    <x v="161"/>
    <x v="165"/>
    <x v="165"/>
    <n v="0.5"/>
    <n v="1.5812142"/>
    <n v="0.50784689999999999"/>
    <n v="0.71852769999999999"/>
    <n v="12.303175899999999"/>
    <n v="1.5296813"/>
    <n v="0.5644401"/>
    <n v="0.55798110000000001"/>
    <n v="7.0528800000000003E-2"/>
    <n v="0.99770000000000003"/>
    <n v="0.99490000000000001"/>
    <n v="0.92530000000000001"/>
    <n v="0.99539999999999995"/>
    <n v="0.90969999999999995"/>
    <n v="0.98229999999999995"/>
    <n v="0.91700000000000004"/>
    <n v="1"/>
    <x v="165"/>
  </r>
  <r>
    <x v="5"/>
    <n v="311770002"/>
    <s v="FRM"/>
    <s v="Nebraska"/>
    <s v="Washington"/>
    <n v="41.551211000000002"/>
    <n v="-96.146174999999999"/>
    <n v="117204"/>
    <x v="129"/>
    <n v="19.600000000000001"/>
    <x v="0"/>
    <x v="166"/>
    <x v="166"/>
    <x v="166"/>
    <x v="166"/>
    <x v="166"/>
    <x v="162"/>
    <x v="166"/>
    <x v="166"/>
    <n v="0.5"/>
    <n v="1.1325925999999999"/>
    <n v="0.55441070000000003"/>
    <n v="2.8122535000000002"/>
    <n v="3.7987535000000001"/>
    <n v="3.0638548999999999"/>
    <n v="6.0348848999999998"/>
    <n v="1.5740732"/>
    <n v="0.13879340000000001"/>
    <n v="0.99709999999999999"/>
    <n v="0.995"/>
    <n v="0.96689999999999998"/>
    <n v="0.99529999999999996"/>
    <n v="0.94069999999999998"/>
    <n v="0.98419999999999996"/>
    <n v="0.97109999999999996"/>
    <n v="1"/>
    <x v="166"/>
  </r>
  <r>
    <x v="5"/>
    <n v="320030561"/>
    <s v="FRM"/>
    <s v="Nevada"/>
    <s v="Clark"/>
    <n v="36.163994000000002"/>
    <n v="-115.11393"/>
    <n v="81064"/>
    <x v="130"/>
    <n v="21.3"/>
    <x v="0"/>
    <x v="167"/>
    <x v="167"/>
    <x v="167"/>
    <x v="167"/>
    <x v="167"/>
    <x v="163"/>
    <x v="167"/>
    <x v="167"/>
    <n v="0.5"/>
    <n v="1.6887022"/>
    <n v="3.7169205999999999"/>
    <n v="0.27687990000000001"/>
    <n v="13.703253699999999"/>
    <n v="0.50463880000000005"/>
    <n v="0.30220819999999998"/>
    <n v="0.15564359999999999"/>
    <n v="0.45993620000000002"/>
    <n v="0.72299999999999998"/>
    <n v="1.073"/>
    <n v="0.86739999999999995"/>
    <n v="1.1106"/>
    <n v="0.44040000000000001"/>
    <n v="1.3722000000000001"/>
    <n v="0.26910000000000001"/>
    <n v="0.83050000000000002"/>
    <x v="167"/>
  </r>
  <r>
    <x v="5"/>
    <n v="320031019"/>
    <s v="FRM"/>
    <s v="Nevada"/>
    <s v="Clark"/>
    <n v="35.785634000000002"/>
    <n v="-115.35706"/>
    <n v="77062"/>
    <x v="131"/>
    <n v="10.8"/>
    <x v="0"/>
    <x v="168"/>
    <x v="168"/>
    <x v="168"/>
    <x v="168"/>
    <x v="168"/>
    <x v="164"/>
    <x v="168"/>
    <x v="168"/>
    <n v="0.5"/>
    <n v="2.2927114999999998"/>
    <n v="0.99009080000000005"/>
    <n v="0.41289510000000001"/>
    <n v="4.7464827999999999"/>
    <n v="1.2953397"/>
    <n v="2.86298E-2"/>
    <n v="0.39833160000000001"/>
    <n v="0.16749910000000001"/>
    <n v="0.99929999999999997"/>
    <n v="0.9929"/>
    <n v="0.9597"/>
    <n v="0.99390000000000001"/>
    <n v="0.95289999999999997"/>
    <n v="0.9768"/>
    <n v="0.96340000000000003"/>
    <n v="1"/>
    <x v="168"/>
  </r>
  <r>
    <x v="5"/>
    <n v="320032002"/>
    <s v="FRM"/>
    <s v="Nevada"/>
    <s v="Clark"/>
    <n v="36.191110999999999"/>
    <n v="-115.12222199999999"/>
    <n v="81064"/>
    <x v="132"/>
    <n v="18.899999999999999"/>
    <x v="0"/>
    <x v="169"/>
    <x v="169"/>
    <x v="169"/>
    <x v="169"/>
    <x v="169"/>
    <x v="165"/>
    <x v="169"/>
    <x v="169"/>
    <n v="0.5"/>
    <n v="2.4784391000000001"/>
    <n v="1.4058299999999999"/>
    <n v="0.4753501"/>
    <n v="10.5647802"/>
    <n v="2.0328343000000002"/>
    <n v="7.0697399999999994E-2"/>
    <n v="0.80117400000000005"/>
    <n v="0.58645290000000005"/>
    <n v="0.99950000000000006"/>
    <n v="0.99780000000000002"/>
    <n v="0.93430000000000002"/>
    <n v="0.99860000000000004"/>
    <n v="0.91510000000000002"/>
    <n v="0.99719999999999998"/>
    <n v="0.91339999999999999"/>
    <n v="1"/>
    <x v="169"/>
  </r>
  <r>
    <x v="5"/>
    <n v="320310016"/>
    <s v="FRM"/>
    <s v="Nevada"/>
    <s v="Washoe"/>
    <n v="39.525083000000002"/>
    <n v="-119.807717"/>
    <n v="118038"/>
    <x v="77"/>
    <n v="37.200000000000003"/>
    <x v="0"/>
    <x v="170"/>
    <x v="170"/>
    <x v="170"/>
    <x v="170"/>
    <x v="170"/>
    <x v="166"/>
    <x v="170"/>
    <x v="170"/>
    <n v="0.5"/>
    <n v="1.9051174"/>
    <n v="2.8903549000000002"/>
    <n v="1.4512813"/>
    <n v="24.5767326"/>
    <n v="1.2447691999999999"/>
    <n v="3.4318740000000001"/>
    <n v="0.99007800000000001"/>
    <n v="0.21245359999999999"/>
    <n v="0.99980000000000002"/>
    <n v="0.99939999999999996"/>
    <n v="0.99529999999999996"/>
    <n v="0.99970000000000003"/>
    <n v="0.99250000000000005"/>
    <n v="0.99650000000000005"/>
    <n v="0.99580000000000002"/>
    <n v="1"/>
    <x v="170"/>
  </r>
  <r>
    <x v="5"/>
    <n v="350010023"/>
    <s v="FRM"/>
    <s v="New Mexico"/>
    <s v="Bernalillo"/>
    <n v="35.134300000000003"/>
    <n v="-106.5852"/>
    <n v="61126"/>
    <x v="133"/>
    <n v="15.2"/>
    <x v="0"/>
    <x v="171"/>
    <x v="171"/>
    <x v="171"/>
    <x v="171"/>
    <x v="171"/>
    <x v="167"/>
    <x v="171"/>
    <x v="171"/>
    <n v="0.5"/>
    <n v="0.86060429999999999"/>
    <n v="2.0699548999999999"/>
    <n v="0.52507599999999999"/>
    <n v="9.3338757000000001"/>
    <n v="0.78801180000000004"/>
    <n v="0.82557510000000001"/>
    <n v="0.28996090000000002"/>
    <n v="2.6171099999999999E-2"/>
    <n v="0.99860000000000004"/>
    <n v="0.99350000000000005"/>
    <n v="0.92700000000000005"/>
    <n v="0.99590000000000001"/>
    <n v="0.88539999999999996"/>
    <n v="0.98209999999999997"/>
    <n v="0.92210000000000003"/>
    <n v="1"/>
    <x v="171"/>
  </r>
  <r>
    <x v="5"/>
    <n v="350010024"/>
    <s v="FRM"/>
    <s v="New Mexico"/>
    <s v="Bernalillo"/>
    <n v="35.063099999999999"/>
    <n v="-106.578785"/>
    <n v="61126"/>
    <x v="95"/>
    <n v="15.7"/>
    <x v="0"/>
    <x v="172"/>
    <x v="172"/>
    <x v="172"/>
    <x v="172"/>
    <x v="172"/>
    <x v="168"/>
    <x v="172"/>
    <x v="172"/>
    <n v="0.5"/>
    <n v="1.4008080000000001"/>
    <n v="1.7172695"/>
    <n v="0.57599520000000004"/>
    <n v="9.4073581999999991"/>
    <n v="1.1097535999999999"/>
    <n v="0.59915839999999998"/>
    <n v="0.41863800000000001"/>
    <n v="3.2036299999999997E-2"/>
    <n v="0.999"/>
    <n v="0.99429999999999996"/>
    <n v="0.94299999999999995"/>
    <n v="0.99590000000000001"/>
    <n v="0.9234"/>
    <n v="0.99299999999999999"/>
    <n v="0.94359999999999999"/>
    <n v="1"/>
    <x v="172"/>
  </r>
  <r>
    <x v="5"/>
    <n v="350050005"/>
    <s v="FRM"/>
    <s v="New Mexico"/>
    <s v="Chaves"/>
    <n v="33.396943999999998"/>
    <n v="-104.523611"/>
    <n v="44140"/>
    <x v="95"/>
    <n v="14.4"/>
    <x v="0"/>
    <x v="173"/>
    <x v="173"/>
    <x v="173"/>
    <x v="173"/>
    <x v="173"/>
    <x v="169"/>
    <x v="173"/>
    <x v="173"/>
    <n v="0.5"/>
    <n v="2.3757432000000001"/>
    <n v="0.32625280000000001"/>
    <n v="1.1314683000000001"/>
    <n v="5.8958940999999996"/>
    <n v="2.4832999999999998"/>
    <n v="0.93392350000000002"/>
    <n v="0.82844499999999999"/>
    <n v="1.6678999999999999E-3"/>
    <n v="0.84670000000000001"/>
    <n v="1.1160000000000001"/>
    <n v="0.71279999999999999"/>
    <n v="1.2439"/>
    <n v="0.70760000000000001"/>
    <n v="0.69230000000000003"/>
    <n v="0.70230000000000004"/>
    <n v="0.51700000000000002"/>
    <x v="173"/>
  </r>
  <r>
    <x v="5"/>
    <n v="350130017"/>
    <s v="FRM"/>
    <s v="New Mexico"/>
    <s v="Doña Ana"/>
    <n v="31.795832999999998"/>
    <n v="-106.5575"/>
    <n v="31123"/>
    <x v="11"/>
    <n v="25.1"/>
    <x v="0"/>
    <x v="174"/>
    <x v="174"/>
    <x v="174"/>
    <x v="174"/>
    <x v="174"/>
    <x v="170"/>
    <x v="174"/>
    <x v="174"/>
    <n v="0.5"/>
    <n v="7.0403190000000002"/>
    <n v="1.3122837999999999"/>
    <n v="0.37129430000000002"/>
    <n v="14.185723299999999"/>
    <n v="0.84316310000000005"/>
    <n v="0.3038093"/>
    <n v="0.28636699999999998"/>
    <n v="0.29415849999999999"/>
    <n v="1.3221000000000001"/>
    <n v="0.51500000000000001"/>
    <n v="0.59409999999999996"/>
    <n v="0.62209999999999999"/>
    <n v="0.61240000000000006"/>
    <n v="0.71099999999999997"/>
    <n v="0.62390000000000001"/>
    <n v="0.67700000000000005"/>
    <x v="174"/>
  </r>
  <r>
    <x v="5"/>
    <n v="350130025"/>
    <s v="FRM"/>
    <s v="New Mexico"/>
    <s v="Doña Ana"/>
    <n v="32.321944000000002"/>
    <n v="-106.76777800000001"/>
    <n v="36122"/>
    <x v="134"/>
    <n v="11.4"/>
    <x v="0"/>
    <x v="175"/>
    <x v="175"/>
    <x v="175"/>
    <x v="175"/>
    <x v="175"/>
    <x v="171"/>
    <x v="175"/>
    <x v="175"/>
    <n v="0.5"/>
    <n v="3.7426065999999998"/>
    <n v="1.1339035"/>
    <n v="0.43115249999999999"/>
    <n v="3.7880392000000001"/>
    <n v="1.0803133"/>
    <n v="0.22954459999999999"/>
    <n v="0.36518699999999998"/>
    <n v="0.1539249"/>
    <n v="1.0573999999999999"/>
    <n v="0.84950000000000003"/>
    <n v="0.68069999999999997"/>
    <n v="0.90290000000000004"/>
    <n v="0.68379999999999996"/>
    <n v="0.69899999999999995"/>
    <n v="0.68310000000000004"/>
    <n v="0.9325"/>
    <x v="175"/>
  </r>
  <r>
    <x v="5"/>
    <n v="350171002"/>
    <s v="FRM"/>
    <s v="New Mexico"/>
    <s v="Grant"/>
    <n v="32.784444000000001"/>
    <n v="-108.27166699999999"/>
    <n v="41111"/>
    <x v="135"/>
    <n v="9.8000000000000007"/>
    <x v="0"/>
    <x v="176"/>
    <x v="176"/>
    <x v="176"/>
    <x v="176"/>
    <x v="176"/>
    <x v="172"/>
    <x v="176"/>
    <x v="176"/>
    <n v="0.5"/>
    <n v="1.6054679999999999"/>
    <n v="0.29552709999999999"/>
    <n v="0.4339808"/>
    <n v="5.3530106999999996"/>
    <n v="1.1861796"/>
    <n v="3.48353E-2"/>
    <n v="0.42106890000000002"/>
    <n v="1.6449800000000001E-2"/>
    <n v="0.89929999999999999"/>
    <n v="0.99319999999999997"/>
    <n v="0.86899999999999999"/>
    <n v="0.99980000000000002"/>
    <n v="0.86880000000000002"/>
    <n v="0.7298"/>
    <n v="0.86860000000000004"/>
    <n v="1.0454000000000001"/>
    <x v="176"/>
  </r>
  <r>
    <x v="5"/>
    <n v="350431003"/>
    <s v="FRM"/>
    <s v="New Mexico"/>
    <s v="Sandoval"/>
    <n v="35.238056"/>
    <n v="-106.649444"/>
    <n v="62126"/>
    <x v="136"/>
    <n v="9.4"/>
    <x v="0"/>
    <x v="177"/>
    <x v="177"/>
    <x v="177"/>
    <x v="177"/>
    <x v="177"/>
    <x v="173"/>
    <x v="177"/>
    <x v="177"/>
    <n v="0.5"/>
    <n v="1.0884484999999999"/>
    <n v="0.87388489999999996"/>
    <n v="0.42954550000000002"/>
    <n v="4.8970389000000001"/>
    <n v="1.049553"/>
    <n v="0.23910490000000001"/>
    <n v="0.37875140000000002"/>
    <n v="2.0035500000000001E-2"/>
    <n v="0.86319999999999997"/>
    <n v="0.99450000000000005"/>
    <n v="0.97529999999999994"/>
    <n v="0.99560000000000004"/>
    <n v="1.0206"/>
    <n v="0.98950000000000005"/>
    <n v="1.0026999999999999"/>
    <n v="0.98740000000000006"/>
    <x v="177"/>
  </r>
  <r>
    <x v="5"/>
    <n v="350490020"/>
    <s v="FRM"/>
    <s v="New Mexico"/>
    <s v="Santa Fe"/>
    <n v="35.671111000000003"/>
    <n v="-105.953611"/>
    <n v="66131"/>
    <x v="137"/>
    <n v="8.3000000000000007"/>
    <x v="0"/>
    <x v="178"/>
    <x v="178"/>
    <x v="178"/>
    <x v="178"/>
    <x v="178"/>
    <x v="174"/>
    <x v="178"/>
    <x v="178"/>
    <n v="0.5"/>
    <n v="1.6955861000000001"/>
    <n v="0.4351776"/>
    <n v="0.44554310000000003"/>
    <n v="3.6192861000000001"/>
    <n v="1.0029554000000001"/>
    <n v="0.2895896"/>
    <n v="0.336536"/>
    <n v="5.3857000000000002E-3"/>
    <n v="0.99909999999999999"/>
    <n v="0.99409999999999998"/>
    <n v="0.94079999999999997"/>
    <n v="0.99680000000000002"/>
    <n v="0.93200000000000005"/>
    <n v="0.98260000000000003"/>
    <n v="0.92930000000000001"/>
    <n v="1"/>
    <x v="178"/>
  </r>
  <r>
    <x v="5"/>
    <n v="380070002"/>
    <s v="FRM"/>
    <s v="North Dakota"/>
    <s v="Billings"/>
    <n v="46.894300000000001"/>
    <n v="-103.37853"/>
    <n v="168158"/>
    <x v="138"/>
    <n v="10"/>
    <x v="0"/>
    <x v="179"/>
    <x v="179"/>
    <x v="179"/>
    <x v="179"/>
    <x v="179"/>
    <x v="175"/>
    <x v="179"/>
    <x v="179"/>
    <n v="0.5"/>
    <n v="1.1736717999999999"/>
    <n v="0.32996999999999999"/>
    <n v="0.407501"/>
    <n v="6.0926776"/>
    <n v="1.1248834999999999"/>
    <n v="0"/>
    <n v="0.41285539999999998"/>
    <n v="0"/>
    <n v="1.5783"/>
    <n v="1.0223"/>
    <n v="0.26329999999999998"/>
    <n v="1.9404999999999999"/>
    <n v="0.47310000000000002"/>
    <n v="0"/>
    <n v="0.51929999999999998"/>
    <n v="0"/>
    <x v="179"/>
  </r>
  <r>
    <x v="5"/>
    <n v="380150003"/>
    <s v="FRM"/>
    <s v="North Dakota"/>
    <s v="Burleigh"/>
    <n v="46.825425000000003"/>
    <n v="-100.76821"/>
    <n v="166175"/>
    <x v="95"/>
    <n v="14.3"/>
    <x v="0"/>
    <x v="180"/>
    <x v="180"/>
    <x v="180"/>
    <x v="180"/>
    <x v="180"/>
    <x v="176"/>
    <x v="180"/>
    <x v="180"/>
    <n v="0.5"/>
    <n v="0.4108927"/>
    <n v="0.36051"/>
    <n v="1.2514042000000001"/>
    <n v="7.2435736999999998"/>
    <n v="1.7340711"/>
    <n v="2.1257240999999998"/>
    <n v="0.74094680000000002"/>
    <n v="3.6576E-3"/>
    <n v="1.2627999999999999"/>
    <n v="0.95140000000000002"/>
    <n v="0.92090000000000005"/>
    <n v="0.85250000000000004"/>
    <n v="0.81240000000000001"/>
    <n v="1.0773999999999999"/>
    <n v="0.90469999999999995"/>
    <n v="1.6882999999999999"/>
    <x v="180"/>
  </r>
  <r>
    <x v="5"/>
    <n v="380171004"/>
    <s v="FRM"/>
    <s v="North Dakota"/>
    <s v="Cass"/>
    <n v="46.933754"/>
    <n v="-96.855350000000001"/>
    <n v="167199"/>
    <x v="139"/>
    <n v="18.7"/>
    <x v="0"/>
    <x v="181"/>
    <x v="181"/>
    <x v="181"/>
    <x v="181"/>
    <x v="181"/>
    <x v="177"/>
    <x v="181"/>
    <x v="181"/>
    <n v="0.5"/>
    <n v="1.1766970999999999"/>
    <n v="0.45323469999999999"/>
    <n v="2.1098650000000001"/>
    <n v="6.2170538999999998"/>
    <n v="1.8827815999999999"/>
    <n v="5.0403327999999998"/>
    <n v="1.2465444000000001"/>
    <n v="7.7428200000000003E-2"/>
    <n v="0.49859999999999999"/>
    <n v="0.80700000000000005"/>
    <n v="1.4578"/>
    <n v="0.62050000000000005"/>
    <n v="0.72119999999999995"/>
    <n v="2.7654999999999998"/>
    <n v="1.1493"/>
    <n v="1.2994000000000001"/>
    <x v="181"/>
  </r>
  <r>
    <x v="5"/>
    <n v="380570004"/>
    <s v="FRM"/>
    <s v="North Dakota"/>
    <s v="Mercer"/>
    <n v="47.298611000000001"/>
    <n v="-101.766944"/>
    <n v="171168"/>
    <x v="140"/>
    <n v="12.1"/>
    <x v="0"/>
    <x v="182"/>
    <x v="182"/>
    <x v="182"/>
    <x v="182"/>
    <x v="182"/>
    <x v="178"/>
    <x v="182"/>
    <x v="182"/>
    <n v="0.5"/>
    <n v="0.55902739999999995"/>
    <n v="0.32463599999999998"/>
    <n v="0.989869"/>
    <n v="6.1059441999999997"/>
    <n v="1.5221324000000001"/>
    <n v="1.504081"/>
    <n v="0.61698039999999998"/>
    <n v="1.4721700000000001E-2"/>
    <n v="0.84719999999999995"/>
    <n v="0.9768"/>
    <n v="0.63670000000000004"/>
    <n v="1.1314"/>
    <n v="0.72450000000000003"/>
    <n v="0.5554"/>
    <n v="0.68489999999999995"/>
    <n v="7.0784000000000002"/>
    <x v="182"/>
  </r>
  <r>
    <x v="5"/>
    <n v="400159008"/>
    <s v="FRM"/>
    <s v="Oklahoma"/>
    <s v="Caddo"/>
    <n v="35.111944000000001"/>
    <n v="-98.252778000000006"/>
    <n v="57189"/>
    <x v="141"/>
    <n v="-9"/>
    <x v="0"/>
    <x v="183"/>
    <x v="183"/>
    <x v="183"/>
    <x v="183"/>
    <x v="183"/>
    <x v="179"/>
    <x v="183"/>
    <x v="183"/>
    <n v="0.5"/>
    <n v="1.3590703"/>
    <n v="0.56025579999999997"/>
    <n v="1.8408726"/>
    <n v="12.846741700000001"/>
    <n v="4.2339764000000004"/>
    <n v="1.4719955"/>
    <n v="1.5294509000000001"/>
    <n v="1.35414E-2"/>
    <n v="0.99619999999999997"/>
    <n v="0.98209999999999997"/>
    <n v="0.88580000000000003"/>
    <n v="0.98809999999999998"/>
    <n v="0.86070000000000002"/>
    <n v="0.97829999999999995"/>
    <n v="0.88029999999999997"/>
    <n v="1"/>
    <x v="183"/>
  </r>
  <r>
    <x v="5"/>
    <n v="400970186"/>
    <s v="FRM"/>
    <s v="Oklahoma"/>
    <s v="Mayes"/>
    <n v="36.304623999999997"/>
    <n v="-95.310615999999996"/>
    <n v="69211"/>
    <x v="103"/>
    <n v="22.7"/>
    <x v="0"/>
    <x v="184"/>
    <x v="184"/>
    <x v="184"/>
    <x v="184"/>
    <x v="184"/>
    <x v="180"/>
    <x v="184"/>
    <x v="184"/>
    <n v="0.5"/>
    <n v="1.4851730999999999"/>
    <n v="0.70234640000000004"/>
    <n v="2.0424414"/>
    <n v="9.9393548999999997"/>
    <n v="5.3857780000000002"/>
    <n v="0.92099929999999997"/>
    <n v="1.7340176"/>
    <n v="2.1621499999999998E-2"/>
    <n v="1.2633000000000001"/>
    <n v="1.0137"/>
    <n v="0.92479999999999996"/>
    <n v="0.95109999999999995"/>
    <n v="1.1104000000000001"/>
    <n v="0.499"/>
    <n v="1.1214"/>
    <n v="1.1077999999999999"/>
    <x v="184"/>
  </r>
  <r>
    <x v="5"/>
    <n v="401010169"/>
    <s v="FRM"/>
    <s v="Oklahoma"/>
    <s v="Muskogee"/>
    <n v="35.755273000000003"/>
    <n v="-95.377668999999997"/>
    <n v="63211"/>
    <x v="142"/>
    <n v="23.9"/>
    <x v="0"/>
    <x v="185"/>
    <x v="185"/>
    <x v="185"/>
    <x v="185"/>
    <x v="185"/>
    <x v="181"/>
    <x v="185"/>
    <x v="185"/>
    <n v="0.5"/>
    <n v="1.2510155000000001"/>
    <n v="0.59700390000000003"/>
    <n v="2.0412439999999998"/>
    <n v="11.4124575"/>
    <n v="5.3904823999999998"/>
    <n v="0.97602650000000002"/>
    <n v="1.7996928999999999"/>
    <n v="2.37098E-2"/>
    <n v="1.1668000000000001"/>
    <n v="0.8498"/>
    <n v="0.90580000000000005"/>
    <n v="1.0048999999999999"/>
    <n v="1.0388999999999999"/>
    <n v="0.59319999999999995"/>
    <n v="1.0640000000000001"/>
    <n v="1.073"/>
    <x v="185"/>
  </r>
  <r>
    <x v="5"/>
    <n v="401090035"/>
    <s v="FRM"/>
    <s v="Oklahoma"/>
    <s v="Oklahoma"/>
    <n v="35.472920000000002"/>
    <n v="-97.527090000000001"/>
    <n v="61195"/>
    <x v="88"/>
    <n v="20.3"/>
    <x v="0"/>
    <x v="186"/>
    <x v="186"/>
    <x v="186"/>
    <x v="186"/>
    <x v="186"/>
    <x v="182"/>
    <x v="186"/>
    <x v="186"/>
    <n v="0.5"/>
    <n v="1.0394057999999999"/>
    <n v="0.54147690000000004"/>
    <n v="1.8802847"/>
    <n v="8.9967155000000005"/>
    <n v="4.6933483999999996"/>
    <n v="1.036211"/>
    <n v="1.6921862000000001"/>
    <n v="1.86353E-2"/>
    <n v="1.1168"/>
    <n v="0.84699999999999998"/>
    <n v="0.83760000000000001"/>
    <n v="1.0564"/>
    <n v="1.0156000000000001"/>
    <n v="0.44440000000000002"/>
    <n v="1.0717000000000001"/>
    <n v="0.72189999999999999"/>
    <x v="186"/>
  </r>
  <r>
    <x v="5"/>
    <n v="401091037"/>
    <s v="FRM"/>
    <s v="Oklahoma"/>
    <s v="Oklahoma"/>
    <n v="35.614131"/>
    <n v="-97.475082999999998"/>
    <n v="62195"/>
    <x v="121"/>
    <n v="21.7"/>
    <x v="0"/>
    <x v="187"/>
    <x v="187"/>
    <x v="187"/>
    <x v="187"/>
    <x v="187"/>
    <x v="183"/>
    <x v="187"/>
    <x v="187"/>
    <n v="0.5"/>
    <n v="1.0463803"/>
    <n v="0.61041999999999996"/>
    <n v="1.8330709000000001"/>
    <n v="10.350701300000001"/>
    <n v="5.3106007999999996"/>
    <n v="0.14914640000000001"/>
    <n v="1.8939564"/>
    <n v="1.5106700000000001E-2"/>
    <n v="1.218"/>
    <n v="1.1446000000000001"/>
    <n v="0.81459999999999999"/>
    <n v="1.0967"/>
    <n v="0.96950000000000003"/>
    <n v="0.12609999999999999"/>
    <n v="0.93579999999999997"/>
    <n v="1.2079"/>
    <x v="187"/>
  </r>
  <r>
    <x v="5"/>
    <n v="401159004"/>
    <s v="FRM"/>
    <s v="Oklahoma"/>
    <s v="Ottawa"/>
    <n v="36.922221999999998"/>
    <n v="-94.838888999999995"/>
    <n v="74214"/>
    <x v="25"/>
    <n v="22.7"/>
    <x v="0"/>
    <x v="188"/>
    <x v="188"/>
    <x v="188"/>
    <x v="188"/>
    <x v="188"/>
    <x v="0"/>
    <x v="188"/>
    <x v="188"/>
    <n v="0.5"/>
    <n v="2.2307750999999998"/>
    <n v="0.54633489999999996"/>
    <n v="2.1354565999999999"/>
    <n v="8.3098706999999994"/>
    <n v="6.7753730000000001"/>
    <n v="0"/>
    <n v="2.2778871000000001"/>
    <n v="1.0127499999999999E-2"/>
    <n v="0.99809999999999999"/>
    <n v="0.99399999999999999"/>
    <n v="0.96960000000000002"/>
    <n v="0.99729999999999996"/>
    <n v="0.96960000000000002"/>
    <n v="-9"/>
    <n v="0.96960000000000002"/>
    <n v="1"/>
    <x v="188"/>
  </r>
  <r>
    <x v="5"/>
    <n v="401210415"/>
    <s v="FRM"/>
    <s v="Oklahoma"/>
    <s v="Pittsburg"/>
    <n v="34.906083000000002"/>
    <n v="-95.794128000000001"/>
    <n v="56208"/>
    <x v="143"/>
    <n v="22.4"/>
    <x v="0"/>
    <x v="189"/>
    <x v="189"/>
    <x v="189"/>
    <x v="189"/>
    <x v="189"/>
    <x v="184"/>
    <x v="189"/>
    <x v="189"/>
    <n v="0.5"/>
    <n v="1.3655573000000001"/>
    <n v="0.56582860000000001"/>
    <n v="1.9029958"/>
    <n v="10.311750399999999"/>
    <n v="5.4768815000000002"/>
    <n v="0.55063130000000005"/>
    <n v="1.7947550000000001"/>
    <n v="1.7536199999999998E-2"/>
    <n v="0.99829999999999997"/>
    <n v="0.98919999999999997"/>
    <n v="0.96030000000000004"/>
    <n v="0.99660000000000004"/>
    <n v="0.95989999999999998"/>
    <n v="0.97760000000000002"/>
    <n v="0.96130000000000004"/>
    <n v="1"/>
    <x v="189"/>
  </r>
  <r>
    <x v="5"/>
    <n v="401359015"/>
    <s v="FRM"/>
    <s v="Oklahoma"/>
    <s v="Sequoyah"/>
    <n v="35.581173999999997"/>
    <n v="-94.830059000000006"/>
    <n v="62215"/>
    <x v="67"/>
    <n v="24.6"/>
    <x v="0"/>
    <x v="190"/>
    <x v="190"/>
    <x v="190"/>
    <x v="190"/>
    <x v="190"/>
    <x v="185"/>
    <x v="190"/>
    <x v="190"/>
    <n v="0.5"/>
    <n v="1.1548266"/>
    <n v="0.65820869999999998"/>
    <n v="1.9879511999999999"/>
    <n v="12.7202597"/>
    <n v="4.8224334999999998"/>
    <n v="1.1267129"/>
    <n v="1.6216961000000001"/>
    <n v="1.2805E-2"/>
    <n v="0.99729999999999996"/>
    <n v="0.9919"/>
    <n v="0.94510000000000005"/>
    <n v="0.99519999999999997"/>
    <n v="0.9385"/>
    <n v="0.9839"/>
    <n v="0.9375"/>
    <n v="1"/>
    <x v="190"/>
  </r>
  <r>
    <x v="5"/>
    <n v="401430110"/>
    <s v="FRM"/>
    <s v="Oklahoma"/>
    <s v="Tulsa"/>
    <n v="36.140039999999999"/>
    <n v="-95.925381999999999"/>
    <n v="67207"/>
    <x v="144"/>
    <n v="24.1"/>
    <x v="0"/>
    <x v="191"/>
    <x v="191"/>
    <x v="191"/>
    <x v="191"/>
    <x v="191"/>
    <x v="0"/>
    <x v="191"/>
    <x v="191"/>
    <n v="0.5"/>
    <n v="1.2448127"/>
    <n v="0.65761040000000004"/>
    <n v="1.8674477"/>
    <n v="12.232461900000001"/>
    <n v="5.6497907999999999"/>
    <n v="0"/>
    <n v="2.0125248"/>
    <n v="2.80767E-2"/>
    <n v="1.0885"/>
    <n v="0.98099999999999998"/>
    <n v="0.90769999999999995"/>
    <n v="1.0078"/>
    <n v="0.93010000000000004"/>
    <n v="-9"/>
    <n v="0.90429999999999999"/>
    <n v="1.1856"/>
    <x v="191"/>
  </r>
  <r>
    <x v="5"/>
    <n v="401431127"/>
    <s v="FRM"/>
    <s v="Oklahoma"/>
    <s v="Tulsa"/>
    <n v="36.204901999999997"/>
    <n v="-95.976536999999993"/>
    <n v="68206"/>
    <x v="145"/>
    <n v="25.1"/>
    <x v="0"/>
    <x v="192"/>
    <x v="192"/>
    <x v="192"/>
    <x v="192"/>
    <x v="192"/>
    <x v="186"/>
    <x v="192"/>
    <x v="192"/>
    <n v="0.5"/>
    <n v="1.5787289"/>
    <n v="0.74535240000000003"/>
    <n v="2.1500344"/>
    <n v="11.1967459"/>
    <n v="6.3097205000000001"/>
    <n v="0.44644780000000001"/>
    <n v="2.1324508"/>
    <n v="4.1049000000000002E-2"/>
    <n v="1.0306999999999999"/>
    <n v="1.0023"/>
    <n v="0.96319999999999995"/>
    <n v="0.98670000000000002"/>
    <n v="0.97009999999999996"/>
    <n v="0.98019999999999996"/>
    <n v="0.96350000000000002"/>
    <n v="1.0457000000000001"/>
    <x v="192"/>
  </r>
  <r>
    <x v="5"/>
    <n v="410250002"/>
    <s v="FRM"/>
    <s v="Oregon"/>
    <s v="Harney"/>
    <n v="43.586388999999997"/>
    <n v="-119.05111100000001"/>
    <n v="153052"/>
    <x v="117"/>
    <n v="32.9"/>
    <x v="0"/>
    <x v="193"/>
    <x v="193"/>
    <x v="193"/>
    <x v="193"/>
    <x v="193"/>
    <x v="187"/>
    <x v="193"/>
    <x v="193"/>
    <n v="0.5"/>
    <n v="1.0526139999999999"/>
    <n v="1.6362882999999999"/>
    <n v="0.67472770000000004"/>
    <n v="25.989599200000001"/>
    <n v="1.0385789000000001"/>
    <n v="1.5431644"/>
    <n v="0.46221240000000002"/>
    <n v="7.3940800000000001E-2"/>
    <n v="0.99980000000000002"/>
    <n v="0.99929999999999997"/>
    <n v="0.99550000000000005"/>
    <n v="0.99960000000000004"/>
    <n v="0.99419999999999997"/>
    <n v="0.99619999999999997"/>
    <n v="0.99539999999999995"/>
    <n v="1"/>
    <x v="193"/>
  </r>
  <r>
    <x v="5"/>
    <n v="410290133"/>
    <s v="FRM"/>
    <s v="Oregon"/>
    <s v="Jackson"/>
    <n v="42.314078000000002"/>
    <n v="-122.879244"/>
    <n v="149024"/>
    <x v="146"/>
    <n v="31.6"/>
    <x v="0"/>
    <x v="194"/>
    <x v="194"/>
    <x v="194"/>
    <x v="194"/>
    <x v="194"/>
    <x v="188"/>
    <x v="194"/>
    <x v="194"/>
    <n v="0.5"/>
    <n v="1.6307476000000001"/>
    <n v="1.2172121"/>
    <n v="0.62592800000000004"/>
    <n v="24.762813600000001"/>
    <n v="1.0027092"/>
    <n v="1.3408678999999999"/>
    <n v="0.53675349999999999"/>
    <n v="6.9807499999999995E-2"/>
    <n v="0.99929999999999997"/>
    <n v="0.99929999999999997"/>
    <n v="0.99170000000000003"/>
    <n v="0.99939999999999996"/>
    <n v="0.98619999999999997"/>
    <n v="0.99709999999999999"/>
    <n v="0.99009999999999998"/>
    <n v="1"/>
    <x v="194"/>
  </r>
  <r>
    <x v="5"/>
    <n v="410291001"/>
    <s v="FRM"/>
    <s v="Oregon"/>
    <s v="Jackson"/>
    <n v="42.536110999999998"/>
    <n v="-122.875"/>
    <n v="151025"/>
    <x v="147"/>
    <n v="17.600000000000001"/>
    <x v="0"/>
    <x v="195"/>
    <x v="195"/>
    <x v="195"/>
    <x v="195"/>
    <x v="195"/>
    <x v="189"/>
    <x v="195"/>
    <x v="195"/>
    <n v="0.5"/>
    <n v="0.72782530000000001"/>
    <n v="1.0164187"/>
    <n v="0.44563029999999998"/>
    <n v="12.7601423"/>
    <n v="0.64236009999999999"/>
    <n v="1.1251123000000001"/>
    <n v="0.37515540000000003"/>
    <n v="6.79704E-2"/>
    <n v="0.99960000000000004"/>
    <n v="0.99950000000000006"/>
    <n v="0.99439999999999995"/>
    <n v="0.99960000000000004"/>
    <n v="0.98629999999999995"/>
    <n v="0.99790000000000001"/>
    <n v="0.99229999999999996"/>
    <n v="1"/>
    <x v="195"/>
  </r>
  <r>
    <x v="5"/>
    <n v="410330114"/>
    <s v="FRM"/>
    <s v="Oregon"/>
    <s v="Josephine"/>
    <n v="42.434139000000002"/>
    <n v="-123.34848599999999"/>
    <n v="151021"/>
    <x v="148"/>
    <n v="29.1"/>
    <x v="0"/>
    <x v="196"/>
    <x v="196"/>
    <x v="196"/>
    <x v="196"/>
    <x v="196"/>
    <x v="190"/>
    <x v="196"/>
    <x v="196"/>
    <n v="0.5"/>
    <n v="0.8591744"/>
    <n v="1.4117664999999999"/>
    <n v="0.52279509999999996"/>
    <n v="22.923059500000001"/>
    <n v="0.94859110000000002"/>
    <n v="1.2993507"/>
    <n v="0.47616979999999998"/>
    <n v="0.1960556"/>
    <n v="0.99970000000000003"/>
    <n v="0.99890000000000001"/>
    <n v="0.99380000000000002"/>
    <n v="0.999"/>
    <n v="0.99250000000000005"/>
    <n v="0.99429999999999996"/>
    <n v="0.99370000000000003"/>
    <n v="1"/>
    <x v="196"/>
  </r>
  <r>
    <x v="5"/>
    <n v="410350004"/>
    <s v="FRM"/>
    <s v="Oregon"/>
    <s v="Klamath"/>
    <n v="42.188889000000003"/>
    <n v="-121.7225"/>
    <n v="146032"/>
    <x v="149"/>
    <n v="46"/>
    <x v="0"/>
    <x v="197"/>
    <x v="197"/>
    <x v="197"/>
    <x v="197"/>
    <x v="197"/>
    <x v="191"/>
    <x v="197"/>
    <x v="197"/>
    <n v="0.5"/>
    <n v="0.91797600000000001"/>
    <n v="4.3520713000000004"/>
    <n v="0.58559609999999995"/>
    <n v="36.4320679"/>
    <n v="0.81442510000000001"/>
    <n v="1.6593473000000001"/>
    <n v="0.53353229999999996"/>
    <n v="0.2277217"/>
    <n v="0.99980000000000002"/>
    <n v="0.99939999999999996"/>
    <n v="0.99519999999999997"/>
    <n v="0.99970000000000003"/>
    <n v="0.99460000000000004"/>
    <n v="0.99529999999999996"/>
    <n v="0.995"/>
    <n v="1"/>
    <x v="197"/>
  </r>
  <r>
    <x v="5"/>
    <n v="410390058"/>
    <s v="FRM"/>
    <s v="Oregon"/>
    <s v="Lane"/>
    <n v="44.066304000000002"/>
    <n v="-123.139831"/>
    <n v="165027"/>
    <x v="150"/>
    <n v="26.9"/>
    <x v="0"/>
    <x v="198"/>
    <x v="198"/>
    <x v="198"/>
    <x v="198"/>
    <x v="198"/>
    <x v="192"/>
    <x v="198"/>
    <x v="198"/>
    <n v="0.5"/>
    <n v="0.7493997"/>
    <n v="1.3161655999999999"/>
    <n v="0.73104389999999997"/>
    <n v="20.008136700000001"/>
    <n v="1.2813855000000001"/>
    <n v="1.7307888"/>
    <n v="0.5927907"/>
    <n v="8.5627200000000001E-2"/>
    <n v="0.99939999999999996"/>
    <n v="0.99860000000000004"/>
    <n v="0.9909"/>
    <n v="0.99850000000000005"/>
    <n v="0.99299999999999999"/>
    <n v="0.9899"/>
    <n v="0.99109999999999998"/>
    <n v="1"/>
    <x v="198"/>
  </r>
  <r>
    <x v="5"/>
    <n v="410390060"/>
    <s v="FRM"/>
    <s v="Oregon"/>
    <s v="Lane"/>
    <n v="44.026311999999997"/>
    <n v="-123.083737"/>
    <n v="164027"/>
    <x v="151"/>
    <n v="30.7"/>
    <x v="0"/>
    <x v="199"/>
    <x v="199"/>
    <x v="199"/>
    <x v="199"/>
    <x v="199"/>
    <x v="193"/>
    <x v="199"/>
    <x v="199"/>
    <n v="0.5"/>
    <n v="0.78906069999999995"/>
    <n v="1.2726468"/>
    <n v="1.0316278999999999"/>
    <n v="22.054174400000001"/>
    <n v="1.3229997"/>
    <n v="2.8574011000000001"/>
    <n v="0.83842050000000001"/>
    <n v="9.7356300000000007E-2"/>
    <n v="0.99839999999999995"/>
    <n v="0.99590000000000001"/>
    <n v="0.98150000000000004"/>
    <n v="0.99550000000000005"/>
    <n v="0.98929999999999996"/>
    <n v="0.97960000000000003"/>
    <n v="0.98329999999999995"/>
    <n v="1"/>
    <x v="199"/>
  </r>
  <r>
    <x v="5"/>
    <n v="410391009"/>
    <s v="FRM"/>
    <s v="Oregon"/>
    <s v="Lane"/>
    <n v="44.046695999999997"/>
    <n v="-123.01770399999999"/>
    <n v="164028"/>
    <x v="74"/>
    <n v="20.5"/>
    <x v="0"/>
    <x v="200"/>
    <x v="200"/>
    <x v="200"/>
    <x v="200"/>
    <x v="200"/>
    <x v="194"/>
    <x v="200"/>
    <x v="200"/>
    <n v="0.5"/>
    <n v="0.55475969999999997"/>
    <n v="0.7521369"/>
    <n v="0.53182200000000002"/>
    <n v="15.563841800000001"/>
    <n v="0.7805569"/>
    <n v="1.3376735"/>
    <n v="0.44158530000000001"/>
    <n v="5.0875900000000002E-2"/>
    <n v="0.999"/>
    <n v="0.997"/>
    <n v="0.9829"/>
    <n v="0.99580000000000002"/>
    <n v="0.98809999999999998"/>
    <n v="0.98160000000000003"/>
    <n v="0.98419999999999996"/>
    <n v="1"/>
    <x v="200"/>
  </r>
  <r>
    <x v="5"/>
    <n v="410399004"/>
    <s v="FRM"/>
    <s v="Oregon"/>
    <s v="Lane"/>
    <n v="43.799570000000003"/>
    <n v="-123.05349"/>
    <n v="162027"/>
    <x v="103"/>
    <n v="23"/>
    <x v="0"/>
    <x v="201"/>
    <x v="201"/>
    <x v="201"/>
    <x v="201"/>
    <x v="201"/>
    <x v="195"/>
    <x v="201"/>
    <x v="201"/>
    <n v="0.5"/>
    <n v="0.68928529999999999"/>
    <n v="1.5123180000000001"/>
    <n v="0.67890240000000002"/>
    <n v="15.970233"/>
    <n v="1.0137004999999999"/>
    <n v="1.9133180000000001"/>
    <n v="0.64671769999999995"/>
    <n v="0.11591799999999999"/>
    <n v="0.99890000000000001"/>
    <n v="0.99590000000000001"/>
    <n v="0.98299999999999998"/>
    <n v="0.99480000000000002"/>
    <n v="0.9889"/>
    <n v="0.98170000000000002"/>
    <n v="0.98499999999999999"/>
    <n v="1"/>
    <x v="201"/>
  </r>
  <r>
    <x v="5"/>
    <n v="410510080"/>
    <s v="FRM"/>
    <s v="Oregon"/>
    <s v="Multnomah"/>
    <n v="45.496473999999999"/>
    <n v="-122.60341099999999"/>
    <n v="177034"/>
    <x v="152"/>
    <n v="26"/>
    <x v="0"/>
    <x v="202"/>
    <x v="202"/>
    <x v="202"/>
    <x v="202"/>
    <x v="202"/>
    <x v="196"/>
    <x v="202"/>
    <x v="202"/>
    <n v="0.5"/>
    <n v="0.55179699999999998"/>
    <n v="2.3118696000000001"/>
    <n v="0.74888149999999998"/>
    <n v="19.037660599999999"/>
    <n v="1.1827806000000001"/>
    <n v="1.1722606"/>
    <n v="0.39742650000000002"/>
    <n v="0.19431090000000001"/>
    <n v="0.99929999999999997"/>
    <n v="0.99909999999999999"/>
    <n v="0.98970000000000002"/>
    <n v="0.99839999999999995"/>
    <n v="0.99429999999999996"/>
    <n v="0.98419999999999996"/>
    <n v="0.99009999999999998"/>
    <n v="1"/>
    <x v="202"/>
  </r>
  <r>
    <x v="5"/>
    <n v="410510246"/>
    <s v="FRM"/>
    <s v="Oregon"/>
    <s v="Multnomah"/>
    <n v="45.561301"/>
    <n v="-122.67878399999999"/>
    <n v="177034"/>
    <x v="5"/>
    <n v="20.8"/>
    <x v="0"/>
    <x v="203"/>
    <x v="203"/>
    <x v="203"/>
    <x v="203"/>
    <x v="203"/>
    <x v="197"/>
    <x v="203"/>
    <x v="203"/>
    <n v="0.5"/>
    <n v="0.73605019999999999"/>
    <n v="2.0635557000000002"/>
    <n v="1.3353284999999999"/>
    <n v="11.355154000000001"/>
    <n v="2.4237036999999999"/>
    <n v="1.4992376999999999"/>
    <n v="0.74823269999999997"/>
    <n v="0.16624159999999999"/>
    <n v="0.999"/>
    <n v="0.99880000000000002"/>
    <n v="0.99080000000000001"/>
    <n v="0.99790000000000001"/>
    <n v="0.99419999999999997"/>
    <n v="0.98380000000000001"/>
    <n v="0.99299999999999999"/>
    <n v="1"/>
    <x v="203"/>
  </r>
  <r>
    <x v="5"/>
    <n v="410590121"/>
    <s v="FRM"/>
    <s v="Oregon"/>
    <s v="Umatilla"/>
    <n v="45.651944"/>
    <n v="-118.818611"/>
    <n v="172058"/>
    <x v="153"/>
    <n v="23.8"/>
    <x v="0"/>
    <x v="204"/>
    <x v="204"/>
    <x v="204"/>
    <x v="204"/>
    <x v="204"/>
    <x v="198"/>
    <x v="204"/>
    <x v="204"/>
    <n v="0.5"/>
    <n v="0.46160649999999998"/>
    <n v="0.83345809999999998"/>
    <n v="0.6601863"/>
    <n v="18.4881973"/>
    <n v="0.51564200000000004"/>
    <n v="1.9213994000000001"/>
    <n v="0.44730350000000002"/>
    <n v="3.59668E-2"/>
    <n v="0.99870000000000003"/>
    <n v="0.99780000000000002"/>
    <n v="0.98560000000000003"/>
    <n v="0.99560000000000004"/>
    <n v="0.98399999999999999"/>
    <n v="0.9859"/>
    <n v="0.98550000000000004"/>
    <n v="1"/>
    <x v="204"/>
  </r>
  <r>
    <x v="5"/>
    <n v="410610119"/>
    <s v="FRM"/>
    <s v="Oregon"/>
    <s v="Union"/>
    <n v="45.338971999999998"/>
    <n v="-118.094497"/>
    <n v="168062"/>
    <x v="154"/>
    <n v="18.5"/>
    <x v="0"/>
    <x v="205"/>
    <x v="205"/>
    <x v="205"/>
    <x v="205"/>
    <x v="205"/>
    <x v="199"/>
    <x v="205"/>
    <x v="205"/>
    <n v="0.5"/>
    <n v="0.4370252"/>
    <n v="0.51778840000000004"/>
    <n v="0.503664"/>
    <n v="14.454070099999999"/>
    <n v="0.28890759999999999"/>
    <n v="1.4713605999999999"/>
    <n v="0.34926370000000001"/>
    <n v="2.37483E-2"/>
    <n v="0.99919999999999998"/>
    <n v="0.99909999999999999"/>
    <n v="0.99099999999999999"/>
    <n v="0.99939999999999996"/>
    <n v="0.98009999999999997"/>
    <n v="0.99390000000000001"/>
    <n v="0.99"/>
    <n v="1"/>
    <x v="205"/>
  </r>
  <r>
    <x v="5"/>
    <n v="410670004"/>
    <s v="FRM"/>
    <s v="Oregon"/>
    <s v="Washington"/>
    <n v="45.528530000000003"/>
    <n v="-122.97244000000001"/>
    <n v="178032"/>
    <x v="155"/>
    <n v="31.4"/>
    <x v="0"/>
    <x v="206"/>
    <x v="206"/>
    <x v="206"/>
    <x v="206"/>
    <x v="206"/>
    <x v="200"/>
    <x v="206"/>
    <x v="206"/>
    <n v="0.5"/>
    <n v="0.68470679999999995"/>
    <n v="2.3345349"/>
    <n v="1.2090364"/>
    <n v="22.347507499999999"/>
    <n v="1.8100278000000001"/>
    <n v="1.8684763"/>
    <n v="0.59065210000000001"/>
    <n v="0.14780789999999999"/>
    <n v="0.99870000000000003"/>
    <n v="0.99750000000000005"/>
    <n v="0.99029999999999996"/>
    <n v="0.995"/>
    <n v="0.995"/>
    <n v="0.98460000000000003"/>
    <n v="0.99209999999999998"/>
    <n v="1"/>
    <x v="206"/>
  </r>
  <r>
    <x v="5"/>
    <n v="460110002"/>
    <s v="FRM"/>
    <s v="South Dakota"/>
    <s v="Brookings"/>
    <n v="44.310282999999998"/>
    <n v="-96.800709999999995"/>
    <n v="142200"/>
    <x v="127"/>
    <n v="21.2"/>
    <x v="0"/>
    <x v="207"/>
    <x v="207"/>
    <x v="207"/>
    <x v="207"/>
    <x v="207"/>
    <x v="201"/>
    <x v="207"/>
    <x v="207"/>
    <n v="0.5"/>
    <n v="0.97092460000000003"/>
    <n v="0.52565010000000001"/>
    <n v="2.7321724999999999"/>
    <n v="6.2380838000000001"/>
    <n v="3.7553828"/>
    <n v="4.6645988999999997"/>
    <n v="1.8154859999999999"/>
    <n v="3.1578299999999997E-2"/>
    <n v="0.99639999999999995"/>
    <n v="0.98760000000000003"/>
    <n v="0.9506"/>
    <n v="0.99170000000000003"/>
    <n v="0.94020000000000004"/>
    <n v="0.96189999999999998"/>
    <n v="0.95099999999999996"/>
    <n v="1"/>
    <x v="207"/>
  </r>
  <r>
    <x v="5"/>
    <n v="460130003"/>
    <s v="FRM"/>
    <s v="South Dakota"/>
    <s v="Brown"/>
    <n v="45.462499999999999"/>
    <n v="-98.486110999999994"/>
    <n v="153189"/>
    <x v="156"/>
    <n v="17.899999999999999"/>
    <x v="0"/>
    <x v="208"/>
    <x v="208"/>
    <x v="208"/>
    <x v="208"/>
    <x v="208"/>
    <x v="202"/>
    <x v="208"/>
    <x v="208"/>
    <n v="0.5"/>
    <n v="0.92021399999999998"/>
    <n v="0.42589690000000002"/>
    <n v="2.1443194999999999"/>
    <n v="5.7896818999999997"/>
    <n v="2.8472990999999999"/>
    <n v="3.9228868000000001"/>
    <n v="1.4075451999999999"/>
    <n v="3.1656400000000001E-2"/>
    <n v="0.99490000000000001"/>
    <n v="0.9768"/>
    <n v="0.93789999999999996"/>
    <n v="0.98729999999999996"/>
    <n v="0.9163"/>
    <n v="0.95820000000000005"/>
    <n v="0.94550000000000001"/>
    <n v="1"/>
    <x v="208"/>
  </r>
  <r>
    <x v="5"/>
    <n v="460290002"/>
    <s v="FRM"/>
    <s v="South Dakota"/>
    <s v="Codington"/>
    <n v="44.899650000000001"/>
    <n v="-97.128801999999993"/>
    <n v="148198"/>
    <x v="157"/>
    <n v="23.2"/>
    <x v="0"/>
    <x v="209"/>
    <x v="209"/>
    <x v="209"/>
    <x v="209"/>
    <x v="209"/>
    <x v="203"/>
    <x v="209"/>
    <x v="209"/>
    <n v="0.5"/>
    <n v="0.67835190000000001"/>
    <n v="0.48140329999999998"/>
    <n v="3.9085939000000001"/>
    <n v="2.8835709"/>
    <n v="3.1239781"/>
    <n v="9.5413274999999995"/>
    <n v="2.0960280999999998"/>
    <n v="4.8127700000000002E-2"/>
    <n v="0.99209999999999998"/>
    <n v="0.97809999999999997"/>
    <n v="0.93769999999999998"/>
    <n v="0.98409999999999997"/>
    <n v="0.90500000000000003"/>
    <n v="0.95199999999999996"/>
    <n v="0.94210000000000005"/>
    <n v="1"/>
    <x v="209"/>
  </r>
  <r>
    <x v="5"/>
    <n v="460330132"/>
    <s v="FRM"/>
    <s v="South Dakota"/>
    <s v="Custer"/>
    <n v="43.5578"/>
    <n v="-103.48390000000001"/>
    <n v="137155"/>
    <x v="158"/>
    <n v="13.2"/>
    <x v="0"/>
    <x v="210"/>
    <x v="210"/>
    <x v="210"/>
    <x v="210"/>
    <x v="210"/>
    <x v="204"/>
    <x v="210"/>
    <x v="114"/>
    <n v="0.5"/>
    <n v="1.7476833000000001"/>
    <n v="0.33899849999999998"/>
    <n v="0.61604709999999996"/>
    <n v="7.8318295000000004"/>
    <n v="1.5385291999999999"/>
    <n v="0.1686243"/>
    <n v="0.54519499999999999"/>
    <n v="0"/>
    <n v="0.90620000000000001"/>
    <n v="0.98799999999999999"/>
    <n v="0.86019999999999996"/>
    <n v="1.0445"/>
    <n v="0.86299999999999999"/>
    <n v="0.84819999999999995"/>
    <n v="0.8619"/>
    <n v="-9"/>
    <x v="210"/>
  </r>
  <r>
    <x v="5"/>
    <n v="460710001"/>
    <s v="FRM"/>
    <s v="South Dakota"/>
    <s v="Jackson"/>
    <n v="43.745609999999999"/>
    <n v="-101.94121800000001"/>
    <n v="138166"/>
    <x v="159"/>
    <n v="11.8"/>
    <x v="0"/>
    <x v="211"/>
    <x v="211"/>
    <x v="211"/>
    <x v="211"/>
    <x v="211"/>
    <x v="205"/>
    <x v="211"/>
    <x v="114"/>
    <n v="0.5"/>
    <n v="1.4287102"/>
    <n v="0.25444810000000001"/>
    <n v="0.58136849999999995"/>
    <n v="6.6528659000000001"/>
    <n v="1.4359989"/>
    <n v="0.19423109999999999"/>
    <n v="0.50032509999999997"/>
    <n v="0.32992379999999999"/>
    <n v="1.143"/>
    <n v="1.0094000000000001"/>
    <n v="0.76519999999999999"/>
    <n v="0.98029999999999995"/>
    <n v="0.75539999999999996"/>
    <n v="0.85509999999999997"/>
    <n v="0.74870000000000003"/>
    <n v="-9"/>
    <x v="211"/>
  </r>
  <r>
    <x v="5"/>
    <n v="460990006"/>
    <s v="FRM"/>
    <s v="South Dakota"/>
    <s v="Minnehaha"/>
    <n v="43.544288999999999"/>
    <n v="-96.726434999999995"/>
    <n v="135200"/>
    <x v="160"/>
    <n v="24.7"/>
    <x v="0"/>
    <x v="212"/>
    <x v="212"/>
    <x v="212"/>
    <x v="212"/>
    <x v="212"/>
    <x v="206"/>
    <x v="212"/>
    <x v="210"/>
    <n v="0.5"/>
    <n v="0.5393772"/>
    <n v="0.59736469999999997"/>
    <n v="4.2813311000000001"/>
    <n v="2.6324203000000002"/>
    <n v="3.6030049000000002"/>
    <n v="10.206345600000001"/>
    <n v="2.3680184"/>
    <n v="6.3793000000000002E-2"/>
    <n v="0.95860000000000001"/>
    <n v="0.96519999999999995"/>
    <n v="0.94710000000000005"/>
    <n v="1.292"/>
    <n v="1.1129"/>
    <n v="0.88690000000000002"/>
    <n v="0.99409999999999998"/>
    <n v="0.7228"/>
    <x v="212"/>
  </r>
  <r>
    <x v="5"/>
    <n v="460990008"/>
    <s v="FRM"/>
    <s v="South Dakota"/>
    <s v="Minnehaha"/>
    <n v="43.547919999999998"/>
    <n v="-96.700768999999994"/>
    <n v="135201"/>
    <x v="76"/>
    <n v="23.1"/>
    <x v="0"/>
    <x v="213"/>
    <x v="213"/>
    <x v="213"/>
    <x v="213"/>
    <x v="213"/>
    <x v="207"/>
    <x v="213"/>
    <x v="211"/>
    <n v="0.5"/>
    <n v="0.68972409999999995"/>
    <n v="0.50499179999999999"/>
    <n v="3.6808111999999999"/>
    <n v="3.7250304000000001"/>
    <n v="3.7593906000000001"/>
    <n v="7.9768267000000002"/>
    <n v="2.3194379999999999"/>
    <n v="3.2811199999999999E-2"/>
    <n v="0.99670000000000003"/>
    <n v="0.99339999999999995"/>
    <n v="0.97240000000000004"/>
    <n v="0.99580000000000002"/>
    <n v="0.96419999999999995"/>
    <n v="0.97740000000000005"/>
    <n v="0.97450000000000003"/>
    <n v="1"/>
    <x v="213"/>
  </r>
  <r>
    <x v="5"/>
    <n v="461030020"/>
    <s v="FRM"/>
    <s v="South Dakota"/>
    <s v="Pennington"/>
    <n v="44.087397000000003"/>
    <n v="-103.273777"/>
    <n v="142157"/>
    <x v="161"/>
    <n v="16.5"/>
    <x v="0"/>
    <x v="214"/>
    <x v="214"/>
    <x v="214"/>
    <x v="214"/>
    <x v="214"/>
    <x v="208"/>
    <x v="214"/>
    <x v="212"/>
    <n v="0.5"/>
    <n v="1.6270579000000001"/>
    <n v="0.36720320000000001"/>
    <n v="0.59191009999999999"/>
    <n v="11.321094499999999"/>
    <n v="1.4893978000000001"/>
    <n v="0.15764429999999999"/>
    <n v="0.5309353"/>
    <n v="5.1600000000000001E-5"/>
    <n v="0.97299999999999998"/>
    <n v="0.8881"/>
    <n v="1.0527"/>
    <n v="0.97819999999999996"/>
    <n v="1.0037"/>
    <n v="2.6749000000000001"/>
    <n v="0.99919999999999998"/>
    <n v="6.9999999999999999E-4"/>
    <x v="214"/>
  </r>
  <r>
    <x v="5"/>
    <n v="461031001"/>
    <s v="FRM"/>
    <s v="South Dakota"/>
    <s v="Pennington"/>
    <n v="44.080295"/>
    <n v="-103.228545"/>
    <n v="142157"/>
    <x v="162"/>
    <n v="15.4"/>
    <x v="0"/>
    <x v="215"/>
    <x v="215"/>
    <x v="215"/>
    <x v="215"/>
    <x v="215"/>
    <x v="209"/>
    <x v="215"/>
    <x v="213"/>
    <n v="0.5"/>
    <n v="1.5811835999999999"/>
    <n v="0.4001498"/>
    <n v="0.60510200000000003"/>
    <n v="10.0506458"/>
    <n v="1.4468502000000001"/>
    <n v="0.25465409999999999"/>
    <n v="0.50375119999999995"/>
    <n v="0.1157437"/>
    <n v="0.99650000000000005"/>
    <n v="0.99050000000000005"/>
    <n v="0.91579999999999995"/>
    <n v="0.99480000000000002"/>
    <n v="0.91659999999999997"/>
    <n v="0.91039999999999999"/>
    <n v="0.91700000000000004"/>
    <n v="1"/>
    <x v="215"/>
  </r>
  <r>
    <x v="5"/>
    <n v="480290032"/>
    <s v="FRM"/>
    <s v="Texas"/>
    <s v="Bexar"/>
    <n v="29.515049999999999"/>
    <n v="-98.620191000000005"/>
    <n v="6185"/>
    <x v="112"/>
    <n v="19.399999999999999"/>
    <x v="0"/>
    <x v="216"/>
    <x v="216"/>
    <x v="216"/>
    <x v="216"/>
    <x v="216"/>
    <x v="210"/>
    <x v="216"/>
    <x v="214"/>
    <n v="0.5"/>
    <n v="4.8469324"/>
    <n v="0.77369399999999999"/>
    <n v="1.5215946"/>
    <n v="5.3650985000000002"/>
    <n v="4.5564584999999997"/>
    <n v="0.19706070000000001"/>
    <n v="1.4949268"/>
    <n v="0.1779443"/>
    <n v="1.1169"/>
    <n v="0.99170000000000003"/>
    <n v="0.94510000000000005"/>
    <n v="0.86460000000000004"/>
    <n v="0.93779999999999997"/>
    <n v="9.2497000000000007"/>
    <n v="0.90569999999999995"/>
    <n v="0.53239999999999998"/>
    <x v="216"/>
  </r>
  <r>
    <x v="5"/>
    <n v="480290059"/>
    <s v="FRM"/>
    <s v="Texas"/>
    <s v="Bexar"/>
    <n v="29.275386999999998"/>
    <n v="-98.311666000000002"/>
    <n v="3188"/>
    <x v="163"/>
    <n v="18.3"/>
    <x v="0"/>
    <x v="217"/>
    <x v="217"/>
    <x v="217"/>
    <x v="217"/>
    <x v="217"/>
    <x v="211"/>
    <x v="217"/>
    <x v="215"/>
    <n v="0.5"/>
    <n v="4.5385999999999997"/>
    <n v="0.4727037"/>
    <n v="1.3166536"/>
    <n v="5.2615794999999999"/>
    <n v="4.2098459999999998"/>
    <n v="0"/>
    <n v="1.3947912"/>
    <n v="0.60943320000000001"/>
    <n v="1.1567000000000001"/>
    <n v="0.71679999999999999"/>
    <n v="0.7601"/>
    <n v="0.95609999999999995"/>
    <n v="0.83479999999999999"/>
    <n v="0"/>
    <n v="0.82140000000000002"/>
    <n v="1.4964999999999999"/>
    <x v="217"/>
  </r>
  <r>
    <x v="5"/>
    <n v="480370004"/>
    <s v="FRM"/>
    <s v="Texas"/>
    <s v="Bowie"/>
    <n v="33.425756999999997"/>
    <n v="-94.070807000000002"/>
    <n v="42221"/>
    <x v="164"/>
    <n v="24.1"/>
    <x v="0"/>
    <x v="218"/>
    <x v="218"/>
    <x v="218"/>
    <x v="218"/>
    <x v="218"/>
    <x v="0"/>
    <x v="218"/>
    <x v="216"/>
    <n v="0.5"/>
    <n v="1.5914561"/>
    <n v="0.63930779999999998"/>
    <n v="1.5900987"/>
    <n v="12.344952599999999"/>
    <n v="6.2316389000000001"/>
    <n v="0"/>
    <n v="1.2743529"/>
    <n v="1.7924599999999999E-2"/>
    <n v="1.0567"/>
    <n v="0.96419999999999995"/>
    <n v="0.92530000000000001"/>
    <n v="1.0207999999999999"/>
    <n v="0.92720000000000002"/>
    <n v="-9"/>
    <n v="0.92349999999999999"/>
    <n v="0.9829"/>
    <x v="218"/>
  </r>
  <r>
    <x v="5"/>
    <n v="481130069"/>
    <s v="FRM"/>
    <s v="Texas"/>
    <s v="Dallas"/>
    <n v="32.819952000000001"/>
    <n v="-96.860082000000006"/>
    <n v="36200"/>
    <x v="165"/>
    <n v="21.6"/>
    <x v="0"/>
    <x v="219"/>
    <x v="219"/>
    <x v="219"/>
    <x v="219"/>
    <x v="219"/>
    <x v="212"/>
    <x v="219"/>
    <x v="217"/>
    <n v="0.5"/>
    <n v="1.9676844"/>
    <n v="0.70331250000000001"/>
    <n v="1.8341304"/>
    <n v="9.1061230000000002"/>
    <n v="5.3705892999999998"/>
    <n v="0.19581960000000001"/>
    <n v="1.8918276000000001"/>
    <n v="4.9387399999999998E-2"/>
    <n v="1.5791999999999999"/>
    <n v="0.6694"/>
    <n v="0.80720000000000003"/>
    <n v="1.0699000000000001"/>
    <n v="0.89129999999999998"/>
    <n v="0.3679"/>
    <n v="0.89649999999999996"/>
    <n v="0.78269999999999995"/>
    <x v="219"/>
  </r>
  <r>
    <x v="5"/>
    <n v="481130087"/>
    <s v="FRM"/>
    <s v="Texas"/>
    <s v="Dallas"/>
    <n v="32.676600000000001"/>
    <n v="-96.871600000000001"/>
    <n v="35200"/>
    <x v="105"/>
    <n v="24.3"/>
    <x v="0"/>
    <x v="220"/>
    <x v="220"/>
    <x v="220"/>
    <x v="220"/>
    <x v="220"/>
    <x v="0"/>
    <x v="220"/>
    <x v="218"/>
    <n v="0.5"/>
    <n v="2.1769946"/>
    <n v="0.77371769999999995"/>
    <n v="2.1412010000000001"/>
    <n v="9.8275900000000007"/>
    <n v="6.5252642999999999"/>
    <n v="0"/>
    <n v="2.3235817000000001"/>
    <n v="7.1241100000000002E-2"/>
    <n v="1.2384999999999999"/>
    <n v="1.0676000000000001"/>
    <n v="0.96209999999999996"/>
    <n v="0.93620000000000003"/>
    <n v="0.96579999999999999"/>
    <n v="-9"/>
    <n v="0.96179999999999999"/>
    <n v="0.80530000000000002"/>
    <x v="220"/>
  </r>
  <r>
    <x v="5"/>
    <n v="481350003"/>
    <s v="FRM"/>
    <s v="Texas"/>
    <s v="Ector"/>
    <n v="31.836579"/>
    <n v="-102.341978"/>
    <n v="28156"/>
    <x v="166"/>
    <n v="15.1"/>
    <x v="0"/>
    <x v="221"/>
    <x v="221"/>
    <x v="221"/>
    <x v="221"/>
    <x v="221"/>
    <x v="213"/>
    <x v="221"/>
    <x v="219"/>
    <n v="0.5"/>
    <n v="3.1237278000000002"/>
    <n v="0.2291734"/>
    <n v="0.78636209999999995"/>
    <n v="7.1854395999999996"/>
    <n v="2.3997457"/>
    <n v="0"/>
    <n v="0.85308189999999995"/>
    <n v="3.8250899999999997E-2"/>
    <n v="1.3371"/>
    <n v="0.64249999999999996"/>
    <n v="0.58530000000000004"/>
    <n v="0.96719999999999995"/>
    <n v="0.62490000000000001"/>
    <n v="0"/>
    <n v="0.63180000000000003"/>
    <n v="2.5594000000000001"/>
    <x v="221"/>
  </r>
  <r>
    <x v="5"/>
    <n v="481410037"/>
    <s v="FRM"/>
    <s v="Texas"/>
    <s v="El Paso"/>
    <n v="31.768281000000002"/>
    <n v="-106.50125300000001"/>
    <n v="30124"/>
    <x v="167"/>
    <n v="14.7"/>
    <x v="0"/>
    <x v="222"/>
    <x v="222"/>
    <x v="222"/>
    <x v="222"/>
    <x v="222"/>
    <x v="214"/>
    <x v="222"/>
    <x v="220"/>
    <n v="0.5"/>
    <n v="4.7519597999999998"/>
    <n v="1.122363"/>
    <n v="0.29104839999999998"/>
    <n v="6.6843529000000004"/>
    <n v="0.7477009"/>
    <n v="0.12381399999999999"/>
    <n v="0.2566601"/>
    <n v="0.2729799"/>
    <n v="0.66839999999999999"/>
    <n v="0.77800000000000002"/>
    <n v="0.5494"/>
    <n v="0.83130000000000004"/>
    <n v="0.5383"/>
    <n v="0.68600000000000005"/>
    <n v="0.53110000000000002"/>
    <n v="1.1076999999999999"/>
    <x v="222"/>
  </r>
  <r>
    <x v="5"/>
    <n v="481410044"/>
    <s v="FRM"/>
    <s v="Texas"/>
    <s v="El Paso"/>
    <n v="31.765674000000001"/>
    <n v="-106.455225"/>
    <n v="30124"/>
    <x v="48"/>
    <n v="19"/>
    <x v="0"/>
    <x v="223"/>
    <x v="223"/>
    <x v="223"/>
    <x v="223"/>
    <x v="223"/>
    <x v="215"/>
    <x v="223"/>
    <x v="221"/>
    <n v="0.5"/>
    <n v="5.9929189999999997"/>
    <n v="0.96641549999999998"/>
    <n v="0.43149589999999999"/>
    <n v="9.3026905000000006"/>
    <n v="1.2149023999999999"/>
    <n v="0.1034306"/>
    <n v="0.42856939999999999"/>
    <n v="0.15278630000000001"/>
    <n v="0.97909999999999997"/>
    <n v="0.58489999999999998"/>
    <n v="0.58550000000000002"/>
    <n v="0.66120000000000001"/>
    <n v="0.5887"/>
    <n v="0.5504"/>
    <n v="0.59060000000000001"/>
    <n v="1"/>
    <x v="223"/>
  </r>
  <r>
    <x v="5"/>
    <n v="482010058"/>
    <s v="FRM"/>
    <s v="Texas"/>
    <s v="Harris"/>
    <n v="29.770699"/>
    <n v="-95.031222999999997"/>
    <n v="8214"/>
    <x v="127"/>
    <n v="21.5"/>
    <x v="0"/>
    <x v="224"/>
    <x v="224"/>
    <x v="224"/>
    <x v="224"/>
    <x v="224"/>
    <x v="216"/>
    <x v="224"/>
    <x v="222"/>
    <n v="0.5"/>
    <n v="4.2980475"/>
    <n v="0.54597309999999999"/>
    <n v="1.7562485000000001"/>
    <n v="6.4211197000000002"/>
    <n v="5.6792293000000003"/>
    <n v="8.1954299999999994E-2"/>
    <n v="1.7286048000000001"/>
    <n v="0.52056999999999998"/>
    <n v="0.999"/>
    <n v="0.99880000000000002"/>
    <n v="0.95950000000000002"/>
    <n v="0.99780000000000002"/>
    <n v="0.96060000000000001"/>
    <n v="0.98850000000000005"/>
    <n v="0.95879999999999999"/>
    <n v="1"/>
    <x v="224"/>
  </r>
  <r>
    <x v="5"/>
    <n v="482011035"/>
    <s v="FRM"/>
    <s v="Texas"/>
    <s v="Harris"/>
    <n v="29.733713000000002"/>
    <n v="-95.257591000000005"/>
    <n v="8213"/>
    <x v="114"/>
    <n v="27.3"/>
    <x v="0"/>
    <x v="225"/>
    <x v="225"/>
    <x v="225"/>
    <x v="225"/>
    <x v="225"/>
    <x v="217"/>
    <x v="225"/>
    <x v="223"/>
    <n v="0.5"/>
    <n v="5.0461391999999998"/>
    <n v="0.59284349999999997"/>
    <n v="1.6715580000000001"/>
    <n v="12.0823269"/>
    <n v="5.5405158999999999"/>
    <n v="3.0541000000000001E-3"/>
    <n v="1.6512445"/>
    <n v="0.30483450000000001"/>
    <n v="1.2619"/>
    <n v="0.96970000000000001"/>
    <n v="0.85529999999999995"/>
    <n v="0.96399999999999997"/>
    <n v="0.93740000000000001"/>
    <n v="1.26E-2"/>
    <n v="0.89549999999999996"/>
    <n v="1.0383"/>
    <x v="225"/>
  </r>
  <r>
    <x v="5"/>
    <n v="482030002"/>
    <s v="FRM"/>
    <s v="Texas"/>
    <s v="Harrison"/>
    <n v="32.669004000000001"/>
    <n v="-94.167449000000005"/>
    <n v="35221"/>
    <x v="130"/>
    <n v="20.9"/>
    <x v="0"/>
    <x v="226"/>
    <x v="226"/>
    <x v="226"/>
    <x v="226"/>
    <x v="226"/>
    <x v="0"/>
    <x v="226"/>
    <x v="224"/>
    <n v="0.5"/>
    <n v="1.2066783999999999"/>
    <n v="0.65128920000000001"/>
    <n v="1.0087216000000001"/>
    <n v="12.42694"/>
    <n v="3.7863228000000002"/>
    <n v="0"/>
    <n v="1.3583651999999999"/>
    <n v="1.6700799999999998E-2"/>
    <n v="0.99870000000000003"/>
    <n v="0.99690000000000001"/>
    <n v="0.91610000000000003"/>
    <n v="0.99980000000000002"/>
    <n v="0.92979999999999996"/>
    <n v="-9"/>
    <n v="0.9284"/>
    <n v="1.0027999999999999"/>
    <x v="226"/>
  </r>
  <r>
    <x v="5"/>
    <n v="483750320"/>
    <s v="FRM"/>
    <s v="Texas"/>
    <s v="Potter"/>
    <n v="35.201588000000001"/>
    <n v="-101.90923600000001"/>
    <n v="59161"/>
    <x v="168"/>
    <n v="13.7"/>
    <x v="0"/>
    <x v="227"/>
    <x v="227"/>
    <x v="227"/>
    <x v="227"/>
    <x v="227"/>
    <x v="218"/>
    <x v="227"/>
    <x v="225"/>
    <n v="0.5"/>
    <n v="3.3386779"/>
    <n v="0.34803190000000001"/>
    <n v="0.90375830000000001"/>
    <n v="5.1322098"/>
    <n v="2.2014345999999998"/>
    <n v="0.53708060000000002"/>
    <n v="0.8192661"/>
    <n v="6.4742999999999997E-3"/>
    <n v="1.1040000000000001"/>
    <n v="0.89790000000000003"/>
    <n v="0.68989999999999996"/>
    <n v="1.1148"/>
    <n v="0.79059999999999997"/>
    <n v="0.439"/>
    <n v="0.79710000000000003"/>
    <n v="1.1232"/>
    <x v="227"/>
  </r>
  <r>
    <x v="5"/>
    <n v="484391002"/>
    <s v="FRM"/>
    <s v="Texas"/>
    <s v="Tarrant"/>
    <n v="32.805819999999997"/>
    <n v="-97.356570000000005"/>
    <n v="36196"/>
    <x v="14"/>
    <n v="23.5"/>
    <x v="0"/>
    <x v="228"/>
    <x v="228"/>
    <x v="228"/>
    <x v="228"/>
    <x v="228"/>
    <x v="219"/>
    <x v="228"/>
    <x v="226"/>
    <n v="0.5"/>
    <n v="2.0123443999999999"/>
    <n v="0.75921609999999995"/>
    <n v="2.0046398999999999"/>
    <n v="10.1536884"/>
    <n v="5.6573872999999999"/>
    <n v="0.40481430000000002"/>
    <n v="1.9746017"/>
    <n v="5.6170699999999997E-2"/>
    <n v="0.96419999999999995"/>
    <n v="1.0062"/>
    <n v="0.94410000000000005"/>
    <n v="1.0377000000000001"/>
    <n v="0.90920000000000001"/>
    <n v="1.9067000000000001"/>
    <n v="0.8992"/>
    <n v="0.87849999999999995"/>
    <x v="228"/>
  </r>
  <r>
    <x v="5"/>
    <n v="484391006"/>
    <s v="FRM"/>
    <s v="Texas"/>
    <s v="Tarrant"/>
    <n v="32.759166999999998"/>
    <n v="-97.341389000000007"/>
    <n v="36196"/>
    <x v="164"/>
    <n v="23.8"/>
    <x v="0"/>
    <x v="229"/>
    <x v="229"/>
    <x v="229"/>
    <x v="229"/>
    <x v="229"/>
    <x v="220"/>
    <x v="229"/>
    <x v="227"/>
    <n v="0.5"/>
    <n v="1.8158962000000001"/>
    <n v="0.76279540000000001"/>
    <n v="2.0739893999999999"/>
    <n v="10.3300009"/>
    <n v="5.8556413999999997"/>
    <n v="0.40303949999999999"/>
    <n v="2.0508753999999998"/>
    <n v="7.4322399999999997E-2"/>
    <n v="1.2291000000000001"/>
    <n v="0.81420000000000003"/>
    <n v="0.88500000000000001"/>
    <n v="1.0165"/>
    <n v="0.92689999999999995"/>
    <n v="0.69420000000000004"/>
    <n v="0.92989999999999995"/>
    <n v="0.96630000000000005"/>
    <x v="229"/>
  </r>
  <r>
    <x v="5"/>
    <n v="484530020"/>
    <s v="FRM"/>
    <s v="Texas"/>
    <s v="Travis"/>
    <n v="30.483174999999999"/>
    <n v="-97.872309999999999"/>
    <n v="15191"/>
    <x v="44"/>
    <n v="20.399999999999999"/>
    <x v="0"/>
    <x v="230"/>
    <x v="230"/>
    <x v="230"/>
    <x v="230"/>
    <x v="230"/>
    <x v="221"/>
    <x v="230"/>
    <x v="228"/>
    <n v="0.5"/>
    <n v="3.1733487"/>
    <n v="0.52706339999999996"/>
    <n v="1.5041156"/>
    <n v="8.1234673999999991"/>
    <n v="4.7860847"/>
    <n v="0"/>
    <n v="1.5999382"/>
    <n v="0.21939020000000001"/>
    <n v="1.0212000000000001"/>
    <n v="0.93869999999999998"/>
    <n v="0.93789999999999996"/>
    <n v="0.94689999999999996"/>
    <n v="0.9728"/>
    <n v="0"/>
    <n v="0.98560000000000003"/>
    <n v="1.8740000000000001"/>
    <x v="230"/>
  </r>
  <r>
    <x v="5"/>
    <n v="484530021"/>
    <s v="FRM"/>
    <s v="Texas"/>
    <s v="Travis"/>
    <n v="30.263233"/>
    <n v="-97.712883000000005"/>
    <n v="12193"/>
    <x v="121"/>
    <n v="21.2"/>
    <x v="0"/>
    <x v="231"/>
    <x v="231"/>
    <x v="231"/>
    <x v="231"/>
    <x v="231"/>
    <x v="222"/>
    <x v="231"/>
    <x v="229"/>
    <n v="0.5"/>
    <n v="3.5449407000000002"/>
    <n v="0.55790910000000005"/>
    <n v="1.6021011999999999"/>
    <n v="7.9046630999999996"/>
    <n v="5.1341213999999997"/>
    <n v="0"/>
    <n v="1.6945519"/>
    <n v="0.26698"/>
    <n v="1.272"/>
    <n v="0.77029999999999998"/>
    <n v="0.80210000000000004"/>
    <n v="1.0196000000000001"/>
    <n v="0.86350000000000005"/>
    <n v="0"/>
    <n v="0.83179999999999998"/>
    <n v="0.65869999999999995"/>
    <x v="231"/>
  </r>
  <r>
    <x v="5"/>
    <n v="490030003"/>
    <s v="FRM"/>
    <s v="Utah"/>
    <s v="Box Elder"/>
    <n v="41.492778000000001"/>
    <n v="-112.018056"/>
    <n v="125095"/>
    <x v="169"/>
    <n v="38.1"/>
    <x v="0"/>
    <x v="232"/>
    <x v="232"/>
    <x v="232"/>
    <x v="232"/>
    <x v="232"/>
    <x v="223"/>
    <x v="232"/>
    <x v="230"/>
    <n v="0.5"/>
    <n v="3.6677203"/>
    <n v="1.3506525"/>
    <n v="2.8792855999999998"/>
    <n v="18.076366400000001"/>
    <n v="2.4004207000000002"/>
    <n v="6.9662695000000001"/>
    <n v="1.8971704"/>
    <n v="0.38913940000000002"/>
    <n v="0.99980000000000002"/>
    <n v="0.99780000000000002"/>
    <n v="0.99360000000000004"/>
    <n v="0.99819999999999998"/>
    <n v="0.98460000000000003"/>
    <n v="0.99770000000000003"/>
    <n v="0.99570000000000003"/>
    <n v="1"/>
    <x v="232"/>
  </r>
  <r>
    <x v="5"/>
    <n v="490050004"/>
    <s v="FRM"/>
    <s v="Utah"/>
    <s v="Cache"/>
    <n v="41.731110999999999"/>
    <n v="-111.83750000000001"/>
    <n v="127097"/>
    <x v="170"/>
    <n v="39.4"/>
    <x v="0"/>
    <x v="233"/>
    <x v="233"/>
    <x v="233"/>
    <x v="233"/>
    <x v="233"/>
    <x v="224"/>
    <x v="233"/>
    <x v="231"/>
    <n v="0.5"/>
    <n v="0.69870880000000002"/>
    <n v="0.89141870000000001"/>
    <n v="3.3605646999999998"/>
    <n v="20.453416799999999"/>
    <n v="1.4473517"/>
    <n v="9.7656918000000008"/>
    <n v="1.9251817"/>
    <n v="0.43635819999999997"/>
    <n v="0.99990000000000001"/>
    <n v="0.99950000000000006"/>
    <n v="0.99850000000000005"/>
    <n v="0.99909999999999999"/>
    <n v="0.99790000000000001"/>
    <n v="0.99860000000000004"/>
    <n v="0.99860000000000004"/>
    <n v="1"/>
    <x v="233"/>
  </r>
  <r>
    <x v="5"/>
    <n v="490110004"/>
    <s v="FRM"/>
    <s v="Utah"/>
    <s v="Davis"/>
    <n v="40.902966999999997"/>
    <n v="-111.884467"/>
    <n v="119095"/>
    <x v="171"/>
    <n v="36.799999999999997"/>
    <x v="0"/>
    <x v="234"/>
    <x v="234"/>
    <x v="234"/>
    <x v="234"/>
    <x v="234"/>
    <x v="225"/>
    <x v="234"/>
    <x v="232"/>
    <n v="0.5"/>
    <n v="0.96716270000000004"/>
    <n v="1.677807"/>
    <n v="4.5134892000000004"/>
    <n v="10.796557399999999"/>
    <n v="1.7725093000000001"/>
    <n v="13.304184899999999"/>
    <n v="2.6050974999999998"/>
    <n v="0.71255049999999998"/>
    <n v="0.81169999999999998"/>
    <n v="0.82769999999999999"/>
    <n v="0.95630000000000004"/>
    <n v="1.1656"/>
    <n v="0.95099999999999996"/>
    <n v="0.95809999999999995"/>
    <n v="0.95840000000000003"/>
    <n v="0.88139999999999996"/>
    <x v="234"/>
  </r>
  <r>
    <x v="5"/>
    <n v="490350003"/>
    <s v="FRM"/>
    <s v="Utah"/>
    <s v="Salt Lake"/>
    <n v="40.646667000000001"/>
    <n v="-111.849722"/>
    <n v="117095"/>
    <x v="172"/>
    <n v="45.9"/>
    <x v="0"/>
    <x v="235"/>
    <x v="235"/>
    <x v="235"/>
    <x v="235"/>
    <x v="235"/>
    <x v="226"/>
    <x v="235"/>
    <x v="233"/>
    <n v="0.5"/>
    <n v="1.3107203999999999"/>
    <n v="1.8831770000000001"/>
    <n v="5.3212780999999998"/>
    <n v="14.825794200000001"/>
    <n v="1.9158967"/>
    <n v="15.961494399999999"/>
    <n v="3.1171722000000002"/>
    <n v="1.1629750000000001"/>
    <n v="0.99970000000000003"/>
    <n v="0.99950000000000006"/>
    <n v="0.99539999999999995"/>
    <n v="0.99939999999999996"/>
    <n v="0.98350000000000004"/>
    <n v="0.99719999999999998"/>
    <n v="0.99650000000000005"/>
    <n v="1"/>
    <x v="235"/>
  </r>
  <r>
    <x v="5"/>
    <n v="490351001"/>
    <s v="FRM"/>
    <s v="Utah"/>
    <s v="Salt Lake"/>
    <n v="40.708610999999998"/>
    <n v="-112.094722"/>
    <n v="118093"/>
    <x v="173"/>
    <n v="30.6"/>
    <x v="0"/>
    <x v="236"/>
    <x v="236"/>
    <x v="236"/>
    <x v="236"/>
    <x v="236"/>
    <x v="227"/>
    <x v="236"/>
    <x v="234"/>
    <n v="0.5"/>
    <n v="1.3116555999999999"/>
    <n v="1.8673846999999999"/>
    <n v="3.9366292999999999"/>
    <n v="6.7072247999999997"/>
    <n v="1.5519148"/>
    <n v="11.6626844"/>
    <n v="2.2915540000000001"/>
    <n v="0.84189510000000001"/>
    <n v="0.99950000000000006"/>
    <n v="0.99909999999999999"/>
    <n v="0.99139999999999995"/>
    <n v="0.99880000000000002"/>
    <n v="0.96189999999999998"/>
    <n v="0.99629999999999996"/>
    <n v="0.99439999999999995"/>
    <n v="1"/>
    <x v="236"/>
  </r>
  <r>
    <x v="5"/>
    <n v="490353006"/>
    <s v="FRM"/>
    <s v="Utah"/>
    <s v="Salt Lake"/>
    <n v="40.736389000000003"/>
    <n v="-111.87222199999999"/>
    <n v="118095"/>
    <x v="174"/>
    <n v="45.8"/>
    <x v="0"/>
    <x v="237"/>
    <x v="237"/>
    <x v="237"/>
    <x v="237"/>
    <x v="237"/>
    <x v="228"/>
    <x v="237"/>
    <x v="235"/>
    <n v="0.5"/>
    <n v="1.3775613"/>
    <n v="1.9851007000000001"/>
    <n v="5.6241617000000002"/>
    <n v="12.857347499999999"/>
    <n v="2.0475395000000001"/>
    <n v="16.8532352"/>
    <n v="3.2946327000000002"/>
    <n v="1.2973901999999999"/>
    <n v="0.99970000000000003"/>
    <n v="0.99960000000000004"/>
    <n v="0.99670000000000003"/>
    <n v="0.99939999999999996"/>
    <n v="0.98870000000000002"/>
    <n v="0.99780000000000002"/>
    <n v="0.99729999999999996"/>
    <n v="1"/>
    <x v="237"/>
  </r>
  <r>
    <x v="5"/>
    <n v="490353007"/>
    <s v="FRM"/>
    <s v="Utah"/>
    <s v="Salt Lake"/>
    <n v="40.704444000000002"/>
    <n v="-111.968611"/>
    <n v="118094"/>
    <x v="141"/>
    <n v="-9"/>
    <x v="0"/>
    <x v="238"/>
    <x v="238"/>
    <x v="238"/>
    <x v="238"/>
    <x v="238"/>
    <x v="229"/>
    <x v="238"/>
    <x v="236"/>
    <n v="0.5"/>
    <n v="1.2582734"/>
    <n v="1.8471947"/>
    <n v="5.5063171000000004"/>
    <n v="12.4989042"/>
    <n v="1.968016"/>
    <n v="16.525659600000001"/>
    <n v="3.2251357999999999"/>
    <n v="1.2043136000000001"/>
    <n v="0.99970000000000003"/>
    <n v="0.99960000000000004"/>
    <n v="0.99650000000000005"/>
    <n v="0.99939999999999996"/>
    <n v="0.98680000000000001"/>
    <n v="0.99790000000000001"/>
    <n v="0.99729999999999996"/>
    <n v="1"/>
    <x v="238"/>
  </r>
  <r>
    <x v="5"/>
    <n v="490353008"/>
    <s v="FRM"/>
    <s v="Utah"/>
    <s v="Salt Lake"/>
    <n v="40.517946000000002"/>
    <n v="-112.023051"/>
    <n v="116094"/>
    <x v="141"/>
    <n v="-9"/>
    <x v="0"/>
    <x v="239"/>
    <x v="239"/>
    <x v="239"/>
    <x v="239"/>
    <x v="239"/>
    <x v="230"/>
    <x v="239"/>
    <x v="237"/>
    <n v="0.5"/>
    <n v="0.9753889"/>
    <n v="1.3233804"/>
    <n v="4.0958443000000004"/>
    <n v="5.1598224999999998"/>
    <n v="1.3371565000000001"/>
    <n v="12.4314003"/>
    <n v="2.4129865000000001"/>
    <n v="0.76644900000000005"/>
    <n v="0.85109999999999997"/>
    <n v="0.8367"/>
    <n v="1.0325"/>
    <n v="0.93110000000000004"/>
    <n v="0.94689999999999996"/>
    <n v="1.0438000000000001"/>
    <n v="1.0386"/>
    <n v="1.0193000000000001"/>
    <x v="239"/>
  </r>
  <r>
    <x v="5"/>
    <n v="490353010"/>
    <s v="FRM"/>
    <s v="Utah"/>
    <s v="Salt Lake"/>
    <n v="40.784219999999998"/>
    <n v="-111.931"/>
    <n v="118095"/>
    <x v="37"/>
    <n v="39"/>
    <x v="0"/>
    <x v="240"/>
    <x v="240"/>
    <x v="240"/>
    <x v="240"/>
    <x v="240"/>
    <x v="231"/>
    <x v="240"/>
    <x v="238"/>
    <n v="0.5"/>
    <n v="1.4589429"/>
    <n v="2.0600290000000001"/>
    <n v="4.3375057999999997"/>
    <n v="12.624730100000001"/>
    <n v="1.7744411"/>
    <n v="12.791045199999999"/>
    <n v="2.5213847"/>
    <n v="0.97530450000000002"/>
    <n v="0.99950000000000006"/>
    <n v="0.99939999999999996"/>
    <n v="0.99370000000000003"/>
    <n v="0.99909999999999999"/>
    <n v="0.97970000000000002"/>
    <n v="0.99609999999999999"/>
    <n v="0.99509999999999998"/>
    <n v="1"/>
    <x v="240"/>
  </r>
  <r>
    <x v="5"/>
    <n v="490450003"/>
    <s v="FRM"/>
    <s v="Utah"/>
    <s v="Tooele"/>
    <n v="40.543371"/>
    <n v="-112.29881399999999"/>
    <n v="117092"/>
    <x v="100"/>
    <n v="23.4"/>
    <x v="0"/>
    <x v="241"/>
    <x v="241"/>
    <x v="241"/>
    <x v="241"/>
    <x v="241"/>
    <x v="232"/>
    <x v="241"/>
    <x v="239"/>
    <n v="0.5"/>
    <n v="2.0677593000000001"/>
    <n v="1.1418419"/>
    <n v="2.6376140000000001"/>
    <n v="6.3080778000000004"/>
    <n v="1.4607732"/>
    <n v="7.2619971999999997"/>
    <n v="1.6277862000000001"/>
    <n v="0.45894439999999997"/>
    <n v="0.99980000000000002"/>
    <n v="0.99909999999999999"/>
    <n v="0.99260000000000004"/>
    <n v="0.99839999999999995"/>
    <n v="0.97870000000000001"/>
    <n v="0.99609999999999999"/>
    <n v="0.99339999999999995"/>
    <n v="1"/>
    <x v="241"/>
  </r>
  <r>
    <x v="5"/>
    <n v="490490002"/>
    <s v="FRM"/>
    <s v="Utah"/>
    <s v="Utah"/>
    <n v="40.253610999999999"/>
    <n v="-111.663056"/>
    <n v="113096"/>
    <x v="58"/>
    <n v="38.299999999999997"/>
    <x v="0"/>
    <x v="242"/>
    <x v="242"/>
    <x v="242"/>
    <x v="242"/>
    <x v="242"/>
    <x v="233"/>
    <x v="242"/>
    <x v="240"/>
    <n v="0.5"/>
    <n v="3.0121739000000001"/>
    <n v="1.4256319"/>
    <n v="3.6767325"/>
    <n v="14.668809899999999"/>
    <n v="1.6057353999999999"/>
    <n v="10.633714700000001"/>
    <n v="2.3144627"/>
    <n v="0.46698499999999998"/>
    <n v="0.99970000000000003"/>
    <n v="0.99880000000000002"/>
    <n v="0.99350000000000005"/>
    <n v="0.99880000000000002"/>
    <n v="0.97740000000000005"/>
    <n v="0.99670000000000003"/>
    <n v="0.99450000000000005"/>
    <n v="1"/>
    <x v="242"/>
  </r>
  <r>
    <x v="5"/>
    <n v="490494001"/>
    <s v="FRM"/>
    <s v="Utah"/>
    <s v="Utah"/>
    <n v="40.341388999999999"/>
    <n v="-111.713611"/>
    <n v="114096"/>
    <x v="175"/>
    <n v="44.7"/>
    <x v="0"/>
    <x v="243"/>
    <x v="243"/>
    <x v="243"/>
    <x v="243"/>
    <x v="243"/>
    <x v="234"/>
    <x v="243"/>
    <x v="241"/>
    <n v="0.5"/>
    <n v="1.3320562"/>
    <n v="1.306379"/>
    <n v="5.6508374000000003"/>
    <n v="12.6969604"/>
    <n v="1.3065722"/>
    <n v="17.796113999999999"/>
    <n v="3.4049189000000002"/>
    <n v="0.78021879999999999"/>
    <n v="0.99990000000000001"/>
    <n v="0.99950000000000006"/>
    <n v="0.99729999999999996"/>
    <n v="0.99950000000000006"/>
    <n v="0.99180000000000001"/>
    <n v="0.99780000000000002"/>
    <n v="0.99760000000000004"/>
    <n v="1"/>
    <x v="243"/>
  </r>
  <r>
    <x v="5"/>
    <n v="490495008"/>
    <s v="FRM"/>
    <s v="Utah"/>
    <s v="Utah"/>
    <n v="40.430278000000001"/>
    <n v="-111.803889"/>
    <n v="115095"/>
    <x v="18"/>
    <n v="34.1"/>
    <x v="0"/>
    <x v="244"/>
    <x v="244"/>
    <x v="244"/>
    <x v="244"/>
    <x v="244"/>
    <x v="235"/>
    <x v="244"/>
    <x v="242"/>
    <n v="0.5"/>
    <n v="2.4533355000000001"/>
    <n v="1.3536329"/>
    <n v="3.9018253999999999"/>
    <n v="9.9316320000000005"/>
    <n v="1.5068106999999999"/>
    <n v="11.5338163"/>
    <n v="2.4128535000000002"/>
    <n v="0.55535440000000003"/>
    <n v="0.99980000000000002"/>
    <n v="0.99929999999999997"/>
    <n v="0.99460000000000004"/>
    <n v="0.99919999999999998"/>
    <n v="0.98199999999999998"/>
    <n v="0.99670000000000003"/>
    <n v="0.99550000000000005"/>
    <n v="1"/>
    <x v="244"/>
  </r>
  <r>
    <x v="5"/>
    <n v="490495010"/>
    <s v="FRM"/>
    <s v="Utah"/>
    <s v="Utah"/>
    <n v="40.136389000000001"/>
    <n v="-111.659722"/>
    <n v="112096"/>
    <x v="176"/>
    <n v="40.299999999999997"/>
    <x v="0"/>
    <x v="245"/>
    <x v="245"/>
    <x v="245"/>
    <x v="245"/>
    <x v="245"/>
    <x v="236"/>
    <x v="245"/>
    <x v="243"/>
    <n v="0.5"/>
    <n v="1.4492678999999999"/>
    <n v="1.6822652"/>
    <n v="5.3306655999999997"/>
    <n v="9.4665604000000005"/>
    <n v="1.3352932"/>
    <n v="16.655378299999999"/>
    <n v="3.1950075999999998"/>
    <n v="0.69775929999999997"/>
    <n v="0.99960000000000004"/>
    <n v="0.99850000000000005"/>
    <n v="0.99470000000000003"/>
    <n v="0.99909999999999999"/>
    <n v="0.97109999999999996"/>
    <n v="0.99719999999999998"/>
    <n v="0.99639999999999995"/>
    <n v="1"/>
    <x v="245"/>
  </r>
  <r>
    <x v="5"/>
    <n v="490570002"/>
    <s v="FRM"/>
    <s v="Utah"/>
    <s v="Weber"/>
    <n v="41.206389000000001"/>
    <n v="-111.974722"/>
    <n v="122095"/>
    <x v="169"/>
    <n v="38"/>
    <x v="0"/>
    <x v="246"/>
    <x v="246"/>
    <x v="246"/>
    <x v="246"/>
    <x v="246"/>
    <x v="237"/>
    <x v="246"/>
    <x v="244"/>
    <n v="0.5"/>
    <n v="1.1163396999999999"/>
    <n v="1.7549694"/>
    <n v="4.8813580999999999"/>
    <n v="9.7639274999999994"/>
    <n v="1.8730544"/>
    <n v="14.4679909"/>
    <n v="2.8320124"/>
    <n v="0.87886660000000005"/>
    <n v="0.74470000000000003"/>
    <n v="0.98199999999999998"/>
    <n v="1.1065"/>
    <n v="0.82420000000000004"/>
    <n v="0.94720000000000004"/>
    <n v="1.1338999999999999"/>
    <n v="1.0905"/>
    <n v="1.0696000000000001"/>
    <x v="246"/>
  </r>
  <r>
    <x v="5"/>
    <n v="490570007"/>
    <s v="FRM"/>
    <s v="Utah"/>
    <s v="Weber"/>
    <n v="41.179721999999998"/>
    <n v="-111.983056"/>
    <n v="122095"/>
    <x v="141"/>
    <n v="-9"/>
    <x v="0"/>
    <x v="247"/>
    <x v="247"/>
    <x v="247"/>
    <x v="247"/>
    <x v="247"/>
    <x v="238"/>
    <x v="247"/>
    <x v="245"/>
    <n v="0.5"/>
    <n v="1.0203865000000001"/>
    <n v="1.637615"/>
    <n v="5.0205431000000003"/>
    <n v="6.7048167999999997"/>
    <n v="1.9145603"/>
    <n v="14.8924637"/>
    <n v="2.9137635"/>
    <n v="0.87387510000000002"/>
    <n v="0.99939999999999996"/>
    <n v="0.99890000000000001"/>
    <n v="0.99629999999999996"/>
    <n v="0.99929999999999997"/>
    <n v="0.98240000000000005"/>
    <n v="0.99850000000000005"/>
    <n v="0.99780000000000002"/>
    <n v="1"/>
    <x v="247"/>
  </r>
  <r>
    <x v="5"/>
    <n v="490571003"/>
    <s v="FRM"/>
    <s v="Utah"/>
    <s v="Weber"/>
    <n v="41.303682999999999"/>
    <n v="-111.987067"/>
    <n v="123095"/>
    <x v="177"/>
    <n v="35.700000000000003"/>
    <x v="0"/>
    <x v="248"/>
    <x v="248"/>
    <x v="248"/>
    <x v="248"/>
    <x v="248"/>
    <x v="239"/>
    <x v="248"/>
    <x v="246"/>
    <n v="0.5"/>
    <n v="0.89120690000000002"/>
    <n v="1.4234093000000001"/>
    <n v="4.1828804000000002"/>
    <n v="11.757436800000001"/>
    <n v="1.6752365"/>
    <n v="12.3097887"/>
    <n v="2.4154133999999998"/>
    <n v="0.62364039999999998"/>
    <n v="0.99929999999999997"/>
    <n v="0.99839999999999995"/>
    <n v="0.99519999999999997"/>
    <n v="0.99929999999999997"/>
    <n v="0.97860000000000003"/>
    <n v="0.99809999999999999"/>
    <n v="0.99709999999999999"/>
    <n v="1"/>
    <x v="248"/>
  </r>
  <r>
    <x v="5"/>
    <n v="530110013"/>
    <s v="FRM"/>
    <s v="Washington"/>
    <s v="Clark"/>
    <n v="45.648333000000001"/>
    <n v="-122.586944"/>
    <n v="178035"/>
    <x v="89"/>
    <n v="27.3"/>
    <x v="0"/>
    <x v="249"/>
    <x v="249"/>
    <x v="249"/>
    <x v="249"/>
    <x v="249"/>
    <x v="240"/>
    <x v="249"/>
    <x v="247"/>
    <n v="0.5"/>
    <n v="0.69848809999999995"/>
    <n v="2.2303421000000001"/>
    <n v="0.5236866"/>
    <n v="21.461208299999999"/>
    <n v="0.99591819999999998"/>
    <n v="0.51891180000000003"/>
    <n v="0.31794280000000003"/>
    <n v="6.6052700000000006E-2"/>
    <n v="0.99939999999999996"/>
    <n v="0.99919999999999998"/>
    <n v="0.9919"/>
    <n v="0.99850000000000005"/>
    <n v="0.99439999999999995"/>
    <n v="0.98599999999999999"/>
    <n v="0.99239999999999995"/>
    <n v="1"/>
    <x v="249"/>
  </r>
  <r>
    <x v="5"/>
    <n v="530330057"/>
    <s v="FRM"/>
    <s v="Washington"/>
    <s v="King"/>
    <n v="47.563200000000002"/>
    <n v="-122.34050000000001"/>
    <n v="195041"/>
    <x v="50"/>
    <n v="25.6"/>
    <x v="0"/>
    <x v="250"/>
    <x v="250"/>
    <x v="250"/>
    <x v="250"/>
    <x v="250"/>
    <x v="241"/>
    <x v="250"/>
    <x v="248"/>
    <n v="0.5"/>
    <n v="1.739825"/>
    <n v="4.2197142000000003"/>
    <n v="1.0316249"/>
    <n v="14.1442728"/>
    <n v="2.0684969"/>
    <n v="1.1134694999999999"/>
    <n v="0.64694370000000001"/>
    <n v="0.2325247"/>
    <n v="0.998"/>
    <n v="0.99839999999999995"/>
    <n v="0.98850000000000005"/>
    <n v="0.99739999999999995"/>
    <n v="0.98960000000000004"/>
    <n v="0.98619999999999997"/>
    <n v="0.98970000000000002"/>
    <n v="1"/>
    <x v="250"/>
  </r>
  <r>
    <x v="5"/>
    <n v="530330080"/>
    <s v="FRM"/>
    <s v="Washington"/>
    <s v="King"/>
    <n v="47.568333000000003"/>
    <n v="-122.30805599999999"/>
    <n v="195041"/>
    <x v="178"/>
    <n v="17"/>
    <x v="0"/>
    <x v="251"/>
    <x v="251"/>
    <x v="251"/>
    <x v="251"/>
    <x v="251"/>
    <x v="242"/>
    <x v="251"/>
    <x v="249"/>
    <n v="0.5"/>
    <n v="0.89144469999999998"/>
    <n v="1.9485501999999999"/>
    <n v="0.67981469999999999"/>
    <n v="10.520354299999999"/>
    <n v="1.2562386999999999"/>
    <n v="0.78783740000000002"/>
    <n v="0.39136769999999999"/>
    <n v="5.8191300000000001E-2"/>
    <n v="0.99439999999999995"/>
    <n v="0.99560000000000004"/>
    <n v="0.95730000000000004"/>
    <n v="0.99219999999999997"/>
    <n v="0.97719999999999996"/>
    <n v="0.92049999999999998"/>
    <n v="0.97760000000000002"/>
    <n v="1.0009999999999999"/>
    <x v="251"/>
  </r>
  <r>
    <x v="5"/>
    <n v="530530029"/>
    <s v="FRM"/>
    <s v="Washington"/>
    <s v="Pierce"/>
    <n v="47.186399999999999"/>
    <n v="-122.4517"/>
    <n v="191040"/>
    <x v="179"/>
    <n v="42"/>
    <x v="0"/>
    <x v="252"/>
    <x v="252"/>
    <x v="252"/>
    <x v="252"/>
    <x v="252"/>
    <x v="243"/>
    <x v="252"/>
    <x v="250"/>
    <n v="0.5"/>
    <n v="0.88866440000000002"/>
    <n v="3.528899"/>
    <n v="0.88654630000000001"/>
    <n v="32.500381500000003"/>
    <n v="1.6754597"/>
    <n v="0.98986719999999995"/>
    <n v="0.52882439999999997"/>
    <n v="0.53195990000000004"/>
    <n v="0.99370000000000003"/>
    <n v="0.995"/>
    <n v="0.96260000000000001"/>
    <n v="0.99119999999999997"/>
    <n v="0.97770000000000001"/>
    <n v="0.9325"/>
    <n v="0.97599999999999998"/>
    <n v="1"/>
    <x v="252"/>
  </r>
  <r>
    <x v="5"/>
    <n v="530610020"/>
    <s v="FRM"/>
    <s v="Washington"/>
    <s v="Snohomish"/>
    <n v="48.246899999999997"/>
    <n v="-121.6031"/>
    <n v="199047"/>
    <x v="180"/>
    <n v="31.8"/>
    <x v="0"/>
    <x v="253"/>
    <x v="253"/>
    <x v="253"/>
    <x v="253"/>
    <x v="253"/>
    <x v="244"/>
    <x v="253"/>
    <x v="251"/>
    <n v="0.5"/>
    <n v="0.87322900000000003"/>
    <n v="3.1254689999999998"/>
    <n v="0.43026140000000002"/>
    <n v="25.113077199999999"/>
    <n v="0.97509480000000004"/>
    <n v="0.29643829999999999"/>
    <n v="0.32497930000000003"/>
    <n v="0.21532570000000001"/>
    <n v="0.99839999999999995"/>
    <n v="0.99070000000000003"/>
    <n v="0.96889999999999998"/>
    <n v="0.99080000000000001"/>
    <n v="0.97219999999999995"/>
    <n v="0.95230000000000004"/>
    <n v="0.97360000000000002"/>
    <n v="1"/>
    <x v="253"/>
  </r>
  <r>
    <x v="5"/>
    <n v="530611007"/>
    <s v="FRM"/>
    <s v="Washington"/>
    <s v="Snohomish"/>
    <n v="48.054315000000003"/>
    <n v="-122.17152900000001"/>
    <n v="199043"/>
    <x v="146"/>
    <n v="30.9"/>
    <x v="0"/>
    <x v="254"/>
    <x v="254"/>
    <x v="254"/>
    <x v="254"/>
    <x v="254"/>
    <x v="245"/>
    <x v="254"/>
    <x v="252"/>
    <n v="0.5"/>
    <n v="0.68982900000000003"/>
    <n v="4.0553932000000001"/>
    <n v="0.26764870000000002"/>
    <n v="24.1699333"/>
    <n v="0.5551682"/>
    <n v="0.2436313"/>
    <n v="0.19476299999999999"/>
    <n v="0.2592064"/>
    <n v="1.0598000000000001"/>
    <n v="1.1346000000000001"/>
    <n v="0.52239999999999998"/>
    <n v="0.99270000000000003"/>
    <n v="0.40789999999999998"/>
    <n v="3.0499000000000001"/>
    <n v="0.39190000000000003"/>
    <n v="1.4742999999999999"/>
    <x v="254"/>
  </r>
  <r>
    <x v="5"/>
    <n v="530630016"/>
    <s v="FRM"/>
    <s v="Washington"/>
    <s v="Spokane"/>
    <n v="47.660742999999997"/>
    <n v="-117.358121"/>
    <n v="188072"/>
    <x v="181"/>
    <n v="29.6"/>
    <x v="0"/>
    <x v="255"/>
    <x v="255"/>
    <x v="255"/>
    <x v="255"/>
    <x v="255"/>
    <x v="246"/>
    <x v="255"/>
    <x v="253"/>
    <n v="0.5"/>
    <n v="2.9968431"/>
    <n v="2.3161708999999999"/>
    <n v="0.74732540000000003"/>
    <n v="19.9998112"/>
    <n v="1.0801251000000001"/>
    <n v="1.4207681000000001"/>
    <n v="0.49953330000000001"/>
    <n v="0.12921659999999999"/>
    <n v="0.99829999999999997"/>
    <n v="0.998"/>
    <n v="0.97909999999999997"/>
    <n v="0.99729999999999996"/>
    <n v="0.97709999999999997"/>
    <n v="0.98150000000000004"/>
    <n v="0.97750000000000004"/>
    <n v="1"/>
    <x v="255"/>
  </r>
  <r>
    <x v="5"/>
    <n v="530770009"/>
    <s v="FRM"/>
    <s v="Washington"/>
    <s v="Yakima"/>
    <n v="46.596780000000003"/>
    <n v="-120.512215"/>
    <n v="183050"/>
    <x v="77"/>
    <n v="36.799999999999997"/>
    <x v="0"/>
    <x v="256"/>
    <x v="256"/>
    <x v="256"/>
    <x v="256"/>
    <x v="256"/>
    <x v="247"/>
    <x v="256"/>
    <x v="254"/>
    <n v="0.5"/>
    <n v="0.84786019999999995"/>
    <n v="3.2045504999999999"/>
    <n v="1.9532185"/>
    <n v="22.494649899999999"/>
    <n v="1.0426971"/>
    <n v="5.428185"/>
    <n v="1.0869188000000001"/>
    <n v="0.32579320000000001"/>
    <n v="0.99809999999999999"/>
    <n v="0.99719999999999998"/>
    <n v="0.98180000000000001"/>
    <n v="0.99370000000000003"/>
    <n v="0.98929999999999996"/>
    <n v="0.98"/>
    <n v="0.98050000000000004"/>
    <n v="1"/>
    <x v="256"/>
  </r>
  <r>
    <x v="5"/>
    <n v="551091002"/>
    <s v="FRM"/>
    <s v="Wisconsin"/>
    <s v="St. Croix"/>
    <n v="45.124443999999997"/>
    <n v="-92.662499999999994"/>
    <n v="151225"/>
    <x v="89"/>
    <n v="26.4"/>
    <x v="0"/>
    <x v="257"/>
    <x v="257"/>
    <x v="257"/>
    <x v="257"/>
    <x v="257"/>
    <x v="248"/>
    <x v="257"/>
    <x v="255"/>
    <n v="0.5"/>
    <n v="0.71468469999999995"/>
    <n v="0.97812299999999996"/>
    <n v="3.1886454"/>
    <n v="8.7581462999999999"/>
    <n v="4.1749964000000004"/>
    <n v="5.9418658999999998"/>
    <n v="2.0279664999999998"/>
    <n v="0.21369350000000001"/>
    <n v="0.88829999999999998"/>
    <n v="0.89670000000000005"/>
    <n v="0.95140000000000002"/>
    <n v="1.0136000000000001"/>
    <n v="0.89590000000000003"/>
    <n v="0.99929999999999997"/>
    <n v="0.94920000000000004"/>
    <n v="0.9476"/>
    <x v="257"/>
  </r>
  <r>
    <x v="5"/>
    <n v="560050892"/>
    <s v="FRM"/>
    <s v="Wyoming"/>
    <s v="Campbell"/>
    <n v="44.097073999999999"/>
    <n v="-105.343164"/>
    <n v="143143"/>
    <x v="182"/>
    <n v="14.2"/>
    <x v="0"/>
    <x v="258"/>
    <x v="258"/>
    <x v="258"/>
    <x v="258"/>
    <x v="258"/>
    <x v="0"/>
    <x v="258"/>
    <x v="256"/>
    <n v="0.5"/>
    <n v="1.7174909"/>
    <n v="0.453737"/>
    <n v="0.2399741"/>
    <n v="10.3945694"/>
    <n v="0.66551950000000004"/>
    <n v="0"/>
    <n v="0.2452251"/>
    <n v="1.3689999999999999E-4"/>
    <n v="0.99939999999999996"/>
    <n v="0.99039999999999995"/>
    <n v="0.97150000000000003"/>
    <n v="0.99260000000000004"/>
    <n v="0.97150000000000003"/>
    <n v="-9"/>
    <n v="0.97150000000000003"/>
    <n v="1"/>
    <x v="258"/>
  </r>
  <r>
    <x v="5"/>
    <n v="560090819"/>
    <s v="FRM"/>
    <s v="Wyoming"/>
    <s v="Converse"/>
    <n v="43.426620999999997"/>
    <n v="-105.386453"/>
    <n v="137142"/>
    <x v="183"/>
    <n v="9.5"/>
    <x v="0"/>
    <x v="259"/>
    <x v="259"/>
    <x v="259"/>
    <x v="259"/>
    <x v="259"/>
    <x v="249"/>
    <x v="259"/>
    <x v="257"/>
    <n v="0.5"/>
    <n v="1.5018385999999999"/>
    <n v="0.36061720000000003"/>
    <n v="0.61203980000000002"/>
    <n v="4.3827261999999996"/>
    <n v="1.244837"/>
    <n v="0.55096789999999995"/>
    <n v="0.42896990000000002"/>
    <n v="1.7147E-3"/>
    <n v="0.95320000000000005"/>
    <n v="0.84689999999999999"/>
    <n v="1.7635000000000001"/>
    <n v="0.78369999999999995"/>
    <n v="1.3107"/>
    <n v="52.217799999999997"/>
    <n v="1.2331000000000001"/>
    <n v="1.8031999999999999"/>
    <x v="259"/>
  </r>
  <r>
    <x v="5"/>
    <n v="560131003"/>
    <s v="FRM"/>
    <s v="Wyoming"/>
    <s v="Fremont"/>
    <n v="42.841048999999998"/>
    <n v="-108.736277"/>
    <n v="134119"/>
    <x v="89"/>
    <n v="27.1"/>
    <x v="0"/>
    <x v="260"/>
    <x v="260"/>
    <x v="260"/>
    <x v="260"/>
    <x v="260"/>
    <x v="250"/>
    <x v="260"/>
    <x v="258"/>
    <n v="0.5"/>
    <n v="1.0915427"/>
    <n v="0.38039590000000001"/>
    <n v="0.80049530000000002"/>
    <n v="21.390060399999999"/>
    <n v="0.93499730000000003"/>
    <n v="1.5969515999999999"/>
    <n v="0.38940740000000001"/>
    <n v="8.0914700000000006E-2"/>
    <n v="0.99929999999999997"/>
    <n v="0.98560000000000003"/>
    <n v="0.96809999999999996"/>
    <n v="0.99539999999999995"/>
    <n v="0.95309999999999995"/>
    <n v="0.97929999999999995"/>
    <n v="0.96819999999999995"/>
    <n v="1"/>
    <x v="260"/>
  </r>
  <r>
    <x v="5"/>
    <n v="560210001"/>
    <s v="FRM"/>
    <s v="Wyoming"/>
    <s v="Laramie"/>
    <n v="41.139975999999997"/>
    <n v="-104.817802"/>
    <n v="115144"/>
    <x v="184"/>
    <n v="9.6"/>
    <x v="0"/>
    <x v="261"/>
    <x v="261"/>
    <x v="261"/>
    <x v="261"/>
    <x v="261"/>
    <x v="251"/>
    <x v="261"/>
    <x v="259"/>
    <n v="0.5"/>
    <n v="2.0300796000000001"/>
    <n v="0.53887529999999995"/>
    <n v="0.56922550000000005"/>
    <n v="3.9449942"/>
    <n v="1.0878619"/>
    <n v="0.57158609999999999"/>
    <n v="0.41023720000000002"/>
    <n v="2.5421599999999999E-2"/>
    <n v="0.99850000000000005"/>
    <n v="0.99380000000000002"/>
    <n v="0.94679999999999997"/>
    <n v="0.99629999999999996"/>
    <n v="0.93930000000000002"/>
    <n v="0.9657"/>
    <n v="0.9486"/>
    <n v="1"/>
    <x v="261"/>
  </r>
  <r>
    <x v="5"/>
    <n v="560330002"/>
    <s v="FRM"/>
    <s v="Wyoming"/>
    <s v="Sheridan"/>
    <n v="44.815142000000002"/>
    <n v="-106.955933"/>
    <n v="151133"/>
    <x v="185"/>
    <n v="24.1"/>
    <x v="0"/>
    <x v="262"/>
    <x v="262"/>
    <x v="262"/>
    <x v="262"/>
    <x v="262"/>
    <x v="252"/>
    <x v="262"/>
    <x v="260"/>
    <n v="0.5"/>
    <n v="1.5798049000000001"/>
    <n v="0.4757361"/>
    <n v="0.51825399999999999"/>
    <n v="18.9507713"/>
    <n v="1.2774084000000001"/>
    <n v="0.2236901"/>
    <n v="0.44304179999999999"/>
    <n v="0.13416359999999999"/>
    <n v="0.99819999999999998"/>
    <n v="0.99609999999999999"/>
    <n v="0.96050000000000002"/>
    <n v="0.99580000000000002"/>
    <n v="0.96150000000000002"/>
    <n v="0.95320000000000005"/>
    <n v="0.96199999999999997"/>
    <n v="1"/>
    <x v="262"/>
  </r>
  <r>
    <x v="5"/>
    <n v="560330003"/>
    <s v="FRM"/>
    <s v="Wyoming"/>
    <s v="Sheridan"/>
    <n v="44.805494000000003"/>
    <n v="-106.976243"/>
    <n v="150133"/>
    <x v="186"/>
    <n v="15"/>
    <x v="0"/>
    <x v="263"/>
    <x v="263"/>
    <x v="263"/>
    <x v="263"/>
    <x v="263"/>
    <x v="253"/>
    <x v="263"/>
    <x v="261"/>
    <n v="0.5"/>
    <n v="1.1045843"/>
    <n v="0.47448430000000003"/>
    <n v="0.27009460000000002"/>
    <n v="11.675201400000001"/>
    <n v="0.71634319999999996"/>
    <n v="4.9799499999999997E-2"/>
    <n v="0.25817240000000002"/>
    <n v="3.64832E-2"/>
    <n v="0.99860000000000004"/>
    <n v="0.99670000000000003"/>
    <n v="0.9708"/>
    <n v="0.99760000000000004"/>
    <n v="0.97219999999999995"/>
    <n v="0.94369999999999998"/>
    <n v="0.97289999999999999"/>
    <n v="1"/>
    <x v="263"/>
  </r>
  <r>
    <x v="5"/>
    <n v="560370007"/>
    <s v="FRM"/>
    <s v="Wyoming"/>
    <s v="Sweetwater"/>
    <n v="41.591613000000002"/>
    <n v="-109.22072199999999"/>
    <n v="123114"/>
    <x v="187"/>
    <n v="14.4"/>
    <x v="0"/>
    <x v="264"/>
    <x v="264"/>
    <x v="264"/>
    <x v="264"/>
    <x v="264"/>
    <x v="254"/>
    <x v="264"/>
    <x v="262"/>
    <n v="0.5"/>
    <n v="2.9415653000000002"/>
    <n v="0.47255019999999998"/>
    <n v="0.43060290000000001"/>
    <n v="8.42103"/>
    <n v="1.1994191000000001"/>
    <n v="3.2585900000000001E-2"/>
    <n v="0.43253219999999998"/>
    <n v="4.5108299999999997E-2"/>
    <n v="0.99970000000000003"/>
    <n v="0.99750000000000005"/>
    <n v="0.98329999999999995"/>
    <n v="0.99770000000000003"/>
    <n v="0.98229999999999995"/>
    <n v="0.997"/>
    <n v="0.98250000000000004"/>
    <n v="1"/>
    <x v="264"/>
  </r>
  <r>
    <x v="5"/>
    <n v="560391006"/>
    <s v="FRM"/>
    <s v="Wyoming"/>
    <s v="Teton"/>
    <n v="43.478079999999999"/>
    <n v="-110.76118"/>
    <n v="142107"/>
    <x v="188"/>
    <n v="11"/>
    <x v="0"/>
    <x v="265"/>
    <x v="265"/>
    <x v="265"/>
    <x v="265"/>
    <x v="265"/>
    <x v="255"/>
    <x v="265"/>
    <x v="263"/>
    <n v="0.5"/>
    <n v="1.1061620000000001"/>
    <n v="0.33727010000000002"/>
    <n v="0.3671082"/>
    <n v="7.2937427000000001"/>
    <n v="0.69042499999999996"/>
    <n v="0.4304713"/>
    <n v="0.2551041"/>
    <n v="2.67557E-2"/>
    <n v="0.99970000000000003"/>
    <n v="0.99829999999999997"/>
    <n v="0.99309999999999998"/>
    <n v="0.99819999999999998"/>
    <n v="0.99219999999999997"/>
    <n v="0.99480000000000002"/>
    <n v="0.99150000000000005"/>
    <n v="1"/>
    <x v="265"/>
  </r>
  <r>
    <x v="6"/>
    <n v="40031005"/>
    <s v="FRM"/>
    <s v="Arizona"/>
    <s v="Cochise"/>
    <n v="31.3492"/>
    <n v="-109.539683"/>
    <n v="29099"/>
    <x v="0"/>
    <n v="11.8"/>
    <x v="0"/>
    <x v="0"/>
    <x v="0"/>
    <x v="0"/>
    <x v="0"/>
    <x v="0"/>
    <x v="0"/>
    <x v="0"/>
    <x v="0"/>
    <n v="0.5"/>
    <n v="8.7421807999999999"/>
    <n v="0.27609689999999998"/>
    <n v="0.2717987"/>
    <n v="0.95972760000000001"/>
    <n v="0.77578449999999999"/>
    <n v="0"/>
    <n v="0.28393489999999999"/>
    <n v="5.7670199999999998E-2"/>
    <n v="0.91349999999999998"/>
    <n v="0.94579999999999997"/>
    <n v="0.94199999999999995"/>
    <n v="0.85199999999999998"/>
    <n v="0.94"/>
    <n v="-9"/>
    <n v="0.93989999999999996"/>
    <n v="0.91930000000000001"/>
    <x v="0"/>
  </r>
  <r>
    <x v="6"/>
    <n v="40051008"/>
    <s v="FRM"/>
    <s v="Arizona"/>
    <s v="Coconino"/>
    <n v="35.206111"/>
    <n v="-111.652777"/>
    <n v="67088"/>
    <x v="1"/>
    <n v="14.8"/>
    <x v="0"/>
    <x v="1"/>
    <x v="1"/>
    <x v="1"/>
    <x v="1"/>
    <x v="1"/>
    <x v="1"/>
    <x v="1"/>
    <x v="1"/>
    <n v="0.5"/>
    <n v="5.8507942999999996"/>
    <n v="0.55023350000000004"/>
    <n v="0.20550389999999999"/>
    <n v="6.9714736999999998"/>
    <n v="0.56820579999999998"/>
    <n v="6.311E-4"/>
    <n v="0.20885529999999999"/>
    <n v="9.8524000000000007E-3"/>
    <n v="1.1725000000000001"/>
    <n v="0.9869"/>
    <n v="0.8609"/>
    <n v="0.74009999999999998"/>
    <n v="0.7994"/>
    <n v="0.501"/>
    <n v="0.86739999999999995"/>
    <n v="1.2596000000000001"/>
    <x v="1"/>
  </r>
  <r>
    <x v="6"/>
    <n v="40130019"/>
    <s v="FRM"/>
    <s v="Arizona"/>
    <s v="Maricopa"/>
    <n v="33.483849999999997"/>
    <n v="-112.14257000000001"/>
    <n v="52082"/>
    <x v="2"/>
    <n v="12"/>
    <x v="0"/>
    <x v="2"/>
    <x v="2"/>
    <x v="2"/>
    <x v="2"/>
    <x v="2"/>
    <x v="2"/>
    <x v="2"/>
    <x v="2"/>
    <n v="0.5"/>
    <n v="0.87660740000000004"/>
    <n v="2.1483916999999999"/>
    <n v="0.4097325"/>
    <n v="6.4455657000000004"/>
    <n v="0.57495399999999997"/>
    <n v="0.70750650000000004"/>
    <n v="0.25116040000000001"/>
    <n v="0.14075099999999999"/>
    <n v="0.4158"/>
    <n v="1.1081000000000001"/>
    <n v="0.62309999999999999"/>
    <n v="0.34960000000000002"/>
    <n v="0.39460000000000001"/>
    <n v="1.1292"/>
    <n v="0.51559999999999995"/>
    <n v="1.5978000000000001"/>
    <x v="2"/>
  </r>
  <r>
    <x v="6"/>
    <n v="40131003"/>
    <s v="FRM"/>
    <s v="Arizona"/>
    <s v="Maricopa"/>
    <n v="33.410449999999997"/>
    <n v="-111.86507"/>
    <n v="51084"/>
    <x v="3"/>
    <n v="8.1"/>
    <x v="0"/>
    <x v="3"/>
    <x v="3"/>
    <x v="3"/>
    <x v="3"/>
    <x v="3"/>
    <x v="3"/>
    <x v="3"/>
    <x v="3"/>
    <n v="0.5"/>
    <n v="1.2065644"/>
    <n v="0.51455580000000001"/>
    <n v="0.44086320000000001"/>
    <n v="3.8148575"/>
    <n v="0.9788057"/>
    <n v="0.31340099999999999"/>
    <n v="0.36883589999999999"/>
    <n v="5.2621000000000001E-2"/>
    <n v="0.35699999999999998"/>
    <n v="0.69850000000000001"/>
    <n v="1.0309999999999999"/>
    <n v="0.40039999999999998"/>
    <n v="0.8669"/>
    <n v="2.0276000000000001"/>
    <n v="0.95069999999999999"/>
    <n v="2.2269000000000001"/>
    <x v="3"/>
  </r>
  <r>
    <x v="6"/>
    <n v="40134003"/>
    <s v="FRM"/>
    <s v="Arizona"/>
    <s v="Maricopa"/>
    <n v="33.40316"/>
    <n v="-112.07532999999999"/>
    <n v="51082"/>
    <x v="4"/>
    <n v="11.9"/>
    <x v="0"/>
    <x v="4"/>
    <x v="4"/>
    <x v="4"/>
    <x v="4"/>
    <x v="4"/>
    <x v="4"/>
    <x v="4"/>
    <x v="4"/>
    <n v="0.5"/>
    <n v="1.4377826"/>
    <n v="1.7176963000000001"/>
    <n v="0.40082449999999997"/>
    <n v="6.3197488999999996"/>
    <n v="0.78599180000000002"/>
    <n v="0.39591599999999999"/>
    <n v="0.2857498"/>
    <n v="8.0458500000000002E-2"/>
    <n v="1.6005"/>
    <n v="0.68389999999999995"/>
    <n v="0.83350000000000002"/>
    <n v="0.29470000000000002"/>
    <n v="1.0492999999999999"/>
    <n v="0.56440000000000001"/>
    <n v="1.2010000000000001"/>
    <n v="1.2743"/>
    <x v="4"/>
  </r>
  <r>
    <x v="6"/>
    <n v="40137020"/>
    <s v="FRM"/>
    <s v="Arizona"/>
    <s v="Maricopa"/>
    <n v="33.488242"/>
    <n v="-111.855654"/>
    <n v="52084"/>
    <x v="0"/>
    <n v="6.5"/>
    <x v="0"/>
    <x v="5"/>
    <x v="5"/>
    <x v="5"/>
    <x v="5"/>
    <x v="5"/>
    <x v="5"/>
    <x v="5"/>
    <x v="5"/>
    <n v="0.5"/>
    <n v="0.86974790000000002"/>
    <n v="0.76881860000000002"/>
    <n v="0.46654960000000001"/>
    <n v="2.0957351000000002"/>
    <n v="0.8022975"/>
    <n v="0.68398400000000004"/>
    <n v="0.31502730000000001"/>
    <n v="8.8590699999999994E-2"/>
    <n v="0.20250000000000001"/>
    <n v="0.84279999999999999"/>
    <n v="1.1425000000000001"/>
    <n v="0.3931"/>
    <n v="1.1167"/>
    <n v="1.4276"/>
    <n v="1.1634"/>
    <n v="1.7273000000000001"/>
    <x v="5"/>
  </r>
  <r>
    <x v="6"/>
    <n v="40139997"/>
    <s v="FRM"/>
    <s v="Arizona"/>
    <s v="Maricopa"/>
    <n v="33.503833"/>
    <n v="-112.095767"/>
    <n v="52082"/>
    <x v="5"/>
    <n v="9.9"/>
    <x v="0"/>
    <x v="6"/>
    <x v="6"/>
    <x v="6"/>
    <x v="6"/>
    <x v="6"/>
    <x v="6"/>
    <x v="6"/>
    <x v="6"/>
    <n v="0.5"/>
    <n v="1.4356979999999999"/>
    <n v="1.9909428"/>
    <n v="0.45991359999999998"/>
    <n v="3.628844"/>
    <n v="0.72192800000000001"/>
    <n v="0.71615799999999996"/>
    <n v="0.32498369999999999"/>
    <n v="0.18718570000000001"/>
    <n v="1.135"/>
    <n v="0.71350000000000002"/>
    <n v="0.77159999999999995"/>
    <n v="0.26750000000000002"/>
    <n v="0.95640000000000003"/>
    <n v="0.64780000000000004"/>
    <n v="1.1198999999999999"/>
    <n v="1.5328999999999999"/>
    <x v="6"/>
  </r>
  <r>
    <x v="6"/>
    <n v="40190011"/>
    <s v="FRM"/>
    <s v="Arizona"/>
    <s v="Pima"/>
    <n v="32.32255"/>
    <n v="-111.0377"/>
    <n v="40089"/>
    <x v="6"/>
    <n v="7.7"/>
    <x v="0"/>
    <x v="7"/>
    <x v="7"/>
    <x v="7"/>
    <x v="7"/>
    <x v="7"/>
    <x v="7"/>
    <x v="7"/>
    <x v="7"/>
    <n v="0.5"/>
    <n v="2.7112634"/>
    <n v="0.68191020000000002"/>
    <n v="0.45155889999999999"/>
    <n v="1.5427945000000001"/>
    <n v="1.2298633000000001"/>
    <n v="9.4219899999999995E-2"/>
    <n v="0.44765850000000001"/>
    <n v="7.7594700000000003E-2"/>
    <n v="1.0729"/>
    <n v="0.75419999999999998"/>
    <n v="1.9242999999999999"/>
    <n v="0.2336"/>
    <n v="1.9293"/>
    <n v="111.2397"/>
    <n v="1.9330000000000001"/>
    <n v="1.5940000000000001"/>
    <x v="7"/>
  </r>
  <r>
    <x v="6"/>
    <n v="40191028"/>
    <s v="FRM"/>
    <s v="Arizona"/>
    <s v="Pima"/>
    <n v="32.29515"/>
    <n v="-110.9823"/>
    <n v="40089"/>
    <x v="7"/>
    <n v="7.2"/>
    <x v="0"/>
    <x v="8"/>
    <x v="8"/>
    <x v="8"/>
    <x v="8"/>
    <x v="8"/>
    <x v="8"/>
    <x v="8"/>
    <x v="8"/>
    <n v="0.5"/>
    <n v="1.964486"/>
    <n v="0.65693310000000005"/>
    <n v="0.50570360000000003"/>
    <n v="1.5173565"/>
    <n v="1.3978895"/>
    <n v="0.10543569999999999"/>
    <n v="0.50612809999999997"/>
    <n v="6.9414299999999998E-2"/>
    <n v="0.83220000000000005"/>
    <n v="0.61399999999999999"/>
    <n v="0.76190000000000002"/>
    <n v="0.32940000000000003"/>
    <n v="0.83289999999999997"/>
    <n v="0.32779999999999998"/>
    <n v="0.84260000000000002"/>
    <n v="1.2944"/>
    <x v="8"/>
  </r>
  <r>
    <x v="6"/>
    <n v="40210001"/>
    <s v="FRM"/>
    <s v="Arizona"/>
    <s v="Pinal"/>
    <n v="32.877583000000001"/>
    <n v="-111.752222"/>
    <n v="46084"/>
    <x v="8"/>
    <n v="12.1"/>
    <x v="0"/>
    <x v="9"/>
    <x v="9"/>
    <x v="9"/>
    <x v="9"/>
    <x v="9"/>
    <x v="9"/>
    <x v="9"/>
    <x v="9"/>
    <n v="0.5"/>
    <n v="2.5803554000000002"/>
    <n v="0.45736100000000002"/>
    <n v="0.5852752"/>
    <n v="5.7968377999999996"/>
    <n v="1.3462969"/>
    <n v="0.32848179999999999"/>
    <n v="0.48585859999999997"/>
    <n v="5.3497099999999999E-2"/>
    <n v="0.82120000000000004"/>
    <n v="0.61209999999999998"/>
    <n v="0.83499999999999996"/>
    <n v="0.46110000000000001"/>
    <n v="1.0763"/>
    <n v="0.40250000000000002"/>
    <n v="1.0833999999999999"/>
    <n v="0.81240000000000001"/>
    <x v="9"/>
  </r>
  <r>
    <x v="6"/>
    <n v="40213002"/>
    <s v="FRM"/>
    <s v="Arizona"/>
    <s v="Pinal"/>
    <n v="33.421194"/>
    <n v="-111.50322199999999"/>
    <n v="51087"/>
    <x v="9"/>
    <n v="9.3000000000000007"/>
    <x v="0"/>
    <x v="10"/>
    <x v="10"/>
    <x v="10"/>
    <x v="10"/>
    <x v="10"/>
    <x v="0"/>
    <x v="10"/>
    <x v="10"/>
    <n v="0.5"/>
    <n v="3.3660898000000001"/>
    <n v="0.1692449"/>
    <n v="0.48228569999999998"/>
    <n v="2.9659184999999999"/>
    <n v="1.3330142"/>
    <n v="0"/>
    <n v="0.47213319999999998"/>
    <n v="3.3029799999999998E-2"/>
    <n v="0.74380000000000002"/>
    <n v="0.88759999999999994"/>
    <n v="0.92049999999999998"/>
    <n v="0.52559999999999996"/>
    <n v="0.92020000000000002"/>
    <n v="-9"/>
    <n v="0.92030000000000001"/>
    <n v="0.99280000000000002"/>
    <x v="10"/>
  </r>
  <r>
    <x v="6"/>
    <n v="40213013"/>
    <s v="FRM"/>
    <s v="Arizona"/>
    <s v="Pinal"/>
    <n v="33.010530000000003"/>
    <n v="-111.97205"/>
    <n v="48083"/>
    <x v="10"/>
    <n v="24.4"/>
    <x v="0"/>
    <x v="11"/>
    <x v="11"/>
    <x v="11"/>
    <x v="11"/>
    <x v="11"/>
    <x v="10"/>
    <x v="11"/>
    <x v="11"/>
    <n v="0.5"/>
    <n v="2.9382481999999999"/>
    <n v="0.52095089999999999"/>
    <n v="0.66725540000000005"/>
    <n v="17.290306099999999"/>
    <n v="1.8149332"/>
    <n v="0"/>
    <n v="0.65033070000000004"/>
    <n v="2.70911E-2"/>
    <n v="0.80779999999999996"/>
    <n v="0.77569999999999995"/>
    <n v="0.90629999999999999"/>
    <n v="0.55669999999999997"/>
    <n v="0.97970000000000002"/>
    <n v="0"/>
    <n v="0.96640000000000004"/>
    <n v="0.75870000000000004"/>
    <x v="11"/>
  </r>
  <r>
    <x v="6"/>
    <n v="40230004"/>
    <s v="FRM"/>
    <s v="Arizona"/>
    <s v="Santa Cruz"/>
    <n v="31.337204"/>
    <n v="-110.936718"/>
    <n v="31088"/>
    <x v="11"/>
    <n v="27.4"/>
    <x v="0"/>
    <x v="12"/>
    <x v="12"/>
    <x v="12"/>
    <x v="12"/>
    <x v="12"/>
    <x v="11"/>
    <x v="12"/>
    <x v="12"/>
    <n v="0.5"/>
    <n v="3.7991347000000002"/>
    <n v="0.25859769999999999"/>
    <n v="0.35533130000000002"/>
    <n v="21.2142944"/>
    <n v="0.90504150000000005"/>
    <n v="6.6700599999999999E-2"/>
    <n v="0.32034580000000001"/>
    <n v="1.65568E-2"/>
    <n v="0.7298"/>
    <n v="0.93710000000000004"/>
    <n v="0.97919999999999996"/>
    <n v="0.78939999999999999"/>
    <n v="0.98060000000000003"/>
    <n v="0.95469999999999999"/>
    <n v="0.98119999999999996"/>
    <n v="1"/>
    <x v="12"/>
  </r>
  <r>
    <x v="6"/>
    <n v="40252002"/>
    <s v="FRM"/>
    <s v="Arizona"/>
    <s v="Yavapai"/>
    <n v="34.594999999999999"/>
    <n v="-112.331"/>
    <n v="62082"/>
    <x v="12"/>
    <n v="8.4"/>
    <x v="0"/>
    <x v="13"/>
    <x v="13"/>
    <x v="13"/>
    <x v="13"/>
    <x v="13"/>
    <x v="12"/>
    <x v="13"/>
    <x v="13"/>
    <n v="0.5"/>
    <n v="4.2641969"/>
    <n v="0.24716070000000001"/>
    <n v="0.39183210000000002"/>
    <n v="1.4206169"/>
    <n v="1.1520883"/>
    <n v="0"/>
    <n v="0.40470010000000001"/>
    <n v="3.6350800000000003E-2"/>
    <n v="0.89259999999999995"/>
    <n v="0.57850000000000001"/>
    <n v="1.0547"/>
    <n v="0.44779999999999998"/>
    <n v="1.0975999999999999"/>
    <n v="0"/>
    <n v="1.1171"/>
    <n v="0.78239999999999998"/>
    <x v="13"/>
  </r>
  <r>
    <x v="6"/>
    <n v="51130002"/>
    <s v="FRM"/>
    <s v="Arkansas"/>
    <s v="Polk"/>
    <n v="34.583699000000003"/>
    <n v="-94.226234000000005"/>
    <n v="53220"/>
    <x v="13"/>
    <n v="21"/>
    <x v="0"/>
    <x v="14"/>
    <x v="14"/>
    <x v="14"/>
    <x v="14"/>
    <x v="14"/>
    <x v="0"/>
    <x v="14"/>
    <x v="14"/>
    <n v="0.5"/>
    <n v="1.3343384"/>
    <n v="0.3987851"/>
    <n v="1.9663166000000001"/>
    <n v="8.2307196000000005"/>
    <n v="6.6497425999999997"/>
    <n v="0"/>
    <n v="1.9572536"/>
    <n v="4.305E-4"/>
    <n v="0.64829999999999999"/>
    <n v="0.82789999999999997"/>
    <n v="0.96419999999999995"/>
    <n v="0.87270000000000003"/>
    <n v="0.98599999999999999"/>
    <n v="-9"/>
    <n v="0.93700000000000006"/>
    <n v="0.6653"/>
    <x v="14"/>
  </r>
  <r>
    <x v="6"/>
    <n v="51310008"/>
    <s v="FRM"/>
    <s v="Arkansas"/>
    <s v="Sebastian"/>
    <n v="35.389671999999997"/>
    <n v="-94.424288000000004"/>
    <n v="60218"/>
    <x v="14"/>
    <n v="19.399999999999999"/>
    <x v="0"/>
    <x v="15"/>
    <x v="15"/>
    <x v="15"/>
    <x v="15"/>
    <x v="15"/>
    <x v="13"/>
    <x v="15"/>
    <x v="15"/>
    <n v="0.5"/>
    <n v="0.60415540000000001"/>
    <n v="0.52761089999999999"/>
    <n v="2.1546539999999998"/>
    <n v="7.0862255000000003"/>
    <n v="5.7759304"/>
    <n v="0.96139859999999999"/>
    <n v="1.8275999000000001"/>
    <n v="6.8966000000000001E-3"/>
    <n v="0.50080000000000002"/>
    <n v="0.91139999999999999"/>
    <n v="1.0442"/>
    <n v="0.61880000000000002"/>
    <n v="1.0561"/>
    <n v="1.0777000000000001"/>
    <n v="1.0291999999999999"/>
    <n v="1.1339999999999999"/>
    <x v="15"/>
  </r>
  <r>
    <x v="6"/>
    <n v="51430005"/>
    <s v="FRM"/>
    <s v="Arkansas"/>
    <s v="Washington"/>
    <n v="36.179699999999997"/>
    <n v="-94.116827000000001"/>
    <n v="68220"/>
    <x v="15"/>
    <n v="16.3"/>
    <x v="0"/>
    <x v="16"/>
    <x v="16"/>
    <x v="16"/>
    <x v="16"/>
    <x v="16"/>
    <x v="14"/>
    <x v="16"/>
    <x v="16"/>
    <n v="0.5"/>
    <n v="0.72799029999999998"/>
    <n v="0.38885029999999998"/>
    <n v="2.0741763"/>
    <n v="3.8413675"/>
    <n v="6.6696301"/>
    <n v="0"/>
    <n v="2.1891390999999998"/>
    <n v="4.4837000000000002E-3"/>
    <n v="1.0125"/>
    <n v="0.70240000000000002"/>
    <n v="1.1037999999999999"/>
    <n v="0.32929999999999998"/>
    <n v="1.6394"/>
    <n v="0"/>
    <n v="1.6601999999999999"/>
    <n v="1.5583"/>
    <x v="16"/>
  </r>
  <r>
    <x v="6"/>
    <n v="60010007"/>
    <s v="FRM"/>
    <s v="California"/>
    <s v="Alameda"/>
    <n v="37.6875"/>
    <n v="-121.7842"/>
    <n v="106020"/>
    <x v="16"/>
    <n v="22.6"/>
    <x v="0"/>
    <x v="17"/>
    <x v="17"/>
    <x v="17"/>
    <x v="17"/>
    <x v="17"/>
    <x v="15"/>
    <x v="17"/>
    <x v="17"/>
    <n v="0.5"/>
    <n v="0.58133950000000001"/>
    <n v="1.6122367"/>
    <n v="3.3352656000000001"/>
    <n v="3.3886364000000002"/>
    <n v="1.6672958"/>
    <n v="9.3818482999999997"/>
    <n v="1.8655505999999999"/>
    <n v="0.3453831"/>
    <n v="0.62580000000000002"/>
    <n v="0.64190000000000003"/>
    <n v="0.90780000000000005"/>
    <n v="0.20580000000000001"/>
    <n v="0.8458"/>
    <n v="0.92330000000000001"/>
    <n v="0.91839999999999999"/>
    <n v="1.0245"/>
    <x v="17"/>
  </r>
  <r>
    <x v="6"/>
    <n v="60010009"/>
    <s v="FRM"/>
    <s v="California"/>
    <s v="Alameda"/>
    <n v="37.74306"/>
    <n v="-122.16994"/>
    <n v="107017"/>
    <x v="17"/>
    <n v="15.6"/>
    <x v="0"/>
    <x v="18"/>
    <x v="18"/>
    <x v="18"/>
    <x v="18"/>
    <x v="18"/>
    <x v="16"/>
    <x v="18"/>
    <x v="18"/>
    <n v="0.5"/>
    <n v="0.35890549999999999"/>
    <n v="0.94512350000000001"/>
    <n v="1.3214319999999999"/>
    <n v="5.7616047999999997"/>
    <n v="2.0499649"/>
    <n v="2.1974241999999999"/>
    <n v="1.0094588"/>
    <n v="1.4865596000000001"/>
    <n v="0.48130000000000001"/>
    <n v="0.46389999999999998"/>
    <n v="0.52380000000000004"/>
    <n v="0.69969999999999999"/>
    <n v="1.3773"/>
    <n v="0.32019999999999998"/>
    <n v="0.72540000000000004"/>
    <n v="4.6694000000000004"/>
    <x v="18"/>
  </r>
  <r>
    <x v="6"/>
    <n v="60011001"/>
    <s v="FRM"/>
    <s v="California"/>
    <s v="Alameda"/>
    <n v="37.535800000000002"/>
    <n v="-121.9619"/>
    <n v="105018"/>
    <x v="18"/>
    <n v="20.8"/>
    <x v="0"/>
    <x v="19"/>
    <x v="19"/>
    <x v="19"/>
    <x v="19"/>
    <x v="19"/>
    <x v="17"/>
    <x v="19"/>
    <x v="19"/>
    <n v="0.5"/>
    <n v="0.56951220000000002"/>
    <n v="2.0988286"/>
    <n v="2.9768739000000002"/>
    <n v="2.9128205999999999"/>
    <n v="1.6409754999999999"/>
    <n v="8.2015381000000005"/>
    <n v="1.6467257"/>
    <n v="0.33225189999999999"/>
    <n v="0.55320000000000003"/>
    <n v="0.6966"/>
    <n v="0.89790000000000003"/>
    <n v="0.21759999999999999"/>
    <n v="0.81369999999999998"/>
    <n v="0.92210000000000003"/>
    <n v="0.91369999999999996"/>
    <n v="1.0165"/>
    <x v="19"/>
  </r>
  <r>
    <x v="6"/>
    <n v="60070002"/>
    <s v="FRM"/>
    <s v="California"/>
    <s v="Butte"/>
    <n v="39.7575"/>
    <n v="-121.84222200000001"/>
    <n v="124025"/>
    <x v="19"/>
    <n v="39.4"/>
    <x v="0"/>
    <x v="20"/>
    <x v="20"/>
    <x v="20"/>
    <x v="20"/>
    <x v="20"/>
    <x v="18"/>
    <x v="20"/>
    <x v="20"/>
    <n v="0.5"/>
    <n v="5.1595402000000004"/>
    <n v="1.9519894"/>
    <n v="2.5168414000000001"/>
    <n v="18.7223969"/>
    <n v="6.4719834000000001"/>
    <n v="0.84201930000000003"/>
    <n v="2.451911"/>
    <n v="0.86116700000000002"/>
    <n v="0.96250000000000002"/>
    <n v="0.62219999999999998"/>
    <n v="0.96699999999999997"/>
    <n v="0.50519999999999998"/>
    <n v="0.99970000000000003"/>
    <n v="0.76259999999999994"/>
    <n v="1.0162"/>
    <n v="1.0253000000000001"/>
    <x v="20"/>
  </r>
  <r>
    <x v="6"/>
    <n v="60090001"/>
    <s v="FRM"/>
    <s v="California"/>
    <s v="Calaveras"/>
    <n v="38.201943999999997"/>
    <n v="-120.680556"/>
    <n v="108029"/>
    <x v="20"/>
    <n v="23.3"/>
    <x v="0"/>
    <x v="21"/>
    <x v="21"/>
    <x v="21"/>
    <x v="21"/>
    <x v="21"/>
    <x v="19"/>
    <x v="21"/>
    <x v="21"/>
    <n v="0.5"/>
    <n v="1.2327486999999999"/>
    <n v="1.1625890000000001"/>
    <n v="1.3750716000000001"/>
    <n v="12.3823404"/>
    <n v="2.9617596000000002"/>
    <n v="1.8125146999999999"/>
    <n v="1.060856"/>
    <n v="0.89309660000000002"/>
    <n v="0.83150000000000002"/>
    <n v="0.88629999999999998"/>
    <n v="0.86839999999999995"/>
    <n v="0.78769999999999996"/>
    <n v="1.0075000000000001"/>
    <n v="0.74019999999999997"/>
    <n v="0.90200000000000002"/>
    <n v="1.1405000000000001"/>
    <x v="21"/>
  </r>
  <r>
    <x v="6"/>
    <n v="60130002"/>
    <s v="FRM"/>
    <s v="California"/>
    <s v="Contra Costa"/>
    <n v="37.936"/>
    <n v="-122.0262"/>
    <n v="108019"/>
    <x v="21"/>
    <n v="19.3"/>
    <x v="0"/>
    <x v="22"/>
    <x v="22"/>
    <x v="22"/>
    <x v="22"/>
    <x v="22"/>
    <x v="20"/>
    <x v="22"/>
    <x v="22"/>
    <n v="0.5"/>
    <n v="0.45406229999999997"/>
    <n v="1.1371640000000001"/>
    <n v="2.9616973"/>
    <n v="2.4269973999999999"/>
    <n v="1.4558666"/>
    <n v="8.3740234000000004"/>
    <n v="1.6648365000000001"/>
    <n v="0.39423999999999998"/>
    <n v="0.59799999999999998"/>
    <n v="0.61439999999999995"/>
    <n v="0.85509999999999997"/>
    <n v="0.1812"/>
    <n v="0.76639999999999997"/>
    <n v="0.87960000000000005"/>
    <n v="0.87370000000000003"/>
    <n v="0.97050000000000003"/>
    <x v="22"/>
  </r>
  <r>
    <x v="6"/>
    <n v="60190008"/>
    <s v="FRM"/>
    <s v="California"/>
    <s v="Fresno"/>
    <n v="36.781388999999997"/>
    <n v="-119.772222"/>
    <n v="94032"/>
    <x v="22"/>
    <n v="37.299999999999997"/>
    <x v="0"/>
    <x v="23"/>
    <x v="23"/>
    <x v="23"/>
    <x v="23"/>
    <x v="23"/>
    <x v="21"/>
    <x v="23"/>
    <x v="23"/>
    <n v="0.5"/>
    <n v="1.3000649"/>
    <n v="1.4576028999999999"/>
    <n v="4.6825856999999997"/>
    <n v="10.216886499999999"/>
    <n v="3.3195217000000001"/>
    <n v="12.158167799999999"/>
    <n v="3.0844518999999999"/>
    <n v="0.65772920000000001"/>
    <n v="1.8607"/>
    <n v="0.7167"/>
    <n v="0.68669999999999998"/>
    <n v="0.50570000000000004"/>
    <n v="1.4374"/>
    <n v="0.59219999999999995"/>
    <n v="0.77390000000000003"/>
    <n v="1.5230999999999999"/>
    <x v="23"/>
  </r>
  <r>
    <x v="6"/>
    <n v="60195001"/>
    <s v="FRM"/>
    <s v="California"/>
    <s v="Fresno"/>
    <n v="36.819167"/>
    <n v="-119.71638900000001"/>
    <n v="94033"/>
    <x v="23"/>
    <n v="33.200000000000003"/>
    <x v="0"/>
    <x v="24"/>
    <x v="24"/>
    <x v="24"/>
    <x v="24"/>
    <x v="24"/>
    <x v="22"/>
    <x v="24"/>
    <x v="24"/>
    <n v="0.5"/>
    <n v="0.49929469999999998"/>
    <n v="1.3470762999999999"/>
    <n v="5.5702634"/>
    <n v="2.8417447"/>
    <n v="1.706575"/>
    <n v="17.0157433"/>
    <n v="3.2897479999999999"/>
    <n v="0.48091289999999998"/>
    <n v="0.70089999999999997"/>
    <n v="0.65169999999999995"/>
    <n v="0.85229999999999995"/>
    <n v="0.17"/>
    <n v="0.77839999999999998"/>
    <n v="0.86329999999999996"/>
    <n v="0.86"/>
    <n v="1.101"/>
    <x v="24"/>
  </r>
  <r>
    <x v="6"/>
    <n v="60195025"/>
    <s v="FRM"/>
    <s v="California"/>
    <s v="Fresno"/>
    <n v="36.727083"/>
    <n v="-119.732056"/>
    <n v="93032"/>
    <x v="24"/>
    <n v="33.799999999999997"/>
    <x v="0"/>
    <x v="25"/>
    <x v="25"/>
    <x v="25"/>
    <x v="25"/>
    <x v="25"/>
    <x v="23"/>
    <x v="25"/>
    <x v="25"/>
    <n v="0.5"/>
    <n v="0.45867400000000003"/>
    <n v="1.1961063999999999"/>
    <n v="5.8586501999999996"/>
    <n v="2.3528647"/>
    <n v="1.9226527"/>
    <n v="17.7199268"/>
    <n v="3.435365"/>
    <n v="0.41561540000000002"/>
    <n v="0.6351"/>
    <n v="0.50649999999999995"/>
    <n v="0.96140000000000003"/>
    <n v="0.1353"/>
    <n v="1.0077"/>
    <n v="0.95409999999999995"/>
    <n v="0.9556"/>
    <n v="0.83440000000000003"/>
    <x v="25"/>
  </r>
  <r>
    <x v="6"/>
    <n v="60231002"/>
    <s v="FRM"/>
    <s v="California"/>
    <s v="Humboldt"/>
    <n v="40.801665999999997"/>
    <n v="-124.16194400000001"/>
    <n v="138012"/>
    <x v="25"/>
    <n v="12.2"/>
    <x v="0"/>
    <x v="26"/>
    <x v="26"/>
    <x v="26"/>
    <x v="26"/>
    <x v="26"/>
    <x v="24"/>
    <x v="26"/>
    <x v="26"/>
    <n v="0.5"/>
    <n v="0.59503510000000004"/>
    <n v="0.86407230000000002"/>
    <n v="0.39136949999999998"/>
    <n v="7.9603257000000003"/>
    <n v="1.0542381000000001"/>
    <n v="0.40843400000000002"/>
    <n v="0.27471060000000003"/>
    <n v="0.2071926"/>
    <n v="0.74260000000000004"/>
    <n v="0.72889999999999999"/>
    <n v="0.92"/>
    <n v="0.43919999999999998"/>
    <n v="0.94899999999999995"/>
    <n v="0.76919999999999999"/>
    <n v="0.99570000000000003"/>
    <n v="1.0291999999999999"/>
    <x v="26"/>
  </r>
  <r>
    <x v="6"/>
    <n v="60231004"/>
    <s v="FRM"/>
    <s v="California"/>
    <s v="Humboldt"/>
    <n v="40.776944"/>
    <n v="-124.17749999999999"/>
    <n v="138012"/>
    <x v="26"/>
    <n v="12.4"/>
    <x v="0"/>
    <x v="27"/>
    <x v="27"/>
    <x v="27"/>
    <x v="27"/>
    <x v="27"/>
    <x v="25"/>
    <x v="27"/>
    <x v="27"/>
    <n v="0.5"/>
    <n v="0.54800260000000001"/>
    <n v="0.89377399999999996"/>
    <n v="0.40464919999999999"/>
    <n v="8.0721197"/>
    <n v="1.0635976"/>
    <n v="0.48821179999999997"/>
    <n v="0.26049260000000002"/>
    <n v="0.1705837"/>
    <n v="0.57720000000000005"/>
    <n v="0.83420000000000005"/>
    <n v="0.88949999999999996"/>
    <n v="0.42309999999999998"/>
    <n v="0.91959999999999997"/>
    <n v="0.82110000000000005"/>
    <n v="0.88729999999999998"/>
    <n v="0.68379999999999996"/>
    <x v="27"/>
  </r>
  <r>
    <x v="6"/>
    <n v="60250005"/>
    <s v="FRM"/>
    <s v="California"/>
    <s v="Imperial"/>
    <n v="32.676110999999999"/>
    <n v="-115.483333"/>
    <n v="50055"/>
    <x v="27"/>
    <n v="22.1"/>
    <x v="0"/>
    <x v="28"/>
    <x v="28"/>
    <x v="28"/>
    <x v="28"/>
    <x v="28"/>
    <x v="26"/>
    <x v="28"/>
    <x v="28"/>
    <n v="0.5"/>
    <n v="2.1688247"/>
    <n v="1.3058698"/>
    <n v="0.97385999999999995"/>
    <n v="10.6239452"/>
    <n v="0.89439279999999999"/>
    <n v="2.2015954999999998"/>
    <n v="0.47573729999999997"/>
    <n v="2.9971800000000002"/>
    <n v="0.66869999999999996"/>
    <n v="0.73219999999999996"/>
    <n v="0.97319999999999995"/>
    <n v="0.4763"/>
    <n v="0.92430000000000001"/>
    <n v="1.0009999999999999"/>
    <n v="0.98529999999999995"/>
    <n v="0.81320000000000003"/>
    <x v="28"/>
  </r>
  <r>
    <x v="6"/>
    <n v="60250007"/>
    <s v="FRM"/>
    <s v="California"/>
    <s v="Imperial"/>
    <n v="32.978349999999999"/>
    <n v="-115.53829"/>
    <n v="52055"/>
    <x v="28"/>
    <n v="13.3"/>
    <x v="0"/>
    <x v="29"/>
    <x v="29"/>
    <x v="29"/>
    <x v="29"/>
    <x v="29"/>
    <x v="27"/>
    <x v="29"/>
    <x v="29"/>
    <n v="0.5"/>
    <n v="4.3869075999999998"/>
    <n v="0.64664109999999997"/>
    <n v="0.91278009999999998"/>
    <n v="2.7326746000000002"/>
    <n v="2.3886299000000002"/>
    <n v="0.36443059999999999"/>
    <n v="0.88689209999999996"/>
    <n v="0.57777860000000003"/>
    <n v="1.0415000000000001"/>
    <n v="0.59309999999999996"/>
    <n v="1.0432999999999999"/>
    <n v="0.3337"/>
    <n v="1.6686000000000001"/>
    <n v="0.26169999999999999"/>
    <n v="1.5649999999999999"/>
    <n v="0.4531"/>
    <x v="29"/>
  </r>
  <r>
    <x v="6"/>
    <n v="60251003"/>
    <s v="FRM"/>
    <s v="California"/>
    <s v="Imperial"/>
    <n v="32.791666999999997"/>
    <n v="-115.561667"/>
    <n v="51055"/>
    <x v="29"/>
    <n v="12.3"/>
    <x v="0"/>
    <x v="30"/>
    <x v="30"/>
    <x v="30"/>
    <x v="30"/>
    <x v="30"/>
    <x v="28"/>
    <x v="30"/>
    <x v="30"/>
    <n v="0.5"/>
    <n v="3.498672"/>
    <n v="0.5864568"/>
    <n v="0.70947610000000005"/>
    <n v="3.5537801"/>
    <n v="1.6690738000000001"/>
    <n v="0.51326170000000004"/>
    <n v="0.63911600000000002"/>
    <n v="0.71012739999999996"/>
    <n v="0.70779999999999998"/>
    <n v="0.89870000000000005"/>
    <n v="1.2486999999999999"/>
    <n v="0.42770000000000002"/>
    <n v="1.1496"/>
    <n v="1.1495"/>
    <n v="1.3848"/>
    <n v="0.82920000000000005"/>
    <x v="30"/>
  </r>
  <r>
    <x v="6"/>
    <n v="60271003"/>
    <s v="FRM"/>
    <s v="California"/>
    <s v="Inyo"/>
    <n v="36.487777999999999"/>
    <n v="-117.87055599999999"/>
    <n v="88045"/>
    <x v="30"/>
    <n v="35"/>
    <x v="0"/>
    <x v="31"/>
    <x v="31"/>
    <x v="31"/>
    <x v="31"/>
    <x v="31"/>
    <x v="29"/>
    <x v="31"/>
    <x v="31"/>
    <n v="0.5"/>
    <n v="3.7609382"/>
    <n v="0.93755659999999996"/>
    <n v="1.4004421"/>
    <n v="22.970836599999998"/>
    <n v="2.7712207000000002"/>
    <n v="1.5207387999999999"/>
    <n v="1.1540832999999999"/>
    <n v="4.4026799999999998E-2"/>
    <n v="0.89529999999999998"/>
    <n v="1.0134000000000001"/>
    <n v="0.97030000000000005"/>
    <n v="0.93600000000000005"/>
    <n v="0.95679999999999998"/>
    <n v="1.0385"/>
    <n v="1.0005999999999999"/>
    <n v="1.0324"/>
    <x v="31"/>
  </r>
  <r>
    <x v="6"/>
    <n v="60290010"/>
    <s v="FRM"/>
    <s v="California"/>
    <s v="Kern"/>
    <n v="35.385556000000001"/>
    <n v="-119.01472200000001"/>
    <n v="80034"/>
    <x v="31"/>
    <n v="47.8"/>
    <x v="0"/>
    <x v="32"/>
    <x v="32"/>
    <x v="32"/>
    <x v="32"/>
    <x v="32"/>
    <x v="30"/>
    <x v="32"/>
    <x v="32"/>
    <n v="0.5"/>
    <n v="0.98870049999999998"/>
    <n v="1.8391968000000001"/>
    <n v="7.5941771999999998"/>
    <n v="6.0098371999999998"/>
    <n v="2.9095314000000001"/>
    <n v="22.4249039"/>
    <n v="4.3775066999999996"/>
    <n v="0.35052329999999998"/>
    <n v="0.71879999999999999"/>
    <n v="0.76019999999999999"/>
    <n v="0.96099999999999997"/>
    <n v="0.26669999999999999"/>
    <n v="1.0562"/>
    <n v="0.9466"/>
    <n v="0.95089999999999997"/>
    <n v="0.93400000000000005"/>
    <x v="32"/>
  </r>
  <r>
    <x v="6"/>
    <n v="60290014"/>
    <s v="FRM"/>
    <s v="California"/>
    <s v="Kern"/>
    <n v="35.356110999999999"/>
    <n v="-119.040278"/>
    <n v="80034"/>
    <x v="32"/>
    <n v="48.2"/>
    <x v="0"/>
    <x v="33"/>
    <x v="33"/>
    <x v="33"/>
    <x v="33"/>
    <x v="33"/>
    <x v="31"/>
    <x v="33"/>
    <x v="33"/>
    <n v="0.5"/>
    <n v="2.1617131000000001"/>
    <n v="1.9985942000000001"/>
    <n v="6.1896901"/>
    <n v="13.291822399999999"/>
    <n v="4.0800953"/>
    <n v="16.067773800000001"/>
    <n v="3.7484076000000002"/>
    <n v="0.25452380000000002"/>
    <n v="1.5730999999999999"/>
    <n v="0.8579"/>
    <n v="0.72629999999999995"/>
    <n v="0.70669999999999999"/>
    <n v="1.2101999999999999"/>
    <n v="0.64200000000000002"/>
    <n v="0.76590000000000003"/>
    <n v="0.70930000000000004"/>
    <x v="33"/>
  </r>
  <r>
    <x v="6"/>
    <n v="60290016"/>
    <s v="FRM"/>
    <s v="California"/>
    <s v="Kern"/>
    <n v="35.324722000000001"/>
    <n v="-118.999167"/>
    <n v="79034"/>
    <x v="33"/>
    <n v="48"/>
    <x v="0"/>
    <x v="34"/>
    <x v="34"/>
    <x v="34"/>
    <x v="34"/>
    <x v="34"/>
    <x v="32"/>
    <x v="34"/>
    <x v="34"/>
    <n v="0.5"/>
    <n v="1.3944468000000001"/>
    <n v="1.8648205"/>
    <n v="7.0808334000000004"/>
    <n v="9.1842403000000008"/>
    <n v="3.0729733000000001"/>
    <n v="20.476224899999998"/>
    <n v="4.1493501999999998"/>
    <n v="0.32875789999999999"/>
    <n v="1.0258"/>
    <n v="0.81820000000000004"/>
    <n v="0.84330000000000005"/>
    <n v="0.40889999999999999"/>
    <n v="0.91520000000000001"/>
    <n v="0.83189999999999997"/>
    <n v="0.86170000000000002"/>
    <n v="0.93859999999999999"/>
    <x v="34"/>
  </r>
  <r>
    <x v="6"/>
    <n v="60310004"/>
    <s v="FRM"/>
    <s v="California"/>
    <s v="Kings"/>
    <n v="36.101388999999998"/>
    <n v="-119.565833"/>
    <n v="87032"/>
    <x v="34"/>
    <n v="34.799999999999997"/>
    <x v="0"/>
    <x v="35"/>
    <x v="35"/>
    <x v="35"/>
    <x v="35"/>
    <x v="35"/>
    <x v="33"/>
    <x v="35"/>
    <x v="35"/>
    <n v="0.5"/>
    <n v="0.67872949999999999"/>
    <n v="1.2011559000000001"/>
    <n v="5.4767336999999996"/>
    <n v="4.7530450999999996"/>
    <n v="1.6921008"/>
    <n v="16.942323699999999"/>
    <n v="3.2853393999999998"/>
    <n v="0.3348295"/>
    <n v="0.78610000000000002"/>
    <n v="0.70599999999999996"/>
    <n v="0.91600000000000004"/>
    <n v="0.23380000000000001"/>
    <n v="0.77380000000000004"/>
    <n v="0.94179999999999997"/>
    <n v="0.93469999999999998"/>
    <n v="1.0466"/>
    <x v="35"/>
  </r>
  <r>
    <x v="6"/>
    <n v="60333001"/>
    <s v="FRM"/>
    <s v="California"/>
    <s v="Lake"/>
    <n v="39.031388999999997"/>
    <n v="-122.922222"/>
    <n v="120015"/>
    <x v="35"/>
    <n v="26"/>
    <x v="0"/>
    <x v="36"/>
    <x v="36"/>
    <x v="36"/>
    <x v="36"/>
    <x v="36"/>
    <x v="34"/>
    <x v="36"/>
    <x v="36"/>
    <n v="0.5"/>
    <n v="1.0573513999999999"/>
    <n v="0.576905"/>
    <n v="0.76232250000000001"/>
    <n v="16.734285400000001"/>
    <n v="2.3024507000000001"/>
    <n v="0"/>
    <n v="0.8269879"/>
    <n v="3.3011906"/>
    <n v="1.0059"/>
    <n v="0.95040000000000002"/>
    <n v="0.98880000000000001"/>
    <n v="0.96899999999999997"/>
    <n v="1.0356000000000001"/>
    <n v="0"/>
    <n v="1.0225"/>
    <n v="1.0639000000000001"/>
    <x v="36"/>
  </r>
  <r>
    <x v="6"/>
    <n v="60370002"/>
    <s v="FRM"/>
    <s v="California"/>
    <s v="Los Angeles"/>
    <n v="34.136499999999998"/>
    <n v="-117.92391000000001"/>
    <n v="67040"/>
    <x v="36"/>
    <n v="28.3"/>
    <x v="0"/>
    <x v="37"/>
    <x v="37"/>
    <x v="37"/>
    <x v="37"/>
    <x v="37"/>
    <x v="35"/>
    <x v="37"/>
    <x v="37"/>
    <n v="0.5"/>
    <n v="1.0776831"/>
    <n v="2.4604895"/>
    <n v="4.3015489999999996"/>
    <n v="3.7218263"/>
    <n v="3.1829190000000001"/>
    <n v="10.7830219"/>
    <n v="2.2339794999999998"/>
    <n v="0.11353009999999999"/>
    <n v="0.74360000000000004"/>
    <n v="0.97050000000000003"/>
    <n v="1.0903"/>
    <n v="0.21579999999999999"/>
    <n v="0.79820000000000002"/>
    <n v="1.2719"/>
    <n v="1.1154999999999999"/>
    <n v="0.9234"/>
    <x v="37"/>
  </r>
  <r>
    <x v="6"/>
    <n v="60371002"/>
    <s v="FRM"/>
    <s v="California"/>
    <s v="Los Angeles"/>
    <n v="34.176049999999996"/>
    <n v="-118.31712"/>
    <n v="68037"/>
    <x v="37"/>
    <n v="28.4"/>
    <x v="0"/>
    <x v="38"/>
    <x v="38"/>
    <x v="38"/>
    <x v="38"/>
    <x v="38"/>
    <x v="36"/>
    <x v="38"/>
    <x v="38"/>
    <n v="0.5"/>
    <n v="0.97627569999999997"/>
    <n v="1.9368886000000001"/>
    <n v="4.5554050999999998"/>
    <n v="3.5254636000000001"/>
    <n v="4.3196626"/>
    <n v="10.2319803"/>
    <n v="2.2958069000000001"/>
    <n v="0.1055591"/>
    <n v="0.70389999999999997"/>
    <n v="0.7994"/>
    <n v="0.94640000000000002"/>
    <n v="0.29110000000000003"/>
    <n v="0.99199999999999999"/>
    <n v="0.92510000000000003"/>
    <n v="0.96030000000000004"/>
    <n v="0.9103"/>
    <x v="38"/>
  </r>
  <r>
    <x v="6"/>
    <n v="60371103"/>
    <s v="FRM"/>
    <s v="California"/>
    <s v="Los Angeles"/>
    <n v="34.066589999999998"/>
    <n v="-118.22687999999999"/>
    <n v="67037"/>
    <x v="38"/>
    <n v="29.9"/>
    <x v="0"/>
    <x v="39"/>
    <x v="39"/>
    <x v="39"/>
    <x v="39"/>
    <x v="39"/>
    <x v="37"/>
    <x v="39"/>
    <x v="39"/>
    <n v="0.5"/>
    <n v="1.0317586999999999"/>
    <n v="1.7800937999999999"/>
    <n v="4.4170221999999999"/>
    <n v="4.1988401"/>
    <n v="6.6682081000000002"/>
    <n v="8.4509629999999998"/>
    <n v="2.4840778999999999"/>
    <n v="0.42160059999999999"/>
    <n v="0.60780000000000001"/>
    <n v="0.82769999999999999"/>
    <n v="0.82330000000000003"/>
    <n v="0.46239999999999998"/>
    <n v="0.95960000000000001"/>
    <n v="0.75990000000000002"/>
    <n v="0.84550000000000003"/>
    <n v="1.2355"/>
    <x v="39"/>
  </r>
  <r>
    <x v="6"/>
    <n v="60371201"/>
    <s v="FRM"/>
    <s v="California"/>
    <s v="Los Angeles"/>
    <n v="34.199249999999999"/>
    <n v="-118.53276"/>
    <n v="68035"/>
    <x v="39"/>
    <n v="19.600000000000001"/>
    <x v="0"/>
    <x v="40"/>
    <x v="40"/>
    <x v="40"/>
    <x v="40"/>
    <x v="40"/>
    <x v="38"/>
    <x v="40"/>
    <x v="40"/>
    <n v="0.5"/>
    <n v="0.47756209999999999"/>
    <n v="1.4596457"/>
    <n v="2.7889029999999999"/>
    <n v="4.1746407000000003"/>
    <n v="2.6844956999999998"/>
    <n v="6.1587477000000002"/>
    <n v="1.3497493"/>
    <n v="9.9463800000000005E-2"/>
    <n v="0.62790000000000001"/>
    <n v="0.86599999999999999"/>
    <n v="0.92620000000000002"/>
    <n v="0.3483"/>
    <n v="0.91479999999999995"/>
    <n v="0.93279999999999996"/>
    <n v="0.92879999999999996"/>
    <n v="1"/>
    <x v="40"/>
  </r>
  <r>
    <x v="6"/>
    <n v="60371301"/>
    <s v="FRM"/>
    <s v="California"/>
    <s v="Los Angeles"/>
    <n v="33.928989999999999"/>
    <n v="-118.21071000000001"/>
    <n v="65037"/>
    <x v="40"/>
    <n v="29.5"/>
    <x v="0"/>
    <x v="41"/>
    <x v="41"/>
    <x v="41"/>
    <x v="41"/>
    <x v="41"/>
    <x v="39"/>
    <x v="41"/>
    <x v="41"/>
    <n v="0.5"/>
    <n v="0.90013650000000001"/>
    <n v="2.4013333000000001"/>
    <n v="4.3984370000000004"/>
    <n v="4.7594618999999998"/>
    <n v="3.6199389000000002"/>
    <n v="10.6128292"/>
    <n v="2.2494721000000002"/>
    <n v="9.6258999999999997E-2"/>
    <n v="0.6351"/>
    <n v="0.91810000000000003"/>
    <n v="0.91579999999999995"/>
    <n v="0.34939999999999999"/>
    <n v="0.88580000000000003"/>
    <n v="0.92920000000000003"/>
    <n v="0.92230000000000001"/>
    <n v="1"/>
    <x v="41"/>
  </r>
  <r>
    <x v="6"/>
    <n v="60371602"/>
    <s v="FRM"/>
    <s v="California"/>
    <s v="Los Angeles"/>
    <n v="34.011940000000003"/>
    <n v="-118.06995000000001"/>
    <n v="66038"/>
    <x v="41"/>
    <n v="29"/>
    <x v="0"/>
    <x v="42"/>
    <x v="42"/>
    <x v="42"/>
    <x v="42"/>
    <x v="42"/>
    <x v="40"/>
    <x v="42"/>
    <x v="42"/>
    <n v="0.5"/>
    <n v="0.92574909999999999"/>
    <n v="2.4359044999999999"/>
    <n v="4.2680964000000001"/>
    <n v="4.6542706000000003"/>
    <n v="3.8157949000000002"/>
    <n v="10.077920900000001"/>
    <n v="2.2344129000000001"/>
    <n v="0.14283309999999999"/>
    <n v="0.61890000000000001"/>
    <n v="0.70309999999999995"/>
    <n v="0.98409999999999997"/>
    <n v="0.3362"/>
    <n v="1.0444"/>
    <n v="0.9829"/>
    <n v="1.0314000000000001"/>
    <n v="1.1735"/>
    <x v="42"/>
  </r>
  <r>
    <x v="6"/>
    <n v="60372005"/>
    <s v="FRM"/>
    <s v="California"/>
    <s v="Los Angeles"/>
    <n v="34.132599999999996"/>
    <n v="-118.1272"/>
    <n v="67038"/>
    <x v="30"/>
    <n v="28.9"/>
    <x v="0"/>
    <x v="43"/>
    <x v="43"/>
    <x v="43"/>
    <x v="43"/>
    <x v="43"/>
    <x v="41"/>
    <x v="43"/>
    <x v="43"/>
    <n v="0.5"/>
    <n v="1.066686"/>
    <n v="2.1925849999999998"/>
    <n v="4.5480217999999999"/>
    <n v="3.3349342000000002"/>
    <n v="5.3196979000000004"/>
    <n v="9.3635979000000003"/>
    <n v="2.3587294000000001"/>
    <n v="0.21825510000000001"/>
    <n v="0.65300000000000002"/>
    <n v="0.86750000000000005"/>
    <n v="0.91849999999999998"/>
    <n v="0.38030000000000003"/>
    <n v="0.90820000000000001"/>
    <n v="0.92789999999999995"/>
    <n v="0.92449999999999999"/>
    <n v="0.99750000000000005"/>
    <x v="43"/>
  </r>
  <r>
    <x v="6"/>
    <n v="60374002"/>
    <s v="FRM"/>
    <s v="California"/>
    <s v="Los Angeles"/>
    <n v="33.82376"/>
    <n v="-118.18921"/>
    <n v="64037"/>
    <x v="42"/>
    <n v="27.2"/>
    <x v="0"/>
    <x v="44"/>
    <x v="44"/>
    <x v="44"/>
    <x v="44"/>
    <x v="44"/>
    <x v="42"/>
    <x v="44"/>
    <x v="44"/>
    <n v="0.5"/>
    <n v="0.88656880000000005"/>
    <n v="2.7149519999999998"/>
    <n v="3.9469736000000002"/>
    <n v="4.3243070000000001"/>
    <n v="3.2290344000000002"/>
    <n v="9.5425328999999994"/>
    <n v="2.0195970999999999"/>
    <n v="9.2591000000000007E-2"/>
    <n v="0.63449999999999995"/>
    <n v="0.82650000000000001"/>
    <n v="0.96950000000000003"/>
    <n v="0.36320000000000002"/>
    <n v="0.96260000000000001"/>
    <n v="0.9748"/>
    <n v="0.97519999999999996"/>
    <n v="0.99219999999999997"/>
    <x v="44"/>
  </r>
  <r>
    <x v="6"/>
    <n v="60374004"/>
    <s v="FRM"/>
    <s v="California"/>
    <s v="Los Angeles"/>
    <n v="33.792360000000002"/>
    <n v="-118.17533"/>
    <n v="64037"/>
    <x v="43"/>
    <n v="23.7"/>
    <x v="0"/>
    <x v="45"/>
    <x v="45"/>
    <x v="45"/>
    <x v="45"/>
    <x v="45"/>
    <x v="43"/>
    <x v="45"/>
    <x v="45"/>
    <n v="0.5"/>
    <n v="0.85287760000000001"/>
    <n v="2.2633100000000002"/>
    <n v="3.0832085999999999"/>
    <n v="5.5824733000000002"/>
    <n v="3.0017744999999998"/>
    <n v="6.8076596"/>
    <n v="1.5740327000000001"/>
    <n v="0.1075228"/>
    <n v="0.6865"/>
    <n v="0.86309999999999998"/>
    <n v="0.78349999999999997"/>
    <n v="0.67679999999999996"/>
    <n v="0.91379999999999995"/>
    <n v="0.72130000000000005"/>
    <n v="0.78390000000000004"/>
    <n v="1.2394000000000001"/>
    <x v="45"/>
  </r>
  <r>
    <x v="6"/>
    <n v="60379033"/>
    <s v="FRM"/>
    <s v="California"/>
    <s v="Los Angeles"/>
    <n v="34.671388999999998"/>
    <n v="-118.130556"/>
    <n v="72039"/>
    <x v="28"/>
    <n v="16.899999999999999"/>
    <x v="0"/>
    <x v="46"/>
    <x v="46"/>
    <x v="46"/>
    <x v="46"/>
    <x v="46"/>
    <x v="44"/>
    <x v="46"/>
    <x v="46"/>
    <n v="0.5"/>
    <n v="1.880306"/>
    <n v="1.0824809"/>
    <n v="1.0701383"/>
    <n v="8.3031521000000001"/>
    <n v="2.7822022"/>
    <n v="0.40444639999999998"/>
    <n v="0.90629499999999996"/>
    <n v="1.6000400000000001E-2"/>
    <n v="0.8881"/>
    <n v="0.93959999999999999"/>
    <n v="0.8196"/>
    <n v="0.87860000000000005"/>
    <n v="0.99680000000000002"/>
    <n v="0.3488"/>
    <n v="0.91200000000000003"/>
    <n v="0.52480000000000004"/>
    <x v="46"/>
  </r>
  <r>
    <x v="6"/>
    <n v="60450006"/>
    <s v="FRM"/>
    <s v="California"/>
    <s v="Mendocino"/>
    <n v="39.150556000000002"/>
    <n v="-123.205"/>
    <n v="121014"/>
    <x v="44"/>
    <n v="18.600000000000001"/>
    <x v="0"/>
    <x v="47"/>
    <x v="47"/>
    <x v="47"/>
    <x v="47"/>
    <x v="47"/>
    <x v="45"/>
    <x v="47"/>
    <x v="47"/>
    <n v="0.5"/>
    <n v="1.0207934000000001"/>
    <n v="0.43227850000000001"/>
    <n v="0.83829299999999995"/>
    <n v="9.9309931000000002"/>
    <n v="2.1044583000000001"/>
    <n v="0.41081669999999998"/>
    <n v="0.81009339999999996"/>
    <n v="2.6160380999999999"/>
    <n v="1.0139"/>
    <n v="0.62680000000000002"/>
    <n v="0.84440000000000004"/>
    <n v="0.84740000000000004"/>
    <n v="1.0153000000000001"/>
    <n v="0.42349999999999999"/>
    <n v="0.9577"/>
    <n v="1.1197999999999999"/>
    <x v="47"/>
  </r>
  <r>
    <x v="6"/>
    <n v="60472510"/>
    <s v="FRM"/>
    <s v="California"/>
    <s v="Merced"/>
    <n v="37.309167000000002"/>
    <n v="-120.48055600000001"/>
    <n v="100028"/>
    <x v="45"/>
    <n v="28.4"/>
    <x v="0"/>
    <x v="48"/>
    <x v="48"/>
    <x v="48"/>
    <x v="48"/>
    <x v="48"/>
    <x v="46"/>
    <x v="48"/>
    <x v="48"/>
    <n v="0.5"/>
    <n v="0.61845059999999996"/>
    <n v="1.1758065"/>
    <n v="3.6538681999999998"/>
    <n v="7.8724464999999997"/>
    <n v="1.4356788"/>
    <n v="10.7880898"/>
    <n v="2.1142848000000001"/>
    <n v="0.33511299999999999"/>
    <n v="0.68210000000000004"/>
    <n v="0.68120000000000003"/>
    <n v="0.90980000000000005"/>
    <n v="0.28460000000000002"/>
    <n v="0.88529999999999998"/>
    <n v="0.91400000000000003"/>
    <n v="0.91249999999999998"/>
    <n v="1.0004"/>
    <x v="48"/>
  </r>
  <r>
    <x v="6"/>
    <n v="60531003"/>
    <s v="FRM"/>
    <s v="California"/>
    <s v="Monterey"/>
    <n v="36.696829999999999"/>
    <n v="-121.636167"/>
    <n v="97019"/>
    <x v="46"/>
    <n v="11.8"/>
    <x v="0"/>
    <x v="49"/>
    <x v="49"/>
    <x v="49"/>
    <x v="49"/>
    <x v="49"/>
    <x v="47"/>
    <x v="49"/>
    <x v="49"/>
    <n v="0.5"/>
    <n v="0.69679679999999999"/>
    <n v="0.5206674"/>
    <n v="0.89604479999999997"/>
    <n v="5.2316479999999999"/>
    <n v="1.8433933"/>
    <n v="0.85837390000000002"/>
    <n v="0.73727889999999996"/>
    <n v="0.56066170000000004"/>
    <n v="0.86399999999999999"/>
    <n v="0.49419999999999997"/>
    <n v="0.70669999999999999"/>
    <n v="0.97850000000000004"/>
    <n v="1.0346"/>
    <n v="0.378"/>
    <n v="0.93589999999999995"/>
    <n v="2.0438999999999998"/>
    <x v="49"/>
  </r>
  <r>
    <x v="6"/>
    <n v="60570005"/>
    <s v="FRM"/>
    <s v="California"/>
    <s v="Nevada"/>
    <n v="39.234444000000003"/>
    <n v="-121.055556"/>
    <n v="118029"/>
    <x v="47"/>
    <n v="29.2"/>
    <x v="0"/>
    <x v="50"/>
    <x v="50"/>
    <x v="50"/>
    <x v="50"/>
    <x v="50"/>
    <x v="48"/>
    <x v="50"/>
    <x v="50"/>
    <n v="0.5"/>
    <n v="1.2802069"/>
    <n v="0.65436559999999999"/>
    <n v="0.69040539999999995"/>
    <n v="23.018352499999999"/>
    <n v="2.0170631000000001"/>
    <n v="0"/>
    <n v="0.73340269999999996"/>
    <n v="0.3859303"/>
    <n v="0.99019999999999997"/>
    <n v="0.82940000000000003"/>
    <n v="0.86260000000000003"/>
    <n v="0.8992"/>
    <n v="1.0346"/>
    <n v="0"/>
    <n v="0.9456"/>
    <n v="1.0940000000000001"/>
    <x v="50"/>
  </r>
  <r>
    <x v="6"/>
    <n v="60571001"/>
    <s v="FRM"/>
    <s v="California"/>
    <s v="Nevada"/>
    <n v="39.338611"/>
    <n v="-120.170278"/>
    <n v="117035"/>
    <x v="48"/>
    <n v="22.8"/>
    <x v="0"/>
    <x v="51"/>
    <x v="51"/>
    <x v="51"/>
    <x v="51"/>
    <x v="51"/>
    <x v="49"/>
    <x v="51"/>
    <x v="51"/>
    <n v="0.5"/>
    <n v="1.2590984999999999"/>
    <n v="1.1450758000000001"/>
    <n v="0.47327979999999997"/>
    <n v="17.528884900000001"/>
    <n v="1.1520311000000001"/>
    <n v="0.2084741"/>
    <n v="0.45366390000000001"/>
    <n v="9.0912300000000001E-2"/>
    <n v="0.73119999999999996"/>
    <n v="0.72350000000000003"/>
    <n v="0.6694"/>
    <n v="0.92820000000000003"/>
    <n v="0.97499999999999998"/>
    <n v="0.2155"/>
    <n v="0.82779999999999998"/>
    <n v="0.77739999999999998"/>
    <x v="51"/>
  </r>
  <r>
    <x v="6"/>
    <n v="60592022"/>
    <s v="FRM"/>
    <s v="California"/>
    <s v="Orange"/>
    <n v="33.630029999999998"/>
    <n v="-117.67592999999999"/>
    <n v="62041"/>
    <x v="49"/>
    <n v="19.5"/>
    <x v="0"/>
    <x v="52"/>
    <x v="52"/>
    <x v="52"/>
    <x v="52"/>
    <x v="52"/>
    <x v="50"/>
    <x v="52"/>
    <x v="52"/>
    <n v="0.5"/>
    <n v="0.69529969999999996"/>
    <n v="2.3394442"/>
    <n v="2.8724164999999999"/>
    <n v="2.1520977000000001"/>
    <n v="1.9258616"/>
    <n v="7.4417906"/>
    <n v="1.5189484"/>
    <n v="0.13981789999999999"/>
    <n v="0.62839999999999996"/>
    <n v="0.85709999999999997"/>
    <n v="0.95720000000000005"/>
    <n v="0.30730000000000002"/>
    <n v="0.86460000000000004"/>
    <n v="0.99380000000000002"/>
    <n v="0.97160000000000002"/>
    <n v="0.93920000000000003"/>
    <x v="52"/>
  </r>
  <r>
    <x v="6"/>
    <n v="60610006"/>
    <s v="FRM"/>
    <s v="California"/>
    <s v="Placer"/>
    <n v="38.745832999999998"/>
    <n v="-121.265278"/>
    <n v="114026"/>
    <x v="50"/>
    <n v="14"/>
    <x v="0"/>
    <x v="53"/>
    <x v="53"/>
    <x v="53"/>
    <x v="53"/>
    <x v="53"/>
    <x v="51"/>
    <x v="53"/>
    <x v="53"/>
    <n v="0.5"/>
    <n v="0.53510120000000005"/>
    <n v="0.59045219999999998"/>
    <n v="1.1833503000000001"/>
    <n v="5.8197850999999998"/>
    <n v="1.6149967000000001"/>
    <n v="2.4108793999999998"/>
    <n v="0.82211350000000005"/>
    <n v="0.55305210000000005"/>
    <n v="1.669"/>
    <n v="0.44640000000000002"/>
    <n v="0.60560000000000003"/>
    <n v="0.41749999999999998"/>
    <n v="2.1817000000000002"/>
    <n v="0.41620000000000001"/>
    <n v="0.72629999999999995"/>
    <n v="3.58"/>
    <x v="53"/>
  </r>
  <r>
    <x v="6"/>
    <n v="60631006"/>
    <s v="FRM"/>
    <s v="California"/>
    <s v="Plumas"/>
    <n v="39.937221999999998"/>
    <n v="-120.93777799999999"/>
    <n v="124031"/>
    <x v="51"/>
    <n v="21.1"/>
    <x v="0"/>
    <x v="54"/>
    <x v="54"/>
    <x v="54"/>
    <x v="54"/>
    <x v="54"/>
    <x v="52"/>
    <x v="54"/>
    <x v="54"/>
    <n v="0.5"/>
    <n v="0.38356459999999998"/>
    <n v="2.1285861000000001"/>
    <n v="0.57123789999999997"/>
    <n v="15.422293700000001"/>
    <n v="0.61572329999999997"/>
    <n v="1.1919356999999999"/>
    <n v="0.27594489999999999"/>
    <n v="0.1072104"/>
    <n v="0.24349999999999999"/>
    <n v="0.98640000000000005"/>
    <n v="1.054"/>
    <n v="0.60709999999999997"/>
    <n v="0.68540000000000001"/>
    <n v="1.57"/>
    <n v="0.8448"/>
    <n v="1.1668000000000001"/>
    <x v="54"/>
  </r>
  <r>
    <x v="6"/>
    <n v="60631009"/>
    <s v="FRM"/>
    <s v="California"/>
    <s v="Plumas"/>
    <n v="39.808332999999998"/>
    <n v="-120.471667"/>
    <n v="122034"/>
    <x v="52"/>
    <n v="27.8"/>
    <x v="0"/>
    <x v="55"/>
    <x v="55"/>
    <x v="55"/>
    <x v="55"/>
    <x v="55"/>
    <x v="53"/>
    <x v="55"/>
    <x v="55"/>
    <n v="0.5"/>
    <n v="0.66396840000000001"/>
    <n v="2.4113641000000001"/>
    <n v="0.58939839999999999"/>
    <n v="21.5347309"/>
    <n v="1.1737298"/>
    <n v="0.51465439999999996"/>
    <n v="0.41428880000000001"/>
    <n v="5.0858800000000003E-2"/>
    <n v="0.5262"/>
    <n v="0.66200000000000003"/>
    <n v="1.5307999999999999"/>
    <n v="0.79959999999999998"/>
    <n v="1.6853"/>
    <n v="1.2052"/>
    <n v="1.8041"/>
    <n v="0.55859999999999999"/>
    <x v="55"/>
  </r>
  <r>
    <x v="6"/>
    <n v="60651003"/>
    <s v="FRM"/>
    <s v="California"/>
    <s v="Riverside"/>
    <n v="33.94603"/>
    <n v="-117.40063000000001"/>
    <n v="64043"/>
    <x v="53"/>
    <n v="31.4"/>
    <x v="0"/>
    <x v="56"/>
    <x v="56"/>
    <x v="56"/>
    <x v="56"/>
    <x v="56"/>
    <x v="54"/>
    <x v="56"/>
    <x v="56"/>
    <n v="0.5"/>
    <n v="0.73587309999999995"/>
    <n v="1.1771271000000001"/>
    <n v="5.6967648999999998"/>
    <n v="1.8890123000000001"/>
    <n v="4.6572895000000001"/>
    <n v="13.6220646"/>
    <n v="2.8771627"/>
    <n v="0.26662710000000001"/>
    <n v="0.62409999999999999"/>
    <n v="0.52659999999999996"/>
    <n v="0.98560000000000003"/>
    <n v="0.19220000000000001"/>
    <n v="1.2501"/>
    <n v="0.90129999999999999"/>
    <n v="0.93679999999999997"/>
    <n v="0.83220000000000005"/>
    <x v="56"/>
  </r>
  <r>
    <x v="6"/>
    <n v="60652002"/>
    <s v="FRM"/>
    <s v="California"/>
    <s v="Riverside"/>
    <n v="33.708530000000003"/>
    <n v="-116.21536999999999"/>
    <n v="60052"/>
    <x v="54"/>
    <n v="14.8"/>
    <x v="0"/>
    <x v="57"/>
    <x v="57"/>
    <x v="57"/>
    <x v="57"/>
    <x v="57"/>
    <x v="55"/>
    <x v="57"/>
    <x v="57"/>
    <n v="0.5"/>
    <n v="1.3318131"/>
    <n v="0.84816820000000004"/>
    <n v="0.99450510000000003"/>
    <n v="7.2562784999999996"/>
    <n v="1.8037635000000001"/>
    <n v="1.1907824"/>
    <n v="0.62363290000000005"/>
    <n v="0.27097589999999999"/>
    <n v="0.97289999999999999"/>
    <n v="0.86960000000000004"/>
    <n v="1.0138"/>
    <n v="0.61960000000000004"/>
    <n v="1.1652"/>
    <n v="0.83079999999999998"/>
    <n v="1.2000999999999999"/>
    <n v="0.8226"/>
    <x v="57"/>
  </r>
  <r>
    <x v="6"/>
    <n v="60655001"/>
    <s v="FRM"/>
    <s v="California"/>
    <s v="Riverside"/>
    <n v="33.85275"/>
    <n v="-116.54101"/>
    <n v="62049"/>
    <x v="1"/>
    <n v="13"/>
    <x v="0"/>
    <x v="58"/>
    <x v="58"/>
    <x v="58"/>
    <x v="58"/>
    <x v="58"/>
    <x v="56"/>
    <x v="58"/>
    <x v="58"/>
    <n v="0.5"/>
    <n v="1.6865284"/>
    <n v="0.49535820000000003"/>
    <n v="0.67119379999999995"/>
    <n v="7.0822592000000002"/>
    <n v="1.8766978999999999"/>
    <n v="2.5099999999999998E-4"/>
    <n v="0.6926213"/>
    <n v="1.13861E-2"/>
    <n v="0.76780000000000004"/>
    <n v="0.87670000000000003"/>
    <n v="0.95489999999999997"/>
    <n v="0.70740000000000003"/>
    <n v="1.0133000000000001"/>
    <n v="1.9E-3"/>
    <n v="1.0387"/>
    <n v="0.44529999999999997"/>
    <x v="58"/>
  </r>
  <r>
    <x v="6"/>
    <n v="60658001"/>
    <s v="FRM"/>
    <s v="California"/>
    <s v="Riverside"/>
    <n v="33.999580000000002"/>
    <n v="-117.41601"/>
    <n v="65043"/>
    <x v="55"/>
    <n v="32.1"/>
    <x v="0"/>
    <x v="59"/>
    <x v="59"/>
    <x v="59"/>
    <x v="59"/>
    <x v="59"/>
    <x v="57"/>
    <x v="59"/>
    <x v="59"/>
    <n v="0.5"/>
    <n v="0.90102700000000002"/>
    <n v="1.5528584999999999"/>
    <n v="5.505744"/>
    <n v="2.9120328"/>
    <n v="4.2297143999999998"/>
    <n v="13.515866300000001"/>
    <n v="2.8224330000000002"/>
    <n v="0.23740169999999999"/>
    <n v="0.64429999999999998"/>
    <n v="0.73399999999999999"/>
    <n v="0.99950000000000006"/>
    <n v="0.21110000000000001"/>
    <n v="0.87080000000000002"/>
    <n v="1.0577000000000001"/>
    <n v="0.99109999999999998"/>
    <n v="0.93989999999999996"/>
    <x v="59"/>
  </r>
  <r>
    <x v="6"/>
    <n v="60658005"/>
    <s v="FRM"/>
    <s v="California"/>
    <s v="Riverside"/>
    <n v="33.995638"/>
    <n v="-117.49330399999999"/>
    <n v="65043"/>
    <x v="56"/>
    <n v="31.6"/>
    <x v="0"/>
    <x v="60"/>
    <x v="60"/>
    <x v="60"/>
    <x v="60"/>
    <x v="60"/>
    <x v="58"/>
    <x v="60"/>
    <x v="60"/>
    <n v="0.5"/>
    <n v="0.90194459999999999"/>
    <n v="1.637381"/>
    <n v="4.2516518000000003"/>
    <n v="8.8493051999999999"/>
    <n v="5.0340014000000002"/>
    <n v="8.2198104999999995"/>
    <n v="2.1193616"/>
    <n v="0.1498544"/>
    <n v="0.61029999999999995"/>
    <n v="0.71609999999999996"/>
    <n v="0.85970000000000002"/>
    <n v="0.4365"/>
    <n v="1.0327999999999999"/>
    <n v="0.76139999999999997"/>
    <n v="0.84019999999999995"/>
    <n v="0.879"/>
    <x v="60"/>
  </r>
  <r>
    <x v="6"/>
    <n v="60670006"/>
    <s v="FRM"/>
    <s v="California"/>
    <s v="Sacramento"/>
    <n v="38.613779000000001"/>
    <n v="-121.368014"/>
    <n v="113025"/>
    <x v="57"/>
    <n v="27.7"/>
    <x v="0"/>
    <x v="61"/>
    <x v="61"/>
    <x v="61"/>
    <x v="61"/>
    <x v="61"/>
    <x v="59"/>
    <x v="61"/>
    <x v="61"/>
    <n v="0.5"/>
    <n v="0.75685769999999997"/>
    <n v="1.3487127999999999"/>
    <n v="2.4579295999999999"/>
    <n v="11.9813461"/>
    <n v="2.5405552"/>
    <n v="5.8645700999999999"/>
    <n v="1.5775665000000001"/>
    <n v="0.7641116"/>
    <n v="0.62450000000000006"/>
    <n v="0.61729999999999996"/>
    <n v="0.86260000000000003"/>
    <n v="0.38450000000000001"/>
    <n v="0.94710000000000005"/>
    <n v="0.88390000000000002"/>
    <n v="0.81110000000000004"/>
    <n v="1.5013000000000001"/>
    <x v="61"/>
  </r>
  <r>
    <x v="6"/>
    <n v="60670010"/>
    <s v="FRM"/>
    <s v="California"/>
    <s v="Sacramento"/>
    <n v="38.558332999999998"/>
    <n v="-121.491944"/>
    <n v="113024"/>
    <x v="58"/>
    <n v="26.6"/>
    <x v="0"/>
    <x v="62"/>
    <x v="62"/>
    <x v="62"/>
    <x v="62"/>
    <x v="62"/>
    <x v="60"/>
    <x v="62"/>
    <x v="62"/>
    <n v="0.5"/>
    <n v="0.73611369999999998"/>
    <n v="0.6702747"/>
    <n v="2.5067205000000001"/>
    <n v="10.709748299999999"/>
    <n v="2.4722797999999999"/>
    <n v="6.0999017000000002"/>
    <n v="1.5950354"/>
    <n v="1.3481072000000001"/>
    <n v="0.69440000000000002"/>
    <n v="0.69689999999999996"/>
    <n v="0.91"/>
    <n v="0.51770000000000005"/>
    <n v="0.9304"/>
    <n v="0.90590000000000004"/>
    <n v="0.92020000000000002"/>
    <n v="1.0008999999999999"/>
    <x v="62"/>
  </r>
  <r>
    <x v="6"/>
    <n v="60674001"/>
    <s v="FRM"/>
    <s v="California"/>
    <s v="Sacramento"/>
    <n v="38.555833"/>
    <n v="-121.457222"/>
    <n v="113024"/>
    <x v="59"/>
    <n v="27.4"/>
    <x v="0"/>
    <x v="63"/>
    <x v="63"/>
    <x v="63"/>
    <x v="63"/>
    <x v="63"/>
    <x v="61"/>
    <x v="63"/>
    <x v="63"/>
    <n v="0.5"/>
    <n v="0.75123700000000004"/>
    <n v="0.74338910000000002"/>
    <n v="2.6034546000000001"/>
    <n v="10.9560938"/>
    <n v="2.5367910999999999"/>
    <n v="6.3589076999999996"/>
    <n v="1.6526114999999999"/>
    <n v="1.3090695999999999"/>
    <n v="1.1996"/>
    <n v="0.46110000000000001"/>
    <n v="0.69079999999999997"/>
    <n v="0.55269999999999997"/>
    <n v="2.2446000000000002"/>
    <n v="0.55120000000000002"/>
    <n v="0.7419"/>
    <n v="5.7012"/>
    <x v="63"/>
  </r>
  <r>
    <x v="6"/>
    <n v="60690002"/>
    <s v="FRM"/>
    <s v="California"/>
    <s v="San Benito"/>
    <n v="36.844166999999999"/>
    <n v="-121.36111099999999"/>
    <n v="97021"/>
    <x v="60"/>
    <n v="13.2"/>
    <x v="0"/>
    <x v="64"/>
    <x v="64"/>
    <x v="64"/>
    <x v="64"/>
    <x v="64"/>
    <x v="62"/>
    <x v="64"/>
    <x v="64"/>
    <n v="0.5"/>
    <n v="0.81659119999999996"/>
    <n v="0.79254080000000005"/>
    <n v="1.4013663999999999"/>
    <n v="4.0378851999999998"/>
    <n v="2.0342882000000002"/>
    <n v="2.3680197999999999"/>
    <n v="0.97971960000000002"/>
    <n v="0.3635487"/>
    <n v="1.0238"/>
    <n v="0.69089999999999996"/>
    <n v="0.87429999999999997"/>
    <n v="0.71519999999999995"/>
    <n v="1.2375"/>
    <n v="0.66459999999999997"/>
    <n v="1.0505"/>
    <n v="1.8098000000000001"/>
    <x v="64"/>
  </r>
  <r>
    <x v="6"/>
    <n v="60710025"/>
    <s v="FRM"/>
    <s v="California"/>
    <s v="San Bernardino"/>
    <n v="34.037222"/>
    <n v="-117.69"/>
    <n v="65041"/>
    <x v="61"/>
    <n v="28.9"/>
    <x v="0"/>
    <x v="65"/>
    <x v="65"/>
    <x v="65"/>
    <x v="65"/>
    <x v="65"/>
    <x v="63"/>
    <x v="65"/>
    <x v="65"/>
    <n v="0.5"/>
    <n v="0.69669709999999996"/>
    <n v="2.5182368999999998"/>
    <n v="3.658649"/>
    <n v="7.3516221000000002"/>
    <n v="2.0939492999999998"/>
    <n v="9.9083375999999994"/>
    <n v="1.9850014"/>
    <n v="0.20688719999999999"/>
    <n v="0.54530000000000001"/>
    <n v="0.82169999999999999"/>
    <n v="0.86350000000000005"/>
    <n v="0.44419999999999998"/>
    <n v="0.79290000000000005"/>
    <n v="0.88490000000000002"/>
    <n v="0.87780000000000002"/>
    <n v="1.0669999999999999"/>
    <x v="65"/>
  </r>
  <r>
    <x v="6"/>
    <n v="60710306"/>
    <s v="FRM"/>
    <s v="California"/>
    <s v="San Bernardino"/>
    <n v="34.51"/>
    <n v="-117.330556"/>
    <n v="69045"/>
    <x v="62"/>
    <n v="13.9"/>
    <x v="0"/>
    <x v="66"/>
    <x v="66"/>
    <x v="66"/>
    <x v="66"/>
    <x v="66"/>
    <x v="64"/>
    <x v="66"/>
    <x v="66"/>
    <n v="0.5"/>
    <n v="1.1138798999999999"/>
    <n v="1.2755789"/>
    <n v="1.0008553"/>
    <n v="6.1175895000000002"/>
    <n v="2.4676764000000002"/>
    <n v="0.45809709999999998"/>
    <n v="0.96364470000000002"/>
    <n v="3.00851E-2"/>
    <n v="0.85309999999999997"/>
    <n v="0.97340000000000004"/>
    <n v="0.60709999999999997"/>
    <n v="1.0202"/>
    <n v="1.135"/>
    <n v="0.15310000000000001"/>
    <n v="0.87109999999999999"/>
    <n v="0.3856"/>
    <x v="66"/>
  </r>
  <r>
    <x v="6"/>
    <n v="60712002"/>
    <s v="FRM"/>
    <s v="California"/>
    <s v="San Bernardino"/>
    <n v="34.100020000000001"/>
    <n v="-117.49200999999999"/>
    <n v="66043"/>
    <x v="63"/>
    <n v="29.6"/>
    <x v="0"/>
    <x v="67"/>
    <x v="67"/>
    <x v="67"/>
    <x v="67"/>
    <x v="67"/>
    <x v="65"/>
    <x v="67"/>
    <x v="67"/>
    <n v="0.5"/>
    <n v="0.87858460000000005"/>
    <n v="2.1128146999999999"/>
    <n v="4.3216609999999998"/>
    <n v="5.1262026000000001"/>
    <n v="3.3959351"/>
    <n v="10.5109844"/>
    <n v="2.5118532"/>
    <n v="0.26515070000000002"/>
    <n v="0.60450000000000004"/>
    <n v="0.76"/>
    <n v="0.88039999999999996"/>
    <n v="0.2974"/>
    <n v="0.81889999999999996"/>
    <n v="0.90890000000000004"/>
    <n v="0.90059999999999996"/>
    <n v="1.0028999999999999"/>
    <x v="67"/>
  </r>
  <r>
    <x v="6"/>
    <n v="60718001"/>
    <s v="FRM"/>
    <s v="California"/>
    <s v="San Bernardino"/>
    <n v="34.264443999999997"/>
    <n v="-116.86444400000001"/>
    <n v="66048"/>
    <x v="64"/>
    <n v="19.399999999999999"/>
    <x v="0"/>
    <x v="68"/>
    <x v="68"/>
    <x v="68"/>
    <x v="68"/>
    <x v="68"/>
    <x v="66"/>
    <x v="68"/>
    <x v="68"/>
    <n v="0.5"/>
    <n v="1.7188439"/>
    <n v="1.0027349000000001"/>
    <n v="1.0417578000000001"/>
    <n v="11.3668938"/>
    <n v="2.4881856"/>
    <n v="0.45449200000000001"/>
    <n v="0.86454839999999999"/>
    <n v="1.0224499999999999E-2"/>
    <n v="1.0525"/>
    <n v="1.0638000000000001"/>
    <n v="1.1375"/>
    <n v="0.42459999999999998"/>
    <n v="1.4902"/>
    <n v="0.4526"/>
    <n v="1.6941999999999999"/>
    <n v="0.58540000000000003"/>
    <x v="68"/>
  </r>
  <r>
    <x v="6"/>
    <n v="60719004"/>
    <s v="FRM"/>
    <s v="California"/>
    <s v="San Bernardino"/>
    <n v="34.106879999999997"/>
    <n v="-117.27410999999999"/>
    <n v="65045"/>
    <x v="65"/>
    <n v="28.7"/>
    <x v="0"/>
    <x v="69"/>
    <x v="69"/>
    <x v="69"/>
    <x v="69"/>
    <x v="69"/>
    <x v="67"/>
    <x v="69"/>
    <x v="69"/>
    <n v="0.5"/>
    <n v="0.88824340000000002"/>
    <n v="1.7767710999999999"/>
    <n v="4.4475727000000003"/>
    <n v="4.1228704"/>
    <n v="3.2228663000000002"/>
    <n v="11.177721999999999"/>
    <n v="2.3587338999999998"/>
    <n v="0.2472348"/>
    <n v="0.77180000000000004"/>
    <n v="0.9083"/>
    <n v="0.90469999999999995"/>
    <n v="0.22689999999999999"/>
    <n v="0.9234"/>
    <n v="0.89859999999999995"/>
    <n v="0.9194"/>
    <n v="0.87619999999999998"/>
    <x v="69"/>
  </r>
  <r>
    <x v="6"/>
    <n v="60730001"/>
    <s v="FRM"/>
    <s v="California"/>
    <s v="San Diego"/>
    <n v="32.631231"/>
    <n v="-117.05907500000001"/>
    <n v="52043"/>
    <x v="66"/>
    <n v="17.5"/>
    <x v="0"/>
    <x v="70"/>
    <x v="70"/>
    <x v="70"/>
    <x v="70"/>
    <x v="70"/>
    <x v="68"/>
    <x v="70"/>
    <x v="70"/>
    <n v="0.5"/>
    <n v="0.46145849999999999"/>
    <n v="2.1711459"/>
    <n v="1.6780983"/>
    <n v="6.2770915"/>
    <n v="2.2962313000000001"/>
    <n v="3.0132376999999999"/>
    <n v="0.92153969999999996"/>
    <n v="0.25884109999999999"/>
    <n v="0.58160000000000001"/>
    <n v="0.8841"/>
    <n v="0.94320000000000004"/>
    <n v="0.42220000000000002"/>
    <n v="1.0931"/>
    <n v="0.83899999999999997"/>
    <n v="1.0322"/>
    <n v="0.97629999999999995"/>
    <x v="70"/>
  </r>
  <r>
    <x v="6"/>
    <n v="60730003"/>
    <s v="FRM"/>
    <s v="California"/>
    <s v="San Diego"/>
    <n v="32.791193999999997"/>
    <n v="-116.942092"/>
    <n v="53044"/>
    <x v="67"/>
    <n v="16.100000000000001"/>
    <x v="0"/>
    <x v="71"/>
    <x v="71"/>
    <x v="71"/>
    <x v="71"/>
    <x v="71"/>
    <x v="69"/>
    <x v="71"/>
    <x v="71"/>
    <n v="0.5"/>
    <n v="0.42203629999999998"/>
    <n v="2.1725512"/>
    <n v="1.8710652999999999"/>
    <n v="4.0965242000000002"/>
    <n v="2.2096065999999999"/>
    <n v="3.7935702999999998"/>
    <n v="0.94332570000000004"/>
    <n v="0.19005030000000001"/>
    <n v="0.83020000000000005"/>
    <n v="1.1045"/>
    <n v="0.81630000000000003"/>
    <n v="0.36130000000000001"/>
    <n v="1.0886"/>
    <n v="0.71860000000000002"/>
    <n v="0.83730000000000004"/>
    <n v="0.98550000000000004"/>
    <x v="71"/>
  </r>
  <r>
    <x v="6"/>
    <n v="60730006"/>
    <s v="FRM"/>
    <s v="California"/>
    <s v="San Diego"/>
    <n v="32.836461"/>
    <n v="-117.12875200000001"/>
    <n v="54043"/>
    <x v="25"/>
    <n v="16"/>
    <x v="0"/>
    <x v="72"/>
    <x v="72"/>
    <x v="72"/>
    <x v="72"/>
    <x v="72"/>
    <x v="70"/>
    <x v="72"/>
    <x v="72"/>
    <n v="0.5"/>
    <n v="0.50007849999999998"/>
    <n v="1.5998279"/>
    <n v="1.9550817"/>
    <n v="4.0821294999999997"/>
    <n v="3.7804179000000002"/>
    <n v="2.0286517000000002"/>
    <n v="1.3586241999999999"/>
    <n v="0.25958989999999998"/>
    <n v="0.65869999999999995"/>
    <n v="0.68459999999999999"/>
    <n v="0.93"/>
    <n v="0.43290000000000001"/>
    <n v="1.5295000000000001"/>
    <n v="0.48480000000000001"/>
    <n v="1.2193000000000001"/>
    <n v="1.0526"/>
    <x v="72"/>
  </r>
  <r>
    <x v="6"/>
    <n v="60731010"/>
    <s v="FRM"/>
    <s v="California"/>
    <s v="San Diego"/>
    <n v="32.701492000000002"/>
    <n v="-117.149653"/>
    <n v="52043"/>
    <x v="68"/>
    <n v="18.7"/>
    <x v="0"/>
    <x v="73"/>
    <x v="73"/>
    <x v="73"/>
    <x v="73"/>
    <x v="73"/>
    <x v="71"/>
    <x v="73"/>
    <x v="73"/>
    <n v="0.5"/>
    <n v="0.53517809999999999"/>
    <n v="1.2768649999999999"/>
    <n v="2.2462591999999999"/>
    <n v="5.5673323000000003"/>
    <n v="3.4581016999999998"/>
    <n v="3.3694351"/>
    <n v="1.4720678"/>
    <n v="0.28083829999999999"/>
    <n v="0.68989999999999996"/>
    <n v="0.53239999999999998"/>
    <n v="1.1564000000000001"/>
    <n v="0.33879999999999999"/>
    <n v="1.6373"/>
    <n v="0.82110000000000005"/>
    <n v="1.5139"/>
    <n v="1.0296000000000001"/>
    <x v="73"/>
  </r>
  <r>
    <x v="6"/>
    <n v="60750005"/>
    <s v="FRM"/>
    <s v="California"/>
    <s v="San Francisco"/>
    <n v="37.765999999999998"/>
    <n v="-122.3991"/>
    <n v="108016"/>
    <x v="69"/>
    <n v="16.100000000000001"/>
    <x v="0"/>
    <x v="74"/>
    <x v="74"/>
    <x v="74"/>
    <x v="74"/>
    <x v="74"/>
    <x v="72"/>
    <x v="74"/>
    <x v="74"/>
    <n v="0.5"/>
    <n v="0.27962409999999999"/>
    <n v="1.0455692000000001"/>
    <n v="2.0844531000000002"/>
    <n v="3.4395471"/>
    <n v="1.5075871000000001"/>
    <n v="5.3011723000000002"/>
    <n v="1.1718142"/>
    <n v="0.7996451"/>
    <n v="0.434"/>
    <n v="0.69089999999999996"/>
    <n v="0.84140000000000004"/>
    <n v="0.2326"/>
    <n v="0.88280000000000003"/>
    <n v="0.83079999999999998"/>
    <n v="0.89410000000000001"/>
    <n v="1.8793"/>
    <x v="74"/>
  </r>
  <r>
    <x v="6"/>
    <n v="60771002"/>
    <s v="FRM"/>
    <s v="California"/>
    <s v="San Joaquin"/>
    <n v="37.950833000000003"/>
    <n v="-121.2675"/>
    <n v="107024"/>
    <x v="70"/>
    <n v="29.8"/>
    <x v="0"/>
    <x v="75"/>
    <x v="75"/>
    <x v="75"/>
    <x v="75"/>
    <x v="75"/>
    <x v="73"/>
    <x v="75"/>
    <x v="75"/>
    <n v="0.5"/>
    <n v="0.95816100000000004"/>
    <n v="1.3152021"/>
    <n v="2.9809975999999998"/>
    <n v="11.240396499999999"/>
    <n v="3.2208489999999999"/>
    <n v="6.8452510999999996"/>
    <n v="1.9019060000000001"/>
    <n v="0.92025729999999994"/>
    <n v="1.0996999999999999"/>
    <n v="0.62809999999999999"/>
    <n v="0.68469999999999998"/>
    <n v="0.48959999999999998"/>
    <n v="1.8337000000000001"/>
    <n v="0.53600000000000003"/>
    <n v="0.75960000000000005"/>
    <n v="2.7212999999999998"/>
    <x v="75"/>
  </r>
  <r>
    <x v="6"/>
    <n v="60792006"/>
    <s v="FRM"/>
    <s v="California"/>
    <s v="San Luis Obispo"/>
    <n v="35.256605999999998"/>
    <n v="-120.66888899999999"/>
    <n v="82022"/>
    <x v="71"/>
    <n v="13.8"/>
    <x v="0"/>
    <x v="76"/>
    <x v="76"/>
    <x v="76"/>
    <x v="76"/>
    <x v="76"/>
    <x v="74"/>
    <x v="76"/>
    <x v="76"/>
    <n v="0.5"/>
    <n v="1.3542985999999999"/>
    <n v="0.98277519999999996"/>
    <n v="1.2900313999999999"/>
    <n v="4.5110836000000001"/>
    <n v="2.1200242"/>
    <n v="1.8728224"/>
    <n v="0.97678569999999998"/>
    <n v="0.28818149999999998"/>
    <n v="0.93100000000000005"/>
    <n v="0.9415"/>
    <n v="0.89949999999999997"/>
    <n v="0.80789999999999995"/>
    <n v="1.0278"/>
    <n v="0.77300000000000002"/>
    <n v="0.95299999999999996"/>
    <n v="1.0550999999999999"/>
    <x v="76"/>
  </r>
  <r>
    <x v="6"/>
    <n v="60798001"/>
    <s v="FRM"/>
    <s v="California"/>
    <s v="San Luis Obispo"/>
    <n v="35.491388999999998"/>
    <n v="-120.66805600000001"/>
    <n v="84023"/>
    <x v="72"/>
    <n v="18.5"/>
    <x v="0"/>
    <x v="77"/>
    <x v="77"/>
    <x v="77"/>
    <x v="77"/>
    <x v="77"/>
    <x v="75"/>
    <x v="77"/>
    <x v="77"/>
    <n v="0.5"/>
    <n v="1.3298034999999999"/>
    <n v="1.1743847000000001"/>
    <n v="2.2631673999999999"/>
    <n v="4.2548680000000001"/>
    <n v="2.1485248000000001"/>
    <n v="5.1936597999999998"/>
    <n v="1.4461965999999999"/>
    <n v="0.26108890000000001"/>
    <n v="0.83040000000000003"/>
    <n v="0.82650000000000001"/>
    <n v="0.92320000000000002"/>
    <n v="0.69399999999999995"/>
    <n v="0.95599999999999996"/>
    <n v="0.90810000000000002"/>
    <n v="0.93010000000000004"/>
    <n v="0.99229999999999996"/>
    <x v="77"/>
  </r>
  <r>
    <x v="6"/>
    <n v="60811001"/>
    <s v="FRM"/>
    <s v="California"/>
    <s v="San Mateo"/>
    <n v="37.482900000000001"/>
    <n v="-122.2034"/>
    <n v="105016"/>
    <x v="73"/>
    <n v="17.8"/>
    <x v="0"/>
    <x v="78"/>
    <x v="78"/>
    <x v="78"/>
    <x v="78"/>
    <x v="78"/>
    <x v="76"/>
    <x v="78"/>
    <x v="78"/>
    <n v="0.5"/>
    <n v="0.45654119999999998"/>
    <n v="1.6484239999999999"/>
    <n v="2.6113415"/>
    <n v="2.3544594999999999"/>
    <n v="1.4950292000000001"/>
    <n v="7.1021276000000002"/>
    <n v="1.4275698999999999"/>
    <n v="0.29532969999999997"/>
    <n v="0.52800000000000002"/>
    <n v="0.69230000000000003"/>
    <n v="0.88419999999999999"/>
    <n v="0.19409999999999999"/>
    <n v="0.81389999999999996"/>
    <n v="0.9052"/>
    <n v="0.89800000000000002"/>
    <n v="1"/>
    <x v="78"/>
  </r>
  <r>
    <x v="6"/>
    <n v="60830011"/>
    <s v="FRM"/>
    <s v="California"/>
    <s v="Santa Barbara"/>
    <n v="34.427776000000001"/>
    <n v="-119.69028"/>
    <n v="73027"/>
    <x v="74"/>
    <n v="15.9"/>
    <x v="0"/>
    <x v="79"/>
    <x v="79"/>
    <x v="79"/>
    <x v="79"/>
    <x v="79"/>
    <x v="77"/>
    <x v="79"/>
    <x v="79"/>
    <n v="0.5"/>
    <n v="1.0858399000000001"/>
    <n v="0.83596440000000005"/>
    <n v="0.96488879999999999"/>
    <n v="8.8599615000000007"/>
    <n v="1.8966563999999999"/>
    <n v="1.0266230999999999"/>
    <n v="0.63175579999999998"/>
    <n v="0.1250723"/>
    <n v="1.0522"/>
    <n v="0.92410000000000003"/>
    <n v="1.21"/>
    <n v="0.61660000000000004"/>
    <n v="1.1319999999999999"/>
    <n v="1.4036"/>
    <n v="1.1377999999999999"/>
    <n v="1.8678999999999999"/>
    <x v="79"/>
  </r>
  <r>
    <x v="6"/>
    <n v="60831008"/>
    <s v="FRM"/>
    <s v="California"/>
    <s v="Santa Barbara"/>
    <n v="34.949167000000003"/>
    <n v="-120.436667"/>
    <n v="79023"/>
    <x v="75"/>
    <n v="12.8"/>
    <x v="0"/>
    <x v="80"/>
    <x v="80"/>
    <x v="80"/>
    <x v="80"/>
    <x v="80"/>
    <x v="78"/>
    <x v="80"/>
    <x v="80"/>
    <n v="0.5"/>
    <n v="1.2848265000000001"/>
    <n v="0.5824281"/>
    <n v="1.2217963999999999"/>
    <n v="4.5102042999999998"/>
    <n v="2.0477481000000002"/>
    <n v="1.6246756"/>
    <n v="0.84553650000000002"/>
    <n v="0.19199279999999999"/>
    <n v="0.78269999999999995"/>
    <n v="0.93520000000000003"/>
    <n v="1.0279"/>
    <n v="0.75049999999999994"/>
    <n v="0.91879999999999995"/>
    <n v="1.2703"/>
    <n v="0.95220000000000005"/>
    <n v="0.79349999999999998"/>
    <x v="80"/>
  </r>
  <r>
    <x v="6"/>
    <n v="60850002"/>
    <s v="FRM"/>
    <s v="California"/>
    <s v="Santa Clara"/>
    <n v="37"/>
    <n v="-121.574444"/>
    <n v="99020"/>
    <x v="76"/>
    <n v="18.7"/>
    <x v="0"/>
    <x v="81"/>
    <x v="81"/>
    <x v="81"/>
    <x v="81"/>
    <x v="81"/>
    <x v="79"/>
    <x v="81"/>
    <x v="81"/>
    <n v="0.5"/>
    <n v="0.77971440000000003"/>
    <n v="1.0132087000000001"/>
    <n v="1.4806292000000001"/>
    <n v="8.4402924000000006"/>
    <n v="2.2810516000000001"/>
    <n v="2.3754566000000001"/>
    <n v="1.1136026000000001"/>
    <n v="0.76571860000000003"/>
    <n v="0.91800000000000004"/>
    <n v="0.51080000000000003"/>
    <n v="0.60070000000000001"/>
    <n v="1.0264"/>
    <n v="1.4217"/>
    <n v="0.36570000000000003"/>
    <n v="0.83789999999999998"/>
    <n v="3.0752999999999999"/>
    <x v="81"/>
  </r>
  <r>
    <x v="6"/>
    <n v="60850005"/>
    <s v="FRM"/>
    <s v="California"/>
    <s v="Santa Clara"/>
    <n v="37.348497000000002"/>
    <n v="-121.894898"/>
    <n v="103018"/>
    <x v="77"/>
    <n v="19.100000000000001"/>
    <x v="0"/>
    <x v="82"/>
    <x v="82"/>
    <x v="82"/>
    <x v="82"/>
    <x v="82"/>
    <x v="80"/>
    <x v="82"/>
    <x v="82"/>
    <n v="0.5"/>
    <n v="0.56789520000000004"/>
    <n v="1.9570543"/>
    <n v="2.4804544000000002"/>
    <n v="3.7680058000000001"/>
    <n v="1.4345903"/>
    <n v="6.7679248000000003"/>
    <n v="1.3675923000000001"/>
    <n v="0.29549510000000001"/>
    <n v="0.57969999999999999"/>
    <n v="0.67149999999999999"/>
    <n v="0.78739999999999999"/>
    <n v="0.2167"/>
    <n v="0.71899999999999997"/>
    <n v="0.81379999999999997"/>
    <n v="0.81059999999999999"/>
    <n v="1.1084000000000001"/>
    <x v="82"/>
  </r>
  <r>
    <x v="6"/>
    <n v="60870007"/>
    <s v="FRM"/>
    <s v="California"/>
    <s v="Santa Cruz"/>
    <n v="36.984000000000002"/>
    <n v="-121.9883"/>
    <n v="100017"/>
    <x v="78"/>
    <n v="10.1"/>
    <x v="0"/>
    <x v="83"/>
    <x v="83"/>
    <x v="83"/>
    <x v="83"/>
    <x v="83"/>
    <x v="81"/>
    <x v="83"/>
    <x v="83"/>
    <n v="0.5"/>
    <n v="0.48800250000000001"/>
    <n v="0.51903109999999997"/>
    <n v="0.63258550000000002"/>
    <n v="4.6687984"/>
    <n v="1.8522893"/>
    <n v="4.5186499999999998E-2"/>
    <n v="0.66566720000000001"/>
    <n v="0.75227239999999995"/>
    <n v="0.98260000000000003"/>
    <n v="0.66449999999999998"/>
    <n v="0.79979999999999996"/>
    <n v="0.67090000000000005"/>
    <n v="1.3537999999999999"/>
    <n v="4.0399999999999998E-2"/>
    <n v="1.1001000000000001"/>
    <n v="1.4978"/>
    <x v="83"/>
  </r>
  <r>
    <x v="6"/>
    <n v="60890004"/>
    <s v="FRM"/>
    <s v="California"/>
    <s v="Shasta"/>
    <n v="40.549722000000003"/>
    <n v="-122.379167"/>
    <n v="132023"/>
    <x v="44"/>
    <n v="15.5"/>
    <x v="0"/>
    <x v="84"/>
    <x v="84"/>
    <x v="84"/>
    <x v="84"/>
    <x v="84"/>
    <x v="82"/>
    <x v="84"/>
    <x v="84"/>
    <n v="0.5"/>
    <n v="0.91661300000000001"/>
    <n v="0.83251439999999999"/>
    <n v="0.25700630000000002"/>
    <n v="12.0262794"/>
    <n v="0.71769360000000004"/>
    <n v="0"/>
    <n v="0.26476680000000002"/>
    <n v="6.7216999999999997E-3"/>
    <n v="0.72119999999999995"/>
    <n v="0.76629999999999998"/>
    <n v="0.72850000000000004"/>
    <n v="0.72860000000000003"/>
    <n v="0.74539999999999995"/>
    <n v="0"/>
    <n v="0.80879999999999996"/>
    <n v="0.22009999999999999"/>
    <x v="84"/>
  </r>
  <r>
    <x v="6"/>
    <n v="60950004"/>
    <s v="FRM"/>
    <s v="California"/>
    <s v="Solano"/>
    <n v="38.102699999999999"/>
    <n v="-122.23820000000001"/>
    <n v="110018"/>
    <x v="79"/>
    <n v="18.399999999999999"/>
    <x v="0"/>
    <x v="85"/>
    <x v="85"/>
    <x v="85"/>
    <x v="85"/>
    <x v="85"/>
    <x v="83"/>
    <x v="85"/>
    <x v="85"/>
    <n v="0.5"/>
    <n v="0.43020649999999999"/>
    <n v="0.85580239999999996"/>
    <n v="2.5468885999999999"/>
    <n v="3.4860828000000001"/>
    <n v="1.7576311"/>
    <n v="6.6121983999999996"/>
    <n v="1.4180428"/>
    <n v="0.8150461"/>
    <n v="0.66759999999999997"/>
    <n v="0.57769999999999999"/>
    <n v="0.94059999999999999"/>
    <n v="0.1595"/>
    <n v="1.0362"/>
    <n v="0.91900000000000004"/>
    <n v="0.97009999999999996"/>
    <n v="1.9119999999999999"/>
    <x v="85"/>
  </r>
  <r>
    <x v="6"/>
    <n v="60970003"/>
    <s v="FRM"/>
    <s v="California"/>
    <s v="Sonoma"/>
    <n v="38.4435"/>
    <n v="-122.71"/>
    <n v="114015"/>
    <x v="80"/>
    <n v="13.8"/>
    <x v="0"/>
    <x v="86"/>
    <x v="86"/>
    <x v="86"/>
    <x v="86"/>
    <x v="86"/>
    <x v="84"/>
    <x v="86"/>
    <x v="86"/>
    <n v="0.5"/>
    <n v="0.40465689999999999"/>
    <n v="0.17300270000000001"/>
    <n v="0.6059814"/>
    <n v="5.2262535000000003"/>
    <n v="1.8895371000000001"/>
    <n v="7.8534E-3"/>
    <n v="0.64184149999999995"/>
    <n v="4.4089331999999999"/>
    <n v="0.90229999999999999"/>
    <n v="0.2135"/>
    <n v="0.32919999999999999"/>
    <n v="0.29920000000000002"/>
    <n v="1.0632999999999999"/>
    <n v="1.9E-3"/>
    <n v="0.70069999999999999"/>
    <n v="6.7454999999999998"/>
    <x v="86"/>
  </r>
  <r>
    <x v="6"/>
    <n v="60990005"/>
    <s v="FRM"/>
    <s v="California"/>
    <s v="Stanislaus"/>
    <n v="37.641666999999998"/>
    <n v="-120.993611"/>
    <n v="104025"/>
    <x v="81"/>
    <n v="34.299999999999997"/>
    <x v="0"/>
    <x v="87"/>
    <x v="87"/>
    <x v="87"/>
    <x v="87"/>
    <x v="87"/>
    <x v="85"/>
    <x v="87"/>
    <x v="87"/>
    <n v="0.5"/>
    <n v="1.047917"/>
    <n v="1.5726237000000001"/>
    <n v="4.1296368000000001"/>
    <n v="9.6984481999999996"/>
    <n v="3.6376759999999999"/>
    <n v="10.3900805"/>
    <n v="2.5912061"/>
    <n v="0.78958300000000003"/>
    <n v="0.63590000000000002"/>
    <n v="0.64880000000000004"/>
    <n v="0.89290000000000003"/>
    <n v="0.38129999999999997"/>
    <n v="1.0643"/>
    <n v="0.89970000000000006"/>
    <n v="0.87890000000000001"/>
    <n v="2.0573999999999999"/>
    <x v="87"/>
  </r>
  <r>
    <x v="6"/>
    <n v="60990006"/>
    <s v="FRM"/>
    <s v="California"/>
    <s v="Stanislaus"/>
    <n v="37.488332999999997"/>
    <n v="-120.83583299999999"/>
    <n v="102026"/>
    <x v="82"/>
    <n v="31.7"/>
    <x v="0"/>
    <x v="88"/>
    <x v="88"/>
    <x v="88"/>
    <x v="88"/>
    <x v="88"/>
    <x v="86"/>
    <x v="88"/>
    <x v="88"/>
    <n v="0.5"/>
    <n v="0.60418649999999996"/>
    <n v="1.5477486"/>
    <n v="4.6222156999999999"/>
    <n v="5.6928657999999999"/>
    <n v="1.5775504"/>
    <n v="13.9702091"/>
    <n v="2.7199073"/>
    <n v="0.50191370000000002"/>
    <n v="0.6391"/>
    <n v="0.68869999999999998"/>
    <n v="0.90280000000000005"/>
    <n v="0.2263"/>
    <n v="0.85609999999999997"/>
    <n v="0.90980000000000005"/>
    <n v="0.9073"/>
    <n v="1"/>
    <x v="88"/>
  </r>
  <r>
    <x v="6"/>
    <n v="61010003"/>
    <s v="FRM"/>
    <s v="California"/>
    <s v="Sutter"/>
    <n v="39.138888999999999"/>
    <n v="-121.61750000000001"/>
    <n v="118025"/>
    <x v="83"/>
    <n v="27.2"/>
    <x v="0"/>
    <x v="89"/>
    <x v="89"/>
    <x v="89"/>
    <x v="89"/>
    <x v="89"/>
    <x v="87"/>
    <x v="89"/>
    <x v="89"/>
    <n v="0.5"/>
    <n v="0.95141140000000002"/>
    <n v="0.83510300000000004"/>
    <n v="1.5735812"/>
    <n v="16.2947636"/>
    <n v="1.9603759999999999"/>
    <n v="3.2361149999999999"/>
    <n v="1.0853417000000001"/>
    <n v="0.81218279999999998"/>
    <n v="1.3942000000000001"/>
    <n v="0.31209999999999999"/>
    <n v="0.54820000000000002"/>
    <n v="0.69579999999999997"/>
    <n v="1.6296999999999999"/>
    <n v="0.38750000000000001"/>
    <n v="0.66210000000000002"/>
    <n v="2.5705"/>
    <x v="89"/>
  </r>
  <r>
    <x v="6"/>
    <n v="61072002"/>
    <s v="FRM"/>
    <s v="California"/>
    <s v="Tulare"/>
    <n v="36.332222000000002"/>
    <n v="-119.290278"/>
    <n v="89034"/>
    <x v="84"/>
    <n v="36.5"/>
    <x v="0"/>
    <x v="90"/>
    <x v="90"/>
    <x v="90"/>
    <x v="90"/>
    <x v="90"/>
    <x v="88"/>
    <x v="90"/>
    <x v="90"/>
    <n v="0.5"/>
    <n v="0.66286420000000001"/>
    <n v="1.1555734"/>
    <n v="6.0634027000000001"/>
    <n v="3.2994279999999998"/>
    <n v="1.5497969"/>
    <n v="19.277986500000001"/>
    <n v="3.7077211999999999"/>
    <n v="0.34457369999999998"/>
    <n v="0.72489999999999999"/>
    <n v="0.64180000000000004"/>
    <n v="0.90210000000000001"/>
    <n v="0.17829999999999999"/>
    <n v="0.65680000000000005"/>
    <n v="0.94410000000000005"/>
    <n v="0.93140000000000001"/>
    <n v="1.0277000000000001"/>
    <x v="90"/>
  </r>
  <r>
    <x v="6"/>
    <n v="61110007"/>
    <s v="FRM"/>
    <s v="California"/>
    <s v="Ventura"/>
    <n v="34.21"/>
    <n v="-118.869444"/>
    <n v="69033"/>
    <x v="85"/>
    <n v="17.600000000000001"/>
    <x v="0"/>
    <x v="91"/>
    <x v="91"/>
    <x v="91"/>
    <x v="91"/>
    <x v="91"/>
    <x v="89"/>
    <x v="91"/>
    <x v="91"/>
    <n v="0.5"/>
    <n v="0.67369489999999999"/>
    <n v="0.77795579999999998"/>
    <n v="2.1726264999999998"/>
    <n v="4.9809289000000003"/>
    <n v="4.7775512000000004"/>
    <n v="1.9344466"/>
    <n v="1.5212327000000001"/>
    <n v="0.28189839999999999"/>
    <n v="0.90610000000000002"/>
    <n v="0.51439999999999997"/>
    <n v="0.7954"/>
    <n v="0.77759999999999996"/>
    <n v="1.4959"/>
    <n v="0.35470000000000002"/>
    <n v="1.0814999999999999"/>
    <n v="1.9728000000000001"/>
    <x v="91"/>
  </r>
  <r>
    <x v="6"/>
    <n v="61110009"/>
    <s v="FRM"/>
    <s v="California"/>
    <s v="Ventura"/>
    <n v="34.404611000000003"/>
    <n v="-118.81"/>
    <n v="71034"/>
    <x v="86"/>
    <n v="17"/>
    <x v="0"/>
    <x v="92"/>
    <x v="92"/>
    <x v="92"/>
    <x v="92"/>
    <x v="92"/>
    <x v="90"/>
    <x v="92"/>
    <x v="92"/>
    <n v="0.5"/>
    <n v="0.64507159999999997"/>
    <n v="0.6689948"/>
    <n v="1.9937256999999999"/>
    <n v="5.7318873000000004"/>
    <n v="4.1472959999999999"/>
    <n v="1.8339211"/>
    <n v="1.3170373"/>
    <n v="0.20156350000000001"/>
    <n v="0.85619999999999996"/>
    <n v="1.0650999999999999"/>
    <n v="1.0422"/>
    <n v="0.72640000000000005"/>
    <n v="0.95840000000000003"/>
    <n v="1.2962"/>
    <n v="0.98209999999999997"/>
    <n v="0.91490000000000005"/>
    <x v="92"/>
  </r>
  <r>
    <x v="6"/>
    <n v="61112002"/>
    <s v="FRM"/>
    <s v="California"/>
    <s v="Ventura"/>
    <n v="34.277500000000003"/>
    <n v="-118.68472199999999"/>
    <n v="69034"/>
    <x v="87"/>
    <n v="19.8"/>
    <x v="0"/>
    <x v="93"/>
    <x v="93"/>
    <x v="93"/>
    <x v="93"/>
    <x v="93"/>
    <x v="91"/>
    <x v="93"/>
    <x v="93"/>
    <n v="0.5"/>
    <n v="0.54188080000000005"/>
    <n v="0.98219500000000004"/>
    <n v="2.6421394"/>
    <n v="5.3916396999999998"/>
    <n v="4.5658931999999997"/>
    <n v="3.4646511000000002"/>
    <n v="1.5601832"/>
    <n v="0.21638859999999999"/>
    <n v="0.82750000000000001"/>
    <n v="0.74"/>
    <n v="0.86980000000000002"/>
    <n v="0.62280000000000002"/>
    <n v="1.1508"/>
    <n v="0.64710000000000001"/>
    <n v="1.0118"/>
    <n v="1.4659"/>
    <x v="93"/>
  </r>
  <r>
    <x v="6"/>
    <n v="61113001"/>
    <s v="FRM"/>
    <s v="California"/>
    <s v="Ventura"/>
    <n v="34.255000000000003"/>
    <n v="-119.1425"/>
    <n v="70031"/>
    <x v="88"/>
    <n v="16.8"/>
    <x v="0"/>
    <x v="94"/>
    <x v="94"/>
    <x v="94"/>
    <x v="94"/>
    <x v="94"/>
    <x v="92"/>
    <x v="94"/>
    <x v="94"/>
    <n v="0.5"/>
    <n v="0.83763160000000003"/>
    <n v="0.88554350000000004"/>
    <n v="2.1237515999999999"/>
    <n v="4.7140684000000004"/>
    <n v="3.7456640999999999"/>
    <n v="2.6203851999999999"/>
    <n v="1.2360960999999999"/>
    <n v="0.14925759999999999"/>
    <n v="0.92830000000000001"/>
    <n v="0.6391"/>
    <n v="0.96020000000000005"/>
    <n v="0.58830000000000005"/>
    <n v="1.1952"/>
    <n v="0.68630000000000002"/>
    <n v="1.0162"/>
    <n v="1.0595000000000001"/>
    <x v="94"/>
  </r>
  <r>
    <x v="6"/>
    <n v="80010006"/>
    <s v="FRM"/>
    <s v="Colorado"/>
    <s v="Adams"/>
    <n v="39.826006999999997"/>
    <n v="-104.937438"/>
    <n v="103142"/>
    <x v="89"/>
    <n v="20.5"/>
    <x v="0"/>
    <x v="95"/>
    <x v="95"/>
    <x v="95"/>
    <x v="95"/>
    <x v="95"/>
    <x v="93"/>
    <x v="95"/>
    <x v="95"/>
    <n v="0.5"/>
    <n v="1.5543216"/>
    <n v="3.1467795000000001"/>
    <n v="2.3750209999999998"/>
    <n v="3.5970669000000002"/>
    <n v="1.8552405999999999"/>
    <n v="5.814692"/>
    <n v="1.2134782"/>
    <n v="0.49044870000000002"/>
    <n v="0.48820000000000002"/>
    <n v="1.0206999999999999"/>
    <n v="0.9"/>
    <n v="0.47339999999999999"/>
    <n v="0.90390000000000004"/>
    <n v="0.89829999999999999"/>
    <n v="0.89890000000000003"/>
    <n v="1.0296000000000001"/>
    <x v="95"/>
  </r>
  <r>
    <x v="6"/>
    <n v="80050005"/>
    <s v="FRM"/>
    <s v="Colorado"/>
    <s v="Arapahoe"/>
    <n v="39.604399000000001"/>
    <n v="-105.019526"/>
    <n v="101142"/>
    <x v="90"/>
    <n v="13"/>
    <x v="0"/>
    <x v="96"/>
    <x v="96"/>
    <x v="96"/>
    <x v="96"/>
    <x v="96"/>
    <x v="94"/>
    <x v="96"/>
    <x v="96"/>
    <n v="0.5"/>
    <n v="0.87497329999999995"/>
    <n v="1.9091754999999999"/>
    <n v="1.6059436"/>
    <n v="2.0097296"/>
    <n v="1.5037718"/>
    <n v="3.5980721"/>
    <n v="0.87372709999999998"/>
    <n v="0.214529"/>
    <n v="0.38219999999999998"/>
    <n v="1.0238"/>
    <n v="1.2446999999999999"/>
    <n v="0.29570000000000002"/>
    <n v="0.9839"/>
    <n v="1.4309000000000001"/>
    <n v="1.1093"/>
    <n v="1.5373000000000001"/>
    <x v="96"/>
  </r>
  <r>
    <x v="6"/>
    <n v="80130003"/>
    <s v="FRM"/>
    <s v="Colorado"/>
    <s v="Boulder"/>
    <n v="40.164575999999997"/>
    <n v="-105.10085599999999"/>
    <n v="107142"/>
    <x v="91"/>
    <n v="16.8"/>
    <x v="0"/>
    <x v="97"/>
    <x v="97"/>
    <x v="97"/>
    <x v="97"/>
    <x v="97"/>
    <x v="95"/>
    <x v="97"/>
    <x v="97"/>
    <n v="0.5"/>
    <n v="1.0072950000000001"/>
    <n v="1.6701831"/>
    <n v="2.0366955"/>
    <n v="3.8412359"/>
    <n v="1.573177"/>
    <n v="4.9937892000000002"/>
    <n v="1.0382058999999999"/>
    <n v="0.16754240000000001"/>
    <n v="0.4899"/>
    <n v="1.0769"/>
    <n v="0.85209999999999997"/>
    <n v="0.52980000000000005"/>
    <n v="0.9163"/>
    <n v="0.82840000000000003"/>
    <n v="0.83789999999999998"/>
    <n v="1.0710999999999999"/>
    <x v="97"/>
  </r>
  <r>
    <x v="6"/>
    <n v="80130012"/>
    <s v="FRM"/>
    <s v="Colorado"/>
    <s v="Boulder"/>
    <n v="40.021096999999997"/>
    <n v="-105.26338200000001"/>
    <n v="105140"/>
    <x v="92"/>
    <n v="15.5"/>
    <x v="0"/>
    <x v="98"/>
    <x v="98"/>
    <x v="98"/>
    <x v="98"/>
    <x v="98"/>
    <x v="96"/>
    <x v="98"/>
    <x v="98"/>
    <n v="0.5"/>
    <n v="1.2040413999999999"/>
    <n v="1.5471410000000001"/>
    <n v="2.0985781999999999"/>
    <n v="2.1813188000000001"/>
    <n v="1.6150959"/>
    <n v="5.1580209999999997"/>
    <n v="1.0719882999999999"/>
    <n v="0.21271370000000001"/>
    <n v="0.55000000000000004"/>
    <n v="1.0667"/>
    <n v="1.0092000000000001"/>
    <n v="0.46929999999999999"/>
    <n v="0.878"/>
    <n v="1.0736000000000001"/>
    <n v="0.95030000000000003"/>
    <n v="1.1581999999999999"/>
    <x v="98"/>
  </r>
  <r>
    <x v="6"/>
    <n v="80310002"/>
    <s v="FRM"/>
    <s v="Colorado"/>
    <s v="Denver"/>
    <n v="39.751184000000002"/>
    <n v="-104.98762499999999"/>
    <n v="103142"/>
    <x v="85"/>
    <n v="16.3"/>
    <x v="0"/>
    <x v="99"/>
    <x v="99"/>
    <x v="99"/>
    <x v="99"/>
    <x v="99"/>
    <x v="97"/>
    <x v="99"/>
    <x v="99"/>
    <n v="0.5"/>
    <n v="0.60597230000000002"/>
    <n v="2.1337206000000002"/>
    <n v="2.0394372999999999"/>
    <n v="3.0340327999999999"/>
    <n v="1.3084838000000001"/>
    <n v="5.3449960000000001"/>
    <n v="1.0836314"/>
    <n v="0.2768929"/>
    <n v="0.27500000000000002"/>
    <n v="0.95709999999999995"/>
    <n v="1.1786000000000001"/>
    <n v="0.35260000000000002"/>
    <n v="0.90669999999999995"/>
    <n v="1.2885"/>
    <n v="1.0707"/>
    <n v="1.3460000000000001"/>
    <x v="99"/>
  </r>
  <r>
    <x v="6"/>
    <n v="80310023"/>
    <s v="FRM"/>
    <s v="Colorado"/>
    <s v="Denver"/>
    <n v="39.781083000000002"/>
    <n v="-104.95665"/>
    <n v="103142"/>
    <x v="93"/>
    <n v="17.399999999999999"/>
    <x v="0"/>
    <x v="100"/>
    <x v="100"/>
    <x v="100"/>
    <x v="100"/>
    <x v="100"/>
    <x v="98"/>
    <x v="100"/>
    <x v="100"/>
    <n v="0.5"/>
    <n v="1.0306614999999999"/>
    <n v="2.3153193000000001"/>
    <n v="2.2022230999999999"/>
    <n v="2.7834913999999999"/>
    <n v="1.6733123999999999"/>
    <n v="5.4475202999999999"/>
    <n v="1.1304399999999999"/>
    <n v="0.36945250000000002"/>
    <n v="0.42599999999999999"/>
    <n v="0.87860000000000005"/>
    <n v="0.99750000000000005"/>
    <n v="0.42309999999999998"/>
    <n v="1.0128999999999999"/>
    <n v="0.99170000000000003"/>
    <n v="0.99419999999999997"/>
    <n v="0.98240000000000005"/>
    <x v="100"/>
  </r>
  <r>
    <x v="6"/>
    <n v="80310025"/>
    <s v="FRM"/>
    <s v="Colorado"/>
    <s v="Denver"/>
    <n v="39.704005000000002"/>
    <n v="-104.998113"/>
    <n v="102142"/>
    <x v="94"/>
    <n v="13.5"/>
    <x v="0"/>
    <x v="101"/>
    <x v="101"/>
    <x v="101"/>
    <x v="101"/>
    <x v="101"/>
    <x v="99"/>
    <x v="101"/>
    <x v="101"/>
    <n v="0.5"/>
    <n v="0.95847610000000005"/>
    <n v="1.7604169000000001"/>
    <n v="1.1391237999999999"/>
    <n v="4.6899486000000001"/>
    <n v="0.96194919999999995"/>
    <n v="2.7425644"/>
    <n v="0.72104820000000003"/>
    <n v="0.12172620000000001"/>
    <n v="0.75080000000000002"/>
    <n v="0.81240000000000001"/>
    <n v="0.61870000000000003"/>
    <n v="0.83199999999999996"/>
    <n v="0.75190000000000001"/>
    <n v="0.58430000000000004"/>
    <n v="0.75070000000000003"/>
    <n v="0.49819999999999998"/>
    <x v="101"/>
  </r>
  <r>
    <x v="6"/>
    <n v="80350004"/>
    <s v="FRM"/>
    <s v="Colorado"/>
    <s v="Douglas"/>
    <n v="39.534488000000003"/>
    <n v="-105.070358"/>
    <n v="101141"/>
    <x v="95"/>
    <n v="11.6"/>
    <x v="0"/>
    <x v="102"/>
    <x v="102"/>
    <x v="102"/>
    <x v="102"/>
    <x v="102"/>
    <x v="100"/>
    <x v="102"/>
    <x v="102"/>
    <n v="0.5"/>
    <n v="0.96196859999999995"/>
    <n v="1.5462692"/>
    <n v="1.1362844000000001"/>
    <n v="3.0994334000000001"/>
    <n v="1.1432774000000001"/>
    <n v="2.4800095999999998"/>
    <n v="0.67460909999999996"/>
    <n v="0.12277979999999999"/>
    <n v="0.57089999999999996"/>
    <n v="0.94669999999999999"/>
    <n v="0.96440000000000003"/>
    <n v="0.48349999999999999"/>
    <n v="0.998"/>
    <n v="0.94689999999999996"/>
    <n v="0.97140000000000004"/>
    <n v="1.0012000000000001"/>
    <x v="102"/>
  </r>
  <r>
    <x v="6"/>
    <n v="80390001"/>
    <s v="FRM"/>
    <s v="Colorado"/>
    <s v="Elbert"/>
    <n v="39.231383999999998"/>
    <n v="-104.63477"/>
    <n v="98144"/>
    <x v="96"/>
    <n v="8.1999999999999993"/>
    <x v="0"/>
    <x v="103"/>
    <x v="103"/>
    <x v="103"/>
    <x v="103"/>
    <x v="103"/>
    <x v="101"/>
    <x v="103"/>
    <x v="103"/>
    <n v="0.5"/>
    <n v="2.5512611999999999"/>
    <n v="0.88772309999999999"/>
    <n v="0.69385330000000001"/>
    <n v="1.009082"/>
    <n v="1.4079364999999999"/>
    <n v="0.63188509999999998"/>
    <n v="0.54141839999999997"/>
    <n v="4.0447499999999997E-2"/>
    <n v="1.0503"/>
    <n v="0.72629999999999995"/>
    <n v="0.97899999999999998"/>
    <n v="0.23910000000000001"/>
    <n v="1.1731"/>
    <n v="0.67669999999999997"/>
    <n v="1.0551999999999999"/>
    <n v="0.81020000000000003"/>
    <x v="103"/>
  </r>
  <r>
    <x v="6"/>
    <n v="80410017"/>
    <s v="FRM"/>
    <s v="Colorado"/>
    <s v="El Paso"/>
    <n v="38.848013999999999"/>
    <n v="-104.828564"/>
    <n v="94142"/>
    <x v="97"/>
    <n v="7"/>
    <x v="0"/>
    <x v="104"/>
    <x v="104"/>
    <x v="104"/>
    <x v="104"/>
    <x v="104"/>
    <x v="102"/>
    <x v="104"/>
    <x v="104"/>
    <n v="0.5"/>
    <n v="1.0681455"/>
    <n v="0.87435249999999998"/>
    <n v="0.86181779999999997"/>
    <n v="0.63690559999999996"/>
    <n v="1.3406996"/>
    <n v="1.2630707000000001"/>
    <n v="0.51482329999999998"/>
    <n v="1.40334E-2"/>
    <n v="0.40539999999999998"/>
    <n v="0.64410000000000001"/>
    <n v="1.0497000000000001"/>
    <n v="0.16"/>
    <n v="0.83540000000000003"/>
    <n v="1.6708000000000001"/>
    <n v="0.89990000000000003"/>
    <n v="2.2932000000000001"/>
    <x v="104"/>
  </r>
  <r>
    <x v="6"/>
    <n v="80690009"/>
    <s v="FRM"/>
    <s v="Colorado"/>
    <s v="Larimer"/>
    <n v="40.571288000000003"/>
    <n v="-105.07969300000001"/>
    <n v="110142"/>
    <x v="92"/>
    <n v="12.3"/>
    <x v="0"/>
    <x v="105"/>
    <x v="105"/>
    <x v="105"/>
    <x v="105"/>
    <x v="105"/>
    <x v="103"/>
    <x v="105"/>
    <x v="105"/>
    <n v="0.5"/>
    <n v="0.83619319999999997"/>
    <n v="0.65647999999999995"/>
    <n v="1.4396631"/>
    <n v="3.4886427000000002"/>
    <n v="1.1735051999999999"/>
    <n v="3.4521047999999999"/>
    <n v="0.72584150000000003"/>
    <n v="3.20053E-2"/>
    <n v="0.55400000000000005"/>
    <n v="0.91300000000000003"/>
    <n v="0.95430000000000004"/>
    <n v="0.39090000000000003"/>
    <n v="0.97060000000000002"/>
    <n v="0.94730000000000003"/>
    <n v="0.95030000000000003"/>
    <n v="1"/>
    <x v="105"/>
  </r>
  <r>
    <x v="6"/>
    <n v="80770017"/>
    <s v="FRM"/>
    <s v="Colorado"/>
    <s v="Mesa"/>
    <n v="39.063797999999998"/>
    <n v="-108.561173"/>
    <n v="99116"/>
    <x v="98"/>
    <n v="20.399999999999999"/>
    <x v="0"/>
    <x v="106"/>
    <x v="106"/>
    <x v="106"/>
    <x v="106"/>
    <x v="106"/>
    <x v="104"/>
    <x v="106"/>
    <x v="106"/>
    <n v="0.5"/>
    <n v="1.1117113000000001"/>
    <n v="1.7424288999999999"/>
    <n v="2.6660933"/>
    <n v="3.9705178999999999"/>
    <n v="1.267989"/>
    <n v="7.5807548000000002"/>
    <n v="1.5022784"/>
    <n v="0.1527538"/>
    <n v="0.3876"/>
    <n v="1.0431999999999999"/>
    <n v="1.2293000000000001"/>
    <n v="0.27829999999999999"/>
    <n v="0.87529999999999997"/>
    <n v="1.3395999999999999"/>
    <n v="1.1362000000000001"/>
    <n v="1.097"/>
    <x v="106"/>
  </r>
  <r>
    <x v="6"/>
    <n v="81010012"/>
    <s v="FRM"/>
    <s v="Colorado"/>
    <s v="Pueblo"/>
    <n v="38.263058000000001"/>
    <n v="-104.612133"/>
    <n v="89143"/>
    <x v="99"/>
    <n v="8.8000000000000007"/>
    <x v="0"/>
    <x v="107"/>
    <x v="107"/>
    <x v="107"/>
    <x v="107"/>
    <x v="107"/>
    <x v="105"/>
    <x v="107"/>
    <x v="107"/>
    <n v="0.5"/>
    <n v="3.2779218999999999"/>
    <n v="0.54449999999999998"/>
    <n v="0.3852486"/>
    <n v="2.6968576999999998"/>
    <n v="1.0893986"/>
    <n v="0"/>
    <n v="0.39852169999999998"/>
    <n v="2.4608999999999998E-3"/>
    <n v="2.1011000000000002"/>
    <n v="0.65490000000000004"/>
    <n v="0.69199999999999995"/>
    <n v="0.25459999999999999"/>
    <n v="1.1371"/>
    <n v="0"/>
    <n v="1.1303000000000001"/>
    <n v="0.25269999999999998"/>
    <x v="107"/>
  </r>
  <r>
    <x v="6"/>
    <n v="81230006"/>
    <s v="FRM"/>
    <s v="Colorado"/>
    <s v="Weld"/>
    <n v="40.414876999999997"/>
    <n v="-104.70693"/>
    <n v="109144"/>
    <x v="100"/>
    <n v="15.8"/>
    <x v="0"/>
    <x v="108"/>
    <x v="108"/>
    <x v="108"/>
    <x v="108"/>
    <x v="108"/>
    <x v="106"/>
    <x v="108"/>
    <x v="108"/>
    <n v="0.5"/>
    <n v="0.69868850000000005"/>
    <n v="0.94021449999999995"/>
    <n v="2.1025342999999999"/>
    <n v="3.6476020999999998"/>
    <n v="1.4457831000000001"/>
    <n v="5.3839240000000004"/>
    <n v="1.0996104"/>
    <n v="7.8375500000000001E-2"/>
    <n v="0.34710000000000002"/>
    <n v="0.75380000000000003"/>
    <n v="1.0164"/>
    <n v="0.37219999999999998"/>
    <n v="0.98209999999999997"/>
    <n v="1.0288999999999999"/>
    <n v="1.0236000000000001"/>
    <n v="0.84519999999999995"/>
    <x v="108"/>
  </r>
  <r>
    <x v="6"/>
    <n v="81230008"/>
    <s v="FRM"/>
    <s v="Colorado"/>
    <s v="Weld"/>
    <n v="40.209387"/>
    <n v="-104.82405"/>
    <n v="107143"/>
    <x v="44"/>
    <n v="14.4"/>
    <x v="0"/>
    <x v="109"/>
    <x v="109"/>
    <x v="109"/>
    <x v="109"/>
    <x v="109"/>
    <x v="107"/>
    <x v="109"/>
    <x v="109"/>
    <n v="0.5"/>
    <n v="0.81833650000000002"/>
    <n v="1.2801282"/>
    <n v="1.6093637999999999"/>
    <n v="4.1660174999999997"/>
    <n v="1.2044746"/>
    <n v="3.9920201"/>
    <n v="0.82522220000000002"/>
    <n v="7.5165599999999999E-2"/>
    <n v="0.24099999999999999"/>
    <n v="1.0998000000000001"/>
    <n v="1.1259999999999999"/>
    <n v="0.45040000000000002"/>
    <n v="0.7893"/>
    <n v="1.3491"/>
    <n v="0.96089999999999998"/>
    <n v="1.4702999999999999"/>
    <x v="109"/>
  </r>
  <r>
    <x v="6"/>
    <n v="160010010"/>
    <s v="FRM"/>
    <s v="Idaho"/>
    <s v="Ada"/>
    <n v="43.600264000000003"/>
    <n v="-116.347897"/>
    <n v="149070"/>
    <x v="101"/>
    <n v="11.2"/>
    <x v="0"/>
    <x v="110"/>
    <x v="110"/>
    <x v="110"/>
    <x v="110"/>
    <x v="110"/>
    <x v="108"/>
    <x v="110"/>
    <x v="110"/>
    <n v="0.5"/>
    <n v="0.25790750000000001"/>
    <n v="1.003409"/>
    <n v="1.4087924999999999"/>
    <n v="2.6075442"/>
    <n v="0.80805110000000002"/>
    <n v="3.8130112"/>
    <n v="0.76402429999999999"/>
    <n v="7.1159100000000003E-2"/>
    <n v="0.24929999999999999"/>
    <n v="0.71799999999999997"/>
    <n v="0.78810000000000002"/>
    <n v="0.27889999999999998"/>
    <n v="0.64500000000000002"/>
    <n v="0.83909999999999996"/>
    <n v="0.82199999999999995"/>
    <n v="1"/>
    <x v="110"/>
  </r>
  <r>
    <x v="6"/>
    <n v="160090010"/>
    <s v="FRM"/>
    <s v="Idaho"/>
    <s v="Benewah"/>
    <n v="47.316667000000002"/>
    <n v="-116.57028"/>
    <n v="183076"/>
    <x v="35"/>
    <n v="26.2"/>
    <x v="0"/>
    <x v="111"/>
    <x v="111"/>
    <x v="111"/>
    <x v="111"/>
    <x v="111"/>
    <x v="109"/>
    <x v="111"/>
    <x v="111"/>
    <n v="0.5"/>
    <n v="0.83399999999999996"/>
    <n v="1.3726887000000001"/>
    <n v="0.5567877"/>
    <n v="20.608661699999999"/>
    <n v="0.74206609999999995"/>
    <n v="1.2174788000000001"/>
    <n v="0.31855850000000002"/>
    <n v="6.6239199999999998E-2"/>
    <n v="0.94650000000000001"/>
    <n v="0.998"/>
    <n v="0.99139999999999995"/>
    <n v="0.99419999999999997"/>
    <n v="0.99299999999999999"/>
    <n v="0.99050000000000005"/>
    <n v="0.99129999999999996"/>
    <n v="1"/>
    <x v="111"/>
  </r>
  <r>
    <x v="6"/>
    <n v="160410001"/>
    <s v="FRM"/>
    <s v="Idaho"/>
    <s v="Franklin"/>
    <n v="42.013333000000003"/>
    <n v="-111.809167"/>
    <n v="129097"/>
    <x v="63"/>
    <n v="28.5"/>
    <x v="0"/>
    <x v="112"/>
    <x v="112"/>
    <x v="112"/>
    <x v="112"/>
    <x v="112"/>
    <x v="110"/>
    <x v="112"/>
    <x v="112"/>
    <n v="0.5"/>
    <n v="0.55544749999999998"/>
    <n v="0.86971620000000005"/>
    <n v="3.3535256000000002"/>
    <n v="9.7274589999999996"/>
    <n v="1.5933465"/>
    <n v="9.5625362000000003"/>
    <n v="1.8982475999999999"/>
    <n v="0.46554770000000001"/>
    <n v="0.43990000000000001"/>
    <n v="0.65790000000000004"/>
    <n v="0.89759999999999995"/>
    <n v="0.41010000000000002"/>
    <n v="0.91059999999999997"/>
    <n v="0.89570000000000005"/>
    <n v="0.89710000000000001"/>
    <n v="0.84799999999999998"/>
    <x v="112"/>
  </r>
  <r>
    <x v="6"/>
    <n v="160790017"/>
    <s v="FRM"/>
    <s v="Idaho"/>
    <s v="Shoshone"/>
    <n v="47.536389"/>
    <n v="-116.236667"/>
    <n v="185078"/>
    <x v="11"/>
    <n v="32"/>
    <x v="0"/>
    <x v="113"/>
    <x v="113"/>
    <x v="113"/>
    <x v="113"/>
    <x v="113"/>
    <x v="111"/>
    <x v="113"/>
    <x v="113"/>
    <n v="0.5"/>
    <n v="1.1852393000000001"/>
    <n v="1.5339662000000001"/>
    <n v="0.77404030000000001"/>
    <n v="24.822759600000001"/>
    <n v="1.2660880000000001"/>
    <n v="1.4344638999999999"/>
    <n v="0.43634040000000002"/>
    <n v="0.1033578"/>
    <n v="0.84870000000000001"/>
    <n v="1.0434000000000001"/>
    <n v="1.0166999999999999"/>
    <n v="0.91020000000000001"/>
    <n v="1.0208999999999999"/>
    <n v="1.0132000000000001"/>
    <n v="1.0169999999999999"/>
    <n v="0.98640000000000005"/>
    <x v="113"/>
  </r>
  <r>
    <x v="6"/>
    <n v="191370002"/>
    <s v="FRM"/>
    <s v="Iowa"/>
    <s v="Montgomery"/>
    <n v="40.969112000000003"/>
    <n v="-95.044950999999998"/>
    <n v="112212"/>
    <x v="102"/>
    <n v="18.2"/>
    <x v="0"/>
    <x v="114"/>
    <x v="114"/>
    <x v="114"/>
    <x v="114"/>
    <x v="114"/>
    <x v="112"/>
    <x v="114"/>
    <x v="114"/>
    <n v="0.5"/>
    <n v="0.66118410000000005"/>
    <n v="0.53410599999999997"/>
    <n v="2.2913519999999998"/>
    <n v="4.931108"/>
    <n v="5.2064127999999998"/>
    <n v="2.3383037999999998"/>
    <n v="1.8122828"/>
    <n v="0"/>
    <n v="0.98440000000000005"/>
    <n v="1.1316999999999999"/>
    <n v="0.77410000000000001"/>
    <n v="0.86439999999999995"/>
    <n v="1.5437000000000001"/>
    <n v="0.3695"/>
    <n v="1.0722"/>
    <n v="-9"/>
    <x v="114"/>
  </r>
  <r>
    <x v="6"/>
    <n v="191471002"/>
    <s v="FRM"/>
    <s v="Iowa"/>
    <s v="Palo Alto"/>
    <n v="43.123703999999996"/>
    <n v="-94.693517999999997"/>
    <n v="132214"/>
    <x v="103"/>
    <n v="19.5"/>
    <x v="0"/>
    <x v="115"/>
    <x v="115"/>
    <x v="115"/>
    <x v="115"/>
    <x v="115"/>
    <x v="113"/>
    <x v="115"/>
    <x v="115"/>
    <n v="0.5"/>
    <n v="0.26201829999999998"/>
    <n v="0.45650879999999999"/>
    <n v="3.2558123999999999"/>
    <n v="2.2783658999999998"/>
    <n v="3.3516816999999999"/>
    <n v="7.4990578000000001"/>
    <n v="1.8786231"/>
    <n v="8.0935999999999994E-2"/>
    <n v="0.39090000000000003"/>
    <n v="0.83089999999999997"/>
    <n v="0.99329999999999996"/>
    <n v="0.43130000000000002"/>
    <n v="0.92779999999999996"/>
    <n v="1.0185"/>
    <n v="0.98219999999999996"/>
    <n v="0.92930000000000001"/>
    <x v="115"/>
  </r>
  <r>
    <x v="6"/>
    <n v="191530030"/>
    <s v="FRM"/>
    <s v="Iowa"/>
    <s v="Polk"/>
    <n v="41.603158999999998"/>
    <n v="-93.643118000000001"/>
    <n v="118222"/>
    <x v="104"/>
    <n v="20.3"/>
    <x v="0"/>
    <x v="116"/>
    <x v="116"/>
    <x v="116"/>
    <x v="116"/>
    <x v="116"/>
    <x v="114"/>
    <x v="116"/>
    <x v="116"/>
    <n v="0.5"/>
    <n v="0.13589119999999999"/>
    <n v="0.49172830000000001"/>
    <n v="3.0548603999999999"/>
    <n v="2.3564832"/>
    <n v="2.7028878000000001"/>
    <n v="8.7843409000000001"/>
    <n v="2.1452298000000001"/>
    <n v="0.138817"/>
    <n v="0.15160000000000001"/>
    <n v="0.63460000000000005"/>
    <n v="1.341"/>
    <n v="0.2243"/>
    <n v="0.53510000000000002"/>
    <n v="2.6027"/>
    <n v="1.1206"/>
    <n v="1.4970000000000001"/>
    <x v="116"/>
  </r>
  <r>
    <x v="6"/>
    <n v="191532510"/>
    <s v="FRM"/>
    <s v="Iowa"/>
    <s v="Polk"/>
    <n v="41.603516999999997"/>
    <n v="-93.747900000000001"/>
    <n v="118221"/>
    <x v="67"/>
    <n v="20.6"/>
    <x v="0"/>
    <x v="117"/>
    <x v="117"/>
    <x v="117"/>
    <x v="117"/>
    <x v="117"/>
    <x v="115"/>
    <x v="117"/>
    <x v="117"/>
    <n v="0.5"/>
    <n v="0.26713690000000001"/>
    <n v="0.53633620000000004"/>
    <n v="2.8820519"/>
    <n v="3.2154615"/>
    <n v="3.8321532999999999"/>
    <n v="7.0957803999999998"/>
    <n v="2.1906080000000001"/>
    <n v="0.13395299999999999"/>
    <n v="0.37959999999999999"/>
    <n v="0.88570000000000004"/>
    <n v="0.88019999999999998"/>
    <n v="0.57530000000000003"/>
    <n v="1.0492999999999999"/>
    <n v="0.85160000000000002"/>
    <n v="0.87450000000000006"/>
    <n v="1.0526"/>
    <x v="117"/>
  </r>
  <r>
    <x v="6"/>
    <n v="191550009"/>
    <s v="FRM"/>
    <s v="Iowa"/>
    <s v="Pottawattamie"/>
    <n v="41.264170999999997"/>
    <n v="-95.896124"/>
    <n v="114206"/>
    <x v="105"/>
    <n v="18.8"/>
    <x v="0"/>
    <x v="118"/>
    <x v="118"/>
    <x v="118"/>
    <x v="118"/>
    <x v="118"/>
    <x v="116"/>
    <x v="118"/>
    <x v="118"/>
    <n v="0.5"/>
    <n v="1.0652356999999999"/>
    <n v="0.63096110000000005"/>
    <n v="2.017668"/>
    <n v="6.2917113000000002"/>
    <n v="4.9371982000000001"/>
    <n v="1.3616115"/>
    <n v="1.7377898000000001"/>
    <n v="0.295956"/>
    <n v="0.61439999999999995"/>
    <n v="0.93120000000000003"/>
    <n v="0.82989999999999997"/>
    <n v="0.61850000000000005"/>
    <n v="1.2824"/>
    <n v="0.35599999999999998"/>
    <n v="1.1341000000000001"/>
    <n v="1.5599000000000001"/>
    <x v="118"/>
  </r>
  <r>
    <x v="6"/>
    <n v="191930017"/>
    <s v="FRM"/>
    <s v="Iowa"/>
    <s v="Woodbury"/>
    <n v="42.517968000000003"/>
    <n v="-96.387902999999994"/>
    <n v="126203"/>
    <x v="106"/>
    <n v="21"/>
    <x v="0"/>
    <x v="119"/>
    <x v="119"/>
    <x v="119"/>
    <x v="119"/>
    <x v="119"/>
    <x v="117"/>
    <x v="119"/>
    <x v="119"/>
    <n v="0.5"/>
    <n v="0.2605808"/>
    <n v="0.50505389999999994"/>
    <n v="3.1851432000000002"/>
    <n v="4.7373624000000003"/>
    <n v="3.1743844000000001"/>
    <n v="7.0731139000000001"/>
    <n v="1.5951183"/>
    <n v="2.6634399999999999E-2"/>
    <n v="0.30840000000000001"/>
    <n v="0.92169999999999996"/>
    <n v="0.9617"/>
    <n v="0.4405"/>
    <n v="0.96220000000000006"/>
    <n v="0.96150000000000002"/>
    <n v="0.9617"/>
    <n v="1"/>
    <x v="119"/>
  </r>
  <r>
    <x v="6"/>
    <n v="200910007"/>
    <s v="FRM"/>
    <s v="Kansas"/>
    <s v="Johnson"/>
    <n v="38.974443999999998"/>
    <n v="-94.686943999999997"/>
    <n v="93215"/>
    <x v="107"/>
    <n v="17.2"/>
    <x v="0"/>
    <x v="120"/>
    <x v="120"/>
    <x v="120"/>
    <x v="120"/>
    <x v="120"/>
    <x v="0"/>
    <x v="120"/>
    <x v="120"/>
    <n v="0.5"/>
    <n v="0.3386169"/>
    <n v="0.76661319999999999"/>
    <n v="2.1715466999999999"/>
    <n v="4.3286218999999999"/>
    <n v="6.5980452999999999"/>
    <n v="0"/>
    <n v="2.3579693000000002"/>
    <n v="0.1691349"/>
    <n v="0.42899999999999999"/>
    <n v="0.88929999999999998"/>
    <n v="0.90529999999999999"/>
    <n v="0.6492"/>
    <n v="0.90529999999999999"/>
    <n v="-9"/>
    <n v="0.90529999999999999"/>
    <n v="0.97909999999999997"/>
    <x v="120"/>
  </r>
  <r>
    <x v="6"/>
    <n v="200910010"/>
    <s v="FRM"/>
    <s v="Kansas"/>
    <s v="Johnson"/>
    <n v="38.838590000000003"/>
    <n v="-94.746430000000004"/>
    <n v="92215"/>
    <x v="92"/>
    <n v="15.9"/>
    <x v="0"/>
    <x v="121"/>
    <x v="121"/>
    <x v="121"/>
    <x v="121"/>
    <x v="121"/>
    <x v="118"/>
    <x v="121"/>
    <x v="121"/>
    <n v="0.5"/>
    <n v="0.39507110000000001"/>
    <n v="0.70302980000000004"/>
    <n v="2.1515279"/>
    <n v="3.3033109"/>
    <n v="6.3785644000000001"/>
    <n v="5.7043299999999998E-2"/>
    <n v="2.2996222999999998"/>
    <n v="0.12836069999999999"/>
    <n v="0.5363"/>
    <n v="0.99729999999999996"/>
    <n v="0.82940000000000003"/>
    <n v="0.78469999999999995"/>
    <n v="1.1514"/>
    <n v="2.3699999999999999E-2"/>
    <n v="1.1206"/>
    <n v="1.0224"/>
    <x v="121"/>
  </r>
  <r>
    <x v="6"/>
    <n v="201070002"/>
    <s v="FRM"/>
    <s v="Kansas"/>
    <s v="Linn"/>
    <n v="38.135832999999998"/>
    <n v="-94.731943999999999"/>
    <n v="86215"/>
    <x v="108"/>
    <n v="18"/>
    <x v="0"/>
    <x v="122"/>
    <x v="122"/>
    <x v="122"/>
    <x v="122"/>
    <x v="122"/>
    <x v="119"/>
    <x v="122"/>
    <x v="122"/>
    <n v="0.5"/>
    <n v="0.85603609999999997"/>
    <n v="0.58768889999999996"/>
    <n v="2.2391066999999998"/>
    <n v="5.2949714999999999"/>
    <n v="5.0762105000000002"/>
    <n v="1.6496166999999999"/>
    <n v="1.8108470000000001"/>
    <n v="3.8080000000000003E-2"/>
    <n v="0.746"/>
    <n v="0.89910000000000001"/>
    <n v="0.89539999999999997"/>
    <n v="0.78449999999999998"/>
    <n v="1.0582"/>
    <n v="0.56010000000000004"/>
    <n v="1.0740000000000001"/>
    <n v="0.88629999999999998"/>
    <x v="122"/>
  </r>
  <r>
    <x v="6"/>
    <n v="201730008"/>
    <s v="FRM"/>
    <s v="Kansas"/>
    <s v="Sedgwick"/>
    <n v="37.659722000000002"/>
    <n v="-97.297222000000005"/>
    <n v="81196"/>
    <x v="108"/>
    <n v="16.7"/>
    <x v="0"/>
    <x v="123"/>
    <x v="123"/>
    <x v="123"/>
    <x v="123"/>
    <x v="123"/>
    <x v="120"/>
    <x v="123"/>
    <x v="123"/>
    <n v="0.5"/>
    <n v="0.17406579999999999"/>
    <n v="0.43253269999999999"/>
    <n v="2.8674059000000001"/>
    <n v="2.2669717999999999"/>
    <n v="3.9060540000000001"/>
    <n v="5.1172304000000004"/>
    <n v="1.4081395000000001"/>
    <n v="9.0518100000000004E-2"/>
    <n v="0.29270000000000002"/>
    <n v="0.92679999999999996"/>
    <n v="1.0186999999999999"/>
    <n v="0.35310000000000002"/>
    <n v="0.99139999999999995"/>
    <n v="1.0706"/>
    <n v="0.97509999999999997"/>
    <n v="2.2877000000000001"/>
    <x v="123"/>
  </r>
  <r>
    <x v="6"/>
    <n v="201730009"/>
    <s v="FRM"/>
    <s v="Kansas"/>
    <s v="Sedgwick"/>
    <n v="37.651111"/>
    <n v="-97.362222000000003"/>
    <n v="81196"/>
    <x v="109"/>
    <n v="17.100000000000001"/>
    <x v="0"/>
    <x v="124"/>
    <x v="124"/>
    <x v="124"/>
    <x v="124"/>
    <x v="124"/>
    <x v="121"/>
    <x v="124"/>
    <x v="124"/>
    <n v="0.5"/>
    <n v="0.27090340000000002"/>
    <n v="0.4013757"/>
    <n v="2.3057593999999999"/>
    <n v="4.5638056000000002"/>
    <n v="4.3779192"/>
    <n v="3.214035"/>
    <n v="1.3013186000000001"/>
    <n v="0.26380920000000002"/>
    <n v="0.37969999999999998"/>
    <n v="0.91200000000000003"/>
    <n v="1.0082"/>
    <n v="0.54979999999999996"/>
    <n v="0.91959999999999997"/>
    <n v="1.1144000000000001"/>
    <n v="0.96530000000000005"/>
    <n v="0.85219999999999996"/>
    <x v="124"/>
  </r>
  <r>
    <x v="6"/>
    <n v="201730010"/>
    <s v="FRM"/>
    <s v="Kansas"/>
    <s v="Sedgwick"/>
    <n v="37.701110999999997"/>
    <n v="-97.313889000000003"/>
    <n v="81196"/>
    <x v="44"/>
    <n v="16.8"/>
    <x v="0"/>
    <x v="125"/>
    <x v="125"/>
    <x v="125"/>
    <x v="125"/>
    <x v="125"/>
    <x v="122"/>
    <x v="125"/>
    <x v="125"/>
    <n v="0.5"/>
    <n v="0.25693690000000002"/>
    <n v="0.3913624"/>
    <n v="2.2548363"/>
    <n v="4.4579711"/>
    <n v="4.2654690999999998"/>
    <n v="3.1565411000000001"/>
    <n v="1.2700913"/>
    <n v="0.25816070000000002"/>
    <n v="0.4027"/>
    <n v="0.8851"/>
    <n v="0.93440000000000001"/>
    <n v="0.58740000000000003"/>
    <n v="0.93969999999999998"/>
    <n v="0.92900000000000005"/>
    <n v="0.93669999999999998"/>
    <n v="1"/>
    <x v="125"/>
  </r>
  <r>
    <x v="6"/>
    <n v="201770013"/>
    <s v="FRM"/>
    <s v="Kansas"/>
    <s v="Shawnee"/>
    <n v="39.024270000000001"/>
    <n v="-95.711280000000002"/>
    <n v="94208"/>
    <x v="109"/>
    <n v="17.8"/>
    <x v="0"/>
    <x v="126"/>
    <x v="126"/>
    <x v="126"/>
    <x v="126"/>
    <x v="126"/>
    <x v="123"/>
    <x v="126"/>
    <x v="126"/>
    <n v="0.5"/>
    <n v="0.7954599"/>
    <n v="0.68587540000000002"/>
    <n v="1.6941113000000001"/>
    <n v="7.5136862000000004"/>
    <n v="4.6678920000000002"/>
    <n v="0.245694"/>
    <n v="1.6709563000000001"/>
    <n v="3.2146800000000003E-2"/>
    <n v="0.56089999999999995"/>
    <n v="0.93030000000000002"/>
    <n v="0.94130000000000003"/>
    <n v="0.74880000000000002"/>
    <n v="0.94110000000000005"/>
    <n v="0.94589999999999996"/>
    <n v="0.94110000000000005"/>
    <n v="1"/>
    <x v="126"/>
  </r>
  <r>
    <x v="6"/>
    <n v="201910002"/>
    <s v="FRM"/>
    <s v="Kansas"/>
    <s v="Sumner"/>
    <n v="37.476944000000003"/>
    <n v="-97.366388999999998"/>
    <n v="79196"/>
    <x v="110"/>
    <n v="16.899999999999999"/>
    <x v="0"/>
    <x v="127"/>
    <x v="127"/>
    <x v="127"/>
    <x v="127"/>
    <x v="127"/>
    <x v="124"/>
    <x v="127"/>
    <x v="127"/>
    <n v="0.5"/>
    <n v="0.4028217"/>
    <n v="0.4116378"/>
    <n v="2.3605680000000002"/>
    <n v="4.2079668000000003"/>
    <n v="4.1198239000000001"/>
    <n v="3.4523323000000001"/>
    <n v="1.3032372000000001"/>
    <n v="0.15324370000000001"/>
    <n v="0.56579999999999997"/>
    <n v="0.76580000000000004"/>
    <n v="0.80179999999999996"/>
    <n v="0.78639999999999999"/>
    <n v="0.99719999999999998"/>
    <n v="0.6804"/>
    <n v="0.89839999999999998"/>
    <n v="1.9932000000000001"/>
    <x v="127"/>
  </r>
  <r>
    <x v="6"/>
    <n v="202090021"/>
    <s v="FRM"/>
    <s v="Kansas"/>
    <s v="Wyandotte"/>
    <n v="39.1175"/>
    <n v="-94.635555999999994"/>
    <n v="95215"/>
    <x v="111"/>
    <n v="17.600000000000001"/>
    <x v="0"/>
    <x v="128"/>
    <x v="128"/>
    <x v="128"/>
    <x v="128"/>
    <x v="128"/>
    <x v="125"/>
    <x v="128"/>
    <x v="128"/>
    <n v="0.5"/>
    <n v="0.31073640000000002"/>
    <n v="0.74786900000000001"/>
    <n v="2.4333667999999999"/>
    <n v="4.0363493000000004"/>
    <n v="5.0798430000000003"/>
    <n v="2.4866896000000001"/>
    <n v="1.8772168"/>
    <n v="0.1757339"/>
    <n v="0.36980000000000002"/>
    <n v="0.80940000000000001"/>
    <n v="1.1135999999999999"/>
    <n v="0.44269999999999998"/>
    <n v="1.0582"/>
    <n v="1.0973999999999999"/>
    <n v="1.0779000000000001"/>
    <n v="1.0374000000000001"/>
    <x v="128"/>
  </r>
  <r>
    <x v="6"/>
    <n v="202090022"/>
    <s v="FRM"/>
    <s v="Kansas"/>
    <s v="Wyandotte"/>
    <n v="39.045833000000002"/>
    <n v="-94.694444000000004"/>
    <n v="94215"/>
    <x v="109"/>
    <n v="16.399999999999999"/>
    <x v="0"/>
    <x v="129"/>
    <x v="129"/>
    <x v="129"/>
    <x v="129"/>
    <x v="129"/>
    <x v="126"/>
    <x v="129"/>
    <x v="129"/>
    <n v="0.5"/>
    <n v="0.48808689999999999"/>
    <n v="0.70369119999999996"/>
    <n v="1.8654375000000001"/>
    <n v="5.2516775000000004"/>
    <n v="5.3745966000000003"/>
    <n v="0.2136112"/>
    <n v="1.8979379999999999"/>
    <n v="0.12655669999999999"/>
    <n v="0.5161"/>
    <n v="0.89459999999999995"/>
    <n v="0.90249999999999997"/>
    <n v="0.59870000000000001"/>
    <n v="0.90129999999999999"/>
    <n v="0.93210000000000004"/>
    <n v="0.90090000000000003"/>
    <n v="0.97240000000000004"/>
    <x v="129"/>
  </r>
  <r>
    <x v="6"/>
    <n v="220170008"/>
    <s v="FRM"/>
    <s v="Louisiana"/>
    <s v="Caddo Parish"/>
    <n v="32.471665999999999"/>
    <n v="-93.794999000000004"/>
    <n v="33224"/>
    <x v="13"/>
    <n v="21.4"/>
    <x v="0"/>
    <x v="130"/>
    <x v="130"/>
    <x v="130"/>
    <x v="130"/>
    <x v="130"/>
    <x v="0"/>
    <x v="130"/>
    <x v="130"/>
    <n v="0.5"/>
    <n v="0.90466550000000001"/>
    <n v="0.68702110000000005"/>
    <n v="1.4417496999999999"/>
    <n v="11.963763200000001"/>
    <n v="4.3306708"/>
    <n v="5.3000000000000001E-6"/>
    <n v="1.5500678999999999"/>
    <n v="3.1440700000000002E-2"/>
    <n v="0.57909999999999995"/>
    <n v="1.0226"/>
    <n v="0.92810000000000004"/>
    <n v="0.9476"/>
    <n v="0.91010000000000002"/>
    <n v="-9"/>
    <n v="0.92010000000000003"/>
    <n v="0.94159999999999999"/>
    <x v="130"/>
  </r>
  <r>
    <x v="6"/>
    <n v="220190009"/>
    <s v="FRM"/>
    <s v="Louisiana"/>
    <s v="Calcasieu Parish"/>
    <n v="30.227778000000001"/>
    <n v="-93.578333000000001"/>
    <n v="13225"/>
    <x v="112"/>
    <n v="18.5"/>
    <x v="0"/>
    <x v="131"/>
    <x v="131"/>
    <x v="131"/>
    <x v="131"/>
    <x v="131"/>
    <x v="127"/>
    <x v="131"/>
    <x v="131"/>
    <n v="0.5"/>
    <n v="1.4838928"/>
    <n v="0.70288620000000002"/>
    <n v="1.6107646"/>
    <n v="7.3118916"/>
    <n v="5.1336373999999996"/>
    <n v="3.5701999999999999E-3"/>
    <n v="1.6247867"/>
    <n v="0.14317189999999999"/>
    <n v="0.71250000000000002"/>
    <n v="1.0992"/>
    <n v="0.94910000000000005"/>
    <n v="0.91579999999999995"/>
    <n v="0.94099999999999995"/>
    <n v="4.41E-2"/>
    <n v="0.97870000000000001"/>
    <n v="0.71619999999999995"/>
    <x v="131"/>
  </r>
  <r>
    <x v="6"/>
    <n v="270370470"/>
    <s v="FRM"/>
    <s v="Minnesota"/>
    <s v="Dakota"/>
    <n v="44.738460000000003"/>
    <n v="-93.237250000000003"/>
    <n v="147223"/>
    <x v="113"/>
    <n v="21.5"/>
    <x v="0"/>
    <x v="132"/>
    <x v="132"/>
    <x v="132"/>
    <x v="132"/>
    <x v="132"/>
    <x v="128"/>
    <x v="132"/>
    <x v="132"/>
    <n v="0.5"/>
    <n v="0.1208429"/>
    <n v="0.71725709999999998"/>
    <n v="3.6642084000000001"/>
    <n v="2.3711555"/>
    <n v="2.7873565999999999"/>
    <n v="9.1137352000000007"/>
    <n v="1.9022291"/>
    <n v="0.32790970000000003"/>
    <n v="0.21279999999999999"/>
    <n v="0.83640000000000003"/>
    <n v="0.94540000000000002"/>
    <n v="0.33479999999999999"/>
    <n v="0.8044"/>
    <n v="1.0145"/>
    <n v="0.93230000000000002"/>
    <n v="1.0784"/>
    <x v="132"/>
  </r>
  <r>
    <x v="6"/>
    <n v="270530961"/>
    <s v="FRM"/>
    <s v="Minnesota"/>
    <s v="Hennepin"/>
    <n v="44.875509999999998"/>
    <n v="-93.258920000000003"/>
    <n v="148223"/>
    <x v="104"/>
    <n v="19.5"/>
    <x v="0"/>
    <x v="133"/>
    <x v="133"/>
    <x v="133"/>
    <x v="133"/>
    <x v="133"/>
    <x v="129"/>
    <x v="133"/>
    <x v="133"/>
    <n v="0.5"/>
    <n v="0.1823206"/>
    <n v="0.89793999999999996"/>
    <n v="3.2335885000000002"/>
    <n v="2.2157320999999999"/>
    <n v="2.6829776999999999"/>
    <n v="7.8361907000000004"/>
    <n v="1.6747897"/>
    <n v="0.33716819999999997"/>
    <n v="0.27850000000000003"/>
    <n v="0.8901"/>
    <n v="0.90629999999999999"/>
    <n v="0.37219999999999998"/>
    <n v="0.83260000000000001"/>
    <n v="0.94159999999999999"/>
    <n v="0.92130000000000001"/>
    <n v="1.0026999999999999"/>
    <x v="133"/>
  </r>
  <r>
    <x v="6"/>
    <n v="270530963"/>
    <s v="FRM"/>
    <s v="Minnesota"/>
    <s v="Hennepin"/>
    <n v="44.953659999999999"/>
    <n v="-93.258210000000005"/>
    <n v="149223"/>
    <x v="114"/>
    <n v="21.5"/>
    <x v="0"/>
    <x v="134"/>
    <x v="134"/>
    <x v="134"/>
    <x v="134"/>
    <x v="134"/>
    <x v="130"/>
    <x v="134"/>
    <x v="134"/>
    <n v="0.5"/>
    <n v="0.15831909999999999"/>
    <n v="0.84225870000000003"/>
    <n v="3.6058322999999999"/>
    <n v="2.4954882"/>
    <n v="2.7709882000000001"/>
    <n v="8.9598122"/>
    <n v="1.8775714999999999"/>
    <n v="0.35991869999999998"/>
    <n v="0.29509999999999997"/>
    <n v="0.92510000000000003"/>
    <n v="0.88300000000000001"/>
    <n v="0.4078"/>
    <n v="0.82169999999999999"/>
    <n v="0.91069999999999995"/>
    <n v="0.89849999999999997"/>
    <n v="1.0003"/>
    <x v="134"/>
  </r>
  <r>
    <x v="6"/>
    <n v="270531007"/>
    <s v="FRM"/>
    <s v="Minnesota"/>
    <s v="Hennepin"/>
    <n v="45.039720000000003"/>
    <n v="-93.298739999999995"/>
    <n v="150223"/>
    <x v="115"/>
    <n v="20.399999999999999"/>
    <x v="0"/>
    <x v="135"/>
    <x v="135"/>
    <x v="135"/>
    <x v="135"/>
    <x v="135"/>
    <x v="131"/>
    <x v="135"/>
    <x v="135"/>
    <n v="0.5"/>
    <n v="0.16728199999999999"/>
    <n v="0.85363009999999995"/>
    <n v="3.1286665999999999"/>
    <n v="3.6715813000000002"/>
    <n v="2.5367595999999999"/>
    <n v="7.6460552000000002"/>
    <n v="1.6246437"/>
    <n v="0.32615660000000002"/>
    <n v="0.27239999999999998"/>
    <n v="0.89449999999999996"/>
    <n v="0.8962"/>
    <n v="0.39600000000000002"/>
    <n v="0.81540000000000001"/>
    <n v="0.93410000000000004"/>
    <n v="0.91279999999999994"/>
    <n v="1"/>
    <x v="135"/>
  </r>
  <r>
    <x v="6"/>
    <n v="270532006"/>
    <s v="FRM"/>
    <s v="Minnesota"/>
    <s v="Hennepin"/>
    <n v="44.948050000000002"/>
    <n v="-93.343149999999994"/>
    <n v="149222"/>
    <x v="80"/>
    <n v="22.3"/>
    <x v="0"/>
    <x v="136"/>
    <x v="136"/>
    <x v="136"/>
    <x v="136"/>
    <x v="136"/>
    <x v="132"/>
    <x v="136"/>
    <x v="136"/>
    <n v="0.5"/>
    <n v="9.2817999999999998E-2"/>
    <n v="0.67427689999999996"/>
    <n v="3.8126487999999998"/>
    <n v="2.5778829999999999"/>
    <n v="2.7441331999999998"/>
    <n v="9.6425208999999992"/>
    <n v="1.9872913000000001"/>
    <n v="0.3521048"/>
    <n v="0.23319999999999999"/>
    <n v="0.8861"/>
    <n v="0.89859999999999995"/>
    <n v="0.40210000000000001"/>
    <n v="0.83940000000000003"/>
    <n v="0.92230000000000001"/>
    <n v="0.91249999999999998"/>
    <n v="1"/>
    <x v="136"/>
  </r>
  <r>
    <x v="6"/>
    <n v="271230866"/>
    <s v="FRM"/>
    <s v="Minnesota"/>
    <s v="Ramsey"/>
    <n v="44.899259999999998"/>
    <n v="-93.017080000000007"/>
    <n v="148225"/>
    <x v="80"/>
    <n v="20.8"/>
    <x v="0"/>
    <x v="137"/>
    <x v="137"/>
    <x v="137"/>
    <x v="137"/>
    <x v="137"/>
    <x v="133"/>
    <x v="137"/>
    <x v="137"/>
    <n v="0.5"/>
    <n v="0.19603580000000001"/>
    <n v="0.85970369999999996"/>
    <n v="3.2494375999999998"/>
    <n v="3.4950625999999998"/>
    <n v="2.7265815999999998"/>
    <n v="7.8305254"/>
    <n v="1.6772119999999999"/>
    <n v="0.32000079999999997"/>
    <n v="0.34010000000000001"/>
    <n v="0.9365"/>
    <n v="0.88780000000000003"/>
    <n v="0.3926"/>
    <n v="0.85680000000000001"/>
    <n v="0.90449999999999997"/>
    <n v="0.89810000000000001"/>
    <n v="0.99960000000000004"/>
    <x v="137"/>
  </r>
  <r>
    <x v="6"/>
    <n v="271230868"/>
    <s v="FRM"/>
    <s v="Minnesota"/>
    <s v="Ramsey"/>
    <n v="44.950719999999997"/>
    <n v="-93.098269999999999"/>
    <n v="149224"/>
    <x v="116"/>
    <n v="22.9"/>
    <x v="0"/>
    <x v="138"/>
    <x v="138"/>
    <x v="138"/>
    <x v="138"/>
    <x v="138"/>
    <x v="134"/>
    <x v="138"/>
    <x v="138"/>
    <n v="0.5"/>
    <n v="0.1792059"/>
    <n v="0.86926789999999998"/>
    <n v="3.537852"/>
    <n v="4.1873712999999997"/>
    <n v="2.7890229"/>
    <n v="8.7202424999999995"/>
    <n v="1.8390557000000001"/>
    <n v="0.35270040000000003"/>
    <n v="0.26119999999999999"/>
    <n v="0.86019999999999996"/>
    <n v="0.93049999999999999"/>
    <n v="0.37159999999999999"/>
    <n v="0.78390000000000004"/>
    <n v="1.006"/>
    <n v="0.92589999999999995"/>
    <n v="1.0652999999999999"/>
    <x v="138"/>
  </r>
  <r>
    <x v="6"/>
    <n v="271230871"/>
    <s v="FRM"/>
    <s v="Minnesota"/>
    <s v="Ramsey"/>
    <n v="44.959389999999999"/>
    <n v="-93.035870000000003"/>
    <n v="149224"/>
    <x v="117"/>
    <n v="24.5"/>
    <x v="0"/>
    <x v="139"/>
    <x v="139"/>
    <x v="139"/>
    <x v="139"/>
    <x v="139"/>
    <x v="135"/>
    <x v="139"/>
    <x v="139"/>
    <n v="0.5"/>
    <n v="0.2188937"/>
    <n v="0.98789349999999998"/>
    <n v="3.8016027999999999"/>
    <n v="4.2509946999999997"/>
    <n v="3.4396374000000001"/>
    <n v="8.8664006999999998"/>
    <n v="2.0905049"/>
    <n v="0.3630835"/>
    <n v="0.308"/>
    <n v="0.89510000000000001"/>
    <n v="0.90059999999999996"/>
    <n v="0.4138"/>
    <n v="0.84399999999999997"/>
    <n v="0.93120000000000003"/>
    <n v="0.91839999999999999"/>
    <n v="1"/>
    <x v="139"/>
  </r>
  <r>
    <x v="6"/>
    <n v="271377001"/>
    <s v="FRM"/>
    <s v="Minnesota"/>
    <s v="St. Louis"/>
    <n v="47.523355000000002"/>
    <n v="-92.536304999999999"/>
    <n v="173225"/>
    <x v="1"/>
    <n v="13.1"/>
    <x v="0"/>
    <x v="140"/>
    <x v="140"/>
    <x v="140"/>
    <x v="140"/>
    <x v="140"/>
    <x v="136"/>
    <x v="140"/>
    <x v="140"/>
    <n v="0.5"/>
    <n v="0.28934009999999999"/>
    <n v="0.3728553"/>
    <n v="1.3289762000000001"/>
    <n v="5.4448166000000002"/>
    <n v="2.5515020000000002"/>
    <n v="1.6605905000000001"/>
    <n v="0.96608870000000002"/>
    <n v="1.53931E-2"/>
    <n v="0.35520000000000002"/>
    <n v="0.81889999999999996"/>
    <n v="0.83660000000000001"/>
    <n v="0.75090000000000001"/>
    <n v="0.85589999999999999"/>
    <n v="0.86460000000000004"/>
    <n v="0.88360000000000005"/>
    <n v="0.88890000000000002"/>
    <x v="140"/>
  </r>
  <r>
    <x v="6"/>
    <n v="271390505"/>
    <s v="FRM"/>
    <s v="Minnesota"/>
    <s v="Scott"/>
    <n v="44.791437000000002"/>
    <n v="-93.512534000000002"/>
    <n v="147221"/>
    <x v="48"/>
    <n v="20.6"/>
    <x v="0"/>
    <x v="141"/>
    <x v="141"/>
    <x v="141"/>
    <x v="141"/>
    <x v="141"/>
    <x v="137"/>
    <x v="141"/>
    <x v="141"/>
    <n v="0.5"/>
    <n v="0.1541883"/>
    <n v="0.85925339999999995"/>
    <n v="3.5532932000000002"/>
    <n v="1.8926471"/>
    <n v="3.0139589"/>
    <n v="8.5093536000000007"/>
    <n v="1.8258961"/>
    <n v="0.33786349999999998"/>
    <n v="0.2213"/>
    <n v="0.86550000000000005"/>
    <n v="0.95009999999999994"/>
    <n v="0.31240000000000001"/>
    <n v="0.8528"/>
    <n v="1.0031000000000001"/>
    <n v="0.93210000000000004"/>
    <n v="1.0732999999999999"/>
    <x v="141"/>
  </r>
  <r>
    <x v="6"/>
    <n v="271453052"/>
    <s v="FRM"/>
    <s v="Minnesota"/>
    <s v="Stearns"/>
    <n v="45.549838999999999"/>
    <n v="-94.133449999999996"/>
    <n v="154217"/>
    <x v="100"/>
    <n v="17.399999999999999"/>
    <x v="0"/>
    <x v="142"/>
    <x v="142"/>
    <x v="142"/>
    <x v="142"/>
    <x v="142"/>
    <x v="138"/>
    <x v="142"/>
    <x v="142"/>
    <n v="0.5"/>
    <n v="0.11250590000000001"/>
    <n v="0.53628739999999997"/>
    <n v="2.9489624999999999"/>
    <n v="2.0409736999999999"/>
    <n v="2.4130360999999998"/>
    <n v="7.1437244"/>
    <n v="1.5162739000000001"/>
    <n v="0.2138824"/>
    <n v="0.21149999999999999"/>
    <n v="0.82399999999999995"/>
    <n v="0.91369999999999996"/>
    <n v="0.31979999999999997"/>
    <n v="0.88090000000000002"/>
    <n v="0.92830000000000001"/>
    <n v="0.92079999999999995"/>
    <n v="0.99590000000000001"/>
    <x v="142"/>
  </r>
  <r>
    <x v="6"/>
    <n v="271630446"/>
    <s v="FRM"/>
    <s v="Minnesota"/>
    <s v="Washington"/>
    <n v="45.027979999999999"/>
    <n v="-92.774150000000006"/>
    <n v="150225"/>
    <x v="118"/>
    <n v="23.5"/>
    <x v="0"/>
    <x v="143"/>
    <x v="143"/>
    <x v="143"/>
    <x v="143"/>
    <x v="143"/>
    <x v="139"/>
    <x v="143"/>
    <x v="143"/>
    <n v="0.5"/>
    <n v="0.20730019999999999"/>
    <n v="1.0498274999999999"/>
    <n v="3.9539873999999999"/>
    <n v="2.5843970999999999"/>
    <n v="3.3262605999999999"/>
    <n v="9.5251006999999994"/>
    <n v="2.0417323000000001"/>
    <n v="0.35469790000000001"/>
    <n v="0.26769999999999999"/>
    <n v="0.89029999999999998"/>
    <n v="0.90149999999999997"/>
    <n v="0.38769999999999999"/>
    <n v="0.82889999999999997"/>
    <n v="0.93689999999999996"/>
    <n v="0.91639999999999999"/>
    <n v="1"/>
    <x v="143"/>
  </r>
  <r>
    <x v="6"/>
    <n v="290210005"/>
    <s v="FRM"/>
    <s v="Missouri"/>
    <s v="Buchanan"/>
    <n v="39.741694000000003"/>
    <n v="-94.858583999999993"/>
    <n v="100214"/>
    <x v="105"/>
    <n v="19.5"/>
    <x v="0"/>
    <x v="144"/>
    <x v="144"/>
    <x v="144"/>
    <x v="144"/>
    <x v="144"/>
    <x v="140"/>
    <x v="144"/>
    <x v="144"/>
    <n v="0.5"/>
    <n v="0.38172899999999998"/>
    <n v="0.57653770000000004"/>
    <n v="2.5912489999999999"/>
    <n v="5.5018362999999999"/>
    <n v="5.2763914999999999"/>
    <n v="2.6318815"/>
    <n v="2.0641300999999999"/>
    <n v="5.8517199999999998E-2"/>
    <n v="0.41439999999999999"/>
    <n v="0.89429999999999998"/>
    <n v="0.95"/>
    <n v="0.56189999999999996"/>
    <n v="1.0974999999999999"/>
    <n v="0.71809999999999996"/>
    <n v="1.1041000000000001"/>
    <n v="1.1471"/>
    <x v="144"/>
  </r>
  <r>
    <x v="6"/>
    <n v="290370003"/>
    <s v="FRM"/>
    <s v="Missouri"/>
    <s v="Cass"/>
    <n v="38.75976"/>
    <n v="-94.579970000000003"/>
    <n v="91216"/>
    <x v="14"/>
    <n v="19.3"/>
    <x v="0"/>
    <x v="145"/>
    <x v="145"/>
    <x v="145"/>
    <x v="145"/>
    <x v="145"/>
    <x v="141"/>
    <x v="145"/>
    <x v="145"/>
    <n v="0.5"/>
    <n v="0.52351760000000003"/>
    <n v="0.72662309999999997"/>
    <n v="2.2703264000000001"/>
    <n v="6.2267207999999998"/>
    <n v="6.4786272"/>
    <n v="0.1851679"/>
    <n v="2.3385565000000001"/>
    <n v="0.10311480000000001"/>
    <n v="0.54290000000000005"/>
    <n v="0.83620000000000005"/>
    <n v="0.83919999999999995"/>
    <n v="0.76149999999999995"/>
    <n v="1.0515000000000001"/>
    <n v="8.3400000000000002E-2"/>
    <n v="1.0319"/>
    <n v="0.81699999999999995"/>
    <x v="145"/>
  </r>
  <r>
    <x v="6"/>
    <n v="290470005"/>
    <s v="FRM"/>
    <s v="Missouri"/>
    <s v="Clay"/>
    <n v="39.303089999999997"/>
    <n v="-94.376622999999995"/>
    <n v="96217"/>
    <x v="111"/>
    <n v="18.8"/>
    <x v="0"/>
    <x v="146"/>
    <x v="146"/>
    <x v="146"/>
    <x v="146"/>
    <x v="146"/>
    <x v="142"/>
    <x v="146"/>
    <x v="146"/>
    <n v="0.5"/>
    <n v="0.27721040000000002"/>
    <n v="0.550705"/>
    <n v="2.8450079000000001"/>
    <n v="4.0796628000000004"/>
    <n v="6.6226653999999998"/>
    <n v="1.4832160000000001"/>
    <n v="2.4581436999999999"/>
    <n v="2.58351E-2"/>
    <n v="0.48620000000000002"/>
    <n v="0.9536"/>
    <n v="0.87939999999999996"/>
    <n v="0.70569999999999999"/>
    <n v="1.2014"/>
    <n v="0.35210000000000002"/>
    <n v="1.1769000000000001"/>
    <n v="0.78620000000000001"/>
    <x v="146"/>
  </r>
  <r>
    <x v="6"/>
    <n v="290770032"/>
    <s v="FRM"/>
    <s v="Missouri"/>
    <s v="Greene"/>
    <n v="37.199541000000004"/>
    <n v="-93.284874000000002"/>
    <n v="77225"/>
    <x v="100"/>
    <n v="18.600000000000001"/>
    <x v="0"/>
    <x v="147"/>
    <x v="147"/>
    <x v="147"/>
    <x v="147"/>
    <x v="147"/>
    <x v="143"/>
    <x v="147"/>
    <x v="147"/>
    <n v="0.5"/>
    <n v="0.71765109999999999"/>
    <n v="0.45380290000000001"/>
    <n v="2.1878058999999999"/>
    <n v="5.8636222"/>
    <n v="6.2356347999999997"/>
    <n v="0.47338940000000002"/>
    <n v="2.1580488999999998"/>
    <n v="9.9545999999999992E-3"/>
    <n v="0.66100000000000003"/>
    <n v="0.78739999999999999"/>
    <n v="0.94030000000000002"/>
    <n v="0.5736"/>
    <n v="1.2115"/>
    <n v="0.24390000000000001"/>
    <n v="1.2415"/>
    <n v="1.5764"/>
    <x v="147"/>
  </r>
  <r>
    <x v="6"/>
    <n v="290950034"/>
    <s v="FRM"/>
    <s v="Missouri"/>
    <s v="Jackson"/>
    <n v="39.104757999999997"/>
    <n v="-94.570796000000001"/>
    <n v="94216"/>
    <x v="119"/>
    <n v="19.899999999999999"/>
    <x v="0"/>
    <x v="148"/>
    <x v="148"/>
    <x v="148"/>
    <x v="148"/>
    <x v="148"/>
    <x v="144"/>
    <x v="148"/>
    <x v="148"/>
    <n v="0.5"/>
    <n v="0.53486129999999998"/>
    <n v="0.84119829999999995"/>
    <n v="2.5413318"/>
    <n v="5.4452467000000002"/>
    <n v="5.9580269000000001"/>
    <n v="1.7857092999999999"/>
    <n v="2.1573883999999999"/>
    <n v="0.16499630000000001"/>
    <n v="0.55349999999999999"/>
    <n v="0.83130000000000004"/>
    <n v="0.88129999999999997"/>
    <n v="0.54790000000000005"/>
    <n v="1.2532000000000001"/>
    <n v="0.39379999999999998"/>
    <n v="1.2007000000000001"/>
    <n v="0.91390000000000005"/>
    <x v="148"/>
  </r>
  <r>
    <x v="6"/>
    <n v="300131026"/>
    <s v="FRM"/>
    <s v="Montana"/>
    <s v="Cascade"/>
    <n v="47.502222000000003"/>
    <n v="-111.27888900000001"/>
    <n v="179109"/>
    <x v="120"/>
    <n v="14.3"/>
    <x v="0"/>
    <x v="149"/>
    <x v="149"/>
    <x v="149"/>
    <x v="149"/>
    <x v="149"/>
    <x v="145"/>
    <x v="149"/>
    <x v="149"/>
    <n v="0.5"/>
    <n v="0.72179470000000001"/>
    <n v="0.5779166"/>
    <n v="0.2687736"/>
    <n v="11.1261358"/>
    <n v="0.79525690000000004"/>
    <n v="0.11318789999999999"/>
    <n v="0.22100829999999999"/>
    <n v="4.4320999999999999E-2"/>
    <n v="0.5464"/>
    <n v="0.74690000000000001"/>
    <n v="1.1648000000000001"/>
    <n v="0.85499999999999998"/>
    <n v="1.2094"/>
    <n v="3.5710999999999999"/>
    <n v="0.99329999999999996"/>
    <n v="2.7686999999999999"/>
    <x v="149"/>
  </r>
  <r>
    <x v="6"/>
    <n v="300290009"/>
    <s v="FRM"/>
    <s v="Montana"/>
    <s v="Flathead"/>
    <n v="48.399721999999997"/>
    <n v="-114.333611"/>
    <n v="191092"/>
    <x v="102"/>
    <n v="18.2"/>
    <x v="0"/>
    <x v="150"/>
    <x v="150"/>
    <x v="150"/>
    <x v="150"/>
    <x v="150"/>
    <x v="146"/>
    <x v="150"/>
    <x v="150"/>
    <n v="0.5"/>
    <n v="0.62625379999999997"/>
    <n v="0.95262100000000005"/>
    <n v="0.37619180000000002"/>
    <n v="14.292944"/>
    <n v="0.90913390000000005"/>
    <n v="0.30722270000000002"/>
    <n v="0.27441300000000002"/>
    <n v="5.7346000000000003E-3"/>
    <n v="0.67349999999999999"/>
    <n v="1.5613999999999999"/>
    <n v="0.69679999999999997"/>
    <n v="0.8427"/>
    <n v="0.80149999999999999"/>
    <n v="0.45519999999999999"/>
    <n v="0.79720000000000002"/>
    <n v="0.87250000000000005"/>
    <x v="150"/>
  </r>
  <r>
    <x v="6"/>
    <n v="300290047"/>
    <s v="FRM"/>
    <s v="Montana"/>
    <s v="Flathead"/>
    <n v="48.202500000000001"/>
    <n v="-114.305556"/>
    <n v="189091"/>
    <x v="28"/>
    <n v="16.100000000000001"/>
    <x v="0"/>
    <x v="151"/>
    <x v="151"/>
    <x v="151"/>
    <x v="151"/>
    <x v="151"/>
    <x v="147"/>
    <x v="151"/>
    <x v="151"/>
    <n v="0.5"/>
    <n v="0.563164"/>
    <n v="0.82893410000000001"/>
    <n v="0.3272989"/>
    <n v="12.583917599999999"/>
    <n v="0.85453420000000002"/>
    <n v="0.2277739"/>
    <n v="0.2489797"/>
    <n v="6.6039000000000002E-3"/>
    <n v="0.53320000000000001"/>
    <n v="1.018"/>
    <n v="0.84730000000000005"/>
    <n v="0.82450000000000001"/>
    <n v="0.90139999999999998"/>
    <n v="0.72199999999999998"/>
    <n v="0.86499999999999999"/>
    <n v="0.88009999999999999"/>
    <x v="151"/>
  </r>
  <r>
    <x v="6"/>
    <n v="300310008"/>
    <s v="FRM"/>
    <s v="Montana"/>
    <s v="Gallatin"/>
    <n v="45.772778000000002"/>
    <n v="-111.17749999999999"/>
    <n v="163107"/>
    <x v="2"/>
    <n v="16.600000000000001"/>
    <x v="0"/>
    <x v="152"/>
    <x v="152"/>
    <x v="152"/>
    <x v="152"/>
    <x v="152"/>
    <x v="148"/>
    <x v="152"/>
    <x v="152"/>
    <n v="0.5"/>
    <n v="0.88226499999999997"/>
    <n v="1.0348759000000001"/>
    <n v="0.34971960000000002"/>
    <n v="12.4878597"/>
    <n v="0.69904409999999995"/>
    <n v="0.3901018"/>
    <n v="0.27648780000000001"/>
    <n v="3.45496E-2"/>
    <n v="0.66579999999999995"/>
    <n v="0.75770000000000004"/>
    <n v="0.6946"/>
    <n v="0.60719999999999996"/>
    <n v="0.85709999999999997"/>
    <n v="0.47010000000000002"/>
    <n v="0.83289999999999997"/>
    <n v="0.56950000000000001"/>
    <x v="152"/>
  </r>
  <r>
    <x v="6"/>
    <n v="300310016"/>
    <s v="FRM"/>
    <s v="Montana"/>
    <s v="Gallatin"/>
    <n v="44.661392999999997"/>
    <n v="-111.105891"/>
    <n v="153106"/>
    <x v="121"/>
    <n v="16.5"/>
    <x v="0"/>
    <x v="153"/>
    <x v="153"/>
    <x v="153"/>
    <x v="153"/>
    <x v="153"/>
    <x v="149"/>
    <x v="153"/>
    <x v="153"/>
    <n v="0.5"/>
    <n v="1.093575"/>
    <n v="0.55109430000000004"/>
    <n v="0.53141070000000001"/>
    <n v="11.8054533"/>
    <n v="1.0403937999999999"/>
    <n v="0.65896840000000001"/>
    <n v="0.31919009999999998"/>
    <n v="2.58672E-2"/>
    <n v="0.85850000000000004"/>
    <n v="0.84250000000000003"/>
    <n v="1.0786"/>
    <n v="0.67949999999999999"/>
    <n v="1.0589"/>
    <n v="1.0608"/>
    <n v="1.0763"/>
    <n v="1.1537999999999999"/>
    <x v="153"/>
  </r>
  <r>
    <x v="6"/>
    <n v="300530018"/>
    <s v="FRM"/>
    <s v="Montana"/>
    <s v="Lincoln"/>
    <n v="48.384166999999998"/>
    <n v="-115.548056"/>
    <n v="192084"/>
    <x v="122"/>
    <n v="27.9"/>
    <x v="0"/>
    <x v="154"/>
    <x v="154"/>
    <x v="154"/>
    <x v="154"/>
    <x v="154"/>
    <x v="150"/>
    <x v="154"/>
    <x v="154"/>
    <n v="0.5"/>
    <n v="0.18546609999999999"/>
    <n v="2.5355823000000002"/>
    <n v="0.56861260000000002"/>
    <n v="21.9764442"/>
    <n v="0.9743212"/>
    <n v="0.84614310000000004"/>
    <n v="0.31358459999999999"/>
    <n v="6.73126E-2"/>
    <n v="0.30790000000000001"/>
    <n v="0.94950000000000001"/>
    <n v="0.92200000000000004"/>
    <n v="0.86360000000000003"/>
    <n v="1.0486"/>
    <n v="0.7742"/>
    <n v="0.9365"/>
    <n v="0.58120000000000005"/>
    <x v="154"/>
  </r>
  <r>
    <x v="6"/>
    <n v="300630031"/>
    <s v="FRM"/>
    <s v="Montana"/>
    <s v="Missoula"/>
    <n v="46.874912000000002"/>
    <n v="-113.99525300000001"/>
    <n v="176091"/>
    <x v="123"/>
    <n v="24"/>
    <x v="0"/>
    <x v="155"/>
    <x v="155"/>
    <x v="155"/>
    <x v="155"/>
    <x v="155"/>
    <x v="151"/>
    <x v="155"/>
    <x v="155"/>
    <n v="0.5"/>
    <n v="0.67516949999999998"/>
    <n v="1.6065642"/>
    <n v="1.1402212"/>
    <n v="14.8011999"/>
    <n v="1.314513"/>
    <n v="2.8629946999999998"/>
    <n v="0.80480160000000001"/>
    <n v="0.37950970000000001"/>
    <n v="0.58479999999999999"/>
    <n v="0.91069999999999995"/>
    <n v="1.4925999999999999"/>
    <n v="0.80640000000000001"/>
    <n v="1.1635"/>
    <n v="1.8125"/>
    <n v="1.3634999999999999"/>
    <n v="1.9302999999999999"/>
    <x v="155"/>
  </r>
  <r>
    <x v="6"/>
    <n v="300810007"/>
    <s v="FRM"/>
    <s v="Montana"/>
    <s v="Ravalli"/>
    <n v="46.245517"/>
    <n v="-114.159808"/>
    <n v="171089"/>
    <x v="124"/>
    <n v="21.9"/>
    <x v="0"/>
    <x v="156"/>
    <x v="156"/>
    <x v="156"/>
    <x v="156"/>
    <x v="156"/>
    <x v="152"/>
    <x v="156"/>
    <x v="156"/>
    <n v="0.5"/>
    <n v="0.44233640000000002"/>
    <n v="0.95484270000000004"/>
    <n v="0.53355160000000001"/>
    <n v="17.092693300000001"/>
    <n v="0.83187900000000004"/>
    <n v="1.1623389"/>
    <n v="0.33718290000000001"/>
    <n v="7.3746199999999998E-2"/>
    <n v="0.5887"/>
    <n v="0.8639"/>
    <n v="0.75780000000000003"/>
    <n v="0.73929999999999996"/>
    <n v="0.78539999999999999"/>
    <n v="0.74370000000000003"/>
    <n v="0.76049999999999995"/>
    <n v="0.4793"/>
    <x v="156"/>
  </r>
  <r>
    <x v="6"/>
    <n v="300890007"/>
    <s v="FRM"/>
    <s v="Montana"/>
    <s v="Sanders"/>
    <n v="47.596389000000002"/>
    <n v="-115.323611"/>
    <n v="184084"/>
    <x v="125"/>
    <n v="18.899999999999999"/>
    <x v="0"/>
    <x v="157"/>
    <x v="157"/>
    <x v="157"/>
    <x v="157"/>
    <x v="157"/>
    <x v="153"/>
    <x v="157"/>
    <x v="157"/>
    <n v="0.5"/>
    <n v="0.98090089999999996"/>
    <n v="0.86731999999999998"/>
    <n v="0.34885389999999999"/>
    <n v="14.8319654"/>
    <n v="0.81503329999999996"/>
    <n v="0.32169799999999998"/>
    <n v="0.25448769999999998"/>
    <n v="2.0298699999999999E-2"/>
    <n v="1.0165"/>
    <n v="1.0609"/>
    <n v="0.88900000000000001"/>
    <n v="0.9798"/>
    <n v="0.93220000000000003"/>
    <n v="0.7127"/>
    <n v="0.98609999999999998"/>
    <n v="0.78649999999999998"/>
    <x v="157"/>
  </r>
  <r>
    <x v="6"/>
    <n v="300930005"/>
    <s v="FRM"/>
    <s v="Montana"/>
    <s v="Silver Bow"/>
    <n v="46.002397000000002"/>
    <n v="-112.50088599999999"/>
    <n v="166099"/>
    <x v="52"/>
    <n v="27"/>
    <x v="0"/>
    <x v="158"/>
    <x v="158"/>
    <x v="158"/>
    <x v="158"/>
    <x v="158"/>
    <x v="154"/>
    <x v="158"/>
    <x v="158"/>
    <n v="0.5"/>
    <n v="0.39839350000000001"/>
    <n v="3.3468251000000002"/>
    <n v="0.86183330000000002"/>
    <n v="18.2400856"/>
    <n v="0.60729540000000004"/>
    <n v="2.3996203"/>
    <n v="0.51463939999999997"/>
    <n v="0.13246839999999999"/>
    <n v="0.33939999999999998"/>
    <n v="1.0327"/>
    <n v="0.97170000000000001"/>
    <n v="0.74129999999999996"/>
    <n v="0.88600000000000001"/>
    <n v="1.0325"/>
    <n v="0.9456"/>
    <n v="0.82399999999999995"/>
    <x v="158"/>
  </r>
  <r>
    <x v="6"/>
    <n v="301111065"/>
    <s v="FRM"/>
    <s v="Montana"/>
    <s v="Yellowstone"/>
    <n v="45.801943999999999"/>
    <n v="-108.42611100000001"/>
    <n v="161125"/>
    <x v="126"/>
    <n v="14"/>
    <x v="0"/>
    <x v="159"/>
    <x v="159"/>
    <x v="159"/>
    <x v="159"/>
    <x v="159"/>
    <x v="155"/>
    <x v="159"/>
    <x v="159"/>
    <n v="0.5"/>
    <n v="0.85235329999999998"/>
    <n v="0.61116570000000003"/>
    <n v="0.2259746"/>
    <n v="11.0258369"/>
    <n v="0.62931110000000001"/>
    <n v="0"/>
    <n v="0.2323122"/>
    <n v="2.7209999999999999E-3"/>
    <n v="0.70660000000000001"/>
    <n v="1.3210999999999999"/>
    <n v="0.6754"/>
    <n v="0.79510000000000003"/>
    <n v="0.72419999999999995"/>
    <n v="0"/>
    <n v="0.81830000000000003"/>
    <n v="1.8599999999999998E-2"/>
    <x v="159"/>
  </r>
  <r>
    <x v="6"/>
    <n v="310550019"/>
    <s v="FRM"/>
    <s v="Nebraska"/>
    <s v="Douglas"/>
    <n v="41.247486000000002"/>
    <n v="-95.973141999999996"/>
    <n v="114206"/>
    <x v="93"/>
    <n v="17.7"/>
    <x v="0"/>
    <x v="160"/>
    <x v="160"/>
    <x v="160"/>
    <x v="160"/>
    <x v="160"/>
    <x v="156"/>
    <x v="160"/>
    <x v="160"/>
    <n v="0.5"/>
    <n v="0.51748649999999996"/>
    <n v="0.61868579999999995"/>
    <n v="2.5481066999999999"/>
    <n v="3.6383781000000002"/>
    <n v="3.4964990999999999"/>
    <n v="4.6723432999999996"/>
    <n v="1.5216593"/>
    <n v="0.21457270000000001"/>
    <n v="0.3281"/>
    <n v="0.91949999999999998"/>
    <n v="0.95209999999999995"/>
    <n v="0.50290000000000001"/>
    <n v="0.94320000000000004"/>
    <n v="0.95889999999999997"/>
    <n v="0.94769999999999999"/>
    <n v="0.97430000000000005"/>
    <x v="160"/>
  </r>
  <r>
    <x v="6"/>
    <n v="310550052"/>
    <s v="FRM"/>
    <s v="Nebraska"/>
    <s v="Douglas"/>
    <n v="41.197847000000003"/>
    <n v="-96.056685999999999"/>
    <n v="114205"/>
    <x v="127"/>
    <n v="17.399999999999999"/>
    <x v="0"/>
    <x v="161"/>
    <x v="161"/>
    <x v="161"/>
    <x v="161"/>
    <x v="161"/>
    <x v="157"/>
    <x v="161"/>
    <x v="161"/>
    <n v="0.5"/>
    <n v="0.61652200000000001"/>
    <n v="0.61933819999999995"/>
    <n v="2.6792995999999998"/>
    <n v="2.7066395000000001"/>
    <n v="3.5654743"/>
    <n v="4.9471978999999999"/>
    <n v="1.6156101"/>
    <n v="0.1886264"/>
    <n v="0.39"/>
    <n v="0.90180000000000005"/>
    <n v="0.89970000000000006"/>
    <n v="0.52939999999999998"/>
    <n v="1.1431"/>
    <n v="0.78639999999999999"/>
    <n v="1.0309999999999999"/>
    <n v="1.7269000000000001"/>
    <x v="161"/>
  </r>
  <r>
    <x v="6"/>
    <n v="310790004"/>
    <s v="FRM"/>
    <s v="Nebraska"/>
    <s v="Hall"/>
    <n v="40.942098999999999"/>
    <n v="-98.364966999999993"/>
    <n v="111189"/>
    <x v="128"/>
    <n v="15.6"/>
    <x v="0"/>
    <x v="162"/>
    <x v="162"/>
    <x v="162"/>
    <x v="162"/>
    <x v="162"/>
    <x v="158"/>
    <x v="162"/>
    <x v="162"/>
    <n v="0.5"/>
    <n v="0.49911359999999999"/>
    <n v="0.42566159999999997"/>
    <n v="2.2364017999999999"/>
    <n v="3.3980674999999998"/>
    <n v="3.6554829999999998"/>
    <n v="3.3923274999999999"/>
    <n v="1.4790193"/>
    <n v="5.8446999999999999E-2"/>
    <n v="0.45540000000000003"/>
    <n v="0.85489999999999999"/>
    <n v="0.93120000000000003"/>
    <n v="0.6875"/>
    <n v="1.1348"/>
    <n v="0.78049999999999997"/>
    <n v="1.1419999999999999"/>
    <n v="1.7837000000000001"/>
    <x v="162"/>
  </r>
  <r>
    <x v="6"/>
    <n v="311090022"/>
    <s v="FRM"/>
    <s v="Nebraska"/>
    <s v="Lancaster"/>
    <n v="40.81259"/>
    <n v="-96.683019999999999"/>
    <n v="110201"/>
    <x v="128"/>
    <n v="15.4"/>
    <x v="0"/>
    <x v="163"/>
    <x v="163"/>
    <x v="163"/>
    <x v="163"/>
    <x v="163"/>
    <x v="159"/>
    <x v="163"/>
    <x v="163"/>
    <n v="0.5"/>
    <n v="0.67360169999999997"/>
    <n v="0.51428339999999995"/>
    <n v="2.1334496000000001"/>
    <n v="3.0123633999999999"/>
    <n v="4.4533161999999997"/>
    <n v="2.2842566999999998"/>
    <n v="1.6918869999999999"/>
    <n v="0.16769310000000001"/>
    <n v="0.4602"/>
    <n v="0.94350000000000001"/>
    <n v="0.96630000000000005"/>
    <n v="0.62970000000000004"/>
    <n v="0.97050000000000003"/>
    <n v="0.95789999999999997"/>
    <n v="0.96840000000000004"/>
    <n v="1"/>
    <x v="163"/>
  </r>
  <r>
    <x v="6"/>
    <n v="311530007"/>
    <s v="FRM"/>
    <s v="Nebraska"/>
    <s v="Sarpy"/>
    <n v="41.133293999999999"/>
    <n v="-95.956102999999999"/>
    <n v="113206"/>
    <x v="111"/>
    <n v="17.5"/>
    <x v="0"/>
    <x v="164"/>
    <x v="164"/>
    <x v="164"/>
    <x v="164"/>
    <x v="164"/>
    <x v="160"/>
    <x v="164"/>
    <x v="164"/>
    <n v="0.5"/>
    <n v="1.0085360000000001"/>
    <n v="0.59503010000000001"/>
    <n v="1.9080527"/>
    <n v="5.7367476999999996"/>
    <n v="4.6652598000000003"/>
    <n v="1.2686409999999999"/>
    <n v="1.6413009999999999"/>
    <n v="0.26233980000000001"/>
    <n v="0.49540000000000001"/>
    <n v="0.87319999999999998"/>
    <n v="0.91300000000000003"/>
    <n v="0.63380000000000003"/>
    <n v="1.0448"/>
    <n v="0.6482"/>
    <n v="1.0427"/>
    <n v="1.3891"/>
    <x v="164"/>
  </r>
  <r>
    <x v="6"/>
    <n v="311570003"/>
    <s v="FRM"/>
    <s v="Nebraska"/>
    <s v="Scotts Bluff"/>
    <n v="41.865000000000002"/>
    <n v="-103.664444"/>
    <n v="121153"/>
    <x v="94"/>
    <n v="14"/>
    <x v="0"/>
    <x v="165"/>
    <x v="165"/>
    <x v="165"/>
    <x v="165"/>
    <x v="165"/>
    <x v="161"/>
    <x v="165"/>
    <x v="165"/>
    <n v="0.5"/>
    <n v="1.2469836000000001"/>
    <n v="0.38745629999999998"/>
    <n v="1.1692799"/>
    <n v="6.5135465000000003"/>
    <n v="2.0914633"/>
    <n v="1.3821851999999999"/>
    <n v="0.79769670000000004"/>
    <n v="3.8162999999999999E-3"/>
    <n v="0.78680000000000005"/>
    <n v="0.7591"/>
    <n v="1.5058"/>
    <n v="0.52700000000000002"/>
    <n v="1.2438"/>
    <n v="2.4054000000000002"/>
    <n v="1.3109"/>
    <n v="5.4100000000000002E-2"/>
    <x v="165"/>
  </r>
  <r>
    <x v="6"/>
    <n v="311770002"/>
    <s v="FRM"/>
    <s v="Nebraska"/>
    <s v="Washington"/>
    <n v="41.551211000000002"/>
    <n v="-96.146174999999999"/>
    <n v="117204"/>
    <x v="129"/>
    <n v="16.7"/>
    <x v="0"/>
    <x v="166"/>
    <x v="166"/>
    <x v="166"/>
    <x v="166"/>
    <x v="166"/>
    <x v="162"/>
    <x v="166"/>
    <x v="166"/>
    <n v="0.5"/>
    <n v="0.33254280000000003"/>
    <n v="0.5166636"/>
    <n v="2.7893465000000002"/>
    <n v="1.9066593999999999"/>
    <n v="3.1413373999999998"/>
    <n v="5.8605175000000003"/>
    <n v="1.5544989"/>
    <n v="0.13879340000000001"/>
    <n v="0.2928"/>
    <n v="0.92730000000000001"/>
    <n v="0.95909999999999995"/>
    <n v="0.49959999999999999"/>
    <n v="0.96450000000000002"/>
    <n v="0.95579999999999998"/>
    <n v="0.95899999999999996"/>
    <n v="1"/>
    <x v="166"/>
  </r>
  <r>
    <x v="6"/>
    <n v="320030561"/>
    <s v="FRM"/>
    <s v="Nevada"/>
    <s v="Clark"/>
    <n v="36.163994000000002"/>
    <n v="-115.11393"/>
    <n v="81064"/>
    <x v="130"/>
    <n v="10.199999999999999"/>
    <x v="0"/>
    <x v="167"/>
    <x v="167"/>
    <x v="167"/>
    <x v="167"/>
    <x v="167"/>
    <x v="163"/>
    <x v="167"/>
    <x v="167"/>
    <n v="0.5"/>
    <n v="0.64225169999999998"/>
    <n v="1.9579709000000001"/>
    <n v="0.35779739999999999"/>
    <n v="3.5095917999999999"/>
    <n v="1.6719900000000001"/>
    <n v="0.10649110000000001"/>
    <n v="0.91185150000000004"/>
    <n v="0.63042189999999998"/>
    <n v="0.27500000000000002"/>
    <n v="0.56520000000000004"/>
    <n v="1.1209"/>
    <n v="0.28439999999999999"/>
    <n v="1.4591000000000001"/>
    <n v="0.48349999999999999"/>
    <n v="1.5767"/>
    <n v="1.1384000000000001"/>
    <x v="167"/>
  </r>
  <r>
    <x v="6"/>
    <n v="320031019"/>
    <s v="FRM"/>
    <s v="Nevada"/>
    <s v="Clark"/>
    <n v="35.785634000000002"/>
    <n v="-115.35706"/>
    <n v="77062"/>
    <x v="131"/>
    <n v="9.1"/>
    <x v="0"/>
    <x v="168"/>
    <x v="168"/>
    <x v="168"/>
    <x v="168"/>
    <x v="168"/>
    <x v="164"/>
    <x v="168"/>
    <x v="168"/>
    <n v="0.5"/>
    <n v="1.9559903999999999"/>
    <n v="0.84891229999999995"/>
    <n v="0.46419490000000002"/>
    <n v="2.9821813000000001"/>
    <n v="1.6302068000000001"/>
    <n v="1.2831199999999999E-2"/>
    <n v="0.43207099999999998"/>
    <n v="0.29960320000000001"/>
    <n v="0.85260000000000002"/>
    <n v="0.85140000000000005"/>
    <n v="1.079"/>
    <n v="0.62450000000000006"/>
    <n v="1.1993"/>
    <n v="0.43780000000000002"/>
    <n v="1.0449999999999999"/>
    <n v="1.7887"/>
    <x v="168"/>
  </r>
  <r>
    <x v="6"/>
    <n v="320032002"/>
    <s v="FRM"/>
    <s v="Nevada"/>
    <s v="Clark"/>
    <n v="36.191110999999999"/>
    <n v="-115.12222199999999"/>
    <n v="81064"/>
    <x v="132"/>
    <n v="9.4"/>
    <x v="0"/>
    <x v="169"/>
    <x v="169"/>
    <x v="169"/>
    <x v="169"/>
    <x v="169"/>
    <x v="165"/>
    <x v="169"/>
    <x v="169"/>
    <n v="0.5"/>
    <n v="1.1355191"/>
    <n v="1.5343682999999999"/>
    <n v="0.4287511"/>
    <n v="3.6946308999999999"/>
    <n v="1.3669544"/>
    <n v="6.3487299999999997E-2"/>
    <n v="0.51836570000000004"/>
    <n v="0.2306339"/>
    <n v="0.45789999999999997"/>
    <n v="1.0891"/>
    <n v="0.8427"/>
    <n v="0.34920000000000001"/>
    <n v="0.61539999999999995"/>
    <n v="0.89549999999999996"/>
    <n v="0.59099999999999997"/>
    <n v="0.39329999999999998"/>
    <x v="169"/>
  </r>
  <r>
    <x v="6"/>
    <n v="320310016"/>
    <s v="FRM"/>
    <s v="Nevada"/>
    <s v="Washoe"/>
    <n v="39.525083000000002"/>
    <n v="-119.807717"/>
    <n v="118038"/>
    <x v="77"/>
    <n v="31"/>
    <x v="0"/>
    <x v="170"/>
    <x v="170"/>
    <x v="170"/>
    <x v="170"/>
    <x v="170"/>
    <x v="166"/>
    <x v="170"/>
    <x v="170"/>
    <n v="0.5"/>
    <n v="1.4593706"/>
    <n v="2.3994317000000001"/>
    <n v="1.1608603"/>
    <n v="20.820997200000001"/>
    <n v="1.3739048"/>
    <n v="2.2543364000000001"/>
    <n v="0.84960659999999999"/>
    <n v="0.19492139999999999"/>
    <n v="0.76590000000000003"/>
    <n v="0.82969999999999999"/>
    <n v="0.79610000000000003"/>
    <n v="0.84689999999999999"/>
    <n v="1.0953999999999999"/>
    <n v="0.65459999999999996"/>
    <n v="0.85450000000000004"/>
    <n v="0.91749999999999998"/>
    <x v="170"/>
  </r>
  <r>
    <x v="6"/>
    <n v="350010023"/>
    <s v="FRM"/>
    <s v="New Mexico"/>
    <s v="Bernalillo"/>
    <n v="35.134300000000003"/>
    <n v="-106.5852"/>
    <n v="61126"/>
    <x v="133"/>
    <n v="8.6"/>
    <x v="0"/>
    <x v="171"/>
    <x v="171"/>
    <x v="171"/>
    <x v="171"/>
    <x v="171"/>
    <x v="167"/>
    <x v="171"/>
    <x v="171"/>
    <n v="0.5"/>
    <n v="0.37550359999999999"/>
    <n v="1.3836001"/>
    <n v="0.60852280000000003"/>
    <n v="3.3718840999999999"/>
    <n v="1.3489612"/>
    <n v="0.51892159999999998"/>
    <n v="0.48507830000000002"/>
    <n v="2.93011E-2"/>
    <n v="0.43569999999999998"/>
    <n v="0.66410000000000002"/>
    <n v="1.0744"/>
    <n v="0.35980000000000001"/>
    <n v="1.5157"/>
    <n v="0.61729999999999996"/>
    <n v="1.5426"/>
    <n v="1.1195999999999999"/>
    <x v="171"/>
  </r>
  <r>
    <x v="6"/>
    <n v="350010024"/>
    <s v="FRM"/>
    <s v="New Mexico"/>
    <s v="Bernalillo"/>
    <n v="35.063099999999999"/>
    <n v="-106.578785"/>
    <n v="61126"/>
    <x v="95"/>
    <n v="9.1999999999999993"/>
    <x v="0"/>
    <x v="172"/>
    <x v="172"/>
    <x v="172"/>
    <x v="172"/>
    <x v="172"/>
    <x v="168"/>
    <x v="172"/>
    <x v="172"/>
    <n v="0.5"/>
    <n v="0.71820099999999998"/>
    <n v="1.5063869000000001"/>
    <n v="0.57850880000000005"/>
    <n v="3.7791421000000001"/>
    <n v="1.1309188999999999"/>
    <n v="0.58105700000000005"/>
    <n v="0.4211587"/>
    <n v="3.19235E-2"/>
    <n v="0.51219999999999999"/>
    <n v="0.87219999999999998"/>
    <n v="0.94710000000000005"/>
    <n v="0.40010000000000001"/>
    <n v="0.94099999999999995"/>
    <n v="0.96299999999999997"/>
    <n v="0.94920000000000004"/>
    <n v="0.99650000000000005"/>
    <x v="172"/>
  </r>
  <r>
    <x v="6"/>
    <n v="350050005"/>
    <s v="FRM"/>
    <s v="New Mexico"/>
    <s v="Chaves"/>
    <n v="33.396943999999998"/>
    <n v="-104.523611"/>
    <n v="44140"/>
    <x v="95"/>
    <n v="13"/>
    <x v="0"/>
    <x v="173"/>
    <x v="173"/>
    <x v="173"/>
    <x v="173"/>
    <x v="173"/>
    <x v="169"/>
    <x v="173"/>
    <x v="173"/>
    <n v="0.5"/>
    <n v="2.6020281000000001"/>
    <n v="0.28956959999999998"/>
    <n v="1.3096402"/>
    <n v="3.4691855999999999"/>
    <n v="2.9028876000000001"/>
    <n v="0.98401260000000002"/>
    <n v="0.97651259999999995"/>
    <n v="1.1257700000000001E-2"/>
    <n v="0.9274"/>
    <n v="0.99050000000000005"/>
    <n v="0.82499999999999996"/>
    <n v="0.7319"/>
    <n v="0.82709999999999995"/>
    <n v="0.72950000000000004"/>
    <n v="0.82779999999999998"/>
    <n v="3.4893999999999998"/>
    <x v="173"/>
  </r>
  <r>
    <x v="6"/>
    <n v="350130017"/>
    <s v="FRM"/>
    <s v="New Mexico"/>
    <s v="Doña Ana"/>
    <n v="31.795832999999998"/>
    <n v="-106.5575"/>
    <n v="31123"/>
    <x v="11"/>
    <n v="25.5"/>
    <x v="0"/>
    <x v="174"/>
    <x v="174"/>
    <x v="174"/>
    <x v="174"/>
    <x v="174"/>
    <x v="170"/>
    <x v="174"/>
    <x v="174"/>
    <n v="0.5"/>
    <n v="6.2261924999999998"/>
    <n v="1.3854282"/>
    <n v="0.5708995"/>
    <n v="14.352021199999999"/>
    <n v="1.5665537"/>
    <n v="0.11143359999999999"/>
    <n v="0.55045929999999998"/>
    <n v="0.25536510000000001"/>
    <n v="1.1692"/>
    <n v="0.54369999999999996"/>
    <n v="0.91349999999999998"/>
    <n v="0.62939999999999996"/>
    <n v="1.1376999999999999"/>
    <n v="0.26079999999999998"/>
    <n v="1.1992"/>
    <n v="0.5877"/>
    <x v="174"/>
  </r>
  <r>
    <x v="6"/>
    <n v="350130025"/>
    <s v="FRM"/>
    <s v="New Mexico"/>
    <s v="Doña Ana"/>
    <n v="32.321944000000002"/>
    <n v="-106.76777800000001"/>
    <n v="36122"/>
    <x v="134"/>
    <n v="8.3000000000000007"/>
    <x v="0"/>
    <x v="175"/>
    <x v="175"/>
    <x v="175"/>
    <x v="175"/>
    <x v="175"/>
    <x v="171"/>
    <x v="175"/>
    <x v="175"/>
    <n v="0.5"/>
    <n v="3.3807304"/>
    <n v="0.81529280000000004"/>
    <n v="0.46716449999999998"/>
    <n v="1.2579256999999999"/>
    <n v="1.1615614999999999"/>
    <n v="0.25854260000000001"/>
    <n v="0.39327519999999999"/>
    <n v="0.14287330000000001"/>
    <n v="0.95520000000000005"/>
    <n v="0.61080000000000001"/>
    <n v="0.73750000000000004"/>
    <n v="0.29980000000000001"/>
    <n v="0.73519999999999996"/>
    <n v="0.7873"/>
    <n v="0.73560000000000003"/>
    <n v="0.86550000000000005"/>
    <x v="175"/>
  </r>
  <r>
    <x v="6"/>
    <n v="350171002"/>
    <s v="FRM"/>
    <s v="New Mexico"/>
    <s v="Grant"/>
    <n v="32.784444000000001"/>
    <n v="-108.27166699999999"/>
    <n v="41111"/>
    <x v="135"/>
    <n v="8.5"/>
    <x v="0"/>
    <x v="176"/>
    <x v="176"/>
    <x v="176"/>
    <x v="176"/>
    <x v="176"/>
    <x v="172"/>
    <x v="176"/>
    <x v="176"/>
    <n v="0.5"/>
    <n v="1.5685757"/>
    <n v="0.23559930000000001"/>
    <n v="0.3861812"/>
    <n v="4.4046744999999996"/>
    <n v="1.0001966"/>
    <n v="7.2979500000000003E-2"/>
    <n v="0.35662189999999999"/>
    <n v="1.7524700000000001E-2"/>
    <n v="0.87860000000000005"/>
    <n v="0.79179999999999995"/>
    <n v="0.77329999999999999"/>
    <n v="0.8226"/>
    <n v="0.73260000000000003"/>
    <n v="1.5289999999999999"/>
    <n v="0.73570000000000002"/>
    <n v="1.1136999999999999"/>
    <x v="176"/>
  </r>
  <r>
    <x v="6"/>
    <n v="350431003"/>
    <s v="FRM"/>
    <s v="New Mexico"/>
    <s v="Sandoval"/>
    <n v="35.238056"/>
    <n v="-106.649444"/>
    <n v="62126"/>
    <x v="136"/>
    <n v="5.8"/>
    <x v="0"/>
    <x v="177"/>
    <x v="177"/>
    <x v="177"/>
    <x v="177"/>
    <x v="177"/>
    <x v="173"/>
    <x v="177"/>
    <x v="177"/>
    <n v="0.5"/>
    <n v="0.71479029999999999"/>
    <n v="0.75579350000000001"/>
    <n v="0.42137380000000002"/>
    <n v="1.8112341000000001"/>
    <n v="0.97873529999999997"/>
    <n v="0.2377155"/>
    <n v="0.36100860000000001"/>
    <n v="2.0515499999999999E-2"/>
    <n v="0.56689999999999996"/>
    <n v="0.86009999999999998"/>
    <n v="0.95669999999999999"/>
    <n v="0.36820000000000003"/>
    <n v="0.95169999999999999"/>
    <n v="0.98380000000000001"/>
    <n v="0.95569999999999999"/>
    <n v="1.0111000000000001"/>
    <x v="177"/>
  </r>
  <r>
    <x v="6"/>
    <n v="350490020"/>
    <s v="FRM"/>
    <s v="New Mexico"/>
    <s v="Santa Fe"/>
    <n v="35.671111000000003"/>
    <n v="-105.953611"/>
    <n v="66131"/>
    <x v="137"/>
    <n v="6"/>
    <x v="0"/>
    <x v="178"/>
    <x v="178"/>
    <x v="178"/>
    <x v="178"/>
    <x v="178"/>
    <x v="174"/>
    <x v="178"/>
    <x v="178"/>
    <n v="0.5"/>
    <n v="1.4620534000000001"/>
    <n v="0.27743220000000002"/>
    <n v="0.44371909999999998"/>
    <n v="1.656148"/>
    <n v="1.2033761000000001"/>
    <n v="7.5580099999999997E-2"/>
    <n v="0.42988280000000001"/>
    <n v="5.6192000000000004E-3"/>
    <n v="0.86150000000000004"/>
    <n v="0.63370000000000004"/>
    <n v="0.93689999999999996"/>
    <n v="0.45610000000000001"/>
    <n v="1.1182000000000001"/>
    <n v="0.25650000000000001"/>
    <n v="1.1871"/>
    <n v="1.0432999999999999"/>
    <x v="178"/>
  </r>
  <r>
    <x v="6"/>
    <n v="380070002"/>
    <s v="FRM"/>
    <s v="North Dakota"/>
    <s v="Billings"/>
    <n v="46.894300000000001"/>
    <n v="-103.37853"/>
    <n v="168158"/>
    <x v="138"/>
    <n v="10.9"/>
    <x v="0"/>
    <x v="179"/>
    <x v="179"/>
    <x v="179"/>
    <x v="179"/>
    <x v="179"/>
    <x v="175"/>
    <x v="179"/>
    <x v="179"/>
    <n v="0.5"/>
    <n v="0.93507759999999995"/>
    <n v="0.35154730000000001"/>
    <n v="1.1361097"/>
    <n v="3.8197114000000001"/>
    <n v="2.0436687"/>
    <n v="1.3210263"/>
    <n v="0.69933699999999999"/>
    <n v="0.15673799999999999"/>
    <n v="1.2574000000000001"/>
    <n v="1.0891999999999999"/>
    <n v="0.73419999999999996"/>
    <n v="1.2165999999999999"/>
    <n v="0.85960000000000003"/>
    <n v="0.57010000000000005"/>
    <n v="0.87970000000000004"/>
    <n v="1"/>
    <x v="179"/>
  </r>
  <r>
    <x v="6"/>
    <n v="380150003"/>
    <s v="FRM"/>
    <s v="North Dakota"/>
    <s v="Burleigh"/>
    <n v="46.825425000000003"/>
    <n v="-100.76821"/>
    <n v="166175"/>
    <x v="95"/>
    <n v="13.9"/>
    <x v="0"/>
    <x v="180"/>
    <x v="180"/>
    <x v="180"/>
    <x v="180"/>
    <x v="180"/>
    <x v="176"/>
    <x v="180"/>
    <x v="180"/>
    <n v="0.5"/>
    <n v="0.1036657"/>
    <n v="0.330567"/>
    <n v="2.2637700999999999"/>
    <n v="2.2660179"/>
    <n v="2.2738318"/>
    <n v="4.9995054999999997"/>
    <n v="1.1769875999999999"/>
    <n v="7.5558999999999999E-3"/>
    <n v="0.31859999999999999"/>
    <n v="0.87239999999999995"/>
    <n v="1.6658999999999999"/>
    <n v="0.26669999999999999"/>
    <n v="1.0651999999999999"/>
    <n v="2.5339"/>
    <n v="1.4371"/>
    <n v="3.4876999999999998"/>
    <x v="180"/>
  </r>
  <r>
    <x v="6"/>
    <n v="380171004"/>
    <s v="FRM"/>
    <s v="North Dakota"/>
    <s v="Cass"/>
    <n v="46.933754"/>
    <n v="-96.855350000000001"/>
    <n v="167199"/>
    <x v="139"/>
    <n v="15"/>
    <x v="0"/>
    <x v="181"/>
    <x v="181"/>
    <x v="181"/>
    <x v="181"/>
    <x v="181"/>
    <x v="177"/>
    <x v="181"/>
    <x v="181"/>
    <n v="0.5"/>
    <n v="0.60126069999999998"/>
    <n v="0.40558759999999999"/>
    <n v="2.1787200000000002"/>
    <n v="2.8890764999999998"/>
    <n v="2.1173172"/>
    <n v="4.9890108"/>
    <n v="1.2932155999999999"/>
    <n v="7.1095099999999994E-2"/>
    <n v="0.25480000000000003"/>
    <n v="0.72219999999999995"/>
    <n v="1.5053000000000001"/>
    <n v="0.2883"/>
    <n v="0.81100000000000005"/>
    <n v="2.7374000000000001"/>
    <n v="1.1923999999999999"/>
    <n v="1.1931"/>
    <x v="181"/>
  </r>
  <r>
    <x v="6"/>
    <n v="380570004"/>
    <s v="FRM"/>
    <s v="North Dakota"/>
    <s v="Mercer"/>
    <n v="47.298611000000001"/>
    <n v="-101.766944"/>
    <n v="171168"/>
    <x v="140"/>
    <n v="12.6"/>
    <x v="0"/>
    <x v="182"/>
    <x v="182"/>
    <x v="182"/>
    <x v="182"/>
    <x v="182"/>
    <x v="178"/>
    <x v="182"/>
    <x v="182"/>
    <n v="0.5"/>
    <n v="0.16371910000000001"/>
    <n v="0.27472770000000002"/>
    <n v="1.8773743000000001"/>
    <n v="2.9739089000000001"/>
    <n v="2.2137427000000001"/>
    <n v="3.6979104999999999"/>
    <n v="0.97218839999999995"/>
    <n v="1.5984000000000002E-2"/>
    <n v="0.24809999999999999"/>
    <n v="0.82669999999999999"/>
    <n v="1.2075"/>
    <n v="0.55110000000000003"/>
    <n v="1.0537000000000001"/>
    <n v="1.3654999999999999"/>
    <n v="1.0791999999999999"/>
    <n v="7.6852999999999998"/>
    <x v="182"/>
  </r>
  <r>
    <x v="6"/>
    <n v="400159008"/>
    <s v="FRM"/>
    <s v="Oklahoma"/>
    <s v="Caddo"/>
    <n v="35.111944000000001"/>
    <n v="-98.252778000000006"/>
    <n v="57189"/>
    <x v="141"/>
    <n v="-9"/>
    <x v="0"/>
    <x v="183"/>
    <x v="183"/>
    <x v="183"/>
    <x v="183"/>
    <x v="183"/>
    <x v="179"/>
    <x v="183"/>
    <x v="183"/>
    <n v="0.5"/>
    <n v="0.81484710000000005"/>
    <n v="0.52370919999999999"/>
    <n v="2.0127668000000001"/>
    <n v="9.2939252999999997"/>
    <n v="4.7895408000000002"/>
    <n v="1.4318131999999999"/>
    <n v="1.6894701000000001"/>
    <n v="1.35414E-2"/>
    <n v="0.59730000000000005"/>
    <n v="0.91800000000000004"/>
    <n v="0.96850000000000003"/>
    <n v="0.71489999999999998"/>
    <n v="0.97360000000000002"/>
    <n v="0.9516"/>
    <n v="0.97240000000000004"/>
    <n v="1"/>
    <x v="183"/>
  </r>
  <r>
    <x v="6"/>
    <n v="400970186"/>
    <s v="FRM"/>
    <s v="Oklahoma"/>
    <s v="Mayes"/>
    <n v="36.304623999999997"/>
    <n v="-95.310615999999996"/>
    <n v="69211"/>
    <x v="103"/>
    <n v="18.399999999999999"/>
    <x v="0"/>
    <x v="184"/>
    <x v="184"/>
    <x v="184"/>
    <x v="184"/>
    <x v="184"/>
    <x v="180"/>
    <x v="184"/>
    <x v="184"/>
    <n v="0.5"/>
    <n v="0.75188259999999996"/>
    <n v="0.54821589999999998"/>
    <n v="1.9172269"/>
    <n v="6.6958755999999999"/>
    <n v="5.8755516999999999"/>
    <n v="0.21926129999999999"/>
    <n v="1.9226276"/>
    <n v="2.4256699999999999E-2"/>
    <n v="0.63959999999999995"/>
    <n v="0.7913"/>
    <n v="0.86809999999999998"/>
    <n v="0.64070000000000005"/>
    <n v="1.2114"/>
    <n v="0.1188"/>
    <n v="1.2434000000000001"/>
    <n v="1.2428999999999999"/>
    <x v="184"/>
  </r>
  <r>
    <x v="6"/>
    <n v="401010169"/>
    <s v="FRM"/>
    <s v="Oklahoma"/>
    <s v="Muskogee"/>
    <n v="35.755273000000003"/>
    <n v="-95.377668999999997"/>
    <n v="63211"/>
    <x v="142"/>
    <n v="20"/>
    <x v="0"/>
    <x v="185"/>
    <x v="185"/>
    <x v="185"/>
    <x v="185"/>
    <x v="185"/>
    <x v="181"/>
    <x v="185"/>
    <x v="185"/>
    <n v="0.5"/>
    <n v="0.70893139999999999"/>
    <n v="0.53358059999999996"/>
    <n v="1.9691874"/>
    <n v="8.2728318999999999"/>
    <n v="5.7645711999999998"/>
    <n v="0.33040920000000001"/>
    <n v="1.9827345999999999"/>
    <n v="2.28112E-2"/>
    <n v="0.66120000000000001"/>
    <n v="0.75949999999999995"/>
    <n v="0.87380000000000002"/>
    <n v="0.72840000000000005"/>
    <n v="1.111"/>
    <n v="0.20080000000000001"/>
    <n v="1.1721999999999999"/>
    <n v="1.0324"/>
    <x v="185"/>
  </r>
  <r>
    <x v="6"/>
    <n v="401090035"/>
    <s v="FRM"/>
    <s v="Oklahoma"/>
    <s v="Oklahoma"/>
    <n v="35.472920000000002"/>
    <n v="-97.527090000000001"/>
    <n v="61195"/>
    <x v="88"/>
    <n v="16.5"/>
    <x v="0"/>
    <x v="186"/>
    <x v="186"/>
    <x v="186"/>
    <x v="186"/>
    <x v="186"/>
    <x v="182"/>
    <x v="186"/>
    <x v="186"/>
    <n v="0.5"/>
    <n v="0.55695280000000003"/>
    <n v="0.50872589999999995"/>
    <n v="1.8472500000000001"/>
    <n v="5.7710333"/>
    <n v="4.9393457999999999"/>
    <n v="0.66377750000000002"/>
    <n v="1.7405752000000001"/>
    <n v="1.8108900000000001E-2"/>
    <n v="0.59840000000000004"/>
    <n v="0.79579999999999995"/>
    <n v="0.82289999999999996"/>
    <n v="0.67759999999999998"/>
    <n v="1.0688"/>
    <n v="0.28470000000000001"/>
    <n v="1.1023000000000001"/>
    <n v="0.70150000000000001"/>
    <x v="186"/>
  </r>
  <r>
    <x v="6"/>
    <n v="401091037"/>
    <s v="FRM"/>
    <s v="Oklahoma"/>
    <s v="Oklahoma"/>
    <n v="35.614131"/>
    <n v="-97.475082999999998"/>
    <n v="62195"/>
    <x v="121"/>
    <n v="18"/>
    <x v="0"/>
    <x v="187"/>
    <x v="187"/>
    <x v="187"/>
    <x v="187"/>
    <x v="187"/>
    <x v="183"/>
    <x v="187"/>
    <x v="187"/>
    <n v="0.5"/>
    <n v="0.40906300000000001"/>
    <n v="0.50866990000000001"/>
    <n v="1.9088685999999999"/>
    <n v="7.1736959999999996"/>
    <n v="5.4093951999999996"/>
    <n v="0.1447629"/>
    <n v="1.9806798999999999"/>
    <n v="9.2787000000000008E-3"/>
    <n v="0.47610000000000002"/>
    <n v="0.95379999999999998"/>
    <n v="0.84830000000000005"/>
    <n v="0.7601"/>
    <n v="0.98760000000000003"/>
    <n v="0.12239999999999999"/>
    <n v="0.97870000000000001"/>
    <n v="0.7419"/>
    <x v="187"/>
  </r>
  <r>
    <x v="6"/>
    <n v="401159004"/>
    <s v="FRM"/>
    <s v="Oklahoma"/>
    <s v="Ottawa"/>
    <n v="36.922221999999998"/>
    <n v="-94.838888999999995"/>
    <n v="74214"/>
    <x v="25"/>
    <n v="18.899999999999999"/>
    <x v="0"/>
    <x v="188"/>
    <x v="188"/>
    <x v="188"/>
    <x v="188"/>
    <x v="188"/>
    <x v="0"/>
    <x v="188"/>
    <x v="188"/>
    <n v="0.5"/>
    <n v="0.96597529999999998"/>
    <n v="0.51219650000000005"/>
    <n v="2.0560412000000001"/>
    <n v="6.3032326999999997"/>
    <n v="6.4168653000000004"/>
    <n v="7.0028E-3"/>
    <n v="2.1890584999999998"/>
    <n v="9.3640000000000008E-3"/>
    <n v="0.43219999999999997"/>
    <n v="0.93189999999999995"/>
    <n v="0.9335"/>
    <n v="0.75649999999999995"/>
    <n v="0.91830000000000001"/>
    <n v="-9"/>
    <n v="0.93179999999999996"/>
    <n v="0.92459999999999998"/>
    <x v="188"/>
  </r>
  <r>
    <x v="6"/>
    <n v="401210415"/>
    <s v="FRM"/>
    <s v="Oklahoma"/>
    <s v="Pittsburg"/>
    <n v="34.906083000000002"/>
    <n v="-95.794128000000001"/>
    <n v="56208"/>
    <x v="143"/>
    <n v="20.8"/>
    <x v="0"/>
    <x v="189"/>
    <x v="189"/>
    <x v="189"/>
    <x v="189"/>
    <x v="189"/>
    <x v="184"/>
    <x v="189"/>
    <x v="189"/>
    <n v="0.5"/>
    <n v="1.1355457"/>
    <n v="0.51182240000000001"/>
    <n v="1.8788146999999999"/>
    <n v="8.8170251999999998"/>
    <n v="6.0137423999999999"/>
    <n v="0"/>
    <n v="1.9904218"/>
    <n v="1.8065000000000001E-2"/>
    <n v="0.83020000000000005"/>
    <n v="0.89480000000000004"/>
    <n v="0.94810000000000005"/>
    <n v="0.85209999999999997"/>
    <n v="1.054"/>
    <n v="0"/>
    <n v="1.0661"/>
    <n v="1.0302"/>
    <x v="189"/>
  </r>
  <r>
    <x v="6"/>
    <n v="401359015"/>
    <s v="FRM"/>
    <s v="Oklahoma"/>
    <s v="Sequoyah"/>
    <n v="35.581173999999997"/>
    <n v="-94.830059000000006"/>
    <n v="62215"/>
    <x v="67"/>
    <n v="21.7"/>
    <x v="0"/>
    <x v="190"/>
    <x v="190"/>
    <x v="190"/>
    <x v="190"/>
    <x v="190"/>
    <x v="185"/>
    <x v="190"/>
    <x v="190"/>
    <n v="0.5"/>
    <n v="0.80112890000000003"/>
    <n v="0.56540259999999998"/>
    <n v="2.2107576999999998"/>
    <n v="8.7233628999999997"/>
    <n v="6.2299832999999998"/>
    <n v="0.70405240000000002"/>
    <n v="2.0295320000000001"/>
    <n v="1.4130500000000001E-2"/>
    <n v="0.69179999999999997"/>
    <n v="0.85199999999999998"/>
    <n v="1.0509999999999999"/>
    <n v="0.6825"/>
    <n v="1.2123999999999999"/>
    <n v="0.61480000000000001"/>
    <n v="1.1733"/>
    <n v="1.1034999999999999"/>
    <x v="190"/>
  </r>
  <r>
    <x v="6"/>
    <n v="401430110"/>
    <s v="FRM"/>
    <s v="Oklahoma"/>
    <s v="Tulsa"/>
    <n v="36.140039999999999"/>
    <n v="-95.925381999999999"/>
    <n v="67207"/>
    <x v="144"/>
    <n v="17.600000000000001"/>
    <x v="0"/>
    <x v="191"/>
    <x v="191"/>
    <x v="191"/>
    <x v="191"/>
    <x v="191"/>
    <x v="0"/>
    <x v="191"/>
    <x v="191"/>
    <n v="0.5"/>
    <n v="0.46466790000000002"/>
    <n v="0.5440391"/>
    <n v="2.1016203999999998"/>
    <n v="5.9075369999999996"/>
    <n v="5.1013570000000001"/>
    <n v="1.1622627999999999"/>
    <n v="1.8142681000000001"/>
    <n v="2.5884500000000001E-2"/>
    <n v="0.40629999999999999"/>
    <n v="0.81159999999999999"/>
    <n v="1.0216000000000001"/>
    <n v="0.48670000000000002"/>
    <n v="0.83979999999999999"/>
    <n v="-9"/>
    <n v="0.81520000000000004"/>
    <n v="1.093"/>
    <x v="191"/>
  </r>
  <r>
    <x v="6"/>
    <n v="401431127"/>
    <s v="FRM"/>
    <s v="Oklahoma"/>
    <s v="Tulsa"/>
    <n v="36.204901999999997"/>
    <n v="-95.976536999999993"/>
    <n v="68206"/>
    <x v="145"/>
    <n v="20.2"/>
    <x v="0"/>
    <x v="192"/>
    <x v="192"/>
    <x v="192"/>
    <x v="192"/>
    <x v="192"/>
    <x v="186"/>
    <x v="192"/>
    <x v="192"/>
    <n v="0.5"/>
    <n v="0.77733580000000002"/>
    <n v="0.62568780000000002"/>
    <n v="2.0130767999999999"/>
    <n v="7.7723475000000004"/>
    <n v="6.3577541999999996"/>
    <n v="0"/>
    <n v="2.1540667999999998"/>
    <n v="4.1612700000000002E-2"/>
    <n v="0.50749999999999995"/>
    <n v="0.84140000000000004"/>
    <n v="0.90190000000000003"/>
    <n v="0.68500000000000005"/>
    <n v="0.97750000000000004"/>
    <n v="0"/>
    <n v="0.97330000000000005"/>
    <n v="1.0601"/>
    <x v="192"/>
  </r>
  <r>
    <x v="6"/>
    <n v="410250002"/>
    <s v="FRM"/>
    <s v="Oregon"/>
    <s v="Harney"/>
    <n v="43.586388999999997"/>
    <n v="-119.05111100000001"/>
    <n v="153052"/>
    <x v="117"/>
    <n v="26.6"/>
    <x v="0"/>
    <x v="193"/>
    <x v="193"/>
    <x v="193"/>
    <x v="193"/>
    <x v="193"/>
    <x v="187"/>
    <x v="193"/>
    <x v="193"/>
    <n v="0.5"/>
    <n v="0.907999"/>
    <n v="1.4529803999999999"/>
    <n v="0.62421230000000005"/>
    <n v="20.266986800000002"/>
    <n v="0.9709238"/>
    <n v="1.4200108"/>
    <n v="0.42804219999999998"/>
    <n v="6.9769700000000004E-2"/>
    <n v="0.86240000000000006"/>
    <n v="0.88739999999999997"/>
    <n v="0.92100000000000004"/>
    <n v="0.77949999999999997"/>
    <n v="0.9294"/>
    <n v="0.91669999999999996"/>
    <n v="0.92179999999999995"/>
    <n v="0.94359999999999999"/>
    <x v="193"/>
  </r>
  <r>
    <x v="6"/>
    <n v="410290133"/>
    <s v="FRM"/>
    <s v="Oregon"/>
    <s v="Jackson"/>
    <n v="42.314078000000002"/>
    <n v="-122.879244"/>
    <n v="149024"/>
    <x v="146"/>
    <n v="25.7"/>
    <x v="0"/>
    <x v="194"/>
    <x v="194"/>
    <x v="194"/>
    <x v="194"/>
    <x v="194"/>
    <x v="188"/>
    <x v="194"/>
    <x v="194"/>
    <n v="0.5"/>
    <n v="1.1673648000000001"/>
    <n v="1.0967838999999999"/>
    <n v="0.64386900000000002"/>
    <n v="19.358974499999999"/>
    <n v="0.96868310000000002"/>
    <n v="1.4205133999999999"/>
    <n v="0.54304090000000005"/>
    <n v="5.0486000000000003E-2"/>
    <n v="0.71530000000000005"/>
    <n v="0.90049999999999997"/>
    <n v="1.0201"/>
    <n v="0.78129999999999999"/>
    <n v="0.95269999999999999"/>
    <n v="1.0564"/>
    <n v="1.0017"/>
    <n v="0.72319999999999995"/>
    <x v="194"/>
  </r>
  <r>
    <x v="6"/>
    <n v="410291001"/>
    <s v="FRM"/>
    <s v="Oregon"/>
    <s v="Jackson"/>
    <n v="42.536110999999998"/>
    <n v="-122.875"/>
    <n v="151025"/>
    <x v="147"/>
    <n v="15.7"/>
    <x v="0"/>
    <x v="195"/>
    <x v="195"/>
    <x v="195"/>
    <x v="195"/>
    <x v="195"/>
    <x v="189"/>
    <x v="195"/>
    <x v="195"/>
    <n v="0.5"/>
    <n v="1.6065195999999999"/>
    <n v="0.58807220000000004"/>
    <n v="0.32032680000000002"/>
    <n v="11.3341627"/>
    <n v="0.83054260000000002"/>
    <n v="0.19716"/>
    <n v="0.32771309999999998"/>
    <n v="3.4063700000000002E-2"/>
    <n v="2.2065000000000001"/>
    <n v="0.57830000000000004"/>
    <n v="0.71479999999999999"/>
    <n v="0.88790000000000002"/>
    <n v="1.2753000000000001"/>
    <n v="0.1749"/>
    <n v="0.86680000000000001"/>
    <n v="0.50119999999999998"/>
    <x v="195"/>
  </r>
  <r>
    <x v="6"/>
    <n v="410330114"/>
    <s v="FRM"/>
    <s v="Oregon"/>
    <s v="Josephine"/>
    <n v="42.434139000000002"/>
    <n v="-123.34848599999999"/>
    <n v="151021"/>
    <x v="148"/>
    <n v="24"/>
    <x v="0"/>
    <x v="196"/>
    <x v="196"/>
    <x v="196"/>
    <x v="196"/>
    <x v="196"/>
    <x v="190"/>
    <x v="196"/>
    <x v="196"/>
    <n v="0.5"/>
    <n v="1.0362571"/>
    <n v="1.1181475999999999"/>
    <n v="0.53735169999999999"/>
    <n v="18.111021000000001"/>
    <n v="1.1186872999999999"/>
    <n v="0.96657110000000002"/>
    <n v="0.50800190000000001"/>
    <n v="0.16414889999999999"/>
    <n v="1.2057"/>
    <n v="0.79110000000000003"/>
    <n v="1.0215000000000001"/>
    <n v="0.7893"/>
    <n v="1.1705000000000001"/>
    <n v="0.73970000000000002"/>
    <n v="1.0601"/>
    <n v="0.83730000000000004"/>
    <x v="196"/>
  </r>
  <r>
    <x v="6"/>
    <n v="410350004"/>
    <s v="FRM"/>
    <s v="Oregon"/>
    <s v="Klamath"/>
    <n v="42.188889000000003"/>
    <n v="-121.7225"/>
    <n v="146032"/>
    <x v="149"/>
    <n v="29.5"/>
    <x v="0"/>
    <x v="197"/>
    <x v="197"/>
    <x v="197"/>
    <x v="197"/>
    <x v="197"/>
    <x v="191"/>
    <x v="197"/>
    <x v="197"/>
    <n v="0.5"/>
    <n v="1.1552864"/>
    <n v="2.5325673000000002"/>
    <n v="0.49806479999999997"/>
    <n v="22.428737600000002"/>
    <n v="1.1494686999999999"/>
    <n v="0.62640119999999999"/>
    <n v="0.50431289999999995"/>
    <n v="0.13090280000000001"/>
    <n v="1.2583"/>
    <n v="0.58160000000000001"/>
    <n v="0.84640000000000004"/>
    <n v="0.61539999999999995"/>
    <n v="1.4037999999999999"/>
    <n v="0.37569999999999998"/>
    <n v="0.9405"/>
    <n v="0.57479999999999998"/>
    <x v="197"/>
  </r>
  <r>
    <x v="6"/>
    <n v="410390058"/>
    <s v="FRM"/>
    <s v="Oregon"/>
    <s v="Lane"/>
    <n v="44.066304000000002"/>
    <n v="-123.139831"/>
    <n v="165027"/>
    <x v="150"/>
    <n v="16.399999999999999"/>
    <x v="0"/>
    <x v="198"/>
    <x v="198"/>
    <x v="198"/>
    <x v="198"/>
    <x v="198"/>
    <x v="192"/>
    <x v="198"/>
    <x v="198"/>
    <n v="0.5"/>
    <n v="0.47903760000000001"/>
    <n v="1.0863674999999999"/>
    <n v="0.85365559999999996"/>
    <n v="9.2304688000000006"/>
    <n v="1.2631634"/>
    <n v="2.2152514000000001"/>
    <n v="0.69059630000000005"/>
    <n v="9.2373999999999998E-2"/>
    <n v="0.63880000000000003"/>
    <n v="0.82420000000000004"/>
    <n v="1.1571"/>
    <n v="0.46060000000000001"/>
    <n v="0.97889999999999999"/>
    <n v="1.2668999999999999"/>
    <n v="1.1546000000000001"/>
    <n v="1.0788"/>
    <x v="198"/>
  </r>
  <r>
    <x v="6"/>
    <n v="410390060"/>
    <s v="FRM"/>
    <s v="Oregon"/>
    <s v="Lane"/>
    <n v="44.026311999999997"/>
    <n v="-123.083737"/>
    <n v="164027"/>
    <x v="151"/>
    <n v="18.2"/>
    <x v="0"/>
    <x v="199"/>
    <x v="199"/>
    <x v="199"/>
    <x v="199"/>
    <x v="199"/>
    <x v="193"/>
    <x v="199"/>
    <x v="199"/>
    <n v="0.5"/>
    <n v="0.4073311"/>
    <n v="1.0072966000000001"/>
    <n v="0.50332160000000004"/>
    <n v="13.2088375"/>
    <n v="1.0351357000000001"/>
    <n v="1.0639430999999999"/>
    <n v="0.4093002"/>
    <n v="6.7747600000000005E-2"/>
    <n v="0.51539999999999997"/>
    <n v="0.7883"/>
    <n v="0.47889999999999999"/>
    <n v="0.59619999999999995"/>
    <n v="0.77400000000000002"/>
    <n v="0.36470000000000002"/>
    <n v="0.48"/>
    <n v="0.69589999999999996"/>
    <x v="199"/>
  </r>
  <r>
    <x v="6"/>
    <n v="410391009"/>
    <s v="FRM"/>
    <s v="Oregon"/>
    <s v="Lane"/>
    <n v="44.046695999999997"/>
    <n v="-123.01770399999999"/>
    <n v="164028"/>
    <x v="74"/>
    <n v="14"/>
    <x v="0"/>
    <x v="200"/>
    <x v="200"/>
    <x v="200"/>
    <x v="200"/>
    <x v="200"/>
    <x v="194"/>
    <x v="200"/>
    <x v="200"/>
    <n v="0.5"/>
    <n v="0.55074230000000002"/>
    <n v="1.1618561000000001"/>
    <n v="0.57199580000000005"/>
    <n v="8.3699808000000004"/>
    <n v="1.2087291"/>
    <n v="1.1339728"/>
    <n v="0.47702149999999999"/>
    <n v="7.4917600000000001E-2"/>
    <n v="0.99170000000000003"/>
    <n v="1.5401"/>
    <n v="1.0571999999999999"/>
    <n v="0.53549999999999998"/>
    <n v="1.5301"/>
    <n v="0.83209999999999995"/>
    <n v="1.0631999999999999"/>
    <n v="1.4725999999999999"/>
    <x v="200"/>
  </r>
  <r>
    <x v="6"/>
    <n v="410399004"/>
    <s v="FRM"/>
    <s v="Oregon"/>
    <s v="Lane"/>
    <n v="43.799570000000003"/>
    <n v="-123.05349"/>
    <n v="162027"/>
    <x v="103"/>
    <n v="16.8"/>
    <x v="0"/>
    <x v="201"/>
    <x v="201"/>
    <x v="201"/>
    <x v="201"/>
    <x v="201"/>
    <x v="195"/>
    <x v="201"/>
    <x v="201"/>
    <n v="0.5"/>
    <n v="0.8837216"/>
    <n v="1.3264053"/>
    <n v="0.60782159999999996"/>
    <n v="10.458808899999999"/>
    <n v="1.1681242999999999"/>
    <n v="1.2418366999999999"/>
    <n v="0.60390880000000002"/>
    <n v="9.3340500000000007E-2"/>
    <n v="1.2806"/>
    <n v="0.87339999999999995"/>
    <n v="0.88009999999999999"/>
    <n v="0.65149999999999997"/>
    <n v="1.1395999999999999"/>
    <n v="0.63719999999999999"/>
    <n v="0.91979999999999995"/>
    <n v="0.80520000000000003"/>
    <x v="201"/>
  </r>
  <r>
    <x v="6"/>
    <n v="410510080"/>
    <s v="FRM"/>
    <s v="Oregon"/>
    <s v="Multnomah"/>
    <n v="45.496473999999999"/>
    <n v="-122.60341099999999"/>
    <n v="177034"/>
    <x v="152"/>
    <n v="12.6"/>
    <x v="0"/>
    <x v="202"/>
    <x v="202"/>
    <x v="202"/>
    <x v="202"/>
    <x v="202"/>
    <x v="196"/>
    <x v="202"/>
    <x v="202"/>
    <n v="0.5"/>
    <n v="0.22963639999999999"/>
    <n v="1.9661169999999999"/>
    <n v="0.73031290000000004"/>
    <n v="6.3802896000000002"/>
    <n v="1.0848598"/>
    <n v="1.2168112"/>
    <n v="0.37908829999999999"/>
    <n v="0.19348850000000001"/>
    <n v="0.41589999999999999"/>
    <n v="0.84970000000000001"/>
    <n v="0.96509999999999996"/>
    <n v="0.33460000000000001"/>
    <n v="0.91200000000000003"/>
    <n v="1.0216000000000001"/>
    <n v="0.94440000000000002"/>
    <n v="0.99580000000000002"/>
    <x v="202"/>
  </r>
  <r>
    <x v="6"/>
    <n v="410510246"/>
    <s v="FRM"/>
    <s v="Oregon"/>
    <s v="Multnomah"/>
    <n v="45.561301"/>
    <n v="-122.67878399999999"/>
    <n v="177034"/>
    <x v="5"/>
    <n v="12.5"/>
    <x v="0"/>
    <x v="203"/>
    <x v="203"/>
    <x v="203"/>
    <x v="203"/>
    <x v="203"/>
    <x v="197"/>
    <x v="203"/>
    <x v="203"/>
    <n v="0.5"/>
    <n v="0.38457370000000002"/>
    <n v="1.7715472000000001"/>
    <n v="1.2496513"/>
    <n v="4.0935750000000004"/>
    <n v="2.3228654999999998"/>
    <n v="1.3657851999999999"/>
    <n v="0.73698810000000003"/>
    <n v="0.14512459999999999"/>
    <n v="0.52200000000000002"/>
    <n v="0.85750000000000004"/>
    <n v="0.92720000000000002"/>
    <n v="0.35970000000000002"/>
    <n v="0.95279999999999998"/>
    <n v="0.89629999999999999"/>
    <n v="0.97809999999999997"/>
    <n v="0.873"/>
    <x v="203"/>
  </r>
  <r>
    <x v="6"/>
    <n v="410590121"/>
    <s v="FRM"/>
    <s v="Oregon"/>
    <s v="Umatilla"/>
    <n v="45.651944"/>
    <n v="-118.818611"/>
    <n v="172058"/>
    <x v="153"/>
    <n v="19.600000000000001"/>
    <x v="0"/>
    <x v="204"/>
    <x v="204"/>
    <x v="204"/>
    <x v="204"/>
    <x v="204"/>
    <x v="198"/>
    <x v="204"/>
    <x v="204"/>
    <n v="0.5"/>
    <n v="0.55008020000000002"/>
    <n v="0.83242260000000001"/>
    <n v="0.63536499999999996"/>
    <n v="14.3473682"/>
    <n v="0.62084419999999996"/>
    <n v="1.6733855"/>
    <n v="0.45345970000000002"/>
    <n v="3.2114400000000001E-2"/>
    <n v="1.1900999999999999"/>
    <n v="0.99660000000000004"/>
    <n v="0.94850000000000001"/>
    <n v="0.77259999999999995"/>
    <n v="1.1848000000000001"/>
    <n v="0.85860000000000003"/>
    <n v="0.99909999999999999"/>
    <n v="0.89290000000000003"/>
    <x v="204"/>
  </r>
  <r>
    <x v="6"/>
    <n v="410610119"/>
    <s v="FRM"/>
    <s v="Oregon"/>
    <s v="Union"/>
    <n v="45.338971999999998"/>
    <n v="-118.094497"/>
    <n v="168062"/>
    <x v="154"/>
    <n v="17.2"/>
    <x v="0"/>
    <x v="205"/>
    <x v="205"/>
    <x v="205"/>
    <x v="205"/>
    <x v="205"/>
    <x v="199"/>
    <x v="205"/>
    <x v="205"/>
    <n v="0.5"/>
    <n v="0.13728560000000001"/>
    <n v="0.50061270000000002"/>
    <n v="0.53729300000000002"/>
    <n v="13.2392769"/>
    <n v="0.18947149999999999"/>
    <n v="1.7374183000000001"/>
    <n v="0.35794870000000001"/>
    <n v="2.74621E-2"/>
    <n v="0.31390000000000001"/>
    <n v="0.96599999999999997"/>
    <n v="1.0571999999999999"/>
    <n v="0.91539999999999999"/>
    <n v="0.64270000000000005"/>
    <n v="1.1736"/>
    <n v="1.0145999999999999"/>
    <n v="1.1564000000000001"/>
    <x v="205"/>
  </r>
  <r>
    <x v="6"/>
    <n v="410670004"/>
    <s v="FRM"/>
    <s v="Oregon"/>
    <s v="Washington"/>
    <n v="45.528530000000003"/>
    <n v="-122.97244000000001"/>
    <n v="178032"/>
    <x v="155"/>
    <n v="16.399999999999999"/>
    <x v="0"/>
    <x v="206"/>
    <x v="206"/>
    <x v="206"/>
    <x v="206"/>
    <x v="206"/>
    <x v="200"/>
    <x v="206"/>
    <x v="206"/>
    <n v="0.5"/>
    <n v="0.3332851"/>
    <n v="1.9593522999999999"/>
    <n v="0.94333920000000004"/>
    <n v="9.2182665000000004"/>
    <n v="1.6336523999999999"/>
    <n v="1.2094134000000001"/>
    <n v="0.52093699999999998"/>
    <n v="0.16357959999999999"/>
    <n v="0.48609999999999998"/>
    <n v="0.83720000000000006"/>
    <n v="0.77270000000000005"/>
    <n v="0.41039999999999999"/>
    <n v="0.89800000000000002"/>
    <n v="0.63729999999999998"/>
    <n v="0.875"/>
    <n v="1.1067"/>
    <x v="206"/>
  </r>
  <r>
    <x v="6"/>
    <n v="460110002"/>
    <s v="FRM"/>
    <s v="South Dakota"/>
    <s v="Brookings"/>
    <n v="44.310282999999998"/>
    <n v="-96.800709999999995"/>
    <n v="142200"/>
    <x v="127"/>
    <n v="18.8"/>
    <x v="0"/>
    <x v="207"/>
    <x v="207"/>
    <x v="207"/>
    <x v="207"/>
    <x v="207"/>
    <x v="201"/>
    <x v="207"/>
    <x v="207"/>
    <n v="0.5"/>
    <n v="0.36394799999999999"/>
    <n v="0.42211609999999999"/>
    <n v="3.1709092000000001"/>
    <n v="2.4703529"/>
    <n v="2.9924200000000001"/>
    <n v="7.1155204999999997"/>
    <n v="1.7597356"/>
    <n v="3.6104200000000003E-2"/>
    <n v="0.3735"/>
    <n v="0.79300000000000004"/>
    <n v="1.1032999999999999"/>
    <n v="0.39269999999999999"/>
    <n v="0.74919999999999998"/>
    <n v="1.4673"/>
    <n v="0.92179999999999995"/>
    <n v="1.1433"/>
    <x v="207"/>
  </r>
  <r>
    <x v="6"/>
    <n v="460130003"/>
    <s v="FRM"/>
    <s v="South Dakota"/>
    <s v="Brown"/>
    <n v="45.462499999999999"/>
    <n v="-98.486110999999994"/>
    <n v="153189"/>
    <x v="156"/>
    <n v="16.2"/>
    <x v="0"/>
    <x v="208"/>
    <x v="208"/>
    <x v="208"/>
    <x v="208"/>
    <x v="208"/>
    <x v="202"/>
    <x v="208"/>
    <x v="208"/>
    <n v="0.5"/>
    <n v="0.2913676"/>
    <n v="0.35525099999999998"/>
    <n v="2.7199116000000001"/>
    <n v="2.0864164999999999"/>
    <n v="2.7622892999999999"/>
    <n v="5.9853829999999997"/>
    <n v="1.5106052000000001"/>
    <n v="3.0274599999999999E-2"/>
    <n v="0.315"/>
    <n v="0.81479999999999997"/>
    <n v="1.1896"/>
    <n v="0.35580000000000001"/>
    <n v="0.88890000000000002"/>
    <n v="1.462"/>
    <n v="1.0147999999999999"/>
    <n v="0.95630000000000004"/>
    <x v="208"/>
  </r>
  <r>
    <x v="6"/>
    <n v="460290002"/>
    <s v="FRM"/>
    <s v="South Dakota"/>
    <s v="Codington"/>
    <n v="44.899650000000001"/>
    <n v="-97.128801999999993"/>
    <n v="148198"/>
    <x v="157"/>
    <n v="21.5"/>
    <x v="0"/>
    <x v="209"/>
    <x v="209"/>
    <x v="209"/>
    <x v="209"/>
    <x v="209"/>
    <x v="203"/>
    <x v="209"/>
    <x v="209"/>
    <n v="0.5"/>
    <n v="0.51738170000000006"/>
    <n v="0.492641"/>
    <n v="3.4956318999999998"/>
    <n v="3.3760857999999998"/>
    <n v="3.5190659000000002"/>
    <n v="7.590579"/>
    <n v="1.9922211000000001"/>
    <n v="4.1246499999999998E-2"/>
    <n v="0.75670000000000004"/>
    <n v="1.0008999999999999"/>
    <n v="0.83860000000000001"/>
    <n v="1.1520999999999999"/>
    <n v="1.0194000000000001"/>
    <n v="0.75729999999999997"/>
    <n v="0.89539999999999997"/>
    <n v="0.85699999999999998"/>
    <x v="209"/>
  </r>
  <r>
    <x v="6"/>
    <n v="460330132"/>
    <s v="FRM"/>
    <s v="South Dakota"/>
    <s v="Custer"/>
    <n v="43.5578"/>
    <n v="-103.48390000000001"/>
    <n v="137155"/>
    <x v="158"/>
    <n v="12.6"/>
    <x v="0"/>
    <x v="210"/>
    <x v="210"/>
    <x v="210"/>
    <x v="210"/>
    <x v="210"/>
    <x v="204"/>
    <x v="210"/>
    <x v="114"/>
    <n v="0.5"/>
    <n v="1.6053483"/>
    <n v="0.33457130000000002"/>
    <n v="0.65747319999999998"/>
    <n v="7.1269321000000003"/>
    <n v="1.6293819"/>
    <n v="0.19599949999999999"/>
    <n v="0.57807419999999998"/>
    <n v="0"/>
    <n v="0.83240000000000003"/>
    <n v="0.97509999999999997"/>
    <n v="0.91810000000000003"/>
    <n v="0.95050000000000001"/>
    <n v="0.91390000000000005"/>
    <n v="0.9859"/>
    <n v="0.91390000000000005"/>
    <n v="-9"/>
    <x v="210"/>
  </r>
  <r>
    <x v="6"/>
    <n v="460710001"/>
    <s v="FRM"/>
    <s v="South Dakota"/>
    <s v="Jackson"/>
    <n v="43.745609999999999"/>
    <n v="-101.94121800000001"/>
    <n v="138166"/>
    <x v="159"/>
    <n v="11.1"/>
    <x v="0"/>
    <x v="211"/>
    <x v="211"/>
    <x v="211"/>
    <x v="211"/>
    <x v="211"/>
    <x v="205"/>
    <x v="211"/>
    <x v="114"/>
    <n v="0.5"/>
    <n v="0.92927409999999999"/>
    <n v="0.27034029999999998"/>
    <n v="0.61987219999999998"/>
    <n v="6.4156060000000004"/>
    <n v="1.6563778"/>
    <n v="5.8466200000000003E-2"/>
    <n v="0.59926069999999998"/>
    <n v="8.8850799999999994E-2"/>
    <n v="0.74350000000000005"/>
    <n v="1.0725"/>
    <n v="0.81579999999999997"/>
    <n v="0.94540000000000002"/>
    <n v="0.87129999999999996"/>
    <n v="0.25740000000000002"/>
    <n v="0.89680000000000004"/>
    <n v="-9"/>
    <x v="211"/>
  </r>
  <r>
    <x v="6"/>
    <n v="460990006"/>
    <s v="FRM"/>
    <s v="South Dakota"/>
    <s v="Minnehaha"/>
    <n v="43.544288999999999"/>
    <n v="-96.726434999999995"/>
    <n v="135200"/>
    <x v="160"/>
    <n v="21.8"/>
    <x v="0"/>
    <x v="212"/>
    <x v="212"/>
    <x v="212"/>
    <x v="212"/>
    <x v="212"/>
    <x v="206"/>
    <x v="212"/>
    <x v="210"/>
    <n v="0.5"/>
    <n v="0.40751290000000001"/>
    <n v="0.545427"/>
    <n v="3.4482311999999999"/>
    <n v="3.9230173000000002"/>
    <n v="3.6694988999999998"/>
    <n v="7.2123341999999999"/>
    <n v="2.0750731999999998"/>
    <n v="6.3792600000000005E-2"/>
    <n v="0.72430000000000005"/>
    <n v="0.88129999999999997"/>
    <n v="0.76280000000000003"/>
    <n v="1.9255"/>
    <n v="1.1335"/>
    <n v="0.62670000000000003"/>
    <n v="0.87109999999999999"/>
    <n v="0.7228"/>
    <x v="212"/>
  </r>
  <r>
    <x v="6"/>
    <n v="460990008"/>
    <s v="FRM"/>
    <s v="South Dakota"/>
    <s v="Minnehaha"/>
    <n v="43.547919999999998"/>
    <n v="-96.700768999999994"/>
    <n v="135201"/>
    <x v="76"/>
    <n v="20.9"/>
    <x v="0"/>
    <x v="213"/>
    <x v="213"/>
    <x v="213"/>
    <x v="213"/>
    <x v="213"/>
    <x v="207"/>
    <x v="213"/>
    <x v="211"/>
    <n v="0.5"/>
    <n v="0.1984332"/>
    <n v="0.46600170000000002"/>
    <n v="3.6005139000000002"/>
    <n v="2.4399611999999999"/>
    <n v="3.7499951999999999"/>
    <n v="7.7118783000000004"/>
    <n v="2.2685037000000001"/>
    <n v="3.25014E-2"/>
    <n v="0.28670000000000001"/>
    <n v="0.91669999999999996"/>
    <n v="0.95109999999999995"/>
    <n v="0.65229999999999999"/>
    <n v="0.9617"/>
    <n v="0.94489999999999996"/>
    <n v="0.95309999999999995"/>
    <n v="0.99060000000000004"/>
    <x v="213"/>
  </r>
  <r>
    <x v="6"/>
    <n v="461030020"/>
    <s v="FRM"/>
    <s v="South Dakota"/>
    <s v="Pennington"/>
    <n v="44.087397000000003"/>
    <n v="-103.273777"/>
    <n v="142157"/>
    <x v="161"/>
    <n v="14.1"/>
    <x v="0"/>
    <x v="214"/>
    <x v="214"/>
    <x v="214"/>
    <x v="214"/>
    <x v="214"/>
    <x v="208"/>
    <x v="214"/>
    <x v="212"/>
    <n v="0.5"/>
    <n v="1.2715988"/>
    <n v="0.30342710000000001"/>
    <n v="0.79744740000000003"/>
    <n v="8.3576449999999998"/>
    <n v="1.7420443999999999"/>
    <n v="0.54316850000000005"/>
    <n v="0.59245199999999998"/>
    <n v="6.9654300000000002E-2"/>
    <n v="0.76049999999999995"/>
    <n v="0.73380000000000001"/>
    <n v="1.4181999999999999"/>
    <n v="0.72209999999999996"/>
    <n v="1.1739999999999999"/>
    <n v="9.2163000000000004"/>
    <n v="1.1149"/>
    <n v="0.98019999999999996"/>
    <x v="214"/>
  </r>
  <r>
    <x v="6"/>
    <n v="461031001"/>
    <s v="FRM"/>
    <s v="South Dakota"/>
    <s v="Pennington"/>
    <n v="44.080295"/>
    <n v="-103.228545"/>
    <n v="142157"/>
    <x v="162"/>
    <n v="13.7"/>
    <x v="0"/>
    <x v="215"/>
    <x v="215"/>
    <x v="215"/>
    <x v="215"/>
    <x v="215"/>
    <x v="209"/>
    <x v="215"/>
    <x v="213"/>
    <n v="0.5"/>
    <n v="0.73637010000000003"/>
    <n v="0.46106000000000003"/>
    <n v="0.44608039999999999"/>
    <n v="9.7471093999999994"/>
    <n v="1.0910858000000001"/>
    <n v="0.17132610000000001"/>
    <n v="0.3789071"/>
    <n v="0.22501879999999999"/>
    <n v="0.46410000000000001"/>
    <n v="1.1412"/>
    <n v="0.67510000000000003"/>
    <n v="0.96479999999999999"/>
    <n v="0.69120000000000004"/>
    <n v="0.61250000000000004"/>
    <n v="0.68969999999999998"/>
    <n v="1.9440999999999999"/>
    <x v="215"/>
  </r>
  <r>
    <x v="6"/>
    <n v="480290032"/>
    <s v="FRM"/>
    <s v="Texas"/>
    <s v="Bexar"/>
    <n v="29.515049999999999"/>
    <n v="-98.620191000000005"/>
    <n v="6185"/>
    <x v="112"/>
    <n v="16.899999999999999"/>
    <x v="0"/>
    <x v="216"/>
    <x v="216"/>
    <x v="216"/>
    <x v="216"/>
    <x v="216"/>
    <x v="210"/>
    <x v="216"/>
    <x v="214"/>
    <n v="0.5"/>
    <n v="3.2120950000000001"/>
    <n v="0.73287809999999998"/>
    <n v="1.7014305999999999"/>
    <n v="3.7050557"/>
    <n v="5.0440626000000002"/>
    <n v="0.2066614"/>
    <n v="1.6740303000000001"/>
    <n v="0.1779443"/>
    <n v="0.74019999999999997"/>
    <n v="0.93940000000000001"/>
    <n v="1.0567"/>
    <n v="0.59709999999999996"/>
    <n v="1.0382"/>
    <n v="9.7003000000000004"/>
    <n v="1.0142"/>
    <n v="0.53239999999999998"/>
    <x v="216"/>
  </r>
  <r>
    <x v="6"/>
    <n v="480290059"/>
    <s v="FRM"/>
    <s v="Texas"/>
    <s v="Bexar"/>
    <n v="29.275386999999998"/>
    <n v="-98.311666000000002"/>
    <n v="3188"/>
    <x v="163"/>
    <n v="17.5"/>
    <x v="0"/>
    <x v="217"/>
    <x v="217"/>
    <x v="217"/>
    <x v="217"/>
    <x v="217"/>
    <x v="211"/>
    <x v="217"/>
    <x v="215"/>
    <n v="0.5"/>
    <n v="3.7391421999999999"/>
    <n v="0.50971500000000003"/>
    <n v="1.4372016000000001"/>
    <n v="4.8068379999999999"/>
    <n v="4.6413073999999996"/>
    <n v="0"/>
    <n v="1.5094192"/>
    <n v="0.36774410000000002"/>
    <n v="0.95299999999999996"/>
    <n v="0.77300000000000002"/>
    <n v="0.82969999999999999"/>
    <n v="0.87350000000000005"/>
    <n v="0.92030000000000001"/>
    <n v="0"/>
    <n v="0.88890000000000002"/>
    <n v="0.90300000000000002"/>
    <x v="217"/>
  </r>
  <r>
    <x v="6"/>
    <n v="480370004"/>
    <s v="FRM"/>
    <s v="Texas"/>
    <s v="Bowie"/>
    <n v="33.425756999999997"/>
    <n v="-94.070807000000002"/>
    <n v="42221"/>
    <x v="164"/>
    <n v="21.2"/>
    <x v="0"/>
    <x v="218"/>
    <x v="218"/>
    <x v="218"/>
    <x v="218"/>
    <x v="218"/>
    <x v="0"/>
    <x v="218"/>
    <x v="216"/>
    <n v="0.5"/>
    <n v="0.58344370000000001"/>
    <n v="0.76898619999999995"/>
    <n v="1.6001377999999999"/>
    <n v="10.9250851"/>
    <n v="5.2812704999999998"/>
    <n v="0.1426655"/>
    <n v="1.390806"/>
    <n v="1.9000099999999999E-2"/>
    <n v="0.38740000000000002"/>
    <n v="1.1597"/>
    <n v="0.93110000000000004"/>
    <n v="0.90339999999999998"/>
    <n v="0.78580000000000005"/>
    <n v="-9"/>
    <n v="1.0079"/>
    <n v="1.0419"/>
    <x v="218"/>
  </r>
  <r>
    <x v="6"/>
    <n v="481130069"/>
    <s v="FRM"/>
    <s v="Texas"/>
    <s v="Dallas"/>
    <n v="32.819952000000001"/>
    <n v="-96.860082000000006"/>
    <n v="36200"/>
    <x v="165"/>
    <n v="18.600000000000001"/>
    <x v="0"/>
    <x v="219"/>
    <x v="219"/>
    <x v="219"/>
    <x v="219"/>
    <x v="219"/>
    <x v="212"/>
    <x v="219"/>
    <x v="217"/>
    <n v="0.5"/>
    <n v="0.99486459999999999"/>
    <n v="0.65539840000000005"/>
    <n v="2.0089315999999999"/>
    <n v="6.1570916000000002"/>
    <n v="6.0914693"/>
    <n v="0"/>
    <n v="2.1809688"/>
    <n v="7.7407699999999996E-2"/>
    <n v="0.7984"/>
    <n v="0.62380000000000002"/>
    <n v="0.8841"/>
    <n v="0.72340000000000004"/>
    <n v="1.0108999999999999"/>
    <n v="0"/>
    <n v="1.0335000000000001"/>
    <n v="1.2266999999999999"/>
    <x v="219"/>
  </r>
  <r>
    <x v="6"/>
    <n v="481130087"/>
    <s v="FRM"/>
    <s v="Texas"/>
    <s v="Dallas"/>
    <n v="32.676600000000001"/>
    <n v="-96.871600000000001"/>
    <n v="35200"/>
    <x v="105"/>
    <n v="21.5"/>
    <x v="0"/>
    <x v="220"/>
    <x v="220"/>
    <x v="220"/>
    <x v="220"/>
    <x v="220"/>
    <x v="0"/>
    <x v="220"/>
    <x v="218"/>
    <n v="0.5"/>
    <n v="0.98568440000000002"/>
    <n v="0.69806509999999999"/>
    <n v="2.1766133000000001"/>
    <n v="8.0848321999999992"/>
    <n v="6.6074352000000003"/>
    <n v="0"/>
    <n v="2.3628019999999998"/>
    <n v="8.8465299999999997E-2"/>
    <n v="0.56069999999999998"/>
    <n v="0.96319999999999995"/>
    <n v="0.97799999999999998"/>
    <n v="0.7702"/>
    <n v="0.97789999999999999"/>
    <n v="-9"/>
    <n v="0.97799999999999998"/>
    <n v="1"/>
    <x v="220"/>
  </r>
  <r>
    <x v="6"/>
    <n v="481350003"/>
    <s v="FRM"/>
    <s v="Texas"/>
    <s v="Ector"/>
    <n v="31.836579"/>
    <n v="-102.341978"/>
    <n v="28156"/>
    <x v="166"/>
    <n v="16.5"/>
    <x v="0"/>
    <x v="221"/>
    <x v="221"/>
    <x v="221"/>
    <x v="221"/>
    <x v="221"/>
    <x v="213"/>
    <x v="221"/>
    <x v="219"/>
    <n v="0.5"/>
    <n v="2.8002074000000001"/>
    <n v="0.25500509999999998"/>
    <n v="1.1977656000000001"/>
    <n v="6.8174647999999998"/>
    <n v="3.6625755"/>
    <n v="0"/>
    <n v="1.2990212000000001"/>
    <n v="3.1201400000000001E-2"/>
    <n v="1.1986000000000001"/>
    <n v="0.71489999999999998"/>
    <n v="0.89149999999999996"/>
    <n v="0.91769999999999996"/>
    <n v="0.95369999999999999"/>
    <n v="0"/>
    <n v="0.96199999999999997"/>
    <n v="2.0876999999999999"/>
    <x v="221"/>
  </r>
  <r>
    <x v="6"/>
    <n v="481410037"/>
    <s v="FRM"/>
    <s v="Texas"/>
    <s v="El Paso"/>
    <n v="31.768281000000002"/>
    <n v="-106.50125300000001"/>
    <n v="30124"/>
    <x v="167"/>
    <n v="15.3"/>
    <x v="0"/>
    <x v="222"/>
    <x v="222"/>
    <x v="222"/>
    <x v="222"/>
    <x v="222"/>
    <x v="214"/>
    <x v="222"/>
    <x v="220"/>
    <n v="0.5"/>
    <n v="2.2337475000000002"/>
    <n v="2.0327677999999998"/>
    <n v="0.60751999999999995"/>
    <n v="7.3489823000000003"/>
    <n v="1.4851652"/>
    <n v="0.30807069999999998"/>
    <n v="0.5071504"/>
    <n v="0.30064410000000003"/>
    <n v="0.31419999999999998"/>
    <n v="1.4091"/>
    <n v="1.1469"/>
    <n v="0.91390000000000005"/>
    <n v="1.0691999999999999"/>
    <n v="1.7068000000000001"/>
    <n v="1.0495000000000001"/>
    <n v="1.22"/>
    <x v="222"/>
  </r>
  <r>
    <x v="6"/>
    <n v="481410044"/>
    <s v="FRM"/>
    <s v="Texas"/>
    <s v="El Paso"/>
    <n v="31.765674000000001"/>
    <n v="-106.455225"/>
    <n v="30124"/>
    <x v="48"/>
    <n v="21.6"/>
    <x v="0"/>
    <x v="223"/>
    <x v="223"/>
    <x v="223"/>
    <x v="223"/>
    <x v="223"/>
    <x v="215"/>
    <x v="223"/>
    <x v="221"/>
    <n v="0.5"/>
    <n v="4.9258303999999997"/>
    <n v="1.6610932"/>
    <n v="0.54206399999999999"/>
    <n v="11.679402400000001"/>
    <n v="1.3338650000000001"/>
    <n v="0.2759624"/>
    <n v="0.45709630000000001"/>
    <n v="0.28695910000000002"/>
    <n v="0.80469999999999997"/>
    <n v="1.0053000000000001"/>
    <n v="0.73550000000000004"/>
    <n v="0.83009999999999995"/>
    <n v="0.64629999999999999"/>
    <n v="1.4684999999999999"/>
    <n v="0.62990000000000002"/>
    <n v="1.8782000000000001"/>
    <x v="223"/>
  </r>
  <r>
    <x v="6"/>
    <n v="482010058"/>
    <s v="FRM"/>
    <s v="Texas"/>
    <s v="Harris"/>
    <n v="29.770699"/>
    <n v="-95.031222999999997"/>
    <n v="8214"/>
    <x v="127"/>
    <n v="19.100000000000001"/>
    <x v="0"/>
    <x v="224"/>
    <x v="224"/>
    <x v="224"/>
    <x v="224"/>
    <x v="224"/>
    <x v="216"/>
    <x v="224"/>
    <x v="222"/>
    <n v="0.5"/>
    <n v="2.3570986"/>
    <n v="0.5163181"/>
    <n v="1.8849746000000001"/>
    <n v="5.1553678999999999"/>
    <n v="6.0371122000000002"/>
    <n v="8.0229800000000004E-2"/>
    <n v="1.8834169999999999"/>
    <n v="0.78083279999999999"/>
    <n v="0.54779999999999995"/>
    <n v="0.94450000000000001"/>
    <n v="1.0298"/>
    <n v="0.80110000000000003"/>
    <n v="1.0210999999999999"/>
    <n v="0.9677"/>
    <n v="1.0447"/>
    <n v="1.5"/>
    <x v="224"/>
  </r>
  <r>
    <x v="6"/>
    <n v="482011035"/>
    <s v="FRM"/>
    <s v="Texas"/>
    <s v="Harris"/>
    <n v="29.733713000000002"/>
    <n v="-95.257591000000005"/>
    <n v="8213"/>
    <x v="114"/>
    <n v="23.3"/>
    <x v="0"/>
    <x v="225"/>
    <x v="225"/>
    <x v="225"/>
    <x v="225"/>
    <x v="225"/>
    <x v="217"/>
    <x v="225"/>
    <x v="223"/>
    <n v="0.5"/>
    <n v="2.2859905"/>
    <n v="0.63545470000000004"/>
    <n v="1.8157439"/>
    <n v="10.055309299999999"/>
    <n v="5.7275944000000001"/>
    <n v="8.1492000000000005E-3"/>
    <n v="1.8108559"/>
    <n v="0.51482059999999996"/>
    <n v="0.57169999999999999"/>
    <n v="1.0394000000000001"/>
    <n v="0.92910000000000004"/>
    <n v="0.80230000000000001"/>
    <n v="0.96909999999999996"/>
    <n v="3.3599999999999998E-2"/>
    <n v="0.98209999999999997"/>
    <n v="1.7536"/>
    <x v="225"/>
  </r>
  <r>
    <x v="6"/>
    <n v="482030002"/>
    <s v="FRM"/>
    <s v="Texas"/>
    <s v="Harrison"/>
    <n v="32.669004000000001"/>
    <n v="-94.167449000000005"/>
    <n v="35221"/>
    <x v="130"/>
    <n v="20"/>
    <x v="0"/>
    <x v="226"/>
    <x v="226"/>
    <x v="226"/>
    <x v="226"/>
    <x v="226"/>
    <x v="0"/>
    <x v="226"/>
    <x v="224"/>
    <n v="0.5"/>
    <n v="0.7219236"/>
    <n v="0.64811160000000001"/>
    <n v="1.2541928"/>
    <n v="9.1215811000000002"/>
    <n v="5.8200097"/>
    <n v="0"/>
    <n v="1.9500135000000001"/>
    <n v="1.40085E-2"/>
    <n v="0.59750000000000003"/>
    <n v="0.99199999999999999"/>
    <n v="1.139"/>
    <n v="0.73380000000000001"/>
    <n v="1.4292"/>
    <n v="-9"/>
    <n v="1.3328"/>
    <n v="0.84109999999999996"/>
    <x v="226"/>
  </r>
  <r>
    <x v="6"/>
    <n v="483750320"/>
    <s v="FRM"/>
    <s v="Texas"/>
    <s v="Potter"/>
    <n v="35.201588000000001"/>
    <n v="-101.90923600000001"/>
    <n v="59161"/>
    <x v="168"/>
    <n v="13.3"/>
    <x v="0"/>
    <x v="227"/>
    <x v="227"/>
    <x v="227"/>
    <x v="227"/>
    <x v="227"/>
    <x v="218"/>
    <x v="227"/>
    <x v="225"/>
    <n v="0.5"/>
    <n v="2.6668400999999999"/>
    <n v="0.38034279999999998"/>
    <n v="1.1347558"/>
    <n v="4.3043636999999997"/>
    <n v="2.7078937999999999"/>
    <n v="0.70432030000000001"/>
    <n v="0.97354110000000005"/>
    <n v="5.875E-3"/>
    <n v="0.88190000000000002"/>
    <n v="0.98119999999999996"/>
    <n v="0.86629999999999996"/>
    <n v="0.93500000000000005"/>
    <n v="0.97250000000000003"/>
    <n v="0.57569999999999999"/>
    <n v="0.94730000000000003"/>
    <n v="1.0193000000000001"/>
    <x v="227"/>
  </r>
  <r>
    <x v="6"/>
    <n v="484391002"/>
    <s v="FRM"/>
    <s v="Texas"/>
    <s v="Tarrant"/>
    <n v="32.805819999999997"/>
    <n v="-97.356570000000005"/>
    <n v="36196"/>
    <x v="14"/>
    <n v="18.899999999999999"/>
    <x v="0"/>
    <x v="228"/>
    <x v="228"/>
    <x v="228"/>
    <x v="228"/>
    <x v="228"/>
    <x v="219"/>
    <x v="228"/>
    <x v="226"/>
    <n v="0.5"/>
    <n v="0.85074479999999997"/>
    <n v="0.65266919999999995"/>
    <n v="2.1278845999999998"/>
    <n v="5.9629116"/>
    <n v="6.4442196000000003"/>
    <n v="0"/>
    <n v="2.3105307000000002"/>
    <n v="9.9518200000000001E-2"/>
    <n v="0.40760000000000002"/>
    <n v="0.86499999999999999"/>
    <n v="1.0022"/>
    <n v="0.60940000000000005"/>
    <n v="1.0357000000000001"/>
    <n v="0"/>
    <n v="1.0521"/>
    <n v="1.5564"/>
    <x v="228"/>
  </r>
  <r>
    <x v="6"/>
    <n v="484391006"/>
    <s v="FRM"/>
    <s v="Texas"/>
    <s v="Tarrant"/>
    <n v="32.759166999999998"/>
    <n v="-97.341389000000007"/>
    <n v="36196"/>
    <x v="164"/>
    <n v="19.399999999999999"/>
    <x v="0"/>
    <x v="229"/>
    <x v="229"/>
    <x v="229"/>
    <x v="229"/>
    <x v="229"/>
    <x v="220"/>
    <x v="229"/>
    <x v="227"/>
    <n v="0.5"/>
    <n v="0.95478629999999998"/>
    <n v="0.68636050000000004"/>
    <n v="2.0503528000000002"/>
    <n v="6.7686719999999996"/>
    <n v="6.2333645999999998"/>
    <n v="0"/>
    <n v="2.2257012999999999"/>
    <n v="7.4539800000000003E-2"/>
    <n v="0.64629999999999999"/>
    <n v="0.73260000000000003"/>
    <n v="0.87490000000000001"/>
    <n v="0.66610000000000003"/>
    <n v="0.98670000000000002"/>
    <n v="0"/>
    <n v="1.0091000000000001"/>
    <n v="0.96919999999999995"/>
    <x v="229"/>
  </r>
  <r>
    <x v="6"/>
    <n v="484530020"/>
    <s v="FRM"/>
    <s v="Texas"/>
    <s v="Travis"/>
    <n v="30.483174999999999"/>
    <n v="-97.872309999999999"/>
    <n v="15191"/>
    <x v="44"/>
    <n v="18.5"/>
    <x v="0"/>
    <x v="230"/>
    <x v="230"/>
    <x v="230"/>
    <x v="230"/>
    <x v="230"/>
    <x v="221"/>
    <x v="230"/>
    <x v="228"/>
    <n v="0.5"/>
    <n v="2.1687460000000001"/>
    <n v="0.50334500000000004"/>
    <n v="1.7031463"/>
    <n v="6.1712436999999998"/>
    <n v="5.3753013999999997"/>
    <n v="0"/>
    <n v="1.8222244000000001"/>
    <n v="0.3317522"/>
    <n v="0.69789999999999996"/>
    <n v="0.89649999999999996"/>
    <n v="1.0620000000000001"/>
    <n v="0.71930000000000005"/>
    <n v="1.0926"/>
    <n v="0"/>
    <n v="1.1226"/>
    <n v="2.8338000000000001"/>
    <x v="230"/>
  </r>
  <r>
    <x v="6"/>
    <n v="484530021"/>
    <s v="FRM"/>
    <s v="Texas"/>
    <s v="Travis"/>
    <n v="30.263233"/>
    <n v="-97.712883000000005"/>
    <n v="12193"/>
    <x v="121"/>
    <n v="18.2"/>
    <x v="0"/>
    <x v="231"/>
    <x v="231"/>
    <x v="231"/>
    <x v="231"/>
    <x v="231"/>
    <x v="222"/>
    <x v="231"/>
    <x v="229"/>
    <n v="0.5"/>
    <n v="1.6318998"/>
    <n v="0.64062050000000004"/>
    <n v="2.0179548"/>
    <n v="5.2581867999999998"/>
    <n v="5.4704040999999997"/>
    <n v="0.67342120000000005"/>
    <n v="1.8057394"/>
    <n v="0.2452241"/>
    <n v="0.58560000000000001"/>
    <n v="0.88449999999999995"/>
    <n v="1.0102"/>
    <n v="0.67830000000000001"/>
    <n v="0.92"/>
    <n v="5.7476000000000003"/>
    <n v="0.88639999999999997"/>
    <n v="0.60499999999999998"/>
    <x v="231"/>
  </r>
  <r>
    <x v="6"/>
    <n v="490030003"/>
    <s v="FRM"/>
    <s v="Utah"/>
    <s v="Box Elder"/>
    <n v="41.492778000000001"/>
    <n v="-112.018056"/>
    <n v="125095"/>
    <x v="169"/>
    <n v="26"/>
    <x v="0"/>
    <x v="232"/>
    <x v="232"/>
    <x v="232"/>
    <x v="232"/>
    <x v="232"/>
    <x v="223"/>
    <x v="232"/>
    <x v="230"/>
    <n v="0.5"/>
    <n v="1.2721666"/>
    <n v="1.138695"/>
    <n v="2.9656286000000001"/>
    <n v="8.0241442000000003"/>
    <n v="1.9405915"/>
    <n v="7.8668132000000002"/>
    <n v="1.8331712"/>
    <n v="0.46752919999999998"/>
    <n v="0.3468"/>
    <n v="0.84119999999999995"/>
    <n v="1.0234000000000001"/>
    <n v="0.44309999999999999"/>
    <n v="0.79600000000000004"/>
    <n v="1.1266"/>
    <n v="0.96209999999999996"/>
    <n v="1.2014"/>
    <x v="232"/>
  </r>
  <r>
    <x v="6"/>
    <n v="490050004"/>
    <s v="FRM"/>
    <s v="Utah"/>
    <s v="Cache"/>
    <n v="41.731110999999999"/>
    <n v="-111.83750000000001"/>
    <n v="127097"/>
    <x v="170"/>
    <n v="24.8"/>
    <x v="0"/>
    <x v="233"/>
    <x v="233"/>
    <x v="233"/>
    <x v="233"/>
    <x v="233"/>
    <x v="224"/>
    <x v="233"/>
    <x v="231"/>
    <n v="0.5"/>
    <n v="0.466945"/>
    <n v="1.2345238000000001"/>
    <n v="3.2855615999999999"/>
    <n v="5.9787865"/>
    <n v="1.4377549000000001"/>
    <n v="9.5045690999999994"/>
    <n v="1.8737847999999999"/>
    <n v="0.56316880000000002"/>
    <n v="0.66820000000000002"/>
    <n v="1.3842000000000001"/>
    <n v="0.97619999999999996"/>
    <n v="0.29199999999999998"/>
    <n v="0.99129999999999996"/>
    <n v="0.97189999999999999"/>
    <n v="0.97189999999999999"/>
    <n v="1.2906"/>
    <x v="233"/>
  </r>
  <r>
    <x v="6"/>
    <n v="490110004"/>
    <s v="FRM"/>
    <s v="Utah"/>
    <s v="Davis"/>
    <n v="40.902966999999997"/>
    <n v="-111.884467"/>
    <n v="119095"/>
    <x v="171"/>
    <n v="28.3"/>
    <x v="0"/>
    <x v="234"/>
    <x v="234"/>
    <x v="234"/>
    <x v="234"/>
    <x v="234"/>
    <x v="225"/>
    <x v="234"/>
    <x v="232"/>
    <n v="0.5"/>
    <n v="0.72024659999999996"/>
    <n v="1.8707533999999999"/>
    <n v="4.2839755999999998"/>
    <n v="3.4833759999999998"/>
    <n v="1.7585576000000001"/>
    <n v="12.517405500000001"/>
    <n v="2.4555050999999999"/>
    <n v="0.80841730000000001"/>
    <n v="0.60450000000000004"/>
    <n v="0.92290000000000005"/>
    <n v="0.90759999999999996"/>
    <n v="0.37609999999999999"/>
    <n v="0.94350000000000001"/>
    <n v="0.90139999999999998"/>
    <n v="0.90329999999999999"/>
    <n v="1"/>
    <x v="234"/>
  </r>
  <r>
    <x v="6"/>
    <n v="490350003"/>
    <s v="FRM"/>
    <s v="Utah"/>
    <s v="Salt Lake"/>
    <n v="40.646667000000001"/>
    <n v="-111.849722"/>
    <n v="117095"/>
    <x v="172"/>
    <n v="32.6"/>
    <x v="0"/>
    <x v="235"/>
    <x v="235"/>
    <x v="235"/>
    <x v="235"/>
    <x v="235"/>
    <x v="226"/>
    <x v="235"/>
    <x v="233"/>
    <n v="0.5"/>
    <n v="1.3252379999999999"/>
    <n v="1.7939510000000001"/>
    <n v="4.3280324999999999"/>
    <n v="6.7197442000000001"/>
    <n v="1.9857389999999999"/>
    <n v="12.4534903"/>
    <n v="2.5610306"/>
    <n v="1.0293512"/>
    <n v="1.0106999999999999"/>
    <n v="0.95220000000000005"/>
    <n v="0.80959999999999999"/>
    <n v="0.45300000000000001"/>
    <n v="1.0194000000000001"/>
    <n v="0.77800000000000002"/>
    <n v="0.81869999999999998"/>
    <n v="0.8851"/>
    <x v="235"/>
  </r>
  <r>
    <x v="6"/>
    <n v="490351001"/>
    <s v="FRM"/>
    <s v="Utah"/>
    <s v="Salt Lake"/>
    <n v="40.708610999999998"/>
    <n v="-112.094722"/>
    <n v="118093"/>
    <x v="173"/>
    <n v="24.9"/>
    <x v="0"/>
    <x v="236"/>
    <x v="236"/>
    <x v="236"/>
    <x v="236"/>
    <x v="236"/>
    <x v="227"/>
    <x v="236"/>
    <x v="234"/>
    <n v="0.5"/>
    <n v="0.77491759999999998"/>
    <n v="2.0176805999999998"/>
    <n v="3.6003511000000001"/>
    <n v="3.1162217000000001"/>
    <n v="1.5931702000000001"/>
    <n v="10.471724500000001"/>
    <n v="2.0753583999999998"/>
    <n v="0.84527859999999999"/>
    <n v="0.59050000000000002"/>
    <n v="1.0794999999999999"/>
    <n v="0.90669999999999995"/>
    <n v="0.46410000000000001"/>
    <n v="0.98740000000000006"/>
    <n v="0.89459999999999995"/>
    <n v="0.90049999999999997"/>
    <n v="1.004"/>
    <x v="236"/>
  </r>
  <r>
    <x v="6"/>
    <n v="490353006"/>
    <s v="FRM"/>
    <s v="Utah"/>
    <s v="Salt Lake"/>
    <n v="40.736389000000003"/>
    <n v="-111.87222199999999"/>
    <n v="118095"/>
    <x v="174"/>
    <n v="33.700000000000003"/>
    <x v="0"/>
    <x v="237"/>
    <x v="237"/>
    <x v="237"/>
    <x v="237"/>
    <x v="237"/>
    <x v="228"/>
    <x v="237"/>
    <x v="235"/>
    <n v="0.5"/>
    <n v="0.86101749999999999"/>
    <n v="1.9695438999999999"/>
    <n v="4.8754673000000004"/>
    <n v="5.0812254000000001"/>
    <n v="1.9470658999999999"/>
    <n v="14.426575700000001"/>
    <n v="2.8389003000000002"/>
    <n v="1.2718186"/>
    <n v="0.62480000000000002"/>
    <n v="0.99180000000000001"/>
    <n v="0.86399999999999999"/>
    <n v="0.39500000000000002"/>
    <n v="0.94020000000000004"/>
    <n v="0.85419999999999996"/>
    <n v="0.85940000000000005"/>
    <n v="0.98029999999999995"/>
    <x v="237"/>
  </r>
  <r>
    <x v="6"/>
    <n v="490353007"/>
    <s v="FRM"/>
    <s v="Utah"/>
    <s v="Salt Lake"/>
    <n v="40.704444000000002"/>
    <n v="-111.968611"/>
    <n v="118094"/>
    <x v="141"/>
    <n v="-9"/>
    <x v="0"/>
    <x v="238"/>
    <x v="238"/>
    <x v="238"/>
    <x v="238"/>
    <x v="238"/>
    <x v="229"/>
    <x v="238"/>
    <x v="236"/>
    <n v="0.5"/>
    <n v="0.64803699999999997"/>
    <n v="1.7038583"/>
    <n v="4.9162688000000001"/>
    <n v="4.6327046999999997"/>
    <n v="1.8316277999999999"/>
    <n v="14.6640177"/>
    <n v="2.8686166000000002"/>
    <n v="1.2043136000000001"/>
    <n v="0.51490000000000002"/>
    <n v="0.92210000000000003"/>
    <n v="0.88970000000000005"/>
    <n v="0.37040000000000001"/>
    <n v="0.91839999999999999"/>
    <n v="0.88539999999999996"/>
    <n v="0.88700000000000001"/>
    <n v="1"/>
    <x v="238"/>
  </r>
  <r>
    <x v="6"/>
    <n v="490353008"/>
    <s v="FRM"/>
    <s v="Utah"/>
    <s v="Salt Lake"/>
    <n v="40.517946000000002"/>
    <n v="-112.023051"/>
    <n v="116094"/>
    <x v="141"/>
    <n v="-9"/>
    <x v="0"/>
    <x v="239"/>
    <x v="239"/>
    <x v="239"/>
    <x v="239"/>
    <x v="239"/>
    <x v="230"/>
    <x v="239"/>
    <x v="237"/>
    <n v="0.5"/>
    <n v="0.45313389999999998"/>
    <n v="1.4582463999999999"/>
    <n v="3.572139"/>
    <n v="1.9681150999999999"/>
    <n v="1.2798506000000001"/>
    <n v="10.7143154"/>
    <n v="2.0908768000000002"/>
    <n v="0.75195639999999997"/>
    <n v="0.39539999999999997"/>
    <n v="0.92190000000000005"/>
    <n v="0.90049999999999997"/>
    <n v="0.35520000000000002"/>
    <n v="0.90629999999999999"/>
    <n v="0.89959999999999996"/>
    <n v="0.9"/>
    <n v="1"/>
    <x v="239"/>
  </r>
  <r>
    <x v="6"/>
    <n v="490353010"/>
    <s v="FRM"/>
    <s v="Utah"/>
    <s v="Salt Lake"/>
    <n v="40.784219999999998"/>
    <n v="-111.931"/>
    <n v="118095"/>
    <x v="37"/>
    <n v="28.6"/>
    <x v="0"/>
    <x v="240"/>
    <x v="240"/>
    <x v="240"/>
    <x v="240"/>
    <x v="240"/>
    <x v="231"/>
    <x v="240"/>
    <x v="238"/>
    <n v="0.5"/>
    <n v="0.71301409999999998"/>
    <n v="1.6860149"/>
    <n v="4.1877998999999999"/>
    <n v="4.0835527999999996"/>
    <n v="1.6765677000000001"/>
    <n v="12.3674927"/>
    <n v="2.4318062999999999"/>
    <n v="1.0197433"/>
    <n v="0.48849999999999999"/>
    <n v="0.81789999999999996"/>
    <n v="0.95950000000000002"/>
    <n v="0.32319999999999999"/>
    <n v="0.92559999999999998"/>
    <n v="0.96309999999999996"/>
    <n v="0.95979999999999999"/>
    <n v="1.0456000000000001"/>
    <x v="240"/>
  </r>
  <r>
    <x v="6"/>
    <n v="490450003"/>
    <s v="FRM"/>
    <s v="Utah"/>
    <s v="Tooele"/>
    <n v="40.543371"/>
    <n v="-112.29881399999999"/>
    <n v="117092"/>
    <x v="100"/>
    <n v="19.2"/>
    <x v="0"/>
    <x v="241"/>
    <x v="241"/>
    <x v="241"/>
    <x v="241"/>
    <x v="241"/>
    <x v="232"/>
    <x v="241"/>
    <x v="239"/>
    <n v="0.5"/>
    <n v="1.4459066"/>
    <n v="1.0909002000000001"/>
    <n v="2.4584359999999998"/>
    <n v="3.6138059999999999"/>
    <n v="1.4104144999999999"/>
    <n v="6.7079944999999999"/>
    <n v="1.5166891"/>
    <n v="0.45894439999999997"/>
    <n v="0.69910000000000005"/>
    <n v="0.9546"/>
    <n v="0.92520000000000002"/>
    <n v="0.57199999999999995"/>
    <n v="0.94499999999999995"/>
    <n v="0.92010000000000003"/>
    <n v="0.92559999999999998"/>
    <n v="1"/>
    <x v="241"/>
  </r>
  <r>
    <x v="6"/>
    <n v="490490002"/>
    <s v="FRM"/>
    <s v="Utah"/>
    <s v="Utah"/>
    <n v="40.253610999999999"/>
    <n v="-111.663056"/>
    <n v="113096"/>
    <x v="58"/>
    <n v="28.3"/>
    <x v="0"/>
    <x v="242"/>
    <x v="242"/>
    <x v="242"/>
    <x v="242"/>
    <x v="242"/>
    <x v="233"/>
    <x v="242"/>
    <x v="240"/>
    <n v="0.5"/>
    <n v="0.71916100000000005"/>
    <n v="1.2629862999999999"/>
    <n v="4.4401259"/>
    <n v="3.1473007000000002"/>
    <n v="1.1498423"/>
    <n v="13.824429500000001"/>
    <n v="2.6549687"/>
    <n v="0.65420100000000003"/>
    <n v="0.2387"/>
    <n v="0.88480000000000003"/>
    <n v="1.1998"/>
    <n v="0.21429999999999999"/>
    <n v="0.69989999999999997"/>
    <n v="1.2958000000000001"/>
    <n v="1.1408"/>
    <n v="1.4009"/>
    <x v="242"/>
  </r>
  <r>
    <x v="6"/>
    <n v="490494001"/>
    <s v="FRM"/>
    <s v="Utah"/>
    <s v="Utah"/>
    <n v="40.341388999999999"/>
    <n v="-111.713611"/>
    <n v="114096"/>
    <x v="175"/>
    <n v="31.9"/>
    <x v="0"/>
    <x v="243"/>
    <x v="243"/>
    <x v="243"/>
    <x v="243"/>
    <x v="243"/>
    <x v="234"/>
    <x v="243"/>
    <x v="241"/>
    <n v="0.5"/>
    <n v="0.85937540000000001"/>
    <n v="1.1321645"/>
    <n v="5.0244036000000003"/>
    <n v="3.6531014000000002"/>
    <n v="1.222888"/>
    <n v="15.7442093"/>
    <n v="3.0173217999999999"/>
    <n v="0.77422769999999996"/>
    <n v="0.64510000000000001"/>
    <n v="0.86619999999999997"/>
    <n v="0.88670000000000004"/>
    <n v="0.28760000000000002"/>
    <n v="0.92820000000000003"/>
    <n v="0.88270000000000004"/>
    <n v="0.88400000000000001"/>
    <n v="0.99229999999999996"/>
    <x v="243"/>
  </r>
  <r>
    <x v="6"/>
    <n v="490495008"/>
    <s v="FRM"/>
    <s v="Utah"/>
    <s v="Utah"/>
    <n v="40.430278000000001"/>
    <n v="-111.803889"/>
    <n v="115095"/>
    <x v="18"/>
    <n v="25.9"/>
    <x v="0"/>
    <x v="244"/>
    <x v="244"/>
    <x v="244"/>
    <x v="244"/>
    <x v="244"/>
    <x v="235"/>
    <x v="244"/>
    <x v="242"/>
    <n v="0.5"/>
    <n v="0.60906510000000003"/>
    <n v="1.1883261000000001"/>
    <n v="4.2579646000000002"/>
    <n v="1.8361365999999999"/>
    <n v="1.1329104999999999"/>
    <n v="13.2240362"/>
    <n v="2.5426188000000001"/>
    <n v="0.69848410000000005"/>
    <n v="0.2482"/>
    <n v="0.87719999999999998"/>
    <n v="1.0853999999999999"/>
    <n v="0.1847"/>
    <n v="0.73829999999999996"/>
    <n v="1.1428"/>
    <n v="1.0490999999999999"/>
    <n v="1.2577"/>
    <x v="244"/>
  </r>
  <r>
    <x v="6"/>
    <n v="490495010"/>
    <s v="FRM"/>
    <s v="Utah"/>
    <s v="Utah"/>
    <n v="40.136389000000001"/>
    <n v="-111.659722"/>
    <n v="112096"/>
    <x v="176"/>
    <n v="31.2"/>
    <x v="0"/>
    <x v="245"/>
    <x v="245"/>
    <x v="245"/>
    <x v="245"/>
    <x v="245"/>
    <x v="236"/>
    <x v="245"/>
    <x v="243"/>
    <n v="0.5"/>
    <n v="0.87063959999999996"/>
    <n v="1.5216656"/>
    <n v="4.9112663000000003"/>
    <n v="3.2846768000000002"/>
    <n v="1.2963397999999999"/>
    <n v="15.2595358"/>
    <n v="2.9325261"/>
    <n v="0.69775929999999997"/>
    <n v="0.60050000000000003"/>
    <n v="0.9032"/>
    <n v="0.91649999999999998"/>
    <n v="0.34660000000000002"/>
    <n v="0.94279999999999997"/>
    <n v="0.91369999999999996"/>
    <n v="0.91459999999999997"/>
    <n v="1"/>
    <x v="245"/>
  </r>
  <r>
    <x v="6"/>
    <n v="490570002"/>
    <s v="FRM"/>
    <s v="Utah"/>
    <s v="Weber"/>
    <n v="41.206389000000001"/>
    <n v="-111.974722"/>
    <n v="122095"/>
    <x v="169"/>
    <n v="27.9"/>
    <x v="0"/>
    <x v="246"/>
    <x v="246"/>
    <x v="246"/>
    <x v="246"/>
    <x v="246"/>
    <x v="237"/>
    <x v="246"/>
    <x v="244"/>
    <n v="0.5"/>
    <n v="0.6491808"/>
    <n v="1.8502829000000001"/>
    <n v="4.3721360999999996"/>
    <n v="2.5799072000000001"/>
    <n v="1.8109664999999999"/>
    <n v="12.796556499999999"/>
    <n v="2.5166556999999998"/>
    <n v="0.91094900000000001"/>
    <n v="0.43309999999999998"/>
    <n v="1.0353000000000001"/>
    <n v="0.99099999999999999"/>
    <n v="0.21779999999999999"/>
    <n v="0.91579999999999995"/>
    <n v="1.0028999999999999"/>
    <n v="0.96909999999999996"/>
    <n v="1.1087"/>
    <x v="246"/>
  </r>
  <r>
    <x v="6"/>
    <n v="490570007"/>
    <s v="FRM"/>
    <s v="Utah"/>
    <s v="Weber"/>
    <n v="41.179721999999998"/>
    <n v="-111.983056"/>
    <n v="122095"/>
    <x v="141"/>
    <n v="-9"/>
    <x v="0"/>
    <x v="247"/>
    <x v="247"/>
    <x v="247"/>
    <x v="247"/>
    <x v="247"/>
    <x v="238"/>
    <x v="247"/>
    <x v="245"/>
    <n v="0.5"/>
    <n v="0.5247058"/>
    <n v="1.4403973999999999"/>
    <n v="4.4971088999999997"/>
    <n v="2.0339618000000002"/>
    <n v="1.7978612"/>
    <n v="13.235356299999999"/>
    <n v="2.5964792000000001"/>
    <n v="0.87387510000000002"/>
    <n v="0.51390000000000002"/>
    <n v="0.87860000000000005"/>
    <n v="0.89239999999999997"/>
    <n v="0.30309999999999998"/>
    <n v="0.92249999999999999"/>
    <n v="0.88739999999999997"/>
    <n v="0.8891"/>
    <n v="1"/>
    <x v="247"/>
  </r>
  <r>
    <x v="6"/>
    <n v="490571003"/>
    <s v="FRM"/>
    <s v="Utah"/>
    <s v="Weber"/>
    <n v="41.303682999999999"/>
    <n v="-111.987067"/>
    <n v="123095"/>
    <x v="177"/>
    <n v="24.3"/>
    <x v="0"/>
    <x v="248"/>
    <x v="248"/>
    <x v="248"/>
    <x v="248"/>
    <x v="248"/>
    <x v="239"/>
    <x v="248"/>
    <x v="246"/>
    <n v="0.5"/>
    <n v="0.4529453"/>
    <n v="1.2883203000000001"/>
    <n v="3.6898588999999999"/>
    <n v="3.3785443000000002"/>
    <n v="1.5462898"/>
    <n v="10.7746534"/>
    <n v="2.1201862999999999"/>
    <n v="0.62180299999999999"/>
    <n v="0.50790000000000002"/>
    <n v="0.90369999999999995"/>
    <n v="0.87790000000000001"/>
    <n v="0.28710000000000002"/>
    <n v="0.90329999999999999"/>
    <n v="0.87360000000000004"/>
    <n v="0.87519999999999998"/>
    <n v="0.99709999999999999"/>
    <x v="248"/>
  </r>
  <r>
    <x v="6"/>
    <n v="530110013"/>
    <s v="FRM"/>
    <s v="Washington"/>
    <s v="Clark"/>
    <n v="45.648333000000001"/>
    <n v="-122.586944"/>
    <n v="178035"/>
    <x v="89"/>
    <n v="13.4"/>
    <x v="0"/>
    <x v="249"/>
    <x v="249"/>
    <x v="249"/>
    <x v="249"/>
    <x v="249"/>
    <x v="240"/>
    <x v="249"/>
    <x v="247"/>
    <n v="0.5"/>
    <n v="0.36075200000000002"/>
    <n v="1.9406657"/>
    <n v="0.43153589999999997"/>
    <n v="8.6405753999999995"/>
    <n v="0.89193169999999999"/>
    <n v="0.33571990000000002"/>
    <n v="0.28039930000000002"/>
    <n v="5.1899399999999998E-2"/>
    <n v="0.51619999999999999"/>
    <n v="0.86939999999999995"/>
    <n v="0.81740000000000002"/>
    <n v="0.40200000000000002"/>
    <n v="0.89049999999999996"/>
    <n v="0.63790000000000002"/>
    <n v="0.87519999999999998"/>
    <n v="0.78569999999999995"/>
    <x v="249"/>
  </r>
  <r>
    <x v="6"/>
    <n v="530330057"/>
    <s v="FRM"/>
    <s v="Washington"/>
    <s v="King"/>
    <n v="47.563200000000002"/>
    <n v="-122.34050000000001"/>
    <n v="195041"/>
    <x v="50"/>
    <n v="12.9"/>
    <x v="0"/>
    <x v="250"/>
    <x v="250"/>
    <x v="250"/>
    <x v="250"/>
    <x v="250"/>
    <x v="241"/>
    <x v="250"/>
    <x v="248"/>
    <n v="0.5"/>
    <n v="0.88492870000000001"/>
    <n v="2.6008369999999998"/>
    <n v="0.85549129999999995"/>
    <n v="4.5129422999999997"/>
    <n v="2.0326228"/>
    <n v="0.78955359999999997"/>
    <n v="0.66089929999999997"/>
    <n v="0.1465166"/>
    <n v="0.50760000000000005"/>
    <n v="0.61539999999999995"/>
    <n v="0.81979999999999997"/>
    <n v="0.31819999999999998"/>
    <n v="0.97240000000000004"/>
    <n v="0.69930000000000003"/>
    <n v="1.0111000000000001"/>
    <n v="0.63009999999999999"/>
    <x v="250"/>
  </r>
  <r>
    <x v="6"/>
    <n v="530330080"/>
    <s v="FRM"/>
    <s v="Washington"/>
    <s v="King"/>
    <n v="47.568333000000003"/>
    <n v="-122.30805599999999"/>
    <n v="195041"/>
    <x v="178"/>
    <n v="10.1"/>
    <x v="0"/>
    <x v="251"/>
    <x v="251"/>
    <x v="251"/>
    <x v="251"/>
    <x v="251"/>
    <x v="242"/>
    <x v="251"/>
    <x v="249"/>
    <n v="0.5"/>
    <n v="0.48843969999999998"/>
    <n v="1.6632004"/>
    <n v="0.7649608"/>
    <n v="3.8036363"/>
    <n v="1.6037755"/>
    <n v="0.69272650000000002"/>
    <n v="0.54445379999999999"/>
    <n v="5.2287100000000003E-2"/>
    <n v="0.54490000000000005"/>
    <n v="0.8498"/>
    <n v="1.0772999999999999"/>
    <n v="0.35870000000000002"/>
    <n v="1.2476"/>
    <n v="0.80930000000000002"/>
    <n v="1.36"/>
    <n v="0.89939999999999998"/>
    <x v="251"/>
  </r>
  <r>
    <x v="6"/>
    <n v="530530029"/>
    <s v="FRM"/>
    <s v="Washington"/>
    <s v="Pierce"/>
    <n v="47.186399999999999"/>
    <n v="-122.4517"/>
    <n v="191040"/>
    <x v="179"/>
    <n v="18.5"/>
    <x v="0"/>
    <x v="252"/>
    <x v="252"/>
    <x v="252"/>
    <x v="252"/>
    <x v="252"/>
    <x v="243"/>
    <x v="252"/>
    <x v="250"/>
    <n v="0.5"/>
    <n v="0.44956010000000002"/>
    <n v="2.9509767999999998"/>
    <n v="0.80703970000000003"/>
    <n v="10.442563099999999"/>
    <n v="1.5105274"/>
    <n v="0.91366860000000005"/>
    <n v="0.47618389999999999"/>
    <n v="0.52972810000000004"/>
    <n v="0.50270000000000004"/>
    <n v="0.83209999999999995"/>
    <n v="0.87619999999999998"/>
    <n v="0.31850000000000001"/>
    <n v="0.88139999999999996"/>
    <n v="0.86070000000000002"/>
    <n v="0.87890000000000001"/>
    <n v="0.99580000000000002"/>
    <x v="252"/>
  </r>
  <r>
    <x v="6"/>
    <n v="530610020"/>
    <s v="FRM"/>
    <s v="Washington"/>
    <s v="Snohomish"/>
    <n v="48.246899999999997"/>
    <n v="-121.6031"/>
    <n v="199047"/>
    <x v="180"/>
    <n v="23.4"/>
    <x v="0"/>
    <x v="253"/>
    <x v="253"/>
    <x v="253"/>
    <x v="253"/>
    <x v="253"/>
    <x v="244"/>
    <x v="253"/>
    <x v="251"/>
    <n v="0.5"/>
    <n v="0.74384989999999995"/>
    <n v="2.5810981000000002"/>
    <n v="0.42000280000000001"/>
    <n v="17.4275074"/>
    <n v="0.89024559999999997"/>
    <n v="0.40544049999999998"/>
    <n v="0.28447299999999998"/>
    <n v="0.24590509999999999"/>
    <n v="0.85050000000000003"/>
    <n v="0.81820000000000004"/>
    <n v="0.94579999999999997"/>
    <n v="0.68759999999999999"/>
    <n v="0.88759999999999994"/>
    <n v="1.3025"/>
    <n v="0.85219999999999996"/>
    <n v="1.1419999999999999"/>
    <x v="253"/>
  </r>
  <r>
    <x v="6"/>
    <n v="530611007"/>
    <s v="FRM"/>
    <s v="Washington"/>
    <s v="Snohomish"/>
    <n v="48.054315000000003"/>
    <n v="-122.17152900000001"/>
    <n v="199043"/>
    <x v="146"/>
    <n v="14.1"/>
    <x v="0"/>
    <x v="254"/>
    <x v="254"/>
    <x v="254"/>
    <x v="254"/>
    <x v="254"/>
    <x v="245"/>
    <x v="254"/>
    <x v="252"/>
    <n v="0.5"/>
    <n v="0.48270619999999997"/>
    <n v="2.6197357000000001"/>
    <n v="0.39134000000000002"/>
    <n v="8.3510427000000007"/>
    <n v="0.67178570000000004"/>
    <n v="0.57917050000000003"/>
    <n v="0.23733219999999999"/>
    <n v="0.34875240000000002"/>
    <n v="0.74160000000000004"/>
    <n v="0.7329"/>
    <n v="0.76380000000000003"/>
    <n v="0.34300000000000003"/>
    <n v="0.49359999999999998"/>
    <n v="7.2503000000000002"/>
    <n v="0.47749999999999998"/>
    <n v="1.9836"/>
    <x v="254"/>
  </r>
  <r>
    <x v="6"/>
    <n v="530630016"/>
    <s v="FRM"/>
    <s v="Washington"/>
    <s v="Spokane"/>
    <n v="47.660742999999997"/>
    <n v="-117.358121"/>
    <n v="188072"/>
    <x v="181"/>
    <n v="24.7"/>
    <x v="0"/>
    <x v="255"/>
    <x v="255"/>
    <x v="255"/>
    <x v="255"/>
    <x v="255"/>
    <x v="246"/>
    <x v="255"/>
    <x v="253"/>
    <n v="0.5"/>
    <n v="1.0792046"/>
    <n v="2.1402602000000002"/>
    <n v="0.78249279999999999"/>
    <n v="16.8915939"/>
    <n v="0.85910390000000003"/>
    <n v="1.8783787000000001"/>
    <n v="0.45147540000000003"/>
    <n v="0.15821859999999999"/>
    <n v="0.35949999999999999"/>
    <n v="0.92220000000000002"/>
    <n v="1.0251999999999999"/>
    <n v="0.84230000000000005"/>
    <n v="0.77710000000000001"/>
    <n v="1.2976000000000001"/>
    <n v="0.88339999999999996"/>
    <n v="1.2243999999999999"/>
    <x v="255"/>
  </r>
  <r>
    <x v="6"/>
    <n v="530770009"/>
    <s v="FRM"/>
    <s v="Washington"/>
    <s v="Yakima"/>
    <n v="46.596780000000003"/>
    <n v="-120.512215"/>
    <n v="183050"/>
    <x v="77"/>
    <n v="25.1"/>
    <x v="0"/>
    <x v="256"/>
    <x v="256"/>
    <x v="256"/>
    <x v="256"/>
    <x v="256"/>
    <x v="247"/>
    <x v="256"/>
    <x v="254"/>
    <n v="0.5"/>
    <n v="0.41298030000000002"/>
    <n v="2.4251490000000002"/>
    <n v="1.4474254"/>
    <n v="14.3956518"/>
    <n v="0.74348899999999996"/>
    <n v="4.1777705999999997"/>
    <n v="0.84720430000000002"/>
    <n v="0.22966300000000001"/>
    <n v="0.48620000000000002"/>
    <n v="0.75470000000000004"/>
    <n v="0.72760000000000002"/>
    <n v="0.63590000000000002"/>
    <n v="0.70540000000000003"/>
    <n v="0.75419999999999998"/>
    <n v="0.76429999999999998"/>
    <n v="0.70489999999999997"/>
    <x v="256"/>
  </r>
  <r>
    <x v="6"/>
    <n v="551091002"/>
    <s v="FRM"/>
    <s v="Wisconsin"/>
    <s v="St. Croix"/>
    <n v="45.124443999999997"/>
    <n v="-92.662499999999994"/>
    <n v="151225"/>
    <x v="89"/>
    <n v="20.6"/>
    <x v="0"/>
    <x v="257"/>
    <x v="257"/>
    <x v="257"/>
    <x v="257"/>
    <x v="257"/>
    <x v="248"/>
    <x v="257"/>
    <x v="255"/>
    <n v="0.5"/>
    <n v="0.2185704"/>
    <n v="0.94881740000000003"/>
    <n v="3.0659312999999999"/>
    <n v="3.9845331000000002"/>
    <n v="4.1446608999999999"/>
    <n v="5.5835238"/>
    <n v="1.9945299999999999"/>
    <n v="0.22024079999999999"/>
    <n v="0.2717"/>
    <n v="0.86990000000000001"/>
    <n v="0.91479999999999995"/>
    <n v="0.46110000000000001"/>
    <n v="0.88939999999999997"/>
    <n v="0.93899999999999995"/>
    <n v="0.93359999999999999"/>
    <n v="0.97670000000000001"/>
    <x v="257"/>
  </r>
  <r>
    <x v="6"/>
    <n v="560050892"/>
    <s v="FRM"/>
    <s v="Wyoming"/>
    <s v="Campbell"/>
    <n v="44.097073999999999"/>
    <n v="-105.343164"/>
    <n v="143143"/>
    <x v="182"/>
    <n v="11"/>
    <x v="0"/>
    <x v="258"/>
    <x v="258"/>
    <x v="258"/>
    <x v="258"/>
    <x v="258"/>
    <x v="0"/>
    <x v="258"/>
    <x v="256"/>
    <n v="0.5"/>
    <n v="0.52969520000000003"/>
    <n v="0.41425339999999999"/>
    <n v="0.34663820000000001"/>
    <n v="8.0256518999999997"/>
    <n v="0.79881230000000003"/>
    <n v="0.2002987"/>
    <n v="0.27929090000000001"/>
    <n v="1.186E-4"/>
    <n v="0.30819999999999997"/>
    <n v="0.9042"/>
    <n v="1.4033"/>
    <n v="0.76639999999999997"/>
    <n v="1.1660999999999999"/>
    <n v="-9"/>
    <n v="1.1065"/>
    <n v="0.86629999999999996"/>
    <x v="258"/>
  </r>
  <r>
    <x v="6"/>
    <n v="560090819"/>
    <s v="FRM"/>
    <s v="Wyoming"/>
    <s v="Converse"/>
    <n v="43.426620999999997"/>
    <n v="-105.386453"/>
    <n v="137142"/>
    <x v="183"/>
    <n v="8.4"/>
    <x v="0"/>
    <x v="259"/>
    <x v="259"/>
    <x v="259"/>
    <x v="259"/>
    <x v="259"/>
    <x v="249"/>
    <x v="259"/>
    <x v="257"/>
    <n v="0.5"/>
    <n v="0.6823186"/>
    <n v="0.41275010000000001"/>
    <n v="0.37779000000000001"/>
    <n v="5.0313806999999997"/>
    <n v="0.88286920000000002"/>
    <n v="0.20338809999999999"/>
    <n v="0.31614759999999997"/>
    <n v="1.2310000000000001E-3"/>
    <n v="0.43309999999999998"/>
    <n v="0.96930000000000005"/>
    <n v="1.0885"/>
    <n v="0.89970000000000006"/>
    <n v="0.92949999999999999"/>
    <n v="19.276"/>
    <n v="0.90880000000000005"/>
    <n v="1.2945"/>
    <x v="259"/>
  </r>
  <r>
    <x v="6"/>
    <n v="560131003"/>
    <s v="FRM"/>
    <s v="Wyoming"/>
    <s v="Fremont"/>
    <n v="42.841048999999998"/>
    <n v="-108.736277"/>
    <n v="134119"/>
    <x v="89"/>
    <n v="12.4"/>
    <x v="0"/>
    <x v="260"/>
    <x v="260"/>
    <x v="260"/>
    <x v="260"/>
    <x v="260"/>
    <x v="250"/>
    <x v="260"/>
    <x v="258"/>
    <n v="0.5"/>
    <n v="1.4712869"/>
    <n v="0.33035219999999998"/>
    <n v="0.77240240000000004"/>
    <n v="6.4559112000000001"/>
    <n v="1.1959777"/>
    <n v="1.1753368"/>
    <n v="0.46708070000000002"/>
    <n v="6.3824699999999998E-2"/>
    <n v="1.3469"/>
    <n v="0.85589999999999999"/>
    <n v="0.93420000000000003"/>
    <n v="0.3004"/>
    <n v="1.2191000000000001"/>
    <n v="0.7208"/>
    <n v="1.1614"/>
    <n v="0.78879999999999995"/>
    <x v="260"/>
  </r>
  <r>
    <x v="6"/>
    <n v="560210001"/>
    <s v="FRM"/>
    <s v="Wyoming"/>
    <s v="Laramie"/>
    <n v="41.139975999999997"/>
    <n v="-104.817802"/>
    <n v="115144"/>
    <x v="184"/>
    <n v="8.1999999999999993"/>
    <x v="0"/>
    <x v="261"/>
    <x v="261"/>
    <x v="261"/>
    <x v="261"/>
    <x v="261"/>
    <x v="251"/>
    <x v="261"/>
    <x v="259"/>
    <n v="0.5"/>
    <n v="1.2559492999999999"/>
    <n v="0.43350490000000003"/>
    <n v="0.94797030000000004"/>
    <n v="1.6157827"/>
    <n v="1.1432652000000001"/>
    <n v="1.8010664999999999"/>
    <n v="0.54051800000000005"/>
    <n v="1.7528200000000001E-2"/>
    <n v="0.61770000000000003"/>
    <n v="0.79949999999999999"/>
    <n v="1.5768"/>
    <n v="0.40799999999999997"/>
    <n v="0.98709999999999998"/>
    <n v="3.0428000000000002"/>
    <n v="1.2498"/>
    <n v="0.6895"/>
    <x v="261"/>
  </r>
  <r>
    <x v="6"/>
    <n v="560330002"/>
    <s v="FRM"/>
    <s v="Wyoming"/>
    <s v="Sheridan"/>
    <n v="44.815142000000002"/>
    <n v="-106.955933"/>
    <n v="151133"/>
    <x v="185"/>
    <n v="16.7"/>
    <x v="0"/>
    <x v="262"/>
    <x v="262"/>
    <x v="262"/>
    <x v="262"/>
    <x v="262"/>
    <x v="252"/>
    <x v="262"/>
    <x v="260"/>
    <n v="0.5"/>
    <n v="0.6562789"/>
    <n v="0.35565059999999998"/>
    <n v="0.54552999999999996"/>
    <n v="12.5213213"/>
    <n v="1.3141662999999999"/>
    <n v="0.27574799999999999"/>
    <n v="0.44994269999999997"/>
    <n v="0.16149930000000001"/>
    <n v="0.41470000000000001"/>
    <n v="0.74470000000000003"/>
    <n v="1.0111000000000001"/>
    <n v="0.65790000000000004"/>
    <n v="0.98919999999999997"/>
    <n v="1.175"/>
    <n v="0.97689999999999999"/>
    <n v="1.2037"/>
    <x v="262"/>
  </r>
  <r>
    <x v="6"/>
    <n v="560330003"/>
    <s v="FRM"/>
    <s v="Wyoming"/>
    <s v="Sheridan"/>
    <n v="44.805494000000003"/>
    <n v="-106.976243"/>
    <n v="150133"/>
    <x v="186"/>
    <n v="12.7"/>
    <x v="0"/>
    <x v="263"/>
    <x v="263"/>
    <x v="263"/>
    <x v="263"/>
    <x v="263"/>
    <x v="253"/>
    <x v="263"/>
    <x v="261"/>
    <n v="0.5"/>
    <n v="0.60257260000000001"/>
    <n v="0.50903889999999996"/>
    <n v="0.25340360000000001"/>
    <n v="9.9239779000000006"/>
    <n v="0.68363200000000002"/>
    <n v="2.8904200000000001E-2"/>
    <n v="0.24875920000000001"/>
    <n v="1.6072E-3"/>
    <n v="0.54479999999999995"/>
    <n v="1.0692999999999999"/>
    <n v="0.91080000000000005"/>
    <n v="0.84789999999999999"/>
    <n v="0.92779999999999996"/>
    <n v="0.54769999999999996"/>
    <n v="0.93740000000000001"/>
    <n v="4.41E-2"/>
    <x v="263"/>
  </r>
  <r>
    <x v="6"/>
    <n v="560370007"/>
    <s v="FRM"/>
    <s v="Wyoming"/>
    <s v="Sweetwater"/>
    <n v="41.591613000000002"/>
    <n v="-109.22072199999999"/>
    <n v="123114"/>
    <x v="187"/>
    <n v="12"/>
    <x v="0"/>
    <x v="264"/>
    <x v="264"/>
    <x v="264"/>
    <x v="264"/>
    <x v="264"/>
    <x v="254"/>
    <x v="264"/>
    <x v="262"/>
    <n v="0.5"/>
    <n v="1.7774665000000001"/>
    <n v="0.64232359999999999"/>
    <n v="0.77299050000000002"/>
    <n v="5.2230205999999999"/>
    <n v="1.1217216000000001"/>
    <n v="1.3110043"/>
    <n v="0.56859800000000005"/>
    <n v="0.12014859999999999"/>
    <n v="0.60409999999999997"/>
    <n v="1.3559000000000001"/>
    <n v="1.7652000000000001"/>
    <n v="0.61880000000000002"/>
    <n v="0.91859999999999997"/>
    <n v="40.111499999999999"/>
    <n v="1.2916000000000001"/>
    <n v="2.6636000000000002"/>
    <x v="264"/>
  </r>
  <r>
    <x v="6"/>
    <n v="560391006"/>
    <s v="FRM"/>
    <s v="Wyoming"/>
    <s v="Teton"/>
    <n v="43.478079999999999"/>
    <n v="-110.76118"/>
    <n v="142107"/>
    <x v="188"/>
    <n v="8.1"/>
    <x v="0"/>
    <x v="265"/>
    <x v="265"/>
    <x v="265"/>
    <x v="265"/>
    <x v="265"/>
    <x v="255"/>
    <x v="265"/>
    <x v="263"/>
    <n v="0.5"/>
    <n v="0.72747390000000001"/>
    <n v="0.30228909999999998"/>
    <n v="0.3624057"/>
    <n v="4.8793259000000004"/>
    <n v="0.67125420000000002"/>
    <n v="0.43717719999999999"/>
    <n v="0.24667849999999999"/>
    <n v="2.7821100000000001E-2"/>
    <n v="0.65749999999999997"/>
    <n v="0.89470000000000005"/>
    <n v="0.98029999999999995"/>
    <n v="0.66779999999999995"/>
    <n v="0.96460000000000001"/>
    <n v="1.0103"/>
    <n v="0.9587"/>
    <n v="1.0398000000000001"/>
    <x v="265"/>
  </r>
  <r>
    <x v="7"/>
    <n v="40031005"/>
    <s v="FRM"/>
    <s v="Arizona"/>
    <s v="Cochise"/>
    <n v="31.3492"/>
    <n v="-109.539683"/>
    <n v="29099"/>
    <x v="0"/>
    <n v="6.4"/>
    <x v="0"/>
    <x v="0"/>
    <x v="0"/>
    <x v="0"/>
    <x v="0"/>
    <x v="0"/>
    <x v="0"/>
    <x v="0"/>
    <x v="0"/>
    <n v="0.5"/>
    <n v="3.3439459999999999"/>
    <n v="0.31948890000000002"/>
    <n v="0.24430859999999999"/>
    <n v="1.0574161"/>
    <n v="0.69869829999999999"/>
    <n v="0"/>
    <n v="0.25003249999999999"/>
    <n v="1.0715799999999999E-2"/>
    <n v="0.34939999999999999"/>
    <n v="1.0944"/>
    <n v="0.84670000000000001"/>
    <n v="0.93879999999999997"/>
    <n v="0.84660000000000002"/>
    <n v="-9"/>
    <n v="0.82769999999999999"/>
    <n v="0.17080000000000001"/>
    <x v="0"/>
  </r>
  <r>
    <x v="7"/>
    <n v="40051008"/>
    <s v="FRM"/>
    <s v="Arizona"/>
    <s v="Coconino"/>
    <n v="35.206111"/>
    <n v="-111.652777"/>
    <n v="67088"/>
    <x v="1"/>
    <n v="14.4"/>
    <x v="0"/>
    <x v="1"/>
    <x v="1"/>
    <x v="1"/>
    <x v="1"/>
    <x v="1"/>
    <x v="1"/>
    <x v="1"/>
    <x v="1"/>
    <n v="0.5"/>
    <n v="3.1997513999999998"/>
    <n v="0.57525970000000004"/>
    <n v="9.4013399999999997E-2"/>
    <n v="9.7565985000000008"/>
    <n v="0.25639000000000001"/>
    <n v="1.2152E-3"/>
    <n v="9.3462299999999998E-2"/>
    <n v="6.7333000000000002E-3"/>
    <n v="0.64119999999999999"/>
    <n v="1.0318000000000001"/>
    <n v="0.39379999999999998"/>
    <n v="1.0358000000000001"/>
    <n v="0.36070000000000002"/>
    <n v="0.9647"/>
    <n v="0.38819999999999999"/>
    <n v="0.86080000000000001"/>
    <x v="1"/>
  </r>
  <r>
    <x v="7"/>
    <n v="40130019"/>
    <s v="FRM"/>
    <s v="Arizona"/>
    <s v="Maricopa"/>
    <n v="33.483849999999997"/>
    <n v="-112.14257000000001"/>
    <n v="52082"/>
    <x v="2"/>
    <n v="25.4"/>
    <x v="0"/>
    <x v="2"/>
    <x v="2"/>
    <x v="2"/>
    <x v="2"/>
    <x v="2"/>
    <x v="2"/>
    <x v="2"/>
    <x v="2"/>
    <n v="0.5"/>
    <n v="0.7034878"/>
    <n v="2.2743030000000002"/>
    <n v="0.38156119999999999"/>
    <n v="20.079265599999999"/>
    <n v="0.38988630000000002"/>
    <n v="0.82743460000000002"/>
    <n v="0.18748580000000001"/>
    <n v="9.7479200000000002E-2"/>
    <n v="0.33360000000000001"/>
    <n v="1.1731"/>
    <n v="0.58030000000000004"/>
    <n v="1.0891"/>
    <n v="0.2676"/>
    <n v="1.3206"/>
    <n v="0.38490000000000002"/>
    <n v="1.1066"/>
    <x v="2"/>
  </r>
  <r>
    <x v="7"/>
    <n v="40131003"/>
    <s v="FRM"/>
    <s v="Arizona"/>
    <s v="Maricopa"/>
    <n v="33.410449999999997"/>
    <n v="-111.86507"/>
    <n v="51084"/>
    <x v="3"/>
    <n v="14.9"/>
    <x v="0"/>
    <x v="3"/>
    <x v="3"/>
    <x v="3"/>
    <x v="3"/>
    <x v="3"/>
    <x v="3"/>
    <x v="3"/>
    <x v="3"/>
    <n v="0.5"/>
    <n v="2.2586973000000001"/>
    <n v="1.1352342"/>
    <n v="0.59022929999999996"/>
    <n v="8.1760368000000003"/>
    <n v="0.76659659999999996"/>
    <n v="1.1130841"/>
    <n v="0.34053139999999998"/>
    <n v="0.1180857"/>
    <n v="0.66839999999999999"/>
    <n v="1.5409999999999999"/>
    <n v="1.3803000000000001"/>
    <n v="0.85809999999999997"/>
    <n v="0.67889999999999995"/>
    <n v="7.2012"/>
    <n v="0.87780000000000002"/>
    <n v="4.9973000000000001"/>
    <x v="3"/>
  </r>
  <r>
    <x v="7"/>
    <n v="40134003"/>
    <s v="FRM"/>
    <s v="Arizona"/>
    <s v="Maricopa"/>
    <n v="33.40316"/>
    <n v="-112.07532999999999"/>
    <n v="51082"/>
    <x v="4"/>
    <n v="26.8"/>
    <x v="0"/>
    <x v="4"/>
    <x v="4"/>
    <x v="4"/>
    <x v="4"/>
    <x v="4"/>
    <x v="4"/>
    <x v="4"/>
    <x v="4"/>
    <n v="0.5"/>
    <n v="0.43146400000000001"/>
    <n v="2.5577396999999999"/>
    <n v="0.40839049999999999"/>
    <n v="21.421009099999999"/>
    <n v="0.54364509999999999"/>
    <n v="0.714669"/>
    <n v="0.1932797"/>
    <n v="6.6028699999999996E-2"/>
    <n v="0.4803"/>
    <n v="1.0184"/>
    <n v="0.84919999999999995"/>
    <n v="0.99880000000000002"/>
    <n v="0.7258"/>
    <n v="1.0186999999999999"/>
    <n v="0.81230000000000002"/>
    <n v="1.0458000000000001"/>
    <x v="4"/>
  </r>
  <r>
    <x v="7"/>
    <n v="40137020"/>
    <s v="FRM"/>
    <s v="Arizona"/>
    <s v="Maricopa"/>
    <n v="33.488242"/>
    <n v="-111.855654"/>
    <n v="52084"/>
    <x v="0"/>
    <n v="11.1"/>
    <x v="0"/>
    <x v="5"/>
    <x v="5"/>
    <x v="5"/>
    <x v="5"/>
    <x v="5"/>
    <x v="5"/>
    <x v="5"/>
    <x v="5"/>
    <n v="0.5"/>
    <n v="2.6211281"/>
    <n v="0.98252890000000004"/>
    <n v="0.67176309999999995"/>
    <n v="3.731684"/>
    <n v="0.74374430000000002"/>
    <n v="1.3921083999999999"/>
    <n v="0.35611599999999999"/>
    <n v="0.15081929999999999"/>
    <n v="0.61019999999999996"/>
    <n v="1.0770999999999999"/>
    <n v="1.645"/>
    <n v="0.7"/>
    <n v="1.0351999999999999"/>
    <n v="2.9056000000000002"/>
    <n v="1.3150999999999999"/>
    <n v="2.9405999999999999"/>
    <x v="5"/>
  </r>
  <r>
    <x v="7"/>
    <n v="40139997"/>
    <s v="FRM"/>
    <s v="Arizona"/>
    <s v="Maricopa"/>
    <n v="33.503833"/>
    <n v="-112.095767"/>
    <n v="52082"/>
    <x v="5"/>
    <n v="20.2"/>
    <x v="0"/>
    <x v="6"/>
    <x v="6"/>
    <x v="6"/>
    <x v="6"/>
    <x v="6"/>
    <x v="6"/>
    <x v="6"/>
    <x v="6"/>
    <n v="0.5"/>
    <n v="0.86591010000000002"/>
    <n v="2.7888999000000001"/>
    <n v="0.49112650000000002"/>
    <n v="13.5691843"/>
    <n v="0.44219150000000002"/>
    <n v="1.1495517"/>
    <n v="0.25119540000000001"/>
    <n v="0.15507170000000001"/>
    <n v="0.68459999999999999"/>
    <n v="0.99939999999999996"/>
    <n v="0.82389999999999997"/>
    <n v="1.0003"/>
    <n v="0.58579999999999999"/>
    <n v="1.0399"/>
    <n v="0.86560000000000004"/>
    <n v="1.2699"/>
    <x v="6"/>
  </r>
  <r>
    <x v="7"/>
    <n v="40190011"/>
    <s v="FRM"/>
    <s v="Arizona"/>
    <s v="Pima"/>
    <n v="32.32255"/>
    <n v="-111.0377"/>
    <n v="40089"/>
    <x v="6"/>
    <n v="10"/>
    <x v="0"/>
    <x v="7"/>
    <x v="7"/>
    <x v="7"/>
    <x v="7"/>
    <x v="7"/>
    <x v="7"/>
    <x v="7"/>
    <x v="7"/>
    <n v="0.5"/>
    <n v="0.95877590000000001"/>
    <n v="1.5612025"/>
    <n v="0.3859166"/>
    <n v="5.2468966999999997"/>
    <n v="0.44458940000000002"/>
    <n v="0.76073559999999996"/>
    <n v="0.18187919999999999"/>
    <n v="2.0450800000000002E-2"/>
    <n v="0.37940000000000002"/>
    <n v="1.7265999999999999"/>
    <n v="1.6446000000000001"/>
    <n v="0.7944"/>
    <n v="0.69740000000000002"/>
    <n v="898.15419999999995"/>
    <n v="0.78539999999999999"/>
    <n v="0.42009999999999997"/>
    <x v="7"/>
  </r>
  <r>
    <x v="7"/>
    <n v="40191028"/>
    <s v="FRM"/>
    <s v="Arizona"/>
    <s v="Pima"/>
    <n v="32.29515"/>
    <n v="-110.9823"/>
    <n v="40089"/>
    <x v="7"/>
    <n v="9.5"/>
    <x v="0"/>
    <x v="8"/>
    <x v="8"/>
    <x v="8"/>
    <x v="8"/>
    <x v="8"/>
    <x v="8"/>
    <x v="8"/>
    <x v="8"/>
    <n v="0.5"/>
    <n v="0.78155019999999997"/>
    <n v="1.2639914000000001"/>
    <n v="0.18991069999999999"/>
    <n v="6.0505275999999997"/>
    <n v="0.37269079999999999"/>
    <n v="0.181035"/>
    <n v="0.1437138"/>
    <n v="5.2681899999999997E-2"/>
    <n v="0.33110000000000001"/>
    <n v="1.1813"/>
    <n v="0.28610000000000002"/>
    <n v="1.3132999999999999"/>
    <n v="0.22209999999999999"/>
    <n v="0.56279999999999997"/>
    <n v="0.23930000000000001"/>
    <n v="0.98240000000000005"/>
    <x v="8"/>
  </r>
  <r>
    <x v="7"/>
    <n v="40210001"/>
    <s v="FRM"/>
    <s v="Arizona"/>
    <s v="Pinal"/>
    <n v="32.877583000000001"/>
    <n v="-111.752222"/>
    <n v="46084"/>
    <x v="8"/>
    <n v="18.8"/>
    <x v="0"/>
    <x v="9"/>
    <x v="9"/>
    <x v="9"/>
    <x v="9"/>
    <x v="9"/>
    <x v="9"/>
    <x v="9"/>
    <x v="9"/>
    <n v="0.5"/>
    <n v="1.7281956999999999"/>
    <n v="0.92181979999999997"/>
    <n v="0.59333000000000002"/>
    <n v="12.848799700000001"/>
    <n v="0.61156239999999995"/>
    <n v="1.2563272000000001"/>
    <n v="0.28226960000000001"/>
    <n v="7.1200299999999994E-2"/>
    <n v="0.55000000000000004"/>
    <n v="1.2337"/>
    <n v="0.84640000000000004"/>
    <n v="1.022"/>
    <n v="0.4889"/>
    <n v="1.5395000000000001"/>
    <n v="0.62939999999999996"/>
    <n v="1.0812999999999999"/>
    <x v="9"/>
  </r>
  <r>
    <x v="7"/>
    <n v="40213002"/>
    <s v="FRM"/>
    <s v="Arizona"/>
    <s v="Pinal"/>
    <n v="33.421194"/>
    <n v="-111.50322199999999"/>
    <n v="51087"/>
    <x v="9"/>
    <n v="10.8"/>
    <x v="0"/>
    <x v="10"/>
    <x v="10"/>
    <x v="10"/>
    <x v="10"/>
    <x v="10"/>
    <x v="0"/>
    <x v="10"/>
    <x v="10"/>
    <n v="0.5"/>
    <n v="2.204361"/>
    <n v="0.45870670000000002"/>
    <n v="0.49255490000000002"/>
    <n v="5.2467895000000002"/>
    <n v="1.0461109"/>
    <n v="0.47354659999999998"/>
    <n v="0.35091729999999999"/>
    <n v="4.83226E-2"/>
    <n v="0.48709999999999998"/>
    <n v="2.4056000000000002"/>
    <n v="0.94010000000000005"/>
    <n v="0.92979999999999996"/>
    <n v="0.72209999999999996"/>
    <n v="-9"/>
    <n v="0.68400000000000005"/>
    <n v="1.4524999999999999"/>
    <x v="10"/>
  </r>
  <r>
    <x v="7"/>
    <n v="40213013"/>
    <s v="FRM"/>
    <s v="Arizona"/>
    <s v="Pinal"/>
    <n v="33.010530000000003"/>
    <n v="-111.97205"/>
    <n v="48083"/>
    <x v="10"/>
    <n v="35.5"/>
    <x v="0"/>
    <x v="11"/>
    <x v="11"/>
    <x v="11"/>
    <x v="11"/>
    <x v="11"/>
    <x v="10"/>
    <x v="11"/>
    <x v="11"/>
    <n v="0.5"/>
    <n v="1.3706442999999999"/>
    <n v="1.1487398"/>
    <n v="0.78211310000000001"/>
    <n v="28.681478500000001"/>
    <n v="0.60365769999999996"/>
    <n v="1.9167186000000001"/>
    <n v="0.39769939999999998"/>
    <n v="0.1005703"/>
    <n v="0.37680000000000002"/>
    <n v="1.7104999999999999"/>
    <n v="1.0623"/>
    <n v="0.92349999999999999"/>
    <n v="0.32579999999999998"/>
    <n v="12.1462"/>
    <n v="0.59099999999999997"/>
    <n v="2.8166000000000002"/>
    <x v="11"/>
  </r>
  <r>
    <x v="7"/>
    <n v="40230004"/>
    <s v="FRM"/>
    <s v="Arizona"/>
    <s v="Santa Cruz"/>
    <n v="31.337204"/>
    <n v="-110.936718"/>
    <n v="31088"/>
    <x v="11"/>
    <n v="29.9"/>
    <x v="0"/>
    <x v="12"/>
    <x v="12"/>
    <x v="12"/>
    <x v="12"/>
    <x v="12"/>
    <x v="11"/>
    <x v="12"/>
    <x v="12"/>
    <n v="0.5"/>
    <n v="2.2115184999999999"/>
    <n v="0.25835960000000002"/>
    <n v="0.28175070000000002"/>
    <n v="25.635709800000001"/>
    <n v="0.70724600000000004"/>
    <n v="6.5571099999999993E-2"/>
    <n v="0.24880969999999999"/>
    <n v="1.40727E-2"/>
    <n v="0.4249"/>
    <n v="0.93630000000000002"/>
    <n v="0.77639999999999998"/>
    <n v="0.95389999999999997"/>
    <n v="0.76629999999999998"/>
    <n v="0.9385"/>
    <n v="0.7621"/>
    <n v="0.85"/>
    <x v="12"/>
  </r>
  <r>
    <x v="7"/>
    <n v="40252002"/>
    <s v="FRM"/>
    <s v="Arizona"/>
    <s v="Yavapai"/>
    <n v="34.594999999999999"/>
    <n v="-112.331"/>
    <n v="62082"/>
    <x v="12"/>
    <n v="7.9"/>
    <x v="0"/>
    <x v="13"/>
    <x v="13"/>
    <x v="13"/>
    <x v="13"/>
    <x v="13"/>
    <x v="12"/>
    <x v="13"/>
    <x v="13"/>
    <n v="0.5"/>
    <n v="2.0937412000000002"/>
    <n v="0.45954450000000002"/>
    <n v="0.24689040000000001"/>
    <n v="3.5689220000000001"/>
    <n v="0.73145939999999998"/>
    <n v="5.3696300000000002E-2"/>
    <n v="0.2417522"/>
    <n v="3.66767E-2"/>
    <n v="0.43830000000000002"/>
    <n v="1.0755999999999999"/>
    <n v="0.66459999999999997"/>
    <n v="1.1251"/>
    <n v="0.69689999999999996"/>
    <n v="0.89529999999999998"/>
    <n v="0.6673"/>
    <n v="0.78939999999999999"/>
    <x v="13"/>
  </r>
  <r>
    <x v="7"/>
    <n v="51130002"/>
    <s v="FRM"/>
    <s v="Arkansas"/>
    <s v="Polk"/>
    <n v="34.583699000000003"/>
    <n v="-94.226234000000005"/>
    <n v="53220"/>
    <x v="13"/>
    <n v="20.8"/>
    <x v="0"/>
    <x v="14"/>
    <x v="14"/>
    <x v="14"/>
    <x v="14"/>
    <x v="14"/>
    <x v="0"/>
    <x v="14"/>
    <x v="14"/>
    <n v="0.5"/>
    <n v="0.551149"/>
    <n v="0.5036235"/>
    <n v="1.6758753"/>
    <n v="10.8561821"/>
    <n v="4.9245638999999999"/>
    <n v="0.2891417"/>
    <n v="1.5760571999999999"/>
    <n v="1.2378000000000001E-3"/>
    <n v="0.26779999999999998"/>
    <n v="1.0456000000000001"/>
    <n v="0.82179999999999997"/>
    <n v="1.1511"/>
    <n v="0.73019999999999996"/>
    <n v="-9"/>
    <n v="0.75449999999999995"/>
    <n v="1.9129"/>
    <x v="14"/>
  </r>
  <r>
    <x v="7"/>
    <n v="51310008"/>
    <s v="FRM"/>
    <s v="Arkansas"/>
    <s v="Sebastian"/>
    <n v="35.389671999999997"/>
    <n v="-94.424288000000004"/>
    <n v="60218"/>
    <x v="14"/>
    <n v="22.5"/>
    <x v="0"/>
    <x v="15"/>
    <x v="15"/>
    <x v="15"/>
    <x v="15"/>
    <x v="15"/>
    <x v="13"/>
    <x v="15"/>
    <x v="15"/>
    <n v="0.5"/>
    <n v="0.6856487"/>
    <n v="0.56922810000000001"/>
    <n v="1.9591331000000001"/>
    <n v="11.0506802"/>
    <n v="5.1965933"/>
    <n v="0.88822719999999999"/>
    <n v="1.6652982999999999"/>
    <n v="6.2544999999999996E-3"/>
    <n v="0.56830000000000003"/>
    <n v="0.98329999999999995"/>
    <n v="0.94950000000000001"/>
    <n v="0.96489999999999998"/>
    <n v="0.95009999999999994"/>
    <n v="0.99560000000000004"/>
    <n v="0.93779999999999997"/>
    <n v="1.0284"/>
    <x v="15"/>
  </r>
  <r>
    <x v="7"/>
    <n v="51430005"/>
    <s v="FRM"/>
    <s v="Arkansas"/>
    <s v="Washington"/>
    <n v="36.179699999999997"/>
    <n v="-94.116827000000001"/>
    <n v="68220"/>
    <x v="15"/>
    <n v="20.8"/>
    <x v="0"/>
    <x v="16"/>
    <x v="16"/>
    <x v="16"/>
    <x v="16"/>
    <x v="16"/>
    <x v="14"/>
    <x v="16"/>
    <x v="16"/>
    <n v="0.5"/>
    <n v="0.71876960000000001"/>
    <n v="0.55454970000000003"/>
    <n v="1.7530782"/>
    <n v="10.725852"/>
    <n v="4.2488985000000001"/>
    <n v="0.95213780000000003"/>
    <n v="1.4413743000000001"/>
    <n v="2.9155000000000001E-3"/>
    <n v="0.99970000000000003"/>
    <n v="1.0016"/>
    <n v="0.93289999999999995"/>
    <n v="0.9194"/>
    <n v="1.0444"/>
    <n v="0.65249999999999997"/>
    <n v="1.0931"/>
    <n v="1.0133000000000001"/>
    <x v="16"/>
  </r>
  <r>
    <x v="7"/>
    <n v="60010007"/>
    <s v="FRM"/>
    <s v="California"/>
    <s v="Alameda"/>
    <n v="37.6875"/>
    <n v="-121.7842"/>
    <n v="106020"/>
    <x v="16"/>
    <n v="36.6"/>
    <x v="0"/>
    <x v="17"/>
    <x v="17"/>
    <x v="17"/>
    <x v="17"/>
    <x v="17"/>
    <x v="15"/>
    <x v="17"/>
    <x v="17"/>
    <n v="0.5"/>
    <n v="0.51890190000000003"/>
    <n v="2.4561886999999998"/>
    <n v="3.3490894"/>
    <n v="16.305387499999998"/>
    <n v="1.1807474"/>
    <n v="10.0470066"/>
    <n v="1.9564298"/>
    <n v="0.33713330000000002"/>
    <n v="0.55859999999999999"/>
    <n v="0.97789999999999999"/>
    <n v="0.91159999999999997"/>
    <n v="0.99050000000000005"/>
    <n v="0.59899999999999998"/>
    <n v="0.98870000000000002"/>
    <n v="0.96309999999999996"/>
    <n v="1"/>
    <x v="17"/>
  </r>
  <r>
    <x v="7"/>
    <n v="60010009"/>
    <s v="FRM"/>
    <s v="California"/>
    <s v="Alameda"/>
    <n v="37.74306"/>
    <n v="-122.16994"/>
    <n v="107017"/>
    <x v="17"/>
    <n v="23.1"/>
    <x v="0"/>
    <x v="18"/>
    <x v="18"/>
    <x v="18"/>
    <x v="18"/>
    <x v="18"/>
    <x v="16"/>
    <x v="18"/>
    <x v="18"/>
    <n v="0.5"/>
    <n v="0.58517940000000002"/>
    <n v="2.0173304000000001"/>
    <n v="2.3547403999999998"/>
    <n v="8.1919193000000003"/>
    <n v="1.0859127"/>
    <n v="6.7786993999999998"/>
    <n v="1.3455995000000001"/>
    <n v="0.31836399999999998"/>
    <n v="0.78469999999999995"/>
    <n v="0.99019999999999997"/>
    <n v="0.93330000000000002"/>
    <n v="0.99490000000000001"/>
    <n v="0.72960000000000003"/>
    <n v="0.9879"/>
    <n v="0.96689999999999998"/>
    <n v="1"/>
    <x v="18"/>
  </r>
  <r>
    <x v="7"/>
    <n v="60011001"/>
    <s v="FRM"/>
    <s v="California"/>
    <s v="Alameda"/>
    <n v="37.535800000000002"/>
    <n v="-121.9619"/>
    <n v="105018"/>
    <x v="18"/>
    <n v="32.700000000000003"/>
    <x v="0"/>
    <x v="19"/>
    <x v="19"/>
    <x v="19"/>
    <x v="19"/>
    <x v="19"/>
    <x v="17"/>
    <x v="19"/>
    <x v="19"/>
    <n v="0.5"/>
    <n v="0.68504200000000004"/>
    <n v="2.9668632000000001"/>
    <n v="3.0486748000000001"/>
    <n v="13.2897453"/>
    <n v="1.3746229000000001"/>
    <n v="8.7840852999999992"/>
    <n v="1.7369961"/>
    <n v="0.32686809999999999"/>
    <n v="0.66539999999999999"/>
    <n v="0.98470000000000002"/>
    <n v="0.91949999999999998"/>
    <n v="0.9929"/>
    <n v="0.68159999999999998"/>
    <n v="0.98760000000000003"/>
    <n v="0.9637"/>
    <n v="1"/>
    <x v="19"/>
  </r>
  <r>
    <x v="7"/>
    <n v="60070002"/>
    <s v="FRM"/>
    <s v="California"/>
    <s v="Butte"/>
    <n v="39.7575"/>
    <n v="-121.84222200000001"/>
    <n v="124025"/>
    <x v="19"/>
    <n v="55.4"/>
    <x v="0"/>
    <x v="20"/>
    <x v="20"/>
    <x v="20"/>
    <x v="20"/>
    <x v="20"/>
    <x v="18"/>
    <x v="20"/>
    <x v="20"/>
    <n v="0.5"/>
    <n v="4.1010641999999997"/>
    <n v="3.0505480999999999"/>
    <n v="2.0797093000000002"/>
    <n v="36.752327000000001"/>
    <n v="5.0309482000000001"/>
    <n v="1.0845834999999999"/>
    <n v="1.9864104"/>
    <n v="0.83994539999999995"/>
    <n v="0.7651"/>
    <n v="0.97230000000000005"/>
    <n v="0.79900000000000004"/>
    <n v="0.99180000000000001"/>
    <n v="0.77710000000000001"/>
    <n v="0.98229999999999995"/>
    <n v="0.82330000000000003"/>
    <n v="1"/>
    <x v="20"/>
  </r>
  <r>
    <x v="7"/>
    <n v="60090001"/>
    <s v="FRM"/>
    <s v="California"/>
    <s v="Calaveras"/>
    <n v="38.201943999999997"/>
    <n v="-120.680556"/>
    <n v="108029"/>
    <x v="20"/>
    <n v="25.4"/>
    <x v="0"/>
    <x v="21"/>
    <x v="21"/>
    <x v="21"/>
    <x v="21"/>
    <x v="21"/>
    <x v="19"/>
    <x v="21"/>
    <x v="21"/>
    <n v="0.5"/>
    <n v="0.71226100000000003"/>
    <n v="1.2887504999999999"/>
    <n v="1.3543795000000001"/>
    <n v="15.151078200000001"/>
    <n v="1.7552715999999999"/>
    <n v="2.9187609999999999"/>
    <n v="0.96277740000000001"/>
    <n v="0.76963570000000003"/>
    <n v="0.48039999999999999"/>
    <n v="0.98250000000000004"/>
    <n v="0.85529999999999995"/>
    <n v="0.96389999999999998"/>
    <n v="0.59709999999999996"/>
    <n v="1.1919"/>
    <n v="0.81859999999999999"/>
    <n v="0.98280000000000001"/>
    <x v="21"/>
  </r>
  <r>
    <x v="7"/>
    <n v="60130002"/>
    <s v="FRM"/>
    <s v="California"/>
    <s v="Contra Costa"/>
    <n v="37.936"/>
    <n v="-122.0262"/>
    <n v="108019"/>
    <x v="21"/>
    <n v="32.200000000000003"/>
    <x v="0"/>
    <x v="22"/>
    <x v="22"/>
    <x v="22"/>
    <x v="22"/>
    <x v="22"/>
    <x v="20"/>
    <x v="22"/>
    <x v="22"/>
    <n v="0.5"/>
    <n v="0.45218659999999999"/>
    <n v="1.8218151"/>
    <n v="3.1981537000000002"/>
    <n v="13.3057003"/>
    <n v="1.2569823"/>
    <n v="9.4243717"/>
    <n v="1.8451266"/>
    <n v="0.40621079999999998"/>
    <n v="0.59550000000000003"/>
    <n v="0.98429999999999995"/>
    <n v="0.92330000000000001"/>
    <n v="0.99329999999999996"/>
    <n v="0.66169999999999995"/>
    <n v="0.99"/>
    <n v="0.96830000000000005"/>
    <n v="1"/>
    <x v="22"/>
  </r>
  <r>
    <x v="7"/>
    <n v="60190008"/>
    <s v="FRM"/>
    <s v="California"/>
    <s v="Fresno"/>
    <n v="36.781388999999997"/>
    <n v="-119.772222"/>
    <n v="94032"/>
    <x v="22"/>
    <n v="54.5"/>
    <x v="0"/>
    <x v="23"/>
    <x v="23"/>
    <x v="23"/>
    <x v="23"/>
    <x v="23"/>
    <x v="21"/>
    <x v="23"/>
    <x v="23"/>
    <n v="0.5"/>
    <n v="0.4046168"/>
    <n v="2.4357902999999999"/>
    <n v="5.8074025999999996"/>
    <n v="21.518497499999999"/>
    <n v="0.94257029999999997"/>
    <n v="18.8187599"/>
    <n v="3.5676122000000001"/>
    <n v="0.52759679999999998"/>
    <n v="0.57909999999999995"/>
    <n v="1.1977"/>
    <n v="0.85170000000000001"/>
    <n v="1.0651999999999999"/>
    <n v="0.40820000000000001"/>
    <n v="0.91659999999999997"/>
    <n v="0.89510000000000001"/>
    <n v="1.2217"/>
    <x v="23"/>
  </r>
  <r>
    <x v="7"/>
    <n v="60195001"/>
    <s v="FRM"/>
    <s v="California"/>
    <s v="Fresno"/>
    <n v="36.819167"/>
    <n v="-119.71638900000001"/>
    <n v="94033"/>
    <x v="23"/>
    <n v="50"/>
    <x v="0"/>
    <x v="24"/>
    <x v="24"/>
    <x v="24"/>
    <x v="24"/>
    <x v="24"/>
    <x v="22"/>
    <x v="24"/>
    <x v="24"/>
    <n v="0.5"/>
    <n v="0.36531859999999999"/>
    <n v="2.2979547999999999"/>
    <n v="5.5196699999999996"/>
    <n v="18.6633377"/>
    <n v="0.84361779999999997"/>
    <n v="17.9551239"/>
    <n v="3.3997082999999999"/>
    <n v="0.49774580000000002"/>
    <n v="0.51280000000000003"/>
    <n v="1.1117999999999999"/>
    <n v="0.84460000000000002"/>
    <n v="1.1162000000000001"/>
    <n v="0.38479999999999998"/>
    <n v="0.91100000000000003"/>
    <n v="0.88880000000000003"/>
    <n v="1.1395"/>
    <x v="24"/>
  </r>
  <r>
    <x v="7"/>
    <n v="60195025"/>
    <s v="FRM"/>
    <s v="California"/>
    <s v="Fresno"/>
    <n v="36.727083"/>
    <n v="-119.732056"/>
    <n v="93032"/>
    <x v="24"/>
    <n v="49.1"/>
    <x v="0"/>
    <x v="25"/>
    <x v="25"/>
    <x v="25"/>
    <x v="25"/>
    <x v="25"/>
    <x v="23"/>
    <x v="25"/>
    <x v="25"/>
    <n v="0.5"/>
    <n v="0.38442870000000001"/>
    <n v="2.079037"/>
    <n v="5.8647407999999999"/>
    <n v="16.260644899999999"/>
    <n v="0.935199"/>
    <n v="19.0213623"/>
    <n v="3.6045899000000001"/>
    <n v="0.45171929999999999"/>
    <n v="0.5323"/>
    <n v="0.88039999999999996"/>
    <n v="0.96240000000000003"/>
    <n v="0.93489999999999995"/>
    <n v="0.49020000000000002"/>
    <n v="1.0242"/>
    <n v="1.0026999999999999"/>
    <n v="0.90690000000000004"/>
    <x v="25"/>
  </r>
  <r>
    <x v="7"/>
    <n v="60231002"/>
    <s v="FRM"/>
    <s v="California"/>
    <s v="Humboldt"/>
    <n v="40.801665999999997"/>
    <n v="-124.16194400000001"/>
    <n v="138012"/>
    <x v="25"/>
    <n v="21.6"/>
    <x v="0"/>
    <x v="26"/>
    <x v="26"/>
    <x v="26"/>
    <x v="26"/>
    <x v="26"/>
    <x v="24"/>
    <x v="26"/>
    <x v="26"/>
    <n v="0.5"/>
    <n v="0.25896819999999998"/>
    <n v="1.2623025000000001"/>
    <n v="0.31600610000000001"/>
    <n v="17.728084599999999"/>
    <n v="0.70730170000000003"/>
    <n v="0.4901471"/>
    <n v="0.1979901"/>
    <n v="0.16792869999999999"/>
    <n v="0.32319999999999999"/>
    <n v="1.0649"/>
    <n v="0.74280000000000002"/>
    <n v="0.97809999999999997"/>
    <n v="0.63670000000000004"/>
    <n v="0.92300000000000004"/>
    <n v="0.71760000000000002"/>
    <n v="0.83420000000000005"/>
    <x v="26"/>
  </r>
  <r>
    <x v="7"/>
    <n v="60231004"/>
    <s v="FRM"/>
    <s v="California"/>
    <s v="Humboldt"/>
    <n v="40.776944"/>
    <n v="-124.17749999999999"/>
    <n v="138012"/>
    <x v="26"/>
    <n v="22.4"/>
    <x v="0"/>
    <x v="27"/>
    <x v="27"/>
    <x v="27"/>
    <x v="27"/>
    <x v="27"/>
    <x v="25"/>
    <x v="27"/>
    <x v="27"/>
    <n v="0.5"/>
    <n v="0.25043280000000001"/>
    <n v="1.21889"/>
    <n v="0.32514270000000001"/>
    <n v="18.522563900000002"/>
    <n v="0.69812410000000003"/>
    <n v="0.52736839999999996"/>
    <n v="0.20243330000000001"/>
    <n v="0.1975673"/>
    <n v="0.26379999999999998"/>
    <n v="1.1376999999999999"/>
    <n v="0.71479999999999999"/>
    <n v="0.9708"/>
    <n v="0.60360000000000003"/>
    <n v="0.88690000000000002"/>
    <n v="0.68959999999999999"/>
    <n v="0.79200000000000004"/>
    <x v="27"/>
  </r>
  <r>
    <x v="7"/>
    <n v="60250005"/>
    <s v="FRM"/>
    <s v="California"/>
    <s v="Imperial"/>
    <n v="32.676110999999999"/>
    <n v="-115.483333"/>
    <n v="50055"/>
    <x v="27"/>
    <n v="33.700000000000003"/>
    <x v="0"/>
    <x v="28"/>
    <x v="28"/>
    <x v="28"/>
    <x v="28"/>
    <x v="28"/>
    <x v="26"/>
    <x v="28"/>
    <x v="28"/>
    <n v="0.5"/>
    <n v="1.6948051"/>
    <n v="1.7322507"/>
    <n v="0.97983370000000003"/>
    <n v="21.9817657"/>
    <n v="0.63256120000000005"/>
    <n v="2.5607698000000001"/>
    <n v="0.52032409999999996"/>
    <n v="3.1081254"/>
    <n v="0.52259999999999995"/>
    <n v="0.97130000000000005"/>
    <n v="0.97919999999999996"/>
    <n v="0.98560000000000003"/>
    <n v="0.65369999999999995"/>
    <n v="1.1642999999999999"/>
    <n v="1.0777000000000001"/>
    <n v="0.84330000000000005"/>
    <x v="28"/>
  </r>
  <r>
    <x v="7"/>
    <n v="60250007"/>
    <s v="FRM"/>
    <s v="California"/>
    <s v="Imperial"/>
    <n v="32.978349999999999"/>
    <n v="-115.53829"/>
    <n v="52055"/>
    <x v="28"/>
    <n v="16.2"/>
    <x v="0"/>
    <x v="29"/>
    <x v="29"/>
    <x v="29"/>
    <x v="29"/>
    <x v="29"/>
    <x v="27"/>
    <x v="29"/>
    <x v="29"/>
    <n v="0.5"/>
    <n v="0.53481469999999998"/>
    <n v="0.91747529999999999"/>
    <n v="0.55345949999999999"/>
    <n v="10.256543199999999"/>
    <n v="0.29603170000000001"/>
    <n v="1.5270550000000001"/>
    <n v="0.30512620000000001"/>
    <n v="1.3835440999999999"/>
    <n v="0.127"/>
    <n v="0.84140000000000004"/>
    <n v="0.63260000000000005"/>
    <n v="1.2523"/>
    <n v="0.20680000000000001"/>
    <n v="1.0965"/>
    <n v="0.53839999999999999"/>
    <n v="1.0849"/>
    <x v="29"/>
  </r>
  <r>
    <x v="7"/>
    <n v="60251003"/>
    <s v="FRM"/>
    <s v="California"/>
    <s v="Imperial"/>
    <n v="32.791666999999997"/>
    <n v="-115.561667"/>
    <n v="51055"/>
    <x v="29"/>
    <n v="16.2"/>
    <x v="0"/>
    <x v="30"/>
    <x v="30"/>
    <x v="30"/>
    <x v="30"/>
    <x v="30"/>
    <x v="28"/>
    <x v="30"/>
    <x v="30"/>
    <n v="0.5"/>
    <n v="0.56337760000000003"/>
    <n v="0.48667969999999999"/>
    <n v="0.255164"/>
    <n v="12.5292358"/>
    <n v="0.1936329"/>
    <n v="0.62978460000000003"/>
    <n v="0.13088359999999999"/>
    <n v="0.99955959999999999"/>
    <n v="0.114"/>
    <n v="0.74580000000000002"/>
    <n v="0.4491"/>
    <n v="1.5079"/>
    <n v="0.13339999999999999"/>
    <n v="1.4104000000000001"/>
    <n v="0.28360000000000002"/>
    <n v="1.1672"/>
    <x v="30"/>
  </r>
  <r>
    <x v="7"/>
    <n v="60271003"/>
    <s v="FRM"/>
    <s v="California"/>
    <s v="Inyo"/>
    <n v="36.487777999999999"/>
    <n v="-117.87055599999999"/>
    <n v="88045"/>
    <x v="30"/>
    <n v="24.6"/>
    <x v="0"/>
    <x v="31"/>
    <x v="31"/>
    <x v="31"/>
    <x v="31"/>
    <x v="31"/>
    <x v="29"/>
    <x v="31"/>
    <x v="31"/>
    <n v="0.5"/>
    <n v="0.39641490000000001"/>
    <n v="0.53939530000000002"/>
    <n v="0.55135409999999996"/>
    <n v="20.466916999999999"/>
    <n v="0.59178920000000002"/>
    <n v="1.1546474"/>
    <n v="0.39971699999999999"/>
    <n v="4.6455999999999997E-2"/>
    <n v="9.4399999999999998E-2"/>
    <n v="0.58299999999999996"/>
    <n v="0.38200000000000001"/>
    <n v="0.83399999999999996"/>
    <n v="0.20430000000000001"/>
    <n v="0.78849999999999998"/>
    <n v="0.34660000000000002"/>
    <n v="1.0892999999999999"/>
    <x v="31"/>
  </r>
  <r>
    <x v="7"/>
    <n v="60290010"/>
    <s v="FRM"/>
    <s v="California"/>
    <s v="Kern"/>
    <n v="35.385556000000001"/>
    <n v="-119.01472200000001"/>
    <n v="80034"/>
    <x v="31"/>
    <n v="63.9"/>
    <x v="0"/>
    <x v="32"/>
    <x v="32"/>
    <x v="32"/>
    <x v="32"/>
    <x v="32"/>
    <x v="30"/>
    <x v="32"/>
    <x v="32"/>
    <n v="0.5"/>
    <n v="0.79145049999999995"/>
    <n v="2.4526273999999999"/>
    <n v="7.0342707999999998"/>
    <n v="23.275308599999999"/>
    <n v="1.2309965"/>
    <n v="22.664814"/>
    <n v="4.3036218000000002"/>
    <n v="0.39168170000000002"/>
    <n v="0.57540000000000002"/>
    <n v="1.0138"/>
    <n v="0.8901"/>
    <n v="1.0327999999999999"/>
    <n v="0.44690000000000002"/>
    <n v="0.95679999999999998"/>
    <n v="0.93489999999999995"/>
    <n v="1.0437000000000001"/>
    <x v="32"/>
  </r>
  <r>
    <x v="7"/>
    <n v="60290014"/>
    <s v="FRM"/>
    <s v="California"/>
    <s v="Kern"/>
    <n v="35.356110999999999"/>
    <n v="-119.040278"/>
    <n v="80034"/>
    <x v="32"/>
    <n v="60.8"/>
    <x v="0"/>
    <x v="33"/>
    <x v="33"/>
    <x v="33"/>
    <x v="33"/>
    <x v="33"/>
    <x v="31"/>
    <x v="33"/>
    <x v="33"/>
    <n v="0.5"/>
    <n v="0.73807769999999995"/>
    <n v="2.3116302000000002"/>
    <n v="7.6291431999999997"/>
    <n v="18.779094700000002"/>
    <n v="1.4137569999999999"/>
    <n v="24.4792557"/>
    <n v="4.654541"/>
    <n v="0.36902699999999999"/>
    <n v="0.53710000000000002"/>
    <n v="0.99219999999999997"/>
    <n v="0.8952"/>
    <n v="0.99839999999999995"/>
    <n v="0.41930000000000001"/>
    <n v="0.97809999999999997"/>
    <n v="0.95109999999999995"/>
    <n v="1.0283"/>
    <x v="33"/>
  </r>
  <r>
    <x v="7"/>
    <n v="60290016"/>
    <s v="FRM"/>
    <s v="California"/>
    <s v="Kern"/>
    <n v="35.324722000000001"/>
    <n v="-118.999167"/>
    <n v="79034"/>
    <x v="33"/>
    <n v="63.2"/>
    <x v="0"/>
    <x v="34"/>
    <x v="34"/>
    <x v="34"/>
    <x v="34"/>
    <x v="34"/>
    <x v="32"/>
    <x v="34"/>
    <x v="34"/>
    <n v="0.5"/>
    <n v="0.66601880000000002"/>
    <n v="2.1906080000000001"/>
    <n v="7.5048575"/>
    <n v="21.927289999999999"/>
    <n v="1.3527651999999999"/>
    <n v="24.129875200000001"/>
    <n v="4.5850080999999996"/>
    <n v="0.35027960000000002"/>
    <n v="0.49"/>
    <n v="0.96109999999999995"/>
    <n v="0.89380000000000004"/>
    <n v="0.97619999999999996"/>
    <n v="0.40289999999999998"/>
    <n v="0.98040000000000005"/>
    <n v="0.95209999999999995"/>
    <n v="1"/>
    <x v="34"/>
  </r>
  <r>
    <x v="7"/>
    <n v="60310004"/>
    <s v="FRM"/>
    <s v="California"/>
    <s v="Kings"/>
    <n v="36.101388999999998"/>
    <n v="-119.565833"/>
    <n v="87032"/>
    <x v="34"/>
    <n v="50"/>
    <x v="0"/>
    <x v="35"/>
    <x v="35"/>
    <x v="35"/>
    <x v="35"/>
    <x v="35"/>
    <x v="33"/>
    <x v="35"/>
    <x v="35"/>
    <n v="0.5"/>
    <n v="0.43954019999999999"/>
    <n v="1.6349549999999999"/>
    <n v="5.5425911000000001"/>
    <n v="19.1676559"/>
    <n v="0.71078450000000004"/>
    <n v="18.3112602"/>
    <n v="3.454421"/>
    <n v="0.33236460000000001"/>
    <n v="0.5091"/>
    <n v="0.96099999999999997"/>
    <n v="0.92700000000000005"/>
    <n v="0.94269999999999998"/>
    <n v="0.32500000000000001"/>
    <n v="1.0179"/>
    <n v="0.98280000000000001"/>
    <n v="1.0388999999999999"/>
    <x v="35"/>
  </r>
  <r>
    <x v="7"/>
    <n v="60333001"/>
    <s v="FRM"/>
    <s v="California"/>
    <s v="Lake"/>
    <n v="39.031388999999997"/>
    <n v="-122.922222"/>
    <n v="120015"/>
    <x v="35"/>
    <n v="25.3"/>
    <x v="0"/>
    <x v="36"/>
    <x v="36"/>
    <x v="36"/>
    <x v="36"/>
    <x v="36"/>
    <x v="34"/>
    <x v="36"/>
    <x v="36"/>
    <n v="0.5"/>
    <n v="0.79676919999999996"/>
    <n v="0.60154569999999996"/>
    <n v="0.62367479999999997"/>
    <n v="17.1678982"/>
    <n v="1.7819738000000001"/>
    <n v="0.11827020000000001"/>
    <n v="0.65541139999999998"/>
    <n v="3.1029884999999999"/>
    <n v="0.75800000000000001"/>
    <n v="0.99099999999999999"/>
    <n v="0.80889999999999995"/>
    <n v="0.99409999999999998"/>
    <n v="0.80149999999999999"/>
    <n v="0.97209999999999996"/>
    <n v="0.81030000000000002"/>
    <n v="1"/>
    <x v="36"/>
  </r>
  <r>
    <x v="7"/>
    <n v="60370002"/>
    <s v="FRM"/>
    <s v="California"/>
    <s v="Los Angeles"/>
    <n v="34.136499999999998"/>
    <n v="-117.92391000000001"/>
    <n v="67040"/>
    <x v="36"/>
    <n v="35.700000000000003"/>
    <x v="0"/>
    <x v="37"/>
    <x v="37"/>
    <x v="37"/>
    <x v="37"/>
    <x v="37"/>
    <x v="35"/>
    <x v="37"/>
    <x v="37"/>
    <n v="0.5"/>
    <n v="0.72829710000000003"/>
    <n v="2.8275684999999999"/>
    <n v="3.5404589"/>
    <n v="14.5323744"/>
    <n v="2.1720451999999999"/>
    <n v="9.4172478000000002"/>
    <n v="1.9070152"/>
    <n v="0.122351"/>
    <n v="0.50249999999999995"/>
    <n v="1.1153"/>
    <n v="0.89739999999999998"/>
    <n v="0.8427"/>
    <n v="0.54469999999999996"/>
    <n v="1.1108"/>
    <n v="0.95220000000000005"/>
    <n v="0.99509999999999998"/>
    <x v="37"/>
  </r>
  <r>
    <x v="7"/>
    <n v="60371002"/>
    <s v="FRM"/>
    <s v="California"/>
    <s v="Los Angeles"/>
    <n v="34.176049999999996"/>
    <n v="-118.31712"/>
    <n v="68037"/>
    <x v="37"/>
    <n v="36.6"/>
    <x v="0"/>
    <x v="38"/>
    <x v="38"/>
    <x v="38"/>
    <x v="38"/>
    <x v="38"/>
    <x v="36"/>
    <x v="38"/>
    <x v="38"/>
    <n v="0.5"/>
    <n v="0.92800950000000004"/>
    <n v="2.3472341999999999"/>
    <n v="4.4736028000000001"/>
    <n v="11.3941002"/>
    <n v="3.2068650999999999"/>
    <n v="11.3650751"/>
    <n v="2.3471223999999999"/>
    <n v="0.1089456"/>
    <n v="0.66910000000000003"/>
    <n v="0.96879999999999999"/>
    <n v="0.9294"/>
    <n v="0.94089999999999996"/>
    <n v="0.73640000000000005"/>
    <n v="1.0275000000000001"/>
    <n v="0.98180000000000001"/>
    <n v="0.9395"/>
    <x v="38"/>
  </r>
  <r>
    <x v="7"/>
    <n v="60371103"/>
    <s v="FRM"/>
    <s v="California"/>
    <s v="Los Angeles"/>
    <n v="34.066589999999998"/>
    <n v="-118.22687999999999"/>
    <n v="67037"/>
    <x v="38"/>
    <n v="37.4"/>
    <x v="0"/>
    <x v="39"/>
    <x v="39"/>
    <x v="39"/>
    <x v="39"/>
    <x v="39"/>
    <x v="37"/>
    <x v="39"/>
    <x v="39"/>
    <n v="0.5"/>
    <n v="1.1130943"/>
    <n v="2.3799592999999999"/>
    <n v="4.6781888"/>
    <n v="10.694513300000001"/>
    <n v="4.0023279"/>
    <n v="11.4027891"/>
    <n v="2.4881947000000002"/>
    <n v="0.18955069999999999"/>
    <n v="0.65569999999999995"/>
    <n v="1.1066"/>
    <n v="0.87190000000000001"/>
    <n v="1.1776"/>
    <n v="0.57599999999999996"/>
    <n v="1.0253000000000001"/>
    <n v="0.84689999999999999"/>
    <n v="0.55549999999999999"/>
    <x v="39"/>
  </r>
  <r>
    <x v="7"/>
    <n v="60371201"/>
    <s v="FRM"/>
    <s v="California"/>
    <s v="Los Angeles"/>
    <n v="34.199249999999999"/>
    <n v="-118.53276"/>
    <n v="68035"/>
    <x v="39"/>
    <n v="27.4"/>
    <x v="0"/>
    <x v="40"/>
    <x v="40"/>
    <x v="40"/>
    <x v="40"/>
    <x v="40"/>
    <x v="38"/>
    <x v="40"/>
    <x v="40"/>
    <n v="0.5"/>
    <n v="0.510521"/>
    <n v="1.6619295000000001"/>
    <n v="2.7129622000000002"/>
    <n v="11.879011200000001"/>
    <n v="2.1892412000000001"/>
    <n v="6.5342197000000004"/>
    <n v="1.3689897"/>
    <n v="9.9463800000000005E-2"/>
    <n v="0.67120000000000002"/>
    <n v="0.98599999999999999"/>
    <n v="0.90100000000000002"/>
    <n v="0.99099999999999999"/>
    <n v="0.746"/>
    <n v="0.98970000000000002"/>
    <n v="0.94210000000000005"/>
    <n v="1"/>
    <x v="40"/>
  </r>
  <r>
    <x v="7"/>
    <n v="60371301"/>
    <s v="FRM"/>
    <s v="California"/>
    <s v="Los Angeles"/>
    <n v="33.928989999999999"/>
    <n v="-118.21071000000001"/>
    <n v="65037"/>
    <x v="40"/>
    <n v="38.700000000000003"/>
    <x v="0"/>
    <x v="41"/>
    <x v="41"/>
    <x v="41"/>
    <x v="41"/>
    <x v="41"/>
    <x v="39"/>
    <x v="41"/>
    <x v="41"/>
    <n v="0.5"/>
    <n v="1.0132642000000001"/>
    <n v="2.5959959000000001"/>
    <n v="4.3940735000000002"/>
    <n v="13.491179499999999"/>
    <n v="3.0401441999999999"/>
    <n v="11.3226175"/>
    <n v="2.3299308000000001"/>
    <n v="9.6258999999999997E-2"/>
    <n v="0.71489999999999998"/>
    <n v="0.99250000000000005"/>
    <n v="0.91490000000000005"/>
    <n v="0.99050000000000005"/>
    <n v="0.74390000000000001"/>
    <n v="0.99139999999999995"/>
    <n v="0.95530000000000004"/>
    <n v="1"/>
    <x v="41"/>
  </r>
  <r>
    <x v="7"/>
    <n v="60371602"/>
    <s v="FRM"/>
    <s v="California"/>
    <s v="Los Angeles"/>
    <n v="34.011940000000003"/>
    <n v="-118.06995000000001"/>
    <n v="66038"/>
    <x v="41"/>
    <n v="38"/>
    <x v="0"/>
    <x v="42"/>
    <x v="42"/>
    <x v="42"/>
    <x v="42"/>
    <x v="42"/>
    <x v="40"/>
    <x v="42"/>
    <x v="42"/>
    <n v="0.5"/>
    <n v="1.1925460000000001"/>
    <n v="3.3763274999999999"/>
    <n v="3.7873559000000001"/>
    <n v="14.778038"/>
    <n v="3.0834427"/>
    <n v="9.2192077999999995"/>
    <n v="1.9743339"/>
    <n v="0.16433600000000001"/>
    <n v="0.79730000000000001"/>
    <n v="0.97460000000000002"/>
    <n v="0.87329999999999997"/>
    <n v="1.0676000000000001"/>
    <n v="0.84399999999999997"/>
    <n v="0.8992"/>
    <n v="0.91139999999999999"/>
    <n v="1.3501000000000001"/>
    <x v="42"/>
  </r>
  <r>
    <x v="7"/>
    <n v="60372005"/>
    <s v="FRM"/>
    <s v="California"/>
    <s v="Los Angeles"/>
    <n v="34.132599999999996"/>
    <n v="-118.1272"/>
    <n v="67038"/>
    <x v="30"/>
    <n v="34.1"/>
    <x v="0"/>
    <x v="43"/>
    <x v="43"/>
    <x v="43"/>
    <x v="43"/>
    <x v="43"/>
    <x v="41"/>
    <x v="43"/>
    <x v="43"/>
    <n v="0.5"/>
    <n v="1.0936148000000001"/>
    <n v="2.5286602999999999"/>
    <n v="4.4416818999999998"/>
    <n v="8.4106912999999999"/>
    <n v="3.8662524"/>
    <n v="10.7633686"/>
    <n v="2.3769922000000001"/>
    <n v="0.21179770000000001"/>
    <n v="0.66949999999999998"/>
    <n v="1.0004999999999999"/>
    <n v="0.89700000000000002"/>
    <n v="0.95920000000000005"/>
    <n v="0.66"/>
    <n v="1.0666"/>
    <n v="0.93159999999999998"/>
    <n v="0.96789999999999998"/>
    <x v="43"/>
  </r>
  <r>
    <x v="7"/>
    <n v="60374002"/>
    <s v="FRM"/>
    <s v="California"/>
    <s v="Los Angeles"/>
    <n v="33.82376"/>
    <n v="-118.18921"/>
    <n v="64037"/>
    <x v="42"/>
    <n v="34.1"/>
    <x v="0"/>
    <x v="44"/>
    <x v="44"/>
    <x v="44"/>
    <x v="44"/>
    <x v="44"/>
    <x v="42"/>
    <x v="44"/>
    <x v="44"/>
    <n v="0.5"/>
    <n v="0.85985370000000005"/>
    <n v="2.4574769000000001"/>
    <n v="4.0146666"/>
    <n v="10.9351559"/>
    <n v="2.8602183000000001"/>
    <n v="10.2441826"/>
    <n v="2.1300091999999999"/>
    <n v="0.10302119999999999"/>
    <n v="0.61539999999999995"/>
    <n v="0.74809999999999999"/>
    <n v="0.98609999999999998"/>
    <n v="0.91849999999999998"/>
    <n v="0.85260000000000002"/>
    <n v="1.0465"/>
    <n v="1.0286"/>
    <n v="1.1040000000000001"/>
    <x v="44"/>
  </r>
  <r>
    <x v="7"/>
    <n v="60374004"/>
    <s v="FRM"/>
    <s v="California"/>
    <s v="Los Angeles"/>
    <n v="33.792360000000002"/>
    <n v="-118.17533"/>
    <n v="64037"/>
    <x v="43"/>
    <n v="29.1"/>
    <x v="0"/>
    <x v="45"/>
    <x v="45"/>
    <x v="45"/>
    <x v="45"/>
    <x v="45"/>
    <x v="43"/>
    <x v="45"/>
    <x v="45"/>
    <n v="0.5"/>
    <n v="0.76267430000000003"/>
    <n v="1.8515326000000001"/>
    <n v="4.1811499999999997"/>
    <n v="5.8074789000000004"/>
    <n v="2.8216171000000001"/>
    <n v="10.9014711"/>
    <n v="2.2418051000000001"/>
    <n v="9.4267199999999995E-2"/>
    <n v="0.6139"/>
    <n v="0.70609999999999995"/>
    <n v="1.0624"/>
    <n v="0.70409999999999995"/>
    <n v="0.85899999999999999"/>
    <n v="1.155"/>
    <n v="1.1165"/>
    <n v="1.0866"/>
    <x v="45"/>
  </r>
  <r>
    <x v="7"/>
    <n v="60379033"/>
    <s v="FRM"/>
    <s v="California"/>
    <s v="Los Angeles"/>
    <n v="34.671388999999998"/>
    <n v="-118.130556"/>
    <n v="72039"/>
    <x v="28"/>
    <n v="15.4"/>
    <x v="0"/>
    <x v="46"/>
    <x v="46"/>
    <x v="46"/>
    <x v="46"/>
    <x v="46"/>
    <x v="44"/>
    <x v="46"/>
    <x v="46"/>
    <n v="0.5"/>
    <n v="0.80236839999999998"/>
    <n v="1.0787783"/>
    <n v="0.8511978"/>
    <n v="8.9551152999999992"/>
    <n v="1.5251764000000001"/>
    <n v="1.1367874"/>
    <n v="0.58936619999999995"/>
    <n v="3.0490799999999998E-2"/>
    <n v="0.379"/>
    <n v="0.93640000000000001"/>
    <n v="0.65190000000000003"/>
    <n v="0.9476"/>
    <n v="0.54649999999999999"/>
    <n v="0.98029999999999995"/>
    <n v="0.59309999999999996"/>
    <n v="1"/>
    <x v="46"/>
  </r>
  <r>
    <x v="7"/>
    <n v="60450006"/>
    <s v="FRM"/>
    <s v="California"/>
    <s v="Mendocino"/>
    <n v="39.150556000000002"/>
    <n v="-123.205"/>
    <n v="121014"/>
    <x v="44"/>
    <n v="20.2"/>
    <x v="0"/>
    <x v="47"/>
    <x v="47"/>
    <x v="47"/>
    <x v="47"/>
    <x v="47"/>
    <x v="45"/>
    <x v="47"/>
    <x v="47"/>
    <n v="0.5"/>
    <n v="0.82654660000000002"/>
    <n v="0.66395249999999995"/>
    <n v="0.86253829999999998"/>
    <n v="11.653986"/>
    <n v="1.7193967999999999"/>
    <n v="0.94318230000000003"/>
    <n v="0.75634999999999997"/>
    <n v="2.3361025"/>
    <n v="0.82089999999999996"/>
    <n v="0.96279999999999999"/>
    <n v="0.86880000000000002"/>
    <n v="0.99439999999999995"/>
    <n v="0.82950000000000002"/>
    <n v="0.97240000000000004"/>
    <n v="0.89410000000000001"/>
    <n v="1"/>
    <x v="47"/>
  </r>
  <r>
    <x v="7"/>
    <n v="60472510"/>
    <s v="FRM"/>
    <s v="California"/>
    <s v="Merced"/>
    <n v="37.309167000000002"/>
    <n v="-120.48055600000001"/>
    <n v="100028"/>
    <x v="45"/>
    <n v="47.7"/>
    <x v="0"/>
    <x v="48"/>
    <x v="48"/>
    <x v="48"/>
    <x v="48"/>
    <x v="48"/>
    <x v="46"/>
    <x v="48"/>
    <x v="48"/>
    <n v="0.5"/>
    <n v="0.45883350000000001"/>
    <n v="1.5650179"/>
    <n v="3.802146"/>
    <n v="25.932746900000001"/>
    <n v="0.86172320000000002"/>
    <n v="12.012730599999999"/>
    <n v="2.2978930000000002"/>
    <n v="0.28446759999999999"/>
    <n v="0.50600000000000001"/>
    <n v="0.90669999999999995"/>
    <n v="0.94669999999999999"/>
    <n v="0.93740000000000001"/>
    <n v="0.53139999999999998"/>
    <n v="1.0178"/>
    <n v="0.99180000000000001"/>
    <n v="0.84919999999999995"/>
    <x v="48"/>
  </r>
  <r>
    <x v="7"/>
    <n v="60531003"/>
    <s v="FRM"/>
    <s v="California"/>
    <s v="Monterey"/>
    <n v="36.696829999999999"/>
    <n v="-121.636167"/>
    <n v="97019"/>
    <x v="46"/>
    <n v="12.8"/>
    <x v="0"/>
    <x v="49"/>
    <x v="49"/>
    <x v="49"/>
    <x v="49"/>
    <x v="49"/>
    <x v="47"/>
    <x v="49"/>
    <x v="49"/>
    <n v="0.5"/>
    <n v="0.4840371"/>
    <n v="1.0391250000000001"/>
    <n v="1.0805297"/>
    <n v="5.3126268000000003"/>
    <n v="1.3170364000000001"/>
    <n v="2.1836991000000001"/>
    <n v="0.68386619999999998"/>
    <n v="0.26897789999999999"/>
    <n v="0.60019999999999996"/>
    <n v="0.98629999999999995"/>
    <n v="0.85219999999999996"/>
    <n v="0.99370000000000003"/>
    <n v="0.73919999999999997"/>
    <n v="0.9617"/>
    <n v="0.86809999999999998"/>
    <n v="0.98060000000000003"/>
    <x v="49"/>
  </r>
  <r>
    <x v="7"/>
    <n v="60570005"/>
    <s v="FRM"/>
    <s v="California"/>
    <s v="Nevada"/>
    <n v="39.234444000000003"/>
    <n v="-121.055556"/>
    <n v="118029"/>
    <x v="47"/>
    <n v="31"/>
    <x v="0"/>
    <x v="50"/>
    <x v="50"/>
    <x v="50"/>
    <x v="50"/>
    <x v="50"/>
    <x v="48"/>
    <x v="50"/>
    <x v="50"/>
    <n v="0.5"/>
    <n v="0.91084379999999998"/>
    <n v="0.78151040000000005"/>
    <n v="0.61272249999999995"/>
    <n v="25.471485099999999"/>
    <n v="1.416423"/>
    <n v="0.43142330000000001"/>
    <n v="0.5894123"/>
    <n v="0.35278589999999999"/>
    <n v="0.70450000000000002"/>
    <n v="0.99050000000000005"/>
    <n v="0.76549999999999996"/>
    <n v="0.995"/>
    <n v="0.72650000000000003"/>
    <n v="0.98109999999999997"/>
    <n v="0.75990000000000002"/>
    <n v="1"/>
    <x v="50"/>
  </r>
  <r>
    <x v="7"/>
    <n v="60571001"/>
    <s v="FRM"/>
    <s v="California"/>
    <s v="Nevada"/>
    <n v="39.338611"/>
    <n v="-120.170278"/>
    <n v="117035"/>
    <x v="48"/>
    <n v="23.9"/>
    <x v="0"/>
    <x v="51"/>
    <x v="51"/>
    <x v="51"/>
    <x v="51"/>
    <x v="51"/>
    <x v="49"/>
    <x v="51"/>
    <x v="51"/>
    <n v="0.5"/>
    <n v="0.76328739999999995"/>
    <n v="1.6779413999999999"/>
    <n v="0.58685080000000001"/>
    <n v="17.9335117"/>
    <n v="0.58758379999999999"/>
    <n v="1.2958818999999999"/>
    <n v="0.4431195"/>
    <n v="0.12566150000000001"/>
    <n v="0.44319999999999998"/>
    <n v="1.0602"/>
    <n v="0.83009999999999995"/>
    <n v="0.9496"/>
    <n v="0.49730000000000002"/>
    <n v="1.3392999999999999"/>
    <n v="0.80859999999999999"/>
    <n v="1.0745"/>
    <x v="51"/>
  </r>
  <r>
    <x v="7"/>
    <n v="60592022"/>
    <s v="FRM"/>
    <s v="California"/>
    <s v="Orange"/>
    <n v="33.630029999999998"/>
    <n v="-117.67592999999999"/>
    <n v="62041"/>
    <x v="49"/>
    <n v="23.8"/>
    <x v="0"/>
    <x v="52"/>
    <x v="52"/>
    <x v="52"/>
    <x v="52"/>
    <x v="52"/>
    <x v="50"/>
    <x v="52"/>
    <x v="52"/>
    <n v="0.5"/>
    <n v="0.62398149999999997"/>
    <n v="2.6622517000000001"/>
    <n v="2.6987972"/>
    <n v="6.8411565000000003"/>
    <n v="1.4646797"/>
    <n v="7.4255781000000001"/>
    <n v="1.4873953"/>
    <n v="0.14886530000000001"/>
    <n v="0.56389999999999996"/>
    <n v="0.97529999999999994"/>
    <n v="0.89939999999999998"/>
    <n v="0.97699999999999998"/>
    <n v="0.65759999999999996"/>
    <n v="0.99170000000000003"/>
    <n v="0.95140000000000002"/>
    <n v="1"/>
    <x v="52"/>
  </r>
  <r>
    <x v="7"/>
    <n v="60610006"/>
    <s v="FRM"/>
    <s v="California"/>
    <s v="Placer"/>
    <n v="38.745832999999998"/>
    <n v="-121.265278"/>
    <n v="114026"/>
    <x v="50"/>
    <n v="24.9"/>
    <x v="0"/>
    <x v="53"/>
    <x v="53"/>
    <x v="53"/>
    <x v="53"/>
    <x v="53"/>
    <x v="51"/>
    <x v="53"/>
    <x v="53"/>
    <n v="0.5"/>
    <n v="0.20359740000000001"/>
    <n v="1.2972636"/>
    <n v="1.787644"/>
    <n v="13.8566647"/>
    <n v="0.34760360000000001"/>
    <n v="5.7204809000000001"/>
    <n v="1.0892636"/>
    <n v="0.15448339999999999"/>
    <n v="0.63500000000000001"/>
    <n v="0.98080000000000001"/>
    <n v="0.91479999999999995"/>
    <n v="0.99409999999999998"/>
    <n v="0.46960000000000002"/>
    <n v="0.98740000000000006"/>
    <n v="0.96230000000000004"/>
    <n v="1"/>
    <x v="53"/>
  </r>
  <r>
    <x v="7"/>
    <n v="60631006"/>
    <s v="FRM"/>
    <s v="California"/>
    <s v="Plumas"/>
    <n v="39.937221999999998"/>
    <n v="-120.93777799999999"/>
    <n v="124031"/>
    <x v="51"/>
    <n v="29"/>
    <x v="0"/>
    <x v="54"/>
    <x v="54"/>
    <x v="54"/>
    <x v="54"/>
    <x v="54"/>
    <x v="52"/>
    <x v="54"/>
    <x v="54"/>
    <n v="0.5"/>
    <n v="0.14124010000000001"/>
    <n v="2.3403640000000001"/>
    <n v="0.39575759999999999"/>
    <n v="24.014829599999999"/>
    <n v="0.1547538"/>
    <n v="1.1688608"/>
    <n v="0.2289822"/>
    <n v="0.1074682"/>
    <n v="8.9700000000000002E-2"/>
    <n v="1.0846"/>
    <n v="0.73019999999999996"/>
    <n v="0.94530000000000003"/>
    <n v="0.17230000000000001"/>
    <n v="1.5396000000000001"/>
    <n v="0.70099999999999996"/>
    <n v="1.1696"/>
    <x v="54"/>
  </r>
  <r>
    <x v="7"/>
    <n v="60631009"/>
    <s v="FRM"/>
    <s v="California"/>
    <s v="Plumas"/>
    <n v="39.808332999999998"/>
    <n v="-120.471667"/>
    <n v="122034"/>
    <x v="52"/>
    <n v="30.6"/>
    <x v="0"/>
    <x v="55"/>
    <x v="55"/>
    <x v="55"/>
    <x v="55"/>
    <x v="55"/>
    <x v="53"/>
    <x v="55"/>
    <x v="55"/>
    <n v="0.5"/>
    <n v="0.25481140000000002"/>
    <n v="3.3463576000000002"/>
    <n v="0.3228646"/>
    <n v="24.9278908"/>
    <n v="0.2413363"/>
    <n v="0.8012534"/>
    <n v="0.16537830000000001"/>
    <n v="6.8634700000000007E-2"/>
    <n v="0.2019"/>
    <n v="0.91879999999999995"/>
    <n v="0.83860000000000001"/>
    <n v="0.92549999999999999"/>
    <n v="0.34649999999999997"/>
    <n v="1.8763000000000001"/>
    <n v="0.72019999999999995"/>
    <n v="0.75390000000000001"/>
    <x v="55"/>
  </r>
  <r>
    <x v="7"/>
    <n v="60651003"/>
    <s v="FRM"/>
    <s v="California"/>
    <s v="Riverside"/>
    <n v="33.94603"/>
    <n v="-117.40063000000001"/>
    <n v="64043"/>
    <x v="53"/>
    <n v="38.9"/>
    <x v="0"/>
    <x v="56"/>
    <x v="56"/>
    <x v="56"/>
    <x v="56"/>
    <x v="56"/>
    <x v="54"/>
    <x v="56"/>
    <x v="56"/>
    <n v="0.5"/>
    <n v="0.70798830000000001"/>
    <n v="2.0181773000000001"/>
    <n v="5.2586855999999997"/>
    <n v="9.7138223999999997"/>
    <n v="2.4272524999999998"/>
    <n v="14.9947701"/>
    <n v="2.9587240000000001"/>
    <n v="0.34192790000000001"/>
    <n v="0.60050000000000003"/>
    <n v="0.90280000000000005"/>
    <n v="0.90980000000000005"/>
    <n v="0.98819999999999997"/>
    <n v="0.65149999999999997"/>
    <n v="0.99209999999999998"/>
    <n v="0.96340000000000003"/>
    <n v="1.0671999999999999"/>
    <x v="56"/>
  </r>
  <r>
    <x v="7"/>
    <n v="60652002"/>
    <s v="FRM"/>
    <s v="California"/>
    <s v="Riverside"/>
    <n v="33.708530000000003"/>
    <n v="-116.21536999999999"/>
    <n v="60052"/>
    <x v="54"/>
    <n v="16.3"/>
    <x v="0"/>
    <x v="57"/>
    <x v="57"/>
    <x v="57"/>
    <x v="57"/>
    <x v="57"/>
    <x v="55"/>
    <x v="57"/>
    <x v="57"/>
    <n v="0.5"/>
    <n v="0.79427179999999997"/>
    <n v="0.828739"/>
    <n v="0.71252689999999996"/>
    <n v="10.6260653"/>
    <n v="1.3124747000000001"/>
    <n v="0.84322059999999999"/>
    <n v="0.47847620000000002"/>
    <n v="0.27273039999999998"/>
    <n v="0.58020000000000005"/>
    <n v="0.84960000000000002"/>
    <n v="0.72640000000000005"/>
    <n v="0.90739999999999998"/>
    <n v="0.84789999999999999"/>
    <n v="0.58830000000000005"/>
    <n v="0.92069999999999996"/>
    <n v="0.82789999999999997"/>
    <x v="57"/>
  </r>
  <r>
    <x v="7"/>
    <n v="60655001"/>
    <s v="FRM"/>
    <s v="California"/>
    <s v="Riverside"/>
    <n v="33.85275"/>
    <n v="-116.54101"/>
    <n v="62049"/>
    <x v="1"/>
    <n v="12.8"/>
    <x v="0"/>
    <x v="58"/>
    <x v="58"/>
    <x v="58"/>
    <x v="58"/>
    <x v="58"/>
    <x v="56"/>
    <x v="58"/>
    <x v="58"/>
    <n v="0.5"/>
    <n v="0.78166820000000004"/>
    <n v="0.49666159999999998"/>
    <n v="0.4318903"/>
    <n v="8.9977626999999991"/>
    <n v="1.0312504"/>
    <n v="0.21560119999999999"/>
    <n v="0.37580330000000001"/>
    <n v="3.5429000000000002E-2"/>
    <n v="0.35580000000000001"/>
    <n v="0.879"/>
    <n v="0.61450000000000005"/>
    <n v="0.89870000000000005"/>
    <n v="0.55679999999999996"/>
    <n v="1.6040000000000001"/>
    <n v="0.56359999999999999"/>
    <n v="1.3855"/>
    <x v="58"/>
  </r>
  <r>
    <x v="7"/>
    <n v="60658001"/>
    <s v="FRM"/>
    <s v="California"/>
    <s v="Riverside"/>
    <n v="33.999580000000002"/>
    <n v="-117.41601"/>
    <n v="65043"/>
    <x v="55"/>
    <n v="40.5"/>
    <x v="0"/>
    <x v="59"/>
    <x v="59"/>
    <x v="59"/>
    <x v="59"/>
    <x v="59"/>
    <x v="57"/>
    <x v="59"/>
    <x v="59"/>
    <n v="0.5"/>
    <n v="0.75592210000000004"/>
    <n v="2.3811814999999998"/>
    <n v="4.8916373000000002"/>
    <n v="12.7963352"/>
    <n v="2.3175569"/>
    <n v="13.883565900000001"/>
    <n v="2.7602962999999998"/>
    <n v="0.29199199999999997"/>
    <n v="0.54059999999999997"/>
    <n v="1.1254999999999999"/>
    <n v="0.88800000000000001"/>
    <n v="0.92749999999999999"/>
    <n v="0.47710000000000002"/>
    <n v="1.0864"/>
    <n v="0.96930000000000005"/>
    <n v="1.1560999999999999"/>
    <x v="59"/>
  </r>
  <r>
    <x v="7"/>
    <n v="60658005"/>
    <s v="FRM"/>
    <s v="California"/>
    <s v="Riverside"/>
    <n v="33.995638"/>
    <n v="-117.49330399999999"/>
    <n v="65043"/>
    <x v="56"/>
    <n v="44.5"/>
    <x v="0"/>
    <x v="60"/>
    <x v="60"/>
    <x v="60"/>
    <x v="60"/>
    <x v="60"/>
    <x v="58"/>
    <x v="60"/>
    <x v="60"/>
    <n v="0.5"/>
    <n v="0.76686100000000001"/>
    <n v="2.2549638999999999"/>
    <n v="5.0673317999999998"/>
    <n v="15.903747600000001"/>
    <n v="2.2543902"/>
    <n v="14.5584984"/>
    <n v="2.8660412000000002"/>
    <n v="0.33745979999999998"/>
    <n v="0.51890000000000003"/>
    <n v="0.98619999999999997"/>
    <n v="1.0246999999999999"/>
    <n v="0.78449999999999998"/>
    <n v="0.46250000000000002"/>
    <n v="1.3486"/>
    <n v="1.1363000000000001"/>
    <n v="1.9793000000000001"/>
    <x v="60"/>
  </r>
  <r>
    <x v="7"/>
    <n v="60670006"/>
    <s v="FRM"/>
    <s v="California"/>
    <s v="Sacramento"/>
    <n v="38.613779000000001"/>
    <n v="-121.368014"/>
    <n v="113025"/>
    <x v="57"/>
    <n v="47.1"/>
    <x v="0"/>
    <x v="61"/>
    <x v="61"/>
    <x v="61"/>
    <x v="61"/>
    <x v="61"/>
    <x v="59"/>
    <x v="61"/>
    <x v="61"/>
    <n v="0.5"/>
    <n v="0.72796669999999997"/>
    <n v="2.1474345000000001"/>
    <n v="2.4732813999999999"/>
    <n v="30.905445100000001"/>
    <n v="1.6647695"/>
    <n v="6.5587844999999998"/>
    <n v="1.6864786"/>
    <n v="0.50897809999999999"/>
    <n v="0.60070000000000001"/>
    <n v="0.9829"/>
    <n v="0.86799999999999999"/>
    <n v="0.99180000000000001"/>
    <n v="0.62060000000000004"/>
    <n v="0.98860000000000003"/>
    <n v="0.86709999999999998"/>
    <n v="1"/>
    <x v="61"/>
  </r>
  <r>
    <x v="7"/>
    <n v="60670010"/>
    <s v="FRM"/>
    <s v="California"/>
    <s v="Sacramento"/>
    <n v="38.558332999999998"/>
    <n v="-121.491944"/>
    <n v="113024"/>
    <x v="58"/>
    <n v="36.299999999999997"/>
    <x v="0"/>
    <x v="62"/>
    <x v="62"/>
    <x v="62"/>
    <x v="62"/>
    <x v="62"/>
    <x v="60"/>
    <x v="62"/>
    <x v="62"/>
    <n v="0.5"/>
    <n v="0.71280589999999999"/>
    <n v="0.94574950000000002"/>
    <n v="2.4465370000000002"/>
    <n v="20.460754399999999"/>
    <n v="1.7367116"/>
    <n v="6.6618842999999996"/>
    <n v="1.5682324000000001"/>
    <n v="1.3468529"/>
    <n v="0.67249999999999999"/>
    <n v="0.98329999999999995"/>
    <n v="0.8881"/>
    <n v="0.98909999999999998"/>
    <n v="0.65359999999999996"/>
    <n v="0.98939999999999995"/>
    <n v="0.90469999999999995"/>
    <n v="1"/>
    <x v="62"/>
  </r>
  <r>
    <x v="7"/>
    <n v="60674001"/>
    <s v="FRM"/>
    <s v="California"/>
    <s v="Sacramento"/>
    <n v="38.555833"/>
    <n v="-121.457222"/>
    <n v="113024"/>
    <x v="59"/>
    <n v="40"/>
    <x v="0"/>
    <x v="63"/>
    <x v="63"/>
    <x v="63"/>
    <x v="63"/>
    <x v="63"/>
    <x v="61"/>
    <x v="63"/>
    <x v="63"/>
    <n v="0.5"/>
    <n v="0.51297409999999999"/>
    <n v="1.1445196"/>
    <n v="2.6224761000000001"/>
    <n v="24.159103399999999"/>
    <n v="1.6562767"/>
    <n v="7.0626534999999997"/>
    <n v="1.7753749000000001"/>
    <n v="0.60461299999999996"/>
    <n v="0.81910000000000005"/>
    <n v="0.70989999999999998"/>
    <n v="0.69579999999999997"/>
    <n v="1.2186999999999999"/>
    <n v="1.4655"/>
    <n v="0.61219999999999997"/>
    <n v="0.79700000000000004"/>
    <n v="2.6332"/>
    <x v="63"/>
  </r>
  <r>
    <x v="7"/>
    <n v="60690002"/>
    <s v="FRM"/>
    <s v="California"/>
    <s v="San Benito"/>
    <n v="36.844166999999999"/>
    <n v="-121.36111099999999"/>
    <n v="97021"/>
    <x v="60"/>
    <n v="14.5"/>
    <x v="0"/>
    <x v="64"/>
    <x v="64"/>
    <x v="64"/>
    <x v="64"/>
    <x v="64"/>
    <x v="62"/>
    <x v="64"/>
    <x v="64"/>
    <n v="0.5"/>
    <n v="0.40402159999999998"/>
    <n v="1.1283574000000001"/>
    <n v="1.3729392"/>
    <n v="5.5201726000000004"/>
    <n v="1.0639292"/>
    <n v="3.4767027000000001"/>
    <n v="0.83495520000000001"/>
    <n v="0.20042550000000001"/>
    <n v="0.50660000000000005"/>
    <n v="0.98360000000000003"/>
    <n v="0.85660000000000003"/>
    <n v="0.9778"/>
    <n v="0.6472"/>
    <n v="0.9758"/>
    <n v="0.8952"/>
    <n v="0.99780000000000002"/>
    <x v="64"/>
  </r>
  <r>
    <x v="7"/>
    <n v="60710025"/>
    <s v="FRM"/>
    <s v="California"/>
    <s v="San Bernardino"/>
    <n v="34.037222"/>
    <n v="-117.69"/>
    <n v="65041"/>
    <x v="61"/>
    <n v="39.9"/>
    <x v="0"/>
    <x v="65"/>
    <x v="65"/>
    <x v="65"/>
    <x v="65"/>
    <x v="65"/>
    <x v="63"/>
    <x v="65"/>
    <x v="65"/>
    <n v="0.5"/>
    <n v="0.86393710000000001"/>
    <n v="2.9422771999999999"/>
    <n v="3.9426868000000002"/>
    <n v="16.340564700000002"/>
    <n v="2.0992692000000002"/>
    <n v="10.882839199999999"/>
    <n v="2.1712935"/>
    <n v="0.1866662"/>
    <n v="0.67620000000000002"/>
    <n v="0.96009999999999995"/>
    <n v="0.93059999999999998"/>
    <n v="0.98740000000000006"/>
    <n v="0.79490000000000005"/>
    <n v="0.97189999999999999"/>
    <n v="0.96020000000000005"/>
    <n v="0.9627"/>
    <x v="65"/>
  </r>
  <r>
    <x v="7"/>
    <n v="60710306"/>
    <s v="FRM"/>
    <s v="California"/>
    <s v="San Bernardino"/>
    <n v="34.51"/>
    <n v="-117.330556"/>
    <n v="69045"/>
    <x v="62"/>
    <n v="15"/>
    <x v="0"/>
    <x v="66"/>
    <x v="66"/>
    <x v="66"/>
    <x v="66"/>
    <x v="66"/>
    <x v="64"/>
    <x v="66"/>
    <x v="66"/>
    <n v="0.5"/>
    <n v="0.66455070000000005"/>
    <n v="1.1820664000000001"/>
    <n v="1.6228203999999999"/>
    <n v="4.6407704000000001"/>
    <n v="1.0857425999999999"/>
    <n v="4.2331289999999999"/>
    <n v="0.99186209999999997"/>
    <n v="0.102714"/>
    <n v="0.50900000000000001"/>
    <n v="0.90210000000000001"/>
    <n v="0.98429999999999995"/>
    <n v="0.77390000000000003"/>
    <n v="0.49940000000000001"/>
    <n v="1.4149"/>
    <n v="0.89659999999999995"/>
    <n v="1.3164"/>
    <x v="66"/>
  </r>
  <r>
    <x v="7"/>
    <n v="60712002"/>
    <s v="FRM"/>
    <s v="California"/>
    <s v="San Bernardino"/>
    <n v="34.100020000000001"/>
    <n v="-117.49200999999999"/>
    <n v="66043"/>
    <x v="63"/>
    <n v="41.8"/>
    <x v="0"/>
    <x v="67"/>
    <x v="67"/>
    <x v="67"/>
    <x v="67"/>
    <x v="67"/>
    <x v="65"/>
    <x v="67"/>
    <x v="67"/>
    <n v="0.5"/>
    <n v="0.673489"/>
    <n v="2.8562626999999998"/>
    <n v="3.8389579999999999"/>
    <n v="19.1990032"/>
    <n v="2.4779735000000001"/>
    <n v="10.0335102"/>
    <n v="2.0637591"/>
    <n v="0.15822749999999999"/>
    <n v="0.46339999999999998"/>
    <n v="1.0274000000000001"/>
    <n v="0.78200000000000003"/>
    <n v="1.1137999999999999"/>
    <n v="0.59760000000000002"/>
    <n v="0.86760000000000004"/>
    <n v="0.74"/>
    <n v="0.59850000000000003"/>
    <x v="67"/>
  </r>
  <r>
    <x v="7"/>
    <n v="60718001"/>
    <s v="FRM"/>
    <s v="California"/>
    <s v="San Bernardino"/>
    <n v="34.264443999999997"/>
    <n v="-116.86444400000001"/>
    <n v="66048"/>
    <x v="64"/>
    <n v="29.2"/>
    <x v="0"/>
    <x v="68"/>
    <x v="68"/>
    <x v="68"/>
    <x v="68"/>
    <x v="68"/>
    <x v="66"/>
    <x v="68"/>
    <x v="68"/>
    <n v="0.5"/>
    <n v="0.37679479999999999"/>
    <n v="0.85074090000000002"/>
    <n v="0.59136679999999997"/>
    <n v="24.8595486"/>
    <n v="0.82359559999999998"/>
    <n v="0.97576240000000003"/>
    <n v="0.28043370000000001"/>
    <n v="1.7466499999999999E-2"/>
    <n v="0.23069999999999999"/>
    <n v="0.90249999999999997"/>
    <n v="0.64570000000000005"/>
    <n v="0.92849999999999999"/>
    <n v="0.49330000000000002"/>
    <n v="0.97160000000000002"/>
    <n v="0.54959999999999998"/>
    <n v="1"/>
    <x v="68"/>
  </r>
  <r>
    <x v="7"/>
    <n v="60719004"/>
    <s v="FRM"/>
    <s v="California"/>
    <s v="San Bernardino"/>
    <n v="34.106879999999997"/>
    <n v="-117.27410999999999"/>
    <n v="65045"/>
    <x v="65"/>
    <n v="42.3"/>
    <x v="0"/>
    <x v="69"/>
    <x v="69"/>
    <x v="69"/>
    <x v="69"/>
    <x v="69"/>
    <x v="67"/>
    <x v="69"/>
    <x v="69"/>
    <n v="0.5"/>
    <n v="0.67370560000000002"/>
    <n v="2.1968991999999998"/>
    <n v="4.3815866000000003"/>
    <n v="17.261672999999998"/>
    <n v="1.8748845999999999"/>
    <n v="12.684813500000001"/>
    <n v="2.4914138000000001"/>
    <n v="0.27487699999999998"/>
    <n v="0.58540000000000003"/>
    <n v="1.1231"/>
    <n v="0.89129999999999998"/>
    <n v="0.95020000000000004"/>
    <n v="0.53720000000000001"/>
    <n v="1.0198"/>
    <n v="0.97109999999999996"/>
    <n v="0.97409999999999997"/>
    <x v="69"/>
  </r>
  <r>
    <x v="7"/>
    <n v="60730001"/>
    <s v="FRM"/>
    <s v="California"/>
    <s v="San Diego"/>
    <n v="32.631231"/>
    <n v="-117.05907500000001"/>
    <n v="52043"/>
    <x v="66"/>
    <n v="26.1"/>
    <x v="0"/>
    <x v="70"/>
    <x v="70"/>
    <x v="70"/>
    <x v="70"/>
    <x v="70"/>
    <x v="68"/>
    <x v="70"/>
    <x v="70"/>
    <n v="0.5"/>
    <n v="0.57921319999999998"/>
    <n v="2.4347981999999999"/>
    <n v="1.4092606999999999"/>
    <n v="15.7400951"/>
    <n v="1.64171"/>
    <n v="2.9035758999999999"/>
    <n v="0.711148"/>
    <n v="0.25537890000000002"/>
    <n v="0.73"/>
    <n v="0.99150000000000005"/>
    <n v="0.79210000000000003"/>
    <n v="1.0588"/>
    <n v="0.78149999999999997"/>
    <n v="0.8085"/>
    <n v="0.79649999999999999"/>
    <n v="0.96319999999999995"/>
    <x v="70"/>
  </r>
  <r>
    <x v="7"/>
    <n v="60730003"/>
    <s v="FRM"/>
    <s v="California"/>
    <s v="San Diego"/>
    <n v="32.791193999999997"/>
    <n v="-116.942092"/>
    <n v="53044"/>
    <x v="67"/>
    <n v="23.6"/>
    <x v="0"/>
    <x v="71"/>
    <x v="71"/>
    <x v="71"/>
    <x v="71"/>
    <x v="71"/>
    <x v="69"/>
    <x v="71"/>
    <x v="71"/>
    <n v="0.5"/>
    <n v="0.33625490000000002"/>
    <n v="2.0933454"/>
    <n v="1.8723658000000001"/>
    <n v="11.596955299999999"/>
    <n v="1.4930631999999999"/>
    <n v="4.5910392"/>
    <n v="0.97606709999999997"/>
    <n v="0.186444"/>
    <n v="0.66149999999999998"/>
    <n v="1.0642"/>
    <n v="0.81689999999999996"/>
    <n v="1.0228999999999999"/>
    <n v="0.73560000000000003"/>
    <n v="0.86970000000000003"/>
    <n v="0.86629999999999996"/>
    <n v="0.96679999999999999"/>
    <x v="71"/>
  </r>
  <r>
    <x v="7"/>
    <n v="60730006"/>
    <s v="FRM"/>
    <s v="California"/>
    <s v="San Diego"/>
    <n v="32.836461"/>
    <n v="-117.12875200000001"/>
    <n v="54043"/>
    <x v="25"/>
    <n v="21.8"/>
    <x v="0"/>
    <x v="72"/>
    <x v="72"/>
    <x v="72"/>
    <x v="72"/>
    <x v="72"/>
    <x v="70"/>
    <x v="72"/>
    <x v="72"/>
    <n v="0.5"/>
    <n v="0.50110900000000003"/>
    <n v="2.3789574999999998"/>
    <n v="1.8918265999999999"/>
    <n v="9.2084980000000005"/>
    <n v="1.6215044999999999"/>
    <n v="4.5232238999999996"/>
    <n v="0.98450579999999999"/>
    <n v="0.2400554"/>
    <n v="0.66"/>
    <n v="1.018"/>
    <n v="0.89990000000000003"/>
    <n v="0.97660000000000002"/>
    <n v="0.65600000000000003"/>
    <n v="1.0809"/>
    <n v="0.88360000000000005"/>
    <n v="0.97340000000000004"/>
    <x v="72"/>
  </r>
  <r>
    <x v="7"/>
    <n v="60731010"/>
    <s v="FRM"/>
    <s v="California"/>
    <s v="San Diego"/>
    <n v="32.701492000000002"/>
    <n v="-117.149653"/>
    <n v="52043"/>
    <x v="68"/>
    <n v="28.1"/>
    <x v="0"/>
    <x v="73"/>
    <x v="73"/>
    <x v="73"/>
    <x v="73"/>
    <x v="73"/>
    <x v="71"/>
    <x v="73"/>
    <x v="73"/>
    <n v="0.5"/>
    <n v="0.53220849999999997"/>
    <n v="2.4129600999999998"/>
    <n v="1.6798317"/>
    <n v="16.498739199999999"/>
    <n v="1.6471517"/>
    <n v="3.7874637"/>
    <n v="0.86063109999999998"/>
    <n v="0.27227970000000001"/>
    <n v="0.68610000000000004"/>
    <n v="1.0061"/>
    <n v="0.86480000000000001"/>
    <n v="1.0039"/>
    <n v="0.77990000000000004"/>
    <n v="0.92300000000000004"/>
    <n v="0.8851"/>
    <n v="0.99819999999999998"/>
    <x v="73"/>
  </r>
  <r>
    <x v="7"/>
    <n v="60750005"/>
    <s v="FRM"/>
    <s v="California"/>
    <s v="San Francisco"/>
    <n v="37.765999999999998"/>
    <n v="-122.3991"/>
    <n v="108016"/>
    <x v="69"/>
    <n v="28.6"/>
    <x v="0"/>
    <x v="74"/>
    <x v="74"/>
    <x v="74"/>
    <x v="74"/>
    <x v="74"/>
    <x v="72"/>
    <x v="74"/>
    <x v="74"/>
    <n v="0.5"/>
    <n v="0.49286459999999999"/>
    <n v="1.4956746999999999"/>
    <n v="2.2650063"/>
    <n v="14.6793242"/>
    <n v="1.1910704000000001"/>
    <n v="6.3037318999999998"/>
    <n v="1.2596958"/>
    <n v="0.42550789999999999"/>
    <n v="0.76500000000000001"/>
    <n v="0.98829999999999996"/>
    <n v="0.9143"/>
    <n v="0.9929"/>
    <n v="0.69750000000000001"/>
    <n v="0.9879"/>
    <n v="0.96120000000000005"/>
    <n v="1"/>
    <x v="74"/>
  </r>
  <r>
    <x v="7"/>
    <n v="60771002"/>
    <s v="FRM"/>
    <s v="California"/>
    <s v="San Joaquin"/>
    <n v="37.950833000000003"/>
    <n v="-121.2675"/>
    <n v="107024"/>
    <x v="70"/>
    <n v="45.5"/>
    <x v="0"/>
    <x v="75"/>
    <x v="75"/>
    <x v="75"/>
    <x v="75"/>
    <x v="75"/>
    <x v="73"/>
    <x v="75"/>
    <x v="75"/>
    <n v="0.5"/>
    <n v="0.72234589999999999"/>
    <n v="1.7976607"/>
    <n v="2.8546686000000001"/>
    <n v="27.7673931"/>
    <n v="2.0585113000000002"/>
    <n v="7.2760258000000002"/>
    <n v="1.8887080999999999"/>
    <n v="0.65618220000000005"/>
    <n v="0.82899999999999996"/>
    <n v="0.85860000000000003"/>
    <n v="0.65569999999999995"/>
    <n v="1.2096"/>
    <n v="1.1719999999999999"/>
    <n v="0.56969999999999998"/>
    <n v="0.75429999999999997"/>
    <n v="1.9403999999999999"/>
    <x v="75"/>
  </r>
  <r>
    <x v="7"/>
    <n v="60792006"/>
    <s v="FRM"/>
    <s v="California"/>
    <s v="San Luis Obispo"/>
    <n v="35.256605999999998"/>
    <n v="-120.66888899999999"/>
    <n v="82022"/>
    <x v="71"/>
    <n v="13.5"/>
    <x v="0"/>
    <x v="76"/>
    <x v="76"/>
    <x v="76"/>
    <x v="76"/>
    <x v="76"/>
    <x v="74"/>
    <x v="76"/>
    <x v="76"/>
    <n v="0.5"/>
    <n v="0.53802720000000004"/>
    <n v="0.67012609999999995"/>
    <n v="1.4227278999999999"/>
    <n v="4.6893868000000003"/>
    <n v="1.3906358000000001"/>
    <n v="3.1348128000000002"/>
    <n v="0.94837210000000005"/>
    <n v="0.2964852"/>
    <n v="0.36980000000000002"/>
    <n v="0.64200000000000002"/>
    <n v="0.99199999999999999"/>
    <n v="0.83979999999999999"/>
    <n v="0.67420000000000002"/>
    <n v="1.2939000000000001"/>
    <n v="0.92530000000000001"/>
    <n v="1.0854999999999999"/>
    <x v="76"/>
  </r>
  <r>
    <x v="7"/>
    <n v="60798001"/>
    <s v="FRM"/>
    <s v="California"/>
    <s v="San Luis Obispo"/>
    <n v="35.491388999999998"/>
    <n v="-120.66805600000001"/>
    <n v="84023"/>
    <x v="72"/>
    <n v="19.3"/>
    <x v="0"/>
    <x v="77"/>
    <x v="77"/>
    <x v="77"/>
    <x v="77"/>
    <x v="77"/>
    <x v="75"/>
    <x v="77"/>
    <x v="77"/>
    <n v="0.5"/>
    <n v="0.8005679"/>
    <n v="1.2917186000000001"/>
    <n v="2.0095315"/>
    <n v="6.4680219000000001"/>
    <n v="1.2925378999999999"/>
    <n v="5.3688916999999998"/>
    <n v="1.3233244"/>
    <n v="0.29200920000000002"/>
    <n v="0.49990000000000001"/>
    <n v="0.90900000000000003"/>
    <n v="0.81969999999999998"/>
    <n v="1.0549999999999999"/>
    <n v="0.57509999999999994"/>
    <n v="0.93879999999999997"/>
    <n v="0.85099999999999998"/>
    <n v="1.1099000000000001"/>
    <x v="77"/>
  </r>
  <r>
    <x v="7"/>
    <n v="60811001"/>
    <s v="FRM"/>
    <s v="California"/>
    <s v="San Mateo"/>
    <n v="37.482900000000001"/>
    <n v="-122.2034"/>
    <n v="105016"/>
    <x v="73"/>
    <n v="28.8"/>
    <x v="0"/>
    <x v="78"/>
    <x v="78"/>
    <x v="78"/>
    <x v="78"/>
    <x v="78"/>
    <x v="76"/>
    <x v="78"/>
    <x v="78"/>
    <n v="0.5"/>
    <n v="0.56799789999999994"/>
    <n v="2.3383486000000002"/>
    <n v="2.673346"/>
    <n v="12.0201435"/>
    <n v="1.1619952"/>
    <n v="7.7422909999999998"/>
    <n v="1.5256940000000001"/>
    <n v="0.29532969999999997"/>
    <n v="0.65690000000000004"/>
    <n v="0.98199999999999998"/>
    <n v="0.9052"/>
    <n v="0.99070000000000003"/>
    <n v="0.63260000000000005"/>
    <n v="0.98680000000000001"/>
    <n v="0.95979999999999999"/>
    <n v="1"/>
    <x v="78"/>
  </r>
  <r>
    <x v="7"/>
    <n v="60830011"/>
    <s v="FRM"/>
    <s v="California"/>
    <s v="Santa Barbara"/>
    <n v="34.427776000000001"/>
    <n v="-119.69028"/>
    <n v="73027"/>
    <x v="74"/>
    <n v="19.100000000000001"/>
    <x v="0"/>
    <x v="79"/>
    <x v="79"/>
    <x v="79"/>
    <x v="79"/>
    <x v="79"/>
    <x v="77"/>
    <x v="79"/>
    <x v="79"/>
    <n v="0.5"/>
    <n v="0.5256286"/>
    <n v="0.88403359999999997"/>
    <n v="0.63786600000000004"/>
    <n v="14.1515112"/>
    <n v="1.2325619000000001"/>
    <n v="0.71992230000000001"/>
    <n v="0.42771150000000002"/>
    <n v="6.6957199999999994E-2"/>
    <n v="0.50929999999999997"/>
    <n v="0.97719999999999996"/>
    <n v="0.79990000000000006"/>
    <n v="0.98480000000000001"/>
    <n v="0.73560000000000003"/>
    <n v="0.98429999999999995"/>
    <n v="0.77029999999999998"/>
    <n v="1"/>
    <x v="79"/>
  </r>
  <r>
    <x v="7"/>
    <n v="60831008"/>
    <s v="FRM"/>
    <s v="California"/>
    <s v="Santa Barbara"/>
    <n v="34.949167000000003"/>
    <n v="-120.436667"/>
    <n v="79023"/>
    <x v="75"/>
    <n v="12.5"/>
    <x v="0"/>
    <x v="80"/>
    <x v="80"/>
    <x v="80"/>
    <x v="80"/>
    <x v="80"/>
    <x v="78"/>
    <x v="80"/>
    <x v="80"/>
    <n v="0.5"/>
    <n v="0.58981729999999999"/>
    <n v="0.47783429999999999"/>
    <n v="0.99754410000000004"/>
    <n v="6.0208240000000002"/>
    <n v="1.5176248999999999"/>
    <n v="1.5023392"/>
    <n v="0.69413420000000003"/>
    <n v="0.20403950000000001"/>
    <n v="0.35930000000000001"/>
    <n v="0.76729999999999998"/>
    <n v="0.83919999999999995"/>
    <n v="1.0019"/>
    <n v="0.68100000000000005"/>
    <n v="1.1746000000000001"/>
    <n v="0.78169999999999995"/>
    <n v="0.84330000000000005"/>
    <x v="80"/>
  </r>
  <r>
    <x v="7"/>
    <n v="60850002"/>
    <s v="FRM"/>
    <s v="California"/>
    <s v="Santa Clara"/>
    <n v="37"/>
    <n v="-121.574444"/>
    <n v="99020"/>
    <x v="76"/>
    <n v="22.1"/>
    <x v="0"/>
    <x v="81"/>
    <x v="81"/>
    <x v="81"/>
    <x v="81"/>
    <x v="81"/>
    <x v="79"/>
    <x v="81"/>
    <x v="81"/>
    <n v="0.5"/>
    <n v="0.52537789999999995"/>
    <n v="1.5108992000000001"/>
    <n v="1.7416891000000001"/>
    <n v="10.406662000000001"/>
    <n v="1.4762682"/>
    <n v="4.2164202"/>
    <n v="1.1524304000000001"/>
    <n v="0.57308599999999998"/>
    <n v="0.61850000000000005"/>
    <n v="0.76170000000000004"/>
    <n v="0.70660000000000001"/>
    <n v="1.2655000000000001"/>
    <n v="0.92010000000000003"/>
    <n v="0.64900000000000002"/>
    <n v="0.86709999999999998"/>
    <n v="2.3016000000000001"/>
    <x v="81"/>
  </r>
  <r>
    <x v="7"/>
    <n v="60850005"/>
    <s v="FRM"/>
    <s v="California"/>
    <s v="Santa Clara"/>
    <n v="37.348497000000002"/>
    <n v="-121.894898"/>
    <n v="103018"/>
    <x v="77"/>
    <n v="35.1"/>
    <x v="0"/>
    <x v="82"/>
    <x v="82"/>
    <x v="82"/>
    <x v="82"/>
    <x v="82"/>
    <x v="80"/>
    <x v="82"/>
    <x v="82"/>
    <n v="0.5"/>
    <n v="0.56358209999999997"/>
    <n v="2.8565805000000002"/>
    <n v="2.7946832000000001"/>
    <n v="17.247846599999999"/>
    <n v="1.1464965"/>
    <n v="8.1752710000000004"/>
    <n v="1.6047138999999999"/>
    <n v="0.26659359999999999"/>
    <n v="0.57530000000000003"/>
    <n v="0.98009999999999997"/>
    <n v="0.88719999999999999"/>
    <n v="0.99180000000000001"/>
    <n v="0.5746"/>
    <n v="0.98299999999999998"/>
    <n v="0.95120000000000005"/>
    <n v="1"/>
    <x v="82"/>
  </r>
  <r>
    <x v="7"/>
    <n v="60870007"/>
    <s v="FRM"/>
    <s v="California"/>
    <s v="Santa Cruz"/>
    <n v="36.984000000000002"/>
    <n v="-121.9883"/>
    <n v="100017"/>
    <x v="78"/>
    <n v="12.4"/>
    <x v="0"/>
    <x v="83"/>
    <x v="83"/>
    <x v="83"/>
    <x v="83"/>
    <x v="83"/>
    <x v="81"/>
    <x v="83"/>
    <x v="83"/>
    <n v="0.5"/>
    <n v="0.32544990000000001"/>
    <n v="0.75247920000000001"/>
    <n v="0.69753279999999995"/>
    <n v="6.8216891000000004"/>
    <n v="1.1178516000000001"/>
    <n v="1.0899506000000001"/>
    <n v="0.54878159999999998"/>
    <n v="0.56908820000000004"/>
    <n v="0.65529999999999999"/>
    <n v="0.96340000000000003"/>
    <n v="0.88190000000000002"/>
    <n v="0.98029999999999995"/>
    <n v="0.81699999999999995"/>
    <n v="0.9738"/>
    <n v="0.90700000000000003"/>
    <n v="1.1331"/>
    <x v="83"/>
  </r>
  <r>
    <x v="7"/>
    <n v="60890004"/>
    <s v="FRM"/>
    <s v="California"/>
    <s v="Shasta"/>
    <n v="40.549722000000003"/>
    <n v="-122.379167"/>
    <n v="132023"/>
    <x v="44"/>
    <n v="20.100000000000001"/>
    <x v="0"/>
    <x v="84"/>
    <x v="84"/>
    <x v="84"/>
    <x v="84"/>
    <x v="84"/>
    <x v="82"/>
    <x v="84"/>
    <x v="84"/>
    <n v="0.5"/>
    <n v="0.93693119999999996"/>
    <n v="1.035882"/>
    <n v="0.2437907"/>
    <n v="16.486169799999999"/>
    <n v="0.63406010000000002"/>
    <n v="8.2441899999999999E-2"/>
    <n v="0.22248889999999999"/>
    <n v="2.7492599999999999E-2"/>
    <n v="0.73719999999999997"/>
    <n v="0.95350000000000001"/>
    <n v="0.69099999999999995"/>
    <n v="0.99880000000000002"/>
    <n v="0.65849999999999997"/>
    <n v="0.86040000000000005"/>
    <n v="0.67959999999999998"/>
    <n v="0.9002"/>
    <x v="84"/>
  </r>
  <r>
    <x v="7"/>
    <n v="60950004"/>
    <s v="FRM"/>
    <s v="California"/>
    <s v="Solano"/>
    <n v="38.102699999999999"/>
    <n v="-122.23820000000001"/>
    <n v="110018"/>
    <x v="79"/>
    <n v="36.700000000000003"/>
    <x v="0"/>
    <x v="85"/>
    <x v="85"/>
    <x v="85"/>
    <x v="85"/>
    <x v="85"/>
    <x v="83"/>
    <x v="85"/>
    <x v="85"/>
    <n v="0.5"/>
    <n v="0.40420450000000002"/>
    <n v="1.4602746"/>
    <n v="2.5002558000000001"/>
    <n v="21.7395"/>
    <n v="1.1944636"/>
    <n v="7.1131063000000001"/>
    <n v="1.4113952999999999"/>
    <n v="0.42627510000000002"/>
    <n v="0.62719999999999998"/>
    <n v="0.98580000000000001"/>
    <n v="0.9234"/>
    <n v="0.99480000000000002"/>
    <n v="0.70420000000000005"/>
    <n v="0.98860000000000003"/>
    <n v="0.96550000000000002"/>
    <n v="1"/>
    <x v="85"/>
  </r>
  <r>
    <x v="7"/>
    <n v="60970003"/>
    <s v="FRM"/>
    <s v="California"/>
    <s v="Sonoma"/>
    <n v="38.4435"/>
    <n v="-122.71"/>
    <n v="114015"/>
    <x v="80"/>
    <n v="27"/>
    <x v="0"/>
    <x v="86"/>
    <x v="86"/>
    <x v="86"/>
    <x v="86"/>
    <x v="86"/>
    <x v="84"/>
    <x v="86"/>
    <x v="86"/>
    <n v="0.5"/>
    <n v="0.20306189999999999"/>
    <n v="0.78596840000000001"/>
    <n v="1.5799783000000001"/>
    <n v="17.3262672"/>
    <n v="1.1082894000000001"/>
    <n v="4.0583992000000002"/>
    <n v="0.83880670000000002"/>
    <n v="0.65361369999999996"/>
    <n v="0.45279999999999998"/>
    <n v="0.97"/>
    <n v="0.85840000000000005"/>
    <n v="0.99180000000000001"/>
    <n v="0.62370000000000003"/>
    <n v="0.98550000000000004"/>
    <n v="0.91569999999999996"/>
    <n v="1"/>
    <x v="86"/>
  </r>
  <r>
    <x v="7"/>
    <n v="60990005"/>
    <s v="FRM"/>
    <s v="California"/>
    <s v="Stanislaus"/>
    <n v="37.641666999999998"/>
    <n v="-120.993611"/>
    <n v="104025"/>
    <x v="81"/>
    <n v="50.6"/>
    <x v="0"/>
    <x v="87"/>
    <x v="87"/>
    <x v="87"/>
    <x v="87"/>
    <x v="87"/>
    <x v="85"/>
    <x v="87"/>
    <x v="87"/>
    <n v="0.5"/>
    <n v="0.56071029999999999"/>
    <n v="2.2295932999999999"/>
    <n v="5.4645028"/>
    <n v="19.712047599999998"/>
    <n v="1.3229386000000001"/>
    <n v="17.164333299999999"/>
    <n v="3.2905962"/>
    <n v="0.4362665"/>
    <n v="0.3402"/>
    <n v="0.91979999999999995"/>
    <n v="1.1816"/>
    <n v="0.77490000000000003"/>
    <n v="0.3871"/>
    <n v="1.4863"/>
    <n v="1.1161000000000001"/>
    <n v="1.1368"/>
    <x v="87"/>
  </r>
  <r>
    <x v="7"/>
    <n v="60990006"/>
    <s v="FRM"/>
    <s v="California"/>
    <s v="Stanislaus"/>
    <n v="37.488332999999997"/>
    <n v="-120.83583299999999"/>
    <n v="102026"/>
    <x v="82"/>
    <n v="52.8"/>
    <x v="0"/>
    <x v="88"/>
    <x v="88"/>
    <x v="88"/>
    <x v="88"/>
    <x v="88"/>
    <x v="86"/>
    <x v="88"/>
    <x v="88"/>
    <n v="0.5"/>
    <n v="0.56372460000000002"/>
    <n v="2.2048730999999999"/>
    <n v="4.8222332000000003"/>
    <n v="24.982700300000001"/>
    <n v="1.13106"/>
    <n v="15.217056299999999"/>
    <n v="2.9155638000000001"/>
    <n v="0.50191370000000002"/>
    <n v="0.59630000000000005"/>
    <n v="0.98109999999999997"/>
    <n v="0.94189999999999996"/>
    <n v="0.99309999999999998"/>
    <n v="0.61380000000000001"/>
    <n v="0.99099999999999999"/>
    <n v="0.97250000000000003"/>
    <n v="1"/>
    <x v="88"/>
  </r>
  <r>
    <x v="7"/>
    <n v="61010003"/>
    <s v="FRM"/>
    <s v="California"/>
    <s v="Sutter"/>
    <n v="39.138888999999999"/>
    <n v="-121.61750000000001"/>
    <n v="118025"/>
    <x v="83"/>
    <n v="40.1"/>
    <x v="0"/>
    <x v="89"/>
    <x v="89"/>
    <x v="89"/>
    <x v="89"/>
    <x v="89"/>
    <x v="87"/>
    <x v="89"/>
    <x v="89"/>
    <n v="0.5"/>
    <n v="0.85257210000000005"/>
    <n v="1.8500072999999999"/>
    <n v="1.7307421000000001"/>
    <n v="27.347555199999999"/>
    <n v="1.7356689000000001"/>
    <n v="3.8961945"/>
    <n v="1.2873425000000001"/>
    <n v="0.91062160000000003"/>
    <n v="1.2493000000000001"/>
    <n v="0.6915"/>
    <n v="0.60299999999999998"/>
    <n v="1.1677999999999999"/>
    <n v="1.4429000000000001"/>
    <n v="0.46660000000000001"/>
    <n v="0.7853"/>
    <n v="2.8820999999999999"/>
    <x v="89"/>
  </r>
  <r>
    <x v="7"/>
    <n v="61072002"/>
    <s v="FRM"/>
    <s v="California"/>
    <s v="Tulare"/>
    <n v="36.332222000000002"/>
    <n v="-119.290278"/>
    <n v="89034"/>
    <x v="84"/>
    <n v="50.9"/>
    <x v="0"/>
    <x v="90"/>
    <x v="90"/>
    <x v="90"/>
    <x v="90"/>
    <x v="90"/>
    <x v="88"/>
    <x v="90"/>
    <x v="90"/>
    <n v="0.5"/>
    <n v="0.81633489999999997"/>
    <n v="1.7890587"/>
    <n v="4.6332396999999998"/>
    <n v="24.3955479"/>
    <n v="2.0881414"/>
    <n v="13.403324100000001"/>
    <n v="3.0737526000000002"/>
    <n v="0.2513167"/>
    <n v="0.89270000000000005"/>
    <n v="0.99360000000000004"/>
    <n v="0.68940000000000001"/>
    <n v="1.3186"/>
    <n v="0.88490000000000002"/>
    <n v="0.65639999999999998"/>
    <n v="0.77210000000000001"/>
    <n v="0.74960000000000004"/>
    <x v="90"/>
  </r>
  <r>
    <x v="7"/>
    <n v="61110007"/>
    <s v="FRM"/>
    <s v="California"/>
    <s v="Ventura"/>
    <n v="34.21"/>
    <n v="-118.869444"/>
    <n v="69033"/>
    <x v="85"/>
    <n v="20"/>
    <x v="0"/>
    <x v="91"/>
    <x v="91"/>
    <x v="91"/>
    <x v="91"/>
    <x v="91"/>
    <x v="89"/>
    <x v="91"/>
    <x v="91"/>
    <n v="0.5"/>
    <n v="0.40031480000000003"/>
    <n v="1.4567952"/>
    <n v="2.2693462000000002"/>
    <n v="6.7151937000000004"/>
    <n v="2.4872613000000001"/>
    <n v="4.8209571999999996"/>
    <n v="1.2588763000000001"/>
    <n v="0.1743719"/>
    <n v="0.53839999999999999"/>
    <n v="0.96330000000000005"/>
    <n v="0.83079999999999998"/>
    <n v="1.0484"/>
    <n v="0.77880000000000005"/>
    <n v="0.8841"/>
    <n v="0.89500000000000002"/>
    <n v="1.2202999999999999"/>
    <x v="91"/>
  </r>
  <r>
    <x v="7"/>
    <n v="61110009"/>
    <s v="FRM"/>
    <s v="California"/>
    <s v="Ventura"/>
    <n v="34.404611000000003"/>
    <n v="-118.81"/>
    <n v="71034"/>
    <x v="86"/>
    <n v="16.3"/>
    <x v="0"/>
    <x v="92"/>
    <x v="92"/>
    <x v="92"/>
    <x v="92"/>
    <x v="92"/>
    <x v="90"/>
    <x v="92"/>
    <x v="92"/>
    <n v="0.5"/>
    <n v="0.32071549999999999"/>
    <n v="1.0448989"/>
    <n v="1.4762930999999999"/>
    <n v="7.2139654000000002"/>
    <n v="2.0696330000000001"/>
    <n v="2.6863568"/>
    <n v="0.91816529999999996"/>
    <n v="0.1693576"/>
    <n v="0.42570000000000002"/>
    <n v="1.6636"/>
    <n v="0.77170000000000005"/>
    <n v="0.91420000000000001"/>
    <n v="0.4783"/>
    <n v="1.8986000000000001"/>
    <n v="0.68459999999999999"/>
    <n v="0.76880000000000004"/>
    <x v="92"/>
  </r>
  <r>
    <x v="7"/>
    <n v="61112002"/>
    <s v="FRM"/>
    <s v="California"/>
    <s v="Ventura"/>
    <n v="34.277500000000003"/>
    <n v="-118.68472199999999"/>
    <n v="69034"/>
    <x v="87"/>
    <n v="22.3"/>
    <x v="0"/>
    <x v="93"/>
    <x v="93"/>
    <x v="93"/>
    <x v="93"/>
    <x v="93"/>
    <x v="91"/>
    <x v="93"/>
    <x v="93"/>
    <n v="0.5"/>
    <n v="0.38215090000000002"/>
    <n v="1.6268043999999999"/>
    <n v="2.6111955999999998"/>
    <n v="7.3999180999999998"/>
    <n v="2.1656119999999999"/>
    <n v="6.2037624999999998"/>
    <n v="1.3047165000000001"/>
    <n v="0.109019"/>
    <n v="0.58360000000000001"/>
    <n v="1.2256"/>
    <n v="0.85960000000000003"/>
    <n v="0.85470000000000002"/>
    <n v="0.54579999999999995"/>
    <n v="1.1587000000000001"/>
    <n v="0.84619999999999995"/>
    <n v="0.73850000000000005"/>
    <x v="93"/>
  </r>
  <r>
    <x v="7"/>
    <n v="61113001"/>
    <s v="FRM"/>
    <s v="California"/>
    <s v="Ventura"/>
    <n v="34.255000000000003"/>
    <n v="-119.1425"/>
    <n v="70031"/>
    <x v="88"/>
    <n v="19.3"/>
    <x v="0"/>
    <x v="94"/>
    <x v="94"/>
    <x v="94"/>
    <x v="94"/>
    <x v="94"/>
    <x v="92"/>
    <x v="94"/>
    <x v="94"/>
    <n v="0.5"/>
    <n v="0.4093157"/>
    <n v="1.4264791000000001"/>
    <n v="1.8975698999999999"/>
    <n v="7.8742089000000002"/>
    <n v="2.1423402"/>
    <n v="3.9544263000000002"/>
    <n v="1.0400269"/>
    <n v="0.13197490000000001"/>
    <n v="0.4536"/>
    <n v="1.0295000000000001"/>
    <n v="0.8579"/>
    <n v="0.98260000000000003"/>
    <n v="0.68359999999999999"/>
    <n v="1.0357000000000001"/>
    <n v="0.85499999999999998"/>
    <n v="0.93679999999999997"/>
    <x v="94"/>
  </r>
  <r>
    <x v="7"/>
    <n v="80010006"/>
    <s v="FRM"/>
    <s v="Colorado"/>
    <s v="Adams"/>
    <n v="39.826006999999997"/>
    <n v="-104.937438"/>
    <n v="103142"/>
    <x v="89"/>
    <n v="25.7"/>
    <x v="0"/>
    <x v="95"/>
    <x v="95"/>
    <x v="95"/>
    <x v="95"/>
    <x v="95"/>
    <x v="93"/>
    <x v="95"/>
    <x v="95"/>
    <n v="0.5"/>
    <n v="2.6721818000000002"/>
    <n v="3.0679430999999999"/>
    <n v="2.3823539999999999"/>
    <n v="7.5503596999999996"/>
    <n v="1.4535449"/>
    <n v="6.3549452000000004"/>
    <n v="1.2836877"/>
    <n v="0.476327"/>
    <n v="0.83940000000000003"/>
    <n v="0.99509999999999998"/>
    <n v="0.90280000000000005"/>
    <n v="0.99370000000000003"/>
    <n v="0.70820000000000005"/>
    <n v="0.98180000000000001"/>
    <n v="0.95089999999999997"/>
    <n v="1"/>
    <x v="95"/>
  </r>
  <r>
    <x v="7"/>
    <n v="80050005"/>
    <s v="FRM"/>
    <s v="Colorado"/>
    <s v="Arapahoe"/>
    <n v="39.604399000000001"/>
    <n v="-105.019526"/>
    <n v="101142"/>
    <x v="90"/>
    <n v="15.4"/>
    <x v="0"/>
    <x v="96"/>
    <x v="96"/>
    <x v="96"/>
    <x v="96"/>
    <x v="96"/>
    <x v="94"/>
    <x v="96"/>
    <x v="96"/>
    <n v="0.5"/>
    <n v="1.3673606"/>
    <n v="1.8363389000000001"/>
    <n v="1.0384612"/>
    <n v="6.6148094999999998"/>
    <n v="0.87680579999999997"/>
    <n v="2.4716388999999999"/>
    <n v="0.61130620000000002"/>
    <n v="0.13954620000000001"/>
    <n v="0.59730000000000005"/>
    <n v="0.98480000000000001"/>
    <n v="0.80489999999999995"/>
    <n v="0.97319999999999995"/>
    <n v="0.57369999999999999"/>
    <n v="0.9829"/>
    <n v="0.77610000000000001"/>
    <n v="1"/>
    <x v="96"/>
  </r>
  <r>
    <x v="7"/>
    <n v="80130003"/>
    <s v="FRM"/>
    <s v="Colorado"/>
    <s v="Boulder"/>
    <n v="40.164575999999997"/>
    <n v="-105.10085599999999"/>
    <n v="107142"/>
    <x v="91"/>
    <n v="21.2"/>
    <x v="0"/>
    <x v="97"/>
    <x v="97"/>
    <x v="97"/>
    <x v="97"/>
    <x v="97"/>
    <x v="95"/>
    <x v="97"/>
    <x v="97"/>
    <n v="0.5"/>
    <n v="1.5014947999999999"/>
    <n v="1.5307388"/>
    <n v="2.1590959999999999"/>
    <n v="7.1288027999999999"/>
    <n v="1.1770350999999999"/>
    <n v="5.9272466000000001"/>
    <n v="1.1837217"/>
    <n v="0.15642220000000001"/>
    <n v="0.73029999999999995"/>
    <n v="0.98699999999999999"/>
    <n v="0.90329999999999999"/>
    <n v="0.98309999999999997"/>
    <n v="0.68559999999999999"/>
    <n v="0.98319999999999996"/>
    <n v="0.95530000000000004"/>
    <n v="1"/>
    <x v="97"/>
  </r>
  <r>
    <x v="7"/>
    <n v="80130012"/>
    <s v="FRM"/>
    <s v="Colorado"/>
    <s v="Boulder"/>
    <n v="40.021096999999997"/>
    <n v="-105.26338200000001"/>
    <n v="105140"/>
    <x v="92"/>
    <n v="16.3"/>
    <x v="0"/>
    <x v="98"/>
    <x v="98"/>
    <x v="98"/>
    <x v="98"/>
    <x v="98"/>
    <x v="96"/>
    <x v="98"/>
    <x v="98"/>
    <n v="0.5"/>
    <n v="0.72167519999999996"/>
    <n v="1.5979178000000001"/>
    <n v="1.8582033"/>
    <n v="4.2395491999999999"/>
    <n v="0.91175839999999997"/>
    <n v="5.2341160999999996"/>
    <n v="1.0377474"/>
    <n v="0.2115716"/>
    <n v="0.32969999999999999"/>
    <n v="1.1016999999999999"/>
    <n v="0.89359999999999995"/>
    <n v="0.91220000000000001"/>
    <n v="0.49569999999999997"/>
    <n v="1.0894999999999999"/>
    <n v="0.91990000000000005"/>
    <n v="1.1519999999999999"/>
    <x v="98"/>
  </r>
  <r>
    <x v="7"/>
    <n v="80310002"/>
    <s v="FRM"/>
    <s v="Colorado"/>
    <s v="Denver"/>
    <n v="39.751184000000002"/>
    <n v="-104.98762499999999"/>
    <n v="103142"/>
    <x v="85"/>
    <n v="20.8"/>
    <x v="0"/>
    <x v="99"/>
    <x v="99"/>
    <x v="99"/>
    <x v="99"/>
    <x v="99"/>
    <x v="97"/>
    <x v="99"/>
    <x v="99"/>
    <n v="0.5"/>
    <n v="1.2156427000000001"/>
    <n v="2.3489439000000001"/>
    <n v="1.9302263"/>
    <n v="7.1591529999999999"/>
    <n v="0.98734359999999999"/>
    <n v="5.3823261000000002"/>
    <n v="1.0696110999999999"/>
    <n v="0.28611239999999999"/>
    <n v="0.55169999999999997"/>
    <n v="1.0537000000000001"/>
    <n v="1.1154999999999999"/>
    <n v="0.83189999999999997"/>
    <n v="0.68420000000000003"/>
    <n v="1.2975000000000001"/>
    <n v="1.0569"/>
    <n v="1.3908"/>
    <x v="99"/>
  </r>
  <r>
    <x v="7"/>
    <n v="80310023"/>
    <s v="FRM"/>
    <s v="Colorado"/>
    <s v="Denver"/>
    <n v="39.781083000000002"/>
    <n v="-104.95665"/>
    <n v="103142"/>
    <x v="93"/>
    <n v="21.2"/>
    <x v="0"/>
    <x v="100"/>
    <x v="100"/>
    <x v="100"/>
    <x v="100"/>
    <x v="100"/>
    <x v="98"/>
    <x v="100"/>
    <x v="100"/>
    <n v="0.5"/>
    <n v="1.9789987"/>
    <n v="2.5566072000000002"/>
    <n v="1.9688991"/>
    <n v="6.3778505000000001"/>
    <n v="1.1554720000000001"/>
    <n v="5.3066367999999997"/>
    <n v="1.0673054"/>
    <n v="0.36795270000000002"/>
    <n v="0.81789999999999996"/>
    <n v="0.97019999999999995"/>
    <n v="0.89180000000000004"/>
    <n v="0.96940000000000004"/>
    <n v="0.69940000000000002"/>
    <n v="0.96599999999999997"/>
    <n v="0.93869999999999998"/>
    <n v="0.97850000000000004"/>
    <x v="100"/>
  </r>
  <r>
    <x v="7"/>
    <n v="80310025"/>
    <s v="FRM"/>
    <s v="Colorado"/>
    <s v="Denver"/>
    <n v="39.704005000000002"/>
    <n v="-104.998113"/>
    <n v="102142"/>
    <x v="94"/>
    <n v="17.7"/>
    <x v="0"/>
    <x v="101"/>
    <x v="101"/>
    <x v="101"/>
    <x v="101"/>
    <x v="101"/>
    <x v="99"/>
    <x v="101"/>
    <x v="101"/>
    <n v="0.5"/>
    <n v="1.0598061999999999"/>
    <n v="2.1556033999999999"/>
    <n v="1.6922419"/>
    <n v="5.5972065999999998"/>
    <n v="0.93982469999999996"/>
    <n v="4.6200266000000001"/>
    <n v="0.92332449999999999"/>
    <n v="0.24431720000000001"/>
    <n v="0.83009999999999995"/>
    <n v="0.99470000000000003"/>
    <n v="0.91920000000000002"/>
    <n v="0.9929"/>
    <n v="0.73460000000000003"/>
    <n v="0.98419999999999996"/>
    <n v="0.96130000000000004"/>
    <n v="1"/>
    <x v="101"/>
  </r>
  <r>
    <x v="7"/>
    <n v="80350004"/>
    <s v="FRM"/>
    <s v="Colorado"/>
    <s v="Douglas"/>
    <n v="39.534488000000003"/>
    <n v="-105.070358"/>
    <n v="101141"/>
    <x v="95"/>
    <n v="14.7"/>
    <x v="0"/>
    <x v="102"/>
    <x v="102"/>
    <x v="102"/>
    <x v="102"/>
    <x v="102"/>
    <x v="100"/>
    <x v="102"/>
    <x v="102"/>
    <n v="0.5"/>
    <n v="0.46353250000000001"/>
    <n v="1.6496934999999999"/>
    <n v="1.3038917000000001"/>
    <n v="5.5534758999999996"/>
    <n v="0.5720383"/>
    <n v="3.7580754999999999"/>
    <n v="0.73925750000000001"/>
    <n v="0.17026520000000001"/>
    <n v="0.27510000000000001"/>
    <n v="1.01"/>
    <n v="1.1067"/>
    <n v="0.86629999999999996"/>
    <n v="0.49930000000000002"/>
    <n v="1.4349000000000001"/>
    <n v="1.0644"/>
    <n v="1.3885000000000001"/>
    <x v="102"/>
  </r>
  <r>
    <x v="7"/>
    <n v="80390001"/>
    <s v="FRM"/>
    <s v="Colorado"/>
    <s v="Elbert"/>
    <n v="39.231383999999998"/>
    <n v="-104.63477"/>
    <n v="98144"/>
    <x v="96"/>
    <n v="9.3000000000000007"/>
    <x v="0"/>
    <x v="103"/>
    <x v="103"/>
    <x v="103"/>
    <x v="103"/>
    <x v="103"/>
    <x v="101"/>
    <x v="103"/>
    <x v="103"/>
    <n v="0.5"/>
    <n v="0.94580609999999998"/>
    <n v="1.1234533"/>
    <n v="0.53138989999999997"/>
    <n v="4.1639347000000004"/>
    <n v="0.57606290000000004"/>
    <n v="1.1052202"/>
    <n v="0.35650470000000001"/>
    <n v="5.3210500000000001E-2"/>
    <n v="0.38940000000000002"/>
    <n v="0.91910000000000003"/>
    <n v="0.74980000000000002"/>
    <n v="0.98660000000000003"/>
    <n v="0.48"/>
    <n v="1.1836"/>
    <n v="0.69479999999999997"/>
    <n v="1.0659000000000001"/>
    <x v="103"/>
  </r>
  <r>
    <x v="7"/>
    <n v="80410017"/>
    <s v="FRM"/>
    <s v="Colorado"/>
    <s v="El Paso"/>
    <n v="38.848013999999999"/>
    <n v="-104.828564"/>
    <n v="94142"/>
    <x v="97"/>
    <n v="9.5"/>
    <x v="0"/>
    <x v="104"/>
    <x v="104"/>
    <x v="104"/>
    <x v="104"/>
    <x v="104"/>
    <x v="102"/>
    <x v="104"/>
    <x v="104"/>
    <n v="0.5"/>
    <n v="0.79484089999999996"/>
    <n v="1.1653652000000001"/>
    <n v="0.61379249999999996"/>
    <n v="4.1953148999999996"/>
    <n v="0.68629720000000005"/>
    <n v="1.2447872"/>
    <n v="0.35852719999999999"/>
    <n v="1.3591499999999999E-2"/>
    <n v="0.30170000000000002"/>
    <n v="0.85850000000000004"/>
    <n v="0.74760000000000004"/>
    <n v="1.0538000000000001"/>
    <n v="0.42759999999999998"/>
    <n v="1.6467000000000001"/>
    <n v="0.62670000000000003"/>
    <n v="2.2210000000000001"/>
    <x v="104"/>
  </r>
  <r>
    <x v="7"/>
    <n v="80690009"/>
    <s v="FRM"/>
    <s v="Colorado"/>
    <s v="Larimer"/>
    <n v="40.571288000000003"/>
    <n v="-105.07969300000001"/>
    <n v="110142"/>
    <x v="92"/>
    <n v="17"/>
    <x v="0"/>
    <x v="105"/>
    <x v="105"/>
    <x v="105"/>
    <x v="105"/>
    <x v="105"/>
    <x v="103"/>
    <x v="105"/>
    <x v="105"/>
    <n v="0.5"/>
    <n v="0.87098770000000003"/>
    <n v="0.70270820000000001"/>
    <n v="1.294071"/>
    <n v="8.6811980999999996"/>
    <n v="0.68733529999999998"/>
    <n v="3.5765486000000002"/>
    <n v="0.71320280000000003"/>
    <n v="3.20053E-2"/>
    <n v="0.57709999999999995"/>
    <n v="0.97729999999999995"/>
    <n v="0.85780000000000001"/>
    <n v="0.97270000000000001"/>
    <n v="0.56850000000000001"/>
    <n v="0.98140000000000005"/>
    <n v="0.93369999999999997"/>
    <n v="1"/>
    <x v="105"/>
  </r>
  <r>
    <x v="7"/>
    <n v="80770017"/>
    <s v="FRM"/>
    <s v="Colorado"/>
    <s v="Mesa"/>
    <n v="39.063797999999998"/>
    <n v="-108.561173"/>
    <n v="99116"/>
    <x v="98"/>
    <n v="24.5"/>
    <x v="0"/>
    <x v="106"/>
    <x v="106"/>
    <x v="106"/>
    <x v="106"/>
    <x v="106"/>
    <x v="104"/>
    <x v="106"/>
    <x v="106"/>
    <n v="0.5"/>
    <n v="0.34576800000000002"/>
    <n v="1.9186573"/>
    <n v="1.7439338"/>
    <n v="12.940625199999999"/>
    <n v="0.45833279999999998"/>
    <n v="5.4391866000000002"/>
    <n v="1.0665138999999999"/>
    <n v="0.1405776"/>
    <n v="0.1206"/>
    <n v="1.1487000000000001"/>
    <n v="0.80410000000000004"/>
    <n v="0.90700000000000003"/>
    <n v="0.31640000000000001"/>
    <n v="0.96109999999999995"/>
    <n v="0.80669999999999997"/>
    <n v="1.0096000000000001"/>
    <x v="106"/>
  </r>
  <r>
    <x v="7"/>
    <n v="81010012"/>
    <s v="FRM"/>
    <s v="Colorado"/>
    <s v="Pueblo"/>
    <n v="38.263058000000001"/>
    <n v="-104.612133"/>
    <n v="89143"/>
    <x v="99"/>
    <n v="14.3"/>
    <x v="0"/>
    <x v="107"/>
    <x v="107"/>
    <x v="107"/>
    <x v="107"/>
    <x v="107"/>
    <x v="105"/>
    <x v="107"/>
    <x v="107"/>
    <n v="0.5"/>
    <n v="0.94236560000000003"/>
    <n v="0.78761890000000001"/>
    <n v="0.41274179999999999"/>
    <n v="10.1574688"/>
    <n v="0.59030119999999997"/>
    <n v="0.69484219999999997"/>
    <n v="0.25386409999999998"/>
    <n v="9.3766000000000006E-3"/>
    <n v="0.60399999999999998"/>
    <n v="0.94730000000000003"/>
    <n v="0.74139999999999995"/>
    <n v="0.95879999999999999"/>
    <n v="0.61609999999999998"/>
    <n v="0.94230000000000003"/>
    <n v="0.72"/>
    <n v="0.96299999999999997"/>
    <x v="107"/>
  </r>
  <r>
    <x v="7"/>
    <n v="81230006"/>
    <s v="FRM"/>
    <s v="Colorado"/>
    <s v="Weld"/>
    <n v="40.414876999999997"/>
    <n v="-104.70693"/>
    <n v="109144"/>
    <x v="100"/>
    <n v="22.1"/>
    <x v="0"/>
    <x v="108"/>
    <x v="108"/>
    <x v="108"/>
    <x v="108"/>
    <x v="108"/>
    <x v="106"/>
    <x v="108"/>
    <x v="108"/>
    <n v="0.5"/>
    <n v="1.619397"/>
    <n v="1.2307538"/>
    <n v="1.8753711"/>
    <n v="9.6688948000000003"/>
    <n v="1.0195346999999999"/>
    <n v="5.1510223999999996"/>
    <n v="1.0282986999999999"/>
    <n v="9.2733999999999997E-2"/>
    <n v="0.80459999999999998"/>
    <n v="0.98670000000000002"/>
    <n v="0.90659999999999996"/>
    <n v="0.98670000000000002"/>
    <n v="0.6925"/>
    <n v="0.98440000000000005"/>
    <n v="0.95720000000000005"/>
    <n v="1"/>
    <x v="108"/>
  </r>
  <r>
    <x v="7"/>
    <n v="81230008"/>
    <s v="FRM"/>
    <s v="Colorado"/>
    <s v="Weld"/>
    <n v="40.209387"/>
    <n v="-104.82405"/>
    <n v="107143"/>
    <x v="44"/>
    <n v="19.399999999999999"/>
    <x v="0"/>
    <x v="109"/>
    <x v="109"/>
    <x v="109"/>
    <x v="109"/>
    <x v="109"/>
    <x v="107"/>
    <x v="109"/>
    <x v="109"/>
    <n v="0.5"/>
    <n v="2.7535862999999998"/>
    <n v="1.1414719"/>
    <n v="1.2293738000000001"/>
    <n v="9.1404180999999998"/>
    <n v="1.0694119"/>
    <n v="2.8590713000000001"/>
    <n v="0.74726800000000004"/>
    <n v="5.0151899999999999E-2"/>
    <n v="0.81100000000000005"/>
    <n v="0.98070000000000002"/>
    <n v="0.86019999999999996"/>
    <n v="0.98809999999999998"/>
    <n v="0.70079999999999998"/>
    <n v="0.96619999999999995"/>
    <n v="0.87009999999999998"/>
    <n v="0.98099999999999998"/>
    <x v="109"/>
  </r>
  <r>
    <x v="7"/>
    <n v="160010010"/>
    <s v="FRM"/>
    <s v="Idaho"/>
    <s v="Ada"/>
    <n v="43.600264000000003"/>
    <n v="-116.347897"/>
    <n v="149070"/>
    <x v="101"/>
    <n v="19.5"/>
    <x v="0"/>
    <x v="110"/>
    <x v="110"/>
    <x v="110"/>
    <x v="110"/>
    <x v="110"/>
    <x v="108"/>
    <x v="110"/>
    <x v="110"/>
    <n v="0.5"/>
    <n v="0.76864719999999997"/>
    <n v="1.3342757999999999"/>
    <n v="1.6172051000000001"/>
    <n v="9.0129775999999993"/>
    <n v="0.7065091"/>
    <n v="4.6629801000000004"/>
    <n v="0.91700550000000003"/>
    <n v="6.7112699999999997E-2"/>
    <n v="0.74299999999999999"/>
    <n v="0.95479999999999998"/>
    <n v="0.90469999999999995"/>
    <n v="0.96399999999999997"/>
    <n v="0.56389999999999996"/>
    <n v="1.0261"/>
    <n v="0.98650000000000004"/>
    <n v="0.94310000000000005"/>
    <x v="110"/>
  </r>
  <r>
    <x v="7"/>
    <n v="160090010"/>
    <s v="FRM"/>
    <s v="Idaho"/>
    <s v="Benewah"/>
    <n v="47.316667000000002"/>
    <n v="-116.57028"/>
    <n v="183076"/>
    <x v="35"/>
    <n v="26.2"/>
    <x v="0"/>
    <x v="111"/>
    <x v="111"/>
    <x v="111"/>
    <x v="111"/>
    <x v="111"/>
    <x v="109"/>
    <x v="111"/>
    <x v="111"/>
    <n v="0.5"/>
    <n v="0.815496"/>
    <n v="1.3733763999999999"/>
    <n v="0.53922979999999998"/>
    <n v="20.716451599999999"/>
    <n v="0.67720069999999999"/>
    <n v="1.2183392"/>
    <n v="0.30945119999999998"/>
    <n v="6.6239199999999998E-2"/>
    <n v="0.92549999999999999"/>
    <n v="0.99850000000000005"/>
    <n v="0.96009999999999995"/>
    <n v="0.99939999999999996"/>
    <n v="0.90620000000000001"/>
    <n v="0.99119999999999997"/>
    <n v="0.96299999999999997"/>
    <n v="1"/>
    <x v="111"/>
  </r>
  <r>
    <x v="7"/>
    <n v="160410001"/>
    <s v="FRM"/>
    <s v="Idaho"/>
    <s v="Franklin"/>
    <n v="42.013333000000003"/>
    <n v="-111.809167"/>
    <n v="129097"/>
    <x v="63"/>
    <n v="41.2"/>
    <x v="0"/>
    <x v="112"/>
    <x v="112"/>
    <x v="112"/>
    <x v="112"/>
    <x v="112"/>
    <x v="110"/>
    <x v="112"/>
    <x v="112"/>
    <n v="0.5"/>
    <n v="0.65364520000000004"/>
    <n v="1.2384223000000001"/>
    <n v="3.2040671999999999"/>
    <n v="22.273620600000001"/>
    <n v="0.59853040000000002"/>
    <n v="10.2932177"/>
    <n v="1.9581223999999999"/>
    <n v="0.54898639999999999"/>
    <n v="0.51770000000000005"/>
    <n v="0.93669999999999998"/>
    <n v="0.85760000000000003"/>
    <n v="0.93889999999999996"/>
    <n v="0.34210000000000002"/>
    <n v="0.96409999999999996"/>
    <n v="0.9254"/>
    <n v="1"/>
    <x v="112"/>
  </r>
  <r>
    <x v="7"/>
    <n v="160790017"/>
    <s v="FRM"/>
    <s v="Idaho"/>
    <s v="Shoshone"/>
    <n v="47.536389"/>
    <n v="-116.236667"/>
    <n v="185078"/>
    <x v="11"/>
    <n v="32.4"/>
    <x v="0"/>
    <x v="113"/>
    <x v="113"/>
    <x v="113"/>
    <x v="113"/>
    <x v="113"/>
    <x v="111"/>
    <x v="113"/>
    <x v="113"/>
    <n v="0.5"/>
    <n v="1.0700685000000001"/>
    <n v="1.5757840999999999"/>
    <n v="0.65190990000000004"/>
    <n v="25.912935300000001"/>
    <n v="0.98692139999999995"/>
    <n v="1.2858778"/>
    <n v="0.3663168"/>
    <n v="6.7873199999999995E-2"/>
    <n v="0.76619999999999999"/>
    <n v="1.0719000000000001"/>
    <n v="0.85629999999999995"/>
    <n v="0.95020000000000004"/>
    <n v="0.79579999999999995"/>
    <n v="0.90820000000000001"/>
    <n v="0.8538"/>
    <n v="0.64780000000000004"/>
    <x v="113"/>
  </r>
  <r>
    <x v="7"/>
    <n v="191370002"/>
    <s v="FRM"/>
    <s v="Iowa"/>
    <s v="Montgomery"/>
    <n v="40.969112000000003"/>
    <n v="-95.044950999999998"/>
    <n v="112212"/>
    <x v="102"/>
    <n v="20.8"/>
    <x v="0"/>
    <x v="114"/>
    <x v="114"/>
    <x v="114"/>
    <x v="114"/>
    <x v="114"/>
    <x v="112"/>
    <x v="114"/>
    <x v="114"/>
    <n v="0.5"/>
    <n v="0.4655726"/>
    <n v="0.43176870000000001"/>
    <n v="2.9309832999999998"/>
    <n v="5.1359171999999997"/>
    <n v="2.7132063"/>
    <n v="7.0612073000000004"/>
    <n v="1.5820428"/>
    <n v="0"/>
    <n v="0.69320000000000004"/>
    <n v="0.91490000000000005"/>
    <n v="0.99009999999999998"/>
    <n v="0.90029999999999999"/>
    <n v="0.80449999999999999"/>
    <n v="1.1156999999999999"/>
    <n v="0.93600000000000005"/>
    <n v="-9"/>
    <x v="114"/>
  </r>
  <r>
    <x v="7"/>
    <n v="191471002"/>
    <s v="FRM"/>
    <s v="Iowa"/>
    <s v="Palo Alto"/>
    <n v="43.123703999999996"/>
    <n v="-94.693517999999997"/>
    <n v="132214"/>
    <x v="103"/>
    <n v="22.6"/>
    <x v="0"/>
    <x v="115"/>
    <x v="115"/>
    <x v="115"/>
    <x v="115"/>
    <x v="115"/>
    <x v="113"/>
    <x v="115"/>
    <x v="115"/>
    <n v="0.5"/>
    <n v="0.44024829999999998"/>
    <n v="0.47871399999999997"/>
    <n v="3.4422497999999999"/>
    <n v="4.1715802999999996"/>
    <n v="3.0203213999999998"/>
    <n v="8.5782889999999998"/>
    <n v="1.9012467"/>
    <n v="9.1200600000000007E-2"/>
    <n v="0.65690000000000004"/>
    <n v="0.87129999999999996"/>
    <n v="1.0501"/>
    <n v="0.78969999999999996"/>
    <n v="0.83609999999999995"/>
    <n v="1.1651"/>
    <n v="0.99399999999999999"/>
    <n v="1.0471999999999999"/>
    <x v="115"/>
  </r>
  <r>
    <x v="7"/>
    <n v="191530030"/>
    <s v="FRM"/>
    <s v="Iowa"/>
    <s v="Polk"/>
    <n v="41.603158999999998"/>
    <n v="-93.643118000000001"/>
    <n v="118222"/>
    <x v="104"/>
    <n v="24.6"/>
    <x v="0"/>
    <x v="116"/>
    <x v="116"/>
    <x v="116"/>
    <x v="116"/>
    <x v="116"/>
    <x v="114"/>
    <x v="116"/>
    <x v="116"/>
    <n v="0.5"/>
    <n v="0.41493999999999998"/>
    <n v="0.56537420000000005"/>
    <n v="2.8703851999999999"/>
    <n v="7.1470699"/>
    <n v="3.3769974999999999"/>
    <n v="7.6108031"/>
    <n v="2.0740128000000002"/>
    <n v="0.13487769999999999"/>
    <n v="0.46279999999999999"/>
    <n v="0.72960000000000003"/>
    <n v="1.26"/>
    <n v="0.68030000000000002"/>
    <n v="0.66849999999999998"/>
    <n v="2.2549999999999999"/>
    <n v="1.0833999999999999"/>
    <n v="1.4544999999999999"/>
    <x v="116"/>
  </r>
  <r>
    <x v="7"/>
    <n v="191532510"/>
    <s v="FRM"/>
    <s v="Iowa"/>
    <s v="Polk"/>
    <n v="41.603516999999997"/>
    <n v="-93.747900000000001"/>
    <n v="118221"/>
    <x v="67"/>
    <n v="24.4"/>
    <x v="0"/>
    <x v="117"/>
    <x v="117"/>
    <x v="117"/>
    <x v="117"/>
    <x v="117"/>
    <x v="115"/>
    <x v="117"/>
    <x v="117"/>
    <n v="0.5"/>
    <n v="0.56939910000000005"/>
    <n v="0.62795230000000002"/>
    <n v="3.1065575999999999"/>
    <n v="5.9157434000000002"/>
    <n v="3.6865888"/>
    <n v="7.5096759999999998"/>
    <n v="2.4427240000000001"/>
    <n v="0.11756460000000001"/>
    <n v="0.80910000000000004"/>
    <n v="1.0369999999999999"/>
    <n v="0.94879999999999998"/>
    <n v="1.0585"/>
    <n v="1.0095000000000001"/>
    <n v="0.90129999999999999"/>
    <n v="0.97509999999999997"/>
    <n v="0.92379999999999995"/>
    <x v="117"/>
  </r>
  <r>
    <x v="7"/>
    <n v="191550009"/>
    <s v="FRM"/>
    <s v="Iowa"/>
    <s v="Pottawattamie"/>
    <n v="41.264170999999997"/>
    <n v="-95.896124"/>
    <n v="114206"/>
    <x v="105"/>
    <n v="23.8"/>
    <x v="0"/>
    <x v="118"/>
    <x v="118"/>
    <x v="118"/>
    <x v="118"/>
    <x v="118"/>
    <x v="116"/>
    <x v="118"/>
    <x v="118"/>
    <n v="0.5"/>
    <n v="1.2795751"/>
    <n v="0.66048810000000002"/>
    <n v="2.2872309999999998"/>
    <n v="10.044157"/>
    <n v="3.6174924000000002"/>
    <n v="3.7355223"/>
    <n v="1.4812164999999999"/>
    <n v="0.2343073"/>
    <n v="0.73799999999999999"/>
    <n v="0.9748"/>
    <n v="0.94079999999999997"/>
    <n v="0.98740000000000006"/>
    <n v="0.93969999999999998"/>
    <n v="0.9768"/>
    <n v="0.96660000000000001"/>
    <n v="1.2349000000000001"/>
    <x v="118"/>
  </r>
  <r>
    <x v="7"/>
    <n v="191930017"/>
    <s v="FRM"/>
    <s v="Iowa"/>
    <s v="Woodbury"/>
    <n v="42.517968000000003"/>
    <n v="-96.387902999999994"/>
    <n v="126203"/>
    <x v="106"/>
    <n v="27.4"/>
    <x v="0"/>
    <x v="119"/>
    <x v="119"/>
    <x v="119"/>
    <x v="119"/>
    <x v="119"/>
    <x v="117"/>
    <x v="119"/>
    <x v="119"/>
    <n v="0.5"/>
    <n v="0.71516469999999999"/>
    <n v="0.54049670000000005"/>
    <n v="3.1917621999999999"/>
    <n v="10.570691099999999"/>
    <n v="3.0013363000000002"/>
    <n v="7.3101029000000004"/>
    <n v="1.6154428999999999"/>
    <n v="2.6634399999999999E-2"/>
    <n v="0.84650000000000003"/>
    <n v="0.98629999999999995"/>
    <n v="0.9637"/>
    <n v="0.9829"/>
    <n v="0.90980000000000005"/>
    <n v="0.99370000000000003"/>
    <n v="0.97389999999999999"/>
    <n v="1"/>
    <x v="119"/>
  </r>
  <r>
    <x v="7"/>
    <n v="200910007"/>
    <s v="FRM"/>
    <s v="Kansas"/>
    <s v="Johnson"/>
    <n v="38.974443999999998"/>
    <n v="-94.686943999999997"/>
    <n v="93215"/>
    <x v="107"/>
    <n v="20.2"/>
    <x v="0"/>
    <x v="120"/>
    <x v="120"/>
    <x v="120"/>
    <x v="120"/>
    <x v="120"/>
    <x v="0"/>
    <x v="120"/>
    <x v="120"/>
    <n v="0.5"/>
    <n v="0.53006989999999998"/>
    <n v="0.8213376"/>
    <n v="2.1580689"/>
    <n v="7.2575916999999999"/>
    <n v="6.4069117999999996"/>
    <n v="9.9081500000000003E-2"/>
    <n v="2.2845100999999999"/>
    <n v="0.15097189999999999"/>
    <n v="0.67149999999999999"/>
    <n v="0.95269999999999999"/>
    <n v="0.89970000000000006"/>
    <n v="1.0884"/>
    <n v="0.87909999999999999"/>
    <n v="-9"/>
    <n v="0.87709999999999999"/>
    <n v="0.874"/>
    <x v="120"/>
  </r>
  <r>
    <x v="7"/>
    <n v="200910010"/>
    <s v="FRM"/>
    <s v="Kansas"/>
    <s v="Johnson"/>
    <n v="38.838590000000003"/>
    <n v="-94.746430000000004"/>
    <n v="92215"/>
    <x v="92"/>
    <n v="18"/>
    <x v="0"/>
    <x v="121"/>
    <x v="121"/>
    <x v="121"/>
    <x v="121"/>
    <x v="121"/>
    <x v="118"/>
    <x v="121"/>
    <x v="121"/>
    <n v="0.5"/>
    <n v="0.50986830000000005"/>
    <n v="0.69828120000000005"/>
    <n v="2.4683049000000001"/>
    <n v="4.1821441999999998"/>
    <n v="5.1908130999999997"/>
    <n v="2.3871961000000002"/>
    <n v="1.9515932"/>
    <n v="0.12554689999999999"/>
    <n v="0.69210000000000005"/>
    <n v="0.99060000000000004"/>
    <n v="0.95150000000000001"/>
    <n v="0.99339999999999995"/>
    <n v="0.93700000000000006"/>
    <n v="0.99319999999999997"/>
    <n v="0.95099999999999996"/>
    <n v="1"/>
    <x v="121"/>
  </r>
  <r>
    <x v="7"/>
    <n v="201070002"/>
    <s v="FRM"/>
    <s v="Kansas"/>
    <s v="Linn"/>
    <n v="38.135832999999998"/>
    <n v="-94.731943999999999"/>
    <n v="86215"/>
    <x v="108"/>
    <n v="19.600000000000001"/>
    <x v="0"/>
    <x v="122"/>
    <x v="122"/>
    <x v="122"/>
    <x v="122"/>
    <x v="122"/>
    <x v="119"/>
    <x v="122"/>
    <x v="122"/>
    <n v="0.5"/>
    <n v="0.6607556"/>
    <n v="0.63992859999999996"/>
    <n v="2.4031373999999999"/>
    <n v="6.3380679999999998"/>
    <n v="4.2376145999999997"/>
    <n v="3.3283699000000002"/>
    <n v="1.5206432000000001"/>
    <n v="4.59865E-2"/>
    <n v="0.57579999999999998"/>
    <n v="0.97899999999999998"/>
    <n v="0.96099999999999997"/>
    <n v="0.93899999999999995"/>
    <n v="0.88339999999999996"/>
    <n v="1.1302000000000001"/>
    <n v="0.90190000000000003"/>
    <n v="1.0703"/>
    <x v="122"/>
  </r>
  <r>
    <x v="7"/>
    <n v="201730008"/>
    <s v="FRM"/>
    <s v="Kansas"/>
    <s v="Sedgwick"/>
    <n v="37.659722000000002"/>
    <n v="-97.297222000000005"/>
    <n v="81196"/>
    <x v="108"/>
    <n v="19.8"/>
    <x v="0"/>
    <x v="123"/>
    <x v="123"/>
    <x v="123"/>
    <x v="123"/>
    <x v="123"/>
    <x v="120"/>
    <x v="123"/>
    <x v="123"/>
    <n v="0.5"/>
    <n v="0.37673079999999998"/>
    <n v="0.48599969999999998"/>
    <n v="2.8677088999999998"/>
    <n v="4.9886531999999999"/>
    <n v="3.6281400000000001"/>
    <n v="5.4670085999999998"/>
    <n v="1.4139435"/>
    <n v="9.0518100000000004E-2"/>
    <n v="0.63349999999999995"/>
    <n v="1.0414000000000001"/>
    <n v="1.0187999999999999"/>
    <n v="0.77700000000000002"/>
    <n v="0.92090000000000005"/>
    <n v="1.1437999999999999"/>
    <n v="0.97909999999999997"/>
    <n v="2.2877000000000001"/>
    <x v="123"/>
  </r>
  <r>
    <x v="7"/>
    <n v="201730009"/>
    <s v="FRM"/>
    <s v="Kansas"/>
    <s v="Sedgwick"/>
    <n v="37.651111"/>
    <n v="-97.362222000000003"/>
    <n v="81196"/>
    <x v="109"/>
    <n v="20.399999999999999"/>
    <x v="0"/>
    <x v="124"/>
    <x v="124"/>
    <x v="124"/>
    <x v="124"/>
    <x v="124"/>
    <x v="121"/>
    <x v="124"/>
    <x v="124"/>
    <n v="0.5"/>
    <n v="0.49302629999999997"/>
    <n v="0.41955680000000001"/>
    <n v="1.9465629"/>
    <n v="8.8775253000000003"/>
    <n v="4.4299172999999996"/>
    <n v="2.2393854000000002"/>
    <n v="1.216839"/>
    <n v="0.36075410000000002"/>
    <n v="0.69099999999999995"/>
    <n v="0.95340000000000003"/>
    <n v="0.85119999999999996"/>
    <n v="1.0693999999999999"/>
    <n v="0.93049999999999999"/>
    <n v="0.77639999999999998"/>
    <n v="0.90259999999999996"/>
    <n v="1.1653"/>
    <x v="124"/>
  </r>
  <r>
    <x v="7"/>
    <n v="201730010"/>
    <s v="FRM"/>
    <s v="Kansas"/>
    <s v="Sedgwick"/>
    <n v="37.701110999999997"/>
    <n v="-97.313889000000003"/>
    <n v="81196"/>
    <x v="44"/>
    <n v="20"/>
    <x v="0"/>
    <x v="125"/>
    <x v="125"/>
    <x v="125"/>
    <x v="125"/>
    <x v="125"/>
    <x v="122"/>
    <x v="125"/>
    <x v="125"/>
    <n v="0.5"/>
    <n v="0.43274420000000002"/>
    <n v="0.43536839999999999"/>
    <n v="2.2448108000000002"/>
    <n v="7.5154395000000003"/>
    <n v="4.0550084000000002"/>
    <n v="3.3723003999999999"/>
    <n v="1.2652591"/>
    <n v="0.25816070000000002"/>
    <n v="0.67820000000000003"/>
    <n v="0.98460000000000003"/>
    <n v="0.93030000000000002"/>
    <n v="0.99029999999999996"/>
    <n v="0.89339999999999997"/>
    <n v="0.99250000000000005"/>
    <n v="0.93310000000000004"/>
    <n v="1"/>
    <x v="125"/>
  </r>
  <r>
    <x v="7"/>
    <n v="201770013"/>
    <s v="FRM"/>
    <s v="Kansas"/>
    <s v="Shawnee"/>
    <n v="39.024270000000001"/>
    <n v="-95.711280000000002"/>
    <n v="94208"/>
    <x v="109"/>
    <n v="19.8"/>
    <x v="0"/>
    <x v="126"/>
    <x v="126"/>
    <x v="126"/>
    <x v="126"/>
    <x v="126"/>
    <x v="123"/>
    <x v="126"/>
    <x v="126"/>
    <n v="0.5"/>
    <n v="0.80222380000000004"/>
    <n v="0.68478289999999997"/>
    <n v="1.8380898000000001"/>
    <n v="8.9294519000000001"/>
    <n v="4.32233"/>
    <n v="1.1581330000000001"/>
    <n v="1.5861839"/>
    <n v="3.9599299999999997E-2"/>
    <n v="0.56559999999999999"/>
    <n v="0.92889999999999995"/>
    <n v="1.0213000000000001"/>
    <n v="0.88990000000000002"/>
    <n v="0.87150000000000005"/>
    <n v="4.4587000000000003"/>
    <n v="0.89329999999999998"/>
    <n v="1.2318"/>
    <x v="126"/>
  </r>
  <r>
    <x v="7"/>
    <n v="201910002"/>
    <s v="FRM"/>
    <s v="Kansas"/>
    <s v="Sumner"/>
    <n v="37.476944000000003"/>
    <n v="-97.366388999999998"/>
    <n v="79196"/>
    <x v="110"/>
    <n v="19.5"/>
    <x v="0"/>
    <x v="127"/>
    <x v="127"/>
    <x v="127"/>
    <x v="127"/>
    <x v="127"/>
    <x v="124"/>
    <x v="127"/>
    <x v="127"/>
    <n v="0.5"/>
    <n v="0.6462907"/>
    <n v="0.47603709999999999"/>
    <n v="2.1234396000000002"/>
    <n v="7.3628439999999999"/>
    <n v="4.0572853000000002"/>
    <n v="2.9425067999999999"/>
    <n v="1.2182369"/>
    <n v="0.22365860000000001"/>
    <n v="0.90769999999999995"/>
    <n v="0.88560000000000005"/>
    <n v="0.72130000000000005"/>
    <n v="1.3758999999999999"/>
    <n v="0.98199999999999998"/>
    <n v="0.57989999999999997"/>
    <n v="0.83979999999999999"/>
    <n v="2.9089999999999998"/>
    <x v="127"/>
  </r>
  <r>
    <x v="7"/>
    <n v="202090021"/>
    <s v="FRM"/>
    <s v="Kansas"/>
    <s v="Wyandotte"/>
    <n v="39.1175"/>
    <n v="-94.635555999999994"/>
    <n v="95215"/>
    <x v="111"/>
    <n v="21.7"/>
    <x v="0"/>
    <x v="128"/>
    <x v="128"/>
    <x v="128"/>
    <x v="128"/>
    <x v="128"/>
    <x v="125"/>
    <x v="128"/>
    <x v="128"/>
    <n v="0.5"/>
    <n v="0.62883029999999995"/>
    <n v="0.91640370000000004"/>
    <n v="2.0839411999999999"/>
    <n v="9.0449103999999991"/>
    <n v="4.4914721999999996"/>
    <n v="2.2517868999999999"/>
    <n v="1.6589303"/>
    <n v="0.16939650000000001"/>
    <n v="0.74839999999999995"/>
    <n v="0.99180000000000001"/>
    <n v="0.95369999999999999"/>
    <n v="0.99199999999999999"/>
    <n v="0.93559999999999999"/>
    <n v="0.99370000000000003"/>
    <n v="0.9526"/>
    <n v="1"/>
    <x v="128"/>
  </r>
  <r>
    <x v="7"/>
    <n v="202090022"/>
    <s v="FRM"/>
    <s v="Kansas"/>
    <s v="Wyandotte"/>
    <n v="39.045833000000002"/>
    <n v="-94.694444000000004"/>
    <n v="94215"/>
    <x v="109"/>
    <n v="20.2"/>
    <x v="0"/>
    <x v="129"/>
    <x v="129"/>
    <x v="129"/>
    <x v="129"/>
    <x v="129"/>
    <x v="126"/>
    <x v="129"/>
    <x v="129"/>
    <n v="0.5"/>
    <n v="0.53970359999999995"/>
    <n v="0.86200929999999998"/>
    <n v="1.9633375"/>
    <n v="8.1890879000000005"/>
    <n v="5.0460615000000004"/>
    <n v="1.2036674999999999"/>
    <n v="1.8273816000000001"/>
    <n v="0.1607431"/>
    <n v="0.57069999999999999"/>
    <n v="1.0959000000000001"/>
    <n v="0.94979999999999998"/>
    <n v="0.93359999999999999"/>
    <n v="0.84619999999999995"/>
    <n v="5.2522000000000002"/>
    <n v="0.86739999999999995"/>
    <n v="1.2350000000000001"/>
    <x v="129"/>
  </r>
  <r>
    <x v="7"/>
    <n v="220170008"/>
    <s v="FRM"/>
    <s v="Louisiana"/>
    <s v="Caddo Parish"/>
    <n v="32.471665999999999"/>
    <n v="-93.794999000000004"/>
    <n v="33224"/>
    <x v="13"/>
    <n v="21.5"/>
    <x v="0"/>
    <x v="130"/>
    <x v="130"/>
    <x v="130"/>
    <x v="130"/>
    <x v="130"/>
    <x v="0"/>
    <x v="130"/>
    <x v="130"/>
    <n v="0.5"/>
    <n v="0.52450600000000003"/>
    <n v="0.76635439999999999"/>
    <n v="1.2710748000000001"/>
    <n v="13.3174686"/>
    <n v="3.7592591999999998"/>
    <n v="9.0000000000000002E-6"/>
    <n v="1.3593801000000001"/>
    <n v="3.3145800000000003E-2"/>
    <n v="0.3357"/>
    <n v="1.1407"/>
    <n v="0.81820000000000004"/>
    <n v="1.0548"/>
    <n v="0.79010000000000002"/>
    <n v="-9"/>
    <n v="0.80689999999999995"/>
    <n v="0.99270000000000003"/>
    <x v="130"/>
  </r>
  <r>
    <x v="7"/>
    <n v="220190009"/>
    <s v="FRM"/>
    <s v="Louisiana"/>
    <s v="Calcasieu Parish"/>
    <n v="30.227778000000001"/>
    <n v="-93.578333000000001"/>
    <n v="13225"/>
    <x v="112"/>
    <n v="17.7"/>
    <x v="0"/>
    <x v="131"/>
    <x v="131"/>
    <x v="131"/>
    <x v="131"/>
    <x v="131"/>
    <x v="127"/>
    <x v="131"/>
    <x v="131"/>
    <n v="0.5"/>
    <n v="0.71447799999999995"/>
    <n v="0.81594169999999999"/>
    <n v="1.5016959999999999"/>
    <n v="8.1304531000000004"/>
    <n v="4.4791188000000002"/>
    <n v="8.4980100000000003E-2"/>
    <n v="1.4786404"/>
    <n v="6.6009999999999999E-2"/>
    <n v="0.34310000000000002"/>
    <n v="1.276"/>
    <n v="0.88480000000000003"/>
    <n v="1.0183"/>
    <n v="0.82099999999999995"/>
    <n v="1.0505"/>
    <n v="0.89070000000000005"/>
    <n v="0.33019999999999999"/>
    <x v="131"/>
  </r>
  <r>
    <x v="7"/>
    <n v="270370470"/>
    <s v="FRM"/>
    <s v="Minnesota"/>
    <s v="Dakota"/>
    <n v="44.738460000000003"/>
    <n v="-93.237250000000003"/>
    <n v="147223"/>
    <x v="113"/>
    <n v="27.1"/>
    <x v="0"/>
    <x v="132"/>
    <x v="132"/>
    <x v="132"/>
    <x v="132"/>
    <x v="132"/>
    <x v="128"/>
    <x v="132"/>
    <x v="132"/>
    <n v="0.5"/>
    <n v="0.42056290000000002"/>
    <n v="0.81244720000000004"/>
    <n v="3.9394140000000002"/>
    <n v="6.3645778000000002"/>
    <n v="3.0553772000000001"/>
    <n v="9.7219218999999999"/>
    <n v="2.0352654000000001"/>
    <n v="0.32790970000000003"/>
    <n v="0.74080000000000001"/>
    <n v="0.94740000000000002"/>
    <n v="1.0164"/>
    <n v="0.89859999999999995"/>
    <n v="0.88170000000000004"/>
    <n v="1.0822000000000001"/>
    <n v="0.99750000000000005"/>
    <n v="1.0784"/>
    <x v="132"/>
  </r>
  <r>
    <x v="7"/>
    <n v="270530961"/>
    <s v="FRM"/>
    <s v="Minnesota"/>
    <s v="Hennepin"/>
    <n v="44.875509999999998"/>
    <n v="-93.258920000000003"/>
    <n v="148223"/>
    <x v="104"/>
    <n v="24.8"/>
    <x v="0"/>
    <x v="133"/>
    <x v="133"/>
    <x v="133"/>
    <x v="133"/>
    <x v="133"/>
    <x v="129"/>
    <x v="133"/>
    <x v="133"/>
    <n v="0.5"/>
    <n v="0.58818130000000002"/>
    <n v="1.0051732"/>
    <n v="3.4601478999999999"/>
    <n v="5.9189067"/>
    <n v="3.0085725999999999"/>
    <n v="8.2141829000000008"/>
    <n v="1.7754639000000001"/>
    <n v="0.33627400000000002"/>
    <n v="0.89829999999999999"/>
    <n v="0.99639999999999995"/>
    <n v="0.9698"/>
    <n v="0.99429999999999996"/>
    <n v="0.93369999999999997"/>
    <n v="0.98699999999999999"/>
    <n v="0.97670000000000001"/>
    <n v="1"/>
    <x v="133"/>
  </r>
  <r>
    <x v="7"/>
    <n v="270530963"/>
    <s v="FRM"/>
    <s v="Minnesota"/>
    <s v="Hennepin"/>
    <n v="44.953659999999999"/>
    <n v="-93.258210000000005"/>
    <n v="149223"/>
    <x v="114"/>
    <n v="27.3"/>
    <x v="0"/>
    <x v="134"/>
    <x v="134"/>
    <x v="134"/>
    <x v="134"/>
    <x v="134"/>
    <x v="130"/>
    <x v="134"/>
    <x v="134"/>
    <n v="0.5"/>
    <n v="0.48040500000000003"/>
    <n v="0.90777589999999997"/>
    <n v="3.9948999999999999"/>
    <n v="6.0980619999999996"/>
    <n v="3.1891375000000002"/>
    <n v="9.7628622000000007"/>
    <n v="2.0588793999999999"/>
    <n v="0.35980830000000003"/>
    <n v="0.89539999999999997"/>
    <n v="0.997"/>
    <n v="0.97829999999999995"/>
    <n v="0.99639999999999995"/>
    <n v="0.94569999999999999"/>
    <n v="0.99229999999999996"/>
    <n v="0.98529999999999995"/>
    <n v="1"/>
    <x v="134"/>
  </r>
  <r>
    <x v="7"/>
    <n v="270531007"/>
    <s v="FRM"/>
    <s v="Minnesota"/>
    <s v="Hennepin"/>
    <n v="45.039720000000003"/>
    <n v="-93.298739999999995"/>
    <n v="150223"/>
    <x v="115"/>
    <n v="27.7"/>
    <x v="0"/>
    <x v="135"/>
    <x v="135"/>
    <x v="135"/>
    <x v="135"/>
    <x v="135"/>
    <x v="131"/>
    <x v="135"/>
    <x v="135"/>
    <n v="0.5"/>
    <n v="0.54890559999999999"/>
    <n v="0.95113709999999996"/>
    <n v="3.3977330000000001"/>
    <n v="9.2229252000000006"/>
    <n v="2.928642"/>
    <n v="8.0883827000000004"/>
    <n v="1.7435244000000001"/>
    <n v="0.32615660000000002"/>
    <n v="0.89380000000000004"/>
    <n v="0.99670000000000003"/>
    <n v="0.97319999999999995"/>
    <n v="0.99480000000000002"/>
    <n v="0.94130000000000003"/>
    <n v="0.98819999999999997"/>
    <n v="0.97950000000000004"/>
    <n v="1"/>
    <x v="135"/>
  </r>
  <r>
    <x v="7"/>
    <n v="270532006"/>
    <s v="FRM"/>
    <s v="Minnesota"/>
    <s v="Hennepin"/>
    <n v="44.948050000000002"/>
    <n v="-93.343149999999994"/>
    <n v="149222"/>
    <x v="80"/>
    <n v="28.1"/>
    <x v="0"/>
    <x v="136"/>
    <x v="136"/>
    <x v="136"/>
    <x v="136"/>
    <x v="136"/>
    <x v="132"/>
    <x v="136"/>
    <x v="136"/>
    <n v="0.5"/>
    <n v="0.35905300000000001"/>
    <n v="0.7588184"/>
    <n v="4.1610484000000003"/>
    <n v="6.3969455000000002"/>
    <n v="3.0864142999999999"/>
    <n v="10.4067717"/>
    <n v="2.1544240000000001"/>
    <n v="0.3521048"/>
    <n v="0.90210000000000001"/>
    <n v="0.99719999999999998"/>
    <n v="0.98080000000000001"/>
    <n v="0.99780000000000002"/>
    <n v="0.94410000000000005"/>
    <n v="0.99539999999999995"/>
    <n v="0.98919999999999997"/>
    <n v="1"/>
    <x v="136"/>
  </r>
  <r>
    <x v="7"/>
    <n v="271230866"/>
    <s v="FRM"/>
    <s v="Minnesota"/>
    <s v="Ramsey"/>
    <n v="44.899259999999998"/>
    <n v="-93.017080000000007"/>
    <n v="148225"/>
    <x v="80"/>
    <n v="28"/>
    <x v="0"/>
    <x v="137"/>
    <x v="137"/>
    <x v="137"/>
    <x v="137"/>
    <x v="137"/>
    <x v="133"/>
    <x v="137"/>
    <x v="137"/>
    <n v="0.5"/>
    <n v="0.51735949999999997"/>
    <n v="0.9141802"/>
    <n v="3.5576997000000001"/>
    <n v="8.8459634999999999"/>
    <n v="2.9865427000000002"/>
    <n v="8.5477428"/>
    <n v="1.8277076000000001"/>
    <n v="0.32012160000000001"/>
    <n v="0.89759999999999995"/>
    <n v="0.99590000000000001"/>
    <n v="0.97209999999999996"/>
    <n v="0.99380000000000002"/>
    <n v="0.9385"/>
    <n v="0.98729999999999996"/>
    <n v="0.97870000000000001"/>
    <n v="1"/>
    <x v="137"/>
  </r>
  <r>
    <x v="7"/>
    <n v="271230868"/>
    <s v="FRM"/>
    <s v="Minnesota"/>
    <s v="Ramsey"/>
    <n v="44.950719999999997"/>
    <n v="-93.098269999999999"/>
    <n v="149224"/>
    <x v="116"/>
    <n v="31.2"/>
    <x v="0"/>
    <x v="138"/>
    <x v="138"/>
    <x v="138"/>
    <x v="138"/>
    <x v="138"/>
    <x v="134"/>
    <x v="138"/>
    <x v="138"/>
    <n v="0.5"/>
    <n v="0.54210420000000004"/>
    <n v="0.97270570000000001"/>
    <n v="3.8484392000000001"/>
    <n v="10.6207619"/>
    <n v="3.2074039000000001"/>
    <n v="9.2684727000000002"/>
    <n v="1.9778602000000001"/>
    <n v="0.35270040000000003"/>
    <n v="0.79010000000000002"/>
    <n v="0.96250000000000002"/>
    <n v="1.0122"/>
    <n v="0.9425"/>
    <n v="0.90149999999999997"/>
    <n v="1.0692999999999999"/>
    <n v="0.99570000000000003"/>
    <n v="1.0652999999999999"/>
    <x v="138"/>
  </r>
  <r>
    <x v="7"/>
    <n v="271230871"/>
    <s v="FRM"/>
    <s v="Minnesota"/>
    <s v="Ramsey"/>
    <n v="44.959389999999999"/>
    <n v="-93.035870000000003"/>
    <n v="149224"/>
    <x v="117"/>
    <n v="32.299999999999997"/>
    <x v="0"/>
    <x v="139"/>
    <x v="139"/>
    <x v="139"/>
    <x v="139"/>
    <x v="139"/>
    <x v="135"/>
    <x v="139"/>
    <x v="139"/>
    <n v="0.5"/>
    <n v="0.62755240000000001"/>
    <n v="1.0992074999999999"/>
    <n v="4.1013545999999996"/>
    <n v="10.209886600000001"/>
    <n v="3.8185365"/>
    <n v="9.4227571000000001"/>
    <n v="2.214375"/>
    <n v="0.3630835"/>
    <n v="0.8831"/>
    <n v="0.996"/>
    <n v="0.97160000000000002"/>
    <n v="0.99380000000000002"/>
    <n v="0.93700000000000006"/>
    <n v="0.98960000000000004"/>
    <n v="0.97289999999999999"/>
    <n v="1"/>
    <x v="139"/>
  </r>
  <r>
    <x v="7"/>
    <n v="271377001"/>
    <s v="FRM"/>
    <s v="Minnesota"/>
    <s v="St. Louis"/>
    <n v="47.523355000000002"/>
    <n v="-92.536304999999999"/>
    <n v="173225"/>
    <x v="1"/>
    <n v="15.6"/>
    <x v="0"/>
    <x v="140"/>
    <x v="140"/>
    <x v="140"/>
    <x v="140"/>
    <x v="140"/>
    <x v="136"/>
    <x v="140"/>
    <x v="140"/>
    <n v="0.5"/>
    <n v="0.55949230000000005"/>
    <n v="0.39917859999999999"/>
    <n v="1.488685"/>
    <n v="7.0376348000000002"/>
    <n v="2.2492432999999998"/>
    <n v="2.4851789000000002"/>
    <n v="0.89644409999999997"/>
    <n v="1.96115E-2"/>
    <n v="0.68679999999999997"/>
    <n v="0.87670000000000003"/>
    <n v="0.93710000000000004"/>
    <n v="0.97060000000000002"/>
    <n v="0.75449999999999995"/>
    <n v="1.2939000000000001"/>
    <n v="0.81989999999999996"/>
    <n v="1.1325000000000001"/>
    <x v="140"/>
  </r>
  <r>
    <x v="7"/>
    <n v="271390505"/>
    <s v="FRM"/>
    <s v="Minnesota"/>
    <s v="Scott"/>
    <n v="44.791437000000002"/>
    <n v="-93.512534000000002"/>
    <n v="147221"/>
    <x v="48"/>
    <n v="25.4"/>
    <x v="0"/>
    <x v="141"/>
    <x v="141"/>
    <x v="141"/>
    <x v="141"/>
    <x v="141"/>
    <x v="137"/>
    <x v="141"/>
    <x v="141"/>
    <n v="0.5"/>
    <n v="0.58013599999999999"/>
    <n v="0.98609780000000002"/>
    <n v="3.6003951999999999"/>
    <n v="6.0040826999999997"/>
    <n v="3.2162875999999998"/>
    <n v="8.3984307999999999"/>
    <n v="1.8945771"/>
    <n v="0.31478450000000002"/>
    <n v="0.83279999999999998"/>
    <n v="0.99329999999999996"/>
    <n v="0.9627"/>
    <n v="0.99119999999999997"/>
    <n v="0.91"/>
    <n v="0.99"/>
    <n v="0.96719999999999995"/>
    <n v="1"/>
    <x v="141"/>
  </r>
  <r>
    <x v="7"/>
    <n v="271453052"/>
    <s v="FRM"/>
    <s v="Minnesota"/>
    <s v="Stearns"/>
    <n v="45.549838999999999"/>
    <n v="-94.133449999999996"/>
    <n v="154217"/>
    <x v="100"/>
    <n v="23.1"/>
    <x v="0"/>
    <x v="142"/>
    <x v="142"/>
    <x v="142"/>
    <x v="142"/>
    <x v="142"/>
    <x v="138"/>
    <x v="142"/>
    <x v="142"/>
    <n v="0.5"/>
    <n v="0.49591429999999997"/>
    <n v="0.6499452"/>
    <n v="3.0277232999999999"/>
    <n v="6.7991085"/>
    <n v="2.7489132999999999"/>
    <n v="7.0297413000000004"/>
    <n v="1.6489403"/>
    <n v="0.2008308"/>
    <n v="0.93230000000000002"/>
    <n v="0.99860000000000004"/>
    <n v="0.93810000000000004"/>
    <n v="1.0652999999999999"/>
    <n v="1.0036"/>
    <n v="0.91349999999999998"/>
    <n v="1.0013000000000001"/>
    <n v="0.93510000000000004"/>
    <x v="142"/>
  </r>
  <r>
    <x v="7"/>
    <n v="271630446"/>
    <s v="FRM"/>
    <s v="Minnesota"/>
    <s v="Washington"/>
    <n v="45.027979999999999"/>
    <n v="-92.774150000000006"/>
    <n v="150225"/>
    <x v="118"/>
    <n v="29.6"/>
    <x v="0"/>
    <x v="143"/>
    <x v="143"/>
    <x v="143"/>
    <x v="143"/>
    <x v="143"/>
    <x v="139"/>
    <x v="143"/>
    <x v="143"/>
    <n v="0.5"/>
    <n v="0.69596769999999997"/>
    <n v="1.1751347000000001"/>
    <n v="4.2615042000000001"/>
    <n v="6.6313671999999997"/>
    <n v="3.7804815999999999"/>
    <n v="10.0236549"/>
    <n v="2.1776390000000001"/>
    <n v="0.35469790000000001"/>
    <n v="0.89880000000000004"/>
    <n v="0.99660000000000004"/>
    <n v="0.97160000000000002"/>
    <n v="0.99480000000000002"/>
    <n v="0.94210000000000005"/>
    <n v="0.98599999999999999"/>
    <n v="0.97740000000000005"/>
    <n v="1"/>
    <x v="143"/>
  </r>
  <r>
    <x v="7"/>
    <n v="290210005"/>
    <s v="FRM"/>
    <s v="Missouri"/>
    <s v="Buchanan"/>
    <n v="39.741694000000003"/>
    <n v="-94.858583999999993"/>
    <n v="100214"/>
    <x v="105"/>
    <n v="23.8"/>
    <x v="0"/>
    <x v="144"/>
    <x v="144"/>
    <x v="144"/>
    <x v="144"/>
    <x v="144"/>
    <x v="140"/>
    <x v="144"/>
    <x v="144"/>
    <n v="0.5"/>
    <n v="0.65753510000000004"/>
    <n v="0.63546619999999998"/>
    <n v="2.5898786"/>
    <n v="9.5859231999999999"/>
    <n v="4.4244928000000003"/>
    <n v="3.6466729999999998"/>
    <n v="1.7708884"/>
    <n v="5.1107E-2"/>
    <n v="0.71379999999999999"/>
    <n v="0.98580000000000001"/>
    <n v="0.94950000000000001"/>
    <n v="0.97909999999999997"/>
    <n v="0.92030000000000001"/>
    <n v="0.99490000000000001"/>
    <n v="0.94720000000000004"/>
    <n v="1.0019"/>
    <x v="144"/>
  </r>
  <r>
    <x v="7"/>
    <n v="290370003"/>
    <s v="FRM"/>
    <s v="Missouri"/>
    <s v="Cass"/>
    <n v="38.75976"/>
    <n v="-94.579970000000003"/>
    <n v="91216"/>
    <x v="14"/>
    <n v="22.7"/>
    <x v="0"/>
    <x v="145"/>
    <x v="145"/>
    <x v="145"/>
    <x v="145"/>
    <x v="145"/>
    <x v="141"/>
    <x v="145"/>
    <x v="145"/>
    <n v="0.5"/>
    <n v="0.66042999999999996"/>
    <n v="0.75663060000000004"/>
    <n v="2.8533387000000001"/>
    <n v="7.2204198999999996"/>
    <n v="5.1151084999999998"/>
    <n v="3.5714948"/>
    <n v="1.9423214"/>
    <n v="0.1081218"/>
    <n v="0.68489999999999995"/>
    <n v="0.87080000000000002"/>
    <n v="1.0547"/>
    <n v="0.88300000000000001"/>
    <n v="0.83020000000000005"/>
    <n v="1.6091"/>
    <n v="0.85709999999999997"/>
    <n v="0.85660000000000003"/>
    <x v="145"/>
  </r>
  <r>
    <x v="7"/>
    <n v="290470005"/>
    <s v="FRM"/>
    <s v="Missouri"/>
    <s v="Clay"/>
    <n v="39.303089999999997"/>
    <n v="-94.376622999999995"/>
    <n v="96217"/>
    <x v="111"/>
    <n v="21.6"/>
    <x v="0"/>
    <x v="146"/>
    <x v="146"/>
    <x v="146"/>
    <x v="146"/>
    <x v="146"/>
    <x v="142"/>
    <x v="146"/>
    <x v="146"/>
    <n v="0.5"/>
    <n v="0.38964739999999998"/>
    <n v="0.56485269999999999"/>
    <n v="3.1978021000000001"/>
    <n v="5.2592087000000003"/>
    <n v="4.8884052999999996"/>
    <n v="4.8563312999999999"/>
    <n v="1.9253435999999999"/>
    <n v="3.28004E-2"/>
    <n v="0.68330000000000002"/>
    <n v="0.97809999999999997"/>
    <n v="0.98839999999999995"/>
    <n v="0.90969999999999995"/>
    <n v="0.88680000000000003"/>
    <n v="1.1528"/>
    <n v="0.92179999999999995"/>
    <n v="0.99819999999999998"/>
    <x v="146"/>
  </r>
  <r>
    <x v="7"/>
    <n v="290770032"/>
    <s v="FRM"/>
    <s v="Missouri"/>
    <s v="Greene"/>
    <n v="37.199541000000004"/>
    <n v="-93.284874000000002"/>
    <n v="77225"/>
    <x v="100"/>
    <n v="22.2"/>
    <x v="0"/>
    <x v="147"/>
    <x v="147"/>
    <x v="147"/>
    <x v="147"/>
    <x v="147"/>
    <x v="143"/>
    <x v="147"/>
    <x v="147"/>
    <n v="0.5"/>
    <n v="0.62774479999999999"/>
    <n v="0.59909389999999996"/>
    <n v="2.1126781000000001"/>
    <n v="10.6058722"/>
    <n v="4.1660237000000002"/>
    <n v="2.1659028999999999"/>
    <n v="1.4291048"/>
    <n v="3.8341999999999998E-3"/>
    <n v="0.57820000000000005"/>
    <n v="1.0395000000000001"/>
    <n v="0.90800000000000003"/>
    <n v="1.0374000000000001"/>
    <n v="0.80940000000000001"/>
    <n v="1.1157999999999999"/>
    <n v="0.82220000000000004"/>
    <n v="0.60719999999999996"/>
    <x v="147"/>
  </r>
  <r>
    <x v="7"/>
    <n v="290950034"/>
    <s v="FRM"/>
    <s v="Missouri"/>
    <s v="Jackson"/>
    <n v="39.104757999999997"/>
    <n v="-94.570796000000001"/>
    <n v="94216"/>
    <x v="119"/>
    <n v="25.6"/>
    <x v="0"/>
    <x v="148"/>
    <x v="148"/>
    <x v="148"/>
    <x v="148"/>
    <x v="148"/>
    <x v="144"/>
    <x v="148"/>
    <x v="148"/>
    <n v="0.5"/>
    <n v="0.76441429999999999"/>
    <n v="1.0251622"/>
    <n v="2.4850154"/>
    <n v="10.9795809"/>
    <n v="4.1622776999999997"/>
    <n v="3.9722149"/>
    <n v="1.6106465999999999"/>
    <n v="0.1751016"/>
    <n v="0.79100000000000004"/>
    <n v="1.0130999999999999"/>
    <n v="0.86180000000000001"/>
    <n v="1.1047"/>
    <n v="0.87549999999999994"/>
    <n v="0.87609999999999999"/>
    <n v="0.89639999999999997"/>
    <n v="0.96989999999999998"/>
    <x v="148"/>
  </r>
  <r>
    <x v="7"/>
    <n v="300131026"/>
    <s v="FRM"/>
    <s v="Montana"/>
    <s v="Cascade"/>
    <n v="47.502222000000003"/>
    <n v="-111.27888900000001"/>
    <n v="179109"/>
    <x v="120"/>
    <n v="14.6"/>
    <x v="0"/>
    <x v="149"/>
    <x v="149"/>
    <x v="149"/>
    <x v="149"/>
    <x v="149"/>
    <x v="145"/>
    <x v="149"/>
    <x v="149"/>
    <n v="0.5"/>
    <n v="0.56946620000000003"/>
    <n v="0.62091839999999998"/>
    <n v="0.1068085"/>
    <n v="12.4491081"/>
    <n v="0.25887670000000002"/>
    <n v="9.4046900000000003E-2"/>
    <n v="8.1068600000000005E-2"/>
    <n v="1.7564900000000001E-2"/>
    <n v="0.43109999999999998"/>
    <n v="0.80249999999999999"/>
    <n v="0.46289999999999998"/>
    <n v="0.95660000000000001"/>
    <n v="0.39369999999999999"/>
    <n v="2.9672000000000001"/>
    <n v="0.36430000000000001"/>
    <n v="1.0972999999999999"/>
    <x v="149"/>
  </r>
  <r>
    <x v="7"/>
    <n v="300290009"/>
    <s v="FRM"/>
    <s v="Montana"/>
    <s v="Flathead"/>
    <n v="48.399721999999997"/>
    <n v="-114.333611"/>
    <n v="191092"/>
    <x v="102"/>
    <n v="19.7"/>
    <x v="0"/>
    <x v="150"/>
    <x v="150"/>
    <x v="150"/>
    <x v="150"/>
    <x v="150"/>
    <x v="146"/>
    <x v="150"/>
    <x v="150"/>
    <n v="0.5"/>
    <n v="0.58487820000000001"/>
    <n v="0.82363690000000001"/>
    <n v="0.29620410000000003"/>
    <n v="16.337038"/>
    <n v="0.51358000000000004"/>
    <n v="0.47196759999999999"/>
    <n v="0.1930886"/>
    <n v="6.4124999999999998E-3"/>
    <n v="0.629"/>
    <n v="1.35"/>
    <n v="0.54859999999999998"/>
    <n v="0.96330000000000005"/>
    <n v="0.45279999999999998"/>
    <n v="0.69920000000000004"/>
    <n v="0.56100000000000005"/>
    <n v="0.97560000000000002"/>
    <x v="150"/>
  </r>
  <r>
    <x v="7"/>
    <n v="300290047"/>
    <s v="FRM"/>
    <s v="Montana"/>
    <s v="Flathead"/>
    <n v="48.202500000000001"/>
    <n v="-114.305556"/>
    <n v="189091"/>
    <x v="28"/>
    <n v="18"/>
    <x v="0"/>
    <x v="151"/>
    <x v="151"/>
    <x v="151"/>
    <x v="151"/>
    <x v="151"/>
    <x v="147"/>
    <x v="151"/>
    <x v="151"/>
    <n v="0.5"/>
    <n v="0.69151149999999995"/>
    <n v="0.91289719999999996"/>
    <n v="0.28563569999999999"/>
    <n v="14.482379"/>
    <n v="0.72841219999999995"/>
    <n v="0.22432930000000001"/>
    <n v="0.20896670000000001"/>
    <n v="6.9689000000000001E-3"/>
    <n v="0.65480000000000005"/>
    <n v="1.1211"/>
    <n v="0.73950000000000005"/>
    <n v="0.94889999999999997"/>
    <n v="0.76829999999999998"/>
    <n v="0.71109999999999995"/>
    <n v="0.72599999999999998"/>
    <n v="0.92879999999999996"/>
    <x v="151"/>
  </r>
  <r>
    <x v="7"/>
    <n v="300310008"/>
    <s v="FRM"/>
    <s v="Montana"/>
    <s v="Gallatin"/>
    <n v="45.772778000000002"/>
    <n v="-111.17749999999999"/>
    <n v="163107"/>
    <x v="2"/>
    <n v="23.7"/>
    <x v="0"/>
    <x v="152"/>
    <x v="152"/>
    <x v="152"/>
    <x v="152"/>
    <x v="152"/>
    <x v="148"/>
    <x v="152"/>
    <x v="152"/>
    <n v="0.5"/>
    <n v="0.66034110000000001"/>
    <n v="1.3996959"/>
    <n v="0.27116299999999999"/>
    <n v="19.797927900000001"/>
    <n v="0.1974011"/>
    <n v="0.72339750000000003"/>
    <n v="0.1757563"/>
    <n v="5.7779900000000002E-2"/>
    <n v="0.49830000000000002"/>
    <n v="1.0247999999999999"/>
    <n v="0.53849999999999998"/>
    <n v="0.96260000000000001"/>
    <n v="0.24199999999999999"/>
    <n v="0.87170000000000003"/>
    <n v="0.52939999999999998"/>
    <n v="0.95250000000000001"/>
    <x v="152"/>
  </r>
  <r>
    <x v="7"/>
    <n v="300310016"/>
    <s v="FRM"/>
    <s v="Montana"/>
    <s v="Gallatin"/>
    <n v="44.661392999999997"/>
    <n v="-111.105891"/>
    <n v="153106"/>
    <x v="121"/>
    <n v="16.899999999999999"/>
    <x v="0"/>
    <x v="153"/>
    <x v="153"/>
    <x v="153"/>
    <x v="153"/>
    <x v="153"/>
    <x v="149"/>
    <x v="153"/>
    <x v="153"/>
    <n v="0.5"/>
    <n v="0.29829309999999998"/>
    <n v="0.51617219999999997"/>
    <n v="0.2487299"/>
    <n v="14.450540500000001"/>
    <n v="0.29260799999999998"/>
    <n v="0.53776100000000004"/>
    <n v="0.13271359999999999"/>
    <n v="2.1406600000000001E-2"/>
    <n v="0.23419999999999999"/>
    <n v="0.78910000000000002"/>
    <n v="0.50480000000000003"/>
    <n v="0.83179999999999998"/>
    <n v="0.29780000000000001"/>
    <n v="0.86570000000000003"/>
    <n v="0.44750000000000001"/>
    <n v="0.95489999999999997"/>
    <x v="153"/>
  </r>
  <r>
    <x v="7"/>
    <n v="300530018"/>
    <s v="FRM"/>
    <s v="Montana"/>
    <s v="Lincoln"/>
    <n v="48.384166999999998"/>
    <n v="-115.548056"/>
    <n v="192084"/>
    <x v="122"/>
    <n v="29.1"/>
    <x v="0"/>
    <x v="154"/>
    <x v="154"/>
    <x v="154"/>
    <x v="154"/>
    <x v="154"/>
    <x v="150"/>
    <x v="154"/>
    <x v="154"/>
    <n v="0.5"/>
    <n v="0.4271393"/>
    <n v="2.2457201000000002"/>
    <n v="0.4071475"/>
    <n v="23.9539261"/>
    <n v="0.53356749999999997"/>
    <n v="0.78415440000000003"/>
    <n v="0.23895330000000001"/>
    <n v="8.1618899999999994E-2"/>
    <n v="0.70920000000000005"/>
    <n v="0.84099999999999997"/>
    <n v="0.66020000000000001"/>
    <n v="0.94130000000000003"/>
    <n v="0.57420000000000004"/>
    <n v="0.71750000000000003"/>
    <n v="0.71360000000000001"/>
    <n v="0.70469999999999999"/>
    <x v="154"/>
  </r>
  <r>
    <x v="7"/>
    <n v="300630031"/>
    <s v="FRM"/>
    <s v="Montana"/>
    <s v="Missoula"/>
    <n v="46.874912000000002"/>
    <n v="-113.99525300000001"/>
    <n v="176091"/>
    <x v="123"/>
    <n v="24.3"/>
    <x v="0"/>
    <x v="155"/>
    <x v="155"/>
    <x v="155"/>
    <x v="155"/>
    <x v="155"/>
    <x v="151"/>
    <x v="155"/>
    <x v="155"/>
    <n v="0.5"/>
    <n v="0.68269789999999997"/>
    <n v="1.6535196999999999"/>
    <n v="0.53296489999999996"/>
    <n v="18.564247099999999"/>
    <n v="0.64933920000000001"/>
    <n v="1.2587623999999999"/>
    <n v="0.3838068"/>
    <n v="8.5865800000000006E-2"/>
    <n v="0.59130000000000005"/>
    <n v="0.93730000000000002"/>
    <n v="0.69769999999999999"/>
    <n v="1.0114000000000001"/>
    <n v="0.57479999999999998"/>
    <n v="0.79690000000000005"/>
    <n v="0.6502"/>
    <n v="0.43669999999999998"/>
    <x v="155"/>
  </r>
  <r>
    <x v="7"/>
    <n v="300810007"/>
    <s v="FRM"/>
    <s v="Montana"/>
    <s v="Ravalli"/>
    <n v="46.245517"/>
    <n v="-114.159808"/>
    <n v="171089"/>
    <x v="124"/>
    <n v="26.5"/>
    <x v="0"/>
    <x v="156"/>
    <x v="156"/>
    <x v="156"/>
    <x v="156"/>
    <x v="156"/>
    <x v="152"/>
    <x v="156"/>
    <x v="156"/>
    <n v="0.5"/>
    <n v="0.6617731"/>
    <n v="1.5652165"/>
    <n v="0.35075919999999999"/>
    <n v="21.917997400000001"/>
    <n v="0.4507487"/>
    <n v="0.79204609999999998"/>
    <n v="0.2405274"/>
    <n v="6.0189800000000002E-2"/>
    <n v="0.88080000000000003"/>
    <n v="1.4161999999999999"/>
    <n v="0.49819999999999998"/>
    <n v="0.94799999999999995"/>
    <n v="0.42559999999999998"/>
    <n v="0.50680000000000003"/>
    <n v="0.54249999999999998"/>
    <n v="0.39119999999999999"/>
    <x v="156"/>
  </r>
  <r>
    <x v="7"/>
    <n v="300890007"/>
    <s v="FRM"/>
    <s v="Montana"/>
    <s v="Sanders"/>
    <n v="47.596389000000002"/>
    <n v="-115.323611"/>
    <n v="184084"/>
    <x v="125"/>
    <n v="18.100000000000001"/>
    <x v="0"/>
    <x v="157"/>
    <x v="157"/>
    <x v="157"/>
    <x v="157"/>
    <x v="157"/>
    <x v="153"/>
    <x v="157"/>
    <x v="157"/>
    <n v="0.5"/>
    <n v="0.59884910000000002"/>
    <n v="0.88479280000000005"/>
    <n v="0.19641980000000001"/>
    <n v="15.182084100000001"/>
    <n v="0.40770990000000001"/>
    <n v="0.2402724"/>
    <n v="0.13363459999999999"/>
    <n v="1.6922900000000001E-2"/>
    <n v="0.62060000000000004"/>
    <n v="1.0823"/>
    <n v="0.50049999999999994"/>
    <n v="1.0028999999999999"/>
    <n v="0.46629999999999999"/>
    <n v="0.5323"/>
    <n v="0.51780000000000004"/>
    <n v="0.65569999999999995"/>
    <x v="157"/>
  </r>
  <r>
    <x v="7"/>
    <n v="300930005"/>
    <s v="FRM"/>
    <s v="Montana"/>
    <s v="Silver Bow"/>
    <n v="46.002397000000002"/>
    <n v="-112.50088599999999"/>
    <n v="166099"/>
    <x v="52"/>
    <n v="28.3"/>
    <x v="0"/>
    <x v="158"/>
    <x v="158"/>
    <x v="158"/>
    <x v="158"/>
    <x v="158"/>
    <x v="154"/>
    <x v="158"/>
    <x v="158"/>
    <n v="0.5"/>
    <n v="0.33865390000000001"/>
    <n v="2.6916794999999998"/>
    <n v="0.60682919999999996"/>
    <n v="21.548818600000001"/>
    <n v="0.1314362"/>
    <n v="1.9510540000000001"/>
    <n v="0.38383509999999998"/>
    <n v="0.1681357"/>
    <n v="0.28849999999999998"/>
    <n v="0.83050000000000002"/>
    <n v="0.68420000000000003"/>
    <n v="0.87570000000000003"/>
    <n v="0.1918"/>
    <n v="0.83950000000000002"/>
    <n v="0.70520000000000005"/>
    <n v="1.0458000000000001"/>
    <x v="158"/>
  </r>
  <r>
    <x v="7"/>
    <n v="301111065"/>
    <s v="FRM"/>
    <s v="Montana"/>
    <s v="Yellowstone"/>
    <n v="45.801943999999999"/>
    <n v="-108.42611100000001"/>
    <n v="161125"/>
    <x v="126"/>
    <n v="16.399999999999999"/>
    <x v="0"/>
    <x v="159"/>
    <x v="159"/>
    <x v="159"/>
    <x v="159"/>
    <x v="159"/>
    <x v="155"/>
    <x v="159"/>
    <x v="159"/>
    <n v="0.5"/>
    <n v="0.75483210000000001"/>
    <n v="0.44359310000000002"/>
    <n v="0.20747989999999999"/>
    <n v="13.5796537"/>
    <n v="0.49871100000000002"/>
    <n v="0.15832850000000001"/>
    <n v="0.1571581"/>
    <n v="0.14657519999999999"/>
    <n v="0.62580000000000002"/>
    <n v="0.95889999999999997"/>
    <n v="0.62019999999999997"/>
    <n v="0.97929999999999995"/>
    <n v="0.57389999999999997"/>
    <n v="0.96640000000000004"/>
    <n v="0.55359999999999998"/>
    <n v="1"/>
    <x v="159"/>
  </r>
  <r>
    <x v="7"/>
    <n v="310550019"/>
    <s v="FRM"/>
    <s v="Nebraska"/>
    <s v="Douglas"/>
    <n v="41.247486000000002"/>
    <n v="-95.973141999999996"/>
    <n v="114206"/>
    <x v="93"/>
    <n v="21.7"/>
    <x v="0"/>
    <x v="160"/>
    <x v="160"/>
    <x v="160"/>
    <x v="160"/>
    <x v="160"/>
    <x v="156"/>
    <x v="160"/>
    <x v="160"/>
    <n v="0.5"/>
    <n v="1.3898039"/>
    <n v="0.66091580000000005"/>
    <n v="2.2343354"/>
    <n v="8.181222"/>
    <n v="4.1192069"/>
    <n v="2.8112868999999998"/>
    <n v="1.6452332000000001"/>
    <n v="0.20220859999999999"/>
    <n v="0.88129999999999997"/>
    <n v="0.98229999999999995"/>
    <n v="0.83489999999999998"/>
    <n v="1.1308"/>
    <n v="1.1112"/>
    <n v="0.57689999999999997"/>
    <n v="1.0246999999999999"/>
    <n v="0.91810000000000003"/>
    <x v="160"/>
  </r>
  <r>
    <x v="7"/>
    <n v="310550052"/>
    <s v="FRM"/>
    <s v="Nebraska"/>
    <s v="Douglas"/>
    <n v="41.197847000000003"/>
    <n v="-96.056685999999999"/>
    <n v="114205"/>
    <x v="127"/>
    <n v="21"/>
    <x v="0"/>
    <x v="161"/>
    <x v="161"/>
    <x v="161"/>
    <x v="161"/>
    <x v="161"/>
    <x v="157"/>
    <x v="161"/>
    <x v="161"/>
    <n v="0.5"/>
    <n v="1.3034258000000001"/>
    <n v="0.68146359999999995"/>
    <n v="2.8416728999999998"/>
    <n v="5.0587334999999998"/>
    <n v="2.7735797999999998"/>
    <n v="6.2624965000000001"/>
    <n v="1.5026364000000001"/>
    <n v="0.1092308"/>
    <n v="0.8246"/>
    <n v="0.99219999999999997"/>
    <n v="0.95420000000000005"/>
    <n v="0.98950000000000005"/>
    <n v="0.88929999999999998"/>
    <n v="0.99550000000000005"/>
    <n v="0.95889999999999997"/>
    <n v="1"/>
    <x v="161"/>
  </r>
  <r>
    <x v="7"/>
    <n v="310790004"/>
    <s v="FRM"/>
    <s v="Nebraska"/>
    <s v="Hall"/>
    <n v="40.942098999999999"/>
    <n v="-98.364966999999993"/>
    <n v="111189"/>
    <x v="128"/>
    <n v="17.100000000000001"/>
    <x v="0"/>
    <x v="162"/>
    <x v="162"/>
    <x v="162"/>
    <x v="162"/>
    <x v="162"/>
    <x v="158"/>
    <x v="162"/>
    <x v="162"/>
    <n v="0.5"/>
    <n v="0.90211830000000004"/>
    <n v="0.50272070000000002"/>
    <n v="1.9384326999999999"/>
    <n v="5.8771987000000001"/>
    <n v="3.2623484"/>
    <n v="2.8408704"/>
    <n v="1.272149"/>
    <n v="4.4970499999999997E-2"/>
    <n v="0.82320000000000004"/>
    <n v="1.0097"/>
    <n v="0.80710000000000004"/>
    <n v="1.1891"/>
    <n v="1.0127999999999999"/>
    <n v="0.65359999999999996"/>
    <n v="0.98229999999999995"/>
    <n v="1.3724000000000001"/>
    <x v="162"/>
  </r>
  <r>
    <x v="7"/>
    <n v="311090022"/>
    <s v="FRM"/>
    <s v="Nebraska"/>
    <s v="Lancaster"/>
    <n v="40.81259"/>
    <n v="-96.683019999999999"/>
    <n v="110201"/>
    <x v="128"/>
    <n v="17.2"/>
    <x v="0"/>
    <x v="163"/>
    <x v="163"/>
    <x v="163"/>
    <x v="163"/>
    <x v="163"/>
    <x v="159"/>
    <x v="163"/>
    <x v="163"/>
    <n v="0.5"/>
    <n v="0.99693399999999999"/>
    <n v="0.5371281"/>
    <n v="2.0801721"/>
    <n v="4.7105845999999998"/>
    <n v="4.2345381"/>
    <n v="2.3587465000000001"/>
    <n v="1.6476907000000001"/>
    <n v="0.16769310000000001"/>
    <n v="0.68100000000000005"/>
    <n v="0.98540000000000005"/>
    <n v="0.94210000000000005"/>
    <n v="0.98470000000000002"/>
    <n v="0.92279999999999995"/>
    <n v="0.98919999999999997"/>
    <n v="0.94310000000000005"/>
    <n v="1"/>
    <x v="163"/>
  </r>
  <r>
    <x v="7"/>
    <n v="311530007"/>
    <s v="FRM"/>
    <s v="Nebraska"/>
    <s v="Sarpy"/>
    <n v="41.133293999999999"/>
    <n v="-95.956102999999999"/>
    <n v="113206"/>
    <x v="111"/>
    <n v="21"/>
    <x v="0"/>
    <x v="164"/>
    <x v="164"/>
    <x v="164"/>
    <x v="164"/>
    <x v="164"/>
    <x v="160"/>
    <x v="164"/>
    <x v="164"/>
    <n v="0.5"/>
    <n v="1.5377681000000001"/>
    <n v="0.70192379999999999"/>
    <n v="2.0053141000000001"/>
    <n v="8.6148567000000007"/>
    <n v="4.0508455999999997"/>
    <n v="2.0343089000000001"/>
    <n v="1.4765263"/>
    <n v="0.141515"/>
    <n v="0.75539999999999996"/>
    <n v="1.03"/>
    <n v="0.95960000000000001"/>
    <n v="0.95169999999999999"/>
    <n v="0.90720000000000001"/>
    <n v="1.0394000000000001"/>
    <n v="0.93799999999999994"/>
    <n v="0.74929999999999997"/>
    <x v="164"/>
  </r>
  <r>
    <x v="7"/>
    <n v="311570003"/>
    <s v="FRM"/>
    <s v="Nebraska"/>
    <s v="Scotts Bluff"/>
    <n v="41.865000000000002"/>
    <n v="-103.664444"/>
    <n v="121153"/>
    <x v="94"/>
    <n v="16.2"/>
    <x v="0"/>
    <x v="165"/>
    <x v="165"/>
    <x v="165"/>
    <x v="165"/>
    <x v="165"/>
    <x v="161"/>
    <x v="165"/>
    <x v="165"/>
    <n v="0.5"/>
    <n v="0.88452160000000002"/>
    <n v="0.48782130000000001"/>
    <n v="0.5134611"/>
    <n v="11.8955059"/>
    <n v="0.96661350000000001"/>
    <n v="0.56208429999999998"/>
    <n v="0.38649699999999998"/>
    <n v="7.0528800000000003E-2"/>
    <n v="0.55810000000000004"/>
    <n v="0.95569999999999999"/>
    <n v="0.66120000000000001"/>
    <n v="0.96240000000000003"/>
    <n v="0.57489999999999997"/>
    <n v="0.97819999999999996"/>
    <n v="0.63519999999999999"/>
    <n v="1"/>
    <x v="165"/>
  </r>
  <r>
    <x v="7"/>
    <n v="311770002"/>
    <s v="FRM"/>
    <s v="Nebraska"/>
    <s v="Washington"/>
    <n v="41.551211000000002"/>
    <n v="-96.146174999999999"/>
    <n v="117204"/>
    <x v="129"/>
    <n v="19.3"/>
    <x v="0"/>
    <x v="166"/>
    <x v="166"/>
    <x v="166"/>
    <x v="166"/>
    <x v="166"/>
    <x v="162"/>
    <x v="166"/>
    <x v="166"/>
    <n v="0.5"/>
    <n v="1.0921912"/>
    <n v="0.60331760000000001"/>
    <n v="2.4655752"/>
    <n v="4.7632465000000002"/>
    <n v="4.0707101999999997"/>
    <n v="3.9239774000000001"/>
    <n v="1.6844937"/>
    <n v="0.20525070000000001"/>
    <n v="0.96150000000000002"/>
    <n v="1.0828"/>
    <n v="0.84770000000000001"/>
    <n v="1.248"/>
    <n v="1.2498"/>
    <n v="0.63990000000000002"/>
    <n v="1.0391999999999999"/>
    <n v="1.4787999999999999"/>
    <x v="166"/>
  </r>
  <r>
    <x v="7"/>
    <n v="320030561"/>
    <s v="FRM"/>
    <s v="Nevada"/>
    <s v="Clark"/>
    <n v="36.163994000000002"/>
    <n v="-115.11393"/>
    <n v="81064"/>
    <x v="130"/>
    <n v="20.399999999999999"/>
    <x v="0"/>
    <x v="167"/>
    <x v="167"/>
    <x v="167"/>
    <x v="167"/>
    <x v="167"/>
    <x v="163"/>
    <x v="167"/>
    <x v="167"/>
    <n v="0.5"/>
    <n v="1.2092847"/>
    <n v="3.5953498000000002"/>
    <n v="0.21377260000000001"/>
    <n v="13.715228099999999"/>
    <n v="0.325928"/>
    <n v="0.31568829999999998"/>
    <n v="0.1031759"/>
    <n v="0.49437900000000001"/>
    <n v="0.51780000000000004"/>
    <n v="1.0379"/>
    <n v="0.66969999999999996"/>
    <n v="1.1115999999999999"/>
    <n v="0.28439999999999999"/>
    <n v="1.4334"/>
    <n v="0.1784"/>
    <n v="0.89270000000000005"/>
    <x v="167"/>
  </r>
  <r>
    <x v="7"/>
    <n v="320031019"/>
    <s v="FRM"/>
    <s v="Nevada"/>
    <s v="Clark"/>
    <n v="35.785634000000002"/>
    <n v="-115.35706"/>
    <n v="77062"/>
    <x v="131"/>
    <n v="6.9"/>
    <x v="0"/>
    <x v="168"/>
    <x v="168"/>
    <x v="168"/>
    <x v="168"/>
    <x v="168"/>
    <x v="164"/>
    <x v="168"/>
    <x v="168"/>
    <n v="0.5"/>
    <n v="0.53953050000000002"/>
    <n v="0.49680380000000002"/>
    <n v="0.28646919999999998"/>
    <n v="3.1280789000000002"/>
    <n v="1.2373132"/>
    <n v="7.9713000000000006E-3"/>
    <n v="0.23283809999999999"/>
    <n v="0.55607890000000004"/>
    <n v="0.23519999999999999"/>
    <n v="0.49819999999999998"/>
    <n v="0.66590000000000005"/>
    <n v="0.65500000000000003"/>
    <n v="0.91020000000000001"/>
    <n v="0.27200000000000002"/>
    <n v="0.56320000000000003"/>
    <n v="3.3199000000000001"/>
    <x v="168"/>
  </r>
  <r>
    <x v="7"/>
    <n v="320032002"/>
    <s v="FRM"/>
    <s v="Nevada"/>
    <s v="Clark"/>
    <n v="36.191110999999999"/>
    <n v="-115.12222199999999"/>
    <n v="81064"/>
    <x v="132"/>
    <n v="17.8"/>
    <x v="0"/>
    <x v="169"/>
    <x v="169"/>
    <x v="169"/>
    <x v="169"/>
    <x v="169"/>
    <x v="165"/>
    <x v="169"/>
    <x v="169"/>
    <n v="0.5"/>
    <n v="1.2595267000000001"/>
    <n v="2.4616723"/>
    <n v="0.2273742"/>
    <n v="11.953345300000001"/>
    <n v="0.55238039999999999"/>
    <n v="0.29840650000000002"/>
    <n v="0.20864170000000001"/>
    <n v="0.4327859"/>
    <n v="0.50790000000000002"/>
    <n v="1.7473000000000001"/>
    <n v="0.44690000000000002"/>
    <n v="1.1297999999999999"/>
    <n v="0.2487"/>
    <n v="4.2091000000000003"/>
    <n v="0.2379"/>
    <n v="0.73799999999999999"/>
    <x v="169"/>
  </r>
  <r>
    <x v="7"/>
    <n v="320310016"/>
    <s v="FRM"/>
    <s v="Nevada"/>
    <s v="Washoe"/>
    <n v="39.525083000000002"/>
    <n v="-119.807717"/>
    <n v="118038"/>
    <x v="77"/>
    <n v="34.6"/>
    <x v="0"/>
    <x v="170"/>
    <x v="170"/>
    <x v="170"/>
    <x v="170"/>
    <x v="170"/>
    <x v="166"/>
    <x v="170"/>
    <x v="170"/>
    <n v="0.5"/>
    <n v="1.0121647"/>
    <n v="2.8350575"/>
    <n v="1.1741279"/>
    <n v="24.267969099999998"/>
    <n v="0.64130589999999998"/>
    <n v="3.2298944000000001"/>
    <n v="0.80381440000000004"/>
    <n v="0.21245359999999999"/>
    <n v="0.53120000000000001"/>
    <n v="0.98029999999999995"/>
    <n v="0.80520000000000003"/>
    <n v="0.98709999999999998"/>
    <n v="0.51129999999999998"/>
    <n v="0.93789999999999996"/>
    <n v="0.80840000000000001"/>
    <n v="1"/>
    <x v="170"/>
  </r>
  <r>
    <x v="7"/>
    <n v="350010023"/>
    <s v="FRM"/>
    <s v="New Mexico"/>
    <s v="Bernalillo"/>
    <n v="35.134300000000003"/>
    <n v="-106.5852"/>
    <n v="61126"/>
    <x v="133"/>
    <n v="14.1"/>
    <x v="0"/>
    <x v="171"/>
    <x v="171"/>
    <x v="171"/>
    <x v="171"/>
    <x v="171"/>
    <x v="167"/>
    <x v="171"/>
    <x v="171"/>
    <n v="0.5"/>
    <n v="0.67255290000000001"/>
    <n v="2.4291713000000001"/>
    <n v="0.43885639999999998"/>
    <n v="8.4571857000000001"/>
    <n v="0.39718819999999999"/>
    <n v="1.0090157"/>
    <n v="0.21824589999999999"/>
    <n v="3.1830499999999998E-2"/>
    <n v="0.78039999999999998"/>
    <n v="1.1658999999999999"/>
    <n v="0.77480000000000004"/>
    <n v="0.90229999999999999"/>
    <n v="0.44629999999999997"/>
    <n v="1.2003999999999999"/>
    <n v="0.69410000000000005"/>
    <n v="1.2161999999999999"/>
    <x v="171"/>
  </r>
  <r>
    <x v="7"/>
    <n v="350010024"/>
    <s v="FRM"/>
    <s v="New Mexico"/>
    <s v="Bernalillo"/>
    <n v="35.063099999999999"/>
    <n v="-106.578785"/>
    <n v="61126"/>
    <x v="95"/>
    <n v="13.9"/>
    <x v="0"/>
    <x v="172"/>
    <x v="172"/>
    <x v="172"/>
    <x v="172"/>
    <x v="172"/>
    <x v="168"/>
    <x v="172"/>
    <x v="172"/>
    <n v="0.5"/>
    <n v="0.77823240000000005"/>
    <n v="1.9690133000000001"/>
    <n v="0.38094620000000001"/>
    <n v="8.8255853999999996"/>
    <n v="0.45961649999999998"/>
    <n v="0.73275920000000005"/>
    <n v="0.2221446"/>
    <n v="3.4515499999999998E-2"/>
    <n v="0.55500000000000005"/>
    <n v="1.1400999999999999"/>
    <n v="0.62370000000000003"/>
    <n v="0.93430000000000002"/>
    <n v="0.38240000000000002"/>
    <n v="1.2143999999999999"/>
    <n v="0.50070000000000003"/>
    <n v="1.0773999999999999"/>
    <x v="172"/>
  </r>
  <r>
    <x v="7"/>
    <n v="350050005"/>
    <s v="FRM"/>
    <s v="New Mexico"/>
    <s v="Chaves"/>
    <n v="33.396943999999998"/>
    <n v="-104.523611"/>
    <n v="44140"/>
    <x v="95"/>
    <n v="11.5"/>
    <x v="0"/>
    <x v="173"/>
    <x v="173"/>
    <x v="173"/>
    <x v="173"/>
    <x v="173"/>
    <x v="169"/>
    <x v="173"/>
    <x v="173"/>
    <n v="0.5"/>
    <n v="1.0690876"/>
    <n v="0.26729029999999998"/>
    <n v="1.0127609"/>
    <n v="4.7613735000000004"/>
    <n v="2.3200965"/>
    <n v="0.77063720000000002"/>
    <n v="0.81515179999999998"/>
    <n v="1.6486999999999999E-3"/>
    <n v="0.38100000000000001"/>
    <n v="0.9143"/>
    <n v="0.63800000000000001"/>
    <n v="1.0045999999999999"/>
    <n v="0.66110000000000002"/>
    <n v="0.57130000000000003"/>
    <n v="0.69099999999999995"/>
    <n v="0.51100000000000001"/>
    <x v="173"/>
  </r>
  <r>
    <x v="7"/>
    <n v="350130017"/>
    <s v="FRM"/>
    <s v="New Mexico"/>
    <s v="Doña Ana"/>
    <n v="31.795832999999998"/>
    <n v="-106.5575"/>
    <n v="31123"/>
    <x v="11"/>
    <n v="28.3"/>
    <x v="0"/>
    <x v="174"/>
    <x v="174"/>
    <x v="174"/>
    <x v="174"/>
    <x v="174"/>
    <x v="170"/>
    <x v="174"/>
    <x v="174"/>
    <n v="0.5"/>
    <n v="2.4895022"/>
    <n v="2.3358045000000001"/>
    <n v="0.46403139999999998"/>
    <n v="20.5020828"/>
    <n v="0.84786170000000005"/>
    <n v="0.56082169999999998"/>
    <n v="0.28399000000000002"/>
    <n v="0.37007440000000003"/>
    <n v="0.46750000000000003"/>
    <n v="0.91659999999999997"/>
    <n v="0.74250000000000005"/>
    <n v="0.89910000000000001"/>
    <n v="0.61580000000000001"/>
    <n v="1.3126"/>
    <n v="0.61870000000000003"/>
    <n v="0.85170000000000001"/>
    <x v="174"/>
  </r>
  <r>
    <x v="7"/>
    <n v="350130025"/>
    <s v="FRM"/>
    <s v="New Mexico"/>
    <s v="Doña Ana"/>
    <n v="32.321944000000002"/>
    <n v="-106.76777800000001"/>
    <n v="36122"/>
    <x v="134"/>
    <n v="10.4"/>
    <x v="0"/>
    <x v="175"/>
    <x v="175"/>
    <x v="175"/>
    <x v="175"/>
    <x v="175"/>
    <x v="171"/>
    <x v="175"/>
    <x v="175"/>
    <n v="0.5"/>
    <n v="2.3601624999999999"/>
    <n v="1.05352"/>
    <n v="0.5000945"/>
    <n v="3.9395657000000002"/>
    <n v="1.3650165999999999"/>
    <n v="0.10454330000000001"/>
    <n v="0.47728219999999999"/>
    <n v="0.12500700000000001"/>
    <n v="0.66679999999999995"/>
    <n v="0.78920000000000001"/>
    <n v="0.78949999999999998"/>
    <n v="0.93899999999999995"/>
    <n v="0.86399999999999999"/>
    <n v="0.31830000000000003"/>
    <n v="0.89270000000000005"/>
    <n v="0.75729999999999997"/>
    <x v="175"/>
  </r>
  <r>
    <x v="7"/>
    <n v="350171002"/>
    <s v="FRM"/>
    <s v="New Mexico"/>
    <s v="Grant"/>
    <n v="32.784444000000001"/>
    <n v="-108.27166699999999"/>
    <n v="41111"/>
    <x v="135"/>
    <n v="8.3000000000000007"/>
    <x v="0"/>
    <x v="176"/>
    <x v="176"/>
    <x v="176"/>
    <x v="176"/>
    <x v="176"/>
    <x v="172"/>
    <x v="176"/>
    <x v="176"/>
    <n v="0.5"/>
    <n v="1.0627564"/>
    <n v="0.27161930000000001"/>
    <n v="0.36292629999999998"/>
    <n v="4.7978864000000003"/>
    <n v="0.99578639999999996"/>
    <n v="3.2518499999999999E-2"/>
    <n v="0.35284379999999999"/>
    <n v="1.4648599999999999E-2"/>
    <n v="0.59530000000000005"/>
    <n v="0.91279999999999994"/>
    <n v="0.72670000000000001"/>
    <n v="0.89610000000000001"/>
    <n v="0.72940000000000005"/>
    <n v="0.68130000000000002"/>
    <n v="0.72789999999999999"/>
    <n v="0.93089999999999995"/>
    <x v="176"/>
  </r>
  <r>
    <x v="7"/>
    <n v="350431003"/>
    <s v="FRM"/>
    <s v="New Mexico"/>
    <s v="Sandoval"/>
    <n v="35.238056"/>
    <n v="-106.649444"/>
    <n v="62126"/>
    <x v="136"/>
    <n v="8.3000000000000007"/>
    <x v="0"/>
    <x v="177"/>
    <x v="177"/>
    <x v="177"/>
    <x v="177"/>
    <x v="177"/>
    <x v="173"/>
    <x v="177"/>
    <x v="177"/>
    <n v="0.5"/>
    <n v="0.4220911"/>
    <n v="1.3110849"/>
    <n v="0.2454952"/>
    <n v="4.9783505999999997"/>
    <n v="0.23887169999999999"/>
    <n v="0.54013990000000001"/>
    <n v="0.1190129"/>
    <n v="1.86816E-2"/>
    <n v="0.3347"/>
    <n v="1.4921"/>
    <n v="0.55740000000000001"/>
    <n v="1.0122"/>
    <n v="0.23230000000000001"/>
    <n v="2.2353000000000001"/>
    <n v="0.31509999999999999"/>
    <n v="0.92069999999999996"/>
    <x v="177"/>
  </r>
  <r>
    <x v="7"/>
    <n v="350490020"/>
    <s v="FRM"/>
    <s v="New Mexico"/>
    <s v="Santa Fe"/>
    <n v="35.671111000000003"/>
    <n v="-105.953611"/>
    <n v="66131"/>
    <x v="137"/>
    <n v="6.9"/>
    <x v="0"/>
    <x v="178"/>
    <x v="178"/>
    <x v="178"/>
    <x v="178"/>
    <x v="178"/>
    <x v="174"/>
    <x v="178"/>
    <x v="178"/>
    <n v="0.5"/>
    <n v="0.7970756"/>
    <n v="0.49633509999999997"/>
    <n v="0.26002779999999998"/>
    <n v="3.9818788000000001"/>
    <n v="0.47393210000000002"/>
    <n v="0.2994597"/>
    <n v="0.1629332"/>
    <n v="5.2525999999999996E-3"/>
    <n v="0.46970000000000001"/>
    <n v="1.1337999999999999"/>
    <n v="0.54910000000000003"/>
    <n v="1.0967"/>
    <n v="0.44040000000000001"/>
    <n v="1.0161"/>
    <n v="0.44990000000000002"/>
    <n v="0.97529999999999994"/>
    <x v="178"/>
  </r>
  <r>
    <x v="7"/>
    <n v="380070002"/>
    <s v="FRM"/>
    <s v="North Dakota"/>
    <s v="Billings"/>
    <n v="46.894300000000001"/>
    <n v="-103.37853"/>
    <n v="168158"/>
    <x v="138"/>
    <n v="9.1999999999999993"/>
    <x v="0"/>
    <x v="179"/>
    <x v="179"/>
    <x v="179"/>
    <x v="179"/>
    <x v="179"/>
    <x v="175"/>
    <x v="179"/>
    <x v="179"/>
    <n v="0.5"/>
    <n v="0.53810230000000003"/>
    <n v="0.31695390000000001"/>
    <n v="0.81201880000000004"/>
    <n v="4.0318059999999996"/>
    <n v="1.2187967"/>
    <n v="1.2560693000000001"/>
    <n v="0.46752870000000002"/>
    <n v="0.15673799999999999"/>
    <n v="0.72360000000000002"/>
    <n v="0.98199999999999998"/>
    <n v="0.52470000000000006"/>
    <n v="1.2841"/>
    <n v="0.51259999999999994"/>
    <n v="0.54210000000000003"/>
    <n v="0.58809999999999996"/>
    <n v="1"/>
    <x v="179"/>
  </r>
  <r>
    <x v="7"/>
    <n v="380150003"/>
    <s v="FRM"/>
    <s v="North Dakota"/>
    <s v="Burleigh"/>
    <n v="46.825425000000003"/>
    <n v="-100.76821"/>
    <n v="166175"/>
    <x v="95"/>
    <n v="14.7"/>
    <x v="0"/>
    <x v="180"/>
    <x v="180"/>
    <x v="180"/>
    <x v="180"/>
    <x v="180"/>
    <x v="176"/>
    <x v="180"/>
    <x v="180"/>
    <n v="0.5"/>
    <n v="0.2480947"/>
    <n v="0.43668269999999998"/>
    <n v="0.77692079999999997"/>
    <n v="9.8753557000000001"/>
    <n v="1.2727227000000001"/>
    <n v="1.0687720999999999"/>
    <n v="0.53923509999999997"/>
    <n v="1.4308999999999999E-3"/>
    <n v="0.76249999999999996"/>
    <n v="1.1525000000000001"/>
    <n v="0.57169999999999999"/>
    <n v="1.1621999999999999"/>
    <n v="0.59619999999999995"/>
    <n v="0.54169999999999996"/>
    <n v="0.65839999999999999"/>
    <n v="0.66049999999999998"/>
    <x v="180"/>
  </r>
  <r>
    <x v="7"/>
    <n v="380171004"/>
    <s v="FRM"/>
    <s v="North Dakota"/>
    <s v="Cass"/>
    <n v="46.933754"/>
    <n v="-96.855350000000001"/>
    <n v="167199"/>
    <x v="139"/>
    <n v="18.399999999999999"/>
    <x v="0"/>
    <x v="181"/>
    <x v="181"/>
    <x v="181"/>
    <x v="181"/>
    <x v="181"/>
    <x v="177"/>
    <x v="181"/>
    <x v="181"/>
    <n v="0.5"/>
    <n v="1.7674562"/>
    <n v="0.55599419999999999"/>
    <n v="1.5055008000000001"/>
    <n v="8.2934017000000004"/>
    <n v="2.1365520999999998"/>
    <n v="2.6480321999999998"/>
    <n v="1.0107347"/>
    <n v="5.93184E-2"/>
    <n v="0.74890000000000001"/>
    <n v="0.99"/>
    <n v="1.0402"/>
    <n v="0.82769999999999999"/>
    <n v="0.81840000000000002"/>
    <n v="1.4529000000000001"/>
    <n v="0.93189999999999995"/>
    <n v="0.99550000000000005"/>
    <x v="181"/>
  </r>
  <r>
    <x v="7"/>
    <n v="380570004"/>
    <s v="FRM"/>
    <s v="North Dakota"/>
    <s v="Mercer"/>
    <n v="47.298611000000001"/>
    <n v="-101.766944"/>
    <n v="171168"/>
    <x v="140"/>
    <n v="13"/>
    <x v="0"/>
    <x v="182"/>
    <x v="182"/>
    <x v="182"/>
    <x v="182"/>
    <x v="182"/>
    <x v="178"/>
    <x v="182"/>
    <x v="182"/>
    <n v="0.5"/>
    <n v="0.29340579999999999"/>
    <n v="0.25657819999999998"/>
    <n v="1.8622030999999999"/>
    <n v="3.1834869000000001"/>
    <n v="1.8949932"/>
    <n v="4.0495032999999996"/>
    <n v="0.9604241"/>
    <n v="3.1855E-3"/>
    <n v="0.4446"/>
    <n v="0.77200000000000002"/>
    <n v="1.1977"/>
    <n v="0.58989999999999998"/>
    <n v="0.90200000000000002"/>
    <n v="1.4953000000000001"/>
    <n v="1.0661"/>
    <n v="1.5316000000000001"/>
    <x v="182"/>
  </r>
  <r>
    <x v="7"/>
    <n v="400159008"/>
    <s v="FRM"/>
    <s v="Oklahoma"/>
    <s v="Caddo"/>
    <n v="35.111944000000001"/>
    <n v="-98.252778000000006"/>
    <n v="57189"/>
    <x v="141"/>
    <n v="-9"/>
    <x v="0"/>
    <x v="183"/>
    <x v="183"/>
    <x v="183"/>
    <x v="183"/>
    <x v="183"/>
    <x v="179"/>
    <x v="183"/>
    <x v="183"/>
    <n v="0.5"/>
    <n v="0.68906409999999996"/>
    <n v="0.51423600000000003"/>
    <n v="1.7417959000000001"/>
    <n v="11.4209862"/>
    <n v="3.8994030999999998"/>
    <n v="1.4969083000000001"/>
    <n v="1.4143679"/>
    <n v="1.35414E-2"/>
    <n v="0.50509999999999999"/>
    <n v="0.90139999999999998"/>
    <n v="0.83809999999999996"/>
    <n v="0.87849999999999995"/>
    <n v="0.79269999999999996"/>
    <n v="0.99490000000000001"/>
    <n v="0.81399999999999995"/>
    <n v="1"/>
    <x v="183"/>
  </r>
  <r>
    <x v="7"/>
    <n v="400970186"/>
    <s v="FRM"/>
    <s v="Oklahoma"/>
    <s v="Mayes"/>
    <n v="36.304623999999997"/>
    <n v="-95.310615999999996"/>
    <n v="69211"/>
    <x v="103"/>
    <n v="22"/>
    <x v="0"/>
    <x v="184"/>
    <x v="184"/>
    <x v="184"/>
    <x v="184"/>
    <x v="184"/>
    <x v="180"/>
    <x v="184"/>
    <x v="184"/>
    <n v="0.5"/>
    <n v="0.89688540000000005"/>
    <n v="0.66078530000000002"/>
    <n v="2.0411326999999999"/>
    <n v="10.1340418"/>
    <n v="4.7153343999999997"/>
    <n v="1.5703800000000001"/>
    <n v="1.5213634"/>
    <n v="2.0904800000000001E-2"/>
    <n v="0.76290000000000002"/>
    <n v="0.95369999999999999"/>
    <n v="0.92420000000000002"/>
    <n v="0.96970000000000001"/>
    <n v="0.97219999999999995"/>
    <n v="0.8508"/>
    <n v="0.9839"/>
    <n v="1.0710999999999999"/>
    <x v="184"/>
  </r>
  <r>
    <x v="7"/>
    <n v="401010169"/>
    <s v="FRM"/>
    <s v="Oklahoma"/>
    <s v="Muskogee"/>
    <n v="35.755273000000003"/>
    <n v="-95.377668999999997"/>
    <n v="63211"/>
    <x v="142"/>
    <n v="23.2"/>
    <x v="0"/>
    <x v="185"/>
    <x v="185"/>
    <x v="185"/>
    <x v="185"/>
    <x v="185"/>
    <x v="181"/>
    <x v="185"/>
    <x v="185"/>
    <n v="0.5"/>
    <n v="0.71659969999999995"/>
    <n v="0.58895330000000001"/>
    <n v="2.0383591999999999"/>
    <n v="11.428735700000001"/>
    <n v="4.9943270999999996"/>
    <n v="1.3330009"/>
    <n v="1.6612562"/>
    <n v="2.3361300000000002E-2"/>
    <n v="0.66839999999999999"/>
    <n v="0.83830000000000005"/>
    <n v="0.90449999999999997"/>
    <n v="1.0063"/>
    <n v="0.96250000000000002"/>
    <n v="0.81010000000000004"/>
    <n v="0.98209999999999997"/>
    <n v="1.0572999999999999"/>
    <x v="185"/>
  </r>
  <r>
    <x v="7"/>
    <n v="401090035"/>
    <s v="FRM"/>
    <s v="Oklahoma"/>
    <s v="Oklahoma"/>
    <n v="35.472920000000002"/>
    <n v="-97.527090000000001"/>
    <n v="61195"/>
    <x v="88"/>
    <n v="19.3"/>
    <x v="0"/>
    <x v="186"/>
    <x v="186"/>
    <x v="186"/>
    <x v="186"/>
    <x v="186"/>
    <x v="182"/>
    <x v="186"/>
    <x v="186"/>
    <n v="0.5"/>
    <n v="0.53793060000000004"/>
    <n v="0.51127199999999995"/>
    <n v="1.995209"/>
    <n v="8.1201066999999991"/>
    <n v="4.2112498"/>
    <n v="1.8782512"/>
    <n v="1.5584555"/>
    <n v="1.9199399999999998E-2"/>
    <n v="0.57799999999999996"/>
    <n v="0.79979999999999996"/>
    <n v="0.88880000000000003"/>
    <n v="0.95350000000000001"/>
    <n v="0.9113"/>
    <n v="0.80559999999999998"/>
    <n v="0.98699999999999999"/>
    <n v="0.74370000000000003"/>
    <x v="186"/>
  </r>
  <r>
    <x v="7"/>
    <n v="401091037"/>
    <s v="FRM"/>
    <s v="Oklahoma"/>
    <s v="Oklahoma"/>
    <n v="35.614131"/>
    <n v="-97.475082999999998"/>
    <n v="62195"/>
    <x v="121"/>
    <n v="20.8"/>
    <x v="0"/>
    <x v="187"/>
    <x v="187"/>
    <x v="187"/>
    <x v="187"/>
    <x v="187"/>
    <x v="183"/>
    <x v="187"/>
    <x v="187"/>
    <n v="0.5"/>
    <n v="0.52823229999999999"/>
    <n v="0.54283700000000001"/>
    <n v="1.7887998000000001"/>
    <n v="10.282629"/>
    <n v="5.2337556000000003"/>
    <n v="0"/>
    <n v="1.9159147999999999"/>
    <n v="1.0363499999999999E-2"/>
    <n v="0.61480000000000001"/>
    <n v="1.0179"/>
    <n v="0.79490000000000005"/>
    <n v="1.0894999999999999"/>
    <n v="0.95550000000000002"/>
    <n v="0"/>
    <n v="0.94669999999999999"/>
    <n v="0.8286"/>
    <x v="187"/>
  </r>
  <r>
    <x v="7"/>
    <n v="401159004"/>
    <s v="FRM"/>
    <s v="Oklahoma"/>
    <s v="Ottawa"/>
    <n v="36.922221999999998"/>
    <n v="-94.838888999999995"/>
    <n v="74214"/>
    <x v="25"/>
    <n v="21.5"/>
    <x v="0"/>
    <x v="188"/>
    <x v="188"/>
    <x v="188"/>
    <x v="188"/>
    <x v="188"/>
    <x v="0"/>
    <x v="188"/>
    <x v="188"/>
    <n v="0.5"/>
    <n v="1.3696533"/>
    <n v="0.5696331"/>
    <n v="2.0564015000000002"/>
    <n v="8.4041394999999994"/>
    <n v="6.4244266000000003"/>
    <n v="7.2890999999999997E-3"/>
    <n v="2.1893685000000001"/>
    <n v="9.6320999999999993E-3"/>
    <n v="0.61280000000000001"/>
    <n v="1.0364"/>
    <n v="0.93369999999999997"/>
    <n v="1.0085999999999999"/>
    <n v="0.9194"/>
    <n v="-9"/>
    <n v="0.93189999999999995"/>
    <n v="0.95109999999999995"/>
    <x v="188"/>
  </r>
  <r>
    <x v="7"/>
    <n v="401210415"/>
    <s v="FRM"/>
    <s v="Oklahoma"/>
    <s v="Pittsburg"/>
    <n v="34.906083000000002"/>
    <n v="-95.794128000000001"/>
    <n v="56208"/>
    <x v="143"/>
    <n v="21.3"/>
    <x v="0"/>
    <x v="189"/>
    <x v="189"/>
    <x v="189"/>
    <x v="189"/>
    <x v="189"/>
    <x v="184"/>
    <x v="189"/>
    <x v="189"/>
    <n v="0.5"/>
    <n v="0.52947730000000004"/>
    <n v="0.67519189999999996"/>
    <n v="1.8938797999999999"/>
    <n v="10.683165600000001"/>
    <n v="4.2246684999999999"/>
    <n v="1.5014639000000001"/>
    <n v="1.3715731"/>
    <n v="1.85395E-2"/>
    <n v="0.3871"/>
    <n v="1.1803999999999999"/>
    <n v="0.95569999999999999"/>
    <n v="1.0325"/>
    <n v="0.74039999999999995"/>
    <n v="2.6657000000000002"/>
    <n v="0.73470000000000002"/>
    <n v="1.0571999999999999"/>
    <x v="189"/>
  </r>
  <r>
    <x v="7"/>
    <n v="401359015"/>
    <s v="FRM"/>
    <s v="Oklahoma"/>
    <s v="Sequoyah"/>
    <n v="35.581173999999997"/>
    <n v="-94.830059000000006"/>
    <n v="62215"/>
    <x v="67"/>
    <n v="23.4"/>
    <x v="0"/>
    <x v="190"/>
    <x v="190"/>
    <x v="190"/>
    <x v="190"/>
    <x v="190"/>
    <x v="185"/>
    <x v="190"/>
    <x v="190"/>
    <n v="0.5"/>
    <n v="0.66716209999999998"/>
    <n v="0.6586246"/>
    <n v="2.0895533999999998"/>
    <n v="11.408371000000001"/>
    <n v="5.2762779999999996"/>
    <n v="1.1352502"/>
    <n v="1.7073799000000001"/>
    <n v="1.32855E-2"/>
    <n v="0.57609999999999995"/>
    <n v="0.99250000000000005"/>
    <n v="0.99339999999999995"/>
    <n v="0.89249999999999996"/>
    <n v="1.0267999999999999"/>
    <n v="0.99129999999999996"/>
    <n v="0.98699999999999999"/>
    <n v="1.0375000000000001"/>
    <x v="190"/>
  </r>
  <r>
    <x v="7"/>
    <n v="401430110"/>
    <s v="FRM"/>
    <s v="Oklahoma"/>
    <s v="Tulsa"/>
    <n v="36.140039999999999"/>
    <n v="-95.925381999999999"/>
    <n v="67207"/>
    <x v="144"/>
    <n v="23.4"/>
    <x v="0"/>
    <x v="191"/>
    <x v="191"/>
    <x v="191"/>
    <x v="191"/>
    <x v="191"/>
    <x v="0"/>
    <x v="191"/>
    <x v="191"/>
    <n v="0.5"/>
    <n v="0.87625640000000005"/>
    <n v="0.6201776"/>
    <n v="1.9419215999999999"/>
    <n v="11.7797985"/>
    <n v="4.8865737999999999"/>
    <n v="1.1599183"/>
    <n v="1.6436596999999999"/>
    <n v="3.3407300000000001E-2"/>
    <n v="0.76629999999999998"/>
    <n v="0.92520000000000002"/>
    <n v="0.94389999999999996"/>
    <n v="0.97050000000000003"/>
    <n v="0.8044"/>
    <n v="-9"/>
    <n v="0.73850000000000005"/>
    <n v="1.4107000000000001"/>
    <x v="191"/>
  </r>
  <r>
    <x v="7"/>
    <n v="401431127"/>
    <s v="FRM"/>
    <s v="Oklahoma"/>
    <s v="Tulsa"/>
    <n v="36.204901999999997"/>
    <n v="-95.976536999999993"/>
    <n v="68206"/>
    <x v="145"/>
    <n v="24"/>
    <x v="0"/>
    <x v="192"/>
    <x v="192"/>
    <x v="192"/>
    <x v="192"/>
    <x v="192"/>
    <x v="186"/>
    <x v="192"/>
    <x v="192"/>
    <n v="0.5"/>
    <n v="0.92734099999999997"/>
    <n v="0.73393260000000005"/>
    <n v="2.0813967999999998"/>
    <n v="11.2482939"/>
    <n v="6.0471443999999996"/>
    <n v="0.45259650000000001"/>
    <n v="2.060683"/>
    <n v="3.9341800000000003E-2"/>
    <n v="0.60550000000000004"/>
    <n v="0.98699999999999999"/>
    <n v="0.9325"/>
    <n v="0.99129999999999996"/>
    <n v="0.92969999999999997"/>
    <n v="0.99370000000000003"/>
    <n v="0.93110000000000004"/>
    <n v="1.0022"/>
    <x v="192"/>
  </r>
  <r>
    <x v="7"/>
    <n v="410250002"/>
    <s v="FRM"/>
    <s v="Oregon"/>
    <s v="Harney"/>
    <n v="43.586388999999997"/>
    <n v="-119.05111100000001"/>
    <n v="153052"/>
    <x v="117"/>
    <n v="29.7"/>
    <x v="0"/>
    <x v="193"/>
    <x v="193"/>
    <x v="193"/>
    <x v="193"/>
    <x v="193"/>
    <x v="187"/>
    <x v="193"/>
    <x v="193"/>
    <n v="0.5"/>
    <n v="0.1997536"/>
    <n v="1.2393095000000001"/>
    <n v="0.4960561"/>
    <n v="25.148487100000001"/>
    <n v="0.17234350000000001"/>
    <n v="1.5753197999999999"/>
    <n v="0.3154633"/>
    <n v="7.6315900000000006E-2"/>
    <n v="0.18970000000000001"/>
    <n v="0.75690000000000002"/>
    <n v="0.7319"/>
    <n v="0.96719999999999995"/>
    <n v="0.16500000000000001"/>
    <n v="1.0169999999999999"/>
    <n v="0.6794"/>
    <n v="1.0321"/>
    <x v="193"/>
  </r>
  <r>
    <x v="7"/>
    <n v="410290133"/>
    <s v="FRM"/>
    <s v="Oregon"/>
    <s v="Jackson"/>
    <n v="42.314078000000002"/>
    <n v="-122.879244"/>
    <n v="149024"/>
    <x v="146"/>
    <n v="30.3"/>
    <x v="0"/>
    <x v="194"/>
    <x v="194"/>
    <x v="194"/>
    <x v="194"/>
    <x v="194"/>
    <x v="188"/>
    <x v="194"/>
    <x v="194"/>
    <n v="0.5"/>
    <n v="0.3176503"/>
    <n v="1.4782716"/>
    <n v="0.68418780000000001"/>
    <n v="24.321584699999999"/>
    <n v="0.3791119"/>
    <n v="2.1542428"/>
    <n v="0.48317650000000001"/>
    <n v="6.9741800000000007E-2"/>
    <n v="0.19470000000000001"/>
    <n v="1.2137"/>
    <n v="1.0840000000000001"/>
    <n v="0.98150000000000004"/>
    <n v="0.37290000000000001"/>
    <n v="1.6020000000000001"/>
    <n v="0.89129999999999998"/>
    <n v="0.99909999999999999"/>
    <x v="194"/>
  </r>
  <r>
    <x v="7"/>
    <n v="410291001"/>
    <s v="FRM"/>
    <s v="Oregon"/>
    <s v="Jackson"/>
    <n v="42.536110999999998"/>
    <n v="-122.875"/>
    <n v="151025"/>
    <x v="147"/>
    <n v="16.5"/>
    <x v="0"/>
    <x v="195"/>
    <x v="195"/>
    <x v="195"/>
    <x v="195"/>
    <x v="195"/>
    <x v="189"/>
    <x v="195"/>
    <x v="195"/>
    <n v="0.5"/>
    <n v="0.4119717"/>
    <n v="0.98970440000000004"/>
    <n v="0.36010429999999999"/>
    <n v="12.5930815"/>
    <n v="0.2905914"/>
    <n v="1.0358962"/>
    <n v="0.26989560000000001"/>
    <n v="6.79704E-2"/>
    <n v="0.56579999999999997"/>
    <n v="0.97330000000000005"/>
    <n v="0.80349999999999999"/>
    <n v="0.98650000000000004"/>
    <n v="0.44619999999999999"/>
    <n v="0.91869999999999996"/>
    <n v="0.71389999999999998"/>
    <n v="1"/>
    <x v="195"/>
  </r>
  <r>
    <x v="7"/>
    <n v="410330114"/>
    <s v="FRM"/>
    <s v="Oregon"/>
    <s v="Josephine"/>
    <n v="42.434139000000002"/>
    <n v="-123.34848599999999"/>
    <n v="151021"/>
    <x v="148"/>
    <n v="27.3"/>
    <x v="0"/>
    <x v="196"/>
    <x v="196"/>
    <x v="196"/>
    <x v="196"/>
    <x v="196"/>
    <x v="190"/>
    <x v="196"/>
    <x v="196"/>
    <n v="0.5"/>
    <n v="0.36259619999999998"/>
    <n v="1.3656636"/>
    <n v="0.40664909999999999"/>
    <n v="22.629684399999999"/>
    <n v="0.35023110000000002"/>
    <n v="1.2166648"/>
    <n v="0.30510959999999998"/>
    <n v="0.1960556"/>
    <n v="0.4219"/>
    <n v="0.96619999999999995"/>
    <n v="0.77300000000000002"/>
    <n v="0.98619999999999997"/>
    <n v="0.36649999999999999"/>
    <n v="0.93100000000000005"/>
    <n v="0.63670000000000004"/>
    <n v="1"/>
    <x v="196"/>
  </r>
  <r>
    <x v="7"/>
    <n v="410350004"/>
    <s v="FRM"/>
    <s v="Oregon"/>
    <s v="Klamath"/>
    <n v="42.188889000000003"/>
    <n v="-121.7225"/>
    <n v="146032"/>
    <x v="149"/>
    <n v="43.4"/>
    <x v="0"/>
    <x v="197"/>
    <x v="197"/>
    <x v="197"/>
    <x v="197"/>
    <x v="197"/>
    <x v="191"/>
    <x v="197"/>
    <x v="197"/>
    <n v="0.5"/>
    <n v="0.28311779999999998"/>
    <n v="3.8008318000000001"/>
    <n v="0.53655379999999997"/>
    <n v="35.759559600000003"/>
    <n v="0.1917498"/>
    <n v="1.7678495999999999"/>
    <n v="0.38004690000000002"/>
    <n v="0.21002670000000001"/>
    <n v="0.30840000000000001"/>
    <n v="0.87280000000000002"/>
    <n v="0.91180000000000005"/>
    <n v="0.98119999999999996"/>
    <n v="0.23419999999999999"/>
    <n v="1.0604"/>
    <n v="0.70879999999999999"/>
    <n v="0.92230000000000001"/>
    <x v="197"/>
  </r>
  <r>
    <x v="7"/>
    <n v="410390058"/>
    <s v="FRM"/>
    <s v="Oregon"/>
    <s v="Lane"/>
    <n v="44.066304000000002"/>
    <n v="-123.139831"/>
    <n v="165027"/>
    <x v="150"/>
    <n v="25.8"/>
    <x v="0"/>
    <x v="198"/>
    <x v="198"/>
    <x v="198"/>
    <x v="198"/>
    <x v="198"/>
    <x v="192"/>
    <x v="198"/>
    <x v="198"/>
    <n v="0.5"/>
    <n v="0.50314400000000004"/>
    <n v="1.2962887999999999"/>
    <n v="0.62863639999999998"/>
    <n v="19.8919964"/>
    <n v="0.73598739999999996"/>
    <n v="1.7088778"/>
    <n v="0.46496359999999998"/>
    <n v="8.5627200000000001E-2"/>
    <n v="0.67100000000000004"/>
    <n v="0.98350000000000004"/>
    <n v="0.85209999999999997"/>
    <n v="0.99270000000000003"/>
    <n v="0.57030000000000003"/>
    <n v="0.97729999999999995"/>
    <n v="0.77739999999999998"/>
    <n v="1"/>
    <x v="198"/>
  </r>
  <r>
    <x v="7"/>
    <n v="410390060"/>
    <s v="FRM"/>
    <s v="Oregon"/>
    <s v="Lane"/>
    <n v="44.026311999999997"/>
    <n v="-123.083737"/>
    <n v="164027"/>
    <x v="151"/>
    <n v="28.8"/>
    <x v="0"/>
    <x v="199"/>
    <x v="199"/>
    <x v="199"/>
    <x v="199"/>
    <x v="199"/>
    <x v="193"/>
    <x v="199"/>
    <x v="199"/>
    <n v="0.5"/>
    <n v="0.49068640000000002"/>
    <n v="1.2609686"/>
    <n v="0.77146150000000002"/>
    <n v="22.2251987"/>
    <n v="0.68650990000000001"/>
    <n v="2.2606763999999999"/>
    <n v="0.56543589999999999"/>
    <n v="9.0584999999999999E-2"/>
    <n v="0.62090000000000001"/>
    <n v="0.98680000000000001"/>
    <n v="0.73399999999999999"/>
    <n v="1.0032000000000001"/>
    <n v="0.51329999999999998"/>
    <n v="0.77500000000000002"/>
    <n v="0.66310000000000002"/>
    <n v="0.9304"/>
    <x v="199"/>
  </r>
  <r>
    <x v="7"/>
    <n v="410391009"/>
    <s v="FRM"/>
    <s v="Oregon"/>
    <s v="Lane"/>
    <n v="44.046695999999997"/>
    <n v="-123.01770399999999"/>
    <n v="164028"/>
    <x v="74"/>
    <n v="19.5"/>
    <x v="0"/>
    <x v="200"/>
    <x v="200"/>
    <x v="200"/>
    <x v="200"/>
    <x v="200"/>
    <x v="194"/>
    <x v="200"/>
    <x v="200"/>
    <n v="0.5"/>
    <n v="0.23893809999999999"/>
    <n v="0.70465310000000003"/>
    <n v="0.4728212"/>
    <n v="15.4571667"/>
    <n v="0.35546519999999998"/>
    <n v="1.4347402"/>
    <n v="0.34500550000000002"/>
    <n v="5.3540499999999998E-2"/>
    <n v="0.43030000000000002"/>
    <n v="0.93410000000000004"/>
    <n v="0.87390000000000001"/>
    <n v="0.9889"/>
    <n v="0.45"/>
    <n v="1.0528"/>
    <n v="0.76890000000000003"/>
    <n v="1.0524"/>
    <x v="200"/>
  </r>
  <r>
    <x v="7"/>
    <n v="410399004"/>
    <s v="FRM"/>
    <s v="Oregon"/>
    <s v="Lane"/>
    <n v="43.799570000000003"/>
    <n v="-123.05349"/>
    <n v="162027"/>
    <x v="103"/>
    <n v="21.3"/>
    <x v="0"/>
    <x v="201"/>
    <x v="201"/>
    <x v="201"/>
    <x v="201"/>
    <x v="201"/>
    <x v="195"/>
    <x v="201"/>
    <x v="201"/>
    <n v="0.5"/>
    <n v="0.22513079999999999"/>
    <n v="1.4561520999999999"/>
    <n v="0.67531730000000001"/>
    <n v="15.3150148"/>
    <n v="0.31429679999999999"/>
    <n v="2.2056426999999998"/>
    <n v="0.4967665"/>
    <n v="0.11906899999999999"/>
    <n v="0.32619999999999999"/>
    <n v="0.95889999999999997"/>
    <n v="0.9778"/>
    <n v="0.95399999999999996"/>
    <n v="0.30659999999999998"/>
    <n v="1.1316999999999999"/>
    <n v="0.75660000000000005"/>
    <n v="1.0271999999999999"/>
    <x v="201"/>
  </r>
  <r>
    <x v="7"/>
    <n v="410510080"/>
    <s v="FRM"/>
    <s v="Oregon"/>
    <s v="Multnomah"/>
    <n v="45.496473999999999"/>
    <n v="-122.60341099999999"/>
    <n v="177034"/>
    <x v="152"/>
    <n v="25.1"/>
    <x v="0"/>
    <x v="202"/>
    <x v="202"/>
    <x v="202"/>
    <x v="202"/>
    <x v="202"/>
    <x v="196"/>
    <x v="202"/>
    <x v="202"/>
    <n v="0.5"/>
    <n v="0.3991362"/>
    <n v="2.2951579"/>
    <n v="0.59742779999999995"/>
    <n v="18.9595585"/>
    <n v="0.75246210000000002"/>
    <n v="1.1649195000000001"/>
    <n v="0.306871"/>
    <n v="0.19431090000000001"/>
    <n v="0.7228"/>
    <n v="0.9919"/>
    <n v="0.78949999999999998"/>
    <n v="0.99429999999999996"/>
    <n v="0.63249999999999995"/>
    <n v="0.97809999999999997"/>
    <n v="0.76449999999999996"/>
    <n v="1"/>
    <x v="202"/>
  </r>
  <r>
    <x v="7"/>
    <n v="410510246"/>
    <s v="FRM"/>
    <s v="Oregon"/>
    <s v="Multnomah"/>
    <n v="45.561301"/>
    <n v="-122.67878399999999"/>
    <n v="177034"/>
    <x v="5"/>
    <n v="19"/>
    <x v="0"/>
    <x v="203"/>
    <x v="203"/>
    <x v="203"/>
    <x v="203"/>
    <x v="203"/>
    <x v="197"/>
    <x v="203"/>
    <x v="203"/>
    <n v="0.5"/>
    <n v="0.52751130000000002"/>
    <n v="2.0475477999999998"/>
    <n v="1.0016959000000001"/>
    <n v="11.3053484"/>
    <n v="1.5333958999999999"/>
    <n v="1.4904784"/>
    <n v="0.50295160000000005"/>
    <n v="0.16624159999999999"/>
    <n v="0.71599999999999997"/>
    <n v="0.99109999999999998"/>
    <n v="0.74319999999999997"/>
    <n v="0.99350000000000005"/>
    <n v="0.629"/>
    <n v="0.97809999999999997"/>
    <n v="0.66749999999999998"/>
    <n v="1"/>
    <x v="203"/>
  </r>
  <r>
    <x v="7"/>
    <n v="410590121"/>
    <s v="FRM"/>
    <s v="Oregon"/>
    <s v="Umatilla"/>
    <n v="45.651944"/>
    <n v="-118.818611"/>
    <n v="172058"/>
    <x v="153"/>
    <n v="22.9"/>
    <x v="0"/>
    <x v="204"/>
    <x v="204"/>
    <x v="204"/>
    <x v="204"/>
    <x v="204"/>
    <x v="198"/>
    <x v="204"/>
    <x v="204"/>
    <n v="0.5"/>
    <n v="0.28125319999999998"/>
    <n v="0.81299330000000003"/>
    <n v="0.58695010000000003"/>
    <n v="18.278356599999999"/>
    <n v="0.20609959999999999"/>
    <n v="1.8820319000000001"/>
    <n v="0.38167519999999999"/>
    <n v="3.59668E-2"/>
    <n v="0.60850000000000004"/>
    <n v="0.97330000000000005"/>
    <n v="0.87629999999999997"/>
    <n v="0.98429999999999995"/>
    <n v="0.39329999999999998"/>
    <n v="0.9657"/>
    <n v="0.84089999999999998"/>
    <n v="1"/>
    <x v="204"/>
  </r>
  <r>
    <x v="7"/>
    <n v="410610119"/>
    <s v="FRM"/>
    <s v="Oregon"/>
    <s v="Union"/>
    <n v="45.338971999999998"/>
    <n v="-118.094497"/>
    <n v="168062"/>
    <x v="154"/>
    <n v="17.7"/>
    <x v="0"/>
    <x v="205"/>
    <x v="205"/>
    <x v="205"/>
    <x v="205"/>
    <x v="205"/>
    <x v="199"/>
    <x v="205"/>
    <x v="205"/>
    <n v="0.5"/>
    <n v="0.20392550000000001"/>
    <n v="0.50666800000000001"/>
    <n v="0.42378539999999998"/>
    <n v="14.3343525"/>
    <n v="0.13109109999999999"/>
    <n v="1.3394138"/>
    <n v="0.2851477"/>
    <n v="2.3008299999999999E-2"/>
    <n v="0.46629999999999999"/>
    <n v="0.97770000000000001"/>
    <n v="0.83389999999999997"/>
    <n v="0.99119999999999997"/>
    <n v="0.44469999999999998"/>
    <n v="0.90480000000000005"/>
    <n v="0.80820000000000003"/>
    <n v="0.96879999999999999"/>
    <x v="205"/>
  </r>
  <r>
    <x v="7"/>
    <n v="410670004"/>
    <s v="FRM"/>
    <s v="Oregon"/>
    <s v="Washington"/>
    <n v="45.528530000000003"/>
    <n v="-122.97244000000001"/>
    <n v="178032"/>
    <x v="155"/>
    <n v="29.7"/>
    <x v="0"/>
    <x v="206"/>
    <x v="206"/>
    <x v="206"/>
    <x v="206"/>
    <x v="206"/>
    <x v="200"/>
    <x v="206"/>
    <x v="206"/>
    <n v="0.5"/>
    <n v="0.42664259999999998"/>
    <n v="2.3244717000000001"/>
    <n v="0.8524562"/>
    <n v="22.383401899999999"/>
    <n v="1.0701977"/>
    <n v="1.5923413"/>
    <n v="0.42323640000000001"/>
    <n v="0.16222"/>
    <n v="0.62229999999999996"/>
    <n v="0.99319999999999997"/>
    <n v="0.69820000000000004"/>
    <n v="0.99660000000000004"/>
    <n v="0.58830000000000005"/>
    <n v="0.83909999999999996"/>
    <n v="0.71089999999999998"/>
    <n v="1.0974999999999999"/>
    <x v="206"/>
  </r>
  <r>
    <x v="7"/>
    <n v="460110002"/>
    <s v="FRM"/>
    <s v="South Dakota"/>
    <s v="Brookings"/>
    <n v="44.310282999999998"/>
    <n v="-96.800709999999995"/>
    <n v="142200"/>
    <x v="127"/>
    <n v="20.7"/>
    <x v="0"/>
    <x v="207"/>
    <x v="207"/>
    <x v="207"/>
    <x v="207"/>
    <x v="207"/>
    <x v="201"/>
    <x v="207"/>
    <x v="207"/>
    <n v="0.5"/>
    <n v="0.66155200000000003"/>
    <n v="0.51731740000000004"/>
    <n v="2.7311310999999998"/>
    <n v="6.0581212000000004"/>
    <n v="3.6380653000000001"/>
    <n v="4.8101664"/>
    <n v="1.8071333000000001"/>
    <n v="3.1578299999999997E-2"/>
    <n v="0.67889999999999995"/>
    <n v="0.97189999999999999"/>
    <n v="0.95030000000000003"/>
    <n v="0.96309999999999996"/>
    <n v="0.91080000000000005"/>
    <n v="0.9919"/>
    <n v="0.9466"/>
    <n v="1"/>
    <x v="207"/>
  </r>
  <r>
    <x v="7"/>
    <n v="460130003"/>
    <s v="FRM"/>
    <s v="South Dakota"/>
    <s v="Brown"/>
    <n v="45.462499999999999"/>
    <n v="-98.486110999999994"/>
    <n v="153189"/>
    <x v="156"/>
    <n v="17.5"/>
    <x v="0"/>
    <x v="208"/>
    <x v="208"/>
    <x v="208"/>
    <x v="208"/>
    <x v="208"/>
    <x v="202"/>
    <x v="208"/>
    <x v="208"/>
    <n v="0.5"/>
    <n v="0.71435090000000001"/>
    <n v="0.41602929999999999"/>
    <n v="2.1005666000000001"/>
    <n v="5.7109322999999996"/>
    <n v="2.6152557999999999"/>
    <n v="4.0551237999999996"/>
    <n v="1.3773013000000001"/>
    <n v="3.1656400000000001E-2"/>
    <n v="0.77229999999999999"/>
    <n v="0.95409999999999995"/>
    <n v="0.91869999999999996"/>
    <n v="0.9738"/>
    <n v="0.84160000000000001"/>
    <n v="0.99050000000000005"/>
    <n v="0.92520000000000002"/>
    <n v="1"/>
    <x v="208"/>
  </r>
  <r>
    <x v="7"/>
    <n v="460290002"/>
    <s v="FRM"/>
    <s v="South Dakota"/>
    <s v="Codington"/>
    <n v="44.899650000000001"/>
    <n v="-97.128801999999993"/>
    <n v="148198"/>
    <x v="157"/>
    <n v="23.4"/>
    <x v="0"/>
    <x v="209"/>
    <x v="209"/>
    <x v="209"/>
    <x v="209"/>
    <x v="209"/>
    <x v="203"/>
    <x v="209"/>
    <x v="209"/>
    <n v="0.5"/>
    <n v="0.54541099999999998"/>
    <n v="0.49561739999999999"/>
    <n v="3.7202320000000002"/>
    <n v="4.0570272999999997"/>
    <n v="3.0749179999999998"/>
    <n v="8.9428759000000007"/>
    <n v="2.0575304000000001"/>
    <n v="4.4796599999999999E-2"/>
    <n v="0.79769999999999996"/>
    <n v="1.0069999999999999"/>
    <n v="0.89249999999999996"/>
    <n v="1.3845000000000001"/>
    <n v="0.89080000000000004"/>
    <n v="0.89229999999999998"/>
    <n v="0.92479999999999996"/>
    <n v="0.93079999999999996"/>
    <x v="209"/>
  </r>
  <r>
    <x v="7"/>
    <n v="460330132"/>
    <s v="FRM"/>
    <s v="South Dakota"/>
    <s v="Custer"/>
    <n v="43.5578"/>
    <n v="-103.48390000000001"/>
    <n v="137155"/>
    <x v="158"/>
    <n v="10.9"/>
    <x v="0"/>
    <x v="210"/>
    <x v="210"/>
    <x v="210"/>
    <x v="210"/>
    <x v="210"/>
    <x v="204"/>
    <x v="210"/>
    <x v="114"/>
    <n v="0.5"/>
    <n v="0.29790899999999998"/>
    <n v="0.252884"/>
    <n v="0.4787669"/>
    <n v="7.6642051000000002"/>
    <n v="0.72001349999999997"/>
    <n v="0.74946650000000004"/>
    <n v="0.27713599999999999"/>
    <n v="0"/>
    <n v="0.1545"/>
    <n v="0.73699999999999999"/>
    <n v="0.66849999999999998"/>
    <n v="1.0222"/>
    <n v="0.40389999999999998"/>
    <n v="3.7698999999999998"/>
    <n v="0.43809999999999999"/>
    <n v="-9"/>
    <x v="210"/>
  </r>
  <r>
    <x v="7"/>
    <n v="460710001"/>
    <s v="FRM"/>
    <s v="South Dakota"/>
    <s v="Jackson"/>
    <n v="43.745609999999999"/>
    <n v="-101.94121800000001"/>
    <n v="138166"/>
    <x v="159"/>
    <n v="10.4"/>
    <x v="0"/>
    <x v="211"/>
    <x v="211"/>
    <x v="211"/>
    <x v="211"/>
    <x v="211"/>
    <x v="205"/>
    <x v="211"/>
    <x v="114"/>
    <n v="0.5"/>
    <n v="0.92650969999999999"/>
    <n v="0.2393276"/>
    <n v="0.55238220000000005"/>
    <n v="5.9208350000000003"/>
    <n v="1.2399302999999999"/>
    <n v="0.3476765"/>
    <n v="0.41958400000000001"/>
    <n v="0.33580359999999998"/>
    <n v="0.74119999999999997"/>
    <n v="0.94950000000000001"/>
    <n v="0.72699999999999998"/>
    <n v="0.87250000000000005"/>
    <n v="0.6522"/>
    <n v="1.5306"/>
    <n v="0.62790000000000001"/>
    <n v="-9"/>
    <x v="211"/>
  </r>
  <r>
    <x v="7"/>
    <n v="460990006"/>
    <s v="FRM"/>
    <s v="South Dakota"/>
    <s v="Minnehaha"/>
    <n v="43.544288999999999"/>
    <n v="-96.726434999999995"/>
    <n v="135200"/>
    <x v="160"/>
    <n v="24.8"/>
    <x v="0"/>
    <x v="212"/>
    <x v="212"/>
    <x v="212"/>
    <x v="212"/>
    <x v="212"/>
    <x v="206"/>
    <x v="212"/>
    <x v="210"/>
    <n v="0.5"/>
    <n v="0.56928089999999998"/>
    <n v="0.62606119999999998"/>
    <n v="3.6348267000000001"/>
    <n v="5.6786604000000001"/>
    <n v="3.1612217"/>
    <n v="8.5112504999999992"/>
    <n v="2.1032435999999999"/>
    <n v="8.7675299999999998E-2"/>
    <n v="1.0118"/>
    <n v="1.0116000000000001"/>
    <n v="0.80410000000000004"/>
    <n v="2.7871000000000001"/>
    <n v="0.97650000000000003"/>
    <n v="0.73960000000000004"/>
    <n v="0.88300000000000001"/>
    <n v="0.99339999999999995"/>
    <x v="212"/>
  </r>
  <r>
    <x v="7"/>
    <n v="460990008"/>
    <s v="FRM"/>
    <s v="South Dakota"/>
    <s v="Minnehaha"/>
    <n v="43.547919999999998"/>
    <n v="-96.700768999999994"/>
    <n v="135201"/>
    <x v="76"/>
    <n v="23"/>
    <x v="0"/>
    <x v="213"/>
    <x v="213"/>
    <x v="213"/>
    <x v="213"/>
    <x v="213"/>
    <x v="207"/>
    <x v="213"/>
    <x v="211"/>
    <n v="0.5"/>
    <n v="0.5708607"/>
    <n v="0.50182199999999999"/>
    <n v="3.6917243000000002"/>
    <n v="3.6806573999999999"/>
    <n v="3.6877849"/>
    <n v="8.1041422000000001"/>
    <n v="2.3269199999999999"/>
    <n v="3.2811199999999999E-2"/>
    <n v="0.82489999999999997"/>
    <n v="0.98719999999999997"/>
    <n v="0.97519999999999996"/>
    <n v="0.9839"/>
    <n v="0.94579999999999997"/>
    <n v="0.99299999999999999"/>
    <n v="0.97770000000000001"/>
    <n v="1"/>
    <x v="213"/>
  </r>
  <r>
    <x v="7"/>
    <n v="461030020"/>
    <s v="FRM"/>
    <s v="South Dakota"/>
    <s v="Pennington"/>
    <n v="44.087397000000003"/>
    <n v="-103.273777"/>
    <n v="142157"/>
    <x v="161"/>
    <n v="13.4"/>
    <x v="0"/>
    <x v="214"/>
    <x v="214"/>
    <x v="214"/>
    <x v="214"/>
    <x v="214"/>
    <x v="208"/>
    <x v="214"/>
    <x v="212"/>
    <n v="0.5"/>
    <n v="0.58976039999999996"/>
    <n v="0.3727568"/>
    <n v="0.31565759999999998"/>
    <n v="10.4056234"/>
    <n v="0.6430498"/>
    <n v="0.28256100000000001"/>
    <n v="0.219528"/>
    <n v="0.1560445"/>
    <n v="0.35270000000000001"/>
    <n v="0.90149999999999997"/>
    <n v="0.56140000000000001"/>
    <n v="0.89910000000000001"/>
    <n v="0.43340000000000001"/>
    <n v="4.7944000000000004"/>
    <n v="0.41310000000000002"/>
    <n v="2.1959"/>
    <x v="214"/>
  </r>
  <r>
    <x v="7"/>
    <n v="461031001"/>
    <s v="FRM"/>
    <s v="South Dakota"/>
    <s v="Pennington"/>
    <n v="44.080295"/>
    <n v="-103.228545"/>
    <n v="142157"/>
    <x v="162"/>
    <n v="14.3"/>
    <x v="0"/>
    <x v="215"/>
    <x v="215"/>
    <x v="215"/>
    <x v="215"/>
    <x v="215"/>
    <x v="209"/>
    <x v="215"/>
    <x v="213"/>
    <n v="0.5"/>
    <n v="0.71369660000000001"/>
    <n v="0.42705179999999998"/>
    <n v="0.39552609999999999"/>
    <n v="10.696562800000001"/>
    <n v="0.84118000000000004"/>
    <n v="0.30265239999999999"/>
    <n v="0.28942030000000002"/>
    <n v="0.16084619999999999"/>
    <n v="0.44979999999999998"/>
    <n v="1.0570999999999999"/>
    <n v="0.59860000000000002"/>
    <n v="1.0588"/>
    <n v="0.53290000000000004"/>
    <n v="1.0820000000000001"/>
    <n v="0.52680000000000005"/>
    <n v="1.3896999999999999"/>
    <x v="215"/>
  </r>
  <r>
    <x v="7"/>
    <n v="480290032"/>
    <s v="FRM"/>
    <s v="Texas"/>
    <s v="Bexar"/>
    <n v="29.515049999999999"/>
    <n v="-98.620191000000005"/>
    <n v="6185"/>
    <x v="112"/>
    <n v="15.6"/>
    <x v="0"/>
    <x v="216"/>
    <x v="216"/>
    <x v="216"/>
    <x v="216"/>
    <x v="216"/>
    <x v="210"/>
    <x v="216"/>
    <x v="214"/>
    <n v="0.5"/>
    <n v="1.640031"/>
    <n v="0.99379419999999996"/>
    <n v="1.2360131999999999"/>
    <n v="6.6237329999999996"/>
    <n v="3.1876975999999999"/>
    <n v="0.22415550000000001"/>
    <n v="1.1332036000000001"/>
    <n v="0.13178049999999999"/>
    <n v="0.37790000000000001"/>
    <n v="1.2738"/>
    <n v="0.76770000000000005"/>
    <n v="1.0673999999999999"/>
    <n v="0.65610000000000002"/>
    <n v="10.5214"/>
    <n v="0.68659999999999999"/>
    <n v="0.39429999999999998"/>
    <x v="216"/>
  </r>
  <r>
    <x v="7"/>
    <n v="480290059"/>
    <s v="FRM"/>
    <s v="Texas"/>
    <s v="Bexar"/>
    <n v="29.275386999999998"/>
    <n v="-98.311666000000002"/>
    <n v="3188"/>
    <x v="163"/>
    <n v="14.3"/>
    <x v="0"/>
    <x v="217"/>
    <x v="217"/>
    <x v="217"/>
    <x v="217"/>
    <x v="217"/>
    <x v="211"/>
    <x v="217"/>
    <x v="215"/>
    <n v="0.5"/>
    <n v="1.3615484"/>
    <n v="0.62186269999999999"/>
    <n v="1.3190847999999999"/>
    <n v="5.1062336000000004"/>
    <n v="3.8259861000000002"/>
    <n v="0.2300605"/>
    <n v="1.2572167999999999"/>
    <n v="0.1466104"/>
    <n v="0.34699999999999998"/>
    <n v="0.94299999999999995"/>
    <n v="0.76149999999999995"/>
    <n v="0.92789999999999995"/>
    <n v="0.75860000000000005"/>
    <n v="0.98599999999999999"/>
    <n v="0.74039999999999995"/>
    <n v="0.36"/>
    <x v="217"/>
  </r>
  <r>
    <x v="7"/>
    <n v="480370004"/>
    <s v="FRM"/>
    <s v="Texas"/>
    <s v="Bowie"/>
    <n v="33.425756999999997"/>
    <n v="-94.070807000000002"/>
    <n v="42221"/>
    <x v="164"/>
    <n v="22.7"/>
    <x v="0"/>
    <x v="218"/>
    <x v="218"/>
    <x v="218"/>
    <x v="218"/>
    <x v="218"/>
    <x v="0"/>
    <x v="218"/>
    <x v="216"/>
    <n v="0.5"/>
    <n v="0.69778899999999999"/>
    <n v="0.64511580000000002"/>
    <n v="1.5678204"/>
    <n v="11.950296399999999"/>
    <n v="6.1324353"/>
    <n v="0"/>
    <n v="1.2588242999999999"/>
    <n v="1.82364E-2"/>
    <n v="0.46329999999999999"/>
    <n v="0.97289999999999999"/>
    <n v="0.9123"/>
    <n v="0.98819999999999997"/>
    <n v="0.91239999999999999"/>
    <n v="-9"/>
    <n v="0.91220000000000001"/>
    <n v="1"/>
    <x v="218"/>
  </r>
  <r>
    <x v="7"/>
    <n v="481130069"/>
    <s v="FRM"/>
    <s v="Texas"/>
    <s v="Dallas"/>
    <n v="32.819952000000001"/>
    <n v="-96.860082000000006"/>
    <n v="36200"/>
    <x v="165"/>
    <n v="20.3"/>
    <x v="0"/>
    <x v="219"/>
    <x v="219"/>
    <x v="219"/>
    <x v="219"/>
    <x v="219"/>
    <x v="212"/>
    <x v="219"/>
    <x v="217"/>
    <n v="0.5"/>
    <n v="0.79519150000000005"/>
    <n v="0.72387089999999998"/>
    <n v="1.8669952000000001"/>
    <n v="9.0599965999999998"/>
    <n v="5.0307760000000004"/>
    <n v="0.56439589999999995"/>
    <n v="1.7398361"/>
    <n v="6.7496299999999995E-2"/>
    <n v="0.63819999999999999"/>
    <n v="0.68899999999999995"/>
    <n v="0.82169999999999999"/>
    <n v="1.0645"/>
    <n v="0.83489999999999998"/>
    <n v="1.0602"/>
    <n v="0.82450000000000001"/>
    <n v="1.0697000000000001"/>
    <x v="219"/>
  </r>
  <r>
    <x v="7"/>
    <n v="481130087"/>
    <s v="FRM"/>
    <s v="Texas"/>
    <s v="Dallas"/>
    <n v="32.676600000000001"/>
    <n v="-96.871600000000001"/>
    <n v="35200"/>
    <x v="105"/>
    <n v="22.1"/>
    <x v="0"/>
    <x v="220"/>
    <x v="220"/>
    <x v="220"/>
    <x v="220"/>
    <x v="220"/>
    <x v="0"/>
    <x v="220"/>
    <x v="218"/>
    <n v="0.5"/>
    <n v="1.1591231"/>
    <n v="0.76093290000000002"/>
    <n v="2.0119726999999998"/>
    <n v="9.3477630999999999"/>
    <n v="6.1333951999999998"/>
    <n v="0"/>
    <n v="2.1832859999999998"/>
    <n v="7.1241100000000002E-2"/>
    <n v="0.65939999999999999"/>
    <n v="1.0499000000000001"/>
    <n v="0.90400000000000003"/>
    <n v="0.89049999999999996"/>
    <n v="0.90780000000000005"/>
    <n v="-9"/>
    <n v="0.90369999999999995"/>
    <n v="0.80530000000000002"/>
    <x v="220"/>
  </r>
  <r>
    <x v="7"/>
    <n v="481350003"/>
    <s v="FRM"/>
    <s v="Texas"/>
    <s v="Ector"/>
    <n v="31.836579"/>
    <n v="-102.341978"/>
    <n v="28156"/>
    <x v="166"/>
    <n v="13.1"/>
    <x v="0"/>
    <x v="221"/>
    <x v="221"/>
    <x v="221"/>
    <x v="221"/>
    <x v="221"/>
    <x v="213"/>
    <x v="221"/>
    <x v="219"/>
    <n v="0.5"/>
    <n v="0.99310989999999999"/>
    <n v="0.37255389999999999"/>
    <n v="1.1123000000000001"/>
    <n v="6.0450945000000003"/>
    <n v="2.4891505"/>
    <n v="0.82016889999999998"/>
    <n v="0.83575880000000002"/>
    <n v="2.6628800000000001E-2"/>
    <n v="0.42509999999999998"/>
    <n v="1.0444"/>
    <n v="0.82789999999999997"/>
    <n v="0.81369999999999998"/>
    <n v="0.6482"/>
    <n v="5.0404"/>
    <n v="0.61890000000000001"/>
    <n v="1.7817000000000001"/>
    <x v="221"/>
  </r>
  <r>
    <x v="7"/>
    <n v="481410037"/>
    <s v="FRM"/>
    <s v="Texas"/>
    <s v="El Paso"/>
    <n v="31.768281000000002"/>
    <n v="-106.50125300000001"/>
    <n v="30124"/>
    <x v="167"/>
    <n v="17.2"/>
    <x v="0"/>
    <x v="222"/>
    <x v="222"/>
    <x v="222"/>
    <x v="222"/>
    <x v="222"/>
    <x v="214"/>
    <x v="222"/>
    <x v="220"/>
    <n v="0.5"/>
    <n v="2.5296930999999998"/>
    <n v="1.8290652000000001"/>
    <n v="0.39111289999999999"/>
    <n v="10.2818003"/>
    <n v="0.85228579999999998"/>
    <n v="0.27059299999999997"/>
    <n v="0.28469879999999997"/>
    <n v="0.3235885"/>
    <n v="0.35580000000000001"/>
    <n v="1.2679"/>
    <n v="0.73829999999999996"/>
    <n v="1.2786999999999999"/>
    <n v="0.61360000000000003"/>
    <n v="1.4992000000000001"/>
    <n v="0.58909999999999996"/>
    <n v="1.3130999999999999"/>
    <x v="222"/>
  </r>
  <r>
    <x v="7"/>
    <n v="481410044"/>
    <s v="FRM"/>
    <s v="Texas"/>
    <s v="El Paso"/>
    <n v="31.765674000000001"/>
    <n v="-106.455225"/>
    <n v="30124"/>
    <x v="48"/>
    <n v="22.5"/>
    <x v="0"/>
    <x v="223"/>
    <x v="223"/>
    <x v="223"/>
    <x v="223"/>
    <x v="223"/>
    <x v="215"/>
    <x v="223"/>
    <x v="221"/>
    <n v="0.5"/>
    <n v="2.1102311999999999"/>
    <n v="1.9009625999999999"/>
    <n v="0.59518899999999997"/>
    <n v="14.867649999999999"/>
    <n v="1.5565568000000001"/>
    <n v="0.23713960000000001"/>
    <n v="0.54458019999999996"/>
    <n v="0.2087483"/>
    <n v="0.34470000000000001"/>
    <n v="1.1504000000000001"/>
    <n v="0.80759999999999998"/>
    <n v="1.0567"/>
    <n v="0.75419999999999998"/>
    <n v="1.2619"/>
    <n v="0.75049999999999994"/>
    <n v="1.3663000000000001"/>
    <x v="223"/>
  </r>
  <r>
    <x v="7"/>
    <n v="482010058"/>
    <s v="FRM"/>
    <s v="Texas"/>
    <s v="Harris"/>
    <n v="29.770699"/>
    <n v="-95.031222999999997"/>
    <n v="8214"/>
    <x v="127"/>
    <n v="19.2"/>
    <x v="0"/>
    <x v="224"/>
    <x v="224"/>
    <x v="224"/>
    <x v="224"/>
    <x v="224"/>
    <x v="216"/>
    <x v="224"/>
    <x v="222"/>
    <n v="0.5"/>
    <n v="2.3409130999999999"/>
    <n v="0.60721899999999995"/>
    <n v="1.7778719999999999"/>
    <n v="6.5665765"/>
    <n v="5.2777390000000004"/>
    <n v="0.26901760000000002"/>
    <n v="1.6574431999999999"/>
    <n v="0.28964200000000001"/>
    <n v="0.54410000000000003"/>
    <n v="1.1108"/>
    <n v="0.97130000000000005"/>
    <n v="1.0204"/>
    <n v="0.89270000000000005"/>
    <n v="3.2448000000000001"/>
    <n v="0.91930000000000001"/>
    <n v="0.55640000000000001"/>
    <x v="224"/>
  </r>
  <r>
    <x v="7"/>
    <n v="482011035"/>
    <s v="FRM"/>
    <s v="Texas"/>
    <s v="Harris"/>
    <n v="29.733713000000002"/>
    <n v="-95.257591000000005"/>
    <n v="8213"/>
    <x v="114"/>
    <n v="24.1"/>
    <x v="0"/>
    <x v="225"/>
    <x v="225"/>
    <x v="225"/>
    <x v="225"/>
    <x v="225"/>
    <x v="217"/>
    <x v="225"/>
    <x v="223"/>
    <n v="0.5"/>
    <n v="2.4397256"/>
    <n v="0.58873039999999999"/>
    <n v="1.6844011999999999"/>
    <n v="11.873415"/>
    <n v="5.1480284000000003"/>
    <n v="0.21109910000000001"/>
    <n v="1.5778747"/>
    <n v="0.17561270000000001"/>
    <n v="0.61009999999999998"/>
    <n v="0.96299999999999997"/>
    <n v="0.8619"/>
    <n v="0.94730000000000003"/>
    <n v="0.871"/>
    <n v="0.86929999999999996"/>
    <n v="0.85570000000000002"/>
    <n v="0.59819999999999995"/>
    <x v="225"/>
  </r>
  <r>
    <x v="7"/>
    <n v="482030002"/>
    <s v="FRM"/>
    <s v="Texas"/>
    <s v="Harrison"/>
    <n v="32.669004000000001"/>
    <n v="-94.167449000000005"/>
    <n v="35221"/>
    <x v="130"/>
    <n v="19.7"/>
    <x v="0"/>
    <x v="226"/>
    <x v="226"/>
    <x v="226"/>
    <x v="226"/>
    <x v="226"/>
    <x v="0"/>
    <x v="226"/>
    <x v="224"/>
    <n v="0.5"/>
    <n v="0.70606820000000003"/>
    <n v="0.63813169999999997"/>
    <n v="0.67802229999999997"/>
    <n v="12.180708900000001"/>
    <n v="3.7164145"/>
    <n v="0"/>
    <n v="1.2877658999999999"/>
    <n v="1.06991E-2"/>
    <n v="0.58440000000000003"/>
    <n v="0.97670000000000001"/>
    <n v="0.61580000000000001"/>
    <n v="0.98"/>
    <n v="0.91259999999999997"/>
    <n v="-9"/>
    <n v="0.88009999999999999"/>
    <n v="0.64239999999999997"/>
    <x v="226"/>
  </r>
  <r>
    <x v="7"/>
    <n v="483750320"/>
    <s v="FRM"/>
    <s v="Texas"/>
    <s v="Potter"/>
    <n v="35.201588000000001"/>
    <n v="-101.90923600000001"/>
    <n v="59161"/>
    <x v="168"/>
    <n v="11.6"/>
    <x v="0"/>
    <x v="227"/>
    <x v="227"/>
    <x v="227"/>
    <x v="227"/>
    <x v="227"/>
    <x v="218"/>
    <x v="227"/>
    <x v="225"/>
    <n v="0.5"/>
    <n v="0.63400920000000005"/>
    <n v="0.3852428"/>
    <n v="1.0240210999999999"/>
    <n v="5.0764866"/>
    <n v="2.3858407000000001"/>
    <n v="0.77295720000000001"/>
    <n v="0.87771920000000003"/>
    <n v="1.3062E-3"/>
    <n v="0.2097"/>
    <n v="0.99390000000000001"/>
    <n v="0.78169999999999995"/>
    <n v="1.1027"/>
    <n v="0.85680000000000001"/>
    <n v="0.63170000000000004"/>
    <n v="0.85399999999999998"/>
    <n v="0.2266"/>
    <x v="227"/>
  </r>
  <r>
    <x v="7"/>
    <n v="484391002"/>
    <s v="FRM"/>
    <s v="Texas"/>
    <s v="Tarrant"/>
    <n v="32.805819999999997"/>
    <n v="-97.356570000000005"/>
    <n v="36196"/>
    <x v="14"/>
    <n v="22.2"/>
    <x v="0"/>
    <x v="228"/>
    <x v="228"/>
    <x v="228"/>
    <x v="228"/>
    <x v="228"/>
    <x v="219"/>
    <x v="228"/>
    <x v="226"/>
    <n v="0.5"/>
    <n v="1.2891812"/>
    <n v="0.74416559999999998"/>
    <n v="1.9330144"/>
    <n v="9.9420414000000008"/>
    <n v="5.4671082000000002"/>
    <n v="0.37906000000000001"/>
    <n v="1.9091534999999999"/>
    <n v="5.5100499999999997E-2"/>
    <n v="0.61770000000000003"/>
    <n v="0.98629999999999995"/>
    <n v="0.91039999999999999"/>
    <n v="1.016"/>
    <n v="0.87870000000000004"/>
    <n v="1.7854000000000001"/>
    <n v="0.86939999999999995"/>
    <n v="0.86170000000000002"/>
    <x v="228"/>
  </r>
  <r>
    <x v="7"/>
    <n v="484391006"/>
    <s v="FRM"/>
    <s v="Texas"/>
    <s v="Tarrant"/>
    <n v="32.759166999999998"/>
    <n v="-97.341389000000007"/>
    <n v="36196"/>
    <x v="164"/>
    <n v="22.5"/>
    <x v="0"/>
    <x v="229"/>
    <x v="229"/>
    <x v="229"/>
    <x v="229"/>
    <x v="229"/>
    <x v="220"/>
    <x v="229"/>
    <x v="227"/>
    <n v="0.5"/>
    <n v="1.0780160000000001"/>
    <n v="0.76270329999999997"/>
    <n v="1.9809378"/>
    <n v="10.351448100000001"/>
    <n v="5.3778834"/>
    <n v="0.57713000000000003"/>
    <n v="1.8624883999999999"/>
    <n v="7.1848099999999998E-2"/>
    <n v="0.72970000000000002"/>
    <n v="0.81410000000000005"/>
    <n v="0.84530000000000005"/>
    <n v="1.0185999999999999"/>
    <n v="0.85129999999999995"/>
    <n v="0.99409999999999998"/>
    <n v="0.84450000000000003"/>
    <n v="0.93420000000000003"/>
    <x v="229"/>
  </r>
  <r>
    <x v="7"/>
    <n v="484530020"/>
    <s v="FRM"/>
    <s v="Texas"/>
    <s v="Travis"/>
    <n v="30.483174999999999"/>
    <n v="-97.872309999999999"/>
    <n v="15191"/>
    <x v="44"/>
    <n v="18.100000000000001"/>
    <x v="0"/>
    <x v="230"/>
    <x v="230"/>
    <x v="230"/>
    <x v="230"/>
    <x v="230"/>
    <x v="221"/>
    <x v="230"/>
    <x v="228"/>
    <n v="0.5"/>
    <n v="1.2392202999999999"/>
    <n v="0.55817559999999999"/>
    <n v="1.4702199"/>
    <n v="8.2759151000000006"/>
    <n v="4.3129305999999996"/>
    <n v="0.30701250000000002"/>
    <n v="1.4102119"/>
    <n v="8.3223699999999998E-2"/>
    <n v="0.39879999999999999"/>
    <n v="0.99409999999999998"/>
    <n v="0.91679999999999995"/>
    <n v="0.96460000000000001"/>
    <n v="0.87660000000000005"/>
    <n v="1.9872000000000001"/>
    <n v="0.86880000000000002"/>
    <n v="0.71089999999999998"/>
    <x v="230"/>
  </r>
  <r>
    <x v="7"/>
    <n v="484530021"/>
    <s v="FRM"/>
    <s v="Texas"/>
    <s v="Travis"/>
    <n v="30.263233"/>
    <n v="-97.712883000000005"/>
    <n v="12193"/>
    <x v="121"/>
    <n v="18.3"/>
    <x v="0"/>
    <x v="231"/>
    <x v="231"/>
    <x v="231"/>
    <x v="231"/>
    <x v="231"/>
    <x v="222"/>
    <x v="231"/>
    <x v="229"/>
    <n v="0.5"/>
    <n v="1.4116081"/>
    <n v="0.59075509999999998"/>
    <n v="1.5475596"/>
    <n v="7.9891939000000001"/>
    <n v="4.4086980999999996"/>
    <n v="0.42458899999999999"/>
    <n v="1.4244089"/>
    <n v="9.3557799999999997E-2"/>
    <n v="0.50649999999999995"/>
    <n v="0.81559999999999999"/>
    <n v="0.77480000000000004"/>
    <n v="1.0306"/>
    <n v="0.74150000000000005"/>
    <n v="3.6238000000000001"/>
    <n v="0.69920000000000004"/>
    <n v="0.23080000000000001"/>
    <x v="231"/>
  </r>
  <r>
    <x v="7"/>
    <n v="490030003"/>
    <s v="FRM"/>
    <s v="Utah"/>
    <s v="Box Elder"/>
    <n v="41.492778000000001"/>
    <n v="-112.018056"/>
    <n v="125095"/>
    <x v="169"/>
    <n v="30.5"/>
    <x v="0"/>
    <x v="232"/>
    <x v="232"/>
    <x v="232"/>
    <x v="232"/>
    <x v="232"/>
    <x v="223"/>
    <x v="232"/>
    <x v="230"/>
    <n v="0.5"/>
    <n v="0.90104790000000001"/>
    <n v="1.3755788"/>
    <n v="2.4843983999999999"/>
    <n v="14.915120099999999"/>
    <n v="0.62862340000000005"/>
    <n v="7.7776375"/>
    <n v="1.5468234999999999"/>
    <n v="0.45285029999999998"/>
    <n v="0.24560000000000001"/>
    <n v="1.0162"/>
    <n v="0.85729999999999995"/>
    <n v="0.8236"/>
    <n v="0.25779999999999997"/>
    <n v="1.1138999999999999"/>
    <n v="0.81179999999999997"/>
    <n v="1.1637"/>
    <x v="232"/>
  </r>
  <r>
    <x v="7"/>
    <n v="490050004"/>
    <s v="FRM"/>
    <s v="Utah"/>
    <s v="Cache"/>
    <n v="41.731110999999999"/>
    <n v="-111.83750000000001"/>
    <n v="127097"/>
    <x v="170"/>
    <n v="36.1"/>
    <x v="0"/>
    <x v="233"/>
    <x v="233"/>
    <x v="233"/>
    <x v="233"/>
    <x v="233"/>
    <x v="224"/>
    <x v="233"/>
    <x v="231"/>
    <n v="0.5"/>
    <n v="0.35994090000000001"/>
    <n v="0.84200940000000002"/>
    <n v="2.9085947999999999"/>
    <n v="19.390928299999999"/>
    <n v="0.45426450000000002"/>
    <n v="9.4576405999999995"/>
    <n v="1.7916261"/>
    <n v="0.43635819999999997"/>
    <n v="0.5151"/>
    <n v="0.94410000000000005"/>
    <n v="0.86419999999999997"/>
    <n v="0.94720000000000004"/>
    <n v="0.31319999999999998"/>
    <n v="0.96709999999999996"/>
    <n v="0.92930000000000001"/>
    <n v="1"/>
    <x v="233"/>
  </r>
  <r>
    <x v="7"/>
    <n v="490110004"/>
    <s v="FRM"/>
    <s v="Utah"/>
    <s v="Davis"/>
    <n v="40.902966999999997"/>
    <n v="-111.884467"/>
    <n v="119095"/>
    <x v="171"/>
    <n v="34.4"/>
    <x v="0"/>
    <x v="234"/>
    <x v="234"/>
    <x v="234"/>
    <x v="234"/>
    <x v="234"/>
    <x v="225"/>
    <x v="234"/>
    <x v="232"/>
    <n v="0.5"/>
    <n v="0.30837769999999998"/>
    <n v="1.2628307000000001"/>
    <n v="3.8784325000000002"/>
    <n v="12.3446693"/>
    <n v="0.81168410000000002"/>
    <n v="12.346534699999999"/>
    <n v="2.3562322"/>
    <n v="0.60204290000000005"/>
    <n v="0.25879999999999997"/>
    <n v="0.623"/>
    <n v="0.82169999999999999"/>
    <n v="1.3327"/>
    <n v="0.4355"/>
    <n v="0.8891"/>
    <n v="0.86680000000000001"/>
    <n v="0.74470000000000003"/>
    <x v="234"/>
  </r>
  <r>
    <x v="7"/>
    <n v="490350003"/>
    <s v="FRM"/>
    <s v="Utah"/>
    <s v="Salt Lake"/>
    <n v="40.646667000000001"/>
    <n v="-111.849722"/>
    <n v="117095"/>
    <x v="172"/>
    <n v="42.7"/>
    <x v="0"/>
    <x v="235"/>
    <x v="235"/>
    <x v="235"/>
    <x v="235"/>
    <x v="235"/>
    <x v="226"/>
    <x v="235"/>
    <x v="233"/>
    <n v="0.5"/>
    <n v="0.86976370000000003"/>
    <n v="1.9169643999999999"/>
    <n v="4.1947098"/>
    <n v="17.413698199999999"/>
    <n v="0.82352230000000004"/>
    <n v="13.437595399999999"/>
    <n v="2.5662346"/>
    <n v="1.0193812"/>
    <n v="0.6633"/>
    <n v="1.0175000000000001"/>
    <n v="0.78469999999999995"/>
    <n v="1.1738"/>
    <n v="0.42270000000000002"/>
    <n v="0.83950000000000002"/>
    <n v="0.82030000000000003"/>
    <n v="0.87649999999999995"/>
    <x v="235"/>
  </r>
  <r>
    <x v="7"/>
    <n v="490351001"/>
    <s v="FRM"/>
    <s v="Utah"/>
    <s v="Salt Lake"/>
    <n v="40.708610999999998"/>
    <n v="-112.094722"/>
    <n v="118093"/>
    <x v="173"/>
    <n v="28.4"/>
    <x v="0"/>
    <x v="236"/>
    <x v="236"/>
    <x v="236"/>
    <x v="236"/>
    <x v="236"/>
    <x v="227"/>
    <x v="236"/>
    <x v="234"/>
    <n v="0.5"/>
    <n v="0.81690430000000003"/>
    <n v="1.8464499000000001"/>
    <n v="3.5757444"/>
    <n v="6.6032219000000003"/>
    <n v="0.83260389999999995"/>
    <n v="11.3021574"/>
    <n v="2.1654589"/>
    <n v="0.84189510000000001"/>
    <n v="0.62250000000000005"/>
    <n v="0.9879"/>
    <n v="0.90049999999999997"/>
    <n v="0.98329999999999995"/>
    <n v="0.51600000000000001"/>
    <n v="0.96550000000000002"/>
    <n v="0.93959999999999999"/>
    <n v="1"/>
    <x v="236"/>
  </r>
  <r>
    <x v="7"/>
    <n v="490353006"/>
    <s v="FRM"/>
    <s v="Utah"/>
    <s v="Salt Lake"/>
    <n v="40.736389000000003"/>
    <n v="-111.87222199999999"/>
    <n v="118095"/>
    <x v="174"/>
    <n v="42.6"/>
    <x v="0"/>
    <x v="237"/>
    <x v="237"/>
    <x v="237"/>
    <x v="237"/>
    <x v="237"/>
    <x v="228"/>
    <x v="237"/>
    <x v="235"/>
    <n v="0.5"/>
    <n v="0.64716399999999996"/>
    <n v="1.8599677999999999"/>
    <n v="5.2523340999999997"/>
    <n v="12.0088081"/>
    <n v="0.93821600000000005"/>
    <n v="16.933582300000001"/>
    <n v="3.2179494000000002"/>
    <n v="1.3246104000000001"/>
    <n v="0.46960000000000002"/>
    <n v="0.93659999999999999"/>
    <n v="0.93079999999999996"/>
    <n v="0.9335"/>
    <n v="0.45300000000000001"/>
    <n v="1.0025999999999999"/>
    <n v="0.97409999999999997"/>
    <n v="1.0209999999999999"/>
    <x v="237"/>
  </r>
  <r>
    <x v="7"/>
    <n v="490353007"/>
    <s v="FRM"/>
    <s v="Utah"/>
    <s v="Salt Lake"/>
    <n v="40.704444000000002"/>
    <n v="-111.968611"/>
    <n v="118094"/>
    <x v="141"/>
    <n v="-9"/>
    <x v="0"/>
    <x v="238"/>
    <x v="238"/>
    <x v="238"/>
    <x v="238"/>
    <x v="238"/>
    <x v="229"/>
    <x v="238"/>
    <x v="236"/>
    <n v="0.5"/>
    <n v="0.78065839999999997"/>
    <n v="1.8326026"/>
    <n v="5.0835156000000001"/>
    <n v="12.3744268"/>
    <n v="1.1311389999999999"/>
    <n v="16.1085873"/>
    <n v="3.0803834999999999"/>
    <n v="1.2043136000000001"/>
    <n v="0.62019999999999997"/>
    <n v="0.99170000000000003"/>
    <n v="0.92"/>
    <n v="0.98939999999999995"/>
    <n v="0.56710000000000005"/>
    <n v="0.97270000000000001"/>
    <n v="0.95250000000000001"/>
    <n v="1"/>
    <x v="238"/>
  </r>
  <r>
    <x v="7"/>
    <n v="490353008"/>
    <s v="FRM"/>
    <s v="Utah"/>
    <s v="Salt Lake"/>
    <n v="40.517946000000002"/>
    <n v="-112.023051"/>
    <n v="116094"/>
    <x v="141"/>
    <n v="-9"/>
    <x v="0"/>
    <x v="239"/>
    <x v="239"/>
    <x v="239"/>
    <x v="239"/>
    <x v="239"/>
    <x v="230"/>
    <x v="239"/>
    <x v="237"/>
    <n v="0.5"/>
    <n v="0.63022140000000004"/>
    <n v="1.3084450000000001"/>
    <n v="3.7049782000000002"/>
    <n v="5.0894484999999996"/>
    <n v="0.5975568"/>
    <n v="12.020013799999999"/>
    <n v="2.2788224000000001"/>
    <n v="0.76644900000000005"/>
    <n v="0.54990000000000006"/>
    <n v="0.82720000000000005"/>
    <n v="0.93400000000000005"/>
    <n v="0.91839999999999999"/>
    <n v="0.42309999999999998"/>
    <n v="1.0093000000000001"/>
    <n v="0.98089999999999999"/>
    <n v="1.0193000000000001"/>
    <x v="239"/>
  </r>
  <r>
    <x v="7"/>
    <n v="490353010"/>
    <s v="FRM"/>
    <s v="Utah"/>
    <s v="Salt Lake"/>
    <n v="40.784219999999998"/>
    <n v="-111.931"/>
    <n v="118095"/>
    <x v="37"/>
    <n v="36"/>
    <x v="0"/>
    <x v="240"/>
    <x v="240"/>
    <x v="240"/>
    <x v="240"/>
    <x v="240"/>
    <x v="231"/>
    <x v="240"/>
    <x v="238"/>
    <n v="0.5"/>
    <n v="0.49195699999999998"/>
    <n v="1.5118909"/>
    <n v="4.6860923999999997"/>
    <n v="8.9919872000000005"/>
    <n v="0.84952369999999999"/>
    <n v="15.084410699999999"/>
    <n v="2.8673223999999999"/>
    <n v="1.0857393"/>
    <n v="0.33700000000000002"/>
    <n v="0.73340000000000005"/>
    <n v="1.0736000000000001"/>
    <n v="0.71160000000000001"/>
    <n v="0.46899999999999997"/>
    <n v="1.1747000000000001"/>
    <n v="1.1316999999999999"/>
    <n v="1.1132"/>
    <x v="240"/>
  </r>
  <r>
    <x v="7"/>
    <n v="490450003"/>
    <s v="FRM"/>
    <s v="Utah"/>
    <s v="Tooele"/>
    <n v="40.543371"/>
    <n v="-112.29881399999999"/>
    <n v="117092"/>
    <x v="100"/>
    <n v="20.2"/>
    <x v="0"/>
    <x v="241"/>
    <x v="241"/>
    <x v="241"/>
    <x v="241"/>
    <x v="241"/>
    <x v="232"/>
    <x v="241"/>
    <x v="239"/>
    <n v="0.5"/>
    <n v="0.49362200000000001"/>
    <n v="1.1387598999999999"/>
    <n v="2.6925359000000002"/>
    <n v="4.0371199000000004"/>
    <n v="0.53524930000000004"/>
    <n v="8.6125621999999993"/>
    <n v="1.6415131999999999"/>
    <n v="0.56460310000000002"/>
    <n v="0.2387"/>
    <n v="0.99639999999999995"/>
    <n v="1.0133000000000001"/>
    <n v="0.63900000000000001"/>
    <n v="0.35859999999999997"/>
    <n v="1.1814"/>
    <n v="1.0018"/>
    <n v="1.2302"/>
    <x v="241"/>
  </r>
  <r>
    <x v="7"/>
    <n v="490490002"/>
    <s v="FRM"/>
    <s v="Utah"/>
    <s v="Utah"/>
    <n v="40.253610999999999"/>
    <n v="-111.663056"/>
    <n v="113096"/>
    <x v="58"/>
    <n v="35"/>
    <x v="0"/>
    <x v="242"/>
    <x v="242"/>
    <x v="242"/>
    <x v="242"/>
    <x v="242"/>
    <x v="233"/>
    <x v="242"/>
    <x v="240"/>
    <n v="0.5"/>
    <n v="0.58043889999999998"/>
    <n v="1.3859854"/>
    <n v="4.4350858000000004"/>
    <n v="9.5263767000000001"/>
    <n v="0.4386157"/>
    <n v="14.726389899999999"/>
    <n v="2.7718484000000001"/>
    <n v="0.65420100000000003"/>
    <n v="0.19259999999999999"/>
    <n v="0.97099999999999997"/>
    <n v="1.1984999999999999"/>
    <n v="0.64859999999999995"/>
    <n v="0.26700000000000002"/>
    <n v="1.3804000000000001"/>
    <n v="1.1911"/>
    <n v="1.4009"/>
    <x v="242"/>
  </r>
  <r>
    <x v="7"/>
    <n v="490494001"/>
    <s v="FRM"/>
    <s v="Utah"/>
    <s v="Utah"/>
    <n v="40.341388999999999"/>
    <n v="-111.713611"/>
    <n v="114096"/>
    <x v="175"/>
    <n v="40.700000000000003"/>
    <x v="0"/>
    <x v="243"/>
    <x v="243"/>
    <x v="243"/>
    <x v="243"/>
    <x v="243"/>
    <x v="234"/>
    <x v="243"/>
    <x v="241"/>
    <n v="0.5"/>
    <n v="0.58113289999999995"/>
    <n v="1.5346568"/>
    <n v="4.8839879000000002"/>
    <n v="12.779664"/>
    <n v="0.46308899999999997"/>
    <n v="16.242515600000001"/>
    <n v="3.0561166000000002"/>
    <n v="0.71924580000000005"/>
    <n v="0.43619999999999998"/>
    <n v="1.1740999999999999"/>
    <n v="0.8619"/>
    <n v="1.006"/>
    <n v="0.35149999999999998"/>
    <n v="0.91069999999999995"/>
    <n v="0.89539999999999997"/>
    <n v="0.92190000000000005"/>
    <x v="243"/>
  </r>
  <r>
    <x v="7"/>
    <n v="490495008"/>
    <s v="FRM"/>
    <s v="Utah"/>
    <s v="Utah"/>
    <n v="40.430278000000001"/>
    <n v="-111.803889"/>
    <n v="115095"/>
    <x v="18"/>
    <n v="30.6"/>
    <x v="0"/>
    <x v="244"/>
    <x v="244"/>
    <x v="244"/>
    <x v="244"/>
    <x v="244"/>
    <x v="235"/>
    <x v="244"/>
    <x v="242"/>
    <n v="0.5"/>
    <n v="0.61588310000000002"/>
    <n v="1.3046892999999999"/>
    <n v="4.3019109000000002"/>
    <n v="5.8181205"/>
    <n v="0.45050699999999999"/>
    <n v="14.2544346"/>
    <n v="2.6839952"/>
    <n v="0.69848410000000005"/>
    <n v="0.251"/>
    <n v="0.96309999999999996"/>
    <n v="1.0966"/>
    <n v="0.58540000000000003"/>
    <n v="0.29360000000000003"/>
    <n v="1.2319"/>
    <n v="1.1073999999999999"/>
    <n v="1.2577"/>
    <x v="244"/>
  </r>
  <r>
    <x v="7"/>
    <n v="490495010"/>
    <s v="FRM"/>
    <s v="Utah"/>
    <s v="Utah"/>
    <n v="40.136389000000001"/>
    <n v="-111.659722"/>
    <n v="112096"/>
    <x v="176"/>
    <n v="37"/>
    <x v="0"/>
    <x v="245"/>
    <x v="245"/>
    <x v="245"/>
    <x v="245"/>
    <x v="245"/>
    <x v="236"/>
    <x v="245"/>
    <x v="243"/>
    <n v="0.5"/>
    <n v="0.64186520000000002"/>
    <n v="1.6262395000000001"/>
    <n v="4.8415097999999999"/>
    <n v="9.1477795000000004"/>
    <n v="0.51358159999999997"/>
    <n v="16.030927699999999"/>
    <n v="3.0198648000000001"/>
    <n v="0.69775929999999997"/>
    <n v="0.44269999999999998"/>
    <n v="0.96519999999999995"/>
    <n v="0.90339999999999998"/>
    <n v="0.96540000000000004"/>
    <n v="0.3735"/>
    <n v="0.95979999999999999"/>
    <n v="0.94179999999999997"/>
    <n v="1"/>
    <x v="245"/>
  </r>
  <r>
    <x v="7"/>
    <n v="490570002"/>
    <s v="FRM"/>
    <s v="Utah"/>
    <s v="Weber"/>
    <n v="41.206389000000001"/>
    <n v="-111.974722"/>
    <n v="122095"/>
    <x v="169"/>
    <n v="35"/>
    <x v="0"/>
    <x v="246"/>
    <x v="246"/>
    <x v="246"/>
    <x v="246"/>
    <x v="246"/>
    <x v="237"/>
    <x v="246"/>
    <x v="244"/>
    <n v="0.5"/>
    <n v="1.1421547999999999"/>
    <n v="1.7942864000000001"/>
    <n v="3.2665305"/>
    <n v="14.473030100000001"/>
    <n v="0.86785610000000002"/>
    <n v="10.2106771"/>
    <n v="2.0361736000000001"/>
    <n v="0.75086940000000002"/>
    <n v="0.76190000000000002"/>
    <n v="1.004"/>
    <n v="0.74039999999999995"/>
    <n v="1.2217"/>
    <n v="0.43890000000000001"/>
    <n v="0.80020000000000002"/>
    <n v="0.78410000000000002"/>
    <n v="0.91379999999999995"/>
    <x v="246"/>
  </r>
  <r>
    <x v="7"/>
    <n v="490570007"/>
    <s v="FRM"/>
    <s v="Utah"/>
    <s v="Weber"/>
    <n v="41.179721999999998"/>
    <n v="-111.983056"/>
    <n v="122095"/>
    <x v="141"/>
    <n v="-9"/>
    <x v="0"/>
    <x v="247"/>
    <x v="247"/>
    <x v="247"/>
    <x v="247"/>
    <x v="247"/>
    <x v="238"/>
    <x v="247"/>
    <x v="245"/>
    <n v="0.5"/>
    <n v="0.53179430000000005"/>
    <n v="1.6035154"/>
    <n v="4.5068140000000003"/>
    <n v="6.5669136000000004"/>
    <n v="0.80864919999999996"/>
    <n v="14.518928499999999"/>
    <n v="2.7591958000000001"/>
    <n v="0.87387510000000002"/>
    <n v="0.52090000000000003"/>
    <n v="0.97809999999999997"/>
    <n v="0.89429999999999998"/>
    <n v="0.97870000000000001"/>
    <n v="0.41489999999999999"/>
    <n v="0.97350000000000003"/>
    <n v="0.94479999999999997"/>
    <n v="1"/>
    <x v="247"/>
  </r>
  <r>
    <x v="7"/>
    <n v="490571003"/>
    <s v="FRM"/>
    <s v="Utah"/>
    <s v="Weber"/>
    <n v="41.303682999999999"/>
    <n v="-111.987067"/>
    <n v="123095"/>
    <x v="177"/>
    <n v="33"/>
    <x v="0"/>
    <x v="248"/>
    <x v="248"/>
    <x v="248"/>
    <x v="248"/>
    <x v="248"/>
    <x v="239"/>
    <x v="248"/>
    <x v="246"/>
    <n v="0.5"/>
    <n v="0.47315370000000001"/>
    <n v="1.3863688999999999"/>
    <n v="3.7096162000000001"/>
    <n v="11.4285994"/>
    <n v="0.63542310000000002"/>
    <n v="11.990406"/>
    <n v="2.2761312"/>
    <n v="0.62364039999999998"/>
    <n v="0.53049999999999997"/>
    <n v="0.97250000000000003"/>
    <n v="0.88260000000000005"/>
    <n v="0.97130000000000005"/>
    <n v="0.37119999999999997"/>
    <n v="0.97219999999999995"/>
    <n v="0.93959999999999999"/>
    <n v="1"/>
    <x v="248"/>
  </r>
  <r>
    <x v="7"/>
    <n v="530110013"/>
    <s v="FRM"/>
    <s v="Washington"/>
    <s v="Clark"/>
    <n v="45.648333000000001"/>
    <n v="-122.586944"/>
    <n v="178035"/>
    <x v="89"/>
    <n v="26.3"/>
    <x v="0"/>
    <x v="249"/>
    <x v="249"/>
    <x v="249"/>
    <x v="249"/>
    <x v="249"/>
    <x v="240"/>
    <x v="249"/>
    <x v="247"/>
    <n v="0.5"/>
    <n v="0.46693570000000001"/>
    <n v="2.2111835000000002"/>
    <n v="0.38896599999999998"/>
    <n v="21.352335"/>
    <n v="0.64024899999999996"/>
    <n v="0.51396419999999998"/>
    <n v="0.21282100000000001"/>
    <n v="6.6052700000000006E-2"/>
    <n v="0.66810000000000003"/>
    <n v="0.99060000000000004"/>
    <n v="0.73680000000000001"/>
    <n v="0.99339999999999995"/>
    <n v="0.63919999999999999"/>
    <n v="0.97660000000000002"/>
    <n v="0.6643"/>
    <n v="1"/>
    <x v="249"/>
  </r>
  <r>
    <x v="7"/>
    <n v="530330057"/>
    <s v="FRM"/>
    <s v="Washington"/>
    <s v="King"/>
    <n v="47.563200000000002"/>
    <n v="-122.34050000000001"/>
    <n v="195041"/>
    <x v="50"/>
    <n v="23.3"/>
    <x v="0"/>
    <x v="250"/>
    <x v="250"/>
    <x v="250"/>
    <x v="250"/>
    <x v="250"/>
    <x v="241"/>
    <x v="250"/>
    <x v="248"/>
    <n v="0.5"/>
    <n v="1.0845141"/>
    <n v="4.1939324999999998"/>
    <n v="0.69605119999999998"/>
    <n v="14.121582"/>
    <n v="1.100927"/>
    <n v="1.0994693"/>
    <n v="0.36652879999999999"/>
    <n v="0.2325247"/>
    <n v="0.62209999999999999"/>
    <n v="0.99229999999999996"/>
    <n v="0.66700000000000004"/>
    <n v="0.99580000000000002"/>
    <n v="0.52669999999999995"/>
    <n v="0.9738"/>
    <n v="0.56069999999999998"/>
    <n v="1"/>
    <x v="250"/>
  </r>
  <r>
    <x v="7"/>
    <n v="530330080"/>
    <s v="FRM"/>
    <s v="Washington"/>
    <s v="King"/>
    <n v="47.568333000000003"/>
    <n v="-122.30805599999999"/>
    <n v="195041"/>
    <x v="178"/>
    <n v="15.7"/>
    <x v="0"/>
    <x v="251"/>
    <x v="251"/>
    <x v="251"/>
    <x v="251"/>
    <x v="251"/>
    <x v="242"/>
    <x v="251"/>
    <x v="249"/>
    <n v="0.5"/>
    <n v="0.53955779999999998"/>
    <n v="1.9394836"/>
    <n v="0.47858020000000001"/>
    <n v="10.5428791"/>
    <n v="0.65455319999999995"/>
    <n v="0.83946940000000003"/>
    <n v="0.2344871"/>
    <n v="5.8191300000000001E-2"/>
    <n v="0.60189999999999999"/>
    <n v="0.99099999999999999"/>
    <n v="0.67400000000000004"/>
    <n v="0.99429999999999996"/>
    <n v="0.50919999999999999"/>
    <n v="0.98080000000000001"/>
    <n v="0.5857"/>
    <n v="1.0009999999999999"/>
    <x v="251"/>
  </r>
  <r>
    <x v="7"/>
    <n v="530530029"/>
    <s v="FRM"/>
    <s v="Washington"/>
    <s v="Pierce"/>
    <n v="47.186399999999999"/>
    <n v="-122.4517"/>
    <n v="191040"/>
    <x v="179"/>
    <n v="40.4"/>
    <x v="0"/>
    <x v="252"/>
    <x v="252"/>
    <x v="252"/>
    <x v="252"/>
    <x v="252"/>
    <x v="243"/>
    <x v="252"/>
    <x v="250"/>
    <n v="0.5"/>
    <n v="0.55672440000000001"/>
    <n v="3.5144617999999999"/>
    <n v="0.58611089999999999"/>
    <n v="32.599220299999999"/>
    <n v="0.79747299999999999"/>
    <n v="1.0344260999999999"/>
    <n v="0.30140990000000001"/>
    <n v="0.53195990000000004"/>
    <n v="0.62260000000000004"/>
    <n v="0.99099999999999999"/>
    <n v="0.63639999999999997"/>
    <n v="0.99419999999999997"/>
    <n v="0.46529999999999999"/>
    <n v="0.97450000000000003"/>
    <n v="0.55630000000000002"/>
    <n v="1"/>
    <x v="252"/>
  </r>
  <r>
    <x v="7"/>
    <n v="530610020"/>
    <s v="FRM"/>
    <s v="Washington"/>
    <s v="Snohomish"/>
    <n v="48.246899999999997"/>
    <n v="-121.6031"/>
    <n v="199047"/>
    <x v="180"/>
    <n v="28.5"/>
    <x v="0"/>
    <x v="253"/>
    <x v="253"/>
    <x v="253"/>
    <x v="253"/>
    <x v="253"/>
    <x v="244"/>
    <x v="253"/>
    <x v="251"/>
    <n v="0.5"/>
    <n v="0.1931937"/>
    <n v="2.8082912000000002"/>
    <n v="0.21618370000000001"/>
    <n v="23.777387600000001"/>
    <n v="0.3482809"/>
    <n v="0.3326383"/>
    <n v="0.1221949"/>
    <n v="0.22947600000000001"/>
    <n v="0.22090000000000001"/>
    <n v="0.89019999999999999"/>
    <n v="0.48680000000000001"/>
    <n v="0.93810000000000004"/>
    <n v="0.3473"/>
    <n v="1.0686"/>
    <n v="0.36609999999999998"/>
    <n v="1.0657000000000001"/>
    <x v="253"/>
  </r>
  <r>
    <x v="7"/>
    <n v="530611007"/>
    <s v="FRM"/>
    <s v="Washington"/>
    <s v="Snohomish"/>
    <n v="48.054315000000003"/>
    <n v="-122.17152900000001"/>
    <n v="199043"/>
    <x v="146"/>
    <n v="30.1"/>
    <x v="0"/>
    <x v="254"/>
    <x v="254"/>
    <x v="254"/>
    <x v="254"/>
    <x v="254"/>
    <x v="245"/>
    <x v="254"/>
    <x v="252"/>
    <n v="0.5"/>
    <n v="0.30719380000000002"/>
    <n v="4.0278625000000003"/>
    <n v="0.1608299"/>
    <n v="24.253896699999999"/>
    <n v="0.25162390000000001"/>
    <n v="0.24764649999999999"/>
    <n v="0.1085053"/>
    <n v="0.2592064"/>
    <n v="0.47189999999999999"/>
    <n v="1.1269"/>
    <n v="0.31390000000000001"/>
    <n v="0.99609999999999999"/>
    <n v="0.18490000000000001"/>
    <n v="3.1000999999999999"/>
    <n v="0.21829999999999999"/>
    <n v="1.4742999999999999"/>
    <x v="254"/>
  </r>
  <r>
    <x v="7"/>
    <n v="530630016"/>
    <s v="FRM"/>
    <s v="Washington"/>
    <s v="Spokane"/>
    <n v="47.660742999999997"/>
    <n v="-117.358121"/>
    <n v="188072"/>
    <x v="181"/>
    <n v="27.7"/>
    <x v="0"/>
    <x v="255"/>
    <x v="255"/>
    <x v="255"/>
    <x v="255"/>
    <x v="255"/>
    <x v="246"/>
    <x v="255"/>
    <x v="253"/>
    <n v="0.5"/>
    <n v="1.9399238000000001"/>
    <n v="2.2793929999999998"/>
    <n v="0.59257150000000003"/>
    <n v="19.884355500000002"/>
    <n v="0.60685120000000004"/>
    <n v="1.4208242"/>
    <n v="0.37172189999999999"/>
    <n v="0.12921659999999999"/>
    <n v="0.6462"/>
    <n v="0.98219999999999996"/>
    <n v="0.77629999999999999"/>
    <n v="0.99150000000000005"/>
    <n v="0.54890000000000005"/>
    <n v="0.98150000000000004"/>
    <n v="0.72740000000000005"/>
    <n v="1"/>
    <x v="255"/>
  </r>
  <r>
    <x v="7"/>
    <n v="530770009"/>
    <s v="FRM"/>
    <s v="Washington"/>
    <s v="Yakima"/>
    <n v="46.596780000000003"/>
    <n v="-120.512215"/>
    <n v="183050"/>
    <x v="77"/>
    <n v="34.4"/>
    <x v="0"/>
    <x v="256"/>
    <x v="256"/>
    <x v="256"/>
    <x v="256"/>
    <x v="256"/>
    <x v="247"/>
    <x v="256"/>
    <x v="254"/>
    <n v="0.5"/>
    <n v="0.32457340000000001"/>
    <n v="3.0048686999999998"/>
    <n v="1.5483772"/>
    <n v="22.595388400000001"/>
    <n v="0.30703970000000003"/>
    <n v="4.9713649999999996"/>
    <n v="0.94761859999999998"/>
    <n v="0.29733779999999999"/>
    <n v="0.3821"/>
    <n v="0.93510000000000004"/>
    <n v="0.77829999999999999"/>
    <n v="0.99819999999999998"/>
    <n v="0.2913"/>
    <n v="0.89749999999999996"/>
    <n v="0.85489999999999999"/>
    <n v="0.91269999999999996"/>
    <x v="256"/>
  </r>
  <r>
    <x v="7"/>
    <n v="551091002"/>
    <s v="FRM"/>
    <s v="Wisconsin"/>
    <s v="St. Croix"/>
    <n v="45.124443999999997"/>
    <n v="-92.662499999999994"/>
    <n v="151225"/>
    <x v="89"/>
    <n v="26.4"/>
    <x v="0"/>
    <x v="257"/>
    <x v="257"/>
    <x v="257"/>
    <x v="257"/>
    <x v="257"/>
    <x v="248"/>
    <x v="257"/>
    <x v="255"/>
    <n v="0.5"/>
    <n v="0.42490909999999998"/>
    <n v="0.7530017"/>
    <n v="3.5443714000000002"/>
    <n v="7.7047299999999996"/>
    <n v="2.9031159999999998"/>
    <n v="8.5812568999999996"/>
    <n v="1.8210198"/>
    <n v="0.24899170000000001"/>
    <n v="0.52810000000000001"/>
    <n v="0.69030000000000002"/>
    <n v="1.0575000000000001"/>
    <n v="0.89170000000000005"/>
    <n v="0.623"/>
    <n v="1.4432"/>
    <n v="0.85240000000000005"/>
    <n v="1.1042000000000001"/>
    <x v="257"/>
  </r>
  <r>
    <x v="7"/>
    <n v="560050892"/>
    <s v="FRM"/>
    <s v="Wyoming"/>
    <s v="Campbell"/>
    <n v="44.097073999999999"/>
    <n v="-105.343164"/>
    <n v="143143"/>
    <x v="182"/>
    <n v="12.9"/>
    <x v="0"/>
    <x v="258"/>
    <x v="258"/>
    <x v="258"/>
    <x v="258"/>
    <x v="258"/>
    <x v="0"/>
    <x v="258"/>
    <x v="256"/>
    <n v="0.5"/>
    <n v="1.9753991"/>
    <n v="0.34794550000000002"/>
    <n v="0.3812063"/>
    <n v="8.3726710999999998"/>
    <n v="0.85948409999999997"/>
    <n v="0.2309552"/>
    <n v="0.3070948"/>
    <n v="3.948E-4"/>
    <n v="1.1495"/>
    <n v="0.75949999999999995"/>
    <n v="1.5432999999999999"/>
    <n v="0.79949999999999999"/>
    <n v="1.2545999999999999"/>
    <n v="-9"/>
    <n v="1.2165999999999999"/>
    <n v="2.8824999999999998"/>
    <x v="258"/>
  </r>
  <r>
    <x v="7"/>
    <n v="560090819"/>
    <s v="FRM"/>
    <s v="Wyoming"/>
    <s v="Converse"/>
    <n v="43.426620999999997"/>
    <n v="-105.386453"/>
    <n v="137142"/>
    <x v="183"/>
    <n v="8.1999999999999993"/>
    <x v="0"/>
    <x v="259"/>
    <x v="259"/>
    <x v="259"/>
    <x v="259"/>
    <x v="259"/>
    <x v="249"/>
    <x v="259"/>
    <x v="257"/>
    <n v="0.5"/>
    <n v="1.2099565999999999"/>
    <n v="0.38598399999999999"/>
    <n v="0.15562880000000001"/>
    <n v="5.3750214999999999"/>
    <n v="0.43198310000000001"/>
    <n v="0"/>
    <n v="0.15923970000000001"/>
    <n v="9.4050000000000004E-4"/>
    <n v="0.76790000000000003"/>
    <n v="0.90649999999999997"/>
    <n v="0.44840000000000002"/>
    <n v="0.96109999999999995"/>
    <n v="0.45479999999999998"/>
    <n v="0"/>
    <n v="0.4577"/>
    <n v="0.98899999999999999"/>
    <x v="259"/>
  </r>
  <r>
    <x v="7"/>
    <n v="560131003"/>
    <s v="FRM"/>
    <s v="Wyoming"/>
    <s v="Fremont"/>
    <n v="42.841048999999998"/>
    <n v="-108.736277"/>
    <n v="134119"/>
    <x v="89"/>
    <n v="23.9"/>
    <x v="0"/>
    <x v="260"/>
    <x v="260"/>
    <x v="260"/>
    <x v="260"/>
    <x v="260"/>
    <x v="250"/>
    <x v="260"/>
    <x v="258"/>
    <n v="0.5"/>
    <n v="0.64964529999999998"/>
    <n v="0.31474600000000003"/>
    <n v="0.50519340000000001"/>
    <n v="19.977424599999999"/>
    <n v="0.247558"/>
    <n v="1.4344751"/>
    <n v="0.28577269999999999"/>
    <n v="8.1006599999999998E-2"/>
    <n v="0.59470000000000001"/>
    <n v="0.8155"/>
    <n v="0.61099999999999999"/>
    <n v="0.92969999999999997"/>
    <n v="0.25230000000000002"/>
    <n v="0.87970000000000004"/>
    <n v="0.71060000000000001"/>
    <n v="1.0011000000000001"/>
    <x v="260"/>
  </r>
  <r>
    <x v="7"/>
    <n v="560210001"/>
    <s v="FRM"/>
    <s v="Wyoming"/>
    <s v="Laramie"/>
    <n v="41.139975999999997"/>
    <n v="-104.817802"/>
    <n v="115144"/>
    <x v="184"/>
    <n v="7.9"/>
    <x v="0"/>
    <x v="261"/>
    <x v="261"/>
    <x v="261"/>
    <x v="261"/>
    <x v="261"/>
    <x v="251"/>
    <x v="261"/>
    <x v="259"/>
    <n v="0.5"/>
    <n v="1.1134793000000001"/>
    <n v="0.51547379999999998"/>
    <n v="0.39708949999999998"/>
    <n v="3.9461309999999998"/>
    <n v="0.64119689999999996"/>
    <n v="0.55114350000000001"/>
    <n v="0.27029550000000002"/>
    <n v="2.5499899999999999E-2"/>
    <n v="0.54759999999999998"/>
    <n v="0.95069999999999999"/>
    <n v="0.66049999999999998"/>
    <n v="0.99660000000000004"/>
    <n v="0.55359999999999998"/>
    <n v="0.93110000000000004"/>
    <n v="0.625"/>
    <n v="1.0031000000000001"/>
    <x v="261"/>
  </r>
  <r>
    <x v="7"/>
    <n v="560330002"/>
    <s v="FRM"/>
    <s v="Wyoming"/>
    <s v="Sheridan"/>
    <n v="44.815142000000002"/>
    <n v="-106.955933"/>
    <n v="151133"/>
    <x v="185"/>
    <n v="21.6"/>
    <x v="0"/>
    <x v="262"/>
    <x v="262"/>
    <x v="262"/>
    <x v="262"/>
    <x v="262"/>
    <x v="252"/>
    <x v="262"/>
    <x v="260"/>
    <n v="0.5"/>
    <n v="1.0354459"/>
    <n v="0.45054569999999999"/>
    <n v="0.24543519999999999"/>
    <n v="18.4073849"/>
    <n v="0.50938850000000002"/>
    <n v="0.22304969999999999"/>
    <n v="0.16923769999999999"/>
    <n v="0.13416359999999999"/>
    <n v="0.6542"/>
    <n v="0.94340000000000002"/>
    <n v="0.45490000000000003"/>
    <n v="0.96719999999999995"/>
    <n v="0.38340000000000002"/>
    <n v="0.95050000000000001"/>
    <n v="0.36749999999999999"/>
    <n v="1"/>
    <x v="262"/>
  </r>
  <r>
    <x v="7"/>
    <n v="560330003"/>
    <s v="FRM"/>
    <s v="Wyoming"/>
    <s v="Sheridan"/>
    <n v="44.805494000000003"/>
    <n v="-106.976243"/>
    <n v="150133"/>
    <x v="186"/>
    <n v="13.5"/>
    <x v="0"/>
    <x v="263"/>
    <x v="263"/>
    <x v="263"/>
    <x v="263"/>
    <x v="263"/>
    <x v="253"/>
    <x v="263"/>
    <x v="261"/>
    <n v="0.5"/>
    <n v="0.69074000000000002"/>
    <n v="0.44788820000000001"/>
    <n v="0.11286400000000001"/>
    <n v="11.3304548"/>
    <n v="0.27608169999999999"/>
    <n v="4.9462899999999997E-2"/>
    <n v="9.7751599999999994E-2"/>
    <n v="3.64832E-2"/>
    <n v="0.62450000000000006"/>
    <n v="0.94089999999999996"/>
    <n v="0.40570000000000001"/>
    <n v="0.96809999999999996"/>
    <n v="0.37469999999999998"/>
    <n v="0.93730000000000002"/>
    <n v="0.36840000000000001"/>
    <n v="1"/>
    <x v="263"/>
  </r>
  <r>
    <x v="7"/>
    <n v="560370007"/>
    <s v="FRM"/>
    <s v="Wyoming"/>
    <s v="Sweetwater"/>
    <n v="41.591613000000002"/>
    <n v="-109.22072199999999"/>
    <n v="123114"/>
    <x v="187"/>
    <n v="12.6"/>
    <x v="0"/>
    <x v="264"/>
    <x v="264"/>
    <x v="264"/>
    <x v="264"/>
    <x v="264"/>
    <x v="254"/>
    <x v="264"/>
    <x v="262"/>
    <n v="0.5"/>
    <n v="0.72215289999999999"/>
    <n v="0.68812680000000004"/>
    <n v="1.2196661"/>
    <n v="4.4622482999999997"/>
    <n v="0.54953629999999998"/>
    <n v="3.5398263999999999"/>
    <n v="0.74972890000000003"/>
    <n v="0.23242989999999999"/>
    <n v="0.24540000000000001"/>
    <n v="1.4525999999999999"/>
    <n v="2.7852000000000001"/>
    <n v="0.52869999999999995"/>
    <n v="0.45"/>
    <n v="108.30459999999999"/>
    <n v="1.7030000000000001"/>
    <n v="5.1527000000000003"/>
    <x v="264"/>
  </r>
  <r>
    <x v="7"/>
    <n v="560391006"/>
    <s v="FRM"/>
    <s v="Wyoming"/>
    <s v="Teton"/>
    <n v="43.478079999999999"/>
    <n v="-110.76118"/>
    <n v="142107"/>
    <x v="188"/>
    <n v="9.1"/>
    <x v="0"/>
    <x v="265"/>
    <x v="265"/>
    <x v="265"/>
    <x v="265"/>
    <x v="265"/>
    <x v="255"/>
    <x v="265"/>
    <x v="263"/>
    <n v="0.5"/>
    <n v="0.51792110000000002"/>
    <n v="0.33853309999999998"/>
    <n v="0.1508872"/>
    <n v="7.0617476000000003"/>
    <n v="0.21373139999999999"/>
    <n v="0.2645941"/>
    <n v="0.1056995"/>
    <n v="2.62965E-2"/>
    <n v="0.46810000000000002"/>
    <n v="1.002"/>
    <n v="0.40820000000000001"/>
    <n v="0.96650000000000003"/>
    <n v="0.30709999999999998"/>
    <n v="0.61150000000000004"/>
    <n v="0.4108"/>
    <n v="0.98280000000000001"/>
    <x v="2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rowGrandTotals="0" colGrandTotals="0" itemPrintTitles="1" createdVersion="4" indent="0" compact="0" compactData="0" multipleFieldFilters="0">
  <location ref="A3:CM271" firstHeaderRow="1" firstDataRow="3" firstDataCol="11"/>
  <pivotFields count="37">
    <pivotField axis="axisCol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89">
        <item x="141"/>
        <item x="137"/>
        <item x="136"/>
        <item x="183"/>
        <item x="184"/>
        <item x="135"/>
        <item x="12"/>
        <item x="131"/>
        <item x="188"/>
        <item x="6"/>
        <item x="96"/>
        <item x="7"/>
        <item x="138"/>
        <item x="97"/>
        <item x="159"/>
        <item x="134"/>
        <item x="0"/>
        <item x="78"/>
        <item x="9"/>
        <item x="158"/>
        <item x="46"/>
        <item x="140"/>
        <item x="182"/>
        <item x="187"/>
        <item x="75"/>
        <item x="168"/>
        <item x="186"/>
        <item x="133"/>
        <item x="162"/>
        <item x="71"/>
        <item x="95"/>
        <item x="60"/>
        <item x="99"/>
        <item x="3"/>
        <item x="1"/>
        <item x="120"/>
        <item x="161"/>
        <item x="62"/>
        <item x="178"/>
        <item x="166"/>
        <item x="147"/>
        <item x="90"/>
        <item x="126"/>
        <item x="29"/>
        <item x="128"/>
        <item x="154"/>
        <item x="94"/>
        <item x="156"/>
        <item x="92"/>
        <item x="86"/>
        <item x="132"/>
        <item x="54"/>
        <item x="125"/>
        <item x="28"/>
        <item x="163"/>
        <item x="167"/>
        <item x="129"/>
        <item x="8"/>
        <item x="112"/>
        <item x="139"/>
        <item x="74"/>
        <item x="110"/>
        <item x="101"/>
        <item x="5"/>
        <item x="108"/>
        <item x="44"/>
        <item x="107"/>
        <item x="88"/>
        <item x="130"/>
        <item x="109"/>
        <item x="102"/>
        <item x="72"/>
        <item x="127"/>
        <item x="85"/>
        <item x="15"/>
        <item x="121"/>
        <item x="165"/>
        <item x="111"/>
        <item x="91"/>
        <item x="143"/>
        <item x="93"/>
        <item x="25"/>
        <item x="103"/>
        <item x="13"/>
        <item x="100"/>
        <item x="76"/>
        <item x="14"/>
        <item x="153"/>
        <item x="17"/>
        <item x="185"/>
        <item x="26"/>
        <item x="142"/>
        <item x="157"/>
        <item x="164"/>
        <item x="144"/>
        <item x="105"/>
        <item x="87"/>
        <item x="67"/>
        <item x="104"/>
        <item x="160"/>
        <item x="145"/>
        <item x="49"/>
        <item x="50"/>
        <item x="123"/>
        <item x="152"/>
        <item x="48"/>
        <item x="2"/>
        <item x="35"/>
        <item x="119"/>
        <item x="150"/>
        <item x="66"/>
        <item x="89"/>
        <item x="4"/>
        <item x="113"/>
        <item x="114"/>
        <item x="20"/>
        <item x="115"/>
        <item x="106"/>
        <item x="80"/>
        <item x="39"/>
        <item x="148"/>
        <item x="124"/>
        <item x="68"/>
        <item x="69"/>
        <item x="181"/>
        <item x="98"/>
        <item x="118"/>
        <item x="73"/>
        <item x="173"/>
        <item x="151"/>
        <item x="43"/>
        <item x="155"/>
        <item x="146"/>
        <item x="116"/>
        <item x="180"/>
        <item x="51"/>
        <item x="122"/>
        <item x="47"/>
        <item x="117"/>
        <item x="21"/>
        <item x="64"/>
        <item x="52"/>
        <item x="18"/>
        <item x="11"/>
        <item x="177"/>
        <item x="27"/>
        <item x="42"/>
        <item x="171"/>
        <item x="30"/>
        <item x="77"/>
        <item x="79"/>
        <item x="169"/>
        <item x="58"/>
        <item x="16"/>
        <item x="37"/>
        <item x="10"/>
        <item x="170"/>
        <item x="41"/>
        <item x="38"/>
        <item x="36"/>
        <item x="176"/>
        <item x="40"/>
        <item x="59"/>
        <item x="83"/>
        <item x="53"/>
        <item x="61"/>
        <item x="179"/>
        <item x="55"/>
        <item x="175"/>
        <item x="65"/>
        <item x="63"/>
        <item x="174"/>
        <item x="149"/>
        <item x="172"/>
        <item x="56"/>
        <item x="70"/>
        <item x="57"/>
        <item x="45"/>
        <item x="24"/>
        <item x="23"/>
        <item x="81"/>
        <item x="34"/>
        <item x="82"/>
        <item x="84"/>
        <item x="22"/>
        <item x="19"/>
        <item x="32"/>
        <item x="31"/>
        <item x="33"/>
      </items>
    </pivotField>
    <pivotField dataField="1" compact="0" outline="0" showAll="0" defaultSubtotal="0"/>
    <pivotField axis="axisRow" compact="0" outline="0" showAll="0" defaultSubtotal="0">
      <items count="1">
        <item x="0"/>
      </items>
    </pivotField>
    <pivotField axis="axisRow" compact="0" outline="0" showAll="0" defaultSubtotal="0">
      <items count="2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axis="axisRow" compact="0" outline="0" showAll="0" defaultSubtotal="0">
      <items count="2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axis="axisRow" compact="0" outline="0" showAll="0" defaultSubtotal="0">
      <items count="2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axis="axisRow" compact="0" outline="0" showAll="0" defaultSubtotal="0">
      <items count="2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axis="axisRow" compact="0" outline="0" showAll="0" defaultSubtotal="0">
      <items count="2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axis="axisRow" compact="0" outline="0" showAll="0" defaultSubtotal="0">
      <items count="2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</items>
    </pivotField>
    <pivotField axis="axisRow" compact="0" outline="0" showAll="0" defaultSubtotal="0">
      <items count="2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axis="axisRow" compact="0" outline="0" showAll="0" defaultSubtotal="0">
      <items count="26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ascending" defaultSubtotal="0">
      <items count="266">
        <item x="14"/>
        <item x="15"/>
        <item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3"/>
        <item x="105"/>
        <item x="106"/>
        <item x="107"/>
        <item x="108"/>
        <item x="109"/>
        <item x="114"/>
        <item x="115"/>
        <item x="116"/>
        <item x="117"/>
        <item x="118"/>
        <item x="119"/>
        <item x="110"/>
        <item x="111"/>
        <item x="112"/>
        <item x="113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79"/>
        <item x="180"/>
        <item x="181"/>
        <item x="182"/>
        <item x="160"/>
        <item x="161"/>
        <item x="162"/>
        <item x="163"/>
        <item x="164"/>
        <item x="165"/>
        <item x="166"/>
        <item x="171"/>
        <item x="172"/>
        <item x="173"/>
        <item x="174"/>
        <item x="175"/>
        <item x="176"/>
        <item x="177"/>
        <item x="178"/>
        <item x="167"/>
        <item x="168"/>
        <item x="169"/>
        <item x="170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</pivotFields>
  <rowFields count="11">
    <field x="36"/>
    <field x="8"/>
    <field x="10"/>
    <field x="11"/>
    <field x="12"/>
    <field x="13"/>
    <field x="14"/>
    <field x="15"/>
    <field x="16"/>
    <field x="17"/>
    <field x="18"/>
  </rowFields>
  <rowItems count="266">
    <i>
      <x/>
      <x v="83"/>
      <x/>
      <x v="14"/>
      <x v="14"/>
      <x v="14"/>
      <x v="14"/>
      <x v="14"/>
      <x/>
      <x v="14"/>
      <x v="14"/>
    </i>
    <i>
      <x v="1"/>
      <x v="86"/>
      <x/>
      <x v="15"/>
      <x v="15"/>
      <x v="15"/>
      <x v="15"/>
      <x v="15"/>
      <x v="13"/>
      <x v="15"/>
      <x v="15"/>
    </i>
    <i>
      <x v="2"/>
      <x v="74"/>
      <x/>
      <x v="16"/>
      <x v="16"/>
      <x v="16"/>
      <x v="16"/>
      <x v="16"/>
      <x v="14"/>
      <x v="16"/>
      <x v="16"/>
    </i>
    <i>
      <x v="3"/>
      <x v="16"/>
      <x/>
      <x/>
      <x/>
      <x/>
      <x/>
      <x/>
      <x/>
      <x/>
      <x/>
    </i>
    <i>
      <x v="4"/>
      <x v="34"/>
      <x/>
      <x v="1"/>
      <x v="1"/>
      <x v="1"/>
      <x v="1"/>
      <x v="1"/>
      <x v="1"/>
      <x v="1"/>
      <x v="1"/>
    </i>
    <i>
      <x v="5"/>
      <x v="106"/>
      <x/>
      <x v="2"/>
      <x v="2"/>
      <x v="2"/>
      <x v="2"/>
      <x v="2"/>
      <x v="2"/>
      <x v="2"/>
      <x v="2"/>
    </i>
    <i>
      <x v="6"/>
      <x v="33"/>
      <x/>
      <x v="3"/>
      <x v="3"/>
      <x v="3"/>
      <x v="3"/>
      <x v="3"/>
      <x v="3"/>
      <x v="3"/>
      <x v="3"/>
    </i>
    <i>
      <x v="7"/>
      <x v="112"/>
      <x/>
      <x v="4"/>
      <x v="4"/>
      <x v="4"/>
      <x v="4"/>
      <x v="4"/>
      <x v="4"/>
      <x v="4"/>
      <x v="4"/>
    </i>
    <i>
      <x v="8"/>
      <x v="16"/>
      <x/>
      <x v="5"/>
      <x v="5"/>
      <x v="5"/>
      <x v="5"/>
      <x v="5"/>
      <x v="5"/>
      <x v="5"/>
      <x v="5"/>
    </i>
    <i>
      <x v="9"/>
      <x v="63"/>
      <x/>
      <x v="6"/>
      <x v="6"/>
      <x v="6"/>
      <x v="6"/>
      <x v="6"/>
      <x v="6"/>
      <x v="6"/>
      <x v="6"/>
    </i>
    <i>
      <x v="10"/>
      <x v="9"/>
      <x/>
      <x v="7"/>
      <x v="7"/>
      <x v="7"/>
      <x v="7"/>
      <x v="7"/>
      <x v="7"/>
      <x v="7"/>
      <x v="7"/>
    </i>
    <i>
      <x v="11"/>
      <x v="11"/>
      <x/>
      <x v="8"/>
      <x v="8"/>
      <x v="8"/>
      <x v="8"/>
      <x v="8"/>
      <x v="8"/>
      <x v="8"/>
      <x v="8"/>
    </i>
    <i>
      <x v="12"/>
      <x v="57"/>
      <x/>
      <x v="9"/>
      <x v="9"/>
      <x v="9"/>
      <x v="9"/>
      <x v="9"/>
      <x v="9"/>
      <x v="9"/>
      <x v="9"/>
    </i>
    <i>
      <x v="13"/>
      <x v="18"/>
      <x/>
      <x v="10"/>
      <x v="10"/>
      <x v="10"/>
      <x v="10"/>
      <x v="10"/>
      <x/>
      <x v="10"/>
      <x v="10"/>
    </i>
    <i>
      <x v="14"/>
      <x v="155"/>
      <x/>
      <x v="11"/>
      <x v="11"/>
      <x v="11"/>
      <x v="11"/>
      <x v="11"/>
      <x v="10"/>
      <x v="11"/>
      <x v="11"/>
    </i>
    <i>
      <x v="15"/>
      <x v="143"/>
      <x/>
      <x v="12"/>
      <x v="12"/>
      <x v="12"/>
      <x v="12"/>
      <x v="12"/>
      <x v="11"/>
      <x v="12"/>
      <x v="12"/>
    </i>
    <i>
      <x v="16"/>
      <x v="6"/>
      <x/>
      <x v="13"/>
      <x v="13"/>
      <x v="13"/>
      <x v="13"/>
      <x v="13"/>
      <x v="12"/>
      <x v="13"/>
      <x v="13"/>
    </i>
    <i>
      <x v="17"/>
      <x v="153"/>
      <x/>
      <x v="17"/>
      <x v="17"/>
      <x v="17"/>
      <x v="17"/>
      <x v="17"/>
      <x v="15"/>
      <x v="17"/>
      <x v="17"/>
    </i>
    <i>
      <x v="18"/>
      <x v="88"/>
      <x/>
      <x v="18"/>
      <x v="18"/>
      <x v="18"/>
      <x v="18"/>
      <x v="18"/>
      <x v="16"/>
      <x v="18"/>
      <x v="18"/>
    </i>
    <i>
      <x v="19"/>
      <x v="142"/>
      <x/>
      <x v="19"/>
      <x v="19"/>
      <x v="19"/>
      <x v="19"/>
      <x v="19"/>
      <x v="17"/>
      <x v="19"/>
      <x v="19"/>
    </i>
    <i>
      <x v="20"/>
      <x v="185"/>
      <x/>
      <x v="20"/>
      <x v="20"/>
      <x v="20"/>
      <x v="20"/>
      <x v="20"/>
      <x v="18"/>
      <x v="20"/>
      <x v="20"/>
    </i>
    <i>
      <x v="21"/>
      <x v="115"/>
      <x/>
      <x v="21"/>
      <x v="21"/>
      <x v="21"/>
      <x v="21"/>
      <x v="21"/>
      <x v="19"/>
      <x v="21"/>
      <x v="21"/>
    </i>
    <i>
      <x v="22"/>
      <x v="139"/>
      <x/>
      <x v="22"/>
      <x v="22"/>
      <x v="22"/>
      <x v="22"/>
      <x v="22"/>
      <x v="20"/>
      <x v="22"/>
      <x v="22"/>
    </i>
    <i>
      <x v="23"/>
      <x v="184"/>
      <x/>
      <x v="23"/>
      <x v="23"/>
      <x v="23"/>
      <x v="23"/>
      <x v="23"/>
      <x v="21"/>
      <x v="23"/>
      <x v="23"/>
    </i>
    <i>
      <x v="24"/>
      <x v="179"/>
      <x/>
      <x v="24"/>
      <x v="24"/>
      <x v="24"/>
      <x v="24"/>
      <x v="24"/>
      <x v="22"/>
      <x v="24"/>
      <x v="24"/>
    </i>
    <i>
      <x v="25"/>
      <x v="178"/>
      <x/>
      <x v="25"/>
      <x v="25"/>
      <x v="25"/>
      <x v="25"/>
      <x v="25"/>
      <x v="23"/>
      <x v="25"/>
      <x v="25"/>
    </i>
    <i>
      <x v="26"/>
      <x v="81"/>
      <x/>
      <x v="26"/>
      <x v="26"/>
      <x v="26"/>
      <x v="26"/>
      <x v="26"/>
      <x v="24"/>
      <x v="26"/>
      <x v="26"/>
    </i>
    <i>
      <x v="27"/>
      <x v="90"/>
      <x/>
      <x v="27"/>
      <x v="27"/>
      <x v="27"/>
      <x v="27"/>
      <x v="27"/>
      <x v="25"/>
      <x v="27"/>
      <x v="27"/>
    </i>
    <i>
      <x v="28"/>
      <x v="145"/>
      <x/>
      <x v="28"/>
      <x v="28"/>
      <x v="28"/>
      <x v="28"/>
      <x v="28"/>
      <x v="26"/>
      <x v="28"/>
      <x v="28"/>
    </i>
    <i>
      <x v="29"/>
      <x v="53"/>
      <x/>
      <x v="29"/>
      <x v="29"/>
      <x v="29"/>
      <x v="29"/>
      <x v="29"/>
      <x v="27"/>
      <x v="29"/>
      <x v="29"/>
    </i>
    <i>
      <x v="30"/>
      <x v="43"/>
      <x/>
      <x v="30"/>
      <x v="30"/>
      <x v="30"/>
      <x v="30"/>
      <x v="30"/>
      <x v="28"/>
      <x v="30"/>
      <x v="30"/>
    </i>
    <i>
      <x v="31"/>
      <x v="148"/>
      <x/>
      <x v="31"/>
      <x v="31"/>
      <x v="31"/>
      <x v="31"/>
      <x v="31"/>
      <x v="29"/>
      <x v="31"/>
      <x v="31"/>
    </i>
    <i>
      <x v="32"/>
      <x v="187"/>
      <x/>
      <x v="32"/>
      <x v="32"/>
      <x v="32"/>
      <x v="32"/>
      <x v="32"/>
      <x v="30"/>
      <x v="32"/>
      <x v="32"/>
    </i>
    <i>
      <x v="33"/>
      <x v="186"/>
      <x/>
      <x v="33"/>
      <x v="33"/>
      <x v="33"/>
      <x v="33"/>
      <x v="33"/>
      <x v="31"/>
      <x v="33"/>
      <x v="33"/>
    </i>
    <i>
      <x v="34"/>
      <x v="188"/>
      <x/>
      <x v="34"/>
      <x v="34"/>
      <x v="34"/>
      <x v="34"/>
      <x v="34"/>
      <x v="32"/>
      <x v="34"/>
      <x v="34"/>
    </i>
    <i>
      <x v="35"/>
      <x v="181"/>
      <x/>
      <x v="35"/>
      <x v="35"/>
      <x v="35"/>
      <x v="35"/>
      <x v="35"/>
      <x v="33"/>
      <x v="35"/>
      <x v="35"/>
    </i>
    <i>
      <x v="36"/>
      <x v="107"/>
      <x/>
      <x v="36"/>
      <x v="36"/>
      <x v="36"/>
      <x v="36"/>
      <x v="36"/>
      <x v="34"/>
      <x v="36"/>
      <x v="36"/>
    </i>
    <i>
      <x v="37"/>
      <x v="159"/>
      <x/>
      <x v="37"/>
      <x v="37"/>
      <x v="37"/>
      <x v="37"/>
      <x v="37"/>
      <x v="35"/>
      <x v="37"/>
      <x v="37"/>
    </i>
    <i>
      <x v="38"/>
      <x v="154"/>
      <x/>
      <x v="38"/>
      <x v="38"/>
      <x v="38"/>
      <x v="38"/>
      <x v="38"/>
      <x v="36"/>
      <x v="38"/>
      <x v="38"/>
    </i>
    <i>
      <x v="39"/>
      <x v="158"/>
      <x/>
      <x v="39"/>
      <x v="39"/>
      <x v="39"/>
      <x v="39"/>
      <x v="39"/>
      <x v="37"/>
      <x v="39"/>
      <x v="39"/>
    </i>
    <i>
      <x v="40"/>
      <x v="119"/>
      <x/>
      <x v="40"/>
      <x v="40"/>
      <x v="40"/>
      <x v="40"/>
      <x v="40"/>
      <x v="38"/>
      <x v="40"/>
      <x v="40"/>
    </i>
    <i>
      <x v="41"/>
      <x v="161"/>
      <x/>
      <x v="41"/>
      <x v="41"/>
      <x v="41"/>
      <x v="41"/>
      <x v="41"/>
      <x v="39"/>
      <x v="41"/>
      <x v="41"/>
    </i>
    <i>
      <x v="42"/>
      <x v="157"/>
      <x/>
      <x v="42"/>
      <x v="42"/>
      <x v="42"/>
      <x v="42"/>
      <x v="42"/>
      <x v="40"/>
      <x v="42"/>
      <x v="42"/>
    </i>
    <i>
      <x v="43"/>
      <x v="148"/>
      <x/>
      <x v="43"/>
      <x v="43"/>
      <x v="43"/>
      <x v="43"/>
      <x v="43"/>
      <x v="41"/>
      <x v="43"/>
      <x v="43"/>
    </i>
    <i>
      <x v="44"/>
      <x v="146"/>
      <x/>
      <x v="44"/>
      <x v="44"/>
      <x v="44"/>
      <x v="44"/>
      <x v="44"/>
      <x v="42"/>
      <x v="44"/>
      <x v="44"/>
    </i>
    <i>
      <x v="45"/>
      <x v="130"/>
      <x/>
      <x v="45"/>
      <x v="45"/>
      <x v="45"/>
      <x v="45"/>
      <x v="45"/>
      <x v="43"/>
      <x v="45"/>
      <x v="45"/>
    </i>
    <i>
      <x v="46"/>
      <x v="53"/>
      <x/>
      <x v="46"/>
      <x v="46"/>
      <x v="46"/>
      <x v="46"/>
      <x v="46"/>
      <x v="44"/>
      <x v="46"/>
      <x v="46"/>
    </i>
    <i>
      <x v="47"/>
      <x v="65"/>
      <x/>
      <x v="47"/>
      <x v="47"/>
      <x v="47"/>
      <x v="47"/>
      <x v="47"/>
      <x v="45"/>
      <x v="47"/>
      <x v="47"/>
    </i>
    <i>
      <x v="48"/>
      <x v="177"/>
      <x/>
      <x v="48"/>
      <x v="48"/>
      <x v="48"/>
      <x v="48"/>
      <x v="48"/>
      <x v="46"/>
      <x v="48"/>
      <x v="48"/>
    </i>
    <i>
      <x v="49"/>
      <x v="20"/>
      <x/>
      <x v="49"/>
      <x v="49"/>
      <x v="49"/>
      <x v="49"/>
      <x v="49"/>
      <x v="47"/>
      <x v="49"/>
      <x v="49"/>
    </i>
    <i>
      <x v="50"/>
      <x v="137"/>
      <x/>
      <x v="50"/>
      <x v="50"/>
      <x v="50"/>
      <x v="50"/>
      <x v="50"/>
      <x v="48"/>
      <x v="50"/>
      <x v="50"/>
    </i>
    <i>
      <x v="51"/>
      <x v="105"/>
      <x/>
      <x v="51"/>
      <x v="51"/>
      <x v="51"/>
      <x v="51"/>
      <x v="51"/>
      <x v="49"/>
      <x v="51"/>
      <x v="51"/>
    </i>
    <i>
      <x v="52"/>
      <x v="101"/>
      <x/>
      <x v="52"/>
      <x v="52"/>
      <x v="52"/>
      <x v="52"/>
      <x v="52"/>
      <x v="50"/>
      <x v="52"/>
      <x v="52"/>
    </i>
    <i>
      <x v="53"/>
      <x v="102"/>
      <x/>
      <x v="53"/>
      <x v="53"/>
      <x v="53"/>
      <x v="53"/>
      <x v="53"/>
      <x v="51"/>
      <x v="53"/>
      <x v="53"/>
    </i>
    <i>
      <x v="54"/>
      <x v="135"/>
      <x/>
      <x v="54"/>
      <x v="54"/>
      <x v="54"/>
      <x v="54"/>
      <x v="54"/>
      <x v="52"/>
      <x v="54"/>
      <x v="54"/>
    </i>
    <i>
      <x v="55"/>
      <x v="141"/>
      <x/>
      <x v="55"/>
      <x v="55"/>
      <x v="55"/>
      <x v="55"/>
      <x v="55"/>
      <x v="53"/>
      <x v="55"/>
      <x v="55"/>
    </i>
    <i>
      <x v="56"/>
      <x v="164"/>
      <x/>
      <x v="56"/>
      <x v="56"/>
      <x v="56"/>
      <x v="56"/>
      <x v="56"/>
      <x v="54"/>
      <x v="56"/>
      <x v="56"/>
    </i>
    <i>
      <x v="57"/>
      <x v="51"/>
      <x/>
      <x v="57"/>
      <x v="57"/>
      <x v="57"/>
      <x v="57"/>
      <x v="57"/>
      <x v="55"/>
      <x v="57"/>
      <x v="57"/>
    </i>
    <i>
      <x v="58"/>
      <x v="34"/>
      <x/>
      <x v="58"/>
      <x v="58"/>
      <x v="58"/>
      <x v="58"/>
      <x v="58"/>
      <x v="56"/>
      <x v="58"/>
      <x v="58"/>
    </i>
    <i>
      <x v="59"/>
      <x v="167"/>
      <x/>
      <x v="59"/>
      <x v="59"/>
      <x v="59"/>
      <x v="59"/>
      <x v="59"/>
      <x v="57"/>
      <x v="59"/>
      <x v="59"/>
    </i>
    <i>
      <x v="60"/>
      <x v="174"/>
      <x/>
      <x v="60"/>
      <x v="60"/>
      <x v="60"/>
      <x v="60"/>
      <x v="60"/>
      <x v="58"/>
      <x v="60"/>
      <x v="60"/>
    </i>
    <i>
      <x v="61"/>
      <x v="176"/>
      <x/>
      <x v="61"/>
      <x v="61"/>
      <x v="61"/>
      <x v="61"/>
      <x v="61"/>
      <x v="59"/>
      <x v="61"/>
      <x v="61"/>
    </i>
    <i>
      <x v="62"/>
      <x v="152"/>
      <x/>
      <x v="62"/>
      <x v="62"/>
      <x v="62"/>
      <x v="62"/>
      <x v="62"/>
      <x v="60"/>
      <x v="62"/>
      <x v="62"/>
    </i>
    <i>
      <x v="63"/>
      <x v="162"/>
      <x/>
      <x v="63"/>
      <x v="63"/>
      <x v="63"/>
      <x v="63"/>
      <x v="63"/>
      <x v="61"/>
      <x v="63"/>
      <x v="63"/>
    </i>
    <i>
      <x v="64"/>
      <x v="31"/>
      <x/>
      <x v="64"/>
      <x v="64"/>
      <x v="64"/>
      <x v="64"/>
      <x v="64"/>
      <x v="62"/>
      <x v="64"/>
      <x v="64"/>
    </i>
    <i>
      <x v="65"/>
      <x v="165"/>
      <x/>
      <x v="65"/>
      <x v="65"/>
      <x v="65"/>
      <x v="65"/>
      <x v="65"/>
      <x v="63"/>
      <x v="65"/>
      <x v="65"/>
    </i>
    <i>
      <x v="66"/>
      <x v="37"/>
      <x/>
      <x v="66"/>
      <x v="66"/>
      <x v="66"/>
      <x v="66"/>
      <x v="66"/>
      <x v="64"/>
      <x v="66"/>
      <x v="66"/>
    </i>
    <i>
      <x v="67"/>
      <x v="170"/>
      <x/>
      <x v="67"/>
      <x v="67"/>
      <x v="67"/>
      <x v="67"/>
      <x v="67"/>
      <x v="65"/>
      <x v="67"/>
      <x v="67"/>
    </i>
    <i>
      <x v="68"/>
      <x v="140"/>
      <x/>
      <x v="68"/>
      <x v="68"/>
      <x v="68"/>
      <x v="68"/>
      <x v="68"/>
      <x v="66"/>
      <x v="68"/>
      <x v="68"/>
    </i>
    <i>
      <x v="69"/>
      <x v="169"/>
      <x/>
      <x v="69"/>
      <x v="69"/>
      <x v="69"/>
      <x v="69"/>
      <x v="69"/>
      <x v="67"/>
      <x v="69"/>
      <x v="69"/>
    </i>
    <i>
      <x v="70"/>
      <x v="110"/>
      <x/>
      <x v="70"/>
      <x v="70"/>
      <x v="70"/>
      <x v="70"/>
      <x v="70"/>
      <x v="68"/>
      <x v="70"/>
      <x v="70"/>
    </i>
    <i>
      <x v="71"/>
      <x v="97"/>
      <x/>
      <x v="71"/>
      <x v="71"/>
      <x v="71"/>
      <x v="71"/>
      <x v="71"/>
      <x v="69"/>
      <x v="71"/>
      <x v="71"/>
    </i>
    <i>
      <x v="72"/>
      <x v="81"/>
      <x/>
      <x v="72"/>
      <x v="72"/>
      <x v="72"/>
      <x v="72"/>
      <x v="72"/>
      <x v="70"/>
      <x v="72"/>
      <x v="72"/>
    </i>
    <i>
      <x v="73"/>
      <x v="122"/>
      <x/>
      <x v="73"/>
      <x v="73"/>
      <x v="73"/>
      <x v="73"/>
      <x v="73"/>
      <x v="71"/>
      <x v="73"/>
      <x v="73"/>
    </i>
    <i>
      <x v="74"/>
      <x v="123"/>
      <x/>
      <x v="74"/>
      <x v="74"/>
      <x v="74"/>
      <x v="74"/>
      <x v="74"/>
      <x v="72"/>
      <x v="74"/>
      <x v="74"/>
    </i>
    <i>
      <x v="75"/>
      <x v="175"/>
      <x/>
      <x v="75"/>
      <x v="75"/>
      <x v="75"/>
      <x v="75"/>
      <x v="75"/>
      <x v="73"/>
      <x v="75"/>
      <x v="75"/>
    </i>
    <i>
      <x v="76"/>
      <x v="29"/>
      <x/>
      <x v="76"/>
      <x v="76"/>
      <x v="76"/>
      <x v="76"/>
      <x v="76"/>
      <x v="74"/>
      <x v="76"/>
      <x v="76"/>
    </i>
    <i>
      <x v="77"/>
      <x v="71"/>
      <x/>
      <x v="77"/>
      <x v="77"/>
      <x v="77"/>
      <x v="77"/>
      <x v="77"/>
      <x v="75"/>
      <x v="77"/>
      <x v="77"/>
    </i>
    <i>
      <x v="78"/>
      <x v="127"/>
      <x/>
      <x v="78"/>
      <x v="78"/>
      <x v="78"/>
      <x v="78"/>
      <x v="78"/>
      <x v="76"/>
      <x v="78"/>
      <x v="78"/>
    </i>
    <i>
      <x v="79"/>
      <x v="60"/>
      <x/>
      <x v="79"/>
      <x v="79"/>
      <x v="79"/>
      <x v="79"/>
      <x v="79"/>
      <x v="77"/>
      <x v="79"/>
      <x v="79"/>
    </i>
    <i>
      <x v="80"/>
      <x v="24"/>
      <x/>
      <x v="80"/>
      <x v="80"/>
      <x v="80"/>
      <x v="80"/>
      <x v="80"/>
      <x v="78"/>
      <x v="80"/>
      <x v="80"/>
    </i>
    <i>
      <x v="81"/>
      <x v="85"/>
      <x/>
      <x v="81"/>
      <x v="81"/>
      <x v="81"/>
      <x v="81"/>
      <x v="81"/>
      <x v="79"/>
      <x v="81"/>
      <x v="81"/>
    </i>
    <i>
      <x v="82"/>
      <x v="149"/>
      <x/>
      <x v="82"/>
      <x v="82"/>
      <x v="82"/>
      <x v="82"/>
      <x v="82"/>
      <x v="80"/>
      <x v="82"/>
      <x v="82"/>
    </i>
    <i>
      <x v="83"/>
      <x v="17"/>
      <x/>
      <x v="83"/>
      <x v="83"/>
      <x v="83"/>
      <x v="83"/>
      <x v="83"/>
      <x v="81"/>
      <x v="83"/>
      <x v="83"/>
    </i>
    <i>
      <x v="84"/>
      <x v="65"/>
      <x/>
      <x v="84"/>
      <x v="84"/>
      <x v="84"/>
      <x v="84"/>
      <x v="84"/>
      <x v="82"/>
      <x v="84"/>
      <x v="84"/>
    </i>
    <i>
      <x v="85"/>
      <x v="150"/>
      <x/>
      <x v="85"/>
      <x v="85"/>
      <x v="85"/>
      <x v="85"/>
      <x v="85"/>
      <x v="83"/>
      <x v="85"/>
      <x v="85"/>
    </i>
    <i>
      <x v="86"/>
      <x v="118"/>
      <x/>
      <x v="86"/>
      <x v="86"/>
      <x v="86"/>
      <x v="86"/>
      <x v="86"/>
      <x v="84"/>
      <x v="86"/>
      <x v="86"/>
    </i>
    <i>
      <x v="87"/>
      <x v="180"/>
      <x/>
      <x v="87"/>
      <x v="87"/>
      <x v="87"/>
      <x v="87"/>
      <x v="87"/>
      <x v="85"/>
      <x v="87"/>
      <x v="87"/>
    </i>
    <i>
      <x v="88"/>
      <x v="182"/>
      <x/>
      <x v="88"/>
      <x v="88"/>
      <x v="88"/>
      <x v="88"/>
      <x v="88"/>
      <x v="86"/>
      <x v="88"/>
      <x v="88"/>
    </i>
    <i>
      <x v="89"/>
      <x v="163"/>
      <x/>
      <x v="89"/>
      <x v="89"/>
      <x v="89"/>
      <x v="89"/>
      <x v="89"/>
      <x v="87"/>
      <x v="89"/>
      <x v="89"/>
    </i>
    <i>
      <x v="90"/>
      <x v="183"/>
      <x/>
      <x v="90"/>
      <x v="90"/>
      <x v="90"/>
      <x v="90"/>
      <x v="90"/>
      <x v="88"/>
      <x v="90"/>
      <x v="90"/>
    </i>
    <i>
      <x v="91"/>
      <x v="73"/>
      <x/>
      <x v="91"/>
      <x v="91"/>
      <x v="91"/>
      <x v="91"/>
      <x v="91"/>
      <x v="89"/>
      <x v="91"/>
      <x v="91"/>
    </i>
    <i>
      <x v="92"/>
      <x v="49"/>
      <x/>
      <x v="92"/>
      <x v="92"/>
      <x v="92"/>
      <x v="92"/>
      <x v="92"/>
      <x v="90"/>
      <x v="92"/>
      <x v="92"/>
    </i>
    <i>
      <x v="93"/>
      <x v="96"/>
      <x/>
      <x v="93"/>
      <x v="93"/>
      <x v="93"/>
      <x v="93"/>
      <x v="93"/>
      <x v="91"/>
      <x v="93"/>
      <x v="93"/>
    </i>
    <i>
      <x v="94"/>
      <x v="67"/>
      <x/>
      <x v="94"/>
      <x v="94"/>
      <x v="94"/>
      <x v="94"/>
      <x v="94"/>
      <x v="92"/>
      <x v="94"/>
      <x v="94"/>
    </i>
    <i>
      <x v="95"/>
      <x v="111"/>
      <x/>
      <x v="95"/>
      <x v="95"/>
      <x v="95"/>
      <x v="95"/>
      <x v="95"/>
      <x v="93"/>
      <x v="95"/>
      <x v="95"/>
    </i>
    <i>
      <x v="96"/>
      <x v="41"/>
      <x/>
      <x v="96"/>
      <x v="96"/>
      <x v="96"/>
      <x v="96"/>
      <x v="96"/>
      <x v="94"/>
      <x v="96"/>
      <x v="96"/>
    </i>
    <i>
      <x v="97"/>
      <x v="78"/>
      <x/>
      <x v="97"/>
      <x v="97"/>
      <x v="97"/>
      <x v="97"/>
      <x v="97"/>
      <x v="95"/>
      <x v="97"/>
      <x v="97"/>
    </i>
    <i>
      <x v="98"/>
      <x v="48"/>
      <x/>
      <x v="98"/>
      <x v="98"/>
      <x v="98"/>
      <x v="98"/>
      <x v="98"/>
      <x v="96"/>
      <x v="98"/>
      <x v="98"/>
    </i>
    <i>
      <x v="99"/>
      <x v="73"/>
      <x/>
      <x v="99"/>
      <x v="99"/>
      <x v="99"/>
      <x v="99"/>
      <x v="99"/>
      <x v="97"/>
      <x v="99"/>
      <x v="99"/>
    </i>
    <i>
      <x v="100"/>
      <x v="80"/>
      <x/>
      <x v="100"/>
      <x v="100"/>
      <x v="100"/>
      <x v="100"/>
      <x v="100"/>
      <x v="98"/>
      <x v="100"/>
      <x v="100"/>
    </i>
    <i>
      <x v="101"/>
      <x v="46"/>
      <x/>
      <x v="101"/>
      <x v="101"/>
      <x v="101"/>
      <x v="101"/>
      <x v="101"/>
      <x v="99"/>
      <x v="101"/>
      <x v="101"/>
    </i>
    <i>
      <x v="102"/>
      <x v="30"/>
      <x/>
      <x v="102"/>
      <x v="102"/>
      <x v="102"/>
      <x v="102"/>
      <x v="102"/>
      <x v="100"/>
      <x v="102"/>
      <x v="102"/>
    </i>
    <i>
      <x v="103"/>
      <x v="13"/>
      <x/>
      <x v="104"/>
      <x v="104"/>
      <x v="104"/>
      <x v="104"/>
      <x v="104"/>
      <x v="102"/>
      <x v="104"/>
      <x v="104"/>
    </i>
    <i>
      <x v="104"/>
      <x v="10"/>
      <x/>
      <x v="103"/>
      <x v="103"/>
      <x v="103"/>
      <x v="103"/>
      <x v="103"/>
      <x v="101"/>
      <x v="103"/>
      <x v="103"/>
    </i>
    <i>
      <x v="105"/>
      <x v="48"/>
      <x/>
      <x v="105"/>
      <x v="105"/>
      <x v="105"/>
      <x v="105"/>
      <x v="105"/>
      <x v="103"/>
      <x v="105"/>
      <x v="105"/>
    </i>
    <i>
      <x v="106"/>
      <x v="125"/>
      <x/>
      <x v="106"/>
      <x v="106"/>
      <x v="106"/>
      <x v="106"/>
      <x v="106"/>
      <x v="104"/>
      <x v="106"/>
      <x v="106"/>
    </i>
    <i>
      <x v="107"/>
      <x v="32"/>
      <x/>
      <x v="107"/>
      <x v="107"/>
      <x v="107"/>
      <x v="107"/>
      <x v="107"/>
      <x v="105"/>
      <x v="107"/>
      <x v="107"/>
    </i>
    <i>
      <x v="108"/>
      <x v="84"/>
      <x/>
      <x v="108"/>
      <x v="108"/>
      <x v="108"/>
      <x v="108"/>
      <x v="108"/>
      <x v="106"/>
      <x v="108"/>
      <x v="108"/>
    </i>
    <i>
      <x v="109"/>
      <x v="65"/>
      <x/>
      <x v="109"/>
      <x v="109"/>
      <x v="109"/>
      <x v="109"/>
      <x v="109"/>
      <x v="107"/>
      <x v="109"/>
      <x v="109"/>
    </i>
    <i>
      <x v="110"/>
      <x v="70"/>
      <x/>
      <x v="114"/>
      <x v="114"/>
      <x v="114"/>
      <x v="114"/>
      <x v="114"/>
      <x v="112"/>
      <x v="114"/>
      <x v="114"/>
    </i>
    <i>
      <x v="111"/>
      <x v="82"/>
      <x/>
      <x v="115"/>
      <x v="115"/>
      <x v="115"/>
      <x v="115"/>
      <x v="115"/>
      <x v="113"/>
      <x v="115"/>
      <x v="115"/>
    </i>
    <i>
      <x v="112"/>
      <x v="98"/>
      <x/>
      <x v="116"/>
      <x v="116"/>
      <x v="116"/>
      <x v="116"/>
      <x v="116"/>
      <x v="114"/>
      <x v="116"/>
      <x v="116"/>
    </i>
    <i>
      <x v="113"/>
      <x v="97"/>
      <x/>
      <x v="117"/>
      <x v="117"/>
      <x v="117"/>
      <x v="117"/>
      <x v="117"/>
      <x v="115"/>
      <x v="117"/>
      <x v="117"/>
    </i>
    <i>
      <x v="114"/>
      <x v="95"/>
      <x/>
      <x v="118"/>
      <x v="118"/>
      <x v="118"/>
      <x v="118"/>
      <x v="118"/>
      <x v="116"/>
      <x v="118"/>
      <x v="118"/>
    </i>
    <i>
      <x v="115"/>
      <x v="117"/>
      <x/>
      <x v="119"/>
      <x v="119"/>
      <x v="119"/>
      <x v="119"/>
      <x v="119"/>
      <x v="117"/>
      <x v="119"/>
      <x v="119"/>
    </i>
    <i>
      <x v="116"/>
      <x v="62"/>
      <x/>
      <x v="110"/>
      <x v="110"/>
      <x v="110"/>
      <x v="110"/>
      <x v="110"/>
      <x v="108"/>
      <x v="110"/>
      <x v="110"/>
    </i>
    <i>
      <x v="117"/>
      <x v="107"/>
      <x/>
      <x v="111"/>
      <x v="111"/>
      <x v="111"/>
      <x v="111"/>
      <x v="111"/>
      <x v="109"/>
      <x v="111"/>
      <x v="111"/>
    </i>
    <i>
      <x v="118"/>
      <x v="170"/>
      <x/>
      <x v="112"/>
      <x v="112"/>
      <x v="112"/>
      <x v="112"/>
      <x v="112"/>
      <x v="110"/>
      <x v="112"/>
      <x v="112"/>
    </i>
    <i>
      <x v="119"/>
      <x v="143"/>
      <x/>
      <x v="113"/>
      <x v="113"/>
      <x v="113"/>
      <x v="113"/>
      <x v="113"/>
      <x v="111"/>
      <x v="113"/>
      <x v="113"/>
    </i>
    <i>
      <x v="120"/>
      <x v="66"/>
      <x/>
      <x v="120"/>
      <x v="120"/>
      <x v="120"/>
      <x v="120"/>
      <x v="120"/>
      <x/>
      <x v="120"/>
      <x v="120"/>
    </i>
    <i>
      <x v="121"/>
      <x v="48"/>
      <x/>
      <x v="121"/>
      <x v="121"/>
      <x v="121"/>
      <x v="121"/>
      <x v="121"/>
      <x v="118"/>
      <x v="121"/>
      <x v="121"/>
    </i>
    <i>
      <x v="122"/>
      <x v="64"/>
      <x/>
      <x v="122"/>
      <x v="122"/>
      <x v="122"/>
      <x v="122"/>
      <x v="122"/>
      <x v="119"/>
      <x v="122"/>
      <x v="122"/>
    </i>
    <i>
      <x v="123"/>
      <x v="64"/>
      <x/>
      <x v="123"/>
      <x v="123"/>
      <x v="123"/>
      <x v="123"/>
      <x v="123"/>
      <x v="120"/>
      <x v="123"/>
      <x v="123"/>
    </i>
    <i>
      <x v="124"/>
      <x v="69"/>
      <x/>
      <x v="124"/>
      <x v="124"/>
      <x v="124"/>
      <x v="124"/>
      <x v="124"/>
      <x v="121"/>
      <x v="124"/>
      <x v="124"/>
    </i>
    <i>
      <x v="125"/>
      <x v="65"/>
      <x/>
      <x v="125"/>
      <x v="125"/>
      <x v="125"/>
      <x v="125"/>
      <x v="125"/>
      <x v="122"/>
      <x v="125"/>
      <x v="125"/>
    </i>
    <i>
      <x v="126"/>
      <x v="69"/>
      <x/>
      <x v="126"/>
      <x v="126"/>
      <x v="126"/>
      <x v="126"/>
      <x v="126"/>
      <x v="123"/>
      <x v="126"/>
      <x v="126"/>
    </i>
    <i>
      <x v="127"/>
      <x v="61"/>
      <x/>
      <x v="127"/>
      <x v="127"/>
      <x v="127"/>
      <x v="127"/>
      <x v="127"/>
      <x v="124"/>
      <x v="127"/>
      <x v="127"/>
    </i>
    <i>
      <x v="128"/>
      <x v="77"/>
      <x/>
      <x v="128"/>
      <x v="128"/>
      <x v="128"/>
      <x v="128"/>
      <x v="128"/>
      <x v="125"/>
      <x v="128"/>
      <x v="128"/>
    </i>
    <i>
      <x v="129"/>
      <x v="69"/>
      <x/>
      <x v="129"/>
      <x v="129"/>
      <x v="129"/>
      <x v="129"/>
      <x v="129"/>
      <x v="126"/>
      <x v="129"/>
      <x v="129"/>
    </i>
    <i>
      <x v="130"/>
      <x v="83"/>
      <x/>
      <x v="130"/>
      <x v="130"/>
      <x v="130"/>
      <x v="130"/>
      <x v="130"/>
      <x/>
      <x v="130"/>
      <x v="130"/>
    </i>
    <i>
      <x v="131"/>
      <x v="58"/>
      <x/>
      <x v="131"/>
      <x v="131"/>
      <x v="131"/>
      <x v="131"/>
      <x v="131"/>
      <x v="127"/>
      <x v="131"/>
      <x v="131"/>
    </i>
    <i>
      <x v="132"/>
      <x v="113"/>
      <x/>
      <x v="132"/>
      <x v="132"/>
      <x v="132"/>
      <x v="132"/>
      <x v="132"/>
      <x v="128"/>
      <x v="132"/>
      <x v="132"/>
    </i>
    <i>
      <x v="133"/>
      <x v="98"/>
      <x/>
      <x v="133"/>
      <x v="133"/>
      <x v="133"/>
      <x v="133"/>
      <x v="133"/>
      <x v="129"/>
      <x v="133"/>
      <x v="133"/>
    </i>
    <i>
      <x v="134"/>
      <x v="114"/>
      <x/>
      <x v="134"/>
      <x v="134"/>
      <x v="134"/>
      <x v="134"/>
      <x v="134"/>
      <x v="130"/>
      <x v="134"/>
      <x v="134"/>
    </i>
    <i>
      <x v="135"/>
      <x v="116"/>
      <x/>
      <x v="135"/>
      <x v="135"/>
      <x v="135"/>
      <x v="135"/>
      <x v="135"/>
      <x v="131"/>
      <x v="135"/>
      <x v="135"/>
    </i>
    <i>
      <x v="136"/>
      <x v="118"/>
      <x/>
      <x v="136"/>
      <x v="136"/>
      <x v="136"/>
      <x v="136"/>
      <x v="136"/>
      <x v="132"/>
      <x v="136"/>
      <x v="136"/>
    </i>
    <i>
      <x v="137"/>
      <x v="118"/>
      <x/>
      <x v="137"/>
      <x v="137"/>
      <x v="137"/>
      <x v="137"/>
      <x v="137"/>
      <x v="133"/>
      <x v="137"/>
      <x v="137"/>
    </i>
    <i>
      <x v="138"/>
      <x v="133"/>
      <x/>
      <x v="138"/>
      <x v="138"/>
      <x v="138"/>
      <x v="138"/>
      <x v="138"/>
      <x v="134"/>
      <x v="138"/>
      <x v="138"/>
    </i>
    <i>
      <x v="139"/>
      <x v="138"/>
      <x/>
      <x v="139"/>
      <x v="139"/>
      <x v="139"/>
      <x v="139"/>
      <x v="139"/>
      <x v="135"/>
      <x v="139"/>
      <x v="139"/>
    </i>
    <i>
      <x v="140"/>
      <x v="105"/>
      <x/>
      <x v="141"/>
      <x v="141"/>
      <x v="141"/>
      <x v="141"/>
      <x v="141"/>
      <x v="137"/>
      <x v="141"/>
      <x v="141"/>
    </i>
    <i>
      <x v="141"/>
      <x v="34"/>
      <x/>
      <x v="140"/>
      <x v="140"/>
      <x v="140"/>
      <x v="140"/>
      <x v="140"/>
      <x v="136"/>
      <x v="140"/>
      <x v="140"/>
    </i>
    <i>
      <x v="142"/>
      <x v="84"/>
      <x/>
      <x v="142"/>
      <x v="142"/>
      <x v="142"/>
      <x v="142"/>
      <x v="142"/>
      <x v="138"/>
      <x v="142"/>
      <x v="142"/>
    </i>
    <i>
      <x v="143"/>
      <x v="126"/>
      <x/>
      <x v="143"/>
      <x v="143"/>
      <x v="143"/>
      <x v="143"/>
      <x v="143"/>
      <x v="139"/>
      <x v="143"/>
      <x v="143"/>
    </i>
    <i>
      <x v="144"/>
      <x v="95"/>
      <x/>
      <x v="144"/>
      <x v="144"/>
      <x v="144"/>
      <x v="144"/>
      <x v="144"/>
      <x v="140"/>
      <x v="144"/>
      <x v="144"/>
    </i>
    <i>
      <x v="145"/>
      <x v="86"/>
      <x/>
      <x v="145"/>
      <x v="145"/>
      <x v="145"/>
      <x v="145"/>
      <x v="145"/>
      <x v="141"/>
      <x v="145"/>
      <x v="145"/>
    </i>
    <i>
      <x v="146"/>
      <x v="77"/>
      <x/>
      <x v="146"/>
      <x v="146"/>
      <x v="146"/>
      <x v="146"/>
      <x v="146"/>
      <x v="142"/>
      <x v="146"/>
      <x v="146"/>
    </i>
    <i>
      <x v="147"/>
      <x v="84"/>
      <x/>
      <x v="147"/>
      <x v="147"/>
      <x v="147"/>
      <x v="147"/>
      <x v="147"/>
      <x v="143"/>
      <x v="147"/>
      <x v="147"/>
    </i>
    <i>
      <x v="148"/>
      <x v="108"/>
      <x/>
      <x v="148"/>
      <x v="148"/>
      <x v="148"/>
      <x v="148"/>
      <x v="148"/>
      <x v="144"/>
      <x v="148"/>
      <x v="148"/>
    </i>
    <i>
      <x v="149"/>
      <x v="35"/>
      <x/>
      <x v="149"/>
      <x v="149"/>
      <x v="149"/>
      <x v="149"/>
      <x v="149"/>
      <x v="145"/>
      <x v="149"/>
      <x v="149"/>
    </i>
    <i>
      <x v="150"/>
      <x v="70"/>
      <x/>
      <x v="150"/>
      <x v="150"/>
      <x v="150"/>
      <x v="150"/>
      <x v="150"/>
      <x v="146"/>
      <x v="150"/>
      <x v="150"/>
    </i>
    <i>
      <x v="151"/>
      <x v="53"/>
      <x/>
      <x v="151"/>
      <x v="151"/>
      <x v="151"/>
      <x v="151"/>
      <x v="151"/>
      <x v="147"/>
      <x v="151"/>
      <x v="151"/>
    </i>
    <i>
      <x v="152"/>
      <x v="106"/>
      <x/>
      <x v="152"/>
      <x v="152"/>
      <x v="152"/>
      <x v="152"/>
      <x v="152"/>
      <x v="148"/>
      <x v="152"/>
      <x v="152"/>
    </i>
    <i>
      <x v="153"/>
      <x v="75"/>
      <x/>
      <x v="153"/>
      <x v="153"/>
      <x v="153"/>
      <x v="153"/>
      <x v="153"/>
      <x v="149"/>
      <x v="153"/>
      <x v="153"/>
    </i>
    <i>
      <x v="154"/>
      <x v="136"/>
      <x/>
      <x v="154"/>
      <x v="154"/>
      <x v="154"/>
      <x v="154"/>
      <x v="154"/>
      <x v="150"/>
      <x v="154"/>
      <x v="154"/>
    </i>
    <i>
      <x v="155"/>
      <x v="103"/>
      <x/>
      <x v="155"/>
      <x v="155"/>
      <x v="155"/>
      <x v="155"/>
      <x v="155"/>
      <x v="151"/>
      <x v="155"/>
      <x v="155"/>
    </i>
    <i>
      <x v="156"/>
      <x v="121"/>
      <x/>
      <x v="156"/>
      <x v="156"/>
      <x v="156"/>
      <x v="156"/>
      <x v="156"/>
      <x v="152"/>
      <x v="156"/>
      <x v="156"/>
    </i>
    <i>
      <x v="157"/>
      <x v="52"/>
      <x/>
      <x v="157"/>
      <x v="157"/>
      <x v="157"/>
      <x v="157"/>
      <x v="157"/>
      <x v="153"/>
      <x v="157"/>
      <x v="157"/>
    </i>
    <i>
      <x v="158"/>
      <x v="141"/>
      <x/>
      <x v="158"/>
      <x v="158"/>
      <x v="158"/>
      <x v="158"/>
      <x v="158"/>
      <x v="154"/>
      <x v="158"/>
      <x v="158"/>
    </i>
    <i>
      <x v="159"/>
      <x v="42"/>
      <x/>
      <x v="159"/>
      <x v="159"/>
      <x v="159"/>
      <x v="159"/>
      <x v="159"/>
      <x v="155"/>
      <x v="159"/>
      <x v="159"/>
    </i>
    <i>
      <x v="160"/>
      <x v="12"/>
      <x/>
      <x v="179"/>
      <x v="179"/>
      <x v="179"/>
      <x v="179"/>
      <x v="179"/>
      <x v="175"/>
      <x v="179"/>
      <x v="179"/>
    </i>
    <i>
      <x v="161"/>
      <x v="30"/>
      <x/>
      <x v="180"/>
      <x v="180"/>
      <x v="180"/>
      <x v="180"/>
      <x v="180"/>
      <x v="176"/>
      <x v="180"/>
      <x v="180"/>
    </i>
    <i>
      <x v="162"/>
      <x v="59"/>
      <x/>
      <x v="181"/>
      <x v="181"/>
      <x v="181"/>
      <x v="181"/>
      <x v="181"/>
      <x v="177"/>
      <x v="181"/>
      <x v="181"/>
    </i>
    <i>
      <x v="163"/>
      <x v="21"/>
      <x/>
      <x v="182"/>
      <x v="182"/>
      <x v="182"/>
      <x v="182"/>
      <x v="182"/>
      <x v="178"/>
      <x v="182"/>
      <x v="182"/>
    </i>
    <i>
      <x v="164"/>
      <x v="80"/>
      <x/>
      <x v="160"/>
      <x v="160"/>
      <x v="160"/>
      <x v="160"/>
      <x v="160"/>
      <x v="156"/>
      <x v="160"/>
      <x v="160"/>
    </i>
    <i>
      <x v="165"/>
      <x v="72"/>
      <x/>
      <x v="161"/>
      <x v="161"/>
      <x v="161"/>
      <x v="161"/>
      <x v="161"/>
      <x v="157"/>
      <x v="161"/>
      <x v="161"/>
    </i>
    <i>
      <x v="166"/>
      <x v="44"/>
      <x/>
      <x v="162"/>
      <x v="162"/>
      <x v="162"/>
      <x v="162"/>
      <x v="162"/>
      <x v="158"/>
      <x v="162"/>
      <x v="162"/>
    </i>
    <i>
      <x v="167"/>
      <x v="44"/>
      <x/>
      <x v="163"/>
      <x v="163"/>
      <x v="163"/>
      <x v="163"/>
      <x v="163"/>
      <x v="159"/>
      <x v="163"/>
      <x v="163"/>
    </i>
    <i>
      <x v="168"/>
      <x v="77"/>
      <x/>
      <x v="164"/>
      <x v="164"/>
      <x v="164"/>
      <x v="164"/>
      <x v="164"/>
      <x v="160"/>
      <x v="164"/>
      <x v="164"/>
    </i>
    <i>
      <x v="169"/>
      <x v="46"/>
      <x/>
      <x v="165"/>
      <x v="165"/>
      <x v="165"/>
      <x v="165"/>
      <x v="165"/>
      <x v="161"/>
      <x v="165"/>
      <x v="165"/>
    </i>
    <i>
      <x v="170"/>
      <x v="56"/>
      <x/>
      <x v="166"/>
      <x v="166"/>
      <x v="166"/>
      <x v="166"/>
      <x v="166"/>
      <x v="162"/>
      <x v="166"/>
      <x v="166"/>
    </i>
    <i>
      <x v="171"/>
      <x v="27"/>
      <x/>
      <x v="171"/>
      <x v="171"/>
      <x v="171"/>
      <x v="171"/>
      <x v="171"/>
      <x v="167"/>
      <x v="171"/>
      <x v="171"/>
    </i>
    <i>
      <x v="172"/>
      <x v="30"/>
      <x/>
      <x v="172"/>
      <x v="172"/>
      <x v="172"/>
      <x v="172"/>
      <x v="172"/>
      <x v="168"/>
      <x v="172"/>
      <x v="172"/>
    </i>
    <i>
      <x v="173"/>
      <x v="30"/>
      <x/>
      <x v="173"/>
      <x v="173"/>
      <x v="173"/>
      <x v="173"/>
      <x v="173"/>
      <x v="169"/>
      <x v="173"/>
      <x v="173"/>
    </i>
    <i>
      <x v="174"/>
      <x v="143"/>
      <x/>
      <x v="174"/>
      <x v="174"/>
      <x v="174"/>
      <x v="174"/>
      <x v="174"/>
      <x v="170"/>
      <x v="174"/>
      <x v="174"/>
    </i>
    <i>
      <x v="175"/>
      <x v="15"/>
      <x/>
      <x v="175"/>
      <x v="175"/>
      <x v="175"/>
      <x v="175"/>
      <x v="175"/>
      <x v="171"/>
      <x v="175"/>
      <x v="175"/>
    </i>
    <i>
      <x v="176"/>
      <x v="5"/>
      <x/>
      <x v="176"/>
      <x v="176"/>
      <x v="176"/>
      <x v="176"/>
      <x v="176"/>
      <x v="172"/>
      <x v="176"/>
      <x v="176"/>
    </i>
    <i>
      <x v="177"/>
      <x v="2"/>
      <x/>
      <x v="177"/>
      <x v="177"/>
      <x v="177"/>
      <x v="177"/>
      <x v="177"/>
      <x v="173"/>
      <x v="177"/>
      <x v="177"/>
    </i>
    <i>
      <x v="178"/>
      <x v="1"/>
      <x/>
      <x v="178"/>
      <x v="178"/>
      <x v="178"/>
      <x v="178"/>
      <x v="178"/>
      <x v="174"/>
      <x v="178"/>
      <x v="178"/>
    </i>
    <i>
      <x v="179"/>
      <x v="68"/>
      <x/>
      <x v="167"/>
      <x v="167"/>
      <x v="167"/>
      <x v="167"/>
      <x v="167"/>
      <x v="163"/>
      <x v="167"/>
      <x v="167"/>
    </i>
    <i>
      <x v="180"/>
      <x v="7"/>
      <x/>
      <x v="168"/>
      <x v="168"/>
      <x v="168"/>
      <x v="168"/>
      <x v="168"/>
      <x v="164"/>
      <x v="168"/>
      <x v="168"/>
    </i>
    <i>
      <x v="181"/>
      <x v="50"/>
      <x/>
      <x v="169"/>
      <x v="169"/>
      <x v="169"/>
      <x v="169"/>
      <x v="169"/>
      <x v="165"/>
      <x v="169"/>
      <x v="169"/>
    </i>
    <i>
      <x v="182"/>
      <x v="149"/>
      <x/>
      <x v="170"/>
      <x v="170"/>
      <x v="170"/>
      <x v="170"/>
      <x v="170"/>
      <x v="166"/>
      <x v="170"/>
      <x v="170"/>
    </i>
    <i>
      <x v="183"/>
      <x/>
      <x/>
      <x v="183"/>
      <x v="183"/>
      <x v="183"/>
      <x v="183"/>
      <x v="183"/>
      <x v="179"/>
      <x v="183"/>
      <x v="183"/>
    </i>
    <i>
      <x v="184"/>
      <x v="82"/>
      <x/>
      <x v="184"/>
      <x v="184"/>
      <x v="184"/>
      <x v="184"/>
      <x v="184"/>
      <x v="180"/>
      <x v="184"/>
      <x v="184"/>
    </i>
    <i>
      <x v="185"/>
      <x v="91"/>
      <x/>
      <x v="185"/>
      <x v="185"/>
      <x v="185"/>
      <x v="185"/>
      <x v="185"/>
      <x v="181"/>
      <x v="185"/>
      <x v="185"/>
    </i>
    <i>
      <x v="186"/>
      <x v="67"/>
      <x/>
      <x v="186"/>
      <x v="186"/>
      <x v="186"/>
      <x v="186"/>
      <x v="186"/>
      <x v="182"/>
      <x v="186"/>
      <x v="186"/>
    </i>
    <i>
      <x v="187"/>
      <x v="75"/>
      <x/>
      <x v="187"/>
      <x v="187"/>
      <x v="187"/>
      <x v="187"/>
      <x v="187"/>
      <x v="183"/>
      <x v="187"/>
      <x v="187"/>
    </i>
    <i>
      <x v="188"/>
      <x v="81"/>
      <x/>
      <x v="188"/>
      <x v="188"/>
      <x v="188"/>
      <x v="188"/>
      <x v="188"/>
      <x/>
      <x v="188"/>
      <x v="188"/>
    </i>
    <i>
      <x v="189"/>
      <x v="79"/>
      <x/>
      <x v="189"/>
      <x v="189"/>
      <x v="189"/>
      <x v="189"/>
      <x v="189"/>
      <x v="184"/>
      <x v="189"/>
      <x v="189"/>
    </i>
    <i>
      <x v="190"/>
      <x v="97"/>
      <x/>
      <x v="190"/>
      <x v="190"/>
      <x v="190"/>
      <x v="190"/>
      <x v="190"/>
      <x v="185"/>
      <x v="190"/>
      <x v="190"/>
    </i>
    <i>
      <x v="191"/>
      <x v="94"/>
      <x/>
      <x v="191"/>
      <x v="191"/>
      <x v="191"/>
      <x v="191"/>
      <x v="191"/>
      <x/>
      <x v="191"/>
      <x v="191"/>
    </i>
    <i>
      <x v="192"/>
      <x v="100"/>
      <x/>
      <x v="192"/>
      <x v="192"/>
      <x v="192"/>
      <x v="192"/>
      <x v="192"/>
      <x v="186"/>
      <x v="192"/>
      <x v="192"/>
    </i>
    <i>
      <x v="193"/>
      <x v="138"/>
      <x/>
      <x v="193"/>
      <x v="193"/>
      <x v="193"/>
      <x v="193"/>
      <x v="193"/>
      <x v="187"/>
      <x v="193"/>
      <x v="193"/>
    </i>
    <i>
      <x v="194"/>
      <x v="132"/>
      <x/>
      <x v="194"/>
      <x v="194"/>
      <x v="194"/>
      <x v="194"/>
      <x v="194"/>
      <x v="188"/>
      <x v="194"/>
      <x v="194"/>
    </i>
    <i>
      <x v="195"/>
      <x v="40"/>
      <x/>
      <x v="195"/>
      <x v="195"/>
      <x v="195"/>
      <x v="195"/>
      <x v="195"/>
      <x v="189"/>
      <x v="195"/>
      <x v="195"/>
    </i>
    <i>
      <x v="196"/>
      <x v="120"/>
      <x/>
      <x v="196"/>
      <x v="196"/>
      <x v="196"/>
      <x v="196"/>
      <x v="196"/>
      <x v="190"/>
      <x v="196"/>
      <x v="196"/>
    </i>
    <i>
      <x v="197"/>
      <x v="172"/>
      <x/>
      <x v="197"/>
      <x v="197"/>
      <x v="197"/>
      <x v="197"/>
      <x v="197"/>
      <x v="191"/>
      <x v="197"/>
      <x v="197"/>
    </i>
    <i>
      <x v="198"/>
      <x v="109"/>
      <x/>
      <x v="198"/>
      <x v="198"/>
      <x v="198"/>
      <x v="198"/>
      <x v="198"/>
      <x v="192"/>
      <x v="198"/>
      <x v="198"/>
    </i>
    <i>
      <x v="199"/>
      <x v="129"/>
      <x/>
      <x v="199"/>
      <x v="199"/>
      <x v="199"/>
      <x v="199"/>
      <x v="199"/>
      <x v="193"/>
      <x v="199"/>
      <x v="199"/>
    </i>
    <i>
      <x v="200"/>
      <x v="60"/>
      <x/>
      <x v="200"/>
      <x v="200"/>
      <x v="200"/>
      <x v="200"/>
      <x v="200"/>
      <x v="194"/>
      <x v="200"/>
      <x v="200"/>
    </i>
    <i>
      <x v="201"/>
      <x v="82"/>
      <x/>
      <x v="201"/>
      <x v="201"/>
      <x v="201"/>
      <x v="201"/>
      <x v="201"/>
      <x v="195"/>
      <x v="201"/>
      <x v="201"/>
    </i>
    <i>
      <x v="202"/>
      <x v="104"/>
      <x/>
      <x v="202"/>
      <x v="202"/>
      <x v="202"/>
      <x v="202"/>
      <x v="202"/>
      <x v="196"/>
      <x v="202"/>
      <x v="202"/>
    </i>
    <i>
      <x v="203"/>
      <x v="63"/>
      <x/>
      <x v="203"/>
      <x v="203"/>
      <x v="203"/>
      <x v="203"/>
      <x v="203"/>
      <x v="197"/>
      <x v="203"/>
      <x v="203"/>
    </i>
    <i>
      <x v="204"/>
      <x v="87"/>
      <x/>
      <x v="204"/>
      <x v="204"/>
      <x v="204"/>
      <x v="204"/>
      <x v="204"/>
      <x v="198"/>
      <x v="204"/>
      <x v="204"/>
    </i>
    <i>
      <x v="205"/>
      <x v="45"/>
      <x/>
      <x v="205"/>
      <x v="205"/>
      <x v="205"/>
      <x v="205"/>
      <x v="205"/>
      <x v="199"/>
      <x v="205"/>
      <x v="205"/>
    </i>
    <i>
      <x v="206"/>
      <x v="131"/>
      <x/>
      <x v="206"/>
      <x v="206"/>
      <x v="206"/>
      <x v="206"/>
      <x v="206"/>
      <x v="200"/>
      <x v="206"/>
      <x v="206"/>
    </i>
    <i>
      <x v="207"/>
      <x v="72"/>
      <x/>
      <x v="207"/>
      <x v="207"/>
      <x v="207"/>
      <x v="207"/>
      <x v="207"/>
      <x v="201"/>
      <x v="207"/>
      <x v="207"/>
    </i>
    <i>
      <x v="208"/>
      <x v="47"/>
      <x/>
      <x v="208"/>
      <x v="208"/>
      <x v="208"/>
      <x v="208"/>
      <x v="208"/>
      <x v="202"/>
      <x v="208"/>
      <x v="208"/>
    </i>
    <i>
      <x v="209"/>
      <x v="92"/>
      <x/>
      <x v="209"/>
      <x v="209"/>
      <x v="209"/>
      <x v="209"/>
      <x v="209"/>
      <x v="203"/>
      <x v="209"/>
      <x v="209"/>
    </i>
    <i>
      <x v="210"/>
      <x v="19"/>
      <x/>
      <x v="210"/>
      <x v="210"/>
      <x v="210"/>
      <x v="210"/>
      <x v="210"/>
      <x v="204"/>
      <x v="210"/>
      <x v="114"/>
    </i>
    <i>
      <x v="211"/>
      <x v="14"/>
      <x/>
      <x v="211"/>
      <x v="211"/>
      <x v="211"/>
      <x v="211"/>
      <x v="211"/>
      <x v="205"/>
      <x v="211"/>
      <x v="114"/>
    </i>
    <i>
      <x v="212"/>
      <x v="99"/>
      <x/>
      <x v="212"/>
      <x v="212"/>
      <x v="212"/>
      <x v="212"/>
      <x v="212"/>
      <x v="206"/>
      <x v="212"/>
      <x v="210"/>
    </i>
    <i>
      <x v="213"/>
      <x v="85"/>
      <x/>
      <x v="213"/>
      <x v="213"/>
      <x v="213"/>
      <x v="213"/>
      <x v="213"/>
      <x v="207"/>
      <x v="213"/>
      <x v="211"/>
    </i>
    <i>
      <x v="214"/>
      <x v="36"/>
      <x/>
      <x v="214"/>
      <x v="214"/>
      <x v="214"/>
      <x v="214"/>
      <x v="214"/>
      <x v="208"/>
      <x v="214"/>
      <x v="212"/>
    </i>
    <i>
      <x v="215"/>
      <x v="28"/>
      <x/>
      <x v="215"/>
      <x v="215"/>
      <x v="215"/>
      <x v="215"/>
      <x v="215"/>
      <x v="209"/>
      <x v="215"/>
      <x v="213"/>
    </i>
    <i>
      <x v="216"/>
      <x v="58"/>
      <x/>
      <x v="216"/>
      <x v="216"/>
      <x v="216"/>
      <x v="216"/>
      <x v="216"/>
      <x v="210"/>
      <x v="216"/>
      <x v="214"/>
    </i>
    <i>
      <x v="217"/>
      <x v="54"/>
      <x/>
      <x v="217"/>
      <x v="217"/>
      <x v="217"/>
      <x v="217"/>
      <x v="217"/>
      <x v="211"/>
      <x v="217"/>
      <x v="215"/>
    </i>
    <i>
      <x v="218"/>
      <x v="93"/>
      <x/>
      <x v="218"/>
      <x v="218"/>
      <x v="218"/>
      <x v="218"/>
      <x v="218"/>
      <x/>
      <x v="218"/>
      <x v="216"/>
    </i>
    <i>
      <x v="219"/>
      <x v="76"/>
      <x/>
      <x v="219"/>
      <x v="219"/>
      <x v="219"/>
      <x v="219"/>
      <x v="219"/>
      <x v="212"/>
      <x v="219"/>
      <x v="217"/>
    </i>
    <i>
      <x v="220"/>
      <x v="95"/>
      <x/>
      <x v="220"/>
      <x v="220"/>
      <x v="220"/>
      <x v="220"/>
      <x v="220"/>
      <x/>
      <x v="220"/>
      <x v="218"/>
    </i>
    <i>
      <x v="221"/>
      <x v="39"/>
      <x/>
      <x v="221"/>
      <x v="221"/>
      <x v="221"/>
      <x v="221"/>
      <x v="221"/>
      <x v="213"/>
      <x v="221"/>
      <x v="219"/>
    </i>
    <i>
      <x v="222"/>
      <x v="55"/>
      <x/>
      <x v="222"/>
      <x v="222"/>
      <x v="222"/>
      <x v="222"/>
      <x v="222"/>
      <x v="214"/>
      <x v="222"/>
      <x v="220"/>
    </i>
    <i>
      <x v="223"/>
      <x v="105"/>
      <x/>
      <x v="223"/>
      <x v="223"/>
      <x v="223"/>
      <x v="223"/>
      <x v="223"/>
      <x v="215"/>
      <x v="223"/>
      <x v="221"/>
    </i>
    <i>
      <x v="224"/>
      <x v="72"/>
      <x/>
      <x v="224"/>
      <x v="224"/>
      <x v="224"/>
      <x v="224"/>
      <x v="224"/>
      <x v="216"/>
      <x v="224"/>
      <x v="222"/>
    </i>
    <i>
      <x v="225"/>
      <x v="114"/>
      <x/>
      <x v="225"/>
      <x v="225"/>
      <x v="225"/>
      <x v="225"/>
      <x v="225"/>
      <x v="217"/>
      <x v="225"/>
      <x v="223"/>
    </i>
    <i>
      <x v="226"/>
      <x v="68"/>
      <x/>
      <x v="226"/>
      <x v="226"/>
      <x v="226"/>
      <x v="226"/>
      <x v="226"/>
      <x/>
      <x v="226"/>
      <x v="224"/>
    </i>
    <i>
      <x v="227"/>
      <x v="25"/>
      <x/>
      <x v="227"/>
      <x v="227"/>
      <x v="227"/>
      <x v="227"/>
      <x v="227"/>
      <x v="218"/>
      <x v="227"/>
      <x v="225"/>
    </i>
    <i>
      <x v="228"/>
      <x v="86"/>
      <x/>
      <x v="228"/>
      <x v="228"/>
      <x v="228"/>
      <x v="228"/>
      <x v="228"/>
      <x v="219"/>
      <x v="228"/>
      <x v="226"/>
    </i>
    <i>
      <x v="229"/>
      <x v="93"/>
      <x/>
      <x v="229"/>
      <x v="229"/>
      <x v="229"/>
      <x v="229"/>
      <x v="229"/>
      <x v="220"/>
      <x v="229"/>
      <x v="227"/>
    </i>
    <i>
      <x v="230"/>
      <x v="65"/>
      <x/>
      <x v="230"/>
      <x v="230"/>
      <x v="230"/>
      <x v="230"/>
      <x v="230"/>
      <x v="221"/>
      <x v="230"/>
      <x v="228"/>
    </i>
    <i>
      <x v="231"/>
      <x v="75"/>
      <x/>
      <x v="231"/>
      <x v="231"/>
      <x v="231"/>
      <x v="231"/>
      <x v="231"/>
      <x v="222"/>
      <x v="231"/>
      <x v="229"/>
    </i>
    <i>
      <x v="232"/>
      <x v="151"/>
      <x/>
      <x v="232"/>
      <x v="232"/>
      <x v="232"/>
      <x v="232"/>
      <x v="232"/>
      <x v="223"/>
      <x v="232"/>
      <x v="230"/>
    </i>
    <i>
      <x v="233"/>
      <x v="156"/>
      <x/>
      <x v="233"/>
      <x v="233"/>
      <x v="233"/>
      <x v="233"/>
      <x v="233"/>
      <x v="224"/>
      <x v="233"/>
      <x v="231"/>
    </i>
    <i>
      <x v="234"/>
      <x v="147"/>
      <x/>
      <x v="234"/>
      <x v="234"/>
      <x v="234"/>
      <x v="234"/>
      <x v="234"/>
      <x v="225"/>
      <x v="234"/>
      <x v="232"/>
    </i>
    <i>
      <x v="235"/>
      <x v="173"/>
      <x/>
      <x v="235"/>
      <x v="235"/>
      <x v="235"/>
      <x v="235"/>
      <x v="235"/>
      <x v="226"/>
      <x v="235"/>
      <x v="233"/>
    </i>
    <i>
      <x v="236"/>
      <x v="128"/>
      <x/>
      <x v="236"/>
      <x v="236"/>
      <x v="236"/>
      <x v="236"/>
      <x v="236"/>
      <x v="227"/>
      <x v="236"/>
      <x v="234"/>
    </i>
    <i>
      <x v="237"/>
      <x v="171"/>
      <x/>
      <x v="237"/>
      <x v="237"/>
      <x v="237"/>
      <x v="237"/>
      <x v="237"/>
      <x v="228"/>
      <x v="237"/>
      <x v="235"/>
    </i>
    <i>
      <x v="238"/>
      <x/>
      <x/>
      <x v="238"/>
      <x v="238"/>
      <x v="238"/>
      <x v="238"/>
      <x v="238"/>
      <x v="229"/>
      <x v="238"/>
      <x v="236"/>
    </i>
    <i>
      <x v="239"/>
      <x/>
      <x/>
      <x v="239"/>
      <x v="239"/>
      <x v="239"/>
      <x v="239"/>
      <x v="239"/>
      <x v="230"/>
      <x v="239"/>
      <x v="237"/>
    </i>
    <i>
      <x v="240"/>
      <x v="154"/>
      <x/>
      <x v="240"/>
      <x v="240"/>
      <x v="240"/>
      <x v="240"/>
      <x v="240"/>
      <x v="231"/>
      <x v="240"/>
      <x v="238"/>
    </i>
    <i>
      <x v="241"/>
      <x v="84"/>
      <x/>
      <x v="241"/>
      <x v="241"/>
      <x v="241"/>
      <x v="241"/>
      <x v="241"/>
      <x v="232"/>
      <x v="241"/>
      <x v="239"/>
    </i>
    <i>
      <x v="242"/>
      <x v="152"/>
      <x/>
      <x v="242"/>
      <x v="242"/>
      <x v="242"/>
      <x v="242"/>
      <x v="242"/>
      <x v="233"/>
      <x v="242"/>
      <x v="240"/>
    </i>
    <i>
      <x v="243"/>
      <x v="168"/>
      <x/>
      <x v="243"/>
      <x v="243"/>
      <x v="243"/>
      <x v="243"/>
      <x v="243"/>
      <x v="234"/>
      <x v="243"/>
      <x v="241"/>
    </i>
    <i>
      <x v="244"/>
      <x v="142"/>
      <x/>
      <x v="244"/>
      <x v="244"/>
      <x v="244"/>
      <x v="244"/>
      <x v="244"/>
      <x v="235"/>
      <x v="244"/>
      <x v="242"/>
    </i>
    <i>
      <x v="245"/>
      <x v="160"/>
      <x/>
      <x v="245"/>
      <x v="245"/>
      <x v="245"/>
      <x v="245"/>
      <x v="245"/>
      <x v="236"/>
      <x v="245"/>
      <x v="243"/>
    </i>
    <i>
      <x v="246"/>
      <x v="151"/>
      <x/>
      <x v="246"/>
      <x v="246"/>
      <x v="246"/>
      <x v="246"/>
      <x v="246"/>
      <x v="237"/>
      <x v="246"/>
      <x v="244"/>
    </i>
    <i>
      <x v="247"/>
      <x/>
      <x/>
      <x v="247"/>
      <x v="247"/>
      <x v="247"/>
      <x v="247"/>
      <x v="247"/>
      <x v="238"/>
      <x v="247"/>
      <x v="245"/>
    </i>
    <i>
      <x v="248"/>
      <x v="144"/>
      <x/>
      <x v="248"/>
      <x v="248"/>
      <x v="248"/>
      <x v="248"/>
      <x v="248"/>
      <x v="239"/>
      <x v="248"/>
      <x v="246"/>
    </i>
    <i>
      <x v="249"/>
      <x v="111"/>
      <x/>
      <x v="249"/>
      <x v="249"/>
      <x v="249"/>
      <x v="249"/>
      <x v="249"/>
      <x v="240"/>
      <x v="249"/>
      <x v="247"/>
    </i>
    <i>
      <x v="250"/>
      <x v="102"/>
      <x/>
      <x v="250"/>
      <x v="250"/>
      <x v="250"/>
      <x v="250"/>
      <x v="250"/>
      <x v="241"/>
      <x v="250"/>
      <x v="248"/>
    </i>
    <i>
      <x v="251"/>
      <x v="38"/>
      <x/>
      <x v="251"/>
      <x v="251"/>
      <x v="251"/>
      <x v="251"/>
      <x v="251"/>
      <x v="242"/>
      <x v="251"/>
      <x v="249"/>
    </i>
    <i>
      <x v="252"/>
      <x v="166"/>
      <x/>
      <x v="252"/>
      <x v="252"/>
      <x v="252"/>
      <x v="252"/>
      <x v="252"/>
      <x v="243"/>
      <x v="252"/>
      <x v="250"/>
    </i>
    <i>
      <x v="253"/>
      <x v="134"/>
      <x/>
      <x v="253"/>
      <x v="253"/>
      <x v="253"/>
      <x v="253"/>
      <x v="253"/>
      <x v="244"/>
      <x v="253"/>
      <x v="251"/>
    </i>
    <i>
      <x v="254"/>
      <x v="132"/>
      <x/>
      <x v="254"/>
      <x v="254"/>
      <x v="254"/>
      <x v="254"/>
      <x v="254"/>
      <x v="245"/>
      <x v="254"/>
      <x v="252"/>
    </i>
    <i>
      <x v="255"/>
      <x v="124"/>
      <x/>
      <x v="255"/>
      <x v="255"/>
      <x v="255"/>
      <x v="255"/>
      <x v="255"/>
      <x v="246"/>
      <x v="255"/>
      <x v="253"/>
    </i>
    <i>
      <x v="256"/>
      <x v="149"/>
      <x/>
      <x v="256"/>
      <x v="256"/>
      <x v="256"/>
      <x v="256"/>
      <x v="256"/>
      <x v="247"/>
      <x v="256"/>
      <x v="254"/>
    </i>
    <i>
      <x v="257"/>
      <x v="111"/>
      <x/>
      <x v="257"/>
      <x v="257"/>
      <x v="257"/>
      <x v="257"/>
      <x v="257"/>
      <x v="248"/>
      <x v="257"/>
      <x v="255"/>
    </i>
    <i>
      <x v="258"/>
      <x v="22"/>
      <x/>
      <x v="258"/>
      <x v="258"/>
      <x v="258"/>
      <x v="258"/>
      <x v="258"/>
      <x/>
      <x v="258"/>
      <x v="256"/>
    </i>
    <i>
      <x v="259"/>
      <x v="3"/>
      <x/>
      <x v="259"/>
      <x v="259"/>
      <x v="259"/>
      <x v="259"/>
      <x v="259"/>
      <x v="249"/>
      <x v="259"/>
      <x v="257"/>
    </i>
    <i>
      <x v="260"/>
      <x v="111"/>
      <x/>
      <x v="260"/>
      <x v="260"/>
      <x v="260"/>
      <x v="260"/>
      <x v="260"/>
      <x v="250"/>
      <x v="260"/>
      <x v="258"/>
    </i>
    <i>
      <x v="261"/>
      <x v="4"/>
      <x/>
      <x v="261"/>
      <x v="261"/>
      <x v="261"/>
      <x v="261"/>
      <x v="261"/>
      <x v="251"/>
      <x v="261"/>
      <x v="259"/>
    </i>
    <i>
      <x v="262"/>
      <x v="89"/>
      <x/>
      <x v="262"/>
      <x v="262"/>
      <x v="262"/>
      <x v="262"/>
      <x v="262"/>
      <x v="252"/>
      <x v="262"/>
      <x v="260"/>
    </i>
    <i>
      <x v="263"/>
      <x v="26"/>
      <x/>
      <x v="263"/>
      <x v="263"/>
      <x v="263"/>
      <x v="263"/>
      <x v="263"/>
      <x v="253"/>
      <x v="263"/>
      <x v="261"/>
    </i>
    <i>
      <x v="264"/>
      <x v="23"/>
      <x/>
      <x v="264"/>
      <x v="264"/>
      <x v="264"/>
      <x v="264"/>
      <x v="264"/>
      <x v="254"/>
      <x v="264"/>
      <x v="262"/>
    </i>
    <i>
      <x v="265"/>
      <x v="8"/>
      <x/>
      <x v="265"/>
      <x v="265"/>
      <x v="265"/>
      <x v="265"/>
      <x v="265"/>
      <x v="255"/>
      <x v="265"/>
      <x v="263"/>
    </i>
  </rowItems>
  <colFields count="2">
    <field x="0"/>
    <field x="-2"/>
  </colFields>
  <colItems count="80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</colItems>
  <dataFields count="10">
    <dataField name=" f_pm25_d_DV" fld="9" baseField="0" baseItem="0"/>
    <dataField name="f_blank" fld="19" baseField="0" baseItem="0"/>
    <dataField name="f_crustal" fld="20" baseField="0" baseItem="0"/>
    <dataField name="f_EC" fld="21" baseField="0" baseItem="0"/>
    <dataField name="f_NH4" fld="22" baseField="0" baseItem="0"/>
    <dataField name="f_Ocmb" fld="23" baseField="0" baseItem="0"/>
    <dataField name="f_SO4" fld="24" baseField="0" baseItem="0"/>
    <dataField name="f_NO3" fld="25" baseField="0" baseItem="0"/>
    <dataField name="f_water" fld="26" baseField="0" baseItem="0"/>
    <dataField name="f_salt" fld="2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86"/>
  <sheetViews>
    <sheetView tabSelected="1" zoomScale="77" zoomScaleNormal="77" workbookViewId="0">
      <selection activeCell="B1" sqref="B1"/>
    </sheetView>
  </sheetViews>
  <sheetFormatPr defaultRowHeight="15" x14ac:dyDescent="0.25"/>
  <cols>
    <col min="1" max="1" width="9.85546875" bestFit="1" customWidth="1"/>
    <col min="2" max="2" width="40.140625" bestFit="1" customWidth="1"/>
    <col min="3" max="3" width="11.85546875" customWidth="1"/>
    <col min="8" max="8" width="18.5703125" bestFit="1" customWidth="1"/>
    <col min="9" max="9" width="18.5703125" customWidth="1"/>
    <col min="12" max="12" width="2.28515625" customWidth="1"/>
    <col min="19" max="19" width="2.28515625" customWidth="1"/>
  </cols>
  <sheetData>
    <row r="1" spans="1:25" x14ac:dyDescent="0.25">
      <c r="A1" s="3" t="s">
        <v>628</v>
      </c>
      <c r="B1" s="4" t="s">
        <v>353</v>
      </c>
      <c r="C1" s="6">
        <f>MATCH(B1,DB!$CO$6:$CO$271,0)</f>
        <v>6</v>
      </c>
    </row>
    <row r="2" spans="1:25" x14ac:dyDescent="0.25">
      <c r="A2" s="3" t="s">
        <v>629</v>
      </c>
      <c r="B2" s="4" t="s">
        <v>243</v>
      </c>
      <c r="C2" s="6" t="str">
        <f>IF($B$2="Unexplained","Background",$B$2)</f>
        <v>Mobile</v>
      </c>
    </row>
    <row r="3" spans="1:25" x14ac:dyDescent="0.25">
      <c r="A3" s="3" t="s">
        <v>647</v>
      </c>
      <c r="B3" s="4" t="s">
        <v>635</v>
      </c>
      <c r="C3" s="6" t="str">
        <f>VLOOKUP(B3,Ref!$J$1:$K$10,2,FALSE)</f>
        <v>SO4</v>
      </c>
      <c r="I3" t="str">
        <f>"Source Contribution to PM2.5"&amp;CHAR(13)&amp;$B$1</f>
        <v>Source Contribution to PM2.5_x000D_AZ_Maricopa0019</v>
      </c>
      <c r="N3" t="str">
        <f>"Source Contribution to "&amp;$B$3&amp;CHAR(13)&amp;$B$1</f>
        <v>Source Contribution to SO4_x000D_AZ_Maricopa0019</v>
      </c>
      <c r="U3" t="str">
        <f>"Species Composition of PM2.5 from "&amp;$B$2&amp;CHAR(13)&amp;$B$1</f>
        <v>Species Composition of PM2.5 from Mobile_x000D_AZ_Maricopa0019</v>
      </c>
    </row>
    <row r="4" spans="1:25" x14ac:dyDescent="0.25">
      <c r="A4" s="3" t="s">
        <v>640</v>
      </c>
      <c r="B4" s="4">
        <v>0</v>
      </c>
      <c r="C4" s="6"/>
      <c r="I4" t="str">
        <f>"Total 24-Hour PM2.5 = "&amp;TEXT(J15,"##0.0")&amp;" ug/m3"</f>
        <v>Total 24-Hour PM2.5 = 26.3 ug/m3</v>
      </c>
      <c r="N4" t="str">
        <f>"Total 24-Hour PM2.5 = "&amp;TEXT(O16,"##0.0")&amp;" ug/m3"&amp;CHAR(13)&amp;"Total Annual "&amp;$B$3&amp;" = "&amp;TEXT(O15,"##0.0")&amp;" ug/m3 ("&amp;TEXT(P16,"##0.0%")&amp;")"</f>
        <v>Total 24-Hour PM2.5 = 26.3 ug/m3_x000D_Total Annual SO4 = 1.5 ug/m3 (5.5%)</v>
      </c>
      <c r="U4" t="str">
        <f>"Total 24-Hour PM2.5 = "&amp;TEXT(V16,"##0.0")&amp;" ug/m3"&amp;CHAR(13)&amp;"Total Annual PM2.5 from "&amp;$B$2&amp;" = "&amp;TEXT(V15,"##0.0")&amp;" ug/m3 ("&amp;TEXT(W16,"##0.0%")&amp;")"</f>
        <v>Total 24-Hour PM2.5 = 26.3 ug/m3_x000D_Total Annual PM2.5 from Mobile = 6.0 ug/m3 (22.8%)</v>
      </c>
    </row>
    <row r="5" spans="1:25" x14ac:dyDescent="0.25">
      <c r="B5" t="s">
        <v>629</v>
      </c>
      <c r="C5" t="s">
        <v>639</v>
      </c>
      <c r="D5" s="7"/>
      <c r="I5" t="s">
        <v>629</v>
      </c>
      <c r="J5" t="s">
        <v>639</v>
      </c>
      <c r="N5" t="s">
        <v>629</v>
      </c>
      <c r="O5" t="s">
        <v>639</v>
      </c>
      <c r="U5" t="s">
        <v>629</v>
      </c>
      <c r="V5" t="s">
        <v>639</v>
      </c>
    </row>
    <row r="6" spans="1:25" x14ac:dyDescent="0.25">
      <c r="A6">
        <f>MATCH(E6&amp;F6,DB!$CP$3:$GK$3,0)</f>
        <v>12</v>
      </c>
      <c r="B6" t="str">
        <f>E6&amp;" "&amp;F6&amp;" "&amp;TEXT(D6,"##0.0%")</f>
        <v>Background blank 1.9%</v>
      </c>
      <c r="C6" s="9">
        <f>IF(AND(INDEX(DB!$CP$6:$GK$271,Plot!$C$1,Plot!$A6)&lt;0,INDEX(DB!$CP$6:$GK$271,Plot!$C$1,Plot!$A6)&gt;$B$4),0,INDEX(DB!$CP$6:$GK$271,Plot!$C$1,Plot!$A6))</f>
        <v>0.5</v>
      </c>
      <c r="D6" s="5">
        <f>C6/$C$79</f>
        <v>1.9011406844106463E-2</v>
      </c>
      <c r="E6" t="s">
        <v>625</v>
      </c>
      <c r="F6" t="s">
        <v>630</v>
      </c>
      <c r="H6" t="s">
        <v>625</v>
      </c>
      <c r="I6" t="s">
        <v>646</v>
      </c>
      <c r="J6" s="8">
        <f t="array" ref="J6">SUM(IF($E$6:$E$79=H6,$C$6:$C$79,""))</f>
        <v>4.320622900000008</v>
      </c>
      <c r="K6" s="5">
        <f>J6/$J$15</f>
        <v>0.16428223954372653</v>
      </c>
      <c r="M6">
        <f>MATCH(Q6&amp;R6,DB!$CP$3:$GK$3,0)</f>
        <v>17</v>
      </c>
      <c r="N6" t="s">
        <v>646</v>
      </c>
      <c r="O6" s="8">
        <f>IF(AND(INDEX(DB!$CP$6:$GK$271,Plot!$C$1,Plot!$M6)&lt;0,INDEX(DB!$CP$6:$GK$271,Plot!$C$1,Plot!$M6)&gt;$B$4),0,INDEX(DB!$CP$6:$GK$271,Plot!$C$1,Plot!$M6))</f>
        <v>-2.1636889999999993</v>
      </c>
      <c r="P6" s="5">
        <f>O6/$O$15</f>
        <v>-1.4848673426208983</v>
      </c>
      <c r="Q6" t="s">
        <v>625</v>
      </c>
      <c r="R6" t="str">
        <f>$C$3</f>
        <v>SO4</v>
      </c>
      <c r="T6">
        <f>MATCH(X6&amp;Y6,DB!$CP$3:$GK$3,0)</f>
        <v>62</v>
      </c>
      <c r="U6" t="s">
        <v>653</v>
      </c>
      <c r="V6" s="8">
        <f>IF(AND(INDEX(DB!$CP$6:$GK$271,Plot!$C$1,Plot!$T6)&lt;0,INDEX(DB!$CP$6:$GK$271,Plot!$C$1,Plot!$T6)&gt;$B$4),0,INDEX(DB!$CP$6:$GK$271,Plot!$C$1,Plot!$T6))</f>
        <v>0</v>
      </c>
      <c r="W6" s="5">
        <f>V6/$V$15</f>
        <v>0</v>
      </c>
      <c r="X6" t="str">
        <f>$C$2</f>
        <v>Mobile</v>
      </c>
      <c r="Y6" t="s">
        <v>630</v>
      </c>
    </row>
    <row r="7" spans="1:25" x14ac:dyDescent="0.25">
      <c r="A7">
        <f>MATCH(E7&amp;F7,DB!$CP$3:$GK$3,0)</f>
        <v>13</v>
      </c>
      <c r="B7" t="str">
        <f t="shared" ref="B7:B70" si="0">E7&amp;" "&amp;F7&amp;" "&amp;TEXT(D7,"##0.0%")</f>
        <v>Background crustal -8.1%</v>
      </c>
      <c r="C7" s="9">
        <f>IF(AND(INDEX(DB!$CP$6:$GK$271,Plot!$C$1,Plot!$A7)&lt;0,INDEX(DB!$CP$6:$GK$271,Plot!$C$1,Plot!$A7)&gt;$B$4),0,INDEX(DB!$CP$6:$GK$271,Plot!$C$1,Plot!$A7))</f>
        <v>-2.1397221000000006</v>
      </c>
      <c r="D7" s="5">
        <f t="shared" ref="D7:D70" si="1">C7/$C$79</f>
        <v>-8.135825475285173E-2</v>
      </c>
      <c r="E7" t="str">
        <f>E6</f>
        <v>Background</v>
      </c>
      <c r="F7" t="s">
        <v>631</v>
      </c>
      <c r="H7" t="s">
        <v>231</v>
      </c>
      <c r="I7" t="s">
        <v>641</v>
      </c>
      <c r="J7" s="8">
        <f t="array" ref="J7">SUM(IF($E$6:$E$79=H7,$C$6:$C$79,""))</f>
        <v>4.1866300000000023E-2</v>
      </c>
      <c r="K7" s="5">
        <f t="shared" ref="K7:K15" si="2">J7/$J$15</f>
        <v>1.5918745247148298E-3</v>
      </c>
      <c r="M7">
        <f>MATCH(Q7&amp;R7,DB!$CP$3:$GK$3,0)</f>
        <v>27</v>
      </c>
      <c r="N7" t="s">
        <v>641</v>
      </c>
      <c r="O7" s="8">
        <f>IF(AND(INDEX(DB!$CP$6:$GK$271,Plot!$C$1,Plot!$M7)&lt;0,INDEX(DB!$CP$6:$GK$271,Plot!$C$1,Plot!$M7)&gt;$B$4),0,INDEX(DB!$CP$6:$GK$271,Plot!$C$1,Plot!$M7))</f>
        <v>8.6710999999999316E-3</v>
      </c>
      <c r="P7" s="5">
        <f t="shared" ref="P7:P15" si="3">O7/$O$15</f>
        <v>5.9506857106543373E-3</v>
      </c>
      <c r="Q7" t="s">
        <v>231</v>
      </c>
      <c r="R7" t="str">
        <f t="shared" ref="R7:R15" si="4">$C$3</f>
        <v>SO4</v>
      </c>
      <c r="T7">
        <f>MATCH(X7&amp;Y7,DB!$CP$3:$GK$3,0)</f>
        <v>63</v>
      </c>
      <c r="U7" t="s">
        <v>650</v>
      </c>
      <c r="V7" s="8">
        <f>IF(AND(INDEX(DB!$CP$6:$GK$271,Plot!$C$1,Plot!$T7)&lt;0,INDEX(DB!$CP$6:$GK$271,Plot!$C$1,Plot!$T7)&gt;$B$4),0,INDEX(DB!$CP$6:$GK$271,Plot!$C$1,Plot!$T7))</f>
        <v>-0.65177299999999994</v>
      </c>
      <c r="W7" s="5">
        <f t="shared" ref="W7:W15" si="5">V7/$V$15</f>
        <v>-0.10862883333333333</v>
      </c>
      <c r="X7" t="str">
        <f t="shared" ref="X7:X15" si="6">$C$2</f>
        <v>Mobile</v>
      </c>
      <c r="Y7" t="s">
        <v>631</v>
      </c>
    </row>
    <row r="8" spans="1:25" x14ac:dyDescent="0.25">
      <c r="A8">
        <f>MATCH(E8&amp;F8,DB!$CP$3:$GK$3,0)</f>
        <v>14</v>
      </c>
      <c r="B8" t="str">
        <f t="shared" si="0"/>
        <v>Background EC 5.5%</v>
      </c>
      <c r="C8" s="9">
        <f>IF(AND(INDEX(DB!$CP$6:$GK$271,Plot!$C$1,Plot!$A8)&lt;0,INDEX(DB!$CP$6:$GK$271,Plot!$C$1,Plot!$A8)&gt;$B$4),0,INDEX(DB!$CP$6:$GK$271,Plot!$C$1,Plot!$A8))</f>
        <v>1.4347118000000005</v>
      </c>
      <c r="D8" s="5">
        <f t="shared" si="1"/>
        <v>5.4551779467680625E-2</v>
      </c>
      <c r="E8" t="str">
        <f t="shared" ref="E8:E14" si="7">E7</f>
        <v>Background</v>
      </c>
      <c r="F8" t="s">
        <v>632</v>
      </c>
      <c r="H8" t="s">
        <v>234</v>
      </c>
      <c r="I8" t="s">
        <v>234</v>
      </c>
      <c r="J8" s="8">
        <f t="array" ref="J8">SUM(IF($E$6:$E$79=H8,$C$6:$C$79,""))</f>
        <v>0.24531819999999771</v>
      </c>
      <c r="K8" s="5">
        <f t="shared" si="2"/>
        <v>9.3276882129276692E-3</v>
      </c>
      <c r="M8">
        <f>MATCH(Q8&amp;R8,DB!$CP$3:$GK$3,0)</f>
        <v>37</v>
      </c>
      <c r="N8" t="s">
        <v>234</v>
      </c>
      <c r="O8" s="8">
        <f>IF(AND(INDEX(DB!$CP$6:$GK$271,Plot!$C$1,Plot!$M8)&lt;0,INDEX(DB!$CP$6:$GK$271,Plot!$C$1,Plot!$M8)&gt;$B$4),0,INDEX(DB!$CP$6:$GK$271,Plot!$C$1,Plot!$M8))</f>
        <v>-1.1452000000000018E-2</v>
      </c>
      <c r="P8" s="5">
        <f t="shared" si="3"/>
        <v>-7.8591243046919213E-3</v>
      </c>
      <c r="Q8" t="s">
        <v>234</v>
      </c>
      <c r="R8" t="str">
        <f t="shared" si="4"/>
        <v>SO4</v>
      </c>
      <c r="T8">
        <f>MATCH(X8&amp;Y8,DB!$CP$3:$GK$3,0)</f>
        <v>64</v>
      </c>
      <c r="U8" t="s">
        <v>632</v>
      </c>
      <c r="V8" s="8">
        <f>IF(AND(INDEX(DB!$CP$6:$GK$271,Plot!$C$1,Plot!$T8)&lt;0,INDEX(DB!$CP$6:$GK$271,Plot!$C$1,Plot!$T8)&gt;$B$4),0,INDEX(DB!$CP$6:$GK$271,Plot!$C$1,Plot!$T8))</f>
        <v>1.6681553999999998</v>
      </c>
      <c r="W8" s="5">
        <f t="shared" si="5"/>
        <v>0.27802589999999999</v>
      </c>
      <c r="X8" t="str">
        <f t="shared" si="6"/>
        <v>Mobile</v>
      </c>
      <c r="Y8" t="s">
        <v>632</v>
      </c>
    </row>
    <row r="9" spans="1:25" x14ac:dyDescent="0.25">
      <c r="A9">
        <f>MATCH(E9&amp;F9,DB!$CP$3:$GK$3,0)</f>
        <v>15</v>
      </c>
      <c r="B9" t="str">
        <f t="shared" si="0"/>
        <v>Background NH4 -1.6%</v>
      </c>
      <c r="C9" s="9">
        <f>IF(AND(INDEX(DB!$CP$6:$GK$271,Plot!$C$1,Plot!$A9)&lt;0,INDEX(DB!$CP$6:$GK$271,Plot!$C$1,Plot!$A9)&gt;$B$4),0,INDEX(DB!$CP$6:$GK$271,Plot!$C$1,Plot!$A9))</f>
        <v>-0.40813879999999991</v>
      </c>
      <c r="D9" s="5">
        <f t="shared" si="1"/>
        <v>-1.5518585551330795E-2</v>
      </c>
      <c r="E9" t="str">
        <f t="shared" si="7"/>
        <v>Background</v>
      </c>
      <c r="F9" t="s">
        <v>633</v>
      </c>
      <c r="H9" t="s">
        <v>237</v>
      </c>
      <c r="I9" t="s">
        <v>642</v>
      </c>
      <c r="J9" s="8">
        <f t="array" ref="J9">SUM(IF($E$6:$E$79=H9,$C$6:$C$79,""))</f>
        <v>1.790149999999785E-2</v>
      </c>
      <c r="K9" s="5">
        <f t="shared" si="2"/>
        <v>6.8066539923946191E-4</v>
      </c>
      <c r="M9">
        <f>MATCH(Q9&amp;R9,DB!$CP$3:$GK$3,0)</f>
        <v>47</v>
      </c>
      <c r="N9" t="s">
        <v>642</v>
      </c>
      <c r="O9" s="8">
        <f>IF(AND(INDEX(DB!$CP$6:$GK$271,Plot!$C$1,Plot!$M9)&lt;0,INDEX(DB!$CP$6:$GK$271,Plot!$C$1,Plot!$M9)&gt;$B$4),0,INDEX(DB!$CP$6:$GK$271,Plot!$C$1,Plot!$M9))</f>
        <v>8.7084999999997859E-3</v>
      </c>
      <c r="P9" s="5">
        <f t="shared" si="3"/>
        <v>5.9763520788864658E-3</v>
      </c>
      <c r="Q9" t="s">
        <v>237</v>
      </c>
      <c r="R9" t="str">
        <f t="shared" si="4"/>
        <v>SO4</v>
      </c>
      <c r="T9">
        <f>MATCH(X9&amp;Y9,DB!$CP$3:$GK$3,0)</f>
        <v>65</v>
      </c>
      <c r="U9" t="s">
        <v>633</v>
      </c>
      <c r="V9" s="8">
        <f>IF(AND(INDEX(DB!$CP$6:$GK$271,Plot!$C$1,Plot!$T9)&lt;0,INDEX(DB!$CP$6:$GK$271,Plot!$C$1,Plot!$T9)&gt;$B$4),0,INDEX(DB!$CP$6:$GK$271,Plot!$C$1,Plot!$T9))</f>
        <v>9.5202099999999956E-2</v>
      </c>
      <c r="W9" s="5">
        <f t="shared" si="5"/>
        <v>1.5867016666666661E-2</v>
      </c>
      <c r="X9" t="str">
        <f t="shared" si="6"/>
        <v>Mobile</v>
      </c>
      <c r="Y9" t="s">
        <v>633</v>
      </c>
    </row>
    <row r="10" spans="1:25" x14ac:dyDescent="0.25">
      <c r="A10">
        <f>MATCH(E10&amp;F10,DB!$CP$3:$GK$3,0)</f>
        <v>16</v>
      </c>
      <c r="B10" t="str">
        <f t="shared" si="0"/>
        <v>Background Ocmb 25.5%</v>
      </c>
      <c r="C10" s="9">
        <f>IF(AND(INDEX(DB!$CP$6:$GK$271,Plot!$C$1,Plot!$A10)&lt;0,INDEX(DB!$CP$6:$GK$271,Plot!$C$1,Plot!$A10)&gt;$B$4),0,INDEX(DB!$CP$6:$GK$271,Plot!$C$1,Plot!$A10))</f>
        <v>6.7060474000000081</v>
      </c>
      <c r="D10" s="5">
        <f t="shared" si="1"/>
        <v>0.25498279087452502</v>
      </c>
      <c r="E10" t="str">
        <f t="shared" si="7"/>
        <v>Background</v>
      </c>
      <c r="F10" t="s">
        <v>634</v>
      </c>
      <c r="H10" t="s">
        <v>240</v>
      </c>
      <c r="I10" t="s">
        <v>643</v>
      </c>
      <c r="J10" s="8">
        <f t="array" ref="J10">SUM(IF($E$6:$E$79=H10,$C$6:$C$79,""))</f>
        <v>0.44169379999999836</v>
      </c>
      <c r="K10" s="5">
        <f t="shared" si="2"/>
        <v>1.6794441064638722E-2</v>
      </c>
      <c r="M10">
        <f>MATCH(Q10&amp;R10,DB!$CP$3:$GK$3,0)</f>
        <v>57</v>
      </c>
      <c r="N10" t="s">
        <v>643</v>
      </c>
      <c r="O10" s="8">
        <f>IF(AND(INDEX(DB!$CP$6:$GK$271,Plot!$C$1,Plot!$M10)&lt;0,INDEX(DB!$CP$6:$GK$271,Plot!$C$1,Plot!$M10)&gt;$B$4),0,INDEX(DB!$CP$6:$GK$271,Plot!$C$1,Plot!$M10))</f>
        <v>0.92149229999999993</v>
      </c>
      <c r="P10" s="5">
        <f t="shared" si="3"/>
        <v>0.63238932339472997</v>
      </c>
      <c r="Q10" t="s">
        <v>240</v>
      </c>
      <c r="R10" t="str">
        <f t="shared" si="4"/>
        <v>SO4</v>
      </c>
      <c r="T10">
        <f>MATCH(X10&amp;Y10,DB!$CP$3:$GK$3,0)</f>
        <v>66</v>
      </c>
      <c r="U10" t="s">
        <v>649</v>
      </c>
      <c r="V10" s="8">
        <f>IF(AND(INDEX(DB!$CP$6:$GK$271,Plot!$C$1,Plot!$T10)&lt;0,INDEX(DB!$CP$6:$GK$271,Plot!$C$1,Plot!$T10)&gt;$B$4),0,INDEX(DB!$CP$6:$GK$271,Plot!$C$1,Plot!$T10))</f>
        <v>4.5514974999999982</v>
      </c>
      <c r="W10" s="5">
        <f t="shared" si="5"/>
        <v>0.75858291666666633</v>
      </c>
      <c r="X10" t="str">
        <f t="shared" si="6"/>
        <v>Mobile</v>
      </c>
      <c r="Y10" t="s">
        <v>634</v>
      </c>
    </row>
    <row r="11" spans="1:25" x14ac:dyDescent="0.25">
      <c r="A11">
        <f>MATCH(E11&amp;F11,DB!$CP$3:$GK$3,0)</f>
        <v>17</v>
      </c>
      <c r="B11" t="str">
        <f t="shared" si="0"/>
        <v>Background SO4 -8.2%</v>
      </c>
      <c r="C11" s="9">
        <f>IF(AND(INDEX(DB!$CP$6:$GK$271,Plot!$C$1,Plot!$A11)&lt;0,INDEX(DB!$CP$6:$GK$271,Plot!$C$1,Plot!$A11)&gt;$B$4),0,INDEX(DB!$CP$6:$GK$271,Plot!$C$1,Plot!$A11))</f>
        <v>-2.1636889999999993</v>
      </c>
      <c r="D11" s="5">
        <f t="shared" si="1"/>
        <v>-8.2269543726235711E-2</v>
      </c>
      <c r="E11" t="str">
        <f t="shared" si="7"/>
        <v>Background</v>
      </c>
      <c r="F11" t="s">
        <v>635</v>
      </c>
      <c r="H11" t="s">
        <v>243</v>
      </c>
      <c r="I11" t="s">
        <v>644</v>
      </c>
      <c r="J11" s="8">
        <f t="array" ref="J11">SUM(IF($E$6:$E$79=H11,$C$6:$C$79,""))</f>
        <v>5.9462598999999985</v>
      </c>
      <c r="K11" s="5">
        <f t="shared" si="2"/>
        <v>0.22609353231939158</v>
      </c>
      <c r="M11">
        <f>MATCH(Q11&amp;R11,DB!$CP$3:$GK$3,0)</f>
        <v>67</v>
      </c>
      <c r="N11" t="s">
        <v>644</v>
      </c>
      <c r="O11" s="8">
        <f>IF(AND(INDEX(DB!$CP$6:$GK$271,Plot!$C$1,Plot!$M11)&lt;0,INDEX(DB!$CP$6:$GK$271,Plot!$C$1,Plot!$M11)&gt;$B$4),0,INDEX(DB!$CP$6:$GK$271,Plot!$C$1,Plot!$M11))</f>
        <v>-0.1430285</v>
      </c>
      <c r="P11" s="5">
        <f t="shared" si="3"/>
        <v>-9.8155672425220636E-2</v>
      </c>
      <c r="Q11" t="s">
        <v>243</v>
      </c>
      <c r="R11" t="str">
        <f t="shared" si="4"/>
        <v>SO4</v>
      </c>
      <c r="T11">
        <f>MATCH(X11&amp;Y11,DB!$CP$3:$GK$3,0)</f>
        <v>67</v>
      </c>
      <c r="U11" t="s">
        <v>635</v>
      </c>
      <c r="V11" s="8">
        <f>IF(AND(INDEX(DB!$CP$6:$GK$271,Plot!$C$1,Plot!$T11)&lt;0,INDEX(DB!$CP$6:$GK$271,Plot!$C$1,Plot!$T11)&gt;$B$4),0,INDEX(DB!$CP$6:$GK$271,Plot!$C$1,Plot!$T11))</f>
        <v>-0.1430285</v>
      </c>
      <c r="W11" s="5">
        <f t="shared" si="5"/>
        <v>-2.3838083333333333E-2</v>
      </c>
      <c r="X11" t="str">
        <f t="shared" si="6"/>
        <v>Mobile</v>
      </c>
      <c r="Y11" t="s">
        <v>635</v>
      </c>
    </row>
    <row r="12" spans="1:25" x14ac:dyDescent="0.25">
      <c r="A12">
        <f>MATCH(E12&amp;F12,DB!$CP$3:$GK$3,0)</f>
        <v>18</v>
      </c>
      <c r="B12" t="str">
        <f t="shared" si="0"/>
        <v>Background NO3 2.9%</v>
      </c>
      <c r="C12" s="9">
        <f>IF(AND(INDEX(DB!$CP$6:$GK$271,Plot!$C$1,Plot!$A12)&lt;0,INDEX(DB!$CP$6:$GK$271,Plot!$C$1,Plot!$A12)&gt;$B$4),0,INDEX(DB!$CP$6:$GK$271,Plot!$C$1,Plot!$A12))</f>
        <v>0.7673646000000004</v>
      </c>
      <c r="D12" s="5">
        <f t="shared" si="1"/>
        <v>2.9177361216730053E-2</v>
      </c>
      <c r="E12" t="str">
        <f t="shared" si="7"/>
        <v>Background</v>
      </c>
      <c r="F12" t="s">
        <v>636</v>
      </c>
      <c r="H12" t="s">
        <v>246</v>
      </c>
      <c r="I12" t="s">
        <v>645</v>
      </c>
      <c r="J12" s="8">
        <f t="array" ref="J12">SUM(IF($E$6:$E$79=H12,$C$6:$C$79,""))</f>
        <v>0.18191069999999968</v>
      </c>
      <c r="K12" s="5">
        <f t="shared" si="2"/>
        <v>6.9167566539923833E-3</v>
      </c>
      <c r="M12">
        <f>MATCH(Q12&amp;R12,DB!$CP$3:$GK$3,0)</f>
        <v>77</v>
      </c>
      <c r="N12" t="s">
        <v>645</v>
      </c>
      <c r="O12" s="8">
        <f>IF(AND(INDEX(DB!$CP$6:$GK$271,Plot!$C$1,Plot!$M12)&lt;0,INDEX(DB!$CP$6:$GK$271,Plot!$C$1,Plot!$M12)&gt;$B$4),0,INDEX(DB!$CP$6:$GK$271,Plot!$C$1,Plot!$M12))</f>
        <v>0.88697809999999988</v>
      </c>
      <c r="P12" s="5">
        <f t="shared" si="3"/>
        <v>0.60870338311556493</v>
      </c>
      <c r="Q12" t="s">
        <v>246</v>
      </c>
      <c r="R12" t="str">
        <f t="shared" si="4"/>
        <v>SO4</v>
      </c>
      <c r="T12">
        <f>MATCH(X12&amp;Y12,DB!$CP$3:$GK$3,0)</f>
        <v>68</v>
      </c>
      <c r="U12" t="s">
        <v>636</v>
      </c>
      <c r="V12" s="8">
        <f>IF(AND(INDEX(DB!$CP$6:$GK$271,Plot!$C$1,Plot!$T12)&lt;0,INDEX(DB!$CP$6:$GK$271,Plot!$C$1,Plot!$T12)&gt;$B$4),0,INDEX(DB!$CP$6:$GK$271,Plot!$C$1,Plot!$T12))</f>
        <v>0.49406159999999999</v>
      </c>
      <c r="W12" s="5">
        <f t="shared" si="5"/>
        <v>8.2343600000000003E-2</v>
      </c>
      <c r="X12" t="str">
        <f t="shared" si="6"/>
        <v>Mobile</v>
      </c>
      <c r="Y12" t="s">
        <v>636</v>
      </c>
    </row>
    <row r="13" spans="1:25" x14ac:dyDescent="0.25">
      <c r="A13">
        <f>MATCH(E13&amp;F13,DB!$CP$3:$GK$3,0)</f>
        <v>19</v>
      </c>
      <c r="B13" t="str">
        <f t="shared" si="0"/>
        <v>Background water -2.2%</v>
      </c>
      <c r="C13" s="9">
        <f>IF(AND(INDEX(DB!$CP$6:$GK$271,Plot!$C$1,Plot!$A13)&lt;0,INDEX(DB!$CP$6:$GK$271,Plot!$C$1,Plot!$A13)&gt;$B$4),0,INDEX(DB!$CP$6:$GK$271,Plot!$C$1,Plot!$A13))</f>
        <v>-0.56592419999999999</v>
      </c>
      <c r="D13" s="5">
        <f t="shared" si="1"/>
        <v>-2.1518030418250948E-2</v>
      </c>
      <c r="E13" t="str">
        <f t="shared" si="7"/>
        <v>Background</v>
      </c>
      <c r="F13" t="s">
        <v>637</v>
      </c>
      <c r="H13" t="s">
        <v>249</v>
      </c>
      <c r="I13" t="s">
        <v>235</v>
      </c>
      <c r="J13" s="8">
        <f t="array" ref="J13">SUM(IF($E$6:$E$79=H13,$C$6:$C$79,""))</f>
        <v>14.245330199999998</v>
      </c>
      <c r="K13" s="5">
        <f t="shared" si="2"/>
        <v>0.54164753612167293</v>
      </c>
      <c r="M13">
        <f>MATCH(Q13&amp;R13,DB!$CP$3:$GK$3,0)</f>
        <v>87</v>
      </c>
      <c r="N13" t="s">
        <v>235</v>
      </c>
      <c r="O13" s="8">
        <f>IF(AND(INDEX(DB!$CP$6:$GK$271,Plot!$C$1,Plot!$M13)&lt;0,INDEX(DB!$CP$6:$GK$271,Plot!$C$1,Plot!$M13)&gt;$B$4),0,INDEX(DB!$CP$6:$GK$271,Plot!$C$1,Plot!$M13))</f>
        <v>0.88220579999999993</v>
      </c>
      <c r="P13" s="5">
        <f t="shared" si="3"/>
        <v>0.60542831335314085</v>
      </c>
      <c r="Q13" t="s">
        <v>249</v>
      </c>
      <c r="R13" t="str">
        <f t="shared" si="4"/>
        <v>SO4</v>
      </c>
      <c r="T13">
        <f>MATCH(X13&amp;Y13,DB!$CP$3:$GK$3,0)</f>
        <v>69</v>
      </c>
      <c r="U13" t="s">
        <v>652</v>
      </c>
      <c r="V13" s="8">
        <f>IF(AND(INDEX(DB!$CP$6:$GK$271,Plot!$C$1,Plot!$T13)&lt;0,INDEX(DB!$CP$6:$GK$271,Plot!$C$1,Plot!$T13)&gt;$B$4),0,INDEX(DB!$CP$6:$GK$271,Plot!$C$1,Plot!$T13))</f>
        <v>-4.0628899999999968E-2</v>
      </c>
      <c r="W13" s="5">
        <f t="shared" si="5"/>
        <v>-6.771483333333328E-3</v>
      </c>
      <c r="X13" t="str">
        <f t="shared" si="6"/>
        <v>Mobile</v>
      </c>
      <c r="Y13" t="s">
        <v>637</v>
      </c>
    </row>
    <row r="14" spans="1:25" x14ac:dyDescent="0.25">
      <c r="A14">
        <f>MATCH(E14&amp;F14,DB!$CP$3:$GK$3,0)</f>
        <v>20</v>
      </c>
      <c r="B14" t="str">
        <f t="shared" si="0"/>
        <v>Background salt 0.7%</v>
      </c>
      <c r="C14" s="9">
        <f>IF(AND(INDEX(DB!$CP$6:$GK$271,Plot!$C$1,Plot!$A14)&lt;0,INDEX(DB!$CP$6:$GK$271,Plot!$C$1,Plot!$A14)&gt;$B$4),0,INDEX(DB!$CP$6:$GK$271,Plot!$C$1,Plot!$A14))</f>
        <v>0.18997319999999995</v>
      </c>
      <c r="D14" s="5">
        <f t="shared" si="1"/>
        <v>7.2233155893536103E-3</v>
      </c>
      <c r="E14" t="str">
        <f t="shared" si="7"/>
        <v>Background</v>
      </c>
      <c r="F14" t="s">
        <v>638</v>
      </c>
      <c r="H14" t="s">
        <v>252</v>
      </c>
      <c r="I14" t="s">
        <v>252</v>
      </c>
      <c r="J14" s="8">
        <f t="array" ref="J14">SUM(IF($E$6:$E$79=H14,$C$6:$C$79,""))</f>
        <v>0.85909589999999847</v>
      </c>
      <c r="K14" s="5">
        <f t="shared" si="2"/>
        <v>3.2665243346007546E-2</v>
      </c>
      <c r="M14">
        <f>MATCH(Q14&amp;R14,DB!$CP$3:$GK$3,0)</f>
        <v>97</v>
      </c>
      <c r="N14" t="s">
        <v>252</v>
      </c>
      <c r="O14" s="8">
        <f>IF(AND(INDEX(DB!$CP$6:$GK$271,Plot!$C$1,Plot!$M14)&lt;0,INDEX(DB!$CP$6:$GK$271,Plot!$C$1,Plot!$M14)&gt;$B$4),0,INDEX(DB!$CP$6:$GK$271,Plot!$C$1,Plot!$M14))</f>
        <v>1.0672734999999998</v>
      </c>
      <c r="P14" s="5">
        <f t="shared" si="3"/>
        <v>0.7324340816978343</v>
      </c>
      <c r="Q14" t="s">
        <v>252</v>
      </c>
      <c r="R14" t="str">
        <f t="shared" si="4"/>
        <v>SO4</v>
      </c>
      <c r="T14">
        <f>MATCH(X14&amp;Y14,DB!$CP$3:$GK$3,0)</f>
        <v>70</v>
      </c>
      <c r="U14" t="s">
        <v>651</v>
      </c>
      <c r="V14" s="8">
        <f>IF(AND(INDEX(DB!$CP$6:$GK$271,Plot!$C$1,Plot!$T14)&lt;0,INDEX(DB!$CP$6:$GK$271,Plot!$C$1,Plot!$T14)&gt;$B$4),0,INDEX(DB!$CP$6:$GK$271,Plot!$C$1,Plot!$T14))</f>
        <v>-2.7226299999999995E-2</v>
      </c>
      <c r="W14" s="5">
        <f t="shared" si="5"/>
        <v>-4.5377166666666661E-3</v>
      </c>
      <c r="X14" t="str">
        <f t="shared" si="6"/>
        <v>Mobile</v>
      </c>
      <c r="Y14" t="s">
        <v>638</v>
      </c>
    </row>
    <row r="15" spans="1:25" x14ac:dyDescent="0.25">
      <c r="A15">
        <f>MATCH(E15&amp;F15,DB!$CP$3:$GK$3,0)</f>
        <v>23</v>
      </c>
      <c r="B15" t="str">
        <f t="shared" si="0"/>
        <v>Natural crustal 0.1%</v>
      </c>
      <c r="C15" s="9">
        <f>IF(AND(INDEX(DB!$CP$6:$GK$271,Plot!$C$1,Plot!$A15)&lt;0,INDEX(DB!$CP$6:$GK$271,Plot!$C$1,Plot!$A15)&gt;$B$4),0,INDEX(DB!$CP$6:$GK$271,Plot!$C$1,Plot!$A15))</f>
        <v>2.1440800000000149E-2</v>
      </c>
      <c r="D15" s="5">
        <f t="shared" si="1"/>
        <v>8.1523954372624138E-4</v>
      </c>
      <c r="E15" t="s">
        <v>231</v>
      </c>
      <c r="F15" t="s">
        <v>631</v>
      </c>
      <c r="H15" t="s">
        <v>626</v>
      </c>
      <c r="J15" s="8">
        <f>C79</f>
        <v>26.3</v>
      </c>
      <c r="K15" s="5">
        <f t="shared" si="2"/>
        <v>1</v>
      </c>
      <c r="M15">
        <f>MATCH(Q15&amp;R15,DB!$CP$3:$GK$3,0)</f>
        <v>7</v>
      </c>
      <c r="N15" t="s">
        <v>626</v>
      </c>
      <c r="O15" s="8">
        <f>IF(AND(INDEX(DB!$CP$6:$GK$271,Plot!$C$1,Plot!$M15)&lt;0,INDEX(DB!$CP$6:$GK$271,Plot!$C$1,Plot!$M15)&gt;$B$4),0,INDEX(DB!$CP$6:$GK$271,Plot!$C$1,Plot!$M15))</f>
        <v>1.4571597999999999</v>
      </c>
      <c r="P15" s="5">
        <f t="shared" si="3"/>
        <v>1</v>
      </c>
      <c r="Q15" t="s">
        <v>627</v>
      </c>
      <c r="R15" t="str">
        <f t="shared" si="4"/>
        <v>SO4</v>
      </c>
      <c r="T15">
        <f>MATCH(X15&amp;Y15,DB!$CP$3:$GK$3,0)</f>
        <v>61</v>
      </c>
      <c r="U15" t="s">
        <v>626</v>
      </c>
      <c r="V15" s="8">
        <f>IF(AND(INDEX(DB!$CP$6:$GK$271,Plot!$C$1,Plot!$T15)&lt;0,INDEX(DB!$CP$6:$GK$271,Plot!$C$1,Plot!$T15)&gt;$B$4),0,INDEX(DB!$CP$6:$GK$271,Plot!$C$1,Plot!$T15))</f>
        <v>6</v>
      </c>
      <c r="W15" s="5">
        <f t="shared" si="5"/>
        <v>1</v>
      </c>
      <c r="X15" t="str">
        <f t="shared" si="6"/>
        <v>Mobile</v>
      </c>
      <c r="Y15" t="s">
        <v>624</v>
      </c>
    </row>
    <row r="16" spans="1:25" x14ac:dyDescent="0.25">
      <c r="A16">
        <f>MATCH(E16&amp;F16,DB!$CP$3:$GK$3,0)</f>
        <v>24</v>
      </c>
      <c r="B16" t="str">
        <f t="shared" si="0"/>
        <v>Natural EC 0.0%</v>
      </c>
      <c r="C16" s="9">
        <f>IF(AND(INDEX(DB!$CP$6:$GK$271,Plot!$C$1,Plot!$A16)&lt;0,INDEX(DB!$CP$6:$GK$271,Plot!$C$1,Plot!$A16)&gt;$B$4),0,INDEX(DB!$CP$6:$GK$271,Plot!$C$1,Plot!$A16))</f>
        <v>0</v>
      </c>
      <c r="D16" s="5">
        <f t="shared" si="1"/>
        <v>0</v>
      </c>
      <c r="E16" t="str">
        <f>E15</f>
        <v>Natural</v>
      </c>
      <c r="F16" t="s">
        <v>632</v>
      </c>
      <c r="M16">
        <f>MATCH(Q16&amp;R16,DB!$CP$3:$GK$3,0)</f>
        <v>1</v>
      </c>
      <c r="N16" t="s">
        <v>648</v>
      </c>
      <c r="O16" s="8">
        <f>IF(AND(INDEX(DB!$CP$6:$GK$271,Plot!$C$1,Plot!$M16)&lt;0,INDEX(DB!$CP$6:$GK$271,Plot!$C$1,Plot!$M16)&gt;$B$4),0,INDEX(DB!$CP$6:$GK$271,Plot!$C$1,Plot!$M16))</f>
        <v>26.3</v>
      </c>
      <c r="P16" s="5">
        <f>O15/O16</f>
        <v>5.5405315589353604E-2</v>
      </c>
      <c r="Q16" t="s">
        <v>627</v>
      </c>
      <c r="R16" t="s">
        <v>624</v>
      </c>
      <c r="T16">
        <f>MATCH(X16&amp;Y16,DB!$CP$3:$GK$3,0)</f>
        <v>1</v>
      </c>
      <c r="U16" t="s">
        <v>648</v>
      </c>
      <c r="V16" s="8">
        <f>IF(AND(INDEX(DB!$CP$6:$GK$271,Plot!$C$1,Plot!$T16)&lt;0,INDEX(DB!$CP$6:$GK$271,Plot!$C$1,Plot!$T16)&gt;$B$4),0,INDEX(DB!$CP$6:$GK$271,Plot!$C$1,Plot!$T16))</f>
        <v>26.3</v>
      </c>
      <c r="W16" s="5">
        <f>V15/V16</f>
        <v>0.22813688212927757</v>
      </c>
      <c r="X16" t="s">
        <v>627</v>
      </c>
      <c r="Y16" t="s">
        <v>624</v>
      </c>
    </row>
    <row r="17" spans="1:29" x14ac:dyDescent="0.25">
      <c r="A17">
        <f>MATCH(E17&amp;F17,DB!$CP$3:$GK$3,0)</f>
        <v>25</v>
      </c>
      <c r="B17" t="str">
        <f t="shared" si="0"/>
        <v>Natural NH4 0.0%</v>
      </c>
      <c r="C17" s="9">
        <f>IF(AND(INDEX(DB!$CP$6:$GK$271,Plot!$C$1,Plot!$A17)&lt;0,INDEX(DB!$CP$6:$GK$271,Plot!$C$1,Plot!$A17)&gt;$B$4),0,INDEX(DB!$CP$6:$GK$271,Plot!$C$1,Plot!$A17))</f>
        <v>4.2581000000000424E-3</v>
      </c>
      <c r="D17" s="5">
        <f t="shared" si="1"/>
        <v>1.6190494296578107E-4</v>
      </c>
      <c r="E17" t="str">
        <f t="shared" ref="E17:E22" si="8">E16</f>
        <v>Natural</v>
      </c>
      <c r="F17" t="s">
        <v>633</v>
      </c>
    </row>
    <row r="18" spans="1:29" x14ac:dyDescent="0.25">
      <c r="A18">
        <f>MATCH(E18&amp;F18,DB!$CP$3:$GK$3,0)</f>
        <v>26</v>
      </c>
      <c r="B18" t="str">
        <f t="shared" si="0"/>
        <v>Natural Ocmb 0.0%</v>
      </c>
      <c r="C18" s="9">
        <f>IF(AND(INDEX(DB!$CP$6:$GK$271,Plot!$C$1,Plot!$A18)&lt;0,INDEX(DB!$CP$6:$GK$271,Plot!$C$1,Plot!$A18)&gt;$B$4),0,INDEX(DB!$CP$6:$GK$271,Plot!$C$1,Plot!$A18))</f>
        <v>0</v>
      </c>
      <c r="D18" s="5">
        <f t="shared" si="1"/>
        <v>0</v>
      </c>
      <c r="E18" t="str">
        <f t="shared" si="8"/>
        <v>Natural</v>
      </c>
      <c r="F18" t="s">
        <v>634</v>
      </c>
    </row>
    <row r="19" spans="1:29" x14ac:dyDescent="0.25">
      <c r="A19">
        <f>MATCH(E19&amp;F19,DB!$CP$3:$GK$3,0)</f>
        <v>27</v>
      </c>
      <c r="B19" t="str">
        <f t="shared" si="0"/>
        <v>Natural SO4 0.0%</v>
      </c>
      <c r="C19" s="9">
        <f>IF(AND(INDEX(DB!$CP$6:$GK$271,Plot!$C$1,Plot!$A19)&lt;0,INDEX(DB!$CP$6:$GK$271,Plot!$C$1,Plot!$A19)&gt;$B$4),0,INDEX(DB!$CP$6:$GK$271,Plot!$C$1,Plot!$A19))</f>
        <v>8.6710999999999316E-3</v>
      </c>
      <c r="D19" s="5">
        <f t="shared" si="1"/>
        <v>3.2969961977186049E-4</v>
      </c>
      <c r="E19" t="str">
        <f t="shared" si="8"/>
        <v>Natural</v>
      </c>
      <c r="F19" t="s">
        <v>635</v>
      </c>
    </row>
    <row r="20" spans="1:29" x14ac:dyDescent="0.25">
      <c r="A20">
        <f>MATCH(E20&amp;F20,DB!$CP$3:$GK$3,0)</f>
        <v>28</v>
      </c>
      <c r="B20" t="str">
        <f t="shared" si="0"/>
        <v>Natural NO3 0.0%</v>
      </c>
      <c r="C20" s="9">
        <f>IF(AND(INDEX(DB!$CP$6:$GK$271,Plot!$C$1,Plot!$A20)&lt;0,INDEX(DB!$CP$6:$GK$271,Plot!$C$1,Plot!$A20)&gt;$B$4),0,INDEX(DB!$CP$6:$GK$271,Plot!$C$1,Plot!$A20))</f>
        <v>4.6662999999999011E-3</v>
      </c>
      <c r="D20" s="5">
        <f t="shared" si="1"/>
        <v>1.7742585551330423E-4</v>
      </c>
      <c r="E20" t="str">
        <f t="shared" si="8"/>
        <v>Natural</v>
      </c>
      <c r="F20" t="s">
        <v>636</v>
      </c>
    </row>
    <row r="21" spans="1:29" x14ac:dyDescent="0.25">
      <c r="A21">
        <f>MATCH(E21&amp;F21,DB!$CP$3:$GK$3,0)</f>
        <v>29</v>
      </c>
      <c r="B21" t="str">
        <f t="shared" si="0"/>
        <v>Natural water 0.0%</v>
      </c>
      <c r="C21" s="9">
        <f>IF(AND(INDEX(DB!$CP$6:$GK$271,Plot!$C$1,Plot!$A21)&lt;0,INDEX(DB!$CP$6:$GK$271,Plot!$C$1,Plot!$A21)&gt;$B$4),0,INDEX(DB!$CP$6:$GK$271,Plot!$C$1,Plot!$A21))</f>
        <v>2.8299999999999992E-3</v>
      </c>
      <c r="D21" s="5">
        <f t="shared" si="1"/>
        <v>1.0760456273764256E-4</v>
      </c>
      <c r="E21" t="str">
        <f t="shared" si="8"/>
        <v>Natural</v>
      </c>
      <c r="F21" t="s">
        <v>637</v>
      </c>
      <c r="AA21" t="s">
        <v>348</v>
      </c>
      <c r="AB21" t="s">
        <v>231</v>
      </c>
      <c r="AC21" t="s">
        <v>648</v>
      </c>
    </row>
    <row r="22" spans="1:29" x14ac:dyDescent="0.25">
      <c r="A22">
        <f>MATCH(E22&amp;F22,DB!$CP$3:$GK$3,0)</f>
        <v>30</v>
      </c>
      <c r="B22" t="str">
        <f t="shared" si="0"/>
        <v>Natural salt 0.0%</v>
      </c>
      <c r="C22" s="9">
        <f>IF(AND(INDEX(DB!$CP$6:$GK$271,Plot!$C$1,Plot!$A22)&lt;0,INDEX(DB!$CP$6:$GK$271,Plot!$C$1,Plot!$A22)&gt;$B$4),0,INDEX(DB!$CP$6:$GK$271,Plot!$C$1,Plot!$A22))</f>
        <v>0</v>
      </c>
      <c r="D22" s="5">
        <f t="shared" si="1"/>
        <v>0</v>
      </c>
      <c r="E22" t="str">
        <f t="shared" si="8"/>
        <v>Natural</v>
      </c>
      <c r="F22" t="s">
        <v>638</v>
      </c>
      <c r="AA22" t="s">
        <v>349</v>
      </c>
      <c r="AB22" t="s">
        <v>234</v>
      </c>
      <c r="AC22" t="s">
        <v>653</v>
      </c>
    </row>
    <row r="23" spans="1:29" x14ac:dyDescent="0.25">
      <c r="A23">
        <f>MATCH(E23&amp;F23,DB!$CP$3:$GK$3,0)</f>
        <v>33</v>
      </c>
      <c r="B23" t="str">
        <f t="shared" si="0"/>
        <v>Fires crustal -0.2%</v>
      </c>
      <c r="C23" s="9">
        <f>IF(AND(INDEX(DB!$CP$6:$GK$271,Plot!$C$1,Plot!$A23)&lt;0,INDEX(DB!$CP$6:$GK$271,Plot!$C$1,Plot!$A23)&gt;$B$4),0,INDEX(DB!$CP$6:$GK$271,Plot!$C$1,Plot!$A23))</f>
        <v>-6.3960799999999818E-2</v>
      </c>
      <c r="D23" s="5">
        <f t="shared" si="1"/>
        <v>-2.4319695817490426E-3</v>
      </c>
      <c r="E23" t="s">
        <v>234</v>
      </c>
      <c r="F23" t="s">
        <v>631</v>
      </c>
      <c r="AA23" t="s">
        <v>350</v>
      </c>
      <c r="AB23" t="s">
        <v>237</v>
      </c>
      <c r="AC23" t="s">
        <v>650</v>
      </c>
    </row>
    <row r="24" spans="1:29" x14ac:dyDescent="0.25">
      <c r="A24">
        <f>MATCH(E24&amp;F24,DB!$CP$3:$GK$3,0)</f>
        <v>34</v>
      </c>
      <c r="B24" t="str">
        <f t="shared" si="0"/>
        <v>Fires EC 0.1%</v>
      </c>
      <c r="C24" s="9">
        <f>IF(AND(INDEX(DB!$CP$6:$GK$271,Plot!$C$1,Plot!$A24)&lt;0,INDEX(DB!$CP$6:$GK$271,Plot!$C$1,Plot!$A24)&gt;$B$4),0,INDEX(DB!$CP$6:$GK$271,Plot!$C$1,Plot!$A24))</f>
        <v>1.6953299999999949E-2</v>
      </c>
      <c r="D24" s="5">
        <f t="shared" si="1"/>
        <v>6.4461216730037822E-4</v>
      </c>
      <c r="E24" t="str">
        <f>E23</f>
        <v>Fires</v>
      </c>
      <c r="F24" t="s">
        <v>632</v>
      </c>
      <c r="AA24" t="s">
        <v>351</v>
      </c>
      <c r="AB24" t="s">
        <v>240</v>
      </c>
      <c r="AC24" t="s">
        <v>632</v>
      </c>
    </row>
    <row r="25" spans="1:29" x14ac:dyDescent="0.25">
      <c r="A25">
        <f>MATCH(E25&amp;F25,DB!$CP$3:$GK$3,0)</f>
        <v>35</v>
      </c>
      <c r="B25" t="str">
        <f t="shared" si="0"/>
        <v>Fires NH4 0.0%</v>
      </c>
      <c r="C25" s="9">
        <f>IF(AND(INDEX(DB!$CP$6:$GK$271,Plot!$C$1,Plot!$A25)&lt;0,INDEX(DB!$CP$6:$GK$271,Plot!$C$1,Plot!$A25)&gt;$B$4),0,INDEX(DB!$CP$6:$GK$271,Plot!$C$1,Plot!$A25))</f>
        <v>-3.9130000000000553E-3</v>
      </c>
      <c r="D25" s="5">
        <f t="shared" si="1"/>
        <v>-1.4878326996197927E-4</v>
      </c>
      <c r="E25" t="str">
        <f t="shared" ref="E25:E30" si="9">E24</f>
        <v>Fires</v>
      </c>
      <c r="F25" t="s">
        <v>633</v>
      </c>
      <c r="AA25" t="s">
        <v>352</v>
      </c>
      <c r="AB25" t="s">
        <v>243</v>
      </c>
      <c r="AC25" t="s">
        <v>633</v>
      </c>
    </row>
    <row r="26" spans="1:29" x14ac:dyDescent="0.25">
      <c r="A26">
        <f>MATCH(E26&amp;F26,DB!$CP$3:$GK$3,0)</f>
        <v>36</v>
      </c>
      <c r="B26" t="str">
        <f t="shared" si="0"/>
        <v>Fires Ocmb 1.1%</v>
      </c>
      <c r="C26" s="9">
        <f>IF(AND(INDEX(DB!$CP$6:$GK$271,Plot!$C$1,Plot!$A26)&lt;0,INDEX(DB!$CP$6:$GK$271,Plot!$C$1,Plot!$A26)&gt;$B$4),0,INDEX(DB!$CP$6:$GK$271,Plot!$C$1,Plot!$A26))</f>
        <v>0.29656409999999767</v>
      </c>
      <c r="D26" s="5">
        <f t="shared" si="1"/>
        <v>1.1276201520912459E-2</v>
      </c>
      <c r="E26" t="str">
        <f t="shared" si="9"/>
        <v>Fires</v>
      </c>
      <c r="F26" t="s">
        <v>634</v>
      </c>
      <c r="AA26" t="s">
        <v>353</v>
      </c>
      <c r="AB26" t="s">
        <v>246</v>
      </c>
      <c r="AC26" t="s">
        <v>649</v>
      </c>
    </row>
    <row r="27" spans="1:29" x14ac:dyDescent="0.25">
      <c r="A27">
        <f>MATCH(E27&amp;F27,DB!$CP$3:$GK$3,0)</f>
        <v>37</v>
      </c>
      <c r="B27" t="str">
        <f t="shared" si="0"/>
        <v>Fires SO4 0.0%</v>
      </c>
      <c r="C27" s="9">
        <f>IF(AND(INDEX(DB!$CP$6:$GK$271,Plot!$C$1,Plot!$A27)&lt;0,INDEX(DB!$CP$6:$GK$271,Plot!$C$1,Plot!$A27)&gt;$B$4),0,INDEX(DB!$CP$6:$GK$271,Plot!$C$1,Plot!$A27))</f>
        <v>-1.1452000000000018E-2</v>
      </c>
      <c r="D27" s="5">
        <f t="shared" si="1"/>
        <v>-4.3543726235741509E-4</v>
      </c>
      <c r="E27" t="str">
        <f t="shared" si="9"/>
        <v>Fires</v>
      </c>
      <c r="F27" t="s">
        <v>635</v>
      </c>
      <c r="AA27" t="s">
        <v>354</v>
      </c>
      <c r="AB27" t="s">
        <v>249</v>
      </c>
      <c r="AC27" t="s">
        <v>635</v>
      </c>
    </row>
    <row r="28" spans="1:29" x14ac:dyDescent="0.25">
      <c r="A28">
        <f>MATCH(E28&amp;F28,DB!$CP$3:$GK$3,0)</f>
        <v>38</v>
      </c>
      <c r="B28" t="str">
        <f t="shared" si="0"/>
        <v>Fires NO3 0.0%</v>
      </c>
      <c r="C28" s="9">
        <f>IF(AND(INDEX(DB!$CP$6:$GK$271,Plot!$C$1,Plot!$A28)&lt;0,INDEX(DB!$CP$6:$GK$271,Plot!$C$1,Plot!$A28)&gt;$B$4),0,INDEX(DB!$CP$6:$GK$271,Plot!$C$1,Plot!$A28))</f>
        <v>5.3501999999999716E-3</v>
      </c>
      <c r="D28" s="5">
        <f t="shared" si="1"/>
        <v>2.0342965779467572E-4</v>
      </c>
      <c r="E28" t="str">
        <f t="shared" si="9"/>
        <v>Fires</v>
      </c>
      <c r="F28" t="s">
        <v>636</v>
      </c>
      <c r="AA28" t="s">
        <v>355</v>
      </c>
      <c r="AB28" t="s">
        <v>252</v>
      </c>
      <c r="AC28" t="s">
        <v>636</v>
      </c>
    </row>
    <row r="29" spans="1:29" x14ac:dyDescent="0.25">
      <c r="A29">
        <f>MATCH(E29&amp;F29,DB!$CP$3:$GK$3,0)</f>
        <v>39</v>
      </c>
      <c r="B29" t="str">
        <f t="shared" si="0"/>
        <v>Fires water 0.0%</v>
      </c>
      <c r="C29" s="9">
        <f>IF(AND(INDEX(DB!$CP$6:$GK$271,Plot!$C$1,Plot!$A29)&lt;0,INDEX(DB!$CP$6:$GK$271,Plot!$C$1,Plot!$A29)&gt;$B$4),0,INDEX(DB!$CP$6:$GK$271,Plot!$C$1,Plot!$A29))</f>
        <v>-3.8779999999999371E-4</v>
      </c>
      <c r="D29" s="5">
        <f t="shared" si="1"/>
        <v>-1.4745247148288734E-5</v>
      </c>
      <c r="E29" t="str">
        <f t="shared" si="9"/>
        <v>Fires</v>
      </c>
      <c r="F29" t="s">
        <v>637</v>
      </c>
      <c r="AA29" t="s">
        <v>356</v>
      </c>
      <c r="AB29" t="s">
        <v>646</v>
      </c>
      <c r="AC29" t="s">
        <v>652</v>
      </c>
    </row>
    <row r="30" spans="1:29" x14ac:dyDescent="0.25">
      <c r="A30">
        <f>MATCH(E30&amp;F30,DB!$CP$3:$GK$3,0)</f>
        <v>40</v>
      </c>
      <c r="B30" t="str">
        <f t="shared" si="0"/>
        <v>Fires salt 0.0%</v>
      </c>
      <c r="C30" s="9">
        <f>IF(AND(INDEX(DB!$CP$6:$GK$271,Plot!$C$1,Plot!$A30)&lt;0,INDEX(DB!$CP$6:$GK$271,Plot!$C$1,Plot!$A30)&gt;$B$4),0,INDEX(DB!$CP$6:$GK$271,Plot!$C$1,Plot!$A30))</f>
        <v>6.1642000000000086E-3</v>
      </c>
      <c r="D30" s="5">
        <f t="shared" si="1"/>
        <v>2.3438022813688245E-4</v>
      </c>
      <c r="E30" t="str">
        <f t="shared" si="9"/>
        <v>Fires</v>
      </c>
      <c r="F30" t="s">
        <v>638</v>
      </c>
      <c r="AA30" t="s">
        <v>357</v>
      </c>
      <c r="AC30" t="s">
        <v>651</v>
      </c>
    </row>
    <row r="31" spans="1:29" x14ac:dyDescent="0.25">
      <c r="A31">
        <f>MATCH(E31&amp;F31,DB!$CP$3:$GK$3,0)</f>
        <v>43</v>
      </c>
      <c r="B31" t="str">
        <f t="shared" si="0"/>
        <v>Upstream Oil+Gas crustal 0.0%</v>
      </c>
      <c r="C31" s="9">
        <f>IF(AND(INDEX(DB!$CP$6:$GK$271,Plot!$C$1,Plot!$A31)&lt;0,INDEX(DB!$CP$6:$GK$271,Plot!$C$1,Plot!$A31)&gt;$B$4),0,INDEX(DB!$CP$6:$GK$271,Plot!$C$1,Plot!$A31))</f>
        <v>6.0489999999990829E-4</v>
      </c>
      <c r="D31" s="5">
        <f t="shared" si="1"/>
        <v>2.2999999999996514E-5</v>
      </c>
      <c r="E31" t="s">
        <v>237</v>
      </c>
      <c r="F31" t="s">
        <v>631</v>
      </c>
      <c r="AA31" t="s">
        <v>358</v>
      </c>
    </row>
    <row r="32" spans="1:29" x14ac:dyDescent="0.25">
      <c r="A32">
        <f>MATCH(E32&amp;F32,DB!$CP$3:$GK$3,0)</f>
        <v>44</v>
      </c>
      <c r="B32" t="str">
        <f t="shared" si="0"/>
        <v>Upstream Oil+Gas EC 0.0%</v>
      </c>
      <c r="C32" s="9">
        <f>IF(AND(INDEX(DB!$CP$6:$GK$271,Plot!$C$1,Plot!$A32)&lt;0,INDEX(DB!$CP$6:$GK$271,Plot!$C$1,Plot!$A32)&gt;$B$4),0,INDEX(DB!$CP$6:$GK$271,Plot!$C$1,Plot!$A32))</f>
        <v>2.1549999999992409E-4</v>
      </c>
      <c r="D32" s="5">
        <f t="shared" si="1"/>
        <v>8.1939163498069991E-6</v>
      </c>
      <c r="E32" t="str">
        <f>E31</f>
        <v>Upstream Oil+Gas</v>
      </c>
      <c r="F32" t="s">
        <v>632</v>
      </c>
      <c r="AA32" t="s">
        <v>359</v>
      </c>
    </row>
    <row r="33" spans="1:27" x14ac:dyDescent="0.25">
      <c r="A33">
        <f>MATCH(E33&amp;F33,DB!$CP$3:$GK$3,0)</f>
        <v>45</v>
      </c>
      <c r="B33" t="str">
        <f t="shared" si="0"/>
        <v>Upstream Oil+Gas NH4 0.0%</v>
      </c>
      <c r="C33" s="9">
        <f>IF(AND(INDEX(DB!$CP$6:$GK$271,Plot!$C$1,Plot!$A33)&lt;0,INDEX(DB!$CP$6:$GK$271,Plot!$C$1,Plot!$A33)&gt;$B$4),0,INDEX(DB!$CP$6:$GK$271,Plot!$C$1,Plot!$A33))</f>
        <v>2.8057000000000221E-3</v>
      </c>
      <c r="D33" s="5">
        <f t="shared" si="1"/>
        <v>1.0668060836501985E-4</v>
      </c>
      <c r="E33" t="str">
        <f t="shared" ref="E33:E38" si="10">E32</f>
        <v>Upstream Oil+Gas</v>
      </c>
      <c r="F33" t="s">
        <v>633</v>
      </c>
      <c r="AA33" t="s">
        <v>360</v>
      </c>
    </row>
    <row r="34" spans="1:27" x14ac:dyDescent="0.25">
      <c r="A34">
        <f>MATCH(E34&amp;F34,DB!$CP$3:$GK$3,0)</f>
        <v>46</v>
      </c>
      <c r="B34" t="str">
        <f t="shared" si="0"/>
        <v>Upstream Oil+Gas Ocmb 0.0%</v>
      </c>
      <c r="C34" s="9">
        <f>IF(AND(INDEX(DB!$CP$6:$GK$271,Plot!$C$1,Plot!$A34)&lt;0,INDEX(DB!$CP$6:$GK$271,Plot!$C$1,Plot!$A34)&gt;$B$4),0,INDEX(DB!$CP$6:$GK$271,Plot!$C$1,Plot!$A34))</f>
        <v>2.496699999998242E-3</v>
      </c>
      <c r="D34" s="5">
        <f t="shared" si="1"/>
        <v>9.4931558935294373E-5</v>
      </c>
      <c r="E34" t="str">
        <f t="shared" si="10"/>
        <v>Upstream Oil+Gas</v>
      </c>
      <c r="F34" t="s">
        <v>634</v>
      </c>
      <c r="AA34" t="s">
        <v>361</v>
      </c>
    </row>
    <row r="35" spans="1:27" x14ac:dyDescent="0.25">
      <c r="A35">
        <f>MATCH(E35&amp;F35,DB!$CP$3:$GK$3,0)</f>
        <v>47</v>
      </c>
      <c r="B35" t="str">
        <f t="shared" si="0"/>
        <v>Upstream Oil+Gas SO4 0.0%</v>
      </c>
      <c r="C35" s="9">
        <f>IF(AND(INDEX(DB!$CP$6:$GK$271,Plot!$C$1,Plot!$A35)&lt;0,INDEX(DB!$CP$6:$GK$271,Plot!$C$1,Plot!$A35)&gt;$B$4),0,INDEX(DB!$CP$6:$GK$271,Plot!$C$1,Plot!$A35))</f>
        <v>8.7084999999997859E-3</v>
      </c>
      <c r="D35" s="5">
        <f t="shared" si="1"/>
        <v>3.3112167300379411E-4</v>
      </c>
      <c r="E35" t="str">
        <f t="shared" si="10"/>
        <v>Upstream Oil+Gas</v>
      </c>
      <c r="F35" t="s">
        <v>635</v>
      </c>
      <c r="AA35" t="s">
        <v>362</v>
      </c>
    </row>
    <row r="36" spans="1:27" x14ac:dyDescent="0.25">
      <c r="A36">
        <f>MATCH(E36&amp;F36,DB!$CP$3:$GK$3,0)</f>
        <v>48</v>
      </c>
      <c r="B36" t="str">
        <f t="shared" si="0"/>
        <v>Upstream Oil+Gas NO3 0.0%</v>
      </c>
      <c r="C36" s="9">
        <f>IF(AND(INDEX(DB!$CP$6:$GK$271,Plot!$C$1,Plot!$A36)&lt;0,INDEX(DB!$CP$6:$GK$271,Plot!$C$1,Plot!$A36)&gt;$B$4),0,INDEX(DB!$CP$6:$GK$271,Plot!$C$1,Plot!$A36))</f>
        <v>3.1329999999996083E-4</v>
      </c>
      <c r="D36" s="5">
        <f t="shared" si="1"/>
        <v>1.1912547528515621E-5</v>
      </c>
      <c r="E36" t="str">
        <f t="shared" si="10"/>
        <v>Upstream Oil+Gas</v>
      </c>
      <c r="F36" t="s">
        <v>636</v>
      </c>
      <c r="AA36" t="s">
        <v>363</v>
      </c>
    </row>
    <row r="37" spans="1:27" x14ac:dyDescent="0.25">
      <c r="A37">
        <f>MATCH(E37&amp;F37,DB!$CP$3:$GK$3,0)</f>
        <v>49</v>
      </c>
      <c r="B37" t="str">
        <f t="shared" si="0"/>
        <v>Upstream Oil+Gas water 0.0%</v>
      </c>
      <c r="C37" s="9">
        <f>IF(AND(INDEX(DB!$CP$6:$GK$271,Plot!$C$1,Plot!$A37)&lt;0,INDEX(DB!$CP$6:$GK$271,Plot!$C$1,Plot!$A37)&gt;$B$4),0,INDEX(DB!$CP$6:$GK$271,Plot!$C$1,Plot!$A37))</f>
        <v>2.7569000000000066E-3</v>
      </c>
      <c r="D37" s="5">
        <f t="shared" si="1"/>
        <v>1.0482509505703447E-4</v>
      </c>
      <c r="E37" t="str">
        <f t="shared" si="10"/>
        <v>Upstream Oil+Gas</v>
      </c>
      <c r="F37" t="s">
        <v>637</v>
      </c>
      <c r="AA37" t="s">
        <v>364</v>
      </c>
    </row>
    <row r="38" spans="1:27" x14ac:dyDescent="0.25">
      <c r="A38">
        <f>MATCH(E38&amp;F38,DB!$CP$3:$GK$3,0)</f>
        <v>50</v>
      </c>
      <c r="B38" t="str">
        <f t="shared" si="0"/>
        <v>Upstream Oil+Gas salt 0.0%</v>
      </c>
      <c r="C38" s="9">
        <f>IF(AND(INDEX(DB!$CP$6:$GK$271,Plot!$C$1,Plot!$A38)&lt;0,INDEX(DB!$CP$6:$GK$271,Plot!$C$1,Plot!$A38)&gt;$B$4),0,INDEX(DB!$CP$6:$GK$271,Plot!$C$1,Plot!$A38))</f>
        <v>0</v>
      </c>
      <c r="D38" s="5">
        <f t="shared" si="1"/>
        <v>0</v>
      </c>
      <c r="E38" t="str">
        <f t="shared" si="10"/>
        <v>Upstream Oil+Gas</v>
      </c>
      <c r="F38" t="s">
        <v>638</v>
      </c>
      <c r="AA38" t="s">
        <v>365</v>
      </c>
    </row>
    <row r="39" spans="1:27" x14ac:dyDescent="0.25">
      <c r="A39">
        <f>MATCH(E39&amp;F39,DB!$CP$3:$GK$3,0)</f>
        <v>53</v>
      </c>
      <c r="B39" t="str">
        <f t="shared" si="0"/>
        <v>Point Sources crustal 4.4%</v>
      </c>
      <c r="C39" s="9">
        <f>IF(AND(INDEX(DB!$CP$6:$GK$271,Plot!$C$1,Plot!$A39)&lt;0,INDEX(DB!$CP$6:$GK$271,Plot!$C$1,Plot!$A39)&gt;$B$4),0,INDEX(DB!$CP$6:$GK$271,Plot!$C$1,Plot!$A39))</f>
        <v>1.1554725000000001</v>
      </c>
      <c r="D39" s="5">
        <f t="shared" si="1"/>
        <v>4.3934315589353616E-2</v>
      </c>
      <c r="E39" t="s">
        <v>240</v>
      </c>
      <c r="F39" t="s">
        <v>631</v>
      </c>
      <c r="AA39" t="s">
        <v>366</v>
      </c>
    </row>
    <row r="40" spans="1:27" x14ac:dyDescent="0.25">
      <c r="A40">
        <f>MATCH(E40&amp;F40,DB!$CP$3:$GK$3,0)</f>
        <v>54</v>
      </c>
      <c r="B40" t="str">
        <f t="shared" si="0"/>
        <v>Point Sources EC -1.1%</v>
      </c>
      <c r="C40" s="9">
        <f>IF(AND(INDEX(DB!$CP$6:$GK$271,Plot!$C$1,Plot!$A40)&lt;0,INDEX(DB!$CP$6:$GK$271,Plot!$C$1,Plot!$A40)&gt;$B$4),0,INDEX(DB!$CP$6:$GK$271,Plot!$C$1,Plot!$A40))</f>
        <v>-0.28783040000000026</v>
      </c>
      <c r="D40" s="5">
        <f t="shared" si="1"/>
        <v>-1.0944121673003812E-2</v>
      </c>
      <c r="E40" t="str">
        <f>E39</f>
        <v>Point Sources</v>
      </c>
      <c r="F40" t="s">
        <v>632</v>
      </c>
      <c r="AA40" t="s">
        <v>367</v>
      </c>
    </row>
    <row r="41" spans="1:27" x14ac:dyDescent="0.25">
      <c r="A41">
        <f>MATCH(E41&amp;F41,DB!$CP$3:$GK$3,0)</f>
        <v>55</v>
      </c>
      <c r="B41" t="str">
        <f t="shared" si="0"/>
        <v>Point Sources NH4 0.9%</v>
      </c>
      <c r="C41" s="9">
        <f>IF(AND(INDEX(DB!$CP$6:$GK$271,Plot!$C$1,Plot!$A41)&lt;0,INDEX(DB!$CP$6:$GK$271,Plot!$C$1,Plot!$A41)&gt;$B$4),0,INDEX(DB!$CP$6:$GK$271,Plot!$C$1,Plot!$A41))</f>
        <v>0.23467199999999999</v>
      </c>
      <c r="D41" s="5">
        <f t="shared" si="1"/>
        <v>8.9228897338403043E-3</v>
      </c>
      <c r="E41" t="str">
        <f t="shared" ref="E41:E46" si="11">E40</f>
        <v>Point Sources</v>
      </c>
      <c r="F41" t="s">
        <v>633</v>
      </c>
      <c r="AA41" t="s">
        <v>368</v>
      </c>
    </row>
    <row r="42" spans="1:27" x14ac:dyDescent="0.25">
      <c r="A42">
        <f>MATCH(E42&amp;F42,DB!$CP$3:$GK$3,0)</f>
        <v>56</v>
      </c>
      <c r="B42" t="str">
        <f t="shared" si="0"/>
        <v>Point Sources Ocmb -6.5%</v>
      </c>
      <c r="C42" s="9">
        <f>IF(AND(INDEX(DB!$CP$6:$GK$271,Plot!$C$1,Plot!$A42)&lt;0,INDEX(DB!$CP$6:$GK$271,Plot!$C$1,Plot!$A42)&gt;$B$4),0,INDEX(DB!$CP$6:$GK$271,Plot!$C$1,Plot!$A42))</f>
        <v>-1.6965770000000013</v>
      </c>
      <c r="D42" s="5">
        <f t="shared" si="1"/>
        <v>-6.4508631178707268E-2</v>
      </c>
      <c r="E42" t="str">
        <f t="shared" si="11"/>
        <v>Point Sources</v>
      </c>
      <c r="F42" t="s">
        <v>634</v>
      </c>
      <c r="AA42" t="s">
        <v>369</v>
      </c>
    </row>
    <row r="43" spans="1:27" x14ac:dyDescent="0.25">
      <c r="A43">
        <f>MATCH(E43&amp;F43,DB!$CP$3:$GK$3,0)</f>
        <v>57</v>
      </c>
      <c r="B43" t="str">
        <f t="shared" si="0"/>
        <v>Point Sources SO4 3.5%</v>
      </c>
      <c r="C43" s="9">
        <f>IF(AND(INDEX(DB!$CP$6:$GK$271,Plot!$C$1,Plot!$A43)&lt;0,INDEX(DB!$CP$6:$GK$271,Plot!$C$1,Plot!$A43)&gt;$B$4),0,INDEX(DB!$CP$6:$GK$271,Plot!$C$1,Plot!$A43))</f>
        <v>0.92149229999999993</v>
      </c>
      <c r="D43" s="5">
        <f t="shared" si="1"/>
        <v>3.503773003802281E-2</v>
      </c>
      <c r="E43" t="str">
        <f t="shared" si="11"/>
        <v>Point Sources</v>
      </c>
      <c r="F43" t="s">
        <v>635</v>
      </c>
      <c r="AA43" t="s">
        <v>370</v>
      </c>
    </row>
    <row r="44" spans="1:27" x14ac:dyDescent="0.25">
      <c r="A44">
        <f>MATCH(E44&amp;F44,DB!$CP$3:$GK$3,0)</f>
        <v>58</v>
      </c>
      <c r="B44" t="str">
        <f t="shared" si="0"/>
        <v>Point Sources NO3 -0.6%</v>
      </c>
      <c r="C44" s="9">
        <f>IF(AND(INDEX(DB!$CP$6:$GK$271,Plot!$C$1,Plot!$A44)&lt;0,INDEX(DB!$CP$6:$GK$271,Plot!$C$1,Plot!$A44)&gt;$B$4),0,INDEX(DB!$CP$6:$GK$271,Plot!$C$1,Plot!$A44))</f>
        <v>-0.15882460000000009</v>
      </c>
      <c r="D44" s="5">
        <f t="shared" si="1"/>
        <v>-6.0389581749049461E-3</v>
      </c>
      <c r="E44" t="str">
        <f t="shared" si="11"/>
        <v>Point Sources</v>
      </c>
      <c r="F44" t="s">
        <v>636</v>
      </c>
      <c r="AA44" t="s">
        <v>371</v>
      </c>
    </row>
    <row r="45" spans="1:27" x14ac:dyDescent="0.25">
      <c r="A45">
        <f>MATCH(E45&amp;F45,DB!$CP$3:$GK$3,0)</f>
        <v>59</v>
      </c>
      <c r="B45" t="str">
        <f t="shared" si="0"/>
        <v>Point Sources water 1.1%</v>
      </c>
      <c r="C45" s="9">
        <f>IF(AND(INDEX(DB!$CP$6:$GK$271,Plot!$C$1,Plot!$A45)&lt;0,INDEX(DB!$CP$6:$GK$271,Plot!$C$1,Plot!$A45)&gt;$B$4),0,INDEX(DB!$CP$6:$GK$271,Plot!$C$1,Plot!$A45))</f>
        <v>0.28267569999999997</v>
      </c>
      <c r="D45" s="5">
        <f t="shared" si="1"/>
        <v>1.074812547528517E-2</v>
      </c>
      <c r="E45" t="str">
        <f t="shared" si="11"/>
        <v>Point Sources</v>
      </c>
      <c r="F45" t="s">
        <v>637</v>
      </c>
      <c r="AA45" t="s">
        <v>372</v>
      </c>
    </row>
    <row r="46" spans="1:27" x14ac:dyDescent="0.25">
      <c r="A46">
        <f>MATCH(E46&amp;F46,DB!$CP$3:$GK$3,0)</f>
        <v>60</v>
      </c>
      <c r="B46" t="str">
        <f t="shared" si="0"/>
        <v>Point Sources salt 0.0%</v>
      </c>
      <c r="C46" s="9">
        <f>IF(AND(INDEX(DB!$CP$6:$GK$271,Plot!$C$1,Plot!$A46)&lt;0,INDEX(DB!$CP$6:$GK$271,Plot!$C$1,Plot!$A46)&gt;$B$4),0,INDEX(DB!$CP$6:$GK$271,Plot!$C$1,Plot!$A46))</f>
        <v>-9.3866999999999978E-3</v>
      </c>
      <c r="D46" s="5">
        <f t="shared" si="1"/>
        <v>-3.5690874524714819E-4</v>
      </c>
      <c r="E46" t="str">
        <f t="shared" si="11"/>
        <v>Point Sources</v>
      </c>
      <c r="F46" t="s">
        <v>638</v>
      </c>
      <c r="AA46" t="s">
        <v>373</v>
      </c>
    </row>
    <row r="47" spans="1:27" x14ac:dyDescent="0.25">
      <c r="A47">
        <f>MATCH(E47&amp;F47,DB!$CP$3:$GK$3,0)</f>
        <v>63</v>
      </c>
      <c r="B47" t="str">
        <f t="shared" si="0"/>
        <v>Mobile crustal -2.5%</v>
      </c>
      <c r="C47" s="9">
        <f>IF(AND(INDEX(DB!$CP$6:$GK$271,Plot!$C$1,Plot!$A47)&lt;0,INDEX(DB!$CP$6:$GK$271,Plot!$C$1,Plot!$A47)&gt;$B$4),0,INDEX(DB!$CP$6:$GK$271,Plot!$C$1,Plot!$A47))</f>
        <v>-0.65177299999999994</v>
      </c>
      <c r="D47" s="5">
        <f t="shared" si="1"/>
        <v>-2.47822433460076E-2</v>
      </c>
      <c r="E47" t="s">
        <v>243</v>
      </c>
      <c r="F47" t="s">
        <v>631</v>
      </c>
      <c r="AA47" t="s">
        <v>374</v>
      </c>
    </row>
    <row r="48" spans="1:27" x14ac:dyDescent="0.25">
      <c r="A48">
        <f>MATCH(E48&amp;F48,DB!$CP$3:$GK$3,0)</f>
        <v>64</v>
      </c>
      <c r="B48" t="str">
        <f t="shared" si="0"/>
        <v>Mobile EC 6.3%</v>
      </c>
      <c r="C48" s="9">
        <f>IF(AND(INDEX(DB!$CP$6:$GK$271,Plot!$C$1,Plot!$A48)&lt;0,INDEX(DB!$CP$6:$GK$271,Plot!$C$1,Plot!$A48)&gt;$B$4),0,INDEX(DB!$CP$6:$GK$271,Plot!$C$1,Plot!$A48))</f>
        <v>1.6681553999999998</v>
      </c>
      <c r="D48" s="5">
        <f t="shared" si="1"/>
        <v>6.3427961977186309E-2</v>
      </c>
      <c r="E48" t="str">
        <f>E47</f>
        <v>Mobile</v>
      </c>
      <c r="F48" t="s">
        <v>632</v>
      </c>
      <c r="AA48" t="s">
        <v>375</v>
      </c>
    </row>
    <row r="49" spans="1:27" x14ac:dyDescent="0.25">
      <c r="A49">
        <f>MATCH(E49&amp;F49,DB!$CP$3:$GK$3,0)</f>
        <v>65</v>
      </c>
      <c r="B49" t="str">
        <f t="shared" si="0"/>
        <v>Mobile NH4 0.4%</v>
      </c>
      <c r="C49" s="9">
        <f>IF(AND(INDEX(DB!$CP$6:$GK$271,Plot!$C$1,Plot!$A49)&lt;0,INDEX(DB!$CP$6:$GK$271,Plot!$C$1,Plot!$A49)&gt;$B$4),0,INDEX(DB!$CP$6:$GK$271,Plot!$C$1,Plot!$A49))</f>
        <v>9.5202099999999956E-2</v>
      </c>
      <c r="D49" s="5">
        <f t="shared" si="1"/>
        <v>3.6198517110266142E-3</v>
      </c>
      <c r="E49" t="str">
        <f t="shared" ref="E49:E54" si="12">E48</f>
        <v>Mobile</v>
      </c>
      <c r="F49" t="s">
        <v>633</v>
      </c>
      <c r="AA49" t="s">
        <v>376</v>
      </c>
    </row>
    <row r="50" spans="1:27" x14ac:dyDescent="0.25">
      <c r="A50">
        <f>MATCH(E50&amp;F50,DB!$CP$3:$GK$3,0)</f>
        <v>66</v>
      </c>
      <c r="B50" t="str">
        <f t="shared" si="0"/>
        <v>Mobile Ocmb 17.3%</v>
      </c>
      <c r="C50" s="9">
        <f>IF(AND(INDEX(DB!$CP$6:$GK$271,Plot!$C$1,Plot!$A50)&lt;0,INDEX(DB!$CP$6:$GK$271,Plot!$C$1,Plot!$A50)&gt;$B$4),0,INDEX(DB!$CP$6:$GK$271,Plot!$C$1,Plot!$A50))</f>
        <v>4.5514974999999982</v>
      </c>
      <c r="D50" s="5">
        <f t="shared" si="1"/>
        <v>0.17306074144486686</v>
      </c>
      <c r="E50" t="str">
        <f t="shared" si="12"/>
        <v>Mobile</v>
      </c>
      <c r="F50" t="s">
        <v>634</v>
      </c>
      <c r="AA50" t="s">
        <v>377</v>
      </c>
    </row>
    <row r="51" spans="1:27" x14ac:dyDescent="0.25">
      <c r="A51">
        <f>MATCH(E51&amp;F51,DB!$CP$3:$GK$3,0)</f>
        <v>67</v>
      </c>
      <c r="B51" t="str">
        <f t="shared" si="0"/>
        <v>Mobile SO4 -0.5%</v>
      </c>
      <c r="C51" s="9">
        <f>IF(AND(INDEX(DB!$CP$6:$GK$271,Plot!$C$1,Plot!$A51)&lt;0,INDEX(DB!$CP$6:$GK$271,Plot!$C$1,Plot!$A51)&gt;$B$4),0,INDEX(DB!$CP$6:$GK$271,Plot!$C$1,Plot!$A51))</f>
        <v>-0.1430285</v>
      </c>
      <c r="D51" s="5">
        <f t="shared" si="1"/>
        <v>-5.438346007604563E-3</v>
      </c>
      <c r="E51" t="str">
        <f t="shared" si="12"/>
        <v>Mobile</v>
      </c>
      <c r="F51" t="s">
        <v>635</v>
      </c>
      <c r="AA51" t="s">
        <v>378</v>
      </c>
    </row>
    <row r="52" spans="1:27" x14ac:dyDescent="0.25">
      <c r="A52">
        <f>MATCH(E52&amp;F52,DB!$CP$3:$GK$3,0)</f>
        <v>68</v>
      </c>
      <c r="B52" t="str">
        <f t="shared" si="0"/>
        <v>Mobile NO3 1.9%</v>
      </c>
      <c r="C52" s="9">
        <f>IF(AND(INDEX(DB!$CP$6:$GK$271,Plot!$C$1,Plot!$A52)&lt;0,INDEX(DB!$CP$6:$GK$271,Plot!$C$1,Plot!$A52)&gt;$B$4),0,INDEX(DB!$CP$6:$GK$271,Plot!$C$1,Plot!$A52))</f>
        <v>0.49406159999999999</v>
      </c>
      <c r="D52" s="5">
        <f t="shared" si="1"/>
        <v>1.8785612167300379E-2</v>
      </c>
      <c r="E52" t="str">
        <f t="shared" si="12"/>
        <v>Mobile</v>
      </c>
      <c r="F52" t="s">
        <v>636</v>
      </c>
      <c r="AA52" t="s">
        <v>379</v>
      </c>
    </row>
    <row r="53" spans="1:27" x14ac:dyDescent="0.25">
      <c r="A53">
        <f>MATCH(E53&amp;F53,DB!$CP$3:$GK$3,0)</f>
        <v>69</v>
      </c>
      <c r="B53" t="str">
        <f t="shared" si="0"/>
        <v>Mobile water -0.2%</v>
      </c>
      <c r="C53" s="9">
        <f>IF(AND(INDEX(DB!$CP$6:$GK$271,Plot!$C$1,Plot!$A53)&lt;0,INDEX(DB!$CP$6:$GK$271,Plot!$C$1,Plot!$A53)&gt;$B$4),0,INDEX(DB!$CP$6:$GK$271,Plot!$C$1,Plot!$A53))</f>
        <v>-4.0628899999999968E-2</v>
      </c>
      <c r="D53" s="5">
        <f t="shared" si="1"/>
        <v>-1.5448250950570329E-3</v>
      </c>
      <c r="E53" t="str">
        <f t="shared" si="12"/>
        <v>Mobile</v>
      </c>
      <c r="F53" t="s">
        <v>637</v>
      </c>
      <c r="AA53" t="s">
        <v>380</v>
      </c>
    </row>
    <row r="54" spans="1:27" x14ac:dyDescent="0.25">
      <c r="A54">
        <f>MATCH(E54&amp;F54,DB!$CP$3:$GK$3,0)</f>
        <v>70</v>
      </c>
      <c r="B54" t="str">
        <f t="shared" si="0"/>
        <v>Mobile salt -0.1%</v>
      </c>
      <c r="C54" s="9">
        <f>IF(AND(INDEX(DB!$CP$6:$GK$271,Plot!$C$1,Plot!$A54)&lt;0,INDEX(DB!$CP$6:$GK$271,Plot!$C$1,Plot!$A54)&gt;$B$4),0,INDEX(DB!$CP$6:$GK$271,Plot!$C$1,Plot!$A54))</f>
        <v>-2.7226299999999995E-2</v>
      </c>
      <c r="D54" s="5">
        <f t="shared" si="1"/>
        <v>-1.0352205323193914E-3</v>
      </c>
      <c r="E54" t="str">
        <f t="shared" si="12"/>
        <v>Mobile</v>
      </c>
      <c r="F54" t="s">
        <v>638</v>
      </c>
      <c r="AA54" t="s">
        <v>381</v>
      </c>
    </row>
    <row r="55" spans="1:27" x14ac:dyDescent="0.25">
      <c r="A55">
        <f>MATCH(E55&amp;F55,DB!$CP$3:$GK$3,0)</f>
        <v>73</v>
      </c>
      <c r="B55" t="str">
        <f t="shared" si="0"/>
        <v>Canada+Mexico crustal 4.4%</v>
      </c>
      <c r="C55" s="9">
        <f>IF(AND(INDEX(DB!$CP$6:$GK$271,Plot!$C$1,Plot!$A55)&lt;0,INDEX(DB!$CP$6:$GK$271,Plot!$C$1,Plot!$A55)&gt;$B$4),0,INDEX(DB!$CP$6:$GK$271,Plot!$C$1,Plot!$A55))</f>
        <v>1.1495397999999999</v>
      </c>
      <c r="D55" s="5">
        <f t="shared" si="1"/>
        <v>4.3708737642585545E-2</v>
      </c>
      <c r="E55" t="s">
        <v>246</v>
      </c>
      <c r="F55" t="s">
        <v>631</v>
      </c>
      <c r="AA55" t="s">
        <v>382</v>
      </c>
    </row>
    <row r="56" spans="1:27" x14ac:dyDescent="0.25">
      <c r="A56">
        <f>MATCH(E56&amp;F56,DB!$CP$3:$GK$3,0)</f>
        <v>74</v>
      </c>
      <c r="B56" t="str">
        <f t="shared" si="0"/>
        <v>Canada+Mexico EC -1.3%</v>
      </c>
      <c r="C56" s="9">
        <f>IF(AND(INDEX(DB!$CP$6:$GK$271,Plot!$C$1,Plot!$A56)&lt;0,INDEX(DB!$CP$6:$GK$271,Plot!$C$1,Plot!$A56)&gt;$B$4),0,INDEX(DB!$CP$6:$GK$271,Plot!$C$1,Plot!$A56))</f>
        <v>-0.34827379999999986</v>
      </c>
      <c r="D56" s="5">
        <f t="shared" si="1"/>
        <v>-1.3242349809885926E-2</v>
      </c>
      <c r="E56" t="str">
        <f>E55</f>
        <v>Canada+Mexico</v>
      </c>
      <c r="F56" t="s">
        <v>632</v>
      </c>
      <c r="AA56" t="s">
        <v>383</v>
      </c>
    </row>
    <row r="57" spans="1:27" x14ac:dyDescent="0.25">
      <c r="A57">
        <f>MATCH(E57&amp;F57,DB!$CP$3:$GK$3,0)</f>
        <v>75</v>
      </c>
      <c r="B57" t="str">
        <f t="shared" si="0"/>
        <v>Canada+Mexico NH4 0.8%</v>
      </c>
      <c r="C57" s="9">
        <f>IF(AND(INDEX(DB!$CP$6:$GK$271,Plot!$C$1,Plot!$A57)&lt;0,INDEX(DB!$CP$6:$GK$271,Plot!$C$1,Plot!$A57)&gt;$B$4),0,INDEX(DB!$CP$6:$GK$271,Plot!$C$1,Plot!$A57))</f>
        <v>0.20887410000000001</v>
      </c>
      <c r="D57" s="5">
        <f t="shared" si="1"/>
        <v>7.9419809885931565E-3</v>
      </c>
      <c r="E57" t="str">
        <f t="shared" ref="E57:E62" si="13">E56</f>
        <v>Canada+Mexico</v>
      </c>
      <c r="F57" t="s">
        <v>633</v>
      </c>
      <c r="AA57" t="s">
        <v>384</v>
      </c>
    </row>
    <row r="58" spans="1:27" x14ac:dyDescent="0.25">
      <c r="A58">
        <f>MATCH(E58&amp;F58,DB!$CP$3:$GK$3,0)</f>
        <v>76</v>
      </c>
      <c r="B58" t="str">
        <f t="shared" si="0"/>
        <v>Canada+Mexico Ocmb -6.7%</v>
      </c>
      <c r="C58" s="9">
        <f>IF(AND(INDEX(DB!$CP$6:$GK$271,Plot!$C$1,Plot!$A58)&lt;0,INDEX(DB!$CP$6:$GK$271,Plot!$C$1,Plot!$A58)&gt;$B$4),0,INDEX(DB!$CP$6:$GK$271,Plot!$C$1,Plot!$A58))</f>
        <v>-1.7714958000000003</v>
      </c>
      <c r="D58" s="5">
        <f t="shared" si="1"/>
        <v>-6.7357254752851717E-2</v>
      </c>
      <c r="E58" t="str">
        <f t="shared" si="13"/>
        <v>Canada+Mexico</v>
      </c>
      <c r="F58" t="s">
        <v>634</v>
      </c>
      <c r="AA58" t="s">
        <v>385</v>
      </c>
    </row>
    <row r="59" spans="1:27" x14ac:dyDescent="0.25">
      <c r="A59">
        <f>MATCH(E59&amp;F59,DB!$CP$3:$GK$3,0)</f>
        <v>77</v>
      </c>
      <c r="B59" t="str">
        <f t="shared" si="0"/>
        <v>Canada+Mexico SO4 3.4%</v>
      </c>
      <c r="C59" s="9">
        <f>IF(AND(INDEX(DB!$CP$6:$GK$271,Plot!$C$1,Plot!$A59)&lt;0,INDEX(DB!$CP$6:$GK$271,Plot!$C$1,Plot!$A59)&gt;$B$4),0,INDEX(DB!$CP$6:$GK$271,Plot!$C$1,Plot!$A59))</f>
        <v>0.88697809999999988</v>
      </c>
      <c r="D59" s="5">
        <f t="shared" si="1"/>
        <v>3.3725403041825093E-2</v>
      </c>
      <c r="E59" t="str">
        <f t="shared" si="13"/>
        <v>Canada+Mexico</v>
      </c>
      <c r="F59" t="s">
        <v>635</v>
      </c>
      <c r="AA59" t="s">
        <v>386</v>
      </c>
    </row>
    <row r="60" spans="1:27" x14ac:dyDescent="0.25">
      <c r="A60">
        <f>MATCH(E60&amp;F60,DB!$CP$3:$GK$3,0)</f>
        <v>78</v>
      </c>
      <c r="B60" t="str">
        <f t="shared" si="0"/>
        <v>Canada+Mexico NO3 -0.8%</v>
      </c>
      <c r="C60" s="9">
        <f>IF(AND(INDEX(DB!$CP$6:$GK$271,Plot!$C$1,Plot!$A60)&lt;0,INDEX(DB!$CP$6:$GK$271,Plot!$C$1,Plot!$A60)&gt;$B$4),0,INDEX(DB!$CP$6:$GK$271,Plot!$C$1,Plot!$A60))</f>
        <v>-0.20455040000000002</v>
      </c>
      <c r="D60" s="5">
        <f t="shared" si="1"/>
        <v>-7.7775817490494305E-3</v>
      </c>
      <c r="E60" t="str">
        <f t="shared" si="13"/>
        <v>Canada+Mexico</v>
      </c>
      <c r="F60" t="s">
        <v>636</v>
      </c>
      <c r="AA60" t="s">
        <v>387</v>
      </c>
    </row>
    <row r="61" spans="1:27" x14ac:dyDescent="0.25">
      <c r="A61">
        <f>MATCH(E61&amp;F61,DB!$CP$3:$GK$3,0)</f>
        <v>79</v>
      </c>
      <c r="B61" t="str">
        <f t="shared" si="0"/>
        <v>Canada+Mexico water 1.0%</v>
      </c>
      <c r="C61" s="9">
        <f>IF(AND(INDEX(DB!$CP$6:$GK$271,Plot!$C$1,Plot!$A61)&lt;0,INDEX(DB!$CP$6:$GK$271,Plot!$C$1,Plot!$A61)&gt;$B$4),0,INDEX(DB!$CP$6:$GK$271,Plot!$C$1,Plot!$A61))</f>
        <v>0.2702254</v>
      </c>
      <c r="D61" s="5">
        <f t="shared" si="1"/>
        <v>1.0274730038022813E-2</v>
      </c>
      <c r="E61" t="str">
        <f t="shared" si="13"/>
        <v>Canada+Mexico</v>
      </c>
      <c r="F61" t="s">
        <v>637</v>
      </c>
      <c r="AA61" t="s">
        <v>388</v>
      </c>
    </row>
    <row r="62" spans="1:27" x14ac:dyDescent="0.25">
      <c r="A62">
        <f>MATCH(E62&amp;F62,DB!$CP$3:$GK$3,0)</f>
        <v>80</v>
      </c>
      <c r="B62" t="str">
        <f t="shared" si="0"/>
        <v>Canada+Mexico salt 0.0%</v>
      </c>
      <c r="C62" s="9">
        <f>IF(AND(INDEX(DB!$CP$6:$GK$271,Plot!$C$1,Plot!$A62)&lt;0,INDEX(DB!$CP$6:$GK$271,Plot!$C$1,Plot!$A62)&gt;$B$4),0,INDEX(DB!$CP$6:$GK$271,Plot!$C$1,Plot!$A62))</f>
        <v>-9.3866999999999978E-3</v>
      </c>
      <c r="D62" s="5">
        <f t="shared" si="1"/>
        <v>-3.5690874524714819E-4</v>
      </c>
      <c r="E62" t="str">
        <f t="shared" si="13"/>
        <v>Canada+Mexico</v>
      </c>
      <c r="F62" t="s">
        <v>638</v>
      </c>
      <c r="AA62" t="s">
        <v>389</v>
      </c>
    </row>
    <row r="63" spans="1:27" x14ac:dyDescent="0.25">
      <c r="A63">
        <f>MATCH(E63&amp;F63,DB!$CP$3:$GK$3,0)</f>
        <v>83</v>
      </c>
      <c r="B63" t="str">
        <f t="shared" si="0"/>
        <v>Area crustal 4.7%</v>
      </c>
      <c r="C63" s="9">
        <f>IF(AND(INDEX(DB!$CP$6:$GK$271,Plot!$C$1,Plot!$A63)&lt;0,INDEX(DB!$CP$6:$GK$271,Plot!$C$1,Plot!$A63)&gt;$B$4),0,INDEX(DB!$CP$6:$GK$271,Plot!$C$1,Plot!$A63))</f>
        <v>1.2318856999999999</v>
      </c>
      <c r="D63" s="5">
        <f t="shared" si="1"/>
        <v>4.6839760456273756E-2</v>
      </c>
      <c r="E63" t="s">
        <v>249</v>
      </c>
      <c r="F63" t="s">
        <v>631</v>
      </c>
      <c r="AA63" t="s">
        <v>390</v>
      </c>
    </row>
    <row r="64" spans="1:27" x14ac:dyDescent="0.25">
      <c r="A64">
        <f>MATCH(E64&amp;F64,DB!$CP$3:$GK$3,0)</f>
        <v>84</v>
      </c>
      <c r="B64" t="str">
        <f t="shared" si="0"/>
        <v>Area EC -0.8%</v>
      </c>
      <c r="C64" s="9">
        <f>IF(AND(INDEX(DB!$CP$6:$GK$271,Plot!$C$1,Plot!$A64)&lt;0,INDEX(DB!$CP$6:$GK$271,Plot!$C$1,Plot!$A64)&gt;$B$4),0,INDEX(DB!$CP$6:$GK$271,Plot!$C$1,Plot!$A64))</f>
        <v>-0.20962879999999995</v>
      </c>
      <c r="D64" s="5">
        <f t="shared" si="1"/>
        <v>-7.9706768060836472E-3</v>
      </c>
      <c r="E64" t="str">
        <f>E63</f>
        <v>Area</v>
      </c>
      <c r="F64" t="s">
        <v>632</v>
      </c>
      <c r="AA64" t="s">
        <v>391</v>
      </c>
    </row>
    <row r="65" spans="1:27" x14ac:dyDescent="0.25">
      <c r="A65">
        <f>MATCH(E65&amp;F65,DB!$CP$3:$GK$3,0)</f>
        <v>85</v>
      </c>
      <c r="B65" t="str">
        <f t="shared" si="0"/>
        <v>Area NH4 0.9%</v>
      </c>
      <c r="C65" s="9">
        <f>IF(AND(INDEX(DB!$CP$6:$GK$271,Plot!$C$1,Plot!$A65)&lt;0,INDEX(DB!$CP$6:$GK$271,Plot!$C$1,Plot!$A65)&gt;$B$4),0,INDEX(DB!$CP$6:$GK$271,Plot!$C$1,Plot!$A65))</f>
        <v>0.24780099999999999</v>
      </c>
      <c r="D65" s="5">
        <f t="shared" si="1"/>
        <v>9.4220912547528513E-3</v>
      </c>
      <c r="E65" t="str">
        <f t="shared" ref="E65:E70" si="14">E64</f>
        <v>Area</v>
      </c>
      <c r="F65" t="s">
        <v>633</v>
      </c>
      <c r="AA65" t="s">
        <v>392</v>
      </c>
    </row>
    <row r="66" spans="1:27" x14ac:dyDescent="0.25">
      <c r="A66">
        <f>MATCH(E66&amp;F66,DB!$CP$3:$GK$3,0)</f>
        <v>86</v>
      </c>
      <c r="B66" t="str">
        <f t="shared" si="0"/>
        <v>Area Ocmb 45.6%</v>
      </c>
      <c r="C66" s="9">
        <f>IF(AND(INDEX(DB!$CP$6:$GK$271,Plot!$C$1,Plot!$A66)&lt;0,INDEX(DB!$CP$6:$GK$271,Plot!$C$1,Plot!$A66)&gt;$B$4),0,INDEX(DB!$CP$6:$GK$271,Plot!$C$1,Plot!$A66))</f>
        <v>11.990732699999999</v>
      </c>
      <c r="D66" s="5">
        <f t="shared" si="1"/>
        <v>0.45592139543726229</v>
      </c>
      <c r="E66" t="str">
        <f t="shared" si="14"/>
        <v>Area</v>
      </c>
      <c r="F66" t="s">
        <v>634</v>
      </c>
      <c r="AA66" t="s">
        <v>393</v>
      </c>
    </row>
    <row r="67" spans="1:27" x14ac:dyDescent="0.25">
      <c r="A67">
        <f>MATCH(E67&amp;F67,DB!$CP$3:$GK$3,0)</f>
        <v>87</v>
      </c>
      <c r="B67" t="str">
        <f t="shared" si="0"/>
        <v>Area SO4 3.4%</v>
      </c>
      <c r="C67" s="9">
        <f>IF(AND(INDEX(DB!$CP$6:$GK$271,Plot!$C$1,Plot!$A67)&lt;0,INDEX(DB!$CP$6:$GK$271,Plot!$C$1,Plot!$A67)&gt;$B$4),0,INDEX(DB!$CP$6:$GK$271,Plot!$C$1,Plot!$A67))</f>
        <v>0.88220579999999993</v>
      </c>
      <c r="D67" s="5">
        <f t="shared" si="1"/>
        <v>3.3543946768060835E-2</v>
      </c>
      <c r="E67" t="str">
        <f t="shared" si="14"/>
        <v>Area</v>
      </c>
      <c r="F67" t="s">
        <v>635</v>
      </c>
      <c r="AA67" t="s">
        <v>394</v>
      </c>
    </row>
    <row r="68" spans="1:27" x14ac:dyDescent="0.25">
      <c r="A68">
        <f>MATCH(E68&amp;F68,DB!$CP$3:$GK$3,0)</f>
        <v>88</v>
      </c>
      <c r="B68" t="str">
        <f t="shared" si="0"/>
        <v>Area NO3 -0.3%</v>
      </c>
      <c r="C68" s="9">
        <f>IF(AND(INDEX(DB!$CP$6:$GK$271,Plot!$C$1,Plot!$A68)&lt;0,INDEX(DB!$CP$6:$GK$271,Plot!$C$1,Plot!$A68)&gt;$B$4),0,INDEX(DB!$CP$6:$GK$271,Plot!$C$1,Plot!$A68))</f>
        <v>-8.0946400000000085E-2</v>
      </c>
      <c r="D68" s="5">
        <f t="shared" si="1"/>
        <v>-3.077809885931562E-3</v>
      </c>
      <c r="E68" t="str">
        <f t="shared" si="14"/>
        <v>Area</v>
      </c>
      <c r="F68" t="s">
        <v>636</v>
      </c>
      <c r="AA68" t="s">
        <v>395</v>
      </c>
    </row>
    <row r="69" spans="1:27" x14ac:dyDescent="0.25">
      <c r="A69">
        <f>MATCH(E69&amp;F69,DB!$CP$3:$GK$3,0)</f>
        <v>89</v>
      </c>
      <c r="B69" t="str">
        <f t="shared" si="0"/>
        <v>Area water 0.9%</v>
      </c>
      <c r="C69" s="9">
        <f>IF(AND(INDEX(DB!$CP$6:$GK$271,Plot!$C$1,Plot!$A69)&lt;0,INDEX(DB!$CP$6:$GK$271,Plot!$C$1,Plot!$A69)&gt;$B$4),0,INDEX(DB!$CP$6:$GK$271,Plot!$C$1,Plot!$A69))</f>
        <v>0.2359387</v>
      </c>
      <c r="D69" s="5">
        <f t="shared" si="1"/>
        <v>8.9710532319391637E-3</v>
      </c>
      <c r="E69" t="str">
        <f t="shared" si="14"/>
        <v>Area</v>
      </c>
      <c r="F69" t="s">
        <v>637</v>
      </c>
      <c r="AA69" t="s">
        <v>396</v>
      </c>
    </row>
    <row r="70" spans="1:27" x14ac:dyDescent="0.25">
      <c r="A70">
        <f>MATCH(E70&amp;F70,DB!$CP$3:$GK$3,0)</f>
        <v>90</v>
      </c>
      <c r="B70" t="str">
        <f t="shared" si="0"/>
        <v>Area salt -0.2%</v>
      </c>
      <c r="C70" s="9">
        <f>IF(AND(INDEX(DB!$CP$6:$GK$271,Plot!$C$1,Plot!$A70)&lt;0,INDEX(DB!$CP$6:$GK$271,Plot!$C$1,Plot!$A70)&gt;$B$4),0,INDEX(DB!$CP$6:$GK$271,Plot!$C$1,Plot!$A70))</f>
        <v>-5.2658499999999983E-2</v>
      </c>
      <c r="D70" s="5">
        <f t="shared" si="1"/>
        <v>-2.0022243346007598E-3</v>
      </c>
      <c r="E70" t="str">
        <f t="shared" si="14"/>
        <v>Area</v>
      </c>
      <c r="F70" t="s">
        <v>638</v>
      </c>
      <c r="AA70" t="s">
        <v>397</v>
      </c>
    </row>
    <row r="71" spans="1:27" x14ac:dyDescent="0.25">
      <c r="A71">
        <f>MATCH(E71&amp;F71,DB!$CP$3:$GK$3,0)</f>
        <v>93</v>
      </c>
      <c r="B71" t="str">
        <f t="shared" ref="B71:B78" si="15">E71&amp;" "&amp;F71&amp;" "&amp;TEXT(D71,"##0.0%")</f>
        <v>BC crustal 5.3%</v>
      </c>
      <c r="C71" s="9">
        <f>IF(AND(INDEX(DB!$CP$6:$GK$271,Plot!$C$1,Plot!$A71)&lt;0,INDEX(DB!$CP$6:$GK$271,Plot!$C$1,Plot!$A71)&gt;$B$4),0,INDEX(DB!$CP$6:$GK$271,Plot!$C$1,Plot!$A71))</f>
        <v>1.4050053</v>
      </c>
      <c r="D71" s="5">
        <f t="shared" ref="D71:D78" si="16">C71/$C$79</f>
        <v>5.3422254752851707E-2</v>
      </c>
      <c r="E71" t="s">
        <v>252</v>
      </c>
      <c r="F71" t="s">
        <v>631</v>
      </c>
      <c r="AA71" t="s">
        <v>398</v>
      </c>
    </row>
    <row r="72" spans="1:27" x14ac:dyDescent="0.25">
      <c r="A72">
        <f>MATCH(E72&amp;F72,DB!$CP$3:$GK$3,0)</f>
        <v>94</v>
      </c>
      <c r="B72" t="str">
        <f t="shared" si="15"/>
        <v>BC EC -1.3%</v>
      </c>
      <c r="C72" s="9">
        <f>IF(AND(INDEX(DB!$CP$6:$GK$271,Plot!$C$1,Plot!$A72)&lt;0,INDEX(DB!$CP$6:$GK$271,Plot!$C$1,Plot!$A72)&gt;$B$4),0,INDEX(DB!$CP$6:$GK$271,Plot!$C$1,Plot!$A72))</f>
        <v>-0.33554010000000023</v>
      </c>
      <c r="D72" s="5">
        <f t="shared" si="16"/>
        <v>-1.2758178707224344E-2</v>
      </c>
      <c r="E72" t="str">
        <f>E71</f>
        <v>BC</v>
      </c>
      <c r="F72" t="s">
        <v>632</v>
      </c>
      <c r="AA72" t="s">
        <v>399</v>
      </c>
    </row>
    <row r="73" spans="1:27" x14ac:dyDescent="0.25">
      <c r="A73">
        <f>MATCH(E73&amp;F73,DB!$CP$3:$GK$3,0)</f>
        <v>95</v>
      </c>
      <c r="B73" t="str">
        <f t="shared" si="15"/>
        <v>BC NH4 1.0%</v>
      </c>
      <c r="C73" s="9">
        <f>IF(AND(INDEX(DB!$CP$6:$GK$271,Plot!$C$1,Plot!$A73)&lt;0,INDEX(DB!$CP$6:$GK$271,Plot!$C$1,Plot!$A73)&gt;$B$4),0,INDEX(DB!$CP$6:$GK$271,Plot!$C$1,Plot!$A73))</f>
        <v>0.2759723</v>
      </c>
      <c r="D73" s="5">
        <f t="shared" si="16"/>
        <v>1.0493243346007604E-2</v>
      </c>
      <c r="E73" t="str">
        <f t="shared" ref="E73:E78" si="17">E72</f>
        <v>BC</v>
      </c>
      <c r="F73" t="s">
        <v>633</v>
      </c>
      <c r="AA73" t="s">
        <v>400</v>
      </c>
    </row>
    <row r="74" spans="1:27" x14ac:dyDescent="0.25">
      <c r="A74">
        <f>MATCH(E74&amp;F74,DB!$CP$3:$GK$3,0)</f>
        <v>96</v>
      </c>
      <c r="B74" t="str">
        <f t="shared" si="15"/>
        <v>BC Ocmb -6.2%</v>
      </c>
      <c r="C74" s="9">
        <f>IF(AND(INDEX(DB!$CP$6:$GK$271,Plot!$C$1,Plot!$A74)&lt;0,INDEX(DB!$CP$6:$GK$271,Plot!$C$1,Plot!$A74)&gt;$B$4),0,INDEX(DB!$CP$6:$GK$271,Plot!$C$1,Plot!$A74))</f>
        <v>-1.6429672000000011</v>
      </c>
      <c r="D74" s="5">
        <f t="shared" si="16"/>
        <v>-6.2470235741444904E-2</v>
      </c>
      <c r="E74" t="str">
        <f t="shared" si="17"/>
        <v>BC</v>
      </c>
      <c r="F74" t="s">
        <v>634</v>
      </c>
      <c r="AA74" t="s">
        <v>401</v>
      </c>
    </row>
    <row r="75" spans="1:27" x14ac:dyDescent="0.25">
      <c r="A75">
        <f>MATCH(E75&amp;F75,DB!$CP$3:$GK$3,0)</f>
        <v>97</v>
      </c>
      <c r="B75" t="str">
        <f t="shared" si="15"/>
        <v>BC SO4 4.1%</v>
      </c>
      <c r="C75" s="9">
        <f>IF(AND(INDEX(DB!$CP$6:$GK$271,Plot!$C$1,Plot!$A75)&lt;0,INDEX(DB!$CP$6:$GK$271,Plot!$C$1,Plot!$A75)&gt;$B$4),0,INDEX(DB!$CP$6:$GK$271,Plot!$C$1,Plot!$A75))</f>
        <v>1.0672734999999998</v>
      </c>
      <c r="D75" s="5">
        <f t="shared" si="16"/>
        <v>4.0580741444866911E-2</v>
      </c>
      <c r="E75" t="str">
        <f t="shared" si="17"/>
        <v>BC</v>
      </c>
      <c r="F75" t="s">
        <v>635</v>
      </c>
      <c r="AA75" t="s">
        <v>402</v>
      </c>
    </row>
    <row r="76" spans="1:27" x14ac:dyDescent="0.25">
      <c r="A76">
        <f>MATCH(E76&amp;F76,DB!$CP$3:$GK$3,0)</f>
        <v>98</v>
      </c>
      <c r="B76" t="str">
        <f t="shared" si="15"/>
        <v>BC NO3 -0.8%</v>
      </c>
      <c r="C76" s="9">
        <f>IF(AND(INDEX(DB!$CP$6:$GK$271,Plot!$C$1,Plot!$A76)&lt;0,INDEX(DB!$CP$6:$GK$271,Plot!$C$1,Plot!$A76)&gt;$B$4),0,INDEX(DB!$CP$6:$GK$271,Plot!$C$1,Plot!$A76))</f>
        <v>-0.20087450000000007</v>
      </c>
      <c r="D76" s="5">
        <f t="shared" si="16"/>
        <v>-7.6378136882129305E-3</v>
      </c>
      <c r="E76" t="str">
        <f t="shared" si="17"/>
        <v>BC</v>
      </c>
      <c r="F76" t="s">
        <v>636</v>
      </c>
      <c r="AA76" t="s">
        <v>403</v>
      </c>
    </row>
    <row r="77" spans="1:27" x14ac:dyDescent="0.25">
      <c r="A77">
        <f>MATCH(E77&amp;F77,DB!$CP$3:$GK$3,0)</f>
        <v>99</v>
      </c>
      <c r="B77" t="str">
        <f t="shared" si="15"/>
        <v>BC water 1.1%</v>
      </c>
      <c r="C77" s="9">
        <f>IF(AND(INDEX(DB!$CP$6:$GK$271,Plot!$C$1,Plot!$A77)&lt;0,INDEX(DB!$CP$6:$GK$271,Plot!$C$1,Plot!$A77)&gt;$B$4),0,INDEX(DB!$CP$6:$GK$271,Plot!$C$1,Plot!$A77))</f>
        <v>0.29961329999999997</v>
      </c>
      <c r="D77" s="5">
        <f t="shared" si="16"/>
        <v>1.1392140684410645E-2</v>
      </c>
      <c r="E77" t="str">
        <f t="shared" si="17"/>
        <v>BC</v>
      </c>
      <c r="F77" t="s">
        <v>637</v>
      </c>
      <c r="AA77" t="s">
        <v>404</v>
      </c>
    </row>
    <row r="78" spans="1:27" x14ac:dyDescent="0.25">
      <c r="A78">
        <f>MATCH(E78&amp;F78,DB!$CP$3:$GK$3,0)</f>
        <v>100</v>
      </c>
      <c r="B78" t="str">
        <f t="shared" si="15"/>
        <v>BC salt 0.0%</v>
      </c>
      <c r="C78" s="9">
        <f>IF(AND(INDEX(DB!$CP$6:$GK$271,Plot!$C$1,Plot!$A78)&lt;0,INDEX(DB!$CP$6:$GK$271,Plot!$C$1,Plot!$A78)&gt;$B$4),0,INDEX(DB!$CP$6:$GK$271,Plot!$C$1,Plot!$A78))</f>
        <v>-9.3866999999999978E-3</v>
      </c>
      <c r="D78" s="5">
        <f t="shared" si="16"/>
        <v>-3.5690874524714819E-4</v>
      </c>
      <c r="E78" t="str">
        <f t="shared" si="17"/>
        <v>BC</v>
      </c>
      <c r="F78" t="s">
        <v>638</v>
      </c>
      <c r="AA78" t="s">
        <v>405</v>
      </c>
    </row>
    <row r="79" spans="1:27" x14ac:dyDescent="0.25">
      <c r="A79">
        <f>MATCH(E79&amp;F79,DB!$CP$3:$GK$3,0)</f>
        <v>1</v>
      </c>
      <c r="C79" s="9">
        <f>IF(AND(INDEX(DB!$CP$6:$GK$271,Plot!$C$1,Plot!$A79)&lt;0,INDEX(DB!$CP$6:$GK$271,Plot!$C$1,Plot!$A79)&gt;$B$4),0,INDEX(DB!$CP$6:$GK$271,Plot!$C$1,Plot!$A79))</f>
        <v>26.3</v>
      </c>
      <c r="E79" t="s">
        <v>627</v>
      </c>
      <c r="F79" t="s">
        <v>624</v>
      </c>
      <c r="AA79" t="s">
        <v>406</v>
      </c>
    </row>
    <row r="80" spans="1:27" x14ac:dyDescent="0.25">
      <c r="AA80" t="s">
        <v>407</v>
      </c>
    </row>
    <row r="81" spans="27:27" x14ac:dyDescent="0.25">
      <c r="AA81" t="s">
        <v>408</v>
      </c>
    </row>
    <row r="82" spans="27:27" x14ac:dyDescent="0.25">
      <c r="AA82" t="s">
        <v>409</v>
      </c>
    </row>
    <row r="83" spans="27:27" x14ac:dyDescent="0.25">
      <c r="AA83" t="s">
        <v>410</v>
      </c>
    </row>
    <row r="84" spans="27:27" x14ac:dyDescent="0.25">
      <c r="AA84" t="s">
        <v>411</v>
      </c>
    </row>
    <row r="85" spans="27:27" x14ac:dyDescent="0.25">
      <c r="AA85" t="s">
        <v>412</v>
      </c>
    </row>
    <row r="86" spans="27:27" x14ac:dyDescent="0.25">
      <c r="AA86" t="s">
        <v>413</v>
      </c>
    </row>
    <row r="87" spans="27:27" x14ac:dyDescent="0.25">
      <c r="AA87" t="s">
        <v>414</v>
      </c>
    </row>
    <row r="88" spans="27:27" x14ac:dyDescent="0.25">
      <c r="AA88" t="s">
        <v>415</v>
      </c>
    </row>
    <row r="89" spans="27:27" x14ac:dyDescent="0.25">
      <c r="AA89" t="s">
        <v>416</v>
      </c>
    </row>
    <row r="90" spans="27:27" x14ac:dyDescent="0.25">
      <c r="AA90" t="s">
        <v>417</v>
      </c>
    </row>
    <row r="91" spans="27:27" x14ac:dyDescent="0.25">
      <c r="AA91" t="s">
        <v>418</v>
      </c>
    </row>
    <row r="92" spans="27:27" x14ac:dyDescent="0.25">
      <c r="AA92" t="s">
        <v>419</v>
      </c>
    </row>
    <row r="93" spans="27:27" x14ac:dyDescent="0.25">
      <c r="AA93" t="s">
        <v>420</v>
      </c>
    </row>
    <row r="94" spans="27:27" x14ac:dyDescent="0.25">
      <c r="AA94" t="s">
        <v>421</v>
      </c>
    </row>
    <row r="95" spans="27:27" x14ac:dyDescent="0.25">
      <c r="AA95" t="s">
        <v>422</v>
      </c>
    </row>
    <row r="96" spans="27:27" x14ac:dyDescent="0.25">
      <c r="AA96" t="s">
        <v>423</v>
      </c>
    </row>
    <row r="97" spans="27:27" x14ac:dyDescent="0.25">
      <c r="AA97" t="s">
        <v>424</v>
      </c>
    </row>
    <row r="98" spans="27:27" x14ac:dyDescent="0.25">
      <c r="AA98" t="s">
        <v>425</v>
      </c>
    </row>
    <row r="99" spans="27:27" x14ac:dyDescent="0.25">
      <c r="AA99" t="s">
        <v>426</v>
      </c>
    </row>
    <row r="100" spans="27:27" x14ac:dyDescent="0.25">
      <c r="AA100" t="s">
        <v>427</v>
      </c>
    </row>
    <row r="101" spans="27:27" x14ac:dyDescent="0.25">
      <c r="AA101" t="s">
        <v>428</v>
      </c>
    </row>
    <row r="102" spans="27:27" x14ac:dyDescent="0.25">
      <c r="AA102" t="s">
        <v>429</v>
      </c>
    </row>
    <row r="103" spans="27:27" x14ac:dyDescent="0.25">
      <c r="AA103" t="s">
        <v>430</v>
      </c>
    </row>
    <row r="104" spans="27:27" x14ac:dyDescent="0.25">
      <c r="AA104" t="s">
        <v>431</v>
      </c>
    </row>
    <row r="105" spans="27:27" x14ac:dyDescent="0.25">
      <c r="AA105" t="s">
        <v>432</v>
      </c>
    </row>
    <row r="106" spans="27:27" x14ac:dyDescent="0.25">
      <c r="AA106" t="s">
        <v>433</v>
      </c>
    </row>
    <row r="107" spans="27:27" x14ac:dyDescent="0.25">
      <c r="AA107" t="s">
        <v>434</v>
      </c>
    </row>
    <row r="108" spans="27:27" x14ac:dyDescent="0.25">
      <c r="AA108" t="s">
        <v>435</v>
      </c>
    </row>
    <row r="109" spans="27:27" x14ac:dyDescent="0.25">
      <c r="AA109" t="s">
        <v>436</v>
      </c>
    </row>
    <row r="110" spans="27:27" x14ac:dyDescent="0.25">
      <c r="AA110" t="s">
        <v>437</v>
      </c>
    </row>
    <row r="111" spans="27:27" x14ac:dyDescent="0.25">
      <c r="AA111" t="s">
        <v>438</v>
      </c>
    </row>
    <row r="112" spans="27:27" x14ac:dyDescent="0.25">
      <c r="AA112" t="s">
        <v>439</v>
      </c>
    </row>
    <row r="113" spans="27:27" x14ac:dyDescent="0.25">
      <c r="AA113" t="s">
        <v>440</v>
      </c>
    </row>
    <row r="114" spans="27:27" x14ac:dyDescent="0.25">
      <c r="AA114" t="s">
        <v>441</v>
      </c>
    </row>
    <row r="115" spans="27:27" x14ac:dyDescent="0.25">
      <c r="AA115" t="s">
        <v>442</v>
      </c>
    </row>
    <row r="116" spans="27:27" x14ac:dyDescent="0.25">
      <c r="AA116" t="s">
        <v>443</v>
      </c>
    </row>
    <row r="117" spans="27:27" x14ac:dyDescent="0.25">
      <c r="AA117" t="s">
        <v>444</v>
      </c>
    </row>
    <row r="118" spans="27:27" x14ac:dyDescent="0.25">
      <c r="AA118" t="s">
        <v>445</v>
      </c>
    </row>
    <row r="119" spans="27:27" x14ac:dyDescent="0.25">
      <c r="AA119" t="s">
        <v>446</v>
      </c>
    </row>
    <row r="120" spans="27:27" x14ac:dyDescent="0.25">
      <c r="AA120" t="s">
        <v>447</v>
      </c>
    </row>
    <row r="121" spans="27:27" x14ac:dyDescent="0.25">
      <c r="AA121" t="s">
        <v>448</v>
      </c>
    </row>
    <row r="122" spans="27:27" x14ac:dyDescent="0.25">
      <c r="AA122" t="s">
        <v>449</v>
      </c>
    </row>
    <row r="123" spans="27:27" x14ac:dyDescent="0.25">
      <c r="AA123" t="s">
        <v>450</v>
      </c>
    </row>
    <row r="124" spans="27:27" x14ac:dyDescent="0.25">
      <c r="AA124" t="s">
        <v>451</v>
      </c>
    </row>
    <row r="125" spans="27:27" x14ac:dyDescent="0.25">
      <c r="AA125" t="s">
        <v>452</v>
      </c>
    </row>
    <row r="126" spans="27:27" x14ac:dyDescent="0.25">
      <c r="AA126" t="s">
        <v>453</v>
      </c>
    </row>
    <row r="127" spans="27:27" x14ac:dyDescent="0.25">
      <c r="AA127" t="s">
        <v>454</v>
      </c>
    </row>
    <row r="128" spans="27:27" x14ac:dyDescent="0.25">
      <c r="AA128" t="s">
        <v>455</v>
      </c>
    </row>
    <row r="129" spans="27:27" x14ac:dyDescent="0.25">
      <c r="AA129" t="s">
        <v>456</v>
      </c>
    </row>
    <row r="130" spans="27:27" x14ac:dyDescent="0.25">
      <c r="AA130" t="s">
        <v>457</v>
      </c>
    </row>
    <row r="131" spans="27:27" x14ac:dyDescent="0.25">
      <c r="AA131" t="s">
        <v>458</v>
      </c>
    </row>
    <row r="132" spans="27:27" x14ac:dyDescent="0.25">
      <c r="AA132" t="s">
        <v>459</v>
      </c>
    </row>
    <row r="133" spans="27:27" x14ac:dyDescent="0.25">
      <c r="AA133" t="s">
        <v>460</v>
      </c>
    </row>
    <row r="134" spans="27:27" x14ac:dyDescent="0.25">
      <c r="AA134" t="s">
        <v>461</v>
      </c>
    </row>
    <row r="135" spans="27:27" x14ac:dyDescent="0.25">
      <c r="AA135" t="s">
        <v>462</v>
      </c>
    </row>
    <row r="136" spans="27:27" x14ac:dyDescent="0.25">
      <c r="AA136" t="s">
        <v>463</v>
      </c>
    </row>
    <row r="137" spans="27:27" x14ac:dyDescent="0.25">
      <c r="AA137" t="s">
        <v>464</v>
      </c>
    </row>
    <row r="138" spans="27:27" x14ac:dyDescent="0.25">
      <c r="AA138" t="s">
        <v>465</v>
      </c>
    </row>
    <row r="139" spans="27:27" x14ac:dyDescent="0.25">
      <c r="AA139" t="s">
        <v>466</v>
      </c>
    </row>
    <row r="140" spans="27:27" x14ac:dyDescent="0.25">
      <c r="AA140" t="s">
        <v>467</v>
      </c>
    </row>
    <row r="141" spans="27:27" x14ac:dyDescent="0.25">
      <c r="AA141" t="s">
        <v>468</v>
      </c>
    </row>
    <row r="142" spans="27:27" x14ac:dyDescent="0.25">
      <c r="AA142" t="s">
        <v>469</v>
      </c>
    </row>
    <row r="143" spans="27:27" x14ac:dyDescent="0.25">
      <c r="AA143" t="s">
        <v>470</v>
      </c>
    </row>
    <row r="144" spans="27:27" x14ac:dyDescent="0.25">
      <c r="AA144" t="s">
        <v>471</v>
      </c>
    </row>
    <row r="145" spans="27:27" x14ac:dyDescent="0.25">
      <c r="AA145" t="s">
        <v>472</v>
      </c>
    </row>
    <row r="146" spans="27:27" x14ac:dyDescent="0.25">
      <c r="AA146" t="s">
        <v>473</v>
      </c>
    </row>
    <row r="147" spans="27:27" x14ac:dyDescent="0.25">
      <c r="AA147" t="s">
        <v>474</v>
      </c>
    </row>
    <row r="148" spans="27:27" x14ac:dyDescent="0.25">
      <c r="AA148" t="s">
        <v>475</v>
      </c>
    </row>
    <row r="149" spans="27:27" x14ac:dyDescent="0.25">
      <c r="AA149" t="s">
        <v>476</v>
      </c>
    </row>
    <row r="150" spans="27:27" x14ac:dyDescent="0.25">
      <c r="AA150" t="s">
        <v>477</v>
      </c>
    </row>
    <row r="151" spans="27:27" x14ac:dyDescent="0.25">
      <c r="AA151" t="s">
        <v>478</v>
      </c>
    </row>
    <row r="152" spans="27:27" x14ac:dyDescent="0.25">
      <c r="AA152" t="s">
        <v>479</v>
      </c>
    </row>
    <row r="153" spans="27:27" x14ac:dyDescent="0.25">
      <c r="AA153" t="s">
        <v>480</v>
      </c>
    </row>
    <row r="154" spans="27:27" x14ac:dyDescent="0.25">
      <c r="AA154" t="s">
        <v>481</v>
      </c>
    </row>
    <row r="155" spans="27:27" x14ac:dyDescent="0.25">
      <c r="AA155" t="s">
        <v>482</v>
      </c>
    </row>
    <row r="156" spans="27:27" x14ac:dyDescent="0.25">
      <c r="AA156" t="s">
        <v>483</v>
      </c>
    </row>
    <row r="157" spans="27:27" x14ac:dyDescent="0.25">
      <c r="AA157" t="s">
        <v>484</v>
      </c>
    </row>
    <row r="158" spans="27:27" x14ac:dyDescent="0.25">
      <c r="AA158" t="s">
        <v>485</v>
      </c>
    </row>
    <row r="159" spans="27:27" x14ac:dyDescent="0.25">
      <c r="AA159" t="s">
        <v>486</v>
      </c>
    </row>
    <row r="160" spans="27:27" x14ac:dyDescent="0.25">
      <c r="AA160" t="s">
        <v>487</v>
      </c>
    </row>
    <row r="161" spans="27:27" x14ac:dyDescent="0.25">
      <c r="AA161" t="s">
        <v>488</v>
      </c>
    </row>
    <row r="162" spans="27:27" x14ac:dyDescent="0.25">
      <c r="AA162" t="s">
        <v>489</v>
      </c>
    </row>
    <row r="163" spans="27:27" x14ac:dyDescent="0.25">
      <c r="AA163" t="s">
        <v>490</v>
      </c>
    </row>
    <row r="164" spans="27:27" x14ac:dyDescent="0.25">
      <c r="AA164" t="s">
        <v>491</v>
      </c>
    </row>
    <row r="165" spans="27:27" x14ac:dyDescent="0.25">
      <c r="AA165" t="s">
        <v>492</v>
      </c>
    </row>
    <row r="166" spans="27:27" x14ac:dyDescent="0.25">
      <c r="AA166" t="s">
        <v>493</v>
      </c>
    </row>
    <row r="167" spans="27:27" x14ac:dyDescent="0.25">
      <c r="AA167" t="s">
        <v>494</v>
      </c>
    </row>
    <row r="168" spans="27:27" x14ac:dyDescent="0.25">
      <c r="AA168" t="s">
        <v>495</v>
      </c>
    </row>
    <row r="169" spans="27:27" x14ac:dyDescent="0.25">
      <c r="AA169" t="s">
        <v>496</v>
      </c>
    </row>
    <row r="170" spans="27:27" x14ac:dyDescent="0.25">
      <c r="AA170" t="s">
        <v>497</v>
      </c>
    </row>
    <row r="171" spans="27:27" x14ac:dyDescent="0.25">
      <c r="AA171" t="s">
        <v>498</v>
      </c>
    </row>
    <row r="172" spans="27:27" x14ac:dyDescent="0.25">
      <c r="AA172" t="s">
        <v>499</v>
      </c>
    </row>
    <row r="173" spans="27:27" x14ac:dyDescent="0.25">
      <c r="AA173" t="s">
        <v>500</v>
      </c>
    </row>
    <row r="174" spans="27:27" x14ac:dyDescent="0.25">
      <c r="AA174" t="s">
        <v>501</v>
      </c>
    </row>
    <row r="175" spans="27:27" x14ac:dyDescent="0.25">
      <c r="AA175" t="s">
        <v>502</v>
      </c>
    </row>
    <row r="176" spans="27:27" x14ac:dyDescent="0.25">
      <c r="AA176" t="s">
        <v>503</v>
      </c>
    </row>
    <row r="177" spans="27:27" x14ac:dyDescent="0.25">
      <c r="AA177" t="s">
        <v>504</v>
      </c>
    </row>
    <row r="178" spans="27:27" x14ac:dyDescent="0.25">
      <c r="AA178" t="s">
        <v>505</v>
      </c>
    </row>
    <row r="179" spans="27:27" x14ac:dyDescent="0.25">
      <c r="AA179" t="s">
        <v>506</v>
      </c>
    </row>
    <row r="180" spans="27:27" x14ac:dyDescent="0.25">
      <c r="AA180" t="s">
        <v>507</v>
      </c>
    </row>
    <row r="181" spans="27:27" x14ac:dyDescent="0.25">
      <c r="AA181" t="s">
        <v>508</v>
      </c>
    </row>
    <row r="182" spans="27:27" x14ac:dyDescent="0.25">
      <c r="AA182" t="s">
        <v>509</v>
      </c>
    </row>
    <row r="183" spans="27:27" x14ac:dyDescent="0.25">
      <c r="AA183" t="s">
        <v>510</v>
      </c>
    </row>
    <row r="184" spans="27:27" x14ac:dyDescent="0.25">
      <c r="AA184" t="s">
        <v>511</v>
      </c>
    </row>
    <row r="185" spans="27:27" x14ac:dyDescent="0.25">
      <c r="AA185" t="s">
        <v>512</v>
      </c>
    </row>
    <row r="186" spans="27:27" x14ac:dyDescent="0.25">
      <c r="AA186" t="s">
        <v>513</v>
      </c>
    </row>
    <row r="187" spans="27:27" x14ac:dyDescent="0.25">
      <c r="AA187" t="s">
        <v>514</v>
      </c>
    </row>
    <row r="188" spans="27:27" x14ac:dyDescent="0.25">
      <c r="AA188" t="s">
        <v>515</v>
      </c>
    </row>
    <row r="189" spans="27:27" x14ac:dyDescent="0.25">
      <c r="AA189" t="s">
        <v>516</v>
      </c>
    </row>
    <row r="190" spans="27:27" x14ac:dyDescent="0.25">
      <c r="AA190" t="s">
        <v>517</v>
      </c>
    </row>
    <row r="191" spans="27:27" x14ac:dyDescent="0.25">
      <c r="AA191" t="s">
        <v>518</v>
      </c>
    </row>
    <row r="192" spans="27:27" x14ac:dyDescent="0.25">
      <c r="AA192" t="s">
        <v>519</v>
      </c>
    </row>
    <row r="193" spans="27:27" x14ac:dyDescent="0.25">
      <c r="AA193" t="s">
        <v>520</v>
      </c>
    </row>
    <row r="194" spans="27:27" x14ac:dyDescent="0.25">
      <c r="AA194" t="s">
        <v>521</v>
      </c>
    </row>
    <row r="195" spans="27:27" x14ac:dyDescent="0.25">
      <c r="AA195" t="s">
        <v>522</v>
      </c>
    </row>
    <row r="196" spans="27:27" x14ac:dyDescent="0.25">
      <c r="AA196" t="s">
        <v>523</v>
      </c>
    </row>
    <row r="197" spans="27:27" x14ac:dyDescent="0.25">
      <c r="AA197" t="s">
        <v>524</v>
      </c>
    </row>
    <row r="198" spans="27:27" x14ac:dyDescent="0.25">
      <c r="AA198" t="s">
        <v>525</v>
      </c>
    </row>
    <row r="199" spans="27:27" x14ac:dyDescent="0.25">
      <c r="AA199" t="s">
        <v>526</v>
      </c>
    </row>
    <row r="200" spans="27:27" x14ac:dyDescent="0.25">
      <c r="AA200" t="s">
        <v>527</v>
      </c>
    </row>
    <row r="201" spans="27:27" x14ac:dyDescent="0.25">
      <c r="AA201" t="s">
        <v>528</v>
      </c>
    </row>
    <row r="202" spans="27:27" x14ac:dyDescent="0.25">
      <c r="AA202" t="s">
        <v>529</v>
      </c>
    </row>
    <row r="203" spans="27:27" x14ac:dyDescent="0.25">
      <c r="AA203" t="s">
        <v>530</v>
      </c>
    </row>
    <row r="204" spans="27:27" x14ac:dyDescent="0.25">
      <c r="AA204" t="s">
        <v>531</v>
      </c>
    </row>
    <row r="205" spans="27:27" x14ac:dyDescent="0.25">
      <c r="AA205" t="s">
        <v>532</v>
      </c>
    </row>
    <row r="206" spans="27:27" x14ac:dyDescent="0.25">
      <c r="AA206" t="s">
        <v>533</v>
      </c>
    </row>
    <row r="207" spans="27:27" x14ac:dyDescent="0.25">
      <c r="AA207" t="s">
        <v>534</v>
      </c>
    </row>
    <row r="208" spans="27:27" x14ac:dyDescent="0.25">
      <c r="AA208" t="s">
        <v>535</v>
      </c>
    </row>
    <row r="209" spans="27:27" x14ac:dyDescent="0.25">
      <c r="AA209" t="s">
        <v>536</v>
      </c>
    </row>
    <row r="210" spans="27:27" x14ac:dyDescent="0.25">
      <c r="AA210" t="s">
        <v>537</v>
      </c>
    </row>
    <row r="211" spans="27:27" x14ac:dyDescent="0.25">
      <c r="AA211" t="s">
        <v>538</v>
      </c>
    </row>
    <row r="212" spans="27:27" x14ac:dyDescent="0.25">
      <c r="AA212" t="s">
        <v>539</v>
      </c>
    </row>
    <row r="213" spans="27:27" x14ac:dyDescent="0.25">
      <c r="AA213" t="s">
        <v>540</v>
      </c>
    </row>
    <row r="214" spans="27:27" x14ac:dyDescent="0.25">
      <c r="AA214" t="s">
        <v>541</v>
      </c>
    </row>
    <row r="215" spans="27:27" x14ac:dyDescent="0.25">
      <c r="AA215" t="s">
        <v>542</v>
      </c>
    </row>
    <row r="216" spans="27:27" x14ac:dyDescent="0.25">
      <c r="AA216" t="s">
        <v>543</v>
      </c>
    </row>
    <row r="217" spans="27:27" x14ac:dyDescent="0.25">
      <c r="AA217" t="s">
        <v>544</v>
      </c>
    </row>
    <row r="218" spans="27:27" x14ac:dyDescent="0.25">
      <c r="AA218" t="s">
        <v>545</v>
      </c>
    </row>
    <row r="219" spans="27:27" x14ac:dyDescent="0.25">
      <c r="AA219" t="s">
        <v>546</v>
      </c>
    </row>
    <row r="220" spans="27:27" x14ac:dyDescent="0.25">
      <c r="AA220" t="s">
        <v>547</v>
      </c>
    </row>
    <row r="221" spans="27:27" x14ac:dyDescent="0.25">
      <c r="AA221" t="s">
        <v>548</v>
      </c>
    </row>
    <row r="222" spans="27:27" x14ac:dyDescent="0.25">
      <c r="AA222" t="s">
        <v>549</v>
      </c>
    </row>
    <row r="223" spans="27:27" x14ac:dyDescent="0.25">
      <c r="AA223" t="s">
        <v>550</v>
      </c>
    </row>
    <row r="224" spans="27:27" x14ac:dyDescent="0.25">
      <c r="AA224" t="s">
        <v>551</v>
      </c>
    </row>
    <row r="225" spans="27:27" x14ac:dyDescent="0.25">
      <c r="AA225" t="s">
        <v>552</v>
      </c>
    </row>
    <row r="226" spans="27:27" x14ac:dyDescent="0.25">
      <c r="AA226" t="s">
        <v>553</v>
      </c>
    </row>
    <row r="227" spans="27:27" x14ac:dyDescent="0.25">
      <c r="AA227" t="s">
        <v>554</v>
      </c>
    </row>
    <row r="228" spans="27:27" x14ac:dyDescent="0.25">
      <c r="AA228" t="s">
        <v>555</v>
      </c>
    </row>
    <row r="229" spans="27:27" x14ac:dyDescent="0.25">
      <c r="AA229" t="s">
        <v>556</v>
      </c>
    </row>
    <row r="230" spans="27:27" x14ac:dyDescent="0.25">
      <c r="AA230" t="s">
        <v>557</v>
      </c>
    </row>
    <row r="231" spans="27:27" x14ac:dyDescent="0.25">
      <c r="AA231" t="s">
        <v>558</v>
      </c>
    </row>
    <row r="232" spans="27:27" x14ac:dyDescent="0.25">
      <c r="AA232" t="s">
        <v>559</v>
      </c>
    </row>
    <row r="233" spans="27:27" x14ac:dyDescent="0.25">
      <c r="AA233" t="s">
        <v>560</v>
      </c>
    </row>
    <row r="234" spans="27:27" x14ac:dyDescent="0.25">
      <c r="AA234" t="s">
        <v>561</v>
      </c>
    </row>
    <row r="235" spans="27:27" x14ac:dyDescent="0.25">
      <c r="AA235" t="s">
        <v>562</v>
      </c>
    </row>
    <row r="236" spans="27:27" x14ac:dyDescent="0.25">
      <c r="AA236" t="s">
        <v>563</v>
      </c>
    </row>
    <row r="237" spans="27:27" x14ac:dyDescent="0.25">
      <c r="AA237" t="s">
        <v>564</v>
      </c>
    </row>
    <row r="238" spans="27:27" x14ac:dyDescent="0.25">
      <c r="AA238" t="s">
        <v>565</v>
      </c>
    </row>
    <row r="239" spans="27:27" x14ac:dyDescent="0.25">
      <c r="AA239" t="s">
        <v>566</v>
      </c>
    </row>
    <row r="240" spans="27:27" x14ac:dyDescent="0.25">
      <c r="AA240" t="s">
        <v>567</v>
      </c>
    </row>
    <row r="241" spans="27:27" x14ac:dyDescent="0.25">
      <c r="AA241" t="s">
        <v>568</v>
      </c>
    </row>
    <row r="242" spans="27:27" x14ac:dyDescent="0.25">
      <c r="AA242" t="s">
        <v>569</v>
      </c>
    </row>
    <row r="243" spans="27:27" x14ac:dyDescent="0.25">
      <c r="AA243" t="s">
        <v>570</v>
      </c>
    </row>
    <row r="244" spans="27:27" x14ac:dyDescent="0.25">
      <c r="AA244" t="s">
        <v>571</v>
      </c>
    </row>
    <row r="245" spans="27:27" x14ac:dyDescent="0.25">
      <c r="AA245" t="s">
        <v>572</v>
      </c>
    </row>
    <row r="246" spans="27:27" x14ac:dyDescent="0.25">
      <c r="AA246" t="s">
        <v>573</v>
      </c>
    </row>
    <row r="247" spans="27:27" x14ac:dyDescent="0.25">
      <c r="AA247" t="s">
        <v>574</v>
      </c>
    </row>
    <row r="248" spans="27:27" x14ac:dyDescent="0.25">
      <c r="AA248" t="s">
        <v>575</v>
      </c>
    </row>
    <row r="249" spans="27:27" x14ac:dyDescent="0.25">
      <c r="AA249" t="s">
        <v>576</v>
      </c>
    </row>
    <row r="250" spans="27:27" x14ac:dyDescent="0.25">
      <c r="AA250" t="s">
        <v>577</v>
      </c>
    </row>
    <row r="251" spans="27:27" x14ac:dyDescent="0.25">
      <c r="AA251" t="s">
        <v>578</v>
      </c>
    </row>
    <row r="252" spans="27:27" x14ac:dyDescent="0.25">
      <c r="AA252" t="s">
        <v>579</v>
      </c>
    </row>
    <row r="253" spans="27:27" x14ac:dyDescent="0.25">
      <c r="AA253" t="s">
        <v>580</v>
      </c>
    </row>
    <row r="254" spans="27:27" x14ac:dyDescent="0.25">
      <c r="AA254" t="s">
        <v>581</v>
      </c>
    </row>
    <row r="255" spans="27:27" x14ac:dyDescent="0.25">
      <c r="AA255" t="s">
        <v>582</v>
      </c>
    </row>
    <row r="256" spans="27:27" x14ac:dyDescent="0.25">
      <c r="AA256" t="s">
        <v>583</v>
      </c>
    </row>
    <row r="257" spans="27:27" x14ac:dyDescent="0.25">
      <c r="AA257" t="s">
        <v>584</v>
      </c>
    </row>
    <row r="258" spans="27:27" x14ac:dyDescent="0.25">
      <c r="AA258" t="s">
        <v>585</v>
      </c>
    </row>
    <row r="259" spans="27:27" x14ac:dyDescent="0.25">
      <c r="AA259" t="s">
        <v>586</v>
      </c>
    </row>
    <row r="260" spans="27:27" x14ac:dyDescent="0.25">
      <c r="AA260" t="s">
        <v>587</v>
      </c>
    </row>
    <row r="261" spans="27:27" x14ac:dyDescent="0.25">
      <c r="AA261" t="s">
        <v>588</v>
      </c>
    </row>
    <row r="262" spans="27:27" x14ac:dyDescent="0.25">
      <c r="AA262" t="s">
        <v>589</v>
      </c>
    </row>
    <row r="263" spans="27:27" x14ac:dyDescent="0.25">
      <c r="AA263" t="s">
        <v>590</v>
      </c>
    </row>
    <row r="264" spans="27:27" x14ac:dyDescent="0.25">
      <c r="AA264" t="s">
        <v>591</v>
      </c>
    </row>
    <row r="265" spans="27:27" x14ac:dyDescent="0.25">
      <c r="AA265" t="s">
        <v>592</v>
      </c>
    </row>
    <row r="266" spans="27:27" x14ac:dyDescent="0.25">
      <c r="AA266" t="s">
        <v>593</v>
      </c>
    </row>
    <row r="267" spans="27:27" x14ac:dyDescent="0.25">
      <c r="AA267" t="s">
        <v>594</v>
      </c>
    </row>
    <row r="268" spans="27:27" x14ac:dyDescent="0.25">
      <c r="AA268" t="s">
        <v>595</v>
      </c>
    </row>
    <row r="269" spans="27:27" x14ac:dyDescent="0.25">
      <c r="AA269" t="s">
        <v>596</v>
      </c>
    </row>
    <row r="270" spans="27:27" x14ac:dyDescent="0.25">
      <c r="AA270" t="s">
        <v>597</v>
      </c>
    </row>
    <row r="271" spans="27:27" x14ac:dyDescent="0.25">
      <c r="AA271" t="s">
        <v>598</v>
      </c>
    </row>
    <row r="272" spans="27:27" x14ac:dyDescent="0.25">
      <c r="AA272" t="s">
        <v>599</v>
      </c>
    </row>
    <row r="273" spans="27:27" x14ac:dyDescent="0.25">
      <c r="AA273" t="s">
        <v>600</v>
      </c>
    </row>
    <row r="274" spans="27:27" x14ac:dyDescent="0.25">
      <c r="AA274" t="s">
        <v>601</v>
      </c>
    </row>
    <row r="275" spans="27:27" x14ac:dyDescent="0.25">
      <c r="AA275" t="s">
        <v>602</v>
      </c>
    </row>
    <row r="276" spans="27:27" x14ac:dyDescent="0.25">
      <c r="AA276" t="s">
        <v>603</v>
      </c>
    </row>
    <row r="277" spans="27:27" x14ac:dyDescent="0.25">
      <c r="AA277" t="s">
        <v>604</v>
      </c>
    </row>
    <row r="278" spans="27:27" x14ac:dyDescent="0.25">
      <c r="AA278" t="s">
        <v>605</v>
      </c>
    </row>
    <row r="279" spans="27:27" x14ac:dyDescent="0.25">
      <c r="AA279" t="s">
        <v>606</v>
      </c>
    </row>
    <row r="280" spans="27:27" x14ac:dyDescent="0.25">
      <c r="AA280" t="s">
        <v>607</v>
      </c>
    </row>
    <row r="281" spans="27:27" x14ac:dyDescent="0.25">
      <c r="AA281" t="s">
        <v>608</v>
      </c>
    </row>
    <row r="282" spans="27:27" x14ac:dyDescent="0.25">
      <c r="AA282" t="s">
        <v>609</v>
      </c>
    </row>
    <row r="283" spans="27:27" x14ac:dyDescent="0.25">
      <c r="AA283" t="s">
        <v>610</v>
      </c>
    </row>
    <row r="284" spans="27:27" x14ac:dyDescent="0.25">
      <c r="AA284" t="s">
        <v>611</v>
      </c>
    </row>
    <row r="285" spans="27:27" x14ac:dyDescent="0.25">
      <c r="AA285" t="s">
        <v>612</v>
      </c>
    </row>
    <row r="286" spans="27:27" x14ac:dyDescent="0.25">
      <c r="AA286" t="s">
        <v>613</v>
      </c>
    </row>
  </sheetData>
  <conditionalFormatting sqref="C6:C79">
    <cfRule type="cellIs" dxfId="4" priority="7" operator="lessThan">
      <formula>0</formula>
    </cfRule>
  </conditionalFormatting>
  <conditionalFormatting sqref="O6:O16">
    <cfRule type="cellIs" dxfId="3" priority="6" operator="lessThan">
      <formula>0</formula>
    </cfRule>
  </conditionalFormatting>
  <conditionalFormatting sqref="O16">
    <cfRule type="cellIs" dxfId="2" priority="5" operator="lessThan">
      <formula>0</formula>
    </cfRule>
  </conditionalFormatting>
  <conditionalFormatting sqref="V6:V16">
    <cfRule type="cellIs" dxfId="1" priority="2" operator="lessThan">
      <formula>0</formula>
    </cfRule>
  </conditionalFormatting>
  <conditionalFormatting sqref="V16">
    <cfRule type="cellIs" dxfId="0" priority="1" operator="lessThan">
      <formula>0</formula>
    </cfRule>
  </conditionalFormatting>
  <dataValidations count="3">
    <dataValidation type="list" allowBlank="1" showInputMessage="1" showErrorMessage="1" sqref="B1">
      <formula1>$AA$21:$AA$286</formula1>
    </dataValidation>
    <dataValidation type="list" allowBlank="1" showInputMessage="1" showErrorMessage="1" sqref="B2">
      <formula1>$AB$21:$AB$29</formula1>
    </dataValidation>
    <dataValidation type="list" allowBlank="1" showInputMessage="1" showErrorMessage="1" sqref="B3">
      <formula1>$AC$21:$AC$30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K271"/>
  <sheetViews>
    <sheetView topLeftCell="CE6" workbookViewId="0"/>
  </sheetViews>
  <sheetFormatPr defaultRowHeight="15" x14ac:dyDescent="0.25"/>
  <cols>
    <col min="1" max="1" width="22.7109375" bestFit="1" customWidth="1"/>
    <col min="2" max="2" width="16.140625" customWidth="1"/>
    <col min="3" max="3" width="15.85546875" customWidth="1"/>
    <col min="4" max="4" width="16.85546875" customWidth="1"/>
    <col min="5" max="5" width="13" customWidth="1"/>
    <col min="6" max="6" width="14.5703125" customWidth="1"/>
    <col min="7" max="7" width="16.140625" customWidth="1"/>
    <col min="8" max="8" width="14.28515625" customWidth="1"/>
    <col min="9" max="9" width="14.7109375" customWidth="1"/>
    <col min="10" max="10" width="14" customWidth="1"/>
    <col min="11" max="11" width="14" bestFit="1" customWidth="1"/>
    <col min="12" max="91" width="13.85546875" customWidth="1"/>
    <col min="92" max="183" width="11" customWidth="1"/>
    <col min="184" max="184" width="18.85546875" bestFit="1" customWidth="1"/>
    <col min="185" max="185" width="13.42578125" bestFit="1" customWidth="1"/>
    <col min="186" max="186" width="14.42578125" bestFit="1" customWidth="1"/>
    <col min="187" max="187" width="12" bestFit="1" customWidth="1"/>
    <col min="188" max="188" width="12.140625" bestFit="1" customWidth="1"/>
    <col min="189" max="189" width="13.7109375" bestFit="1" customWidth="1"/>
    <col min="190" max="190" width="12" bestFit="1" customWidth="1"/>
    <col min="191" max="191" width="12.28515625" bestFit="1" customWidth="1"/>
    <col min="192" max="192" width="13.7109375" bestFit="1" customWidth="1"/>
    <col min="193" max="193" width="11.5703125" bestFit="1" customWidth="1"/>
    <col min="194" max="194" width="12.85546875" bestFit="1" customWidth="1"/>
    <col min="195" max="195" width="14" bestFit="1" customWidth="1"/>
    <col min="196" max="197" width="12" bestFit="1" customWidth="1"/>
    <col min="198" max="198" width="13.28515625" bestFit="1" customWidth="1"/>
    <col min="199" max="200" width="12" bestFit="1" customWidth="1"/>
    <col min="201" max="201" width="13.28515625" bestFit="1" customWidth="1"/>
    <col min="202" max="202" width="12" bestFit="1" customWidth="1"/>
  </cols>
  <sheetData>
    <row r="3" spans="1:193" x14ac:dyDescent="0.25">
      <c r="L3" s="1" t="s">
        <v>0</v>
      </c>
      <c r="M3" s="1" t="s">
        <v>614</v>
      </c>
      <c r="CP3" t="str">
        <f>CP4&amp;CP5</f>
        <v>Basepm25</v>
      </c>
      <c r="CQ3" t="str">
        <f t="shared" ref="CQ3:FB3" si="0">CQ4&amp;CQ5</f>
        <v>Baseblank</v>
      </c>
      <c r="CR3" t="str">
        <f t="shared" si="0"/>
        <v>Basecrustal</v>
      </c>
      <c r="CS3" t="str">
        <f t="shared" si="0"/>
        <v>BaseEC</v>
      </c>
      <c r="CT3" t="str">
        <f t="shared" si="0"/>
        <v>BaseNH4</v>
      </c>
      <c r="CU3" t="str">
        <f t="shared" si="0"/>
        <v>BaseOcmb</v>
      </c>
      <c r="CV3" t="str">
        <f t="shared" si="0"/>
        <v>BaseSO4</v>
      </c>
      <c r="CW3" t="str">
        <f t="shared" si="0"/>
        <v>BaseNO3</v>
      </c>
      <c r="CX3" t="str">
        <f t="shared" si="0"/>
        <v>Basewater</v>
      </c>
      <c r="CY3" t="str">
        <f t="shared" si="0"/>
        <v>Basesalt</v>
      </c>
      <c r="CZ3" t="str">
        <f t="shared" si="0"/>
        <v>Backgroundpm25</v>
      </c>
      <c r="DA3" t="str">
        <f t="shared" si="0"/>
        <v>Backgroundblank</v>
      </c>
      <c r="DB3" t="str">
        <f t="shared" si="0"/>
        <v>Backgroundcrustal</v>
      </c>
      <c r="DC3" t="str">
        <f t="shared" si="0"/>
        <v>BackgroundEC</v>
      </c>
      <c r="DD3" t="str">
        <f t="shared" si="0"/>
        <v>BackgroundNH4</v>
      </c>
      <c r="DE3" t="str">
        <f t="shared" si="0"/>
        <v>BackgroundOcmb</v>
      </c>
      <c r="DF3" t="str">
        <f t="shared" si="0"/>
        <v>BackgroundSO4</v>
      </c>
      <c r="DG3" t="str">
        <f t="shared" si="0"/>
        <v>BackgroundNO3</v>
      </c>
      <c r="DH3" t="str">
        <f t="shared" si="0"/>
        <v>Backgroundwater</v>
      </c>
      <c r="DI3" t="str">
        <f t="shared" si="0"/>
        <v>Backgroundsalt</v>
      </c>
      <c r="DJ3" t="str">
        <f t="shared" si="0"/>
        <v>Naturalpm25</v>
      </c>
      <c r="DK3" t="str">
        <f t="shared" si="0"/>
        <v>Naturalblank</v>
      </c>
      <c r="DL3" t="str">
        <f t="shared" si="0"/>
        <v>Naturalcrustal</v>
      </c>
      <c r="DM3" t="str">
        <f t="shared" si="0"/>
        <v>NaturalEC</v>
      </c>
      <c r="DN3" t="str">
        <f t="shared" si="0"/>
        <v>NaturalNH4</v>
      </c>
      <c r="DO3" t="str">
        <f t="shared" si="0"/>
        <v>NaturalOcmb</v>
      </c>
      <c r="DP3" t="str">
        <f t="shared" si="0"/>
        <v>NaturalSO4</v>
      </c>
      <c r="DQ3" t="str">
        <f t="shared" si="0"/>
        <v>NaturalNO3</v>
      </c>
      <c r="DR3" t="str">
        <f t="shared" si="0"/>
        <v>Naturalwater</v>
      </c>
      <c r="DS3" t="str">
        <f t="shared" si="0"/>
        <v>Naturalsalt</v>
      </c>
      <c r="DT3" t="str">
        <f t="shared" si="0"/>
        <v>Firespm25</v>
      </c>
      <c r="DU3" t="str">
        <f t="shared" si="0"/>
        <v>Firesblank</v>
      </c>
      <c r="DV3" t="str">
        <f t="shared" si="0"/>
        <v>Firescrustal</v>
      </c>
      <c r="DW3" t="str">
        <f t="shared" si="0"/>
        <v>FiresEC</v>
      </c>
      <c r="DX3" t="str">
        <f t="shared" si="0"/>
        <v>FiresNH4</v>
      </c>
      <c r="DY3" t="str">
        <f t="shared" si="0"/>
        <v>FiresOcmb</v>
      </c>
      <c r="DZ3" t="str">
        <f t="shared" si="0"/>
        <v>FiresSO4</v>
      </c>
      <c r="EA3" t="str">
        <f t="shared" si="0"/>
        <v>FiresNO3</v>
      </c>
      <c r="EB3" t="str">
        <f t="shared" si="0"/>
        <v>Fireswater</v>
      </c>
      <c r="EC3" t="str">
        <f t="shared" si="0"/>
        <v>Firessalt</v>
      </c>
      <c r="ED3" t="str">
        <f t="shared" si="0"/>
        <v>Upstream Oil+Gaspm25</v>
      </c>
      <c r="EE3" t="str">
        <f t="shared" si="0"/>
        <v>Upstream Oil+Gasblank</v>
      </c>
      <c r="EF3" t="str">
        <f t="shared" si="0"/>
        <v>Upstream Oil+Gascrustal</v>
      </c>
      <c r="EG3" t="str">
        <f t="shared" si="0"/>
        <v>Upstream Oil+GasEC</v>
      </c>
      <c r="EH3" t="str">
        <f t="shared" si="0"/>
        <v>Upstream Oil+GasNH4</v>
      </c>
      <c r="EI3" t="str">
        <f t="shared" si="0"/>
        <v>Upstream Oil+GasOcmb</v>
      </c>
      <c r="EJ3" t="str">
        <f t="shared" si="0"/>
        <v>Upstream Oil+GasSO4</v>
      </c>
      <c r="EK3" t="str">
        <f t="shared" si="0"/>
        <v>Upstream Oil+GasNO3</v>
      </c>
      <c r="EL3" t="str">
        <f t="shared" si="0"/>
        <v>Upstream Oil+Gaswater</v>
      </c>
      <c r="EM3" t="str">
        <f t="shared" si="0"/>
        <v>Upstream Oil+Gassalt</v>
      </c>
      <c r="EN3" t="str">
        <f t="shared" si="0"/>
        <v>Point Sourcespm25</v>
      </c>
      <c r="EO3" t="str">
        <f t="shared" si="0"/>
        <v>Point Sourcesblank</v>
      </c>
      <c r="EP3" t="str">
        <f t="shared" si="0"/>
        <v>Point Sourcescrustal</v>
      </c>
      <c r="EQ3" t="str">
        <f t="shared" si="0"/>
        <v>Point SourcesEC</v>
      </c>
      <c r="ER3" t="str">
        <f t="shared" si="0"/>
        <v>Point SourcesNH4</v>
      </c>
      <c r="ES3" t="str">
        <f t="shared" si="0"/>
        <v>Point SourcesOcmb</v>
      </c>
      <c r="ET3" t="str">
        <f t="shared" si="0"/>
        <v>Point SourcesSO4</v>
      </c>
      <c r="EU3" t="str">
        <f t="shared" si="0"/>
        <v>Point SourcesNO3</v>
      </c>
      <c r="EV3" t="str">
        <f t="shared" si="0"/>
        <v>Point Sourceswater</v>
      </c>
      <c r="EW3" t="str">
        <f t="shared" si="0"/>
        <v>Point Sourcessalt</v>
      </c>
      <c r="EX3" t="str">
        <f t="shared" si="0"/>
        <v>Mobilepm25</v>
      </c>
      <c r="EY3" t="str">
        <f t="shared" si="0"/>
        <v>Mobileblank</v>
      </c>
      <c r="EZ3" t="str">
        <f t="shared" si="0"/>
        <v>Mobilecrustal</v>
      </c>
      <c r="FA3" t="str">
        <f t="shared" si="0"/>
        <v>MobileEC</v>
      </c>
      <c r="FB3" t="str">
        <f t="shared" si="0"/>
        <v>MobileNH4</v>
      </c>
      <c r="FC3" t="str">
        <f t="shared" ref="FC3:GK3" si="1">FC4&amp;FC5</f>
        <v>MobileOcmb</v>
      </c>
      <c r="FD3" t="str">
        <f t="shared" si="1"/>
        <v>MobileSO4</v>
      </c>
      <c r="FE3" t="str">
        <f t="shared" si="1"/>
        <v>MobileNO3</v>
      </c>
      <c r="FF3" t="str">
        <f t="shared" si="1"/>
        <v>Mobilewater</v>
      </c>
      <c r="FG3" t="str">
        <f t="shared" si="1"/>
        <v>Mobilesalt</v>
      </c>
      <c r="FH3" t="str">
        <f t="shared" si="1"/>
        <v>Canada+Mexicopm25</v>
      </c>
      <c r="FI3" t="str">
        <f t="shared" si="1"/>
        <v>Canada+Mexicoblank</v>
      </c>
      <c r="FJ3" t="str">
        <f t="shared" si="1"/>
        <v>Canada+Mexicocrustal</v>
      </c>
      <c r="FK3" t="str">
        <f t="shared" si="1"/>
        <v>Canada+MexicoEC</v>
      </c>
      <c r="FL3" t="str">
        <f t="shared" si="1"/>
        <v>Canada+MexicoNH4</v>
      </c>
      <c r="FM3" t="str">
        <f t="shared" si="1"/>
        <v>Canada+MexicoOcmb</v>
      </c>
      <c r="FN3" t="str">
        <f t="shared" si="1"/>
        <v>Canada+MexicoSO4</v>
      </c>
      <c r="FO3" t="str">
        <f t="shared" si="1"/>
        <v>Canada+MexicoNO3</v>
      </c>
      <c r="FP3" t="str">
        <f t="shared" si="1"/>
        <v>Canada+Mexicowater</v>
      </c>
      <c r="FQ3" t="str">
        <f t="shared" si="1"/>
        <v>Canada+Mexicosalt</v>
      </c>
      <c r="FR3" t="str">
        <f t="shared" si="1"/>
        <v>Areapm25</v>
      </c>
      <c r="FS3" t="str">
        <f t="shared" si="1"/>
        <v>Areablank</v>
      </c>
      <c r="FT3" t="str">
        <f t="shared" si="1"/>
        <v>Areacrustal</v>
      </c>
      <c r="FU3" t="str">
        <f t="shared" si="1"/>
        <v>AreaEC</v>
      </c>
      <c r="FV3" t="str">
        <f t="shared" si="1"/>
        <v>AreaNH4</v>
      </c>
      <c r="FW3" t="str">
        <f t="shared" si="1"/>
        <v>AreaOcmb</v>
      </c>
      <c r="FX3" t="str">
        <f t="shared" si="1"/>
        <v>AreaSO4</v>
      </c>
      <c r="FY3" t="str">
        <f t="shared" si="1"/>
        <v>AreaNO3</v>
      </c>
      <c r="FZ3" t="str">
        <f t="shared" si="1"/>
        <v>Areawater</v>
      </c>
      <c r="GA3" t="str">
        <f t="shared" si="1"/>
        <v>Areasalt</v>
      </c>
      <c r="GB3" t="str">
        <f t="shared" si="1"/>
        <v>BCpm25</v>
      </c>
      <c r="GC3" t="str">
        <f t="shared" si="1"/>
        <v>BCblank</v>
      </c>
      <c r="GD3" t="str">
        <f t="shared" si="1"/>
        <v>BCcrustal</v>
      </c>
      <c r="GE3" t="str">
        <f t="shared" si="1"/>
        <v>BCEC</v>
      </c>
      <c r="GF3" t="str">
        <f t="shared" si="1"/>
        <v>BCNH4</v>
      </c>
      <c r="GG3" t="str">
        <f t="shared" si="1"/>
        <v>BCOcmb</v>
      </c>
      <c r="GH3" t="str">
        <f t="shared" si="1"/>
        <v>BCSO4</v>
      </c>
      <c r="GI3" t="str">
        <f t="shared" si="1"/>
        <v>BCNO3</v>
      </c>
      <c r="GJ3" t="str">
        <f t="shared" si="1"/>
        <v>BCwater</v>
      </c>
      <c r="GK3" t="str">
        <f t="shared" si="1"/>
        <v>BCsalt</v>
      </c>
    </row>
    <row r="4" spans="1:193" x14ac:dyDescent="0.25">
      <c r="L4" t="s">
        <v>36</v>
      </c>
      <c r="V4" t="s">
        <v>216</v>
      </c>
      <c r="AF4" t="s">
        <v>217</v>
      </c>
      <c r="AP4" t="s">
        <v>218</v>
      </c>
      <c r="AZ4" t="s">
        <v>219</v>
      </c>
      <c r="BJ4" t="s">
        <v>220</v>
      </c>
      <c r="BT4" t="s">
        <v>221</v>
      </c>
      <c r="CD4" t="s">
        <v>222</v>
      </c>
      <c r="CP4" t="s">
        <v>627</v>
      </c>
      <c r="CQ4" t="s">
        <v>627</v>
      </c>
      <c r="CR4" t="s">
        <v>627</v>
      </c>
      <c r="CS4" t="s">
        <v>627</v>
      </c>
      <c r="CT4" t="s">
        <v>627</v>
      </c>
      <c r="CU4" t="s">
        <v>627</v>
      </c>
      <c r="CV4" t="s">
        <v>627</v>
      </c>
      <c r="CW4" t="s">
        <v>627</v>
      </c>
      <c r="CX4" t="s">
        <v>627</v>
      </c>
      <c r="CY4" t="s">
        <v>627</v>
      </c>
      <c r="CZ4" t="s">
        <v>625</v>
      </c>
      <c r="DA4" t="s">
        <v>625</v>
      </c>
      <c r="DB4" t="s">
        <v>625</v>
      </c>
      <c r="DC4" t="s">
        <v>625</v>
      </c>
      <c r="DD4" t="s">
        <v>625</v>
      </c>
      <c r="DE4" t="s">
        <v>625</v>
      </c>
      <c r="DF4" t="s">
        <v>625</v>
      </c>
      <c r="DG4" t="s">
        <v>625</v>
      </c>
      <c r="DH4" t="s">
        <v>625</v>
      </c>
      <c r="DI4" t="s">
        <v>625</v>
      </c>
      <c r="DJ4" t="s">
        <v>231</v>
      </c>
      <c r="DK4" t="s">
        <v>231</v>
      </c>
      <c r="DL4" t="s">
        <v>231</v>
      </c>
      <c r="DM4" t="s">
        <v>231</v>
      </c>
      <c r="DN4" t="s">
        <v>231</v>
      </c>
      <c r="DO4" t="s">
        <v>231</v>
      </c>
      <c r="DP4" t="s">
        <v>231</v>
      </c>
      <c r="DQ4" t="s">
        <v>231</v>
      </c>
      <c r="DR4" t="s">
        <v>231</v>
      </c>
      <c r="DS4" t="s">
        <v>231</v>
      </c>
      <c r="DT4" t="s">
        <v>234</v>
      </c>
      <c r="DU4" t="s">
        <v>234</v>
      </c>
      <c r="DV4" t="s">
        <v>234</v>
      </c>
      <c r="DW4" t="s">
        <v>234</v>
      </c>
      <c r="DX4" t="s">
        <v>234</v>
      </c>
      <c r="DY4" t="s">
        <v>234</v>
      </c>
      <c r="DZ4" t="s">
        <v>234</v>
      </c>
      <c r="EA4" t="s">
        <v>234</v>
      </c>
      <c r="EB4" t="s">
        <v>234</v>
      </c>
      <c r="EC4" t="s">
        <v>234</v>
      </c>
      <c r="ED4" t="s">
        <v>237</v>
      </c>
      <c r="EE4" t="s">
        <v>237</v>
      </c>
      <c r="EF4" t="s">
        <v>237</v>
      </c>
      <c r="EG4" t="s">
        <v>237</v>
      </c>
      <c r="EH4" t="s">
        <v>237</v>
      </c>
      <c r="EI4" t="s">
        <v>237</v>
      </c>
      <c r="EJ4" t="s">
        <v>237</v>
      </c>
      <c r="EK4" t="s">
        <v>237</v>
      </c>
      <c r="EL4" t="s">
        <v>237</v>
      </c>
      <c r="EM4" t="s">
        <v>237</v>
      </c>
      <c r="EN4" t="s">
        <v>240</v>
      </c>
      <c r="EO4" t="s">
        <v>240</v>
      </c>
      <c r="EP4" t="s">
        <v>240</v>
      </c>
      <c r="EQ4" t="s">
        <v>240</v>
      </c>
      <c r="ER4" t="s">
        <v>240</v>
      </c>
      <c r="ES4" t="s">
        <v>240</v>
      </c>
      <c r="ET4" t="s">
        <v>240</v>
      </c>
      <c r="EU4" t="s">
        <v>240</v>
      </c>
      <c r="EV4" t="s">
        <v>240</v>
      </c>
      <c r="EW4" t="s">
        <v>240</v>
      </c>
      <c r="EX4" t="s">
        <v>243</v>
      </c>
      <c r="EY4" t="s">
        <v>243</v>
      </c>
      <c r="EZ4" t="s">
        <v>243</v>
      </c>
      <c r="FA4" t="s">
        <v>243</v>
      </c>
      <c r="FB4" t="s">
        <v>243</v>
      </c>
      <c r="FC4" t="s">
        <v>243</v>
      </c>
      <c r="FD4" t="s">
        <v>243</v>
      </c>
      <c r="FE4" t="s">
        <v>243</v>
      </c>
      <c r="FF4" t="s">
        <v>243</v>
      </c>
      <c r="FG4" t="s">
        <v>243</v>
      </c>
      <c r="FH4" t="s">
        <v>246</v>
      </c>
      <c r="FI4" t="s">
        <v>246</v>
      </c>
      <c r="FJ4" t="s">
        <v>246</v>
      </c>
      <c r="FK4" t="s">
        <v>246</v>
      </c>
      <c r="FL4" t="s">
        <v>246</v>
      </c>
      <c r="FM4" t="s">
        <v>246</v>
      </c>
      <c r="FN4" t="s">
        <v>246</v>
      </c>
      <c r="FO4" t="s">
        <v>246</v>
      </c>
      <c r="FP4" t="s">
        <v>246</v>
      </c>
      <c r="FQ4" t="s">
        <v>246</v>
      </c>
      <c r="FR4" t="s">
        <v>249</v>
      </c>
      <c r="FS4" t="s">
        <v>249</v>
      </c>
      <c r="FT4" t="s">
        <v>249</v>
      </c>
      <c r="FU4" t="s">
        <v>249</v>
      </c>
      <c r="FV4" t="s">
        <v>249</v>
      </c>
      <c r="FW4" t="s">
        <v>249</v>
      </c>
      <c r="FX4" t="s">
        <v>249</v>
      </c>
      <c r="FY4" t="s">
        <v>249</v>
      </c>
      <c r="FZ4" t="s">
        <v>249</v>
      </c>
      <c r="GA4" t="s">
        <v>249</v>
      </c>
      <c r="GB4" t="s">
        <v>252</v>
      </c>
      <c r="GC4" t="s">
        <v>252</v>
      </c>
      <c r="GD4" t="s">
        <v>252</v>
      </c>
      <c r="GE4" t="s">
        <v>252</v>
      </c>
      <c r="GF4" t="s">
        <v>252</v>
      </c>
      <c r="GG4" t="s">
        <v>252</v>
      </c>
      <c r="GH4" t="s">
        <v>252</v>
      </c>
      <c r="GI4" t="s">
        <v>252</v>
      </c>
      <c r="GJ4" t="s">
        <v>252</v>
      </c>
      <c r="GK4" t="s">
        <v>252</v>
      </c>
    </row>
    <row r="5" spans="1:193" x14ac:dyDescent="0.25">
      <c r="A5" s="1" t="s">
        <v>223</v>
      </c>
      <c r="B5" s="1" t="s">
        <v>8</v>
      </c>
      <c r="C5" s="1" t="s">
        <v>10</v>
      </c>
      <c r="D5" s="1" t="s">
        <v>11</v>
      </c>
      <c r="E5" s="1" t="s">
        <v>12</v>
      </c>
      <c r="F5" s="1" t="s">
        <v>13</v>
      </c>
      <c r="G5" s="1" t="s">
        <v>14</v>
      </c>
      <c r="H5" s="1" t="s">
        <v>15</v>
      </c>
      <c r="I5" s="1" t="s">
        <v>16</v>
      </c>
      <c r="J5" s="1" t="s">
        <v>17</v>
      </c>
      <c r="K5" s="1" t="s">
        <v>18</v>
      </c>
      <c r="L5" t="s">
        <v>654</v>
      </c>
      <c r="M5" t="s">
        <v>615</v>
      </c>
      <c r="N5" t="s">
        <v>616</v>
      </c>
      <c r="O5" t="s">
        <v>617</v>
      </c>
      <c r="P5" t="s">
        <v>618</v>
      </c>
      <c r="Q5" t="s">
        <v>619</v>
      </c>
      <c r="R5" t="s">
        <v>620</v>
      </c>
      <c r="S5" t="s">
        <v>621</v>
      </c>
      <c r="T5" t="s">
        <v>622</v>
      </c>
      <c r="U5" t="s">
        <v>623</v>
      </c>
      <c r="V5" t="s">
        <v>654</v>
      </c>
      <c r="W5" t="s">
        <v>615</v>
      </c>
      <c r="X5" t="s">
        <v>616</v>
      </c>
      <c r="Y5" t="s">
        <v>617</v>
      </c>
      <c r="Z5" t="s">
        <v>618</v>
      </c>
      <c r="AA5" t="s">
        <v>619</v>
      </c>
      <c r="AB5" t="s">
        <v>620</v>
      </c>
      <c r="AC5" t="s">
        <v>621</v>
      </c>
      <c r="AD5" t="s">
        <v>622</v>
      </c>
      <c r="AE5" t="s">
        <v>623</v>
      </c>
      <c r="AF5" t="s">
        <v>654</v>
      </c>
      <c r="AG5" t="s">
        <v>615</v>
      </c>
      <c r="AH5" t="s">
        <v>616</v>
      </c>
      <c r="AI5" t="s">
        <v>617</v>
      </c>
      <c r="AJ5" t="s">
        <v>618</v>
      </c>
      <c r="AK5" t="s">
        <v>619</v>
      </c>
      <c r="AL5" t="s">
        <v>620</v>
      </c>
      <c r="AM5" t="s">
        <v>621</v>
      </c>
      <c r="AN5" t="s">
        <v>622</v>
      </c>
      <c r="AO5" t="s">
        <v>623</v>
      </c>
      <c r="AP5" t="s">
        <v>654</v>
      </c>
      <c r="AQ5" t="s">
        <v>615</v>
      </c>
      <c r="AR5" t="s">
        <v>616</v>
      </c>
      <c r="AS5" t="s">
        <v>617</v>
      </c>
      <c r="AT5" t="s">
        <v>618</v>
      </c>
      <c r="AU5" t="s">
        <v>619</v>
      </c>
      <c r="AV5" t="s">
        <v>620</v>
      </c>
      <c r="AW5" t="s">
        <v>621</v>
      </c>
      <c r="AX5" t="s">
        <v>622</v>
      </c>
      <c r="AY5" t="s">
        <v>623</v>
      </c>
      <c r="AZ5" t="s">
        <v>654</v>
      </c>
      <c r="BA5" t="s">
        <v>615</v>
      </c>
      <c r="BB5" t="s">
        <v>616</v>
      </c>
      <c r="BC5" t="s">
        <v>617</v>
      </c>
      <c r="BD5" t="s">
        <v>618</v>
      </c>
      <c r="BE5" t="s">
        <v>619</v>
      </c>
      <c r="BF5" t="s">
        <v>620</v>
      </c>
      <c r="BG5" t="s">
        <v>621</v>
      </c>
      <c r="BH5" t="s">
        <v>622</v>
      </c>
      <c r="BI5" t="s">
        <v>623</v>
      </c>
      <c r="BJ5" t="s">
        <v>654</v>
      </c>
      <c r="BK5" t="s">
        <v>615</v>
      </c>
      <c r="BL5" t="s">
        <v>616</v>
      </c>
      <c r="BM5" t="s">
        <v>617</v>
      </c>
      <c r="BN5" t="s">
        <v>618</v>
      </c>
      <c r="BO5" t="s">
        <v>619</v>
      </c>
      <c r="BP5" t="s">
        <v>620</v>
      </c>
      <c r="BQ5" t="s">
        <v>621</v>
      </c>
      <c r="BR5" t="s">
        <v>622</v>
      </c>
      <c r="BS5" t="s">
        <v>623</v>
      </c>
      <c r="BT5" t="s">
        <v>654</v>
      </c>
      <c r="BU5" t="s">
        <v>615</v>
      </c>
      <c r="BV5" t="s">
        <v>616</v>
      </c>
      <c r="BW5" t="s">
        <v>617</v>
      </c>
      <c r="BX5" t="s">
        <v>618</v>
      </c>
      <c r="BY5" t="s">
        <v>619</v>
      </c>
      <c r="BZ5" t="s">
        <v>620</v>
      </c>
      <c r="CA5" t="s">
        <v>621</v>
      </c>
      <c r="CB5" t="s">
        <v>622</v>
      </c>
      <c r="CC5" t="s">
        <v>623</v>
      </c>
      <c r="CD5" t="s">
        <v>654</v>
      </c>
      <c r="CE5" t="s">
        <v>615</v>
      </c>
      <c r="CF5" t="s">
        <v>616</v>
      </c>
      <c r="CG5" t="s">
        <v>617</v>
      </c>
      <c r="CH5" t="s">
        <v>618</v>
      </c>
      <c r="CI5" t="s">
        <v>619</v>
      </c>
      <c r="CJ5" t="s">
        <v>620</v>
      </c>
      <c r="CK5" t="s">
        <v>621</v>
      </c>
      <c r="CL5" t="s">
        <v>622</v>
      </c>
      <c r="CM5" t="s">
        <v>623</v>
      </c>
      <c r="CP5" t="s">
        <v>624</v>
      </c>
      <c r="CQ5" t="s">
        <v>630</v>
      </c>
      <c r="CR5" t="s">
        <v>631</v>
      </c>
      <c r="CS5" t="s">
        <v>632</v>
      </c>
      <c r="CT5" t="s">
        <v>633</v>
      </c>
      <c r="CU5" t="s">
        <v>634</v>
      </c>
      <c r="CV5" t="s">
        <v>635</v>
      </c>
      <c r="CW5" t="s">
        <v>636</v>
      </c>
      <c r="CX5" t="s">
        <v>637</v>
      </c>
      <c r="CY5" t="s">
        <v>638</v>
      </c>
      <c r="CZ5" t="s">
        <v>624</v>
      </c>
      <c r="DA5" t="s">
        <v>630</v>
      </c>
      <c r="DB5" t="s">
        <v>631</v>
      </c>
      <c r="DC5" t="s">
        <v>632</v>
      </c>
      <c r="DD5" t="s">
        <v>633</v>
      </c>
      <c r="DE5" t="s">
        <v>634</v>
      </c>
      <c r="DF5" t="s">
        <v>635</v>
      </c>
      <c r="DG5" t="s">
        <v>636</v>
      </c>
      <c r="DH5" t="s">
        <v>637</v>
      </c>
      <c r="DI5" t="s">
        <v>638</v>
      </c>
      <c r="DJ5" t="s">
        <v>624</v>
      </c>
      <c r="DK5" t="s">
        <v>630</v>
      </c>
      <c r="DL5" t="s">
        <v>631</v>
      </c>
      <c r="DM5" t="s">
        <v>632</v>
      </c>
      <c r="DN5" t="s">
        <v>633</v>
      </c>
      <c r="DO5" t="s">
        <v>634</v>
      </c>
      <c r="DP5" t="s">
        <v>635</v>
      </c>
      <c r="DQ5" t="s">
        <v>636</v>
      </c>
      <c r="DR5" t="s">
        <v>637</v>
      </c>
      <c r="DS5" t="s">
        <v>638</v>
      </c>
      <c r="DT5" t="s">
        <v>624</v>
      </c>
      <c r="DU5" t="s">
        <v>630</v>
      </c>
      <c r="DV5" t="s">
        <v>631</v>
      </c>
      <c r="DW5" t="s">
        <v>632</v>
      </c>
      <c r="DX5" t="s">
        <v>633</v>
      </c>
      <c r="DY5" t="s">
        <v>634</v>
      </c>
      <c r="DZ5" t="s">
        <v>635</v>
      </c>
      <c r="EA5" t="s">
        <v>636</v>
      </c>
      <c r="EB5" t="s">
        <v>637</v>
      </c>
      <c r="EC5" t="s">
        <v>638</v>
      </c>
      <c r="ED5" t="s">
        <v>624</v>
      </c>
      <c r="EE5" t="s">
        <v>630</v>
      </c>
      <c r="EF5" t="s">
        <v>631</v>
      </c>
      <c r="EG5" t="s">
        <v>632</v>
      </c>
      <c r="EH5" t="s">
        <v>633</v>
      </c>
      <c r="EI5" t="s">
        <v>634</v>
      </c>
      <c r="EJ5" t="s">
        <v>635</v>
      </c>
      <c r="EK5" t="s">
        <v>636</v>
      </c>
      <c r="EL5" t="s">
        <v>637</v>
      </c>
      <c r="EM5" t="s">
        <v>638</v>
      </c>
      <c r="EN5" t="s">
        <v>624</v>
      </c>
      <c r="EO5" t="s">
        <v>630</v>
      </c>
      <c r="EP5" t="s">
        <v>631</v>
      </c>
      <c r="EQ5" t="s">
        <v>632</v>
      </c>
      <c r="ER5" t="s">
        <v>633</v>
      </c>
      <c r="ES5" t="s">
        <v>634</v>
      </c>
      <c r="ET5" t="s">
        <v>635</v>
      </c>
      <c r="EU5" t="s">
        <v>636</v>
      </c>
      <c r="EV5" t="s">
        <v>637</v>
      </c>
      <c r="EW5" t="s">
        <v>638</v>
      </c>
      <c r="EX5" t="s">
        <v>624</v>
      </c>
      <c r="EY5" t="s">
        <v>630</v>
      </c>
      <c r="EZ5" t="s">
        <v>631</v>
      </c>
      <c r="FA5" t="s">
        <v>632</v>
      </c>
      <c r="FB5" t="s">
        <v>633</v>
      </c>
      <c r="FC5" t="s">
        <v>634</v>
      </c>
      <c r="FD5" t="s">
        <v>635</v>
      </c>
      <c r="FE5" t="s">
        <v>636</v>
      </c>
      <c r="FF5" t="s">
        <v>637</v>
      </c>
      <c r="FG5" t="s">
        <v>638</v>
      </c>
      <c r="FH5" t="s">
        <v>624</v>
      </c>
      <c r="FI5" t="s">
        <v>630</v>
      </c>
      <c r="FJ5" t="s">
        <v>631</v>
      </c>
      <c r="FK5" t="s">
        <v>632</v>
      </c>
      <c r="FL5" t="s">
        <v>633</v>
      </c>
      <c r="FM5" t="s">
        <v>634</v>
      </c>
      <c r="FN5" t="s">
        <v>635</v>
      </c>
      <c r="FO5" t="s">
        <v>636</v>
      </c>
      <c r="FP5" t="s">
        <v>637</v>
      </c>
      <c r="FQ5" t="s">
        <v>638</v>
      </c>
      <c r="FR5" t="s">
        <v>624</v>
      </c>
      <c r="FS5" t="s">
        <v>630</v>
      </c>
      <c r="FT5" t="s">
        <v>631</v>
      </c>
      <c r="FU5" t="s">
        <v>632</v>
      </c>
      <c r="FV5" t="s">
        <v>633</v>
      </c>
      <c r="FW5" t="s">
        <v>634</v>
      </c>
      <c r="FX5" t="s">
        <v>635</v>
      </c>
      <c r="FY5" t="s">
        <v>636</v>
      </c>
      <c r="FZ5" t="s">
        <v>637</v>
      </c>
      <c r="GA5" t="s">
        <v>638</v>
      </c>
      <c r="GB5" t="s">
        <v>624</v>
      </c>
      <c r="GC5" t="s">
        <v>630</v>
      </c>
      <c r="GD5" t="s">
        <v>631</v>
      </c>
      <c r="GE5" t="s">
        <v>632</v>
      </c>
      <c r="GF5" t="s">
        <v>633</v>
      </c>
      <c r="GG5" t="s">
        <v>634</v>
      </c>
      <c r="GH5" t="s">
        <v>635</v>
      </c>
      <c r="GI5" t="s">
        <v>636</v>
      </c>
      <c r="GJ5" t="s">
        <v>637</v>
      </c>
      <c r="GK5" t="s">
        <v>638</v>
      </c>
    </row>
    <row r="6" spans="1:193" x14ac:dyDescent="0.25">
      <c r="A6" t="s">
        <v>348</v>
      </c>
      <c r="B6">
        <v>23.3</v>
      </c>
      <c r="C6">
        <v>0.5</v>
      </c>
      <c r="D6">
        <v>2.0581369</v>
      </c>
      <c r="E6">
        <v>0.48168080000000002</v>
      </c>
      <c r="F6">
        <v>2.0393443000000002</v>
      </c>
      <c r="G6">
        <v>9.4315204999999995</v>
      </c>
      <c r="H6">
        <v>6.7441893000000004</v>
      </c>
      <c r="I6">
        <v>0</v>
      </c>
      <c r="J6">
        <v>2.0889256</v>
      </c>
      <c r="K6">
        <v>6.4709999999999995E-4</v>
      </c>
      <c r="L6" s="2">
        <v>23.1</v>
      </c>
      <c r="M6" s="2">
        <v>0.5</v>
      </c>
      <c r="N6" s="2">
        <v>1.9905969999999999</v>
      </c>
      <c r="O6" s="2">
        <v>0.48168080000000002</v>
      </c>
      <c r="P6" s="2">
        <v>2.0228335999999998</v>
      </c>
      <c r="Q6" s="2">
        <v>9.4315204999999995</v>
      </c>
      <c r="R6" s="2">
        <v>6.6897925999999996</v>
      </c>
      <c r="S6" s="2">
        <v>0</v>
      </c>
      <c r="T6" s="2">
        <v>2.0719352</v>
      </c>
      <c r="U6" s="2">
        <v>6.4709999999999995E-4</v>
      </c>
      <c r="V6" s="2">
        <v>21.1</v>
      </c>
      <c r="W6" s="2">
        <v>0.5</v>
      </c>
      <c r="X6" s="2">
        <v>1.8937113000000001</v>
      </c>
      <c r="Y6" s="2">
        <v>0.41396080000000002</v>
      </c>
      <c r="Z6" s="2">
        <v>1.9305041000000001</v>
      </c>
      <c r="AA6" s="2">
        <v>8.2128458000000002</v>
      </c>
      <c r="AB6" s="2">
        <v>6.1744389999999996</v>
      </c>
      <c r="AC6" s="2">
        <v>8.9341000000000004E-2</v>
      </c>
      <c r="AD6" s="2">
        <v>1.9431463</v>
      </c>
      <c r="AE6" s="2">
        <v>6.7350000000000005E-4</v>
      </c>
      <c r="AF6" s="2">
        <v>23.2</v>
      </c>
      <c r="AG6" s="2">
        <v>0.5</v>
      </c>
      <c r="AH6" s="2">
        <v>2.0559094</v>
      </c>
      <c r="AI6" s="2">
        <v>0.48121809999999998</v>
      </c>
      <c r="AJ6" s="2">
        <v>2.0307186000000002</v>
      </c>
      <c r="AK6" s="2">
        <v>9.4283427999999994</v>
      </c>
      <c r="AL6" s="2">
        <v>6.7157802999999996</v>
      </c>
      <c r="AM6" s="2">
        <v>0</v>
      </c>
      <c r="AN6" s="2">
        <v>2.0800459</v>
      </c>
      <c r="AO6" s="2">
        <v>6.4709999999999995E-4</v>
      </c>
      <c r="AP6" s="2">
        <v>15.3</v>
      </c>
      <c r="AQ6" s="2">
        <v>0.5</v>
      </c>
      <c r="AR6" s="2">
        <v>1.5551381</v>
      </c>
      <c r="AS6" s="2">
        <v>0.49495980000000001</v>
      </c>
      <c r="AT6" s="2">
        <v>0.48073510000000003</v>
      </c>
      <c r="AU6" s="2">
        <v>10.398268699999999</v>
      </c>
      <c r="AV6" s="2">
        <v>1.3204707</v>
      </c>
      <c r="AW6" s="2">
        <v>0.19778809999999999</v>
      </c>
      <c r="AX6" s="2">
        <v>0.41426809999999997</v>
      </c>
      <c r="AY6" s="2">
        <v>6.5709999999999998E-4</v>
      </c>
      <c r="AZ6" s="2">
        <v>22</v>
      </c>
      <c r="BA6" s="2">
        <v>0.5</v>
      </c>
      <c r="BB6" s="2">
        <v>1.1424395000000001</v>
      </c>
      <c r="BC6" s="2">
        <v>0.23253589999999999</v>
      </c>
      <c r="BD6" s="2">
        <v>1.7317606999999999</v>
      </c>
      <c r="BE6" s="2">
        <v>11.718193100000001</v>
      </c>
      <c r="BF6" s="2">
        <v>4.8081889000000002</v>
      </c>
      <c r="BG6" s="2">
        <v>0.21787819999999999</v>
      </c>
      <c r="BH6" s="2">
        <v>1.6834005000000001</v>
      </c>
      <c r="BI6" s="2">
        <v>2.1778000000000001E-3</v>
      </c>
      <c r="BJ6" s="2">
        <v>22.8</v>
      </c>
      <c r="BK6" s="2">
        <v>0.5</v>
      </c>
      <c r="BL6" s="2">
        <v>1.9804462</v>
      </c>
      <c r="BM6" s="2">
        <v>0.49001450000000002</v>
      </c>
      <c r="BN6" s="2">
        <v>1.9042839</v>
      </c>
      <c r="BO6" s="2">
        <v>9.7974958000000001</v>
      </c>
      <c r="BP6" s="2">
        <v>6.1463709</v>
      </c>
      <c r="BQ6" s="2">
        <v>5.1305700000000003E-2</v>
      </c>
      <c r="BR6" s="2">
        <v>1.9374750000000001</v>
      </c>
      <c r="BS6" s="2">
        <v>8.9459999999999995E-4</v>
      </c>
      <c r="BT6" s="2">
        <v>21</v>
      </c>
      <c r="BU6" s="2">
        <v>0.5</v>
      </c>
      <c r="BV6" s="2">
        <v>1.3343384</v>
      </c>
      <c r="BW6" s="2">
        <v>0.3987851</v>
      </c>
      <c r="BX6" s="2">
        <v>1.9663166000000001</v>
      </c>
      <c r="BY6" s="2">
        <v>8.2307196000000005</v>
      </c>
      <c r="BZ6" s="2">
        <v>6.6497425999999997</v>
      </c>
      <c r="CA6" s="2">
        <v>0</v>
      </c>
      <c r="CB6" s="2">
        <v>1.9572536</v>
      </c>
      <c r="CC6" s="2">
        <v>4.305E-4</v>
      </c>
      <c r="CD6" s="2">
        <v>20.8</v>
      </c>
      <c r="CE6" s="2">
        <v>0.5</v>
      </c>
      <c r="CF6" s="2">
        <v>0.551149</v>
      </c>
      <c r="CG6" s="2">
        <v>0.5036235</v>
      </c>
      <c r="CH6" s="2">
        <v>1.6758753</v>
      </c>
      <c r="CI6" s="2">
        <v>10.8561821</v>
      </c>
      <c r="CJ6" s="2">
        <v>4.9245638999999999</v>
      </c>
      <c r="CK6" s="2">
        <v>0.2891417</v>
      </c>
      <c r="CL6" s="2">
        <v>1.5760571999999999</v>
      </c>
      <c r="CM6" s="2">
        <v>1.2378000000000001E-3</v>
      </c>
      <c r="CO6" t="str">
        <f>A6</f>
        <v>AR_Polk0002</v>
      </c>
      <c r="CP6">
        <f>IF($B6&lt;0,NA(),B6)</f>
        <v>23.3</v>
      </c>
      <c r="CQ6">
        <f t="shared" ref="CQ6:CY6" si="2">IF($B6&lt;0,NA(),C6)</f>
        <v>0.5</v>
      </c>
      <c r="CR6">
        <f t="shared" si="2"/>
        <v>2.0581369</v>
      </c>
      <c r="CS6">
        <f t="shared" si="2"/>
        <v>0.48168080000000002</v>
      </c>
      <c r="CT6">
        <f t="shared" si="2"/>
        <v>2.0393443000000002</v>
      </c>
      <c r="CU6">
        <f t="shared" si="2"/>
        <v>9.4315204999999995</v>
      </c>
      <c r="CV6">
        <f t="shared" si="2"/>
        <v>6.7441893000000004</v>
      </c>
      <c r="CW6">
        <f t="shared" si="2"/>
        <v>0</v>
      </c>
      <c r="CX6">
        <f t="shared" si="2"/>
        <v>2.0889256</v>
      </c>
      <c r="CY6">
        <f t="shared" si="2"/>
        <v>6.4709999999999995E-4</v>
      </c>
      <c r="CZ6">
        <f>CP6-(DJ6+DT6+ED6+EN6+EX6+FH6+FR6+GB6)</f>
        <v>6.1999999999999993</v>
      </c>
      <c r="DA6">
        <f t="shared" ref="DA6:DI6" si="3">CQ6-(DK6+DU6+EE6+EO6+EY6+FI6+FS6+GC6)</f>
        <v>0.5</v>
      </c>
      <c r="DB6">
        <f t="shared" si="3"/>
        <v>-1.9032294000000003</v>
      </c>
      <c r="DC6">
        <f t="shared" si="3"/>
        <v>0.12501289999999987</v>
      </c>
      <c r="DD6">
        <f t="shared" si="3"/>
        <v>-0.53238220000000114</v>
      </c>
      <c r="DE6">
        <f t="shared" si="3"/>
        <v>12.052924900000002</v>
      </c>
      <c r="DF6">
        <f t="shared" si="3"/>
        <v>-3.7799762000000054</v>
      </c>
      <c r="DG6">
        <f t="shared" si="3"/>
        <v>0.84545470000000011</v>
      </c>
      <c r="DH6">
        <f t="shared" si="3"/>
        <v>-0.95889740000000012</v>
      </c>
      <c r="DI6">
        <f t="shared" si="3"/>
        <v>2.8358000000000003E-3</v>
      </c>
      <c r="DJ6">
        <f>$CP6-L6</f>
        <v>0.19999999999999929</v>
      </c>
      <c r="DK6">
        <f>$CQ6-M6</f>
        <v>0</v>
      </c>
      <c r="DL6">
        <f>$CR6-N6</f>
        <v>6.7539900000000097E-2</v>
      </c>
      <c r="DM6">
        <f>$CS6-O6</f>
        <v>0</v>
      </c>
      <c r="DN6">
        <f>$CT6-P6</f>
        <v>1.6510700000000433E-2</v>
      </c>
      <c r="DO6">
        <f>$CU6-Q6</f>
        <v>0</v>
      </c>
      <c r="DP6">
        <f>$CV6-R6</f>
        <v>5.4396700000000742E-2</v>
      </c>
      <c r="DQ6">
        <f>$CW6-S6</f>
        <v>0</v>
      </c>
      <c r="DR6">
        <f>$CX6-T6</f>
        <v>1.6990400000000072E-2</v>
      </c>
      <c r="DS6">
        <f>$CY6-U6</f>
        <v>0</v>
      </c>
      <c r="DT6">
        <f>$CP6-V6</f>
        <v>2.1999999999999993</v>
      </c>
      <c r="DU6">
        <f>$CQ6-W6</f>
        <v>0</v>
      </c>
      <c r="DV6">
        <f>$CR6-X6</f>
        <v>0.16442559999999995</v>
      </c>
      <c r="DW6">
        <f>$CS6-Y6</f>
        <v>6.7720000000000002E-2</v>
      </c>
      <c r="DX6">
        <f>$CT6-Z6</f>
        <v>0.10884020000000016</v>
      </c>
      <c r="DY6">
        <f>$CU6-AA6</f>
        <v>1.2186746999999993</v>
      </c>
      <c r="DZ6">
        <f>$CV6-AB6</f>
        <v>0.56975030000000082</v>
      </c>
      <c r="EA6">
        <f>$CW6-AC6</f>
        <v>-8.9341000000000004E-2</v>
      </c>
      <c r="EB6">
        <f>$CX6-AD6</f>
        <v>0.14577930000000006</v>
      </c>
      <c r="EC6">
        <f>$CY6-AE6</f>
        <v>-2.64000000000001E-5</v>
      </c>
      <c r="ED6">
        <f>$CP6-AF6</f>
        <v>0.10000000000000142</v>
      </c>
      <c r="EE6">
        <f>$CQ6-AG6</f>
        <v>0</v>
      </c>
      <c r="EF6">
        <f>$CR6-AH6</f>
        <v>2.2275000000000489E-3</v>
      </c>
      <c r="EG6">
        <f>$CS6-AI6</f>
        <v>4.6270000000003808E-4</v>
      </c>
      <c r="EH6">
        <f>$CT6-AJ6</f>
        <v>8.6257000000000694E-3</v>
      </c>
      <c r="EI6">
        <f>$CU6-AK6</f>
        <v>3.1777000000001721E-3</v>
      </c>
      <c r="EJ6">
        <f>$CV6-AL6</f>
        <v>2.8409000000000795E-2</v>
      </c>
      <c r="EK6">
        <f>$CW6-AM6</f>
        <v>0</v>
      </c>
      <c r="EL6">
        <f>$CX6-AN6</f>
        <v>8.8797000000000459E-3</v>
      </c>
      <c r="EM6">
        <f>$CY6-AO6</f>
        <v>0</v>
      </c>
      <c r="EN6">
        <f>$CP6-AP6</f>
        <v>8</v>
      </c>
      <c r="EO6">
        <f>$CQ6-AQ6</f>
        <v>0</v>
      </c>
      <c r="EP6">
        <f>$CR6-AR6</f>
        <v>0.50299880000000008</v>
      </c>
      <c r="EQ6">
        <f>$CS6-AS6</f>
        <v>-1.3278999999999985E-2</v>
      </c>
      <c r="ER6">
        <f>$CT6-AT6</f>
        <v>1.5586092000000002</v>
      </c>
      <c r="ES6">
        <f>$CU6-AU6</f>
        <v>-0.96674819999999961</v>
      </c>
      <c r="ET6">
        <f>$CV6-AV6</f>
        <v>5.4237186000000008</v>
      </c>
      <c r="EU6">
        <f>$CW6-AW6</f>
        <v>-0.19778809999999999</v>
      </c>
      <c r="EV6">
        <f>$CX6-AX6</f>
        <v>1.6746575000000001</v>
      </c>
      <c r="EW6">
        <f>$CY6-AY6</f>
        <v>-1.0000000000000026E-5</v>
      </c>
      <c r="EX6">
        <f>$CP6-AZ6</f>
        <v>1.3000000000000007</v>
      </c>
      <c r="EY6">
        <f>$CQ6-BA6</f>
        <v>0</v>
      </c>
      <c r="EZ6">
        <f>$CR6-BB6</f>
        <v>0.91569739999999999</v>
      </c>
      <c r="FA6">
        <f>$CS6-BC6</f>
        <v>0.24914490000000003</v>
      </c>
      <c r="FB6">
        <f>$CT6-BD6</f>
        <v>0.30758360000000029</v>
      </c>
      <c r="FC6">
        <f>$CU6-BE6</f>
        <v>-2.2866726000000011</v>
      </c>
      <c r="FD6">
        <f>$CV6-BF6</f>
        <v>1.9360004000000002</v>
      </c>
      <c r="FE6">
        <f>$CW6-BG6</f>
        <v>-0.21787819999999999</v>
      </c>
      <c r="FF6">
        <f>$CX6-BH6</f>
        <v>0.40552509999999997</v>
      </c>
      <c r="FG6">
        <f>$CY6-BI6</f>
        <v>-1.5307000000000003E-3</v>
      </c>
      <c r="FH6">
        <f>$CP6-BJ6</f>
        <v>0.5</v>
      </c>
      <c r="FI6">
        <f>$CQ6-BK6</f>
        <v>0</v>
      </c>
      <c r="FJ6">
        <f>$CR6-BL6</f>
        <v>7.7690700000000001E-2</v>
      </c>
      <c r="FK6">
        <f>$CS6-BM6</f>
        <v>-8.3336999999999994E-3</v>
      </c>
      <c r="FL6">
        <f>$CT6-BN6</f>
        <v>0.13506040000000019</v>
      </c>
      <c r="FM6">
        <f>$CU6-BO6</f>
        <v>-0.36597530000000056</v>
      </c>
      <c r="FN6">
        <f>$CV6-BP6</f>
        <v>0.59781840000000042</v>
      </c>
      <c r="FO6">
        <f>$CW6-BQ6</f>
        <v>-5.1305700000000003E-2</v>
      </c>
      <c r="FP6">
        <f>$CX6-BR6</f>
        <v>0.15145059999999999</v>
      </c>
      <c r="FQ6">
        <f>$CY6-BS6</f>
        <v>-2.475E-4</v>
      </c>
      <c r="FR6">
        <f>$CP6-BT6</f>
        <v>2.3000000000000007</v>
      </c>
      <c r="FS6">
        <f>$CQ6-BU6</f>
        <v>0</v>
      </c>
      <c r="FT6">
        <f>$CR6-BV6</f>
        <v>0.72379850000000001</v>
      </c>
      <c r="FU6">
        <f>$CS6-BW6</f>
        <v>8.2895700000000017E-2</v>
      </c>
      <c r="FV6">
        <f>$CT6-BX6</f>
        <v>7.302770000000014E-2</v>
      </c>
      <c r="FW6">
        <f>$CU6-BY6</f>
        <v>1.2008008999999991</v>
      </c>
      <c r="FX6">
        <f>$CV6-BZ6</f>
        <v>9.4446700000000661E-2</v>
      </c>
      <c r="FY6">
        <f>$CW6-CA6</f>
        <v>0</v>
      </c>
      <c r="FZ6">
        <f>$CX6-CB6</f>
        <v>0.13167200000000001</v>
      </c>
      <c r="GA6">
        <f>$CY6-CC6</f>
        <v>2.1659999999999995E-4</v>
      </c>
      <c r="GB6">
        <f>$CP6-CD6</f>
        <v>2.5</v>
      </c>
      <c r="GC6">
        <f>$CQ6-CE6</f>
        <v>0</v>
      </c>
      <c r="GD6">
        <f>$CR6-CF6</f>
        <v>1.5069878999999999</v>
      </c>
      <c r="GE6">
        <f>$CS6-CG6</f>
        <v>-2.1942699999999982E-2</v>
      </c>
      <c r="GF6">
        <f>$CT6-CH6</f>
        <v>0.36346900000000026</v>
      </c>
      <c r="GG6">
        <f>$CU6-CI6</f>
        <v>-1.4246616000000003</v>
      </c>
      <c r="GH6">
        <f>$CV6-CJ6</f>
        <v>1.8196254000000005</v>
      </c>
      <c r="GI6">
        <f>$CW6-CK6</f>
        <v>-0.2891417</v>
      </c>
      <c r="GJ6">
        <f>$CX6-CL6</f>
        <v>0.51286840000000011</v>
      </c>
      <c r="GK6">
        <f>$CY6-CM6</f>
        <v>-5.907000000000001E-4</v>
      </c>
    </row>
    <row r="7" spans="1:193" x14ac:dyDescent="0.25">
      <c r="A7" t="s">
        <v>349</v>
      </c>
      <c r="B7">
        <v>23.9</v>
      </c>
      <c r="C7">
        <v>0.5</v>
      </c>
      <c r="D7">
        <v>1.2064264</v>
      </c>
      <c r="E7">
        <v>0.57891519999999996</v>
      </c>
      <c r="F7">
        <v>2.0633750000000002</v>
      </c>
      <c r="G7">
        <v>11.452441200000001</v>
      </c>
      <c r="H7">
        <v>5.4693451</v>
      </c>
      <c r="I7">
        <v>0.89212170000000002</v>
      </c>
      <c r="J7">
        <v>1.7757400999999999</v>
      </c>
      <c r="K7">
        <v>6.0816000000000004E-3</v>
      </c>
      <c r="L7" s="2">
        <v>23.8</v>
      </c>
      <c r="M7" s="2">
        <v>0.5</v>
      </c>
      <c r="N7" s="2">
        <v>1.1708692000000001</v>
      </c>
      <c r="O7" s="2">
        <v>0.57891519999999996</v>
      </c>
      <c r="P7" s="2">
        <v>2.0551602999999998</v>
      </c>
      <c r="Q7" s="2">
        <v>11.452441200000001</v>
      </c>
      <c r="R7" s="2">
        <v>5.4521569999999997</v>
      </c>
      <c r="S7" s="2">
        <v>0.88291109999999995</v>
      </c>
      <c r="T7" s="2">
        <v>1.7704769</v>
      </c>
      <c r="U7" s="2">
        <v>6.0816000000000004E-3</v>
      </c>
      <c r="V7" s="2">
        <v>22.6</v>
      </c>
      <c r="W7" s="2">
        <v>0.5</v>
      </c>
      <c r="X7" s="2">
        <v>1.0692792</v>
      </c>
      <c r="Y7" s="2">
        <v>0.54854579999999997</v>
      </c>
      <c r="Z7" s="2">
        <v>2.1045322</v>
      </c>
      <c r="AA7" s="2">
        <v>10.1841822</v>
      </c>
      <c r="AB7" s="2">
        <v>5.4643221000000004</v>
      </c>
      <c r="AC7" s="2">
        <v>1.0198927</v>
      </c>
      <c r="AD7" s="2">
        <v>1.7450205000000001</v>
      </c>
      <c r="AE7" s="2">
        <v>6.3362000000000002E-3</v>
      </c>
      <c r="AF7" s="2">
        <v>23.8</v>
      </c>
      <c r="AG7" s="2">
        <v>0.5</v>
      </c>
      <c r="AH7" s="2">
        <v>1.2054049</v>
      </c>
      <c r="AI7" s="2">
        <v>0.57879740000000002</v>
      </c>
      <c r="AJ7" s="2">
        <v>2.0342270999999998</v>
      </c>
      <c r="AK7" s="2">
        <v>11.4475851</v>
      </c>
      <c r="AL7" s="2">
        <v>5.4428796999999998</v>
      </c>
      <c r="AM7" s="2">
        <v>0.82314290000000001</v>
      </c>
      <c r="AN7" s="2">
        <v>1.7696832</v>
      </c>
      <c r="AO7" s="2">
        <v>6.0816000000000004E-3</v>
      </c>
      <c r="AP7" s="2">
        <v>15.9</v>
      </c>
      <c r="AQ7" s="2">
        <v>0.5</v>
      </c>
      <c r="AR7" s="2">
        <v>1.1722945</v>
      </c>
      <c r="AS7" s="2">
        <v>0.55126640000000005</v>
      </c>
      <c r="AT7" s="2">
        <v>0.55137760000000002</v>
      </c>
      <c r="AU7" s="2">
        <v>10.9970455</v>
      </c>
      <c r="AV7" s="2">
        <v>1.1077005</v>
      </c>
      <c r="AW7" s="2">
        <v>0.63194939999999999</v>
      </c>
      <c r="AX7" s="2">
        <v>0.3944416</v>
      </c>
      <c r="AY7" s="2">
        <v>6.0924000000000004E-3</v>
      </c>
      <c r="AZ7" s="2">
        <v>21.5</v>
      </c>
      <c r="BA7" s="2">
        <v>0.5</v>
      </c>
      <c r="BB7" s="2">
        <v>1.2922022</v>
      </c>
      <c r="BC7" s="2">
        <v>0.129722</v>
      </c>
      <c r="BD7" s="2">
        <v>1.9858581</v>
      </c>
      <c r="BE7" s="2">
        <v>9.4519701000000005</v>
      </c>
      <c r="BF7" s="2">
        <v>6.0551028000000002</v>
      </c>
      <c r="BG7" s="2">
        <v>0.17099590000000001</v>
      </c>
      <c r="BH7" s="2">
        <v>1.9925128000000001</v>
      </c>
      <c r="BI7" s="2">
        <v>5.6384E-3</v>
      </c>
      <c r="BJ7" s="2">
        <v>23.4</v>
      </c>
      <c r="BK7" s="2">
        <v>0.5</v>
      </c>
      <c r="BL7" s="2">
        <v>1.2037404</v>
      </c>
      <c r="BM7" s="2">
        <v>0.57551779999999997</v>
      </c>
      <c r="BN7" s="2">
        <v>1.9710734999999999</v>
      </c>
      <c r="BO7" s="2">
        <v>11.4122944</v>
      </c>
      <c r="BP7" s="2">
        <v>5.2062635000000004</v>
      </c>
      <c r="BQ7" s="2">
        <v>0.88113339999999996</v>
      </c>
      <c r="BR7" s="2">
        <v>1.6891852999999999</v>
      </c>
      <c r="BS7" s="2">
        <v>6.0816000000000004E-3</v>
      </c>
      <c r="BT7" s="2">
        <v>19.399999999999999</v>
      </c>
      <c r="BU7" s="2">
        <v>0.5</v>
      </c>
      <c r="BV7" s="2">
        <v>0.60415540000000001</v>
      </c>
      <c r="BW7" s="2">
        <v>0.52761089999999999</v>
      </c>
      <c r="BX7" s="2">
        <v>2.1546539999999998</v>
      </c>
      <c r="BY7" s="2">
        <v>7.0862255000000003</v>
      </c>
      <c r="BZ7" s="2">
        <v>5.7759304</v>
      </c>
      <c r="CA7" s="2">
        <v>0.96139859999999999</v>
      </c>
      <c r="CB7" s="2">
        <v>1.8275999000000001</v>
      </c>
      <c r="CC7" s="2">
        <v>6.8966000000000001E-3</v>
      </c>
      <c r="CD7" s="2">
        <v>22.5</v>
      </c>
      <c r="CE7" s="2">
        <v>0.5</v>
      </c>
      <c r="CF7" s="2">
        <v>0.6856487</v>
      </c>
      <c r="CG7" s="2">
        <v>0.56922810000000001</v>
      </c>
      <c r="CH7" s="2">
        <v>1.9591331000000001</v>
      </c>
      <c r="CI7" s="2">
        <v>11.0506802</v>
      </c>
      <c r="CJ7" s="2">
        <v>5.1965933</v>
      </c>
      <c r="CK7" s="2">
        <v>0.88822719999999999</v>
      </c>
      <c r="CL7" s="2">
        <v>1.6652982999999999</v>
      </c>
      <c r="CM7" s="2">
        <v>6.2544999999999996E-3</v>
      </c>
      <c r="CO7" t="str">
        <f t="shared" ref="CO7:CO70" si="4">A7</f>
        <v>AR_Sebastian0008</v>
      </c>
      <c r="CP7">
        <f t="shared" ref="CP7:CP70" si="5">IF($B7&lt;0,NA(),B7)</f>
        <v>23.9</v>
      </c>
      <c r="CQ7">
        <f t="shared" ref="CQ7:CQ70" si="6">IF($B7&lt;0,NA(),C7)</f>
        <v>0.5</v>
      </c>
      <c r="CR7">
        <f t="shared" ref="CR7:CR70" si="7">IF($B7&lt;0,NA(),D7)</f>
        <v>1.2064264</v>
      </c>
      <c r="CS7">
        <f t="shared" ref="CS7:CS70" si="8">IF($B7&lt;0,NA(),E7)</f>
        <v>0.57891519999999996</v>
      </c>
      <c r="CT7">
        <f t="shared" ref="CT7:CT70" si="9">IF($B7&lt;0,NA(),F7)</f>
        <v>2.0633750000000002</v>
      </c>
      <c r="CU7">
        <f t="shared" ref="CU7:CU70" si="10">IF($B7&lt;0,NA(),G7)</f>
        <v>11.452441200000001</v>
      </c>
      <c r="CV7">
        <f t="shared" ref="CV7:CV70" si="11">IF($B7&lt;0,NA(),H7)</f>
        <v>5.4693451</v>
      </c>
      <c r="CW7">
        <f t="shared" ref="CW7:CW70" si="12">IF($B7&lt;0,NA(),I7)</f>
        <v>0.89212170000000002</v>
      </c>
      <c r="CX7">
        <f t="shared" ref="CX7:CX70" si="13">IF($B7&lt;0,NA(),J7)</f>
        <v>1.7757400999999999</v>
      </c>
      <c r="CY7">
        <f t="shared" ref="CY7:CY70" si="14">IF($B7&lt;0,NA(),K7)</f>
        <v>6.0816000000000004E-3</v>
      </c>
      <c r="CZ7">
        <f t="shared" ref="CZ7:CZ70" si="15">CP7-(DJ7+DT7+ED7+EN7+EX7+FH7+FR7+GB7)</f>
        <v>5.6000000000000085</v>
      </c>
      <c r="DA7">
        <f t="shared" ref="DA7:DA70" si="16">CQ7-(DK7+DU7+EE7+EO7+EY7+FI7+FS7+GC7)</f>
        <v>0.5</v>
      </c>
      <c r="DB7">
        <f t="shared" ref="DB7:DB70" si="17">CR7-(DL7+DV7+EF7+EP7+EZ7+FJ7+FT7+GD7)</f>
        <v>-4.1390299999999991E-2</v>
      </c>
      <c r="DC7">
        <f t="shared" ref="DC7:DC70" si="18">CS7-(DM7+DW7+EG7+EQ7+FA7+FK7+FU7+GE7)</f>
        <v>7.1972000000002367E-3</v>
      </c>
      <c r="DD7">
        <f t="shared" ref="DD7:DD70" si="19">CT7-(DN7+DX7+EH7+ER7+FB7+FL7+FV7+GF7)</f>
        <v>0.37239089999999808</v>
      </c>
      <c r="DE7">
        <f t="shared" ref="DE7:DE70" si="20">CU7-(DO7+DY7+EI7+ES7+FC7+FM7+FW7+GG7)</f>
        <v>2.9153357999999958</v>
      </c>
      <c r="DF7">
        <f t="shared" ref="DF7:DF70" si="21">CV7-(DP7+DZ7+EJ7+ET7+FD7+FN7+FX7+GH7)</f>
        <v>1.4155336000000007</v>
      </c>
      <c r="DG7">
        <f t="shared" ref="DG7:DG70" si="22">CW7-(DQ7+EA7+EK7+EU7+FE7+FO7+FY7+GI7)</f>
        <v>1.4799299999999738E-2</v>
      </c>
      <c r="DH7">
        <f t="shared" ref="DH7:DH70" si="23">CX7-(DR7+EB7+EL7+EV7+FF7+FP7+FZ7+GJ7)</f>
        <v>0.42403780000000046</v>
      </c>
      <c r="DI7">
        <f t="shared" ref="DI7:DI70" si="24">CY7-(DS7+EC7+EM7+EW7+FG7+FQ7+GA7+GK7)</f>
        <v>6.8916999999999989E-3</v>
      </c>
      <c r="DJ7">
        <f t="shared" ref="DJ7:DJ70" si="25">$CP7-L7</f>
        <v>9.9999999999997868E-2</v>
      </c>
      <c r="DK7">
        <f t="shared" ref="DK7:DK70" si="26">$CQ7-M7</f>
        <v>0</v>
      </c>
      <c r="DL7">
        <f t="shared" ref="DL7:DL70" si="27">$CR7-N7</f>
        <v>3.5557199999999956E-2</v>
      </c>
      <c r="DM7">
        <f t="shared" ref="DM7:DM70" si="28">$CS7-O7</f>
        <v>0</v>
      </c>
      <c r="DN7">
        <f t="shared" ref="DN7:DN70" si="29">$CT7-P7</f>
        <v>8.2147000000003523E-3</v>
      </c>
      <c r="DO7">
        <f t="shared" ref="DO7:DO70" si="30">$CU7-Q7</f>
        <v>0</v>
      </c>
      <c r="DP7">
        <f t="shared" ref="DP7:DP70" si="31">$CV7-R7</f>
        <v>1.7188100000000262E-2</v>
      </c>
      <c r="DQ7">
        <f t="shared" ref="DQ7:DQ70" si="32">$CW7-S7</f>
        <v>9.2106000000000687E-3</v>
      </c>
      <c r="DR7">
        <f t="shared" ref="DR7:DR70" si="33">$CX7-T7</f>
        <v>5.2631999999999124E-3</v>
      </c>
      <c r="DS7">
        <f t="shared" ref="DS7:DS70" si="34">$CY7-U7</f>
        <v>0</v>
      </c>
      <c r="DT7">
        <f t="shared" ref="DT7:DT70" si="35">$CP7-V7</f>
        <v>1.2999999999999972</v>
      </c>
      <c r="DU7">
        <f t="shared" ref="DU7:DU70" si="36">$CQ7-W7</f>
        <v>0</v>
      </c>
      <c r="DV7">
        <f t="shared" ref="DV7:DV70" si="37">$CR7-X7</f>
        <v>0.13714720000000002</v>
      </c>
      <c r="DW7">
        <f t="shared" ref="DW7:DW70" si="38">$CS7-Y7</f>
        <v>3.0369399999999991E-2</v>
      </c>
      <c r="DX7">
        <f t="shared" ref="DX7:DX70" si="39">$CT7-Z7</f>
        <v>-4.1157199999999783E-2</v>
      </c>
      <c r="DY7">
        <f t="shared" ref="DY7:DY70" si="40">$CU7-AA7</f>
        <v>1.2682590000000005</v>
      </c>
      <c r="DZ7">
        <f t="shared" ref="DZ7:DZ70" si="41">$CV7-AB7</f>
        <v>5.0229999999995556E-3</v>
      </c>
      <c r="EA7">
        <f t="shared" ref="EA7:EA70" si="42">$CW7-AC7</f>
        <v>-0.12777099999999997</v>
      </c>
      <c r="EB7">
        <f t="shared" ref="EB7:EB70" si="43">$CX7-AD7</f>
        <v>3.0719599999999847E-2</v>
      </c>
      <c r="EC7">
        <f t="shared" ref="EC7:EC70" si="44">$CY7-AE7</f>
        <v>-2.5459999999999979E-4</v>
      </c>
      <c r="ED7">
        <f t="shared" ref="ED7:ED70" si="45">$CP7-AF7</f>
        <v>9.9999999999997868E-2</v>
      </c>
      <c r="EE7">
        <f t="shared" ref="EE7:EE70" si="46">$CQ7-AG7</f>
        <v>0</v>
      </c>
      <c r="EF7">
        <f t="shared" ref="EF7:EF70" si="47">$CR7-AH7</f>
        <v>1.0215000000000085E-3</v>
      </c>
      <c r="EG7">
        <f t="shared" ref="EG7:EG70" si="48">$CS7-AI7</f>
        <v>1.1779999999994573E-4</v>
      </c>
      <c r="EH7">
        <f t="shared" ref="EH7:EH70" si="49">$CT7-AJ7</f>
        <v>2.9147900000000337E-2</v>
      </c>
      <c r="EI7">
        <f t="shared" ref="EI7:EI70" si="50">$CU7-AK7</f>
        <v>4.8561000000013621E-3</v>
      </c>
      <c r="EJ7">
        <f t="shared" ref="EJ7:EJ70" si="51">$CV7-AL7</f>
        <v>2.6465400000000194E-2</v>
      </c>
      <c r="EK7">
        <f t="shared" ref="EK7:EK70" si="52">$CW7-AM7</f>
        <v>6.8978800000000007E-2</v>
      </c>
      <c r="EL7">
        <f t="shared" ref="EL7:EL70" si="53">$CX7-AN7</f>
        <v>6.0568999999999207E-3</v>
      </c>
      <c r="EM7">
        <f t="shared" ref="EM7:EM70" si="54">$CY7-AO7</f>
        <v>0</v>
      </c>
      <c r="EN7">
        <f t="shared" ref="EN7:EN70" si="55">$CP7-AP7</f>
        <v>7.9999999999999982</v>
      </c>
      <c r="EO7">
        <f t="shared" ref="EO7:EO70" si="56">$CQ7-AQ7</f>
        <v>0</v>
      </c>
      <c r="EP7">
        <f t="shared" ref="EP7:EP70" si="57">$CR7-AR7</f>
        <v>3.4131899999999993E-2</v>
      </c>
      <c r="EQ7">
        <f t="shared" ref="EQ7:EQ70" si="58">$CS7-AS7</f>
        <v>2.7648799999999918E-2</v>
      </c>
      <c r="ER7">
        <f t="shared" ref="ER7:ER70" si="59">$CT7-AT7</f>
        <v>1.5119974000000003</v>
      </c>
      <c r="ES7">
        <f t="shared" ref="ES7:ES70" si="60">$CU7-AU7</f>
        <v>0.4553957000000004</v>
      </c>
      <c r="ET7">
        <f t="shared" ref="ET7:ET70" si="61">$CV7-AV7</f>
        <v>4.3616446</v>
      </c>
      <c r="EU7">
        <f t="shared" ref="EU7:EU70" si="62">$CW7-AW7</f>
        <v>0.26017230000000002</v>
      </c>
      <c r="EV7">
        <f t="shared" ref="EV7:EV70" si="63">$CX7-AX7</f>
        <v>1.3812985</v>
      </c>
      <c r="EW7">
        <f t="shared" ref="EW7:EW70" si="64">$CY7-AY7</f>
        <v>-1.0800000000000046E-5</v>
      </c>
      <c r="EX7">
        <f t="shared" ref="EX7:EX70" si="65">$CP7-AZ7</f>
        <v>2.3999999999999986</v>
      </c>
      <c r="EY7">
        <f t="shared" ref="EY7:EY70" si="66">$CQ7-BA7</f>
        <v>0</v>
      </c>
      <c r="EZ7">
        <f t="shared" ref="EZ7:EZ70" si="67">$CR7-BB7</f>
        <v>-8.5775799999999958E-2</v>
      </c>
      <c r="FA7">
        <f t="shared" ref="FA7:FA70" si="68">$CS7-BC7</f>
        <v>0.44919319999999996</v>
      </c>
      <c r="FB7">
        <f t="shared" ref="FB7:FB70" si="69">$CT7-BD7</f>
        <v>7.7516900000000222E-2</v>
      </c>
      <c r="FC7">
        <f t="shared" ref="FC7:FC70" si="70">$CU7-BE7</f>
        <v>2.0004711000000004</v>
      </c>
      <c r="FD7">
        <f t="shared" ref="FD7:FD70" si="71">$CV7-BF7</f>
        <v>-0.58575770000000027</v>
      </c>
      <c r="FE7">
        <f t="shared" ref="FE7:FE70" si="72">$CW7-BG7</f>
        <v>0.72112580000000004</v>
      </c>
      <c r="FF7">
        <f t="shared" ref="FF7:FF70" si="73">$CX7-BH7</f>
        <v>-0.21677270000000015</v>
      </c>
      <c r="FG7">
        <f t="shared" ref="FG7:FG70" si="74">$CY7-BI7</f>
        <v>4.4320000000000036E-4</v>
      </c>
      <c r="FH7">
        <f t="shared" ref="FH7:FH70" si="75">$CP7-BJ7</f>
        <v>0.5</v>
      </c>
      <c r="FI7">
        <f t="shared" ref="FI7:FI70" si="76">$CQ7-BK7</f>
        <v>0</v>
      </c>
      <c r="FJ7">
        <f t="shared" ref="FJ7:FJ70" si="77">$CR7-BL7</f>
        <v>2.6859999999999662E-3</v>
      </c>
      <c r="FK7">
        <f t="shared" ref="FK7:FK70" si="78">$CS7-BM7</f>
        <v>3.3973999999999949E-3</v>
      </c>
      <c r="FL7">
        <f t="shared" ref="FL7:FL70" si="79">$CT7-BN7</f>
        <v>9.2301500000000258E-2</v>
      </c>
      <c r="FM7">
        <f t="shared" ref="FM7:FM70" si="80">$CU7-BO7</f>
        <v>4.0146800000000482E-2</v>
      </c>
      <c r="FN7">
        <f t="shared" ref="FN7:FN70" si="81">$CV7-BP7</f>
        <v>0.26308159999999958</v>
      </c>
      <c r="FO7">
        <f t="shared" ref="FO7:FO70" si="82">$CW7-BQ7</f>
        <v>1.0988300000000062E-2</v>
      </c>
      <c r="FP7">
        <f t="shared" ref="FP7:FP70" si="83">$CX7-BR7</f>
        <v>8.6554800000000043E-2</v>
      </c>
      <c r="FQ7">
        <f t="shared" ref="FQ7:FQ70" si="84">$CY7-BS7</f>
        <v>0</v>
      </c>
      <c r="FR7">
        <f t="shared" ref="FR7:FR70" si="85">$CP7-BT7</f>
        <v>4.5</v>
      </c>
      <c r="FS7">
        <f t="shared" ref="FS7:FS70" si="86">$CQ7-BU7</f>
        <v>0</v>
      </c>
      <c r="FT7">
        <f t="shared" ref="FT7:FT70" si="87">$CR7-BV7</f>
        <v>0.602271</v>
      </c>
      <c r="FU7">
        <f t="shared" ref="FU7:FU70" si="88">$CS7-BW7</f>
        <v>5.1304299999999969E-2</v>
      </c>
      <c r="FV7">
        <f t="shared" ref="FV7:FV70" si="89">$CT7-BX7</f>
        <v>-9.1278999999999666E-2</v>
      </c>
      <c r="FW7">
        <f t="shared" ref="FW7:FW70" si="90">$CU7-BY7</f>
        <v>4.3662157000000006</v>
      </c>
      <c r="FX7">
        <f t="shared" ref="FX7:FX70" si="91">$CV7-BZ7</f>
        <v>-0.30658530000000006</v>
      </c>
      <c r="FY7">
        <f t="shared" ref="FY7:FY70" si="92">$CW7-CA7</f>
        <v>-6.9276899999999975E-2</v>
      </c>
      <c r="FZ7">
        <f t="shared" ref="FZ7:FZ70" si="93">$CX7-CB7</f>
        <v>-5.1859800000000122E-2</v>
      </c>
      <c r="GA7">
        <f t="shared" ref="GA7:GA70" si="94">$CY7-CC7</f>
        <v>-8.1499999999999975E-4</v>
      </c>
      <c r="GB7">
        <f t="shared" ref="GB7:GB70" si="95">$CP7-CD7</f>
        <v>1.3999999999999986</v>
      </c>
      <c r="GC7">
        <f t="shared" ref="GC7:GC70" si="96">$CQ7-CE7</f>
        <v>0</v>
      </c>
      <c r="GD7">
        <f t="shared" ref="GD7:GD70" si="97">$CR7-CF7</f>
        <v>0.52077770000000001</v>
      </c>
      <c r="GE7">
        <f t="shared" ref="GE7:GE70" si="98">$CS7-CG7</f>
        <v>9.6870999999999485E-3</v>
      </c>
      <c r="GF7">
        <f t="shared" ref="GF7:GF70" si="99">$CT7-CH7</f>
        <v>0.10424190000000011</v>
      </c>
      <c r="GG7">
        <f t="shared" ref="GG7:GG70" si="100">$CU7-CI7</f>
        <v>0.40176100000000048</v>
      </c>
      <c r="GH7">
        <f t="shared" ref="GH7:GH70" si="101">$CV7-CJ7</f>
        <v>0.27275179999999999</v>
      </c>
      <c r="GI7">
        <f t="shared" ref="GI7:GI70" si="102">$CW7-CK7</f>
        <v>3.8945000000000229E-3</v>
      </c>
      <c r="GJ7">
        <f t="shared" ref="GJ7:GJ70" si="103">$CX7-CL7</f>
        <v>0.11044180000000003</v>
      </c>
      <c r="GK7">
        <f t="shared" ref="GK7:GK70" si="104">$CY7-CM7</f>
        <v>-1.7289999999999927E-4</v>
      </c>
    </row>
    <row r="8" spans="1:193" x14ac:dyDescent="0.25">
      <c r="A8" t="s">
        <v>350</v>
      </c>
      <c r="B8">
        <v>22.1</v>
      </c>
      <c r="C8">
        <v>0.5</v>
      </c>
      <c r="D8">
        <v>0.71898019999999996</v>
      </c>
      <c r="E8">
        <v>0.5536375</v>
      </c>
      <c r="F8">
        <v>1.8791111</v>
      </c>
      <c r="G8">
        <v>11.666104300000001</v>
      </c>
      <c r="H8">
        <v>4.0682263000000001</v>
      </c>
      <c r="I8">
        <v>1.4591113</v>
      </c>
      <c r="J8">
        <v>1.318616</v>
      </c>
      <c r="K8">
        <v>2.8773000000000002E-3</v>
      </c>
      <c r="L8" s="2">
        <v>22.1</v>
      </c>
      <c r="M8" s="2">
        <v>0.5</v>
      </c>
      <c r="N8" s="2">
        <v>0.69640420000000003</v>
      </c>
      <c r="O8" s="2">
        <v>0.5536375</v>
      </c>
      <c r="P8" s="2">
        <v>1.8723105</v>
      </c>
      <c r="Q8" s="2">
        <v>11.666104300000001</v>
      </c>
      <c r="R8" s="2">
        <v>4.0629377</v>
      </c>
      <c r="S8" s="2">
        <v>1.4421856</v>
      </c>
      <c r="T8" s="2">
        <v>1.3183829</v>
      </c>
      <c r="U8" s="2">
        <v>2.8773000000000002E-3</v>
      </c>
      <c r="V8" s="2">
        <v>20.5</v>
      </c>
      <c r="W8" s="2">
        <v>0.5</v>
      </c>
      <c r="X8" s="2">
        <v>1.2622283000000001</v>
      </c>
      <c r="Y8" s="2">
        <v>0.49786900000000001</v>
      </c>
      <c r="Z8" s="2">
        <v>2.1785405</v>
      </c>
      <c r="AA8" s="2">
        <v>7.1589131000000004</v>
      </c>
      <c r="AB8" s="2">
        <v>6.3259620999999999</v>
      </c>
      <c r="AC8" s="2">
        <v>0.50273840000000003</v>
      </c>
      <c r="AD8" s="2">
        <v>2.0703998000000001</v>
      </c>
      <c r="AE8" s="2">
        <v>4.1914999999999999E-3</v>
      </c>
      <c r="AF8" s="2">
        <v>22</v>
      </c>
      <c r="AG8" s="2">
        <v>0.5</v>
      </c>
      <c r="AH8" s="2">
        <v>0.71847689999999997</v>
      </c>
      <c r="AI8" s="2">
        <v>0.55358209999999997</v>
      </c>
      <c r="AJ8" s="2">
        <v>1.8567020999999999</v>
      </c>
      <c r="AK8" s="2">
        <v>11.662605299999999</v>
      </c>
      <c r="AL8" s="2">
        <v>4.0482921999999997</v>
      </c>
      <c r="AM8" s="2">
        <v>1.4064373999999999</v>
      </c>
      <c r="AN8" s="2">
        <v>1.3167062</v>
      </c>
      <c r="AO8" s="2">
        <v>2.8773000000000002E-3</v>
      </c>
      <c r="AP8" s="2">
        <v>14.6</v>
      </c>
      <c r="AQ8" s="2">
        <v>0.5</v>
      </c>
      <c r="AR8" s="2">
        <v>0.62373840000000003</v>
      </c>
      <c r="AS8" s="2">
        <v>0.55485930000000006</v>
      </c>
      <c r="AT8" s="2">
        <v>0.70926800000000001</v>
      </c>
      <c r="AU8" s="2">
        <v>9.7117558000000006</v>
      </c>
      <c r="AV8" s="2">
        <v>0.91512190000000004</v>
      </c>
      <c r="AW8" s="2">
        <v>1.3047059000000001</v>
      </c>
      <c r="AX8" s="2">
        <v>0.35784880000000002</v>
      </c>
      <c r="AY8" s="2">
        <v>3.9797000000000001E-3</v>
      </c>
      <c r="AZ8" s="2">
        <v>19.3</v>
      </c>
      <c r="BA8" s="2">
        <v>0.5</v>
      </c>
      <c r="BB8" s="2">
        <v>0.98314199999999996</v>
      </c>
      <c r="BC8" s="2">
        <v>0.16035279999999999</v>
      </c>
      <c r="BD8" s="2">
        <v>1.8317121000000001</v>
      </c>
      <c r="BE8" s="2">
        <v>8.6746005999999998</v>
      </c>
      <c r="BF8" s="2">
        <v>5.0794405999999999</v>
      </c>
      <c r="BG8" s="2">
        <v>0.41996099999999997</v>
      </c>
      <c r="BH8" s="2">
        <v>1.7310331999999999</v>
      </c>
      <c r="BI8" s="2">
        <v>3.5060999999999998E-3</v>
      </c>
      <c r="BJ8" s="2">
        <v>21.7</v>
      </c>
      <c r="BK8" s="2">
        <v>0.5</v>
      </c>
      <c r="BL8" s="2">
        <v>0.70970560000000005</v>
      </c>
      <c r="BM8" s="2">
        <v>0.62222319999999998</v>
      </c>
      <c r="BN8" s="2">
        <v>1.9463828999999999</v>
      </c>
      <c r="BO8" s="2">
        <v>10.962460500000001</v>
      </c>
      <c r="BP8" s="2">
        <v>3.8060181000000002</v>
      </c>
      <c r="BQ8" s="2">
        <v>1.9646572</v>
      </c>
      <c r="BR8" s="2">
        <v>1.2122786000000001</v>
      </c>
      <c r="BS8" s="2">
        <v>4.2497000000000004E-3</v>
      </c>
      <c r="BT8" s="2">
        <v>16.3</v>
      </c>
      <c r="BU8" s="2">
        <v>0.5</v>
      </c>
      <c r="BV8" s="2">
        <v>0.72799029999999998</v>
      </c>
      <c r="BW8" s="2">
        <v>0.38885029999999998</v>
      </c>
      <c r="BX8" s="2">
        <v>2.0741763</v>
      </c>
      <c r="BY8" s="2">
        <v>3.8413675</v>
      </c>
      <c r="BZ8" s="2">
        <v>6.6696301</v>
      </c>
      <c r="CA8" s="2">
        <v>0</v>
      </c>
      <c r="CB8" s="2">
        <v>2.1891390999999998</v>
      </c>
      <c r="CC8" s="2">
        <v>4.4837000000000002E-3</v>
      </c>
      <c r="CD8" s="2">
        <v>20.8</v>
      </c>
      <c r="CE8" s="2">
        <v>0.5</v>
      </c>
      <c r="CF8" s="2">
        <v>0.71876960000000001</v>
      </c>
      <c r="CG8" s="2">
        <v>0.55454970000000003</v>
      </c>
      <c r="CH8" s="2">
        <v>1.7530782</v>
      </c>
      <c r="CI8" s="2">
        <v>10.725852</v>
      </c>
      <c r="CJ8" s="2">
        <v>4.2488985000000001</v>
      </c>
      <c r="CK8" s="2">
        <v>0.95213780000000003</v>
      </c>
      <c r="CL8" s="2">
        <v>1.4413743000000001</v>
      </c>
      <c r="CM8" s="2">
        <v>2.9155000000000001E-3</v>
      </c>
      <c r="CO8" t="str">
        <f t="shared" si="4"/>
        <v>AR_Washington0005</v>
      </c>
      <c r="CP8">
        <f t="shared" si="5"/>
        <v>22.1</v>
      </c>
      <c r="CQ8">
        <f t="shared" si="6"/>
        <v>0.5</v>
      </c>
      <c r="CR8">
        <f t="shared" si="7"/>
        <v>0.71898019999999996</v>
      </c>
      <c r="CS8">
        <f t="shared" si="8"/>
        <v>0.5536375</v>
      </c>
      <c r="CT8">
        <f t="shared" si="9"/>
        <v>1.8791111</v>
      </c>
      <c r="CU8">
        <f t="shared" si="10"/>
        <v>11.666104300000001</v>
      </c>
      <c r="CV8">
        <f t="shared" si="11"/>
        <v>4.0682263000000001</v>
      </c>
      <c r="CW8">
        <f t="shared" si="12"/>
        <v>1.4591113</v>
      </c>
      <c r="CX8">
        <f t="shared" si="13"/>
        <v>1.318616</v>
      </c>
      <c r="CY8">
        <f t="shared" si="14"/>
        <v>2.8773000000000002E-3</v>
      </c>
      <c r="CZ8">
        <f t="shared" si="15"/>
        <v>2.5999999999999908</v>
      </c>
      <c r="DA8">
        <f t="shared" si="16"/>
        <v>0.5</v>
      </c>
      <c r="DB8">
        <f t="shared" si="17"/>
        <v>1.4075939000000004</v>
      </c>
      <c r="DC8">
        <f t="shared" si="18"/>
        <v>1.0461399999999954E-2</v>
      </c>
      <c r="DD8">
        <f t="shared" si="19"/>
        <v>1.0683928999999996</v>
      </c>
      <c r="DE8">
        <f t="shared" si="20"/>
        <v>-7.2590710000000023</v>
      </c>
      <c r="DF8">
        <f t="shared" si="21"/>
        <v>6.6787170999999992</v>
      </c>
      <c r="DG8">
        <f t="shared" si="22"/>
        <v>-2.2209558</v>
      </c>
      <c r="DH8">
        <f t="shared" si="23"/>
        <v>2.4068509000000002</v>
      </c>
      <c r="DI8">
        <f t="shared" si="24"/>
        <v>8.9396999999999983E-3</v>
      </c>
      <c r="DJ8">
        <f t="shared" si="25"/>
        <v>0</v>
      </c>
      <c r="DK8">
        <f t="shared" si="26"/>
        <v>0</v>
      </c>
      <c r="DL8">
        <f t="shared" si="27"/>
        <v>2.2575999999999929E-2</v>
      </c>
      <c r="DM8">
        <f t="shared" si="28"/>
        <v>0</v>
      </c>
      <c r="DN8">
        <f t="shared" si="29"/>
        <v>6.8006000000000455E-3</v>
      </c>
      <c r="DO8">
        <f t="shared" si="30"/>
        <v>0</v>
      </c>
      <c r="DP8">
        <f t="shared" si="31"/>
        <v>5.2886000000000877E-3</v>
      </c>
      <c r="DQ8">
        <f t="shared" si="32"/>
        <v>1.6925700000000043E-2</v>
      </c>
      <c r="DR8">
        <f t="shared" si="33"/>
        <v>2.330999999999861E-4</v>
      </c>
      <c r="DS8">
        <f t="shared" si="34"/>
        <v>0</v>
      </c>
      <c r="DT8">
        <f t="shared" si="35"/>
        <v>1.6000000000000014</v>
      </c>
      <c r="DU8">
        <f t="shared" si="36"/>
        <v>0</v>
      </c>
      <c r="DV8">
        <f t="shared" si="37"/>
        <v>-0.54324810000000012</v>
      </c>
      <c r="DW8">
        <f t="shared" si="38"/>
        <v>5.5768499999999999E-2</v>
      </c>
      <c r="DX8">
        <f t="shared" si="39"/>
        <v>-0.29942939999999996</v>
      </c>
      <c r="DY8">
        <f t="shared" si="40"/>
        <v>4.5071912000000003</v>
      </c>
      <c r="DZ8">
        <f t="shared" si="41"/>
        <v>-2.2577357999999998</v>
      </c>
      <c r="EA8">
        <f t="shared" si="42"/>
        <v>0.95637289999999997</v>
      </c>
      <c r="EB8">
        <f t="shared" si="43"/>
        <v>-0.75178380000000011</v>
      </c>
      <c r="EC8">
        <f t="shared" si="44"/>
        <v>-1.3141999999999997E-3</v>
      </c>
      <c r="ED8">
        <f t="shared" si="45"/>
        <v>0.10000000000000142</v>
      </c>
      <c r="EE8">
        <f t="shared" si="46"/>
        <v>0</v>
      </c>
      <c r="EF8">
        <f t="shared" si="47"/>
        <v>5.0329999999998432E-4</v>
      </c>
      <c r="EG8">
        <f t="shared" si="48"/>
        <v>5.5400000000038752E-5</v>
      </c>
      <c r="EH8">
        <f t="shared" si="49"/>
        <v>2.2409000000000123E-2</v>
      </c>
      <c r="EI8">
        <f t="shared" si="50"/>
        <v>3.4990000000014732E-3</v>
      </c>
      <c r="EJ8">
        <f t="shared" si="51"/>
        <v>1.9934100000000399E-2</v>
      </c>
      <c r="EK8">
        <f t="shared" si="52"/>
        <v>5.2673900000000051E-2</v>
      </c>
      <c r="EL8">
        <f t="shared" si="53"/>
        <v>1.9097999999999615E-3</v>
      </c>
      <c r="EM8">
        <f t="shared" si="54"/>
        <v>0</v>
      </c>
      <c r="EN8">
        <f t="shared" si="55"/>
        <v>7.5000000000000018</v>
      </c>
      <c r="EO8">
        <f t="shared" si="56"/>
        <v>0</v>
      </c>
      <c r="EP8">
        <f t="shared" si="57"/>
        <v>9.5241799999999932E-2</v>
      </c>
      <c r="EQ8">
        <f t="shared" si="58"/>
        <v>-1.2218000000000506E-3</v>
      </c>
      <c r="ER8">
        <f t="shared" si="59"/>
        <v>1.1698431</v>
      </c>
      <c r="ES8">
        <f t="shared" si="60"/>
        <v>1.9543485</v>
      </c>
      <c r="ET8">
        <f t="shared" si="61"/>
        <v>3.1531044000000001</v>
      </c>
      <c r="EU8">
        <f t="shared" si="62"/>
        <v>0.15440539999999991</v>
      </c>
      <c r="EV8">
        <f t="shared" si="63"/>
        <v>0.96076720000000004</v>
      </c>
      <c r="EW8">
        <f t="shared" si="64"/>
        <v>-1.1023999999999999E-3</v>
      </c>
      <c r="EX8">
        <f t="shared" si="65"/>
        <v>2.8000000000000007</v>
      </c>
      <c r="EY8">
        <f t="shared" si="66"/>
        <v>0</v>
      </c>
      <c r="EZ8">
        <f t="shared" si="67"/>
        <v>-0.2641618</v>
      </c>
      <c r="FA8">
        <f t="shared" si="68"/>
        <v>0.39328470000000004</v>
      </c>
      <c r="FB8">
        <f t="shared" si="69"/>
        <v>4.7398999999999969E-2</v>
      </c>
      <c r="FC8">
        <f t="shared" si="70"/>
        <v>2.9915037000000009</v>
      </c>
      <c r="FD8">
        <f t="shared" si="71"/>
        <v>-1.0112142999999998</v>
      </c>
      <c r="FE8">
        <f t="shared" si="72"/>
        <v>1.0391503</v>
      </c>
      <c r="FF8">
        <f t="shared" si="73"/>
        <v>-0.41241719999999993</v>
      </c>
      <c r="FG8">
        <f t="shared" si="74"/>
        <v>-6.2879999999999967E-4</v>
      </c>
      <c r="FH8">
        <f t="shared" si="75"/>
        <v>0.40000000000000213</v>
      </c>
      <c r="FI8">
        <f t="shared" si="76"/>
        <v>0</v>
      </c>
      <c r="FJ8">
        <f t="shared" si="77"/>
        <v>9.2745999999999107E-3</v>
      </c>
      <c r="FK8">
        <f t="shared" si="78"/>
        <v>-6.8585699999999972E-2</v>
      </c>
      <c r="FL8">
        <f t="shared" si="79"/>
        <v>-6.7271799999999882E-2</v>
      </c>
      <c r="FM8">
        <f t="shared" si="80"/>
        <v>0.70364380000000004</v>
      </c>
      <c r="FN8">
        <f t="shared" si="81"/>
        <v>0.26220819999999989</v>
      </c>
      <c r="FO8">
        <f t="shared" si="82"/>
        <v>-0.50554589999999999</v>
      </c>
      <c r="FP8">
        <f t="shared" si="83"/>
        <v>0.10633739999999992</v>
      </c>
      <c r="FQ8">
        <f t="shared" si="84"/>
        <v>-1.3724000000000002E-3</v>
      </c>
      <c r="FR8">
        <f t="shared" si="85"/>
        <v>5.8000000000000007</v>
      </c>
      <c r="FS8">
        <f t="shared" si="86"/>
        <v>0</v>
      </c>
      <c r="FT8">
        <f t="shared" si="87"/>
        <v>-9.0101000000000209E-3</v>
      </c>
      <c r="FU8">
        <f t="shared" si="88"/>
        <v>0.16478720000000002</v>
      </c>
      <c r="FV8">
        <f t="shared" si="89"/>
        <v>-0.19506519999999994</v>
      </c>
      <c r="FW8">
        <f t="shared" si="90"/>
        <v>7.8247368000000002</v>
      </c>
      <c r="FX8">
        <f t="shared" si="91"/>
        <v>-2.6014037999999999</v>
      </c>
      <c r="FY8">
        <f t="shared" si="92"/>
        <v>1.4591113</v>
      </c>
      <c r="FZ8">
        <f t="shared" si="93"/>
        <v>-0.87052309999999977</v>
      </c>
      <c r="GA8">
        <f t="shared" si="94"/>
        <v>-1.6064E-3</v>
      </c>
      <c r="GB8">
        <f t="shared" si="95"/>
        <v>1.3000000000000007</v>
      </c>
      <c r="GC8">
        <f t="shared" si="96"/>
        <v>0</v>
      </c>
      <c r="GD8">
        <f t="shared" si="97"/>
        <v>2.1059999999994972E-4</v>
      </c>
      <c r="GE8">
        <f t="shared" si="98"/>
        <v>-9.1220000000002965E-4</v>
      </c>
      <c r="GF8">
        <f t="shared" si="99"/>
        <v>0.1260329</v>
      </c>
      <c r="GG8">
        <f t="shared" si="100"/>
        <v>0.94025230000000093</v>
      </c>
      <c r="GH8">
        <f t="shared" si="101"/>
        <v>-0.18067220000000006</v>
      </c>
      <c r="GI8">
        <f t="shared" si="102"/>
        <v>0.50697349999999997</v>
      </c>
      <c r="GJ8">
        <f t="shared" si="103"/>
        <v>-0.1227583000000001</v>
      </c>
      <c r="GK8">
        <f t="shared" si="104"/>
        <v>-3.8199999999999953E-5</v>
      </c>
    </row>
    <row r="9" spans="1:193" x14ac:dyDescent="0.25">
      <c r="A9" t="s">
        <v>351</v>
      </c>
      <c r="B9">
        <v>12.9</v>
      </c>
      <c r="C9">
        <v>0.5</v>
      </c>
      <c r="D9">
        <v>9.5696249000000009</v>
      </c>
      <c r="E9">
        <v>0.29192630000000003</v>
      </c>
      <c r="F9">
        <v>0.28854030000000003</v>
      </c>
      <c r="G9">
        <v>1.1263989999999999</v>
      </c>
      <c r="H9">
        <v>0.82534580000000002</v>
      </c>
      <c r="I9">
        <v>0</v>
      </c>
      <c r="J9">
        <v>0.30209439999999999</v>
      </c>
      <c r="K9">
        <v>6.27355E-2</v>
      </c>
      <c r="L9" s="2">
        <v>12.4</v>
      </c>
      <c r="M9" s="2">
        <v>0.5</v>
      </c>
      <c r="N9" s="2">
        <v>9.0293054999999995</v>
      </c>
      <c r="O9" s="2">
        <v>0.36712060000000002</v>
      </c>
      <c r="P9" s="2">
        <v>0.2668278</v>
      </c>
      <c r="Q9" s="2">
        <v>1.2438488999999999</v>
      </c>
      <c r="R9" s="2">
        <v>0.74506910000000004</v>
      </c>
      <c r="S9" s="2">
        <v>0</v>
      </c>
      <c r="T9" s="2">
        <v>0.27184190000000003</v>
      </c>
      <c r="U9" s="2">
        <v>4.1208799999999997E-2</v>
      </c>
      <c r="V9" s="2">
        <v>12.6</v>
      </c>
      <c r="W9" s="2">
        <v>0.5</v>
      </c>
      <c r="X9" s="2">
        <v>9.4200391999999997</v>
      </c>
      <c r="Y9" s="2">
        <v>0.34225060000000002</v>
      </c>
      <c r="Z9" s="2">
        <v>0.26645590000000002</v>
      </c>
      <c r="AA9" s="2">
        <v>1.0902902999999999</v>
      </c>
      <c r="AB9" s="2">
        <v>0.73553480000000004</v>
      </c>
      <c r="AC9" s="2">
        <v>0</v>
      </c>
      <c r="AD9" s="2">
        <v>0.26795540000000001</v>
      </c>
      <c r="AE9" s="2">
        <v>3.1236799999999999E-2</v>
      </c>
      <c r="AF9" s="2">
        <v>12.9</v>
      </c>
      <c r="AG9" s="2">
        <v>0.5</v>
      </c>
      <c r="AH9" s="2">
        <v>9.5673636999999996</v>
      </c>
      <c r="AI9" s="2">
        <v>0.29164030000000002</v>
      </c>
      <c r="AJ9" s="2">
        <v>0.28806850000000001</v>
      </c>
      <c r="AK9" s="2">
        <v>1.1258382</v>
      </c>
      <c r="AL9" s="2">
        <v>0.82403859999999995</v>
      </c>
      <c r="AM9" s="2">
        <v>0</v>
      </c>
      <c r="AN9" s="2">
        <v>0.30161840000000001</v>
      </c>
      <c r="AO9" s="2">
        <v>6.27355E-2</v>
      </c>
      <c r="AP9" s="2">
        <v>12.3</v>
      </c>
      <c r="AQ9" s="2">
        <v>0.5</v>
      </c>
      <c r="AR9" s="2">
        <v>9.1814260000000001</v>
      </c>
      <c r="AS9" s="2">
        <v>0.35098679999999999</v>
      </c>
      <c r="AT9" s="2">
        <v>0.2281493</v>
      </c>
      <c r="AU9" s="2">
        <v>1.2039447999999999</v>
      </c>
      <c r="AV9" s="2">
        <v>0.64041709999999996</v>
      </c>
      <c r="AW9" s="2">
        <v>0</v>
      </c>
      <c r="AX9" s="2">
        <v>0.23393520000000001</v>
      </c>
      <c r="AY9" s="2">
        <v>4.1208799999999997E-2</v>
      </c>
      <c r="AZ9" s="2">
        <v>12.7</v>
      </c>
      <c r="BA9" s="2">
        <v>0.5</v>
      </c>
      <c r="BB9" s="2">
        <v>9.5625953999999993</v>
      </c>
      <c r="BC9" s="2">
        <v>0.1882557</v>
      </c>
      <c r="BD9" s="2">
        <v>0.27854099999999998</v>
      </c>
      <c r="BE9" s="2">
        <v>1.0762080000000001</v>
      </c>
      <c r="BF9" s="2">
        <v>0.7967455</v>
      </c>
      <c r="BG9" s="2">
        <v>0</v>
      </c>
      <c r="BH9" s="2">
        <v>0.29161189999999998</v>
      </c>
      <c r="BI9" s="2">
        <v>6.27355E-2</v>
      </c>
      <c r="BJ9" s="2">
        <v>12.3</v>
      </c>
      <c r="BK9" s="2">
        <v>0.5</v>
      </c>
      <c r="BL9" s="2">
        <v>9.2701873999999993</v>
      </c>
      <c r="BM9" s="2">
        <v>0.2963249</v>
      </c>
      <c r="BN9" s="2">
        <v>0.2249621</v>
      </c>
      <c r="BO9" s="2">
        <v>1.1406759</v>
      </c>
      <c r="BP9" s="2">
        <v>0.63109559999999998</v>
      </c>
      <c r="BQ9" s="2">
        <v>0</v>
      </c>
      <c r="BR9" s="2">
        <v>0.2304541</v>
      </c>
      <c r="BS9" s="2">
        <v>4.1208799999999997E-2</v>
      </c>
      <c r="BT9" s="2">
        <v>11.8</v>
      </c>
      <c r="BU9" s="2">
        <v>0.5</v>
      </c>
      <c r="BV9" s="2">
        <v>8.7421807999999999</v>
      </c>
      <c r="BW9" s="2">
        <v>0.27609689999999998</v>
      </c>
      <c r="BX9" s="2">
        <v>0.2717987</v>
      </c>
      <c r="BY9" s="2">
        <v>0.95972760000000001</v>
      </c>
      <c r="BZ9" s="2">
        <v>0.77578449999999999</v>
      </c>
      <c r="CA9" s="2">
        <v>0</v>
      </c>
      <c r="CB9" s="2">
        <v>0.28393489999999999</v>
      </c>
      <c r="CC9" s="2">
        <v>5.7670199999999998E-2</v>
      </c>
      <c r="CD9" s="2">
        <v>6.4</v>
      </c>
      <c r="CE9" s="2">
        <v>0.5</v>
      </c>
      <c r="CF9" s="2">
        <v>3.3439459999999999</v>
      </c>
      <c r="CG9" s="2">
        <v>0.31948890000000002</v>
      </c>
      <c r="CH9" s="2">
        <v>0.24430859999999999</v>
      </c>
      <c r="CI9" s="2">
        <v>1.0574161</v>
      </c>
      <c r="CJ9" s="2">
        <v>0.69869829999999999</v>
      </c>
      <c r="CK9" s="2">
        <v>0</v>
      </c>
      <c r="CL9" s="2">
        <v>0.25003249999999999</v>
      </c>
      <c r="CM9" s="2">
        <v>1.0715799999999999E-2</v>
      </c>
      <c r="CO9" t="str">
        <f t="shared" si="4"/>
        <v>AZ_Cochise1005</v>
      </c>
      <c r="CP9">
        <f t="shared" si="5"/>
        <v>12.9</v>
      </c>
      <c r="CQ9">
        <f t="shared" si="6"/>
        <v>0.5</v>
      </c>
      <c r="CR9">
        <f t="shared" si="7"/>
        <v>9.5696249000000009</v>
      </c>
      <c r="CS9">
        <f t="shared" si="8"/>
        <v>0.29192630000000003</v>
      </c>
      <c r="CT9">
        <f t="shared" si="9"/>
        <v>0.28854030000000003</v>
      </c>
      <c r="CU9">
        <f t="shared" si="10"/>
        <v>1.1263989999999999</v>
      </c>
      <c r="CV9">
        <f t="shared" si="11"/>
        <v>0.82534580000000002</v>
      </c>
      <c r="CW9">
        <f t="shared" si="12"/>
        <v>0</v>
      </c>
      <c r="CX9">
        <f t="shared" si="13"/>
        <v>0.30209439999999999</v>
      </c>
      <c r="CY9">
        <f t="shared" si="14"/>
        <v>6.27355E-2</v>
      </c>
      <c r="CZ9">
        <f t="shared" si="15"/>
        <v>3.0999999999999996</v>
      </c>
      <c r="DA9">
        <f t="shared" si="16"/>
        <v>0.5</v>
      </c>
      <c r="DB9">
        <f t="shared" si="17"/>
        <v>1.1296696999999902</v>
      </c>
      <c r="DC9">
        <f t="shared" si="18"/>
        <v>0.38868059999999982</v>
      </c>
      <c r="DD9">
        <f t="shared" si="19"/>
        <v>4.9329799999999813E-2</v>
      </c>
      <c r="DE9">
        <f t="shared" si="20"/>
        <v>1.0131568000000004</v>
      </c>
      <c r="DF9">
        <f t="shared" si="21"/>
        <v>6.9962899999999828E-2</v>
      </c>
      <c r="DG9">
        <f t="shared" si="22"/>
        <v>0</v>
      </c>
      <c r="DH9">
        <f t="shared" si="23"/>
        <v>1.6723500000000113E-2</v>
      </c>
      <c r="DI9">
        <f t="shared" si="24"/>
        <v>-9.0428300000000017E-2</v>
      </c>
      <c r="DJ9">
        <f t="shared" si="25"/>
        <v>0.5</v>
      </c>
      <c r="DK9">
        <f t="shared" si="26"/>
        <v>0</v>
      </c>
      <c r="DL9">
        <f t="shared" si="27"/>
        <v>0.54031940000000134</v>
      </c>
      <c r="DM9">
        <f t="shared" si="28"/>
        <v>-7.5194299999999992E-2</v>
      </c>
      <c r="DN9">
        <f t="shared" si="29"/>
        <v>2.1712500000000023E-2</v>
      </c>
      <c r="DO9">
        <f t="shared" si="30"/>
        <v>-0.1174499</v>
      </c>
      <c r="DP9">
        <f t="shared" si="31"/>
        <v>8.0276699999999979E-2</v>
      </c>
      <c r="DQ9">
        <f t="shared" si="32"/>
        <v>0</v>
      </c>
      <c r="DR9">
        <f t="shared" si="33"/>
        <v>3.025249999999996E-2</v>
      </c>
      <c r="DS9">
        <f t="shared" si="34"/>
        <v>2.1526700000000003E-2</v>
      </c>
      <c r="DT9">
        <f t="shared" si="35"/>
        <v>0.30000000000000071</v>
      </c>
      <c r="DU9">
        <f t="shared" si="36"/>
        <v>0</v>
      </c>
      <c r="DV9">
        <f t="shared" si="37"/>
        <v>0.14958570000000115</v>
      </c>
      <c r="DW9">
        <f t="shared" si="38"/>
        <v>-5.0324299999999988E-2</v>
      </c>
      <c r="DX9">
        <f t="shared" si="39"/>
        <v>2.2084400000000004E-2</v>
      </c>
      <c r="DY9">
        <f t="shared" si="40"/>
        <v>3.6108699999999994E-2</v>
      </c>
      <c r="DZ9">
        <f t="shared" si="41"/>
        <v>8.9810999999999974E-2</v>
      </c>
      <c r="EA9">
        <f t="shared" si="42"/>
        <v>0</v>
      </c>
      <c r="EB9">
        <f t="shared" si="43"/>
        <v>3.4138999999999975E-2</v>
      </c>
      <c r="EC9">
        <f t="shared" si="44"/>
        <v>3.1498700000000004E-2</v>
      </c>
      <c r="ED9">
        <f t="shared" si="45"/>
        <v>0</v>
      </c>
      <c r="EE9">
        <f t="shared" si="46"/>
        <v>0</v>
      </c>
      <c r="EF9">
        <f t="shared" si="47"/>
        <v>2.2612000000012955E-3</v>
      </c>
      <c r="EG9">
        <f t="shared" si="48"/>
        <v>2.8600000000000847E-4</v>
      </c>
      <c r="EH9">
        <f t="shared" si="49"/>
        <v>4.718000000000222E-4</v>
      </c>
      <c r="EI9">
        <f t="shared" si="50"/>
        <v>5.6079999999991692E-4</v>
      </c>
      <c r="EJ9">
        <f t="shared" si="51"/>
        <v>1.3072000000000639E-3</v>
      </c>
      <c r="EK9">
        <f t="shared" si="52"/>
        <v>0</v>
      </c>
      <c r="EL9">
        <f t="shared" si="53"/>
        <v>4.7599999999997644E-4</v>
      </c>
      <c r="EM9">
        <f t="shared" si="54"/>
        <v>0</v>
      </c>
      <c r="EN9">
        <f t="shared" si="55"/>
        <v>0.59999999999999964</v>
      </c>
      <c r="EO9">
        <f t="shared" si="56"/>
        <v>0</v>
      </c>
      <c r="EP9">
        <f t="shared" si="57"/>
        <v>0.38819890000000079</v>
      </c>
      <c r="EQ9">
        <f t="shared" si="58"/>
        <v>-5.906049999999996E-2</v>
      </c>
      <c r="ER9">
        <f t="shared" si="59"/>
        <v>6.0391000000000028E-2</v>
      </c>
      <c r="ES9">
        <f t="shared" si="60"/>
        <v>-7.7545799999999998E-2</v>
      </c>
      <c r="ET9">
        <f t="shared" si="61"/>
        <v>0.18492870000000006</v>
      </c>
      <c r="EU9">
        <f t="shared" si="62"/>
        <v>0</v>
      </c>
      <c r="EV9">
        <f t="shared" si="63"/>
        <v>6.8159199999999975E-2</v>
      </c>
      <c r="EW9">
        <f t="shared" si="64"/>
        <v>2.1526700000000003E-2</v>
      </c>
      <c r="EX9">
        <f t="shared" si="65"/>
        <v>0.20000000000000107</v>
      </c>
      <c r="EY9">
        <f t="shared" si="66"/>
        <v>0</v>
      </c>
      <c r="EZ9">
        <f t="shared" si="67"/>
        <v>7.0295000000015762E-3</v>
      </c>
      <c r="FA9">
        <f t="shared" si="68"/>
        <v>0.10367060000000003</v>
      </c>
      <c r="FB9">
        <f t="shared" si="69"/>
        <v>9.9993000000000443E-3</v>
      </c>
      <c r="FC9">
        <f t="shared" si="70"/>
        <v>5.0190999999999875E-2</v>
      </c>
      <c r="FD9">
        <f t="shared" si="71"/>
        <v>2.8600300000000023E-2</v>
      </c>
      <c r="FE9">
        <f t="shared" si="72"/>
        <v>0</v>
      </c>
      <c r="FF9">
        <f t="shared" si="73"/>
        <v>1.0482500000000006E-2</v>
      </c>
      <c r="FG9">
        <f t="shared" si="74"/>
        <v>0</v>
      </c>
      <c r="FH9">
        <f t="shared" si="75"/>
        <v>0.59999999999999964</v>
      </c>
      <c r="FI9">
        <f t="shared" si="76"/>
        <v>0</v>
      </c>
      <c r="FJ9">
        <f t="shared" si="77"/>
        <v>0.29943750000000158</v>
      </c>
      <c r="FK9">
        <f t="shared" si="78"/>
        <v>-4.3985999999999748E-3</v>
      </c>
      <c r="FL9">
        <f t="shared" si="79"/>
        <v>6.3578200000000029E-2</v>
      </c>
      <c r="FM9">
        <f t="shared" si="80"/>
        <v>-1.4276900000000037E-2</v>
      </c>
      <c r="FN9">
        <f t="shared" si="81"/>
        <v>0.19425020000000004</v>
      </c>
      <c r="FO9">
        <f t="shared" si="82"/>
        <v>0</v>
      </c>
      <c r="FP9">
        <f t="shared" si="83"/>
        <v>7.164029999999999E-2</v>
      </c>
      <c r="FQ9">
        <f t="shared" si="84"/>
        <v>2.1526700000000003E-2</v>
      </c>
      <c r="FR9">
        <f t="shared" si="85"/>
        <v>1.0999999999999996</v>
      </c>
      <c r="FS9">
        <f t="shared" si="86"/>
        <v>0</v>
      </c>
      <c r="FT9">
        <f t="shared" si="87"/>
        <v>0.82744410000000101</v>
      </c>
      <c r="FU9">
        <f t="shared" si="88"/>
        <v>1.5829400000000049E-2</v>
      </c>
      <c r="FV9">
        <f t="shared" si="89"/>
        <v>1.6741600000000023E-2</v>
      </c>
      <c r="FW9">
        <f t="shared" si="90"/>
        <v>0.16667139999999991</v>
      </c>
      <c r="FX9">
        <f t="shared" si="91"/>
        <v>4.956130000000003E-2</v>
      </c>
      <c r="FY9">
        <f t="shared" si="92"/>
        <v>0</v>
      </c>
      <c r="FZ9">
        <f t="shared" si="93"/>
        <v>1.8159499999999995E-2</v>
      </c>
      <c r="GA9">
        <f t="shared" si="94"/>
        <v>5.0653000000000017E-3</v>
      </c>
      <c r="GB9">
        <f t="shared" si="95"/>
        <v>6.5</v>
      </c>
      <c r="GC9">
        <f t="shared" si="96"/>
        <v>0</v>
      </c>
      <c r="GD9">
        <f t="shared" si="97"/>
        <v>6.225678900000001</v>
      </c>
      <c r="GE9">
        <f t="shared" si="98"/>
        <v>-2.7562599999999993E-2</v>
      </c>
      <c r="GF9">
        <f t="shared" si="99"/>
        <v>4.423170000000004E-2</v>
      </c>
      <c r="GG9">
        <f t="shared" si="100"/>
        <v>6.8982899999999958E-2</v>
      </c>
      <c r="GH9">
        <f t="shared" si="101"/>
        <v>0.12664750000000002</v>
      </c>
      <c r="GI9">
        <f t="shared" si="102"/>
        <v>0</v>
      </c>
      <c r="GJ9">
        <f t="shared" si="103"/>
        <v>5.2061899999999994E-2</v>
      </c>
      <c r="GK9">
        <f t="shared" si="104"/>
        <v>5.2019700000000002E-2</v>
      </c>
    </row>
    <row r="10" spans="1:193" x14ac:dyDescent="0.25">
      <c r="A10" t="s">
        <v>352</v>
      </c>
      <c r="B10">
        <v>16.600000000000001</v>
      </c>
      <c r="C10">
        <v>0.5</v>
      </c>
      <c r="D10">
        <v>4.9901466000000001</v>
      </c>
      <c r="E10">
        <v>0.55754550000000003</v>
      </c>
      <c r="F10">
        <v>0.23870759999999999</v>
      </c>
      <c r="G10">
        <v>9.4196053000000006</v>
      </c>
      <c r="H10">
        <v>0.71079270000000006</v>
      </c>
      <c r="I10">
        <v>1.2597999999999999E-3</v>
      </c>
      <c r="J10">
        <v>0.24078649999999999</v>
      </c>
      <c r="K10">
        <v>7.8220000000000008E-3</v>
      </c>
      <c r="L10" s="2">
        <v>16.600000000000001</v>
      </c>
      <c r="M10" s="2">
        <v>0.5</v>
      </c>
      <c r="N10" s="2">
        <v>4.9486032</v>
      </c>
      <c r="O10" s="2">
        <v>0.55754550000000003</v>
      </c>
      <c r="P10" s="2">
        <v>0.23696449999999999</v>
      </c>
      <c r="Q10" s="2">
        <v>9.4196053000000006</v>
      </c>
      <c r="R10" s="2">
        <v>0.70578459999999998</v>
      </c>
      <c r="S10" s="2">
        <v>1.2440000000000001E-3</v>
      </c>
      <c r="T10" s="2">
        <v>0.23906259999999999</v>
      </c>
      <c r="U10" s="2">
        <v>7.8220000000000008E-3</v>
      </c>
      <c r="V10" s="2">
        <v>10.199999999999999</v>
      </c>
      <c r="W10" s="2">
        <v>0.5</v>
      </c>
      <c r="X10" s="2">
        <v>6.8335686000000004</v>
      </c>
      <c r="Y10" s="2">
        <v>0.16628180000000001</v>
      </c>
      <c r="Z10" s="2">
        <v>0.33583570000000001</v>
      </c>
      <c r="AA10" s="2">
        <v>1.0356897</v>
      </c>
      <c r="AB10" s="2">
        <v>1.0042466999999999</v>
      </c>
      <c r="AC10" s="2">
        <v>0</v>
      </c>
      <c r="AD10" s="2">
        <v>0.34690409999999999</v>
      </c>
      <c r="AE10" s="2">
        <v>1.1462999999999999E-2</v>
      </c>
      <c r="AF10" s="2">
        <v>16.600000000000001</v>
      </c>
      <c r="AG10" s="2">
        <v>0.5</v>
      </c>
      <c r="AH10" s="2">
        <v>4.9885305999999998</v>
      </c>
      <c r="AI10" s="2">
        <v>0.55747340000000001</v>
      </c>
      <c r="AJ10" s="2">
        <v>0.2370187</v>
      </c>
      <c r="AK10" s="2">
        <v>9.4181995000000001</v>
      </c>
      <c r="AL10" s="2">
        <v>0.70545630000000004</v>
      </c>
      <c r="AM10" s="2">
        <v>1.2527E-3</v>
      </c>
      <c r="AN10" s="2">
        <v>0.23905570000000001</v>
      </c>
      <c r="AO10" s="2">
        <v>7.8220000000000008E-3</v>
      </c>
      <c r="AP10" s="2">
        <v>16.2</v>
      </c>
      <c r="AQ10" s="2">
        <v>0.5</v>
      </c>
      <c r="AR10" s="2">
        <v>6.0100045</v>
      </c>
      <c r="AS10" s="2">
        <v>0.43304330000000002</v>
      </c>
      <c r="AT10" s="2">
        <v>0.21641820000000001</v>
      </c>
      <c r="AU10" s="2">
        <v>8.2926569000000008</v>
      </c>
      <c r="AV10" s="2">
        <v>0.59504619999999997</v>
      </c>
      <c r="AW10" s="2">
        <v>1.0231999999999999E-3</v>
      </c>
      <c r="AX10" s="2">
        <v>0.21774669999999999</v>
      </c>
      <c r="AY10" s="2">
        <v>8.1250999999999997E-3</v>
      </c>
      <c r="AZ10" s="2">
        <v>16.100000000000001</v>
      </c>
      <c r="BA10" s="2">
        <v>0.5</v>
      </c>
      <c r="BB10" s="2">
        <v>4.9817752999999998</v>
      </c>
      <c r="BC10" s="2">
        <v>0.42593769999999997</v>
      </c>
      <c r="BD10" s="2">
        <v>0.23349909999999999</v>
      </c>
      <c r="BE10" s="2">
        <v>9.0291128</v>
      </c>
      <c r="BF10" s="2">
        <v>0.6958548</v>
      </c>
      <c r="BG10" s="2">
        <v>5.7200000000000003E-4</v>
      </c>
      <c r="BH10" s="2">
        <v>0.23586380000000001</v>
      </c>
      <c r="BI10" s="2">
        <v>7.8220000000000008E-3</v>
      </c>
      <c r="BJ10" s="2">
        <v>16.5</v>
      </c>
      <c r="BK10" s="2">
        <v>0.5</v>
      </c>
      <c r="BL10" s="2">
        <v>4.97858</v>
      </c>
      <c r="BM10" s="2">
        <v>0.55575790000000003</v>
      </c>
      <c r="BN10" s="2">
        <v>0.21783469999999999</v>
      </c>
      <c r="BO10" s="2">
        <v>9.3988638000000009</v>
      </c>
      <c r="BP10" s="2">
        <v>0.64702660000000001</v>
      </c>
      <c r="BQ10" s="2">
        <v>1.2316E-3</v>
      </c>
      <c r="BR10" s="2">
        <v>0.2195347</v>
      </c>
      <c r="BS10" s="2">
        <v>7.8220000000000008E-3</v>
      </c>
      <c r="BT10" s="2">
        <v>14.8</v>
      </c>
      <c r="BU10" s="2">
        <v>0.5</v>
      </c>
      <c r="BV10" s="2">
        <v>5.8507942999999996</v>
      </c>
      <c r="BW10" s="2">
        <v>0.55023350000000004</v>
      </c>
      <c r="BX10" s="2">
        <v>0.20550389999999999</v>
      </c>
      <c r="BY10" s="2">
        <v>6.9714736999999998</v>
      </c>
      <c r="BZ10" s="2">
        <v>0.56820579999999998</v>
      </c>
      <c r="CA10" s="2">
        <v>6.311E-4</v>
      </c>
      <c r="CB10" s="2">
        <v>0.20885529999999999</v>
      </c>
      <c r="CC10" s="2">
        <v>9.8524000000000007E-3</v>
      </c>
      <c r="CD10" s="2">
        <v>14.4</v>
      </c>
      <c r="CE10" s="2">
        <v>0.5</v>
      </c>
      <c r="CF10" s="2">
        <v>3.1997513999999998</v>
      </c>
      <c r="CG10" s="2">
        <v>0.57525970000000004</v>
      </c>
      <c r="CH10" s="2">
        <v>9.4013399999999997E-2</v>
      </c>
      <c r="CI10" s="2">
        <v>9.7565985000000008</v>
      </c>
      <c r="CJ10" s="2">
        <v>0.25639000000000001</v>
      </c>
      <c r="CK10" s="2">
        <v>1.2152E-3</v>
      </c>
      <c r="CL10" s="2">
        <v>9.3462299999999998E-2</v>
      </c>
      <c r="CM10" s="2">
        <v>6.7333000000000002E-3</v>
      </c>
      <c r="CO10" t="str">
        <f t="shared" si="4"/>
        <v>AZ_Coconino1008</v>
      </c>
      <c r="CP10">
        <f t="shared" si="5"/>
        <v>16.600000000000001</v>
      </c>
      <c r="CQ10">
        <f t="shared" si="6"/>
        <v>0.5</v>
      </c>
      <c r="CR10">
        <f t="shared" si="7"/>
        <v>4.9901466000000001</v>
      </c>
      <c r="CS10">
        <f t="shared" si="8"/>
        <v>0.55754550000000003</v>
      </c>
      <c r="CT10">
        <f t="shared" si="9"/>
        <v>0.23870759999999999</v>
      </c>
      <c r="CU10">
        <f t="shared" si="10"/>
        <v>9.4196053000000006</v>
      </c>
      <c r="CV10">
        <f t="shared" si="11"/>
        <v>0.71079270000000006</v>
      </c>
      <c r="CW10">
        <f t="shared" si="12"/>
        <v>1.2597999999999999E-3</v>
      </c>
      <c r="CX10">
        <f t="shared" si="13"/>
        <v>0.24078649999999999</v>
      </c>
      <c r="CY10">
        <f t="shared" si="14"/>
        <v>7.8220000000000008E-3</v>
      </c>
      <c r="CZ10">
        <f t="shared" si="15"/>
        <v>5.199999999999994</v>
      </c>
      <c r="DA10">
        <f t="shared" si="16"/>
        <v>0.5</v>
      </c>
      <c r="DB10">
        <f t="shared" si="17"/>
        <v>6.8605816999999991</v>
      </c>
      <c r="DC10">
        <f t="shared" si="18"/>
        <v>-8.1285700000000016E-2</v>
      </c>
      <c r="DD10">
        <f t="shared" si="19"/>
        <v>0.10613500000000003</v>
      </c>
      <c r="DE10">
        <f t="shared" si="20"/>
        <v>-2.6150369000000016</v>
      </c>
      <c r="DF10">
        <f t="shared" si="21"/>
        <v>0.20246209999999953</v>
      </c>
      <c r="DG10">
        <f t="shared" si="22"/>
        <v>-1.6487999999999991E-3</v>
      </c>
      <c r="DH10">
        <f t="shared" si="23"/>
        <v>0.11497970000000007</v>
      </c>
      <c r="DI10">
        <f t="shared" si="24"/>
        <v>1.2707799999999998E-2</v>
      </c>
      <c r="DJ10">
        <f t="shared" si="25"/>
        <v>0</v>
      </c>
      <c r="DK10">
        <f t="shared" si="26"/>
        <v>0</v>
      </c>
      <c r="DL10">
        <f t="shared" si="27"/>
        <v>4.1543400000000119E-2</v>
      </c>
      <c r="DM10">
        <f t="shared" si="28"/>
        <v>0</v>
      </c>
      <c r="DN10">
        <f t="shared" si="29"/>
        <v>1.7430999999999974E-3</v>
      </c>
      <c r="DO10">
        <f t="shared" si="30"/>
        <v>0</v>
      </c>
      <c r="DP10">
        <f t="shared" si="31"/>
        <v>5.0081000000000708E-3</v>
      </c>
      <c r="DQ10">
        <f t="shared" si="32"/>
        <v>1.5799999999999842E-5</v>
      </c>
      <c r="DR10">
        <f t="shared" si="33"/>
        <v>1.7239000000000004E-3</v>
      </c>
      <c r="DS10">
        <f t="shared" si="34"/>
        <v>0</v>
      </c>
      <c r="DT10">
        <f t="shared" si="35"/>
        <v>6.4000000000000021</v>
      </c>
      <c r="DU10">
        <f t="shared" si="36"/>
        <v>0</v>
      </c>
      <c r="DV10">
        <f t="shared" si="37"/>
        <v>-1.8434220000000003</v>
      </c>
      <c r="DW10">
        <f t="shared" si="38"/>
        <v>0.39126369999999999</v>
      </c>
      <c r="DX10">
        <f t="shared" si="39"/>
        <v>-9.7128100000000023E-2</v>
      </c>
      <c r="DY10">
        <f t="shared" si="40"/>
        <v>8.3839155999999999</v>
      </c>
      <c r="DZ10">
        <f t="shared" si="41"/>
        <v>-0.29345399999999988</v>
      </c>
      <c r="EA10">
        <f t="shared" si="42"/>
        <v>1.2597999999999999E-3</v>
      </c>
      <c r="EB10">
        <f t="shared" si="43"/>
        <v>-0.10611760000000001</v>
      </c>
      <c r="EC10">
        <f t="shared" si="44"/>
        <v>-3.6409999999999984E-3</v>
      </c>
      <c r="ED10">
        <f t="shared" si="45"/>
        <v>0</v>
      </c>
      <c r="EE10">
        <f t="shared" si="46"/>
        <v>0</v>
      </c>
      <c r="EF10">
        <f t="shared" si="47"/>
        <v>1.6160000000002839E-3</v>
      </c>
      <c r="EG10">
        <f t="shared" si="48"/>
        <v>7.2100000000019371E-5</v>
      </c>
      <c r="EH10">
        <f t="shared" si="49"/>
        <v>1.6888999999999932E-3</v>
      </c>
      <c r="EI10">
        <f t="shared" si="50"/>
        <v>1.4058000000005677E-3</v>
      </c>
      <c r="EJ10">
        <f t="shared" si="51"/>
        <v>5.3364000000000189E-3</v>
      </c>
      <c r="EK10">
        <f t="shared" si="52"/>
        <v>7.0999999999999015E-6</v>
      </c>
      <c r="EL10">
        <f t="shared" si="53"/>
        <v>1.7307999999999768E-3</v>
      </c>
      <c r="EM10">
        <f t="shared" si="54"/>
        <v>0</v>
      </c>
      <c r="EN10">
        <f t="shared" si="55"/>
        <v>0.40000000000000213</v>
      </c>
      <c r="EO10">
        <f t="shared" si="56"/>
        <v>0</v>
      </c>
      <c r="EP10">
        <f t="shared" si="57"/>
        <v>-1.0198578999999999</v>
      </c>
      <c r="EQ10">
        <f t="shared" si="58"/>
        <v>0.12450220000000001</v>
      </c>
      <c r="ER10">
        <f t="shared" si="59"/>
        <v>2.2289399999999987E-2</v>
      </c>
      <c r="ES10">
        <f t="shared" si="60"/>
        <v>1.1269483999999999</v>
      </c>
      <c r="ET10">
        <f t="shared" si="61"/>
        <v>0.11574650000000009</v>
      </c>
      <c r="EU10">
        <f t="shared" si="62"/>
        <v>2.366E-4</v>
      </c>
      <c r="EV10">
        <f t="shared" si="63"/>
        <v>2.3039799999999999E-2</v>
      </c>
      <c r="EW10">
        <f t="shared" si="64"/>
        <v>-3.0309999999999886E-4</v>
      </c>
      <c r="EX10">
        <f t="shared" si="65"/>
        <v>0.5</v>
      </c>
      <c r="EY10">
        <f t="shared" si="66"/>
        <v>0</v>
      </c>
      <c r="EZ10">
        <f t="shared" si="67"/>
        <v>8.3713000000003035E-3</v>
      </c>
      <c r="FA10">
        <f t="shared" si="68"/>
        <v>0.13160780000000005</v>
      </c>
      <c r="FB10">
        <f t="shared" si="69"/>
        <v>5.2085000000000048E-3</v>
      </c>
      <c r="FC10">
        <f t="shared" si="70"/>
        <v>0.39049250000000058</v>
      </c>
      <c r="FD10">
        <f t="shared" si="71"/>
        <v>1.4937900000000059E-2</v>
      </c>
      <c r="FE10">
        <f t="shared" si="72"/>
        <v>6.8779999999999991E-4</v>
      </c>
      <c r="FF10">
        <f t="shared" si="73"/>
        <v>4.9226999999999743E-3</v>
      </c>
      <c r="FG10">
        <f t="shared" si="74"/>
        <v>0</v>
      </c>
      <c r="FH10">
        <f t="shared" si="75"/>
        <v>0.10000000000000142</v>
      </c>
      <c r="FI10">
        <f t="shared" si="76"/>
        <v>0</v>
      </c>
      <c r="FJ10">
        <f t="shared" si="77"/>
        <v>1.1566600000000093E-2</v>
      </c>
      <c r="FK10">
        <f t="shared" si="78"/>
        <v>1.7876000000000003E-3</v>
      </c>
      <c r="FL10">
        <f t="shared" si="79"/>
        <v>2.08729E-2</v>
      </c>
      <c r="FM10">
        <f t="shared" si="80"/>
        <v>2.0741499999999746E-2</v>
      </c>
      <c r="FN10">
        <f t="shared" si="81"/>
        <v>6.3766100000000048E-2</v>
      </c>
      <c r="FO10">
        <f t="shared" si="82"/>
        <v>2.8199999999999927E-5</v>
      </c>
      <c r="FP10">
        <f t="shared" si="83"/>
        <v>2.1251799999999987E-2</v>
      </c>
      <c r="FQ10">
        <f t="shared" si="84"/>
        <v>0</v>
      </c>
      <c r="FR10">
        <f t="shared" si="85"/>
        <v>1.8000000000000007</v>
      </c>
      <c r="FS10">
        <f t="shared" si="86"/>
        <v>0</v>
      </c>
      <c r="FT10">
        <f t="shared" si="87"/>
        <v>-0.86064769999999946</v>
      </c>
      <c r="FU10">
        <f t="shared" si="88"/>
        <v>7.3119999999999852E-3</v>
      </c>
      <c r="FV10">
        <f t="shared" si="89"/>
        <v>3.3203700000000003E-2</v>
      </c>
      <c r="FW10">
        <f t="shared" si="90"/>
        <v>2.4481316000000009</v>
      </c>
      <c r="FX10">
        <f t="shared" si="91"/>
        <v>0.14258690000000007</v>
      </c>
      <c r="FY10">
        <f t="shared" si="92"/>
        <v>6.2869999999999994E-4</v>
      </c>
      <c r="FZ10">
        <f t="shared" si="93"/>
        <v>3.1931199999999993E-2</v>
      </c>
      <c r="GA10">
        <f t="shared" si="94"/>
        <v>-2.0303999999999999E-3</v>
      </c>
      <c r="GB10">
        <f t="shared" si="95"/>
        <v>2.2000000000000011</v>
      </c>
      <c r="GC10">
        <f t="shared" si="96"/>
        <v>0</v>
      </c>
      <c r="GD10">
        <f t="shared" si="97"/>
        <v>1.7903952000000003</v>
      </c>
      <c r="GE10">
        <f t="shared" si="98"/>
        <v>-1.7714200000000013E-2</v>
      </c>
      <c r="GF10">
        <f t="shared" si="99"/>
        <v>0.1446942</v>
      </c>
      <c r="GG10">
        <f t="shared" si="100"/>
        <v>-0.33699320000000021</v>
      </c>
      <c r="GH10">
        <f t="shared" si="101"/>
        <v>0.45440270000000005</v>
      </c>
      <c r="GI10">
        <f t="shared" si="102"/>
        <v>4.4599999999999891E-5</v>
      </c>
      <c r="GJ10">
        <f t="shared" si="103"/>
        <v>0.14732419999999999</v>
      </c>
      <c r="GK10">
        <f t="shared" si="104"/>
        <v>1.0887000000000006E-3</v>
      </c>
    </row>
    <row r="11" spans="1:193" x14ac:dyDescent="0.25">
      <c r="A11" t="s">
        <v>353</v>
      </c>
      <c r="B11">
        <v>26.3</v>
      </c>
      <c r="C11">
        <v>0.5</v>
      </c>
      <c r="D11">
        <v>2.1084931</v>
      </c>
      <c r="E11">
        <v>1.9387629</v>
      </c>
      <c r="F11">
        <v>0.65753349999999999</v>
      </c>
      <c r="G11">
        <v>18.436298399999998</v>
      </c>
      <c r="H11">
        <v>1.4571597999999999</v>
      </c>
      <c r="I11">
        <v>0.62656009999999995</v>
      </c>
      <c r="J11">
        <v>0.48709910000000001</v>
      </c>
      <c r="K11">
        <v>8.8092500000000004E-2</v>
      </c>
      <c r="L11" s="2">
        <v>26.2</v>
      </c>
      <c r="M11" s="2">
        <v>0.5</v>
      </c>
      <c r="N11" s="2">
        <v>2.0870522999999999</v>
      </c>
      <c r="O11" s="2">
        <v>1.9387629</v>
      </c>
      <c r="P11" s="2">
        <v>0.65327539999999995</v>
      </c>
      <c r="Q11" s="2">
        <v>18.436298399999998</v>
      </c>
      <c r="R11" s="2">
        <v>1.4484887</v>
      </c>
      <c r="S11" s="2">
        <v>0.62189380000000005</v>
      </c>
      <c r="T11" s="2">
        <v>0.48426910000000001</v>
      </c>
      <c r="U11" s="2">
        <v>8.8092500000000004E-2</v>
      </c>
      <c r="V11" s="2">
        <v>26</v>
      </c>
      <c r="W11" s="2">
        <v>0.5</v>
      </c>
      <c r="X11" s="2">
        <v>2.1724538999999998</v>
      </c>
      <c r="Y11" s="2">
        <v>1.9218096</v>
      </c>
      <c r="Z11" s="2">
        <v>0.66144650000000005</v>
      </c>
      <c r="AA11" s="2">
        <v>18.139734300000001</v>
      </c>
      <c r="AB11" s="2">
        <v>1.4686117999999999</v>
      </c>
      <c r="AC11" s="2">
        <v>0.62120989999999998</v>
      </c>
      <c r="AD11" s="2">
        <v>0.4874869</v>
      </c>
      <c r="AE11" s="2">
        <v>8.1928299999999996E-2</v>
      </c>
      <c r="AF11" s="2">
        <v>26.2</v>
      </c>
      <c r="AG11" s="2">
        <v>0.5</v>
      </c>
      <c r="AH11" s="2">
        <v>2.1078882000000001</v>
      </c>
      <c r="AI11" s="2">
        <v>1.9385474</v>
      </c>
      <c r="AJ11" s="2">
        <v>0.65472779999999997</v>
      </c>
      <c r="AK11" s="2">
        <v>18.4338017</v>
      </c>
      <c r="AL11" s="2">
        <v>1.4484513000000001</v>
      </c>
      <c r="AM11" s="2">
        <v>0.62624679999999999</v>
      </c>
      <c r="AN11" s="2">
        <v>0.4843422</v>
      </c>
      <c r="AO11" s="2">
        <v>8.8092500000000004E-2</v>
      </c>
      <c r="AP11" s="2">
        <v>25.8</v>
      </c>
      <c r="AQ11" s="2">
        <v>0.5</v>
      </c>
      <c r="AR11" s="2">
        <v>0.9530206</v>
      </c>
      <c r="AS11" s="2">
        <v>2.2265933000000002</v>
      </c>
      <c r="AT11" s="2">
        <v>0.4228615</v>
      </c>
      <c r="AU11" s="2">
        <v>20.1328754</v>
      </c>
      <c r="AV11" s="2">
        <v>0.53566749999999996</v>
      </c>
      <c r="AW11" s="2">
        <v>0.78538470000000005</v>
      </c>
      <c r="AX11" s="2">
        <v>0.20442340000000001</v>
      </c>
      <c r="AY11" s="2">
        <v>9.7479200000000002E-2</v>
      </c>
      <c r="AZ11" s="2">
        <v>20.3</v>
      </c>
      <c r="BA11" s="2">
        <v>0.5</v>
      </c>
      <c r="BB11" s="2">
        <v>2.7602660999999999</v>
      </c>
      <c r="BC11" s="2">
        <v>0.2706075</v>
      </c>
      <c r="BD11" s="2">
        <v>0.56233140000000004</v>
      </c>
      <c r="BE11" s="2">
        <v>13.8848009</v>
      </c>
      <c r="BF11" s="2">
        <v>1.6001882999999999</v>
      </c>
      <c r="BG11" s="2">
        <v>0.13249849999999999</v>
      </c>
      <c r="BH11" s="2">
        <v>0.52772799999999997</v>
      </c>
      <c r="BI11" s="2">
        <v>0.1153188</v>
      </c>
      <c r="BJ11" s="2">
        <v>26.1</v>
      </c>
      <c r="BK11" s="2">
        <v>0.5</v>
      </c>
      <c r="BL11" s="2">
        <v>0.95895330000000001</v>
      </c>
      <c r="BM11" s="2">
        <v>2.2870366999999998</v>
      </c>
      <c r="BN11" s="2">
        <v>0.44865939999999999</v>
      </c>
      <c r="BO11" s="2">
        <v>20.207794199999999</v>
      </c>
      <c r="BP11" s="2">
        <v>0.57018170000000001</v>
      </c>
      <c r="BQ11" s="2">
        <v>0.83111049999999997</v>
      </c>
      <c r="BR11" s="2">
        <v>0.2168737</v>
      </c>
      <c r="BS11" s="2">
        <v>9.7479200000000002E-2</v>
      </c>
      <c r="BT11" s="2">
        <v>12</v>
      </c>
      <c r="BU11" s="2">
        <v>0.5</v>
      </c>
      <c r="BV11" s="2">
        <v>0.87660740000000004</v>
      </c>
      <c r="BW11" s="2">
        <v>2.1483916999999999</v>
      </c>
      <c r="BX11" s="2">
        <v>0.4097325</v>
      </c>
      <c r="BY11" s="2">
        <v>6.4455657000000004</v>
      </c>
      <c r="BZ11" s="2">
        <v>0.57495399999999997</v>
      </c>
      <c r="CA11" s="2">
        <v>0.70750650000000004</v>
      </c>
      <c r="CB11" s="2">
        <v>0.25116040000000001</v>
      </c>
      <c r="CC11" s="2">
        <v>0.14075099999999999</v>
      </c>
      <c r="CD11" s="2">
        <v>25.4</v>
      </c>
      <c r="CE11" s="2">
        <v>0.5</v>
      </c>
      <c r="CF11" s="2">
        <v>0.7034878</v>
      </c>
      <c r="CG11" s="2">
        <v>2.2743030000000002</v>
      </c>
      <c r="CH11" s="2">
        <v>0.38156119999999999</v>
      </c>
      <c r="CI11" s="2">
        <v>20.079265599999999</v>
      </c>
      <c r="CJ11" s="2">
        <v>0.38988630000000002</v>
      </c>
      <c r="CK11" s="2">
        <v>0.82743460000000002</v>
      </c>
      <c r="CL11" s="2">
        <v>0.18748580000000001</v>
      </c>
      <c r="CM11" s="2">
        <v>9.7479200000000002E-2</v>
      </c>
      <c r="CO11" t="str">
        <f t="shared" si="4"/>
        <v>AZ_Maricopa0019</v>
      </c>
      <c r="CP11">
        <f t="shared" si="5"/>
        <v>26.3</v>
      </c>
      <c r="CQ11">
        <f t="shared" si="6"/>
        <v>0.5</v>
      </c>
      <c r="CR11">
        <f t="shared" si="7"/>
        <v>2.1084931</v>
      </c>
      <c r="CS11">
        <f t="shared" si="8"/>
        <v>1.9387629</v>
      </c>
      <c r="CT11">
        <f t="shared" si="9"/>
        <v>0.65753349999999999</v>
      </c>
      <c r="CU11">
        <f t="shared" si="10"/>
        <v>18.436298399999998</v>
      </c>
      <c r="CV11">
        <f t="shared" si="11"/>
        <v>1.4571597999999999</v>
      </c>
      <c r="CW11">
        <f t="shared" si="12"/>
        <v>0.62656009999999995</v>
      </c>
      <c r="CX11">
        <f t="shared" si="13"/>
        <v>0.48709910000000001</v>
      </c>
      <c r="CY11">
        <f t="shared" si="14"/>
        <v>8.8092500000000004E-2</v>
      </c>
      <c r="CZ11">
        <f t="shared" si="15"/>
        <v>3.899999999999995</v>
      </c>
      <c r="DA11">
        <f t="shared" si="16"/>
        <v>0.5</v>
      </c>
      <c r="DB11">
        <f t="shared" si="17"/>
        <v>-2.1397221000000006</v>
      </c>
      <c r="DC11">
        <f t="shared" si="18"/>
        <v>1.4347118000000005</v>
      </c>
      <c r="DD11">
        <f t="shared" si="19"/>
        <v>-0.40813879999999991</v>
      </c>
      <c r="DE11">
        <f t="shared" si="20"/>
        <v>6.7060474000000081</v>
      </c>
      <c r="DF11">
        <f t="shared" si="21"/>
        <v>-2.1636889999999993</v>
      </c>
      <c r="DG11">
        <f t="shared" si="22"/>
        <v>0.7673646000000004</v>
      </c>
      <c r="DH11">
        <f t="shared" si="23"/>
        <v>-0.56592419999999999</v>
      </c>
      <c r="DI11">
        <f t="shared" si="24"/>
        <v>0.18997319999999995</v>
      </c>
      <c r="DJ11">
        <f t="shared" si="25"/>
        <v>0.10000000000000142</v>
      </c>
      <c r="DK11">
        <f t="shared" si="26"/>
        <v>0</v>
      </c>
      <c r="DL11">
        <f t="shared" si="27"/>
        <v>2.1440800000000149E-2</v>
      </c>
      <c r="DM11">
        <f t="shared" si="28"/>
        <v>0</v>
      </c>
      <c r="DN11">
        <f t="shared" si="29"/>
        <v>4.2581000000000424E-3</v>
      </c>
      <c r="DO11">
        <f t="shared" si="30"/>
        <v>0</v>
      </c>
      <c r="DP11">
        <f t="shared" si="31"/>
        <v>8.6710999999999316E-3</v>
      </c>
      <c r="DQ11">
        <f t="shared" si="32"/>
        <v>4.6662999999999011E-3</v>
      </c>
      <c r="DR11">
        <f t="shared" si="33"/>
        <v>2.8299999999999992E-3</v>
      </c>
      <c r="DS11">
        <f t="shared" si="34"/>
        <v>0</v>
      </c>
      <c r="DT11">
        <f t="shared" si="35"/>
        <v>0.30000000000000071</v>
      </c>
      <c r="DU11">
        <f t="shared" si="36"/>
        <v>0</v>
      </c>
      <c r="DV11">
        <f t="shared" si="37"/>
        <v>-6.3960799999999818E-2</v>
      </c>
      <c r="DW11">
        <f t="shared" si="38"/>
        <v>1.6953299999999949E-2</v>
      </c>
      <c r="DX11">
        <f t="shared" si="39"/>
        <v>-3.9130000000000553E-3</v>
      </c>
      <c r="DY11">
        <f t="shared" si="40"/>
        <v>0.29656409999999767</v>
      </c>
      <c r="DZ11">
        <f t="shared" si="41"/>
        <v>-1.1452000000000018E-2</v>
      </c>
      <c r="EA11">
        <f t="shared" si="42"/>
        <v>5.3501999999999716E-3</v>
      </c>
      <c r="EB11">
        <f t="shared" si="43"/>
        <v>-3.8779999999999371E-4</v>
      </c>
      <c r="EC11">
        <f t="shared" si="44"/>
        <v>6.1642000000000086E-3</v>
      </c>
      <c r="ED11">
        <f t="shared" si="45"/>
        <v>0.10000000000000142</v>
      </c>
      <c r="EE11">
        <f t="shared" si="46"/>
        <v>0</v>
      </c>
      <c r="EF11">
        <f t="shared" si="47"/>
        <v>6.0489999999990829E-4</v>
      </c>
      <c r="EG11">
        <f t="shared" si="48"/>
        <v>2.1549999999992409E-4</v>
      </c>
      <c r="EH11">
        <f t="shared" si="49"/>
        <v>2.8057000000000221E-3</v>
      </c>
      <c r="EI11">
        <f t="shared" si="50"/>
        <v>2.496699999998242E-3</v>
      </c>
      <c r="EJ11">
        <f t="shared" si="51"/>
        <v>8.7084999999997859E-3</v>
      </c>
      <c r="EK11">
        <f t="shared" si="52"/>
        <v>3.1329999999996083E-4</v>
      </c>
      <c r="EL11">
        <f t="shared" si="53"/>
        <v>2.7569000000000066E-3</v>
      </c>
      <c r="EM11">
        <f t="shared" si="54"/>
        <v>0</v>
      </c>
      <c r="EN11">
        <f t="shared" si="55"/>
        <v>0.5</v>
      </c>
      <c r="EO11">
        <f t="shared" si="56"/>
        <v>0</v>
      </c>
      <c r="EP11">
        <f t="shared" si="57"/>
        <v>1.1554725000000001</v>
      </c>
      <c r="EQ11">
        <f t="shared" si="58"/>
        <v>-0.28783040000000026</v>
      </c>
      <c r="ER11">
        <f t="shared" si="59"/>
        <v>0.23467199999999999</v>
      </c>
      <c r="ES11">
        <f t="shared" si="60"/>
        <v>-1.6965770000000013</v>
      </c>
      <c r="ET11">
        <f t="shared" si="61"/>
        <v>0.92149229999999993</v>
      </c>
      <c r="EU11">
        <f t="shared" si="62"/>
        <v>-0.15882460000000009</v>
      </c>
      <c r="EV11">
        <f t="shared" si="63"/>
        <v>0.28267569999999997</v>
      </c>
      <c r="EW11">
        <f t="shared" si="64"/>
        <v>-9.3866999999999978E-3</v>
      </c>
      <c r="EX11">
        <f t="shared" si="65"/>
        <v>6</v>
      </c>
      <c r="EY11">
        <f t="shared" si="66"/>
        <v>0</v>
      </c>
      <c r="EZ11">
        <f t="shared" si="67"/>
        <v>-0.65177299999999994</v>
      </c>
      <c r="FA11">
        <f t="shared" si="68"/>
        <v>1.6681553999999998</v>
      </c>
      <c r="FB11">
        <f t="shared" si="69"/>
        <v>9.5202099999999956E-2</v>
      </c>
      <c r="FC11">
        <f t="shared" si="70"/>
        <v>4.5514974999999982</v>
      </c>
      <c r="FD11">
        <f t="shared" si="71"/>
        <v>-0.1430285</v>
      </c>
      <c r="FE11">
        <f t="shared" si="72"/>
        <v>0.49406159999999999</v>
      </c>
      <c r="FF11">
        <f t="shared" si="73"/>
        <v>-4.0628899999999968E-2</v>
      </c>
      <c r="FG11">
        <f t="shared" si="74"/>
        <v>-2.7226299999999995E-2</v>
      </c>
      <c r="FH11">
        <f t="shared" si="75"/>
        <v>0.19999999999999929</v>
      </c>
      <c r="FI11">
        <f t="shared" si="76"/>
        <v>0</v>
      </c>
      <c r="FJ11">
        <f t="shared" si="77"/>
        <v>1.1495397999999999</v>
      </c>
      <c r="FK11">
        <f t="shared" si="78"/>
        <v>-0.34827379999999986</v>
      </c>
      <c r="FL11">
        <f t="shared" si="79"/>
        <v>0.20887410000000001</v>
      </c>
      <c r="FM11">
        <f t="shared" si="80"/>
        <v>-1.7714958000000003</v>
      </c>
      <c r="FN11">
        <f t="shared" si="81"/>
        <v>0.88697809999999988</v>
      </c>
      <c r="FO11">
        <f t="shared" si="82"/>
        <v>-0.20455040000000002</v>
      </c>
      <c r="FP11">
        <f t="shared" si="83"/>
        <v>0.2702254</v>
      </c>
      <c r="FQ11">
        <f t="shared" si="84"/>
        <v>-9.3866999999999978E-3</v>
      </c>
      <c r="FR11">
        <f t="shared" si="85"/>
        <v>14.3</v>
      </c>
      <c r="FS11">
        <f t="shared" si="86"/>
        <v>0</v>
      </c>
      <c r="FT11">
        <f t="shared" si="87"/>
        <v>1.2318856999999999</v>
      </c>
      <c r="FU11">
        <f t="shared" si="88"/>
        <v>-0.20962879999999995</v>
      </c>
      <c r="FV11">
        <f t="shared" si="89"/>
        <v>0.24780099999999999</v>
      </c>
      <c r="FW11">
        <f t="shared" si="90"/>
        <v>11.990732699999999</v>
      </c>
      <c r="FX11">
        <f t="shared" si="91"/>
        <v>0.88220579999999993</v>
      </c>
      <c r="FY11">
        <f t="shared" si="92"/>
        <v>-8.0946400000000085E-2</v>
      </c>
      <c r="FZ11">
        <f t="shared" si="93"/>
        <v>0.2359387</v>
      </c>
      <c r="GA11">
        <f t="shared" si="94"/>
        <v>-5.2658499999999983E-2</v>
      </c>
      <c r="GB11">
        <f t="shared" si="95"/>
        <v>0.90000000000000213</v>
      </c>
      <c r="GC11">
        <f t="shared" si="96"/>
        <v>0</v>
      </c>
      <c r="GD11">
        <f t="shared" si="97"/>
        <v>1.4050053</v>
      </c>
      <c r="GE11">
        <f t="shared" si="98"/>
        <v>-0.33554010000000023</v>
      </c>
      <c r="GF11">
        <f t="shared" si="99"/>
        <v>0.2759723</v>
      </c>
      <c r="GG11">
        <f t="shared" si="100"/>
        <v>-1.6429672000000011</v>
      </c>
      <c r="GH11">
        <f t="shared" si="101"/>
        <v>1.0672734999999998</v>
      </c>
      <c r="GI11">
        <f t="shared" si="102"/>
        <v>-0.20087450000000007</v>
      </c>
      <c r="GJ11">
        <f t="shared" si="103"/>
        <v>0.29961329999999997</v>
      </c>
      <c r="GK11">
        <f t="shared" si="104"/>
        <v>-9.3866999999999978E-3</v>
      </c>
    </row>
    <row r="12" spans="1:193" x14ac:dyDescent="0.25">
      <c r="A12" t="s">
        <v>354</v>
      </c>
      <c r="B12">
        <v>16.2</v>
      </c>
      <c r="C12">
        <v>0.5</v>
      </c>
      <c r="D12">
        <v>3.3794794000000001</v>
      </c>
      <c r="E12">
        <v>0.73667649999999996</v>
      </c>
      <c r="F12">
        <v>0.42760399999999998</v>
      </c>
      <c r="G12">
        <v>9.5276604000000003</v>
      </c>
      <c r="H12">
        <v>1.1290944999999999</v>
      </c>
      <c r="I12">
        <v>0.1545695</v>
      </c>
      <c r="J12">
        <v>0.38795220000000002</v>
      </c>
      <c r="K12">
        <v>2.3630000000000002E-2</v>
      </c>
      <c r="L12" s="2">
        <v>16.100000000000001</v>
      </c>
      <c r="M12" s="2">
        <v>0.5</v>
      </c>
      <c r="N12" s="2">
        <v>3.3465326000000002</v>
      </c>
      <c r="O12" s="2">
        <v>0.73667649999999996</v>
      </c>
      <c r="P12" s="2">
        <v>0.41888599999999998</v>
      </c>
      <c r="Q12" s="2">
        <v>9.5276604000000003</v>
      </c>
      <c r="R12" s="2">
        <v>1.1058266999999999</v>
      </c>
      <c r="S12" s="2">
        <v>0.1528272</v>
      </c>
      <c r="T12" s="2">
        <v>0.37979649999999998</v>
      </c>
      <c r="U12" s="2">
        <v>2.3630000000000002E-2</v>
      </c>
      <c r="V12" s="2">
        <v>16.100000000000001</v>
      </c>
      <c r="W12" s="2">
        <v>0.5</v>
      </c>
      <c r="X12" s="2">
        <v>3.0958347000000002</v>
      </c>
      <c r="Y12" s="2">
        <v>0.61171030000000004</v>
      </c>
      <c r="Z12" s="2">
        <v>0.4495133</v>
      </c>
      <c r="AA12" s="2">
        <v>9.7751283999999998</v>
      </c>
      <c r="AB12" s="2">
        <v>1.1198294</v>
      </c>
      <c r="AC12" s="2">
        <v>0.1541642</v>
      </c>
      <c r="AD12" s="2">
        <v>0.39764509999999997</v>
      </c>
      <c r="AE12" s="2">
        <v>2.8380599999999999E-2</v>
      </c>
      <c r="AF12" s="2">
        <v>16.2</v>
      </c>
      <c r="AG12" s="2">
        <v>0.5</v>
      </c>
      <c r="AH12" s="2">
        <v>3.3790007000000002</v>
      </c>
      <c r="AI12" s="2">
        <v>0.73656860000000002</v>
      </c>
      <c r="AJ12" s="2">
        <v>0.4265273</v>
      </c>
      <c r="AK12" s="2">
        <v>9.5262937999999995</v>
      </c>
      <c r="AL12" s="2">
        <v>1.1258125000000001</v>
      </c>
      <c r="AM12" s="2">
        <v>0.15448709999999999</v>
      </c>
      <c r="AN12" s="2">
        <v>0.38686739999999997</v>
      </c>
      <c r="AO12" s="2">
        <v>2.3630000000000002E-2</v>
      </c>
      <c r="AP12" s="2">
        <v>15.9</v>
      </c>
      <c r="AQ12" s="2">
        <v>0.5</v>
      </c>
      <c r="AR12" s="2">
        <v>3.0774206999999998</v>
      </c>
      <c r="AS12" s="2">
        <v>0.59521299999999999</v>
      </c>
      <c r="AT12" s="2">
        <v>0.41750549999999997</v>
      </c>
      <c r="AU12" s="2">
        <v>9.7687874000000008</v>
      </c>
      <c r="AV12" s="2">
        <v>1.0330793</v>
      </c>
      <c r="AW12" s="2">
        <v>0.145098</v>
      </c>
      <c r="AX12" s="2">
        <v>0.36889699999999997</v>
      </c>
      <c r="AY12" s="2">
        <v>2.8380599999999999E-2</v>
      </c>
      <c r="AZ12" s="2">
        <v>13.3</v>
      </c>
      <c r="BA12" s="2">
        <v>0.5</v>
      </c>
      <c r="BB12" s="2">
        <v>2.8490405000000001</v>
      </c>
      <c r="BC12" s="2">
        <v>0.13727410000000001</v>
      </c>
      <c r="BD12" s="2">
        <v>0.45904050000000002</v>
      </c>
      <c r="BE12" s="2">
        <v>7.5879054000000004</v>
      </c>
      <c r="BF12" s="2">
        <v>1.2210603</v>
      </c>
      <c r="BG12" s="2">
        <v>0.13842170000000001</v>
      </c>
      <c r="BH12" s="2">
        <v>0.40660049999999998</v>
      </c>
      <c r="BI12" s="2">
        <v>6.3156299999999999E-2</v>
      </c>
      <c r="BJ12" s="2">
        <v>16</v>
      </c>
      <c r="BK12" s="2">
        <v>0.5</v>
      </c>
      <c r="BL12" s="2">
        <v>3.3690581000000002</v>
      </c>
      <c r="BM12" s="2">
        <v>0.73422339999999997</v>
      </c>
      <c r="BN12" s="2">
        <v>0.38474019999999998</v>
      </c>
      <c r="BO12" s="2">
        <v>9.4969330000000003</v>
      </c>
      <c r="BP12" s="2">
        <v>0.99925580000000003</v>
      </c>
      <c r="BQ12" s="2">
        <v>0.15358959999999999</v>
      </c>
      <c r="BR12" s="2">
        <v>0.34489890000000001</v>
      </c>
      <c r="BS12" s="2">
        <v>2.3630000000000002E-2</v>
      </c>
      <c r="BT12" s="2">
        <v>8.1</v>
      </c>
      <c r="BU12" s="2">
        <v>0.5</v>
      </c>
      <c r="BV12" s="2">
        <v>1.2065644</v>
      </c>
      <c r="BW12" s="2">
        <v>0.51455580000000001</v>
      </c>
      <c r="BX12" s="2">
        <v>0.44086320000000001</v>
      </c>
      <c r="BY12" s="2">
        <v>3.8148575</v>
      </c>
      <c r="BZ12" s="2">
        <v>0.9788057</v>
      </c>
      <c r="CA12" s="2">
        <v>0.31340099999999999</v>
      </c>
      <c r="CB12" s="2">
        <v>0.36883589999999999</v>
      </c>
      <c r="CC12" s="2">
        <v>5.2621000000000001E-2</v>
      </c>
      <c r="CD12" s="2">
        <v>14.9</v>
      </c>
      <c r="CE12" s="2">
        <v>0.5</v>
      </c>
      <c r="CF12" s="2">
        <v>2.2586973000000001</v>
      </c>
      <c r="CG12" s="2">
        <v>1.1352342</v>
      </c>
      <c r="CH12" s="2">
        <v>0.59022929999999996</v>
      </c>
      <c r="CI12" s="2">
        <v>8.1760368000000003</v>
      </c>
      <c r="CJ12" s="2">
        <v>0.76659659999999996</v>
      </c>
      <c r="CK12" s="2">
        <v>1.1130841</v>
      </c>
      <c r="CL12" s="2">
        <v>0.34053139999999998</v>
      </c>
      <c r="CM12" s="2">
        <v>0.1180857</v>
      </c>
      <c r="CO12" t="str">
        <f t="shared" si="4"/>
        <v>AZ_Maricopa1003</v>
      </c>
      <c r="CP12">
        <f t="shared" si="5"/>
        <v>16.2</v>
      </c>
      <c r="CQ12">
        <f t="shared" si="6"/>
        <v>0.5</v>
      </c>
      <c r="CR12">
        <f t="shared" si="7"/>
        <v>3.3794794000000001</v>
      </c>
      <c r="CS12">
        <f t="shared" si="8"/>
        <v>0.73667649999999996</v>
      </c>
      <c r="CT12">
        <f t="shared" si="9"/>
        <v>0.42760399999999998</v>
      </c>
      <c r="CU12">
        <f t="shared" si="10"/>
        <v>9.5276604000000003</v>
      </c>
      <c r="CV12">
        <f t="shared" si="11"/>
        <v>1.1290944999999999</v>
      </c>
      <c r="CW12">
        <f t="shared" si="12"/>
        <v>0.1545695</v>
      </c>
      <c r="CX12">
        <f t="shared" si="13"/>
        <v>0.38795220000000002</v>
      </c>
      <c r="CY12">
        <f t="shared" si="14"/>
        <v>2.3630000000000002E-2</v>
      </c>
      <c r="CZ12">
        <f t="shared" si="15"/>
        <v>3.2000000000000082</v>
      </c>
      <c r="DA12">
        <f t="shared" si="16"/>
        <v>0.5</v>
      </c>
      <c r="DB12">
        <f t="shared" si="17"/>
        <v>-1.0742067999999998</v>
      </c>
      <c r="DC12">
        <f>CS12-(DM12+DW12+EG12+EQ12+FA12+FK12+FU12+GE12)</f>
        <v>4.4720400000000327E-2</v>
      </c>
      <c r="DD12">
        <f t="shared" si="19"/>
        <v>0.59407730000000003</v>
      </c>
      <c r="DE12">
        <f t="shared" si="20"/>
        <v>0.97997990000000001</v>
      </c>
      <c r="DF12">
        <f t="shared" si="21"/>
        <v>0.4466048000000008</v>
      </c>
      <c r="DG12">
        <f t="shared" si="22"/>
        <v>1.2430863999999999</v>
      </c>
      <c r="DH12">
        <f t="shared" si="23"/>
        <v>0.27840729999999969</v>
      </c>
      <c r="DI12">
        <f t="shared" si="24"/>
        <v>0.19610420000000001</v>
      </c>
      <c r="DJ12">
        <f t="shared" si="25"/>
        <v>9.9999999999997868E-2</v>
      </c>
      <c r="DK12">
        <f t="shared" si="26"/>
        <v>0</v>
      </c>
      <c r="DL12">
        <f t="shared" si="27"/>
        <v>3.2946799999999943E-2</v>
      </c>
      <c r="DM12">
        <f t="shared" si="28"/>
        <v>0</v>
      </c>
      <c r="DN12">
        <f t="shared" si="29"/>
        <v>8.7180000000000035E-3</v>
      </c>
      <c r="DO12">
        <f t="shared" si="30"/>
        <v>0</v>
      </c>
      <c r="DP12">
        <f t="shared" si="31"/>
        <v>2.326779999999995E-2</v>
      </c>
      <c r="DQ12">
        <f t="shared" si="32"/>
        <v>1.7423000000000022E-3</v>
      </c>
      <c r="DR12">
        <f t="shared" si="33"/>
        <v>8.1557000000000435E-3</v>
      </c>
      <c r="DS12">
        <f t="shared" si="34"/>
        <v>0</v>
      </c>
      <c r="DT12">
        <f t="shared" si="35"/>
        <v>9.9999999999997868E-2</v>
      </c>
      <c r="DU12">
        <f t="shared" si="36"/>
        <v>0</v>
      </c>
      <c r="DV12">
        <f t="shared" si="37"/>
        <v>0.28364469999999997</v>
      </c>
      <c r="DW12">
        <f t="shared" si="38"/>
        <v>0.12496619999999992</v>
      </c>
      <c r="DX12">
        <f t="shared" si="39"/>
        <v>-2.190930000000002E-2</v>
      </c>
      <c r="DY12">
        <f t="shared" si="40"/>
        <v>-0.24746799999999958</v>
      </c>
      <c r="DZ12">
        <f t="shared" si="41"/>
        <v>9.2650999999999151E-3</v>
      </c>
      <c r="EA12">
        <f t="shared" si="42"/>
        <v>4.0529999999999733E-4</v>
      </c>
      <c r="EB12">
        <f t="shared" si="43"/>
        <v>-9.6928999999999488E-3</v>
      </c>
      <c r="EC12">
        <f t="shared" si="44"/>
        <v>-4.7505999999999972E-3</v>
      </c>
      <c r="ED12">
        <f t="shared" si="45"/>
        <v>0</v>
      </c>
      <c r="EE12">
        <f t="shared" si="46"/>
        <v>0</v>
      </c>
      <c r="EF12">
        <f t="shared" si="47"/>
        <v>4.7869999999994306E-4</v>
      </c>
      <c r="EG12">
        <f t="shared" si="48"/>
        <v>1.078999999999386E-4</v>
      </c>
      <c r="EH12">
        <f t="shared" si="49"/>
        <v>1.076699999999986E-3</v>
      </c>
      <c r="EI12">
        <f t="shared" si="50"/>
        <v>1.3666000000007728E-3</v>
      </c>
      <c r="EJ12">
        <f t="shared" si="51"/>
        <v>3.2819999999997851E-3</v>
      </c>
      <c r="EK12">
        <f t="shared" si="52"/>
        <v>8.2400000000010243E-5</v>
      </c>
      <c r="EL12">
        <f t="shared" si="53"/>
        <v>1.0848000000000524E-3</v>
      </c>
      <c r="EM12">
        <f t="shared" si="54"/>
        <v>0</v>
      </c>
      <c r="EN12">
        <f t="shared" si="55"/>
        <v>0.29999999999999893</v>
      </c>
      <c r="EO12">
        <f t="shared" si="56"/>
        <v>0</v>
      </c>
      <c r="EP12">
        <f t="shared" si="57"/>
        <v>0.30205870000000035</v>
      </c>
      <c r="EQ12">
        <f t="shared" si="58"/>
        <v>0.14146349999999996</v>
      </c>
      <c r="ER12">
        <f t="shared" si="59"/>
        <v>1.009850000000001E-2</v>
      </c>
      <c r="ES12">
        <f t="shared" si="60"/>
        <v>-0.24112700000000054</v>
      </c>
      <c r="ET12">
        <f t="shared" si="61"/>
        <v>9.6015199999999856E-2</v>
      </c>
      <c r="EU12">
        <f t="shared" si="62"/>
        <v>9.4714999999999938E-3</v>
      </c>
      <c r="EV12">
        <f t="shared" si="63"/>
        <v>1.905520000000005E-2</v>
      </c>
      <c r="EW12">
        <f t="shared" si="64"/>
        <v>-4.7505999999999972E-3</v>
      </c>
      <c r="EX12">
        <f t="shared" si="65"/>
        <v>2.8999999999999986</v>
      </c>
      <c r="EY12">
        <f t="shared" si="66"/>
        <v>0</v>
      </c>
      <c r="EZ12">
        <f t="shared" si="67"/>
        <v>0.53043890000000005</v>
      </c>
      <c r="FA12">
        <f t="shared" si="68"/>
        <v>0.5994024</v>
      </c>
      <c r="FB12">
        <f t="shared" si="69"/>
        <v>-3.1436500000000034E-2</v>
      </c>
      <c r="FC12">
        <f t="shared" si="70"/>
        <v>1.9397549999999999</v>
      </c>
      <c r="FD12">
        <f t="shared" si="71"/>
        <v>-9.1965800000000097E-2</v>
      </c>
      <c r="FE12">
        <f t="shared" si="72"/>
        <v>1.614779999999999E-2</v>
      </c>
      <c r="FF12">
        <f t="shared" si="73"/>
        <v>-1.8648299999999951E-2</v>
      </c>
      <c r="FG12">
        <f t="shared" si="74"/>
        <v>-3.95263E-2</v>
      </c>
      <c r="FH12">
        <f t="shared" si="75"/>
        <v>0.19999999999999929</v>
      </c>
      <c r="FI12">
        <f t="shared" si="76"/>
        <v>0</v>
      </c>
      <c r="FJ12">
        <f t="shared" si="77"/>
        <v>1.0421299999999967E-2</v>
      </c>
      <c r="FK12">
        <f t="shared" si="78"/>
        <v>2.4530999999999858E-3</v>
      </c>
      <c r="FL12">
        <f t="shared" si="79"/>
        <v>4.2863800000000007E-2</v>
      </c>
      <c r="FM12">
        <f t="shared" si="80"/>
        <v>3.072739999999996E-2</v>
      </c>
      <c r="FN12">
        <f t="shared" si="81"/>
        <v>0.12983869999999986</v>
      </c>
      <c r="FO12">
        <f t="shared" si="82"/>
        <v>9.7990000000000577E-4</v>
      </c>
      <c r="FP12">
        <f t="shared" si="83"/>
        <v>4.3053300000000017E-2</v>
      </c>
      <c r="FQ12">
        <f t="shared" si="84"/>
        <v>0</v>
      </c>
      <c r="FR12">
        <f t="shared" si="85"/>
        <v>8.1</v>
      </c>
      <c r="FS12">
        <f t="shared" si="86"/>
        <v>0</v>
      </c>
      <c r="FT12">
        <f t="shared" si="87"/>
        <v>2.1729150000000002</v>
      </c>
      <c r="FU12">
        <f t="shared" si="88"/>
        <v>0.22212069999999995</v>
      </c>
      <c r="FV12">
        <f t="shared" si="89"/>
        <v>-1.3259200000000027E-2</v>
      </c>
      <c r="FW12">
        <f t="shared" si="90"/>
        <v>5.7128028999999998</v>
      </c>
      <c r="FX12">
        <f t="shared" si="91"/>
        <v>0.15028879999999989</v>
      </c>
      <c r="FY12">
        <f t="shared" si="92"/>
        <v>-0.15883149999999999</v>
      </c>
      <c r="FZ12">
        <f t="shared" si="93"/>
        <v>1.911630000000003E-2</v>
      </c>
      <c r="GA12">
        <f t="shared" si="94"/>
        <v>-2.8990999999999999E-2</v>
      </c>
      <c r="GB12">
        <f t="shared" si="95"/>
        <v>1.2999999999999989</v>
      </c>
      <c r="GC12">
        <f t="shared" si="96"/>
        <v>0</v>
      </c>
      <c r="GD12">
        <f t="shared" si="97"/>
        <v>1.1207821</v>
      </c>
      <c r="GE12">
        <f t="shared" si="98"/>
        <v>-0.39855770000000001</v>
      </c>
      <c r="GF12">
        <f t="shared" si="99"/>
        <v>-0.16262529999999997</v>
      </c>
      <c r="GG12">
        <f t="shared" si="100"/>
        <v>1.3516235999999999</v>
      </c>
      <c r="GH12">
        <f t="shared" si="101"/>
        <v>0.36249789999999993</v>
      </c>
      <c r="GI12">
        <f t="shared" si="102"/>
        <v>-0.95851459999999999</v>
      </c>
      <c r="GJ12">
        <f t="shared" si="103"/>
        <v>4.7420800000000041E-2</v>
      </c>
      <c r="GK12">
        <f t="shared" si="104"/>
        <v>-9.4455700000000004E-2</v>
      </c>
    </row>
    <row r="13" spans="1:193" x14ac:dyDescent="0.25">
      <c r="A13" t="s">
        <v>355</v>
      </c>
      <c r="B13">
        <v>27.5</v>
      </c>
      <c r="C13">
        <v>0.5</v>
      </c>
      <c r="D13">
        <v>0.89832970000000001</v>
      </c>
      <c r="E13">
        <v>2.5114584</v>
      </c>
      <c r="F13">
        <v>0.48089680000000001</v>
      </c>
      <c r="G13">
        <v>21.446546600000001</v>
      </c>
      <c r="H13">
        <v>0.74906879999999998</v>
      </c>
      <c r="I13">
        <v>0.70151589999999997</v>
      </c>
      <c r="J13">
        <v>0.2379347</v>
      </c>
      <c r="K13">
        <v>6.3137899999999997E-2</v>
      </c>
      <c r="L13" s="2">
        <v>27.5</v>
      </c>
      <c r="M13" s="2">
        <v>0.5</v>
      </c>
      <c r="N13" s="2">
        <v>0.89389220000000003</v>
      </c>
      <c r="O13" s="2">
        <v>2.5114584</v>
      </c>
      <c r="P13" s="2">
        <v>0.47712749999999998</v>
      </c>
      <c r="Q13" s="2">
        <v>21.446546600000001</v>
      </c>
      <c r="R13" s="2">
        <v>0.74321159999999997</v>
      </c>
      <c r="S13" s="2">
        <v>0.69599180000000005</v>
      </c>
      <c r="T13" s="2">
        <v>0.23607800000000001</v>
      </c>
      <c r="U13" s="2">
        <v>6.3137899999999997E-2</v>
      </c>
      <c r="V13" s="2">
        <v>27.1</v>
      </c>
      <c r="W13" s="2">
        <v>0.5</v>
      </c>
      <c r="X13" s="2">
        <v>0.89539959999999996</v>
      </c>
      <c r="Y13" s="2">
        <v>2.4893341000000002</v>
      </c>
      <c r="Z13" s="2">
        <v>0.47824870000000003</v>
      </c>
      <c r="AA13" s="2">
        <v>21.093957899999999</v>
      </c>
      <c r="AB13" s="2">
        <v>0.74325010000000002</v>
      </c>
      <c r="AC13" s="2">
        <v>0.69980509999999996</v>
      </c>
      <c r="AD13" s="2">
        <v>0.23636470000000001</v>
      </c>
      <c r="AE13" s="2">
        <v>6.3137899999999997E-2</v>
      </c>
      <c r="AF13" s="2">
        <v>27.5</v>
      </c>
      <c r="AG13" s="2">
        <v>0.5</v>
      </c>
      <c r="AH13" s="2">
        <v>0.89823989999999998</v>
      </c>
      <c r="AI13" s="2">
        <v>2.5112071</v>
      </c>
      <c r="AJ13" s="2">
        <v>0.48035329999999998</v>
      </c>
      <c r="AK13" s="2">
        <v>21.444402700000001</v>
      </c>
      <c r="AL13" s="2">
        <v>0.74787760000000003</v>
      </c>
      <c r="AM13" s="2">
        <v>0.70115910000000004</v>
      </c>
      <c r="AN13" s="2">
        <v>0.2376124</v>
      </c>
      <c r="AO13" s="2">
        <v>6.3137899999999997E-2</v>
      </c>
      <c r="AP13" s="2">
        <v>27.1</v>
      </c>
      <c r="AQ13" s="2">
        <v>0.5</v>
      </c>
      <c r="AR13" s="2">
        <v>0.88760890000000003</v>
      </c>
      <c r="AS13" s="2">
        <v>2.4356057999999998</v>
      </c>
      <c r="AT13" s="2">
        <v>0.43237209999999998</v>
      </c>
      <c r="AU13" s="2">
        <v>21.324758500000002</v>
      </c>
      <c r="AV13" s="2">
        <v>0.65126099999999998</v>
      </c>
      <c r="AW13" s="2">
        <v>0.65909740000000006</v>
      </c>
      <c r="AX13" s="2">
        <v>0.21072350000000001</v>
      </c>
      <c r="AY13" s="2">
        <v>6.3137899999999997E-2</v>
      </c>
      <c r="AZ13" s="2">
        <v>20.3</v>
      </c>
      <c r="BA13" s="2">
        <v>0.5</v>
      </c>
      <c r="BB13" s="2">
        <v>2.4887929</v>
      </c>
      <c r="BC13" s="2">
        <v>0.2728873</v>
      </c>
      <c r="BD13" s="2">
        <v>0.4602947</v>
      </c>
      <c r="BE13" s="2">
        <v>14.740233399999999</v>
      </c>
      <c r="BF13" s="2">
        <v>1.2749883</v>
      </c>
      <c r="BG13" s="2">
        <v>0.1071738</v>
      </c>
      <c r="BH13" s="2">
        <v>0.42778909999999998</v>
      </c>
      <c r="BI13" s="2">
        <v>4.6238799999999997E-2</v>
      </c>
      <c r="BJ13" s="2">
        <v>27.4</v>
      </c>
      <c r="BK13" s="2">
        <v>0.5</v>
      </c>
      <c r="BL13" s="2">
        <v>0.8957003</v>
      </c>
      <c r="BM13" s="2">
        <v>2.5053067000000002</v>
      </c>
      <c r="BN13" s="2">
        <v>0.45888640000000003</v>
      </c>
      <c r="BO13" s="2">
        <v>21.408548400000001</v>
      </c>
      <c r="BP13" s="2">
        <v>0.69363549999999996</v>
      </c>
      <c r="BQ13" s="2">
        <v>0.69637780000000005</v>
      </c>
      <c r="BR13" s="2">
        <v>0.22400529999999999</v>
      </c>
      <c r="BS13" s="2">
        <v>6.3137899999999997E-2</v>
      </c>
      <c r="BT13" s="2">
        <v>11.9</v>
      </c>
      <c r="BU13" s="2">
        <v>0.5</v>
      </c>
      <c r="BV13" s="2">
        <v>1.4377826</v>
      </c>
      <c r="BW13" s="2">
        <v>1.7176963000000001</v>
      </c>
      <c r="BX13" s="2">
        <v>0.40082449999999997</v>
      </c>
      <c r="BY13" s="2">
        <v>6.3197488999999996</v>
      </c>
      <c r="BZ13" s="2">
        <v>0.78599180000000002</v>
      </c>
      <c r="CA13" s="2">
        <v>0.39591599999999999</v>
      </c>
      <c r="CB13" s="2">
        <v>0.2857498</v>
      </c>
      <c r="CC13" s="2">
        <v>8.0458500000000002E-2</v>
      </c>
      <c r="CD13" s="2">
        <v>26.8</v>
      </c>
      <c r="CE13" s="2">
        <v>0.5</v>
      </c>
      <c r="CF13" s="2">
        <v>0.43146400000000001</v>
      </c>
      <c r="CG13" s="2">
        <v>2.5577396999999999</v>
      </c>
      <c r="CH13" s="2">
        <v>0.40839049999999999</v>
      </c>
      <c r="CI13" s="2">
        <v>21.421009099999999</v>
      </c>
      <c r="CJ13" s="2">
        <v>0.54364509999999999</v>
      </c>
      <c r="CK13" s="2">
        <v>0.714669</v>
      </c>
      <c r="CL13" s="2">
        <v>0.1932797</v>
      </c>
      <c r="CM13" s="2">
        <v>6.6028699999999996E-2</v>
      </c>
      <c r="CO13" t="str">
        <f t="shared" si="4"/>
        <v>AZ_Maricopa4003</v>
      </c>
      <c r="CP13">
        <f t="shared" si="5"/>
        <v>27.5</v>
      </c>
      <c r="CQ13">
        <f t="shared" si="6"/>
        <v>0.5</v>
      </c>
      <c r="CR13">
        <f t="shared" si="7"/>
        <v>0.89832970000000001</v>
      </c>
      <c r="CS13">
        <f t="shared" si="8"/>
        <v>2.5114584</v>
      </c>
      <c r="CT13">
        <f t="shared" si="9"/>
        <v>0.48089680000000001</v>
      </c>
      <c r="CU13">
        <f t="shared" si="10"/>
        <v>21.446546600000001</v>
      </c>
      <c r="CV13">
        <f t="shared" si="11"/>
        <v>0.74906879999999998</v>
      </c>
      <c r="CW13">
        <f t="shared" si="12"/>
        <v>0.70151589999999997</v>
      </c>
      <c r="CX13">
        <f t="shared" si="13"/>
        <v>0.2379347</v>
      </c>
      <c r="CY13">
        <f t="shared" si="14"/>
        <v>6.3137899999999997E-2</v>
      </c>
      <c r="CZ13">
        <f t="shared" si="15"/>
        <v>3.100000000000005</v>
      </c>
      <c r="DA13">
        <f t="shared" si="16"/>
        <v>0.5</v>
      </c>
      <c r="DB13">
        <f t="shared" si="17"/>
        <v>2.5405725000000001</v>
      </c>
      <c r="DC13">
        <f t="shared" si="18"/>
        <v>-0.57897339999999975</v>
      </c>
      <c r="DD13">
        <f t="shared" si="19"/>
        <v>0.23022009999999987</v>
      </c>
      <c r="DE13">
        <f t="shared" si="20"/>
        <v>-0.92662070000000796</v>
      </c>
      <c r="DF13">
        <f t="shared" si="21"/>
        <v>0.94037940000000009</v>
      </c>
      <c r="DG13">
        <f t="shared" si="22"/>
        <v>-0.24042129999999973</v>
      </c>
      <c r="DH13">
        <f t="shared" si="23"/>
        <v>0.3860596</v>
      </c>
      <c r="DI13">
        <f t="shared" si="24"/>
        <v>6.6450200000000001E-2</v>
      </c>
      <c r="DJ13">
        <f t="shared" si="25"/>
        <v>0</v>
      </c>
      <c r="DK13">
        <f t="shared" si="26"/>
        <v>0</v>
      </c>
      <c r="DL13">
        <f t="shared" si="27"/>
        <v>4.4374999999999831E-3</v>
      </c>
      <c r="DM13">
        <f t="shared" si="28"/>
        <v>0</v>
      </c>
      <c r="DN13">
        <f t="shared" si="29"/>
        <v>3.769300000000031E-3</v>
      </c>
      <c r="DO13">
        <f t="shared" si="30"/>
        <v>0</v>
      </c>
      <c r="DP13">
        <f t="shared" si="31"/>
        <v>5.8572000000000068E-3</v>
      </c>
      <c r="DQ13">
        <f t="shared" si="32"/>
        <v>5.5240999999999207E-3</v>
      </c>
      <c r="DR13">
        <f t="shared" si="33"/>
        <v>1.8566999999999889E-3</v>
      </c>
      <c r="DS13">
        <f t="shared" si="34"/>
        <v>0</v>
      </c>
      <c r="DT13">
        <f t="shared" si="35"/>
        <v>0.39999999999999858</v>
      </c>
      <c r="DU13">
        <f t="shared" si="36"/>
        <v>0</v>
      </c>
      <c r="DV13">
        <f t="shared" si="37"/>
        <v>2.9301000000000466E-3</v>
      </c>
      <c r="DW13">
        <f t="shared" si="38"/>
        <v>2.2124299999999764E-2</v>
      </c>
      <c r="DX13">
        <f t="shared" si="39"/>
        <v>2.6480999999999866E-3</v>
      </c>
      <c r="DY13">
        <f t="shared" si="40"/>
        <v>0.35258870000000186</v>
      </c>
      <c r="DZ13">
        <f t="shared" si="41"/>
        <v>5.8186999999999545E-3</v>
      </c>
      <c r="EA13">
        <f t="shared" si="42"/>
        <v>1.7108000000000123E-3</v>
      </c>
      <c r="EB13">
        <f t="shared" si="43"/>
        <v>1.5699999999999881E-3</v>
      </c>
      <c r="EC13">
        <f t="shared" si="44"/>
        <v>0</v>
      </c>
      <c r="ED13">
        <f t="shared" si="45"/>
        <v>0</v>
      </c>
      <c r="EE13">
        <f t="shared" si="46"/>
        <v>0</v>
      </c>
      <c r="EF13">
        <f t="shared" si="47"/>
        <v>8.9800000000028746E-5</v>
      </c>
      <c r="EG13">
        <f t="shared" si="48"/>
        <v>2.5129999999995434E-4</v>
      </c>
      <c r="EH13">
        <f t="shared" si="49"/>
        <v>5.4350000000003007E-4</v>
      </c>
      <c r="EI13">
        <f t="shared" si="50"/>
        <v>2.1439000000000874E-3</v>
      </c>
      <c r="EJ13">
        <f t="shared" si="51"/>
        <v>1.1911999999999479E-3</v>
      </c>
      <c r="EK13">
        <f t="shared" si="52"/>
        <v>3.5679999999993495E-4</v>
      </c>
      <c r="EL13">
        <f t="shared" si="53"/>
        <v>3.2229999999999759E-4</v>
      </c>
      <c r="EM13">
        <f t="shared" si="54"/>
        <v>0</v>
      </c>
      <c r="EN13">
        <f t="shared" si="55"/>
        <v>0.39999999999999858</v>
      </c>
      <c r="EO13">
        <f t="shared" si="56"/>
        <v>0</v>
      </c>
      <c r="EP13">
        <f t="shared" si="57"/>
        <v>1.0720799999999975E-2</v>
      </c>
      <c r="EQ13">
        <f t="shared" si="58"/>
        <v>7.5852600000000159E-2</v>
      </c>
      <c r="ER13">
        <f t="shared" si="59"/>
        <v>4.8524700000000032E-2</v>
      </c>
      <c r="ES13">
        <f t="shared" si="60"/>
        <v>0.12178809999999984</v>
      </c>
      <c r="ET13">
        <f t="shared" si="61"/>
        <v>9.78078E-2</v>
      </c>
      <c r="EU13">
        <f t="shared" si="62"/>
        <v>4.2418499999999915E-2</v>
      </c>
      <c r="EV13">
        <f t="shared" si="63"/>
        <v>2.7211199999999991E-2</v>
      </c>
      <c r="EW13">
        <f t="shared" si="64"/>
        <v>0</v>
      </c>
      <c r="EX13">
        <f t="shared" si="65"/>
        <v>7.1999999999999993</v>
      </c>
      <c r="EY13">
        <f t="shared" si="66"/>
        <v>0</v>
      </c>
      <c r="EZ13">
        <f t="shared" si="67"/>
        <v>-1.5904631999999999</v>
      </c>
      <c r="FA13">
        <f t="shared" si="68"/>
        <v>2.2385711000000001</v>
      </c>
      <c r="FB13">
        <f t="shared" si="69"/>
        <v>2.0602100000000012E-2</v>
      </c>
      <c r="FC13">
        <f t="shared" si="70"/>
        <v>6.7063132000000021</v>
      </c>
      <c r="FD13">
        <f t="shared" si="71"/>
        <v>-0.52591949999999998</v>
      </c>
      <c r="FE13">
        <f t="shared" si="72"/>
        <v>0.59434209999999998</v>
      </c>
      <c r="FF13">
        <f t="shared" si="73"/>
        <v>-0.18985439999999998</v>
      </c>
      <c r="FG13">
        <f t="shared" si="74"/>
        <v>1.68991E-2</v>
      </c>
      <c r="FH13">
        <f t="shared" si="75"/>
        <v>0.10000000000000142</v>
      </c>
      <c r="FI13">
        <f t="shared" si="76"/>
        <v>0</v>
      </c>
      <c r="FJ13">
        <f t="shared" si="77"/>
        <v>2.629400000000004E-3</v>
      </c>
      <c r="FK13">
        <f t="shared" si="78"/>
        <v>6.1516999999997601E-3</v>
      </c>
      <c r="FL13">
        <f t="shared" si="79"/>
        <v>2.2010399999999986E-2</v>
      </c>
      <c r="FM13">
        <f t="shared" si="80"/>
        <v>3.7998200000000537E-2</v>
      </c>
      <c r="FN13">
        <f t="shared" si="81"/>
        <v>5.5433300000000019E-2</v>
      </c>
      <c r="FO13">
        <f t="shared" si="82"/>
        <v>5.1380999999999233E-3</v>
      </c>
      <c r="FP13">
        <f t="shared" si="83"/>
        <v>1.3929400000000008E-2</v>
      </c>
      <c r="FQ13">
        <f t="shared" si="84"/>
        <v>0</v>
      </c>
      <c r="FR13">
        <f t="shared" si="85"/>
        <v>15.6</v>
      </c>
      <c r="FS13">
        <f t="shared" si="86"/>
        <v>0</v>
      </c>
      <c r="FT13">
        <f t="shared" si="87"/>
        <v>-0.53945290000000001</v>
      </c>
      <c r="FU13">
        <f t="shared" si="88"/>
        <v>0.79376209999999991</v>
      </c>
      <c r="FV13">
        <f t="shared" si="89"/>
        <v>8.0072300000000041E-2</v>
      </c>
      <c r="FW13">
        <f t="shared" si="90"/>
        <v>15.126797700000001</v>
      </c>
      <c r="FX13">
        <f t="shared" si="91"/>
        <v>-3.6923000000000039E-2</v>
      </c>
      <c r="FY13">
        <f t="shared" si="92"/>
        <v>0.30559989999999998</v>
      </c>
      <c r="FZ13">
        <f t="shared" si="93"/>
        <v>-4.7815099999999999E-2</v>
      </c>
      <c r="GA13">
        <f t="shared" si="94"/>
        <v>-1.7320600000000005E-2</v>
      </c>
      <c r="GB13">
        <f t="shared" si="95"/>
        <v>0.69999999999999929</v>
      </c>
      <c r="GC13">
        <f t="shared" si="96"/>
        <v>0</v>
      </c>
      <c r="GD13">
        <f t="shared" si="97"/>
        <v>0.46686569999999999</v>
      </c>
      <c r="GE13">
        <f t="shared" si="98"/>
        <v>-4.628129999999997E-2</v>
      </c>
      <c r="GF13">
        <f t="shared" si="99"/>
        <v>7.2506300000000024E-2</v>
      </c>
      <c r="GG13">
        <f t="shared" si="100"/>
        <v>2.5537500000002211E-2</v>
      </c>
      <c r="GH13">
        <f t="shared" si="101"/>
        <v>0.20542369999999999</v>
      </c>
      <c r="GI13">
        <f t="shared" si="102"/>
        <v>-1.3153100000000029E-2</v>
      </c>
      <c r="GJ13">
        <f t="shared" si="103"/>
        <v>4.4655E-2</v>
      </c>
      <c r="GK13">
        <f t="shared" si="104"/>
        <v>-2.8907999999999989E-3</v>
      </c>
    </row>
    <row r="14" spans="1:193" x14ac:dyDescent="0.25">
      <c r="A14" t="s">
        <v>356</v>
      </c>
      <c r="B14">
        <v>12.9</v>
      </c>
      <c r="C14">
        <v>0.5</v>
      </c>
      <c r="D14">
        <v>4.2952328</v>
      </c>
      <c r="E14">
        <v>0.91221560000000002</v>
      </c>
      <c r="F14">
        <v>0.4083677</v>
      </c>
      <c r="G14">
        <v>5.3311957999999997</v>
      </c>
      <c r="H14">
        <v>0.71846259999999995</v>
      </c>
      <c r="I14">
        <v>0.47911769999999998</v>
      </c>
      <c r="J14">
        <v>0.27078479999999999</v>
      </c>
      <c r="K14">
        <v>5.1289300000000003E-2</v>
      </c>
      <c r="L14" s="2">
        <v>12.8</v>
      </c>
      <c r="M14" s="2">
        <v>0.5</v>
      </c>
      <c r="N14" s="2">
        <v>4.2482690999999999</v>
      </c>
      <c r="O14" s="2">
        <v>0.91221560000000002</v>
      </c>
      <c r="P14" s="2">
        <v>0.39956789999999998</v>
      </c>
      <c r="Q14" s="2">
        <v>5.3311957999999997</v>
      </c>
      <c r="R14" s="2">
        <v>0.6981832</v>
      </c>
      <c r="S14" s="2">
        <v>0.47499730000000001</v>
      </c>
      <c r="T14" s="2">
        <v>0.2636483</v>
      </c>
      <c r="U14" s="2">
        <v>5.1289300000000003E-2</v>
      </c>
      <c r="V14" s="2">
        <v>12.9</v>
      </c>
      <c r="W14" s="2">
        <v>0.5</v>
      </c>
      <c r="X14" s="2">
        <v>4.2881985</v>
      </c>
      <c r="Y14" s="2">
        <v>0.90730690000000003</v>
      </c>
      <c r="Z14" s="2">
        <v>0.40677540000000001</v>
      </c>
      <c r="AA14" s="2">
        <v>5.3048824999999997</v>
      </c>
      <c r="AB14" s="2">
        <v>0.71543950000000001</v>
      </c>
      <c r="AC14" s="2">
        <v>0.47753659999999998</v>
      </c>
      <c r="AD14" s="2">
        <v>0.27006069999999999</v>
      </c>
      <c r="AE14" s="2">
        <v>5.1289300000000003E-2</v>
      </c>
      <c r="AF14" s="2">
        <v>12.9</v>
      </c>
      <c r="AG14" s="2">
        <v>0.5</v>
      </c>
      <c r="AH14" s="2">
        <v>4.2948031000000002</v>
      </c>
      <c r="AI14" s="2">
        <v>0.91206180000000003</v>
      </c>
      <c r="AJ14" s="2">
        <v>0.4079913</v>
      </c>
      <c r="AK14" s="2">
        <v>5.3306627000000004</v>
      </c>
      <c r="AL14" s="2">
        <v>0.71760740000000001</v>
      </c>
      <c r="AM14" s="2">
        <v>0.47892600000000002</v>
      </c>
      <c r="AN14" s="2">
        <v>0.2705555</v>
      </c>
      <c r="AO14" s="2">
        <v>5.1289300000000003E-2</v>
      </c>
      <c r="AP14" s="2">
        <v>12.6</v>
      </c>
      <c r="AQ14" s="2">
        <v>0.5</v>
      </c>
      <c r="AR14" s="2">
        <v>4.6451149000000003</v>
      </c>
      <c r="AS14" s="2">
        <v>1.1031158999999999</v>
      </c>
      <c r="AT14" s="2">
        <v>0.46500639999999999</v>
      </c>
      <c r="AU14" s="2">
        <v>4.2028575000000004</v>
      </c>
      <c r="AV14" s="2">
        <v>0.57280030000000004</v>
      </c>
      <c r="AW14" s="2">
        <v>0.8627804</v>
      </c>
      <c r="AX14" s="2">
        <v>0.24085760000000001</v>
      </c>
      <c r="AY14" s="2">
        <v>9.8633299999999993E-2</v>
      </c>
      <c r="AZ14" s="2">
        <v>10.7</v>
      </c>
      <c r="BA14" s="2">
        <v>0.5</v>
      </c>
      <c r="BB14" s="2">
        <v>5.1379466000000003</v>
      </c>
      <c r="BC14" s="2">
        <v>0.1848783</v>
      </c>
      <c r="BD14" s="2">
        <v>0.17072999999999999</v>
      </c>
      <c r="BE14" s="2">
        <v>4.1048340999999997</v>
      </c>
      <c r="BF14" s="2">
        <v>0.45650970000000002</v>
      </c>
      <c r="BG14" s="2">
        <v>4.1069099999999997E-2</v>
      </c>
      <c r="BH14" s="2">
        <v>0.15286150000000001</v>
      </c>
      <c r="BI14" s="2">
        <v>1.6319299999999998E-2</v>
      </c>
      <c r="BJ14" s="2">
        <v>12.8</v>
      </c>
      <c r="BK14" s="2">
        <v>0.5</v>
      </c>
      <c r="BL14" s="2">
        <v>4.2817053999999999</v>
      </c>
      <c r="BM14" s="2">
        <v>0.90971829999999998</v>
      </c>
      <c r="BN14" s="2">
        <v>0.38771250000000002</v>
      </c>
      <c r="BO14" s="2">
        <v>5.3110622999999997</v>
      </c>
      <c r="BP14" s="2">
        <v>0.66645770000000004</v>
      </c>
      <c r="BQ14" s="2">
        <v>0.47514099999999998</v>
      </c>
      <c r="BR14" s="2">
        <v>0.2556271</v>
      </c>
      <c r="BS14" s="2">
        <v>5.1289300000000003E-2</v>
      </c>
      <c r="BT14" s="2">
        <v>6.5</v>
      </c>
      <c r="BU14" s="2">
        <v>0.5</v>
      </c>
      <c r="BV14" s="2">
        <v>0.86974790000000002</v>
      </c>
      <c r="BW14" s="2">
        <v>0.76881860000000002</v>
      </c>
      <c r="BX14" s="2">
        <v>0.46654960000000001</v>
      </c>
      <c r="BY14" s="2">
        <v>2.0957351000000002</v>
      </c>
      <c r="BZ14" s="2">
        <v>0.8022975</v>
      </c>
      <c r="CA14" s="2">
        <v>0.68398400000000004</v>
      </c>
      <c r="CB14" s="2">
        <v>0.31502730000000001</v>
      </c>
      <c r="CC14" s="2">
        <v>8.8590699999999994E-2</v>
      </c>
      <c r="CD14" s="2">
        <v>11.1</v>
      </c>
      <c r="CE14" s="2">
        <v>0.5</v>
      </c>
      <c r="CF14" s="2">
        <v>2.6211281</v>
      </c>
      <c r="CG14" s="2">
        <v>0.98252890000000004</v>
      </c>
      <c r="CH14" s="2">
        <v>0.67176309999999995</v>
      </c>
      <c r="CI14" s="2">
        <v>3.731684</v>
      </c>
      <c r="CJ14" s="2">
        <v>0.74374430000000002</v>
      </c>
      <c r="CK14" s="2">
        <v>1.3921083999999999</v>
      </c>
      <c r="CL14" s="2">
        <v>0.35611599999999999</v>
      </c>
      <c r="CM14" s="2">
        <v>0.15081929999999999</v>
      </c>
      <c r="CO14" t="str">
        <f t="shared" si="4"/>
        <v>AZ_Maricopa7020</v>
      </c>
      <c r="CP14">
        <f t="shared" si="5"/>
        <v>12.9</v>
      </c>
      <c r="CQ14">
        <f t="shared" si="6"/>
        <v>0.5</v>
      </c>
      <c r="CR14">
        <f t="shared" si="7"/>
        <v>4.2952328</v>
      </c>
      <c r="CS14">
        <f t="shared" si="8"/>
        <v>0.91221560000000002</v>
      </c>
      <c r="CT14">
        <f t="shared" si="9"/>
        <v>0.4083677</v>
      </c>
      <c r="CU14">
        <f t="shared" si="10"/>
        <v>5.3311957999999997</v>
      </c>
      <c r="CV14">
        <f t="shared" si="11"/>
        <v>0.71846259999999995</v>
      </c>
      <c r="CW14">
        <f t="shared" si="12"/>
        <v>0.47911769999999998</v>
      </c>
      <c r="CX14">
        <f t="shared" si="13"/>
        <v>0.27078479999999999</v>
      </c>
      <c r="CY14">
        <f t="shared" si="14"/>
        <v>5.1289300000000003E-2</v>
      </c>
      <c r="CZ14">
        <f t="shared" si="15"/>
        <v>1.9999999999999982</v>
      </c>
      <c r="DA14">
        <f t="shared" si="16"/>
        <v>0.5</v>
      </c>
      <c r="DB14">
        <f t="shared" si="17"/>
        <v>0.3202840000000009</v>
      </c>
      <c r="DC14">
        <f t="shared" si="18"/>
        <v>0.29513509999999987</v>
      </c>
      <c r="DD14">
        <f t="shared" si="19"/>
        <v>0.51752229999999999</v>
      </c>
      <c r="DE14">
        <f t="shared" si="20"/>
        <v>-1.9054565999999991</v>
      </c>
      <c r="DF14">
        <f t="shared" si="21"/>
        <v>0.34380140000000048</v>
      </c>
      <c r="DG14">
        <f t="shared" si="22"/>
        <v>1.5327189000000001</v>
      </c>
      <c r="DH14">
        <f t="shared" si="23"/>
        <v>0.22926040000000006</v>
      </c>
      <c r="DI14">
        <f t="shared" si="24"/>
        <v>0.20049469999999997</v>
      </c>
      <c r="DJ14">
        <f t="shared" si="25"/>
        <v>9.9999999999999645E-2</v>
      </c>
      <c r="DK14">
        <f t="shared" si="26"/>
        <v>0</v>
      </c>
      <c r="DL14">
        <f t="shared" si="27"/>
        <v>4.6963700000000053E-2</v>
      </c>
      <c r="DM14">
        <f t="shared" si="28"/>
        <v>0</v>
      </c>
      <c r="DN14">
        <f t="shared" si="29"/>
        <v>8.7998000000000243E-3</v>
      </c>
      <c r="DO14">
        <f t="shared" si="30"/>
        <v>0</v>
      </c>
      <c r="DP14">
        <f t="shared" si="31"/>
        <v>2.0279399999999947E-2</v>
      </c>
      <c r="DQ14">
        <f t="shared" si="32"/>
        <v>4.1203999999999685E-3</v>
      </c>
      <c r="DR14">
        <f t="shared" si="33"/>
        <v>7.1364999999999901E-3</v>
      </c>
      <c r="DS14">
        <f t="shared" si="34"/>
        <v>0</v>
      </c>
      <c r="DT14">
        <f t="shared" si="35"/>
        <v>0</v>
      </c>
      <c r="DU14">
        <f t="shared" si="36"/>
        <v>0</v>
      </c>
      <c r="DV14">
        <f t="shared" si="37"/>
        <v>7.0342999999999378E-3</v>
      </c>
      <c r="DW14">
        <f t="shared" si="38"/>
        <v>4.9086999999999881E-3</v>
      </c>
      <c r="DX14">
        <f t="shared" si="39"/>
        <v>1.5922999999999909E-3</v>
      </c>
      <c r="DY14">
        <f t="shared" si="40"/>
        <v>2.6313299999999984E-2</v>
      </c>
      <c r="DZ14">
        <f t="shared" si="41"/>
        <v>3.0230999999999453E-3</v>
      </c>
      <c r="EA14">
        <f t="shared" si="42"/>
        <v>1.5811000000000019E-3</v>
      </c>
      <c r="EB14">
        <f t="shared" si="43"/>
        <v>7.2410000000000529E-4</v>
      </c>
      <c r="EC14">
        <f t="shared" si="44"/>
        <v>0</v>
      </c>
      <c r="ED14">
        <f t="shared" si="45"/>
        <v>0</v>
      </c>
      <c r="EE14">
        <f t="shared" si="46"/>
        <v>0</v>
      </c>
      <c r="EF14">
        <f t="shared" si="47"/>
        <v>4.2969999999975528E-4</v>
      </c>
      <c r="EG14">
        <f t="shared" si="48"/>
        <v>1.5379999999998173E-4</v>
      </c>
      <c r="EH14">
        <f t="shared" si="49"/>
        <v>3.7639999999999896E-4</v>
      </c>
      <c r="EI14">
        <f t="shared" si="50"/>
        <v>5.3309999999928692E-4</v>
      </c>
      <c r="EJ14">
        <f t="shared" si="51"/>
        <v>8.5519999999994489E-4</v>
      </c>
      <c r="EK14">
        <f t="shared" si="52"/>
        <v>1.9169999999996135E-4</v>
      </c>
      <c r="EL14">
        <f t="shared" si="53"/>
        <v>2.2929999999998785E-4</v>
      </c>
      <c r="EM14">
        <f t="shared" si="54"/>
        <v>0</v>
      </c>
      <c r="EN14">
        <f t="shared" si="55"/>
        <v>0.30000000000000071</v>
      </c>
      <c r="EO14">
        <f t="shared" si="56"/>
        <v>0</v>
      </c>
      <c r="EP14">
        <f t="shared" si="57"/>
        <v>-0.34988210000000031</v>
      </c>
      <c r="EQ14">
        <f t="shared" si="58"/>
        <v>-0.19090029999999991</v>
      </c>
      <c r="ER14">
        <f t="shared" si="59"/>
        <v>-5.6638699999999986E-2</v>
      </c>
      <c r="ES14">
        <f t="shared" si="60"/>
        <v>1.1283382999999994</v>
      </c>
      <c r="ET14">
        <f t="shared" si="61"/>
        <v>0.14566229999999991</v>
      </c>
      <c r="EU14">
        <f t="shared" si="62"/>
        <v>-0.38366270000000002</v>
      </c>
      <c r="EV14">
        <f t="shared" si="63"/>
        <v>2.9927199999999987E-2</v>
      </c>
      <c r="EW14">
        <f t="shared" si="64"/>
        <v>-4.734399999999999E-2</v>
      </c>
      <c r="EX14">
        <f t="shared" si="65"/>
        <v>2.2000000000000011</v>
      </c>
      <c r="EY14">
        <f t="shared" si="66"/>
        <v>0</v>
      </c>
      <c r="EZ14">
        <f t="shared" si="67"/>
        <v>-0.84271380000000029</v>
      </c>
      <c r="FA14">
        <f t="shared" si="68"/>
        <v>0.72733730000000008</v>
      </c>
      <c r="FB14">
        <f t="shared" si="69"/>
        <v>0.23763770000000001</v>
      </c>
      <c r="FC14">
        <f t="shared" si="70"/>
        <v>1.2263617</v>
      </c>
      <c r="FD14">
        <f t="shared" si="71"/>
        <v>0.26195289999999993</v>
      </c>
      <c r="FE14">
        <f t="shared" si="72"/>
        <v>0.43804860000000001</v>
      </c>
      <c r="FF14">
        <f t="shared" si="73"/>
        <v>0.11792329999999998</v>
      </c>
      <c r="FG14">
        <f t="shared" si="74"/>
        <v>3.4970000000000001E-2</v>
      </c>
      <c r="FH14">
        <f t="shared" si="75"/>
        <v>9.9999999999999645E-2</v>
      </c>
      <c r="FI14">
        <f t="shared" si="76"/>
        <v>0</v>
      </c>
      <c r="FJ14">
        <f t="shared" si="77"/>
        <v>1.3527400000000078E-2</v>
      </c>
      <c r="FK14">
        <f t="shared" si="78"/>
        <v>2.4973000000000356E-3</v>
      </c>
      <c r="FL14">
        <f t="shared" si="79"/>
        <v>2.0655199999999985E-2</v>
      </c>
      <c r="FM14">
        <f t="shared" si="80"/>
        <v>2.0133500000000026E-2</v>
      </c>
      <c r="FN14">
        <f t="shared" si="81"/>
        <v>5.200489999999991E-2</v>
      </c>
      <c r="FO14">
        <f t="shared" si="82"/>
        <v>3.9766999999999997E-3</v>
      </c>
      <c r="FP14">
        <f t="shared" si="83"/>
        <v>1.5157699999999996E-2</v>
      </c>
      <c r="FQ14">
        <f t="shared" si="84"/>
        <v>0</v>
      </c>
      <c r="FR14">
        <f t="shared" si="85"/>
        <v>6.4</v>
      </c>
      <c r="FS14">
        <f t="shared" si="86"/>
        <v>0</v>
      </c>
      <c r="FT14">
        <f t="shared" si="87"/>
        <v>3.4254848999999998</v>
      </c>
      <c r="FU14">
        <f t="shared" si="88"/>
        <v>0.143397</v>
      </c>
      <c r="FV14">
        <f t="shared" si="89"/>
        <v>-5.8181900000000009E-2</v>
      </c>
      <c r="FW14">
        <f t="shared" si="90"/>
        <v>3.2354606999999995</v>
      </c>
      <c r="FX14">
        <f t="shared" si="91"/>
        <v>-8.3834900000000045E-2</v>
      </c>
      <c r="FY14">
        <f t="shared" si="92"/>
        <v>-0.20486630000000006</v>
      </c>
      <c r="FZ14">
        <f t="shared" si="93"/>
        <v>-4.4242500000000018E-2</v>
      </c>
      <c r="GA14">
        <f t="shared" si="94"/>
        <v>-3.7301399999999992E-2</v>
      </c>
      <c r="GB14">
        <f t="shared" si="95"/>
        <v>1.8000000000000007</v>
      </c>
      <c r="GC14">
        <f t="shared" si="96"/>
        <v>0</v>
      </c>
      <c r="GD14">
        <f t="shared" si="97"/>
        <v>1.6741047</v>
      </c>
      <c r="GE14">
        <f t="shared" si="98"/>
        <v>-7.0313300000000023E-2</v>
      </c>
      <c r="GF14">
        <f t="shared" si="99"/>
        <v>-0.26339539999999995</v>
      </c>
      <c r="GG14">
        <f t="shared" si="100"/>
        <v>1.5995117999999997</v>
      </c>
      <c r="GH14">
        <f t="shared" si="101"/>
        <v>-2.5281700000000074E-2</v>
      </c>
      <c r="GI14">
        <f t="shared" si="102"/>
        <v>-0.91299069999999993</v>
      </c>
      <c r="GJ14">
        <f t="shared" si="103"/>
        <v>-8.5331199999999996E-2</v>
      </c>
      <c r="GK14">
        <f t="shared" si="104"/>
        <v>-9.952999999999998E-2</v>
      </c>
    </row>
    <row r="15" spans="1:193" x14ac:dyDescent="0.25">
      <c r="A15" t="s">
        <v>357</v>
      </c>
      <c r="B15">
        <v>20.9</v>
      </c>
      <c r="C15">
        <v>0.5</v>
      </c>
      <c r="D15">
        <v>1.2648884</v>
      </c>
      <c r="E15">
        <v>2.7905605000000002</v>
      </c>
      <c r="F15">
        <v>0.59607529999999997</v>
      </c>
      <c r="G15">
        <v>13.564683</v>
      </c>
      <c r="H15">
        <v>0.75487490000000002</v>
      </c>
      <c r="I15">
        <v>1.1054959</v>
      </c>
      <c r="J15">
        <v>0.29019489999999998</v>
      </c>
      <c r="K15">
        <v>0.1221155</v>
      </c>
      <c r="L15" s="2">
        <v>20.9</v>
      </c>
      <c r="M15" s="2">
        <v>0.5</v>
      </c>
      <c r="N15" s="2">
        <v>1.2580017999999999</v>
      </c>
      <c r="O15" s="2">
        <v>2.7905605000000002</v>
      </c>
      <c r="P15" s="2">
        <v>0.59131290000000003</v>
      </c>
      <c r="Q15" s="2">
        <v>13.564683</v>
      </c>
      <c r="R15" s="2">
        <v>0.74837719999999996</v>
      </c>
      <c r="S15" s="2">
        <v>1.0972253000000001</v>
      </c>
      <c r="T15" s="2">
        <v>0.28791230000000001</v>
      </c>
      <c r="U15" s="2">
        <v>0.1221155</v>
      </c>
      <c r="V15" s="2">
        <v>20.8</v>
      </c>
      <c r="W15" s="2">
        <v>0.5</v>
      </c>
      <c r="X15" s="2">
        <v>1.2617936999999999</v>
      </c>
      <c r="Y15" s="2">
        <v>2.7761594999999999</v>
      </c>
      <c r="Z15" s="2">
        <v>0.59453829999999996</v>
      </c>
      <c r="AA15" s="2">
        <v>13.4348545</v>
      </c>
      <c r="AB15" s="2">
        <v>0.7520114</v>
      </c>
      <c r="AC15" s="2">
        <v>1.1036927999999999</v>
      </c>
      <c r="AD15" s="2">
        <v>0.28948620000000003</v>
      </c>
      <c r="AE15" s="2">
        <v>0.1221155</v>
      </c>
      <c r="AF15" s="2">
        <v>20.9</v>
      </c>
      <c r="AG15" s="2">
        <v>0.5</v>
      </c>
      <c r="AH15" s="2">
        <v>1.2647619000000001</v>
      </c>
      <c r="AI15" s="2">
        <v>2.7902814999999999</v>
      </c>
      <c r="AJ15" s="2">
        <v>0.59553849999999997</v>
      </c>
      <c r="AK15" s="2">
        <v>13.5633268</v>
      </c>
      <c r="AL15" s="2">
        <v>0.75384620000000002</v>
      </c>
      <c r="AM15" s="2">
        <v>1.1049431999999999</v>
      </c>
      <c r="AN15" s="2">
        <v>0.28992620000000002</v>
      </c>
      <c r="AO15" s="2">
        <v>0.1221155</v>
      </c>
      <c r="AP15" s="2">
        <v>20.6</v>
      </c>
      <c r="AQ15" s="2">
        <v>0.5</v>
      </c>
      <c r="AR15" s="2">
        <v>1.253668</v>
      </c>
      <c r="AS15" s="2">
        <v>2.7129705</v>
      </c>
      <c r="AT15" s="2">
        <v>0.5468925</v>
      </c>
      <c r="AU15" s="2">
        <v>13.4975691</v>
      </c>
      <c r="AV15" s="2">
        <v>0.67205210000000004</v>
      </c>
      <c r="AW15" s="2">
        <v>1.0397995</v>
      </c>
      <c r="AX15" s="2">
        <v>0.26616069999999997</v>
      </c>
      <c r="AY15" s="2">
        <v>0.1221155</v>
      </c>
      <c r="AZ15" s="2">
        <v>14.8</v>
      </c>
      <c r="BA15" s="2">
        <v>0.5</v>
      </c>
      <c r="BB15" s="2">
        <v>1.1604078</v>
      </c>
      <c r="BC15" s="2">
        <v>0.45792159999999998</v>
      </c>
      <c r="BD15" s="2">
        <v>0.32632559999999999</v>
      </c>
      <c r="BE15" s="2">
        <v>11.0991678</v>
      </c>
      <c r="BF15" s="2">
        <v>0.66464959999999995</v>
      </c>
      <c r="BG15" s="2">
        <v>0.30547469999999999</v>
      </c>
      <c r="BH15" s="2">
        <v>0.21104980000000001</v>
      </c>
      <c r="BI15" s="2">
        <v>0.16038459999999999</v>
      </c>
      <c r="BJ15" s="2">
        <v>20.8</v>
      </c>
      <c r="BK15" s="2">
        <v>0.5</v>
      </c>
      <c r="BL15" s="2">
        <v>1.2611802999999999</v>
      </c>
      <c r="BM15" s="2">
        <v>2.7860029000000002</v>
      </c>
      <c r="BN15" s="2">
        <v>0.57924750000000003</v>
      </c>
      <c r="BO15" s="2">
        <v>13.548531499999999</v>
      </c>
      <c r="BP15" s="2">
        <v>0.71338729999999995</v>
      </c>
      <c r="BQ15" s="2">
        <v>1.0995215</v>
      </c>
      <c r="BR15" s="2">
        <v>0.28184490000000001</v>
      </c>
      <c r="BS15" s="2">
        <v>0.1221155</v>
      </c>
      <c r="BT15" s="2">
        <v>9.9</v>
      </c>
      <c r="BU15" s="2">
        <v>0.5</v>
      </c>
      <c r="BV15" s="2">
        <v>1.4356979999999999</v>
      </c>
      <c r="BW15" s="2">
        <v>1.9909428</v>
      </c>
      <c r="BX15" s="2">
        <v>0.45991359999999998</v>
      </c>
      <c r="BY15" s="2">
        <v>3.628844</v>
      </c>
      <c r="BZ15" s="2">
        <v>0.72192800000000001</v>
      </c>
      <c r="CA15" s="2">
        <v>0.71615799999999996</v>
      </c>
      <c r="CB15" s="2">
        <v>0.32498369999999999</v>
      </c>
      <c r="CC15" s="2">
        <v>0.18718570000000001</v>
      </c>
      <c r="CD15" s="2">
        <v>20.2</v>
      </c>
      <c r="CE15" s="2">
        <v>0.5</v>
      </c>
      <c r="CF15" s="2">
        <v>0.86591010000000002</v>
      </c>
      <c r="CG15" s="2">
        <v>2.7888999000000001</v>
      </c>
      <c r="CH15" s="2">
        <v>0.49112650000000002</v>
      </c>
      <c r="CI15" s="2">
        <v>13.5691843</v>
      </c>
      <c r="CJ15" s="2">
        <v>0.44219150000000002</v>
      </c>
      <c r="CK15" s="2">
        <v>1.1495517</v>
      </c>
      <c r="CL15" s="2">
        <v>0.25119540000000001</v>
      </c>
      <c r="CM15" s="2">
        <v>0.15507170000000001</v>
      </c>
      <c r="CO15" t="str">
        <f t="shared" si="4"/>
        <v>AZ_Maricopa9997</v>
      </c>
      <c r="CP15">
        <f t="shared" si="5"/>
        <v>20.9</v>
      </c>
      <c r="CQ15">
        <f t="shared" si="6"/>
        <v>0.5</v>
      </c>
      <c r="CR15">
        <f t="shared" si="7"/>
        <v>1.2648884</v>
      </c>
      <c r="CS15">
        <f t="shared" si="8"/>
        <v>2.7905605000000002</v>
      </c>
      <c r="CT15">
        <f t="shared" si="9"/>
        <v>0.59607529999999997</v>
      </c>
      <c r="CU15">
        <f t="shared" si="10"/>
        <v>13.564683</v>
      </c>
      <c r="CV15">
        <f t="shared" si="11"/>
        <v>0.75487490000000002</v>
      </c>
      <c r="CW15">
        <f t="shared" si="12"/>
        <v>1.1054959</v>
      </c>
      <c r="CX15">
        <f t="shared" si="13"/>
        <v>0.29019489999999998</v>
      </c>
      <c r="CY15">
        <f t="shared" si="14"/>
        <v>0.1221155</v>
      </c>
      <c r="CZ15">
        <f t="shared" si="15"/>
        <v>2.6000000000000121</v>
      </c>
      <c r="DA15">
        <f t="shared" si="16"/>
        <v>0.5</v>
      </c>
      <c r="DB15">
        <f t="shared" si="17"/>
        <v>0.90720279999999964</v>
      </c>
      <c r="DC15">
        <f t="shared" si="18"/>
        <v>-0.44018430000000119</v>
      </c>
      <c r="DD15">
        <f t="shared" si="19"/>
        <v>1.2368300000000221E-2</v>
      </c>
      <c r="DE15">
        <f t="shared" si="20"/>
        <v>0.95337999999999568</v>
      </c>
      <c r="DF15">
        <f t="shared" si="21"/>
        <v>0.18431899999999979</v>
      </c>
      <c r="DG15">
        <f t="shared" si="22"/>
        <v>-0.12210460000000012</v>
      </c>
      <c r="DH15">
        <f t="shared" si="23"/>
        <v>0.17119490000000021</v>
      </c>
      <c r="DI15">
        <f t="shared" si="24"/>
        <v>0.258411</v>
      </c>
      <c r="DJ15">
        <f t="shared" si="25"/>
        <v>0</v>
      </c>
      <c r="DK15">
        <f t="shared" si="26"/>
        <v>0</v>
      </c>
      <c r="DL15">
        <f t="shared" si="27"/>
        <v>6.886600000000076E-3</v>
      </c>
      <c r="DM15">
        <f t="shared" si="28"/>
        <v>0</v>
      </c>
      <c r="DN15">
        <f t="shared" si="29"/>
        <v>4.7623999999999445E-3</v>
      </c>
      <c r="DO15">
        <f t="shared" si="30"/>
        <v>0</v>
      </c>
      <c r="DP15">
        <f t="shared" si="31"/>
        <v>6.4977000000000507E-3</v>
      </c>
      <c r="DQ15">
        <f t="shared" si="32"/>
        <v>8.2705999999999058E-3</v>
      </c>
      <c r="DR15">
        <f t="shared" si="33"/>
        <v>2.282599999999968E-3</v>
      </c>
      <c r="DS15">
        <f t="shared" si="34"/>
        <v>0</v>
      </c>
      <c r="DT15">
        <f t="shared" si="35"/>
        <v>9.9999999999997868E-2</v>
      </c>
      <c r="DU15">
        <f t="shared" si="36"/>
        <v>0</v>
      </c>
      <c r="DV15">
        <f t="shared" si="37"/>
        <v>3.0947000000001168E-3</v>
      </c>
      <c r="DW15">
        <f t="shared" si="38"/>
        <v>1.440100000000033E-2</v>
      </c>
      <c r="DX15">
        <f t="shared" si="39"/>
        <v>1.5370000000000106E-3</v>
      </c>
      <c r="DY15">
        <f t="shared" si="40"/>
        <v>0.12982850000000035</v>
      </c>
      <c r="DZ15">
        <f t="shared" si="41"/>
        <v>2.8635000000000188E-3</v>
      </c>
      <c r="EA15">
        <f t="shared" si="42"/>
        <v>1.8031000000000574E-3</v>
      </c>
      <c r="EB15">
        <f t="shared" si="43"/>
        <v>7.0869999999995104E-4</v>
      </c>
      <c r="EC15">
        <f t="shared" si="44"/>
        <v>0</v>
      </c>
      <c r="ED15">
        <f t="shared" si="45"/>
        <v>0</v>
      </c>
      <c r="EE15">
        <f t="shared" si="46"/>
        <v>0</v>
      </c>
      <c r="EF15">
        <f t="shared" si="47"/>
        <v>1.2649999999991834E-4</v>
      </c>
      <c r="EG15">
        <f t="shared" si="48"/>
        <v>2.7900000000036229E-4</v>
      </c>
      <c r="EH15">
        <f t="shared" si="49"/>
        <v>5.3680000000000394E-4</v>
      </c>
      <c r="EI15">
        <f t="shared" si="50"/>
        <v>1.3562000000000296E-3</v>
      </c>
      <c r="EJ15">
        <f t="shared" si="51"/>
        <v>1.0286999999999935E-3</v>
      </c>
      <c r="EK15">
        <f t="shared" si="52"/>
        <v>5.5270000000007258E-4</v>
      </c>
      <c r="EL15">
        <f t="shared" si="53"/>
        <v>2.6869999999995509E-4</v>
      </c>
      <c r="EM15">
        <f t="shared" si="54"/>
        <v>0</v>
      </c>
      <c r="EN15">
        <f t="shared" si="55"/>
        <v>0.29999999999999716</v>
      </c>
      <c r="EO15">
        <f t="shared" si="56"/>
        <v>0</v>
      </c>
      <c r="EP15">
        <f t="shared" si="57"/>
        <v>1.1220400000000019E-2</v>
      </c>
      <c r="EQ15">
        <f t="shared" si="58"/>
        <v>7.759000000000027E-2</v>
      </c>
      <c r="ER15">
        <f t="shared" si="59"/>
        <v>4.9182799999999971E-2</v>
      </c>
      <c r="ES15">
        <f t="shared" si="60"/>
        <v>6.7113900000000726E-2</v>
      </c>
      <c r="ET15">
        <f t="shared" si="61"/>
        <v>8.2822799999999974E-2</v>
      </c>
      <c r="EU15">
        <f t="shared" si="62"/>
        <v>6.5696399999999988E-2</v>
      </c>
      <c r="EV15">
        <f t="shared" si="63"/>
        <v>2.4034200000000006E-2</v>
      </c>
      <c r="EW15">
        <f t="shared" si="64"/>
        <v>0</v>
      </c>
      <c r="EX15">
        <f t="shared" si="65"/>
        <v>6.0999999999999979</v>
      </c>
      <c r="EY15">
        <f t="shared" si="66"/>
        <v>0</v>
      </c>
      <c r="EZ15">
        <f t="shared" si="67"/>
        <v>0.10448060000000003</v>
      </c>
      <c r="FA15">
        <f t="shared" si="68"/>
        <v>2.3326389000000001</v>
      </c>
      <c r="FB15">
        <f t="shared" si="69"/>
        <v>0.26974969999999998</v>
      </c>
      <c r="FC15">
        <f t="shared" si="70"/>
        <v>2.4655152000000005</v>
      </c>
      <c r="FD15">
        <f t="shared" si="71"/>
        <v>9.0225300000000064E-2</v>
      </c>
      <c r="FE15">
        <f t="shared" si="72"/>
        <v>0.80002119999999999</v>
      </c>
      <c r="FF15">
        <f t="shared" si="73"/>
        <v>7.9145099999999968E-2</v>
      </c>
      <c r="FG15">
        <f t="shared" si="74"/>
        <v>-3.8269099999999986E-2</v>
      </c>
      <c r="FH15">
        <f t="shared" si="75"/>
        <v>9.9999999999997868E-2</v>
      </c>
      <c r="FI15">
        <f t="shared" si="76"/>
        <v>0</v>
      </c>
      <c r="FJ15">
        <f t="shared" si="77"/>
        <v>3.708100000000103E-3</v>
      </c>
      <c r="FK15">
        <f t="shared" si="78"/>
        <v>4.5576000000000505E-3</v>
      </c>
      <c r="FL15">
        <f t="shared" si="79"/>
        <v>1.6827799999999948E-2</v>
      </c>
      <c r="FM15">
        <f t="shared" si="80"/>
        <v>1.6151500000001207E-2</v>
      </c>
      <c r="FN15">
        <f t="shared" si="81"/>
        <v>4.1487600000000069E-2</v>
      </c>
      <c r="FO15">
        <f t="shared" si="82"/>
        <v>5.9743999999999353E-3</v>
      </c>
      <c r="FP15">
        <f t="shared" si="83"/>
        <v>8.3499999999999686E-3</v>
      </c>
      <c r="FQ15">
        <f t="shared" si="84"/>
        <v>0</v>
      </c>
      <c r="FR15">
        <f t="shared" si="85"/>
        <v>10.999999999999998</v>
      </c>
      <c r="FS15">
        <f t="shared" si="86"/>
        <v>0</v>
      </c>
      <c r="FT15">
        <f t="shared" si="87"/>
        <v>-0.17080959999999989</v>
      </c>
      <c r="FU15">
        <f t="shared" si="88"/>
        <v>0.79961770000000021</v>
      </c>
      <c r="FV15">
        <f t="shared" si="89"/>
        <v>0.1361617</v>
      </c>
      <c r="FW15">
        <f t="shared" si="90"/>
        <v>9.9358390000000014</v>
      </c>
      <c r="FX15">
        <f t="shared" si="91"/>
        <v>3.2946900000000001E-2</v>
      </c>
      <c r="FY15">
        <f t="shared" si="92"/>
        <v>0.38933790000000001</v>
      </c>
      <c r="FZ15">
        <f t="shared" si="93"/>
        <v>-3.4788800000000009E-2</v>
      </c>
      <c r="GA15">
        <f t="shared" si="94"/>
        <v>-6.5070200000000009E-2</v>
      </c>
      <c r="GB15">
        <f t="shared" si="95"/>
        <v>0.69999999999999929</v>
      </c>
      <c r="GC15">
        <f t="shared" si="96"/>
        <v>0</v>
      </c>
      <c r="GD15">
        <f t="shared" si="97"/>
        <v>0.39897830000000001</v>
      </c>
      <c r="GE15">
        <f t="shared" si="98"/>
        <v>1.6606000000001231E-3</v>
      </c>
      <c r="GF15">
        <f t="shared" si="99"/>
        <v>0.10494879999999995</v>
      </c>
      <c r="GG15">
        <f t="shared" si="100"/>
        <v>-4.5012999999993752E-3</v>
      </c>
      <c r="GH15">
        <f t="shared" si="101"/>
        <v>0.3126834</v>
      </c>
      <c r="GI15">
        <f t="shared" si="102"/>
        <v>-4.4055799999999978E-2</v>
      </c>
      <c r="GJ15">
        <f t="shared" si="103"/>
        <v>3.8999499999999965E-2</v>
      </c>
      <c r="GK15">
        <f t="shared" si="104"/>
        <v>-3.2956200000000005E-2</v>
      </c>
    </row>
    <row r="16" spans="1:193" x14ac:dyDescent="0.25">
      <c r="A16" t="s">
        <v>358</v>
      </c>
      <c r="B16">
        <v>11.6</v>
      </c>
      <c r="C16">
        <v>0.5</v>
      </c>
      <c r="D16">
        <v>2.5269534999999999</v>
      </c>
      <c r="E16">
        <v>0.90420210000000001</v>
      </c>
      <c r="F16">
        <v>0.23466229999999999</v>
      </c>
      <c r="G16">
        <v>6.6044787999999999</v>
      </c>
      <c r="H16">
        <v>0.63747690000000001</v>
      </c>
      <c r="I16">
        <v>8.4699999999999999E-4</v>
      </c>
      <c r="J16">
        <v>0.2315876</v>
      </c>
      <c r="K16">
        <v>4.8680599999999997E-2</v>
      </c>
      <c r="L16" s="2">
        <v>11.6</v>
      </c>
      <c r="M16" s="2">
        <v>0.5</v>
      </c>
      <c r="N16" s="2">
        <v>2.4048235</v>
      </c>
      <c r="O16" s="2">
        <v>0.97744299999999995</v>
      </c>
      <c r="P16" s="2">
        <v>0.25359009999999998</v>
      </c>
      <c r="Q16" s="2">
        <v>6.5059576000000003</v>
      </c>
      <c r="R16" s="2">
        <v>0.62682369999999998</v>
      </c>
      <c r="S16" s="2">
        <v>7.8665700000000005E-2</v>
      </c>
      <c r="T16" s="2">
        <v>0.22577549999999999</v>
      </c>
      <c r="U16" s="2">
        <v>4.60956E-2</v>
      </c>
      <c r="V16" s="2">
        <v>11.5</v>
      </c>
      <c r="W16" s="2">
        <v>0.5</v>
      </c>
      <c r="X16" s="2">
        <v>2.5643240999999999</v>
      </c>
      <c r="Y16" s="2">
        <v>0.76366970000000001</v>
      </c>
      <c r="Z16" s="2">
        <v>0.53091180000000004</v>
      </c>
      <c r="AA16" s="2">
        <v>5.0751505000000003</v>
      </c>
      <c r="AB16" s="2">
        <v>1.4947233</v>
      </c>
      <c r="AC16" s="2">
        <v>7.92987E-2</v>
      </c>
      <c r="AD16" s="2">
        <v>0.53334800000000004</v>
      </c>
      <c r="AE16" s="2">
        <v>4.8381599999999997E-2</v>
      </c>
      <c r="AF16" s="2">
        <v>11.6</v>
      </c>
      <c r="AG16" s="2">
        <v>0.5</v>
      </c>
      <c r="AH16" s="2">
        <v>2.4383078</v>
      </c>
      <c r="AI16" s="2">
        <v>0.97709979999999996</v>
      </c>
      <c r="AJ16" s="2">
        <v>0.26063700000000001</v>
      </c>
      <c r="AK16" s="2">
        <v>6.5047097000000003</v>
      </c>
      <c r="AL16" s="2">
        <v>0.64521819999999996</v>
      </c>
      <c r="AM16" s="2">
        <v>7.9612500000000003E-2</v>
      </c>
      <c r="AN16" s="2">
        <v>0.23226430000000001</v>
      </c>
      <c r="AO16" s="2">
        <v>4.60956E-2</v>
      </c>
      <c r="AP16" s="2">
        <v>10.9</v>
      </c>
      <c r="AQ16" s="2">
        <v>0.5</v>
      </c>
      <c r="AR16" s="2">
        <v>2.0829450999999999</v>
      </c>
      <c r="AS16" s="2">
        <v>1.0778357000000001</v>
      </c>
      <c r="AT16" s="2">
        <v>0.2612197</v>
      </c>
      <c r="AU16" s="2">
        <v>5.9926418999999997</v>
      </c>
      <c r="AV16" s="2">
        <v>0.53112610000000005</v>
      </c>
      <c r="AW16" s="2">
        <v>0.22481999999999999</v>
      </c>
      <c r="AX16" s="2">
        <v>0.19072539999999999</v>
      </c>
      <c r="AY16" s="2">
        <v>3.8668000000000001E-2</v>
      </c>
      <c r="AZ16" s="2">
        <v>10</v>
      </c>
      <c r="BA16" s="2">
        <v>0.5</v>
      </c>
      <c r="BB16" s="2">
        <v>2.3583509999999999</v>
      </c>
      <c r="BC16" s="2">
        <v>0.2986163</v>
      </c>
      <c r="BD16" s="2">
        <v>0.2506429</v>
      </c>
      <c r="BE16" s="2">
        <v>5.6842174999999999</v>
      </c>
      <c r="BF16" s="2">
        <v>0.63650249999999997</v>
      </c>
      <c r="BG16" s="2">
        <v>5.4987300000000003E-2</v>
      </c>
      <c r="BH16" s="2">
        <v>0.22441620000000001</v>
      </c>
      <c r="BI16" s="2">
        <v>4.3476099999999997E-2</v>
      </c>
      <c r="BJ16" s="2">
        <v>11.1</v>
      </c>
      <c r="BK16" s="2">
        <v>0.5</v>
      </c>
      <c r="BL16" s="2">
        <v>2.6233699000000001</v>
      </c>
      <c r="BM16" s="2">
        <v>0.68401069999999997</v>
      </c>
      <c r="BN16" s="2">
        <v>0.42111579999999998</v>
      </c>
      <c r="BO16" s="2">
        <v>5.1674442000000003</v>
      </c>
      <c r="BP16" s="2">
        <v>1.2383348000000001</v>
      </c>
      <c r="BQ16" s="2">
        <v>5.331E-4</v>
      </c>
      <c r="BR16" s="2">
        <v>0.44368580000000002</v>
      </c>
      <c r="BS16" s="2">
        <v>5.0579899999999997E-2</v>
      </c>
      <c r="BT16" s="2">
        <v>7.7</v>
      </c>
      <c r="BU16" s="2">
        <v>0.5</v>
      </c>
      <c r="BV16" s="2">
        <v>2.7112634</v>
      </c>
      <c r="BW16" s="2">
        <v>0.68191020000000002</v>
      </c>
      <c r="BX16" s="2">
        <v>0.45155889999999999</v>
      </c>
      <c r="BY16" s="2">
        <v>1.5427945000000001</v>
      </c>
      <c r="BZ16" s="2">
        <v>1.2298633000000001</v>
      </c>
      <c r="CA16" s="2">
        <v>9.4219899999999995E-2</v>
      </c>
      <c r="CB16" s="2">
        <v>0.44765850000000001</v>
      </c>
      <c r="CC16" s="2">
        <v>7.7594700000000003E-2</v>
      </c>
      <c r="CD16" s="2">
        <v>10</v>
      </c>
      <c r="CE16" s="2">
        <v>0.5</v>
      </c>
      <c r="CF16" s="2">
        <v>0.95877590000000001</v>
      </c>
      <c r="CG16" s="2">
        <v>1.5612025</v>
      </c>
      <c r="CH16" s="2">
        <v>0.3859166</v>
      </c>
      <c r="CI16" s="2">
        <v>5.2468966999999997</v>
      </c>
      <c r="CJ16" s="2">
        <v>0.44458940000000002</v>
      </c>
      <c r="CK16" s="2">
        <v>0.76073559999999996</v>
      </c>
      <c r="CL16" s="2">
        <v>0.18187919999999999</v>
      </c>
      <c r="CM16" s="2">
        <v>2.0450800000000002E-2</v>
      </c>
      <c r="CO16" t="str">
        <f t="shared" si="4"/>
        <v>AZ_Pima0011</v>
      </c>
      <c r="CP16">
        <f t="shared" si="5"/>
        <v>11.6</v>
      </c>
      <c r="CQ16">
        <f t="shared" si="6"/>
        <v>0.5</v>
      </c>
      <c r="CR16">
        <f t="shared" si="7"/>
        <v>2.5269534999999999</v>
      </c>
      <c r="CS16">
        <f t="shared" si="8"/>
        <v>0.90420210000000001</v>
      </c>
      <c r="CT16">
        <f t="shared" si="9"/>
        <v>0.23466229999999999</v>
      </c>
      <c r="CU16">
        <f t="shared" si="10"/>
        <v>6.6044787999999999</v>
      </c>
      <c r="CV16">
        <f t="shared" si="11"/>
        <v>0.63747690000000001</v>
      </c>
      <c r="CW16">
        <f t="shared" si="12"/>
        <v>8.4699999999999999E-4</v>
      </c>
      <c r="CX16">
        <f t="shared" si="13"/>
        <v>0.2315876</v>
      </c>
      <c r="CY16">
        <f t="shared" si="14"/>
        <v>4.8680599999999997E-2</v>
      </c>
      <c r="CZ16">
        <f t="shared" si="15"/>
        <v>3.2000000000000011</v>
      </c>
      <c r="DA16">
        <f t="shared" si="16"/>
        <v>0.5</v>
      </c>
      <c r="DB16">
        <f t="shared" si="17"/>
        <v>0.45348620000000084</v>
      </c>
      <c r="DC16">
        <f t="shared" si="18"/>
        <v>0.69237319999999991</v>
      </c>
      <c r="DD16">
        <f t="shared" si="19"/>
        <v>1.1729567000000003</v>
      </c>
      <c r="DE16">
        <f t="shared" si="20"/>
        <v>-4.5115389999999982</v>
      </c>
      <c r="DF16">
        <f t="shared" si="21"/>
        <v>2.384843</v>
      </c>
      <c r="DG16">
        <f t="shared" si="22"/>
        <v>1.3669438</v>
      </c>
      <c r="DH16">
        <f t="shared" si="23"/>
        <v>0.85863970000000012</v>
      </c>
      <c r="DI16">
        <f t="shared" si="24"/>
        <v>3.0578100000000014E-2</v>
      </c>
      <c r="DJ16">
        <f t="shared" si="25"/>
        <v>0</v>
      </c>
      <c r="DK16">
        <f t="shared" si="26"/>
        <v>0</v>
      </c>
      <c r="DL16">
        <f t="shared" si="27"/>
        <v>0.12212999999999985</v>
      </c>
      <c r="DM16">
        <f t="shared" si="28"/>
        <v>-7.3240899999999942E-2</v>
      </c>
      <c r="DN16">
        <f t="shared" si="29"/>
        <v>-1.8927799999999995E-2</v>
      </c>
      <c r="DO16">
        <f t="shared" si="30"/>
        <v>9.8521199999999531E-2</v>
      </c>
      <c r="DP16">
        <f t="shared" si="31"/>
        <v>1.0653200000000029E-2</v>
      </c>
      <c r="DQ16">
        <f t="shared" si="32"/>
        <v>-7.7818700000000005E-2</v>
      </c>
      <c r="DR16">
        <f t="shared" si="33"/>
        <v>5.8121000000000145E-3</v>
      </c>
      <c r="DS16">
        <f t="shared" si="34"/>
        <v>2.584999999999997E-3</v>
      </c>
      <c r="DT16">
        <f t="shared" si="35"/>
        <v>9.9999999999999645E-2</v>
      </c>
      <c r="DU16">
        <f t="shared" si="36"/>
        <v>0</v>
      </c>
      <c r="DV16">
        <f t="shared" si="37"/>
        <v>-3.7370600000000032E-2</v>
      </c>
      <c r="DW16">
        <f t="shared" si="38"/>
        <v>0.1405324</v>
      </c>
      <c r="DX16">
        <f t="shared" si="39"/>
        <v>-0.29624950000000005</v>
      </c>
      <c r="DY16">
        <f t="shared" si="40"/>
        <v>1.5293282999999995</v>
      </c>
      <c r="DZ16">
        <f t="shared" si="41"/>
        <v>-0.85724639999999996</v>
      </c>
      <c r="EA16">
        <f t="shared" si="42"/>
        <v>-7.8451699999999999E-2</v>
      </c>
      <c r="EB16">
        <f t="shared" si="43"/>
        <v>-0.30176040000000004</v>
      </c>
      <c r="EC16">
        <f t="shared" si="44"/>
        <v>2.9900000000000065E-4</v>
      </c>
      <c r="ED16">
        <f t="shared" si="45"/>
        <v>0</v>
      </c>
      <c r="EE16">
        <f t="shared" si="46"/>
        <v>0</v>
      </c>
      <c r="EF16">
        <f t="shared" si="47"/>
        <v>8.8645699999999827E-2</v>
      </c>
      <c r="EG16">
        <f t="shared" si="48"/>
        <v>-7.2897699999999954E-2</v>
      </c>
      <c r="EH16">
        <f t="shared" si="49"/>
        <v>-2.5974700000000017E-2</v>
      </c>
      <c r="EI16">
        <f t="shared" si="50"/>
        <v>9.9769099999999611E-2</v>
      </c>
      <c r="EJ16">
        <f t="shared" si="51"/>
        <v>-7.741299999999951E-3</v>
      </c>
      <c r="EK16">
        <f t="shared" si="52"/>
        <v>-7.8765500000000002E-2</v>
      </c>
      <c r="EL16">
        <f t="shared" si="53"/>
        <v>-6.767000000000023E-4</v>
      </c>
      <c r="EM16">
        <f t="shared" si="54"/>
        <v>2.584999999999997E-3</v>
      </c>
      <c r="EN16">
        <f t="shared" si="55"/>
        <v>0.69999999999999929</v>
      </c>
      <c r="EO16">
        <f t="shared" si="56"/>
        <v>0</v>
      </c>
      <c r="EP16">
        <f t="shared" si="57"/>
        <v>0.44400839999999997</v>
      </c>
      <c r="EQ16">
        <f t="shared" si="58"/>
        <v>-0.17363360000000005</v>
      </c>
      <c r="ER16">
        <f t="shared" si="59"/>
        <v>-2.6557400000000009E-2</v>
      </c>
      <c r="ES16">
        <f t="shared" si="60"/>
        <v>0.61183690000000013</v>
      </c>
      <c r="ET16">
        <f t="shared" si="61"/>
        <v>0.10635079999999997</v>
      </c>
      <c r="EU16">
        <f t="shared" si="62"/>
        <v>-0.22397300000000001</v>
      </c>
      <c r="EV16">
        <f t="shared" si="63"/>
        <v>4.0862200000000015E-2</v>
      </c>
      <c r="EW16">
        <f t="shared" si="64"/>
        <v>1.0012599999999997E-2</v>
      </c>
      <c r="EX16">
        <f t="shared" si="65"/>
        <v>1.5999999999999996</v>
      </c>
      <c r="EY16">
        <f t="shared" si="66"/>
        <v>0</v>
      </c>
      <c r="EZ16">
        <f t="shared" si="67"/>
        <v>0.16860249999999999</v>
      </c>
      <c r="FA16">
        <f t="shared" si="68"/>
        <v>0.60558580000000006</v>
      </c>
      <c r="FB16">
        <f t="shared" si="69"/>
        <v>-1.5980600000000011E-2</v>
      </c>
      <c r="FC16">
        <f t="shared" si="70"/>
        <v>0.92026129999999995</v>
      </c>
      <c r="FD16">
        <f t="shared" si="71"/>
        <v>9.744000000000419E-4</v>
      </c>
      <c r="FE16">
        <f t="shared" si="72"/>
        <v>-5.4140300000000002E-2</v>
      </c>
      <c r="FF16">
        <f t="shared" si="73"/>
        <v>7.1713999999999944E-3</v>
      </c>
      <c r="FG16">
        <f t="shared" si="74"/>
        <v>5.2045000000000008E-3</v>
      </c>
      <c r="FH16">
        <f t="shared" si="75"/>
        <v>0.5</v>
      </c>
      <c r="FI16">
        <f t="shared" si="76"/>
        <v>0</v>
      </c>
      <c r="FJ16">
        <f t="shared" si="77"/>
        <v>-9.6416400000000291E-2</v>
      </c>
      <c r="FK16">
        <f t="shared" si="78"/>
        <v>0.22019140000000004</v>
      </c>
      <c r="FL16">
        <f t="shared" si="79"/>
        <v>-0.18645349999999999</v>
      </c>
      <c r="FM16">
        <f t="shared" si="80"/>
        <v>1.4370345999999996</v>
      </c>
      <c r="FN16">
        <f t="shared" si="81"/>
        <v>-0.60085790000000006</v>
      </c>
      <c r="FO16">
        <f t="shared" si="82"/>
        <v>3.1389999999999999E-4</v>
      </c>
      <c r="FP16">
        <f t="shared" si="83"/>
        <v>-0.21209820000000001</v>
      </c>
      <c r="FQ16">
        <f t="shared" si="84"/>
        <v>-1.8992999999999996E-3</v>
      </c>
      <c r="FR16">
        <f t="shared" si="85"/>
        <v>3.8999999999999995</v>
      </c>
      <c r="FS16">
        <f t="shared" si="86"/>
        <v>0</v>
      </c>
      <c r="FT16">
        <f t="shared" si="87"/>
        <v>-0.18430990000000014</v>
      </c>
      <c r="FU16">
        <f t="shared" si="88"/>
        <v>0.22229189999999999</v>
      </c>
      <c r="FV16">
        <f t="shared" si="89"/>
        <v>-0.21689659999999999</v>
      </c>
      <c r="FW16">
        <f t="shared" si="90"/>
        <v>5.0616842999999996</v>
      </c>
      <c r="FX16">
        <f t="shared" si="91"/>
        <v>-0.59238640000000009</v>
      </c>
      <c r="FY16">
        <f t="shared" si="92"/>
        <v>-9.3372899999999995E-2</v>
      </c>
      <c r="FZ16">
        <f t="shared" si="93"/>
        <v>-0.21607090000000001</v>
      </c>
      <c r="GA16">
        <f t="shared" si="94"/>
        <v>-2.8914100000000005E-2</v>
      </c>
      <c r="GB16">
        <f t="shared" si="95"/>
        <v>1.5999999999999996</v>
      </c>
      <c r="GC16">
        <f t="shared" si="96"/>
        <v>0</v>
      </c>
      <c r="GD16">
        <f t="shared" si="97"/>
        <v>1.5681775999999998</v>
      </c>
      <c r="GE16">
        <f t="shared" si="98"/>
        <v>-0.65700040000000004</v>
      </c>
      <c r="GF16">
        <f t="shared" si="99"/>
        <v>-0.15125430000000001</v>
      </c>
      <c r="GG16">
        <f t="shared" si="100"/>
        <v>1.3575821000000001</v>
      </c>
      <c r="GH16">
        <f t="shared" si="101"/>
        <v>0.19288749999999999</v>
      </c>
      <c r="GI16">
        <f t="shared" si="102"/>
        <v>-0.75988859999999991</v>
      </c>
      <c r="GJ16">
        <f t="shared" si="103"/>
        <v>4.9708400000000014E-2</v>
      </c>
      <c r="GK16">
        <f t="shared" si="104"/>
        <v>2.8229799999999996E-2</v>
      </c>
    </row>
    <row r="17" spans="1:193" x14ac:dyDescent="0.25">
      <c r="A17" t="s">
        <v>359</v>
      </c>
      <c r="B17">
        <v>11.8</v>
      </c>
      <c r="C17">
        <v>0.5</v>
      </c>
      <c r="D17">
        <v>2.3605149000000001</v>
      </c>
      <c r="E17">
        <v>1.0699955000000001</v>
      </c>
      <c r="F17">
        <v>0.66372949999999997</v>
      </c>
      <c r="G17">
        <v>4.6069864999999997</v>
      </c>
      <c r="H17">
        <v>1.6783655</v>
      </c>
      <c r="I17">
        <v>0.32166850000000002</v>
      </c>
      <c r="J17">
        <v>0.60066629999999999</v>
      </c>
      <c r="K17">
        <v>5.3628299999999997E-2</v>
      </c>
      <c r="L17" s="2">
        <v>11.7</v>
      </c>
      <c r="M17" s="2">
        <v>0.5</v>
      </c>
      <c r="N17" s="2">
        <v>2.3203250999999998</v>
      </c>
      <c r="O17" s="2">
        <v>1.0699955000000001</v>
      </c>
      <c r="P17" s="2">
        <v>0.65104059999999997</v>
      </c>
      <c r="Q17" s="2">
        <v>4.6069864999999997</v>
      </c>
      <c r="R17" s="2">
        <v>1.6453735</v>
      </c>
      <c r="S17" s="2">
        <v>0.31748680000000001</v>
      </c>
      <c r="T17" s="2">
        <v>0.58947340000000004</v>
      </c>
      <c r="U17" s="2">
        <v>5.3628299999999997E-2</v>
      </c>
      <c r="V17" s="2">
        <v>11.7</v>
      </c>
      <c r="W17" s="2">
        <v>0.5</v>
      </c>
      <c r="X17" s="2">
        <v>2.3486481000000001</v>
      </c>
      <c r="Y17" s="2">
        <v>1.0577647999999999</v>
      </c>
      <c r="Z17" s="2">
        <v>0.65972759999999997</v>
      </c>
      <c r="AA17" s="2">
        <v>4.5260610999999997</v>
      </c>
      <c r="AB17" s="2">
        <v>1.6667487999999999</v>
      </c>
      <c r="AC17" s="2">
        <v>0.32118600000000003</v>
      </c>
      <c r="AD17" s="2">
        <v>0.59658809999999995</v>
      </c>
      <c r="AE17" s="2">
        <v>5.3628299999999997E-2</v>
      </c>
      <c r="AF17" s="2">
        <v>11.8</v>
      </c>
      <c r="AG17" s="2">
        <v>0.5</v>
      </c>
      <c r="AH17" s="2">
        <v>2.3600042000000001</v>
      </c>
      <c r="AI17" s="2">
        <v>1.0697627000000001</v>
      </c>
      <c r="AJ17" s="2">
        <v>0.66137100000000004</v>
      </c>
      <c r="AK17" s="2">
        <v>4.6061344000000002</v>
      </c>
      <c r="AL17" s="2">
        <v>1.6716086999999999</v>
      </c>
      <c r="AM17" s="2">
        <v>0.32131470000000001</v>
      </c>
      <c r="AN17" s="2">
        <v>0.59827960000000002</v>
      </c>
      <c r="AO17" s="2">
        <v>5.3628299999999997E-2</v>
      </c>
      <c r="AP17" s="2">
        <v>11</v>
      </c>
      <c r="AQ17" s="2">
        <v>0.5</v>
      </c>
      <c r="AR17" s="2">
        <v>2.1060382999999998</v>
      </c>
      <c r="AS17" s="2">
        <v>1.2717468000000001</v>
      </c>
      <c r="AT17" s="2">
        <v>0.34521309999999999</v>
      </c>
      <c r="AU17" s="2">
        <v>5.4524488</v>
      </c>
      <c r="AV17" s="2">
        <v>0.72937810000000003</v>
      </c>
      <c r="AW17" s="2">
        <v>0.28400110000000001</v>
      </c>
      <c r="AX17" s="2">
        <v>0.26853440000000001</v>
      </c>
      <c r="AY17" s="2">
        <v>5.2251300000000001E-2</v>
      </c>
      <c r="AZ17" s="2">
        <v>9.8000000000000007</v>
      </c>
      <c r="BA17" s="2">
        <v>0.5</v>
      </c>
      <c r="BB17" s="2">
        <v>1.7264253000000001</v>
      </c>
      <c r="BC17" s="2">
        <v>0.50825319999999996</v>
      </c>
      <c r="BD17" s="2">
        <v>0.32911010000000002</v>
      </c>
      <c r="BE17" s="2">
        <v>5.5355524999999997</v>
      </c>
      <c r="BF17" s="2">
        <v>0.73364229999999997</v>
      </c>
      <c r="BG17" s="2">
        <v>0.1978084</v>
      </c>
      <c r="BH17" s="2">
        <v>0.242649</v>
      </c>
      <c r="BI17" s="2">
        <v>3.7474899999999998E-2</v>
      </c>
      <c r="BJ17" s="2">
        <v>11.3</v>
      </c>
      <c r="BK17" s="2">
        <v>0.5</v>
      </c>
      <c r="BL17" s="2">
        <v>2.3405312999999999</v>
      </c>
      <c r="BM17" s="2">
        <v>1.0562183999999999</v>
      </c>
      <c r="BN17" s="2">
        <v>0.56943710000000003</v>
      </c>
      <c r="BO17" s="2">
        <v>4.5742868999999997</v>
      </c>
      <c r="BP17" s="2">
        <v>1.4070311</v>
      </c>
      <c r="BQ17" s="2">
        <v>0.31224360000000001</v>
      </c>
      <c r="BR17" s="2">
        <v>0.50848230000000005</v>
      </c>
      <c r="BS17" s="2">
        <v>5.3628299999999997E-2</v>
      </c>
      <c r="BT17" s="2">
        <v>7.2</v>
      </c>
      <c r="BU17" s="2">
        <v>0.5</v>
      </c>
      <c r="BV17" s="2">
        <v>1.964486</v>
      </c>
      <c r="BW17" s="2">
        <v>0.65693310000000005</v>
      </c>
      <c r="BX17" s="2">
        <v>0.50570360000000003</v>
      </c>
      <c r="BY17" s="2">
        <v>1.5173565</v>
      </c>
      <c r="BZ17" s="2">
        <v>1.3978895</v>
      </c>
      <c r="CA17" s="2">
        <v>0.10543569999999999</v>
      </c>
      <c r="CB17" s="2">
        <v>0.50612809999999997</v>
      </c>
      <c r="CC17" s="2">
        <v>6.9414299999999998E-2</v>
      </c>
      <c r="CD17" s="2">
        <v>9.5</v>
      </c>
      <c r="CE17" s="2">
        <v>0.5</v>
      </c>
      <c r="CF17" s="2">
        <v>0.78155019999999997</v>
      </c>
      <c r="CG17" s="2">
        <v>1.2639914000000001</v>
      </c>
      <c r="CH17" s="2">
        <v>0.18991069999999999</v>
      </c>
      <c r="CI17" s="2">
        <v>6.0505275999999997</v>
      </c>
      <c r="CJ17" s="2">
        <v>0.37269079999999999</v>
      </c>
      <c r="CK17" s="2">
        <v>0.181035</v>
      </c>
      <c r="CL17" s="2">
        <v>0.1437138</v>
      </c>
      <c r="CM17" s="2">
        <v>5.2681899999999997E-2</v>
      </c>
      <c r="CO17" t="str">
        <f t="shared" si="4"/>
        <v>AZ_Pima1028</v>
      </c>
      <c r="CP17">
        <f t="shared" si="5"/>
        <v>11.8</v>
      </c>
      <c r="CQ17">
        <f t="shared" si="6"/>
        <v>0.5</v>
      </c>
      <c r="CR17">
        <f t="shared" si="7"/>
        <v>2.3605149000000001</v>
      </c>
      <c r="CS17">
        <f t="shared" si="8"/>
        <v>1.0699955000000001</v>
      </c>
      <c r="CT17">
        <f t="shared" si="9"/>
        <v>0.66372949999999997</v>
      </c>
      <c r="CU17">
        <f t="shared" si="10"/>
        <v>4.6069864999999997</v>
      </c>
      <c r="CV17">
        <f t="shared" si="11"/>
        <v>1.6783655</v>
      </c>
      <c r="CW17">
        <f t="shared" si="12"/>
        <v>0.32166850000000002</v>
      </c>
      <c r="CX17">
        <f t="shared" si="13"/>
        <v>0.60066629999999999</v>
      </c>
      <c r="CY17">
        <f t="shared" si="14"/>
        <v>5.3628299999999997E-2</v>
      </c>
      <c r="CZ17">
        <f t="shared" si="15"/>
        <v>1.399999999999995</v>
      </c>
      <c r="DA17">
        <f t="shared" si="16"/>
        <v>0.5</v>
      </c>
      <c r="DB17">
        <f t="shared" si="17"/>
        <v>-0.57559580000000121</v>
      </c>
      <c r="DC17">
        <f t="shared" si="18"/>
        <v>0.46469739999999948</v>
      </c>
      <c r="DD17">
        <f t="shared" si="19"/>
        <v>-0.73459269999999977</v>
      </c>
      <c r="DE17">
        <f t="shared" si="20"/>
        <v>4.620448800000001</v>
      </c>
      <c r="DF17">
        <f t="shared" si="21"/>
        <v>-2.1241956999999996</v>
      </c>
      <c r="DG17">
        <f t="shared" si="22"/>
        <v>-0.21116820000000003</v>
      </c>
      <c r="DH17">
        <f t="shared" si="23"/>
        <v>-0.75081539999999991</v>
      </c>
      <c r="DI17">
        <f t="shared" si="24"/>
        <v>5.0937500000000004E-2</v>
      </c>
      <c r="DJ17">
        <f t="shared" si="25"/>
        <v>0.10000000000000142</v>
      </c>
      <c r="DK17">
        <f t="shared" si="26"/>
        <v>0</v>
      </c>
      <c r="DL17">
        <f t="shared" si="27"/>
        <v>4.0189800000000275E-2</v>
      </c>
      <c r="DM17">
        <f t="shared" si="28"/>
        <v>0</v>
      </c>
      <c r="DN17">
        <f t="shared" si="29"/>
        <v>1.2688900000000003E-2</v>
      </c>
      <c r="DO17">
        <f t="shared" si="30"/>
        <v>0</v>
      </c>
      <c r="DP17">
        <f t="shared" si="31"/>
        <v>3.299199999999991E-2</v>
      </c>
      <c r="DQ17">
        <f t="shared" si="32"/>
        <v>4.1817000000000104E-3</v>
      </c>
      <c r="DR17">
        <f t="shared" si="33"/>
        <v>1.119289999999995E-2</v>
      </c>
      <c r="DS17">
        <f t="shared" si="34"/>
        <v>0</v>
      </c>
      <c r="DT17">
        <f t="shared" si="35"/>
        <v>0.10000000000000142</v>
      </c>
      <c r="DU17">
        <f t="shared" si="36"/>
        <v>0</v>
      </c>
      <c r="DV17">
        <f t="shared" si="37"/>
        <v>1.1866799999999955E-2</v>
      </c>
      <c r="DW17">
        <f t="shared" si="38"/>
        <v>1.223070000000015E-2</v>
      </c>
      <c r="DX17">
        <f t="shared" si="39"/>
        <v>4.0019000000000027E-3</v>
      </c>
      <c r="DY17">
        <f t="shared" si="40"/>
        <v>8.0925399999999925E-2</v>
      </c>
      <c r="DZ17">
        <f t="shared" si="41"/>
        <v>1.1616700000000035E-2</v>
      </c>
      <c r="EA17">
        <f t="shared" si="42"/>
        <v>4.8249999999999682E-4</v>
      </c>
      <c r="EB17">
        <f t="shared" si="43"/>
        <v>4.0782000000000318E-3</v>
      </c>
      <c r="EC17">
        <f t="shared" si="44"/>
        <v>0</v>
      </c>
      <c r="ED17">
        <f t="shared" si="45"/>
        <v>0</v>
      </c>
      <c r="EE17">
        <f t="shared" si="46"/>
        <v>0</v>
      </c>
      <c r="EF17">
        <f t="shared" si="47"/>
        <v>5.1069999999997506E-4</v>
      </c>
      <c r="EG17">
        <f t="shared" si="48"/>
        <v>2.3280000000003298E-4</v>
      </c>
      <c r="EH17">
        <f t="shared" si="49"/>
        <v>2.3584999999999301E-3</v>
      </c>
      <c r="EI17">
        <f t="shared" si="50"/>
        <v>8.5209999999946717E-4</v>
      </c>
      <c r="EJ17">
        <f t="shared" si="51"/>
        <v>6.7568000000000072E-3</v>
      </c>
      <c r="EK17">
        <f t="shared" si="52"/>
        <v>3.5380000000001521E-4</v>
      </c>
      <c r="EL17">
        <f t="shared" si="53"/>
        <v>2.3866999999999639E-3</v>
      </c>
      <c r="EM17">
        <f t="shared" si="54"/>
        <v>0</v>
      </c>
      <c r="EN17">
        <f t="shared" si="55"/>
        <v>0.80000000000000071</v>
      </c>
      <c r="EO17">
        <f t="shared" si="56"/>
        <v>0</v>
      </c>
      <c r="EP17">
        <f t="shared" si="57"/>
        <v>0.25447660000000027</v>
      </c>
      <c r="EQ17">
        <f t="shared" si="58"/>
        <v>-0.20175129999999997</v>
      </c>
      <c r="ER17">
        <f t="shared" si="59"/>
        <v>0.31851639999999998</v>
      </c>
      <c r="ES17">
        <f t="shared" si="60"/>
        <v>-0.84546230000000033</v>
      </c>
      <c r="ET17">
        <f t="shared" si="61"/>
        <v>0.94898739999999993</v>
      </c>
      <c r="EU17">
        <f t="shared" si="62"/>
        <v>3.7667400000000018E-2</v>
      </c>
      <c r="EV17">
        <f t="shared" si="63"/>
        <v>0.33213189999999998</v>
      </c>
      <c r="EW17">
        <f t="shared" si="64"/>
        <v>1.3769999999999963E-3</v>
      </c>
      <c r="EX17">
        <f t="shared" si="65"/>
        <v>2</v>
      </c>
      <c r="EY17">
        <f t="shared" si="66"/>
        <v>0</v>
      </c>
      <c r="EZ17">
        <f t="shared" si="67"/>
        <v>0.63408960000000003</v>
      </c>
      <c r="FA17">
        <f t="shared" si="68"/>
        <v>0.56174230000000014</v>
      </c>
      <c r="FB17">
        <f t="shared" si="69"/>
        <v>0.33461939999999996</v>
      </c>
      <c r="FC17">
        <f t="shared" si="70"/>
        <v>-0.928566</v>
      </c>
      <c r="FD17">
        <f t="shared" si="71"/>
        <v>0.94472319999999999</v>
      </c>
      <c r="FE17">
        <f t="shared" si="72"/>
        <v>0.12386010000000003</v>
      </c>
      <c r="FF17">
        <f t="shared" si="73"/>
        <v>0.35801729999999998</v>
      </c>
      <c r="FG17">
        <f t="shared" si="74"/>
        <v>1.6153399999999998E-2</v>
      </c>
      <c r="FH17">
        <f t="shared" si="75"/>
        <v>0.5</v>
      </c>
      <c r="FI17">
        <f t="shared" si="76"/>
        <v>0</v>
      </c>
      <c r="FJ17">
        <f t="shared" si="77"/>
        <v>1.9983600000000212E-2</v>
      </c>
      <c r="FK17">
        <f t="shared" si="78"/>
        <v>1.3777100000000209E-2</v>
      </c>
      <c r="FL17">
        <f t="shared" si="79"/>
        <v>9.4292399999999943E-2</v>
      </c>
      <c r="FM17">
        <f t="shared" si="80"/>
        <v>3.269959999999994E-2</v>
      </c>
      <c r="FN17">
        <f t="shared" si="81"/>
        <v>0.27133439999999998</v>
      </c>
      <c r="FO17">
        <f t="shared" si="82"/>
        <v>9.4249000000000138E-3</v>
      </c>
      <c r="FP17">
        <f t="shared" si="83"/>
        <v>9.2183999999999933E-2</v>
      </c>
      <c r="FQ17">
        <f t="shared" si="84"/>
        <v>0</v>
      </c>
      <c r="FR17">
        <f t="shared" si="85"/>
        <v>4.6000000000000005</v>
      </c>
      <c r="FS17">
        <f t="shared" si="86"/>
        <v>0</v>
      </c>
      <c r="FT17">
        <f t="shared" si="87"/>
        <v>0.39602890000000013</v>
      </c>
      <c r="FU17">
        <f t="shared" si="88"/>
        <v>0.41306240000000005</v>
      </c>
      <c r="FV17">
        <f t="shared" si="89"/>
        <v>0.15802589999999994</v>
      </c>
      <c r="FW17">
        <f t="shared" si="90"/>
        <v>3.0896299999999997</v>
      </c>
      <c r="FX17">
        <f t="shared" si="91"/>
        <v>0.28047599999999995</v>
      </c>
      <c r="FY17">
        <f t="shared" si="92"/>
        <v>0.21623280000000003</v>
      </c>
      <c r="FZ17">
        <f t="shared" si="93"/>
        <v>9.4538200000000017E-2</v>
      </c>
      <c r="GA17">
        <f t="shared" si="94"/>
        <v>-1.5786000000000001E-2</v>
      </c>
      <c r="GB17">
        <f t="shared" si="95"/>
        <v>2.3000000000000007</v>
      </c>
      <c r="GC17">
        <f t="shared" si="96"/>
        <v>0</v>
      </c>
      <c r="GD17">
        <f t="shared" si="97"/>
        <v>1.5789647000000002</v>
      </c>
      <c r="GE17">
        <f t="shared" si="98"/>
        <v>-0.1939959</v>
      </c>
      <c r="GF17">
        <f t="shared" si="99"/>
        <v>0.47381879999999998</v>
      </c>
      <c r="GG17">
        <f t="shared" si="100"/>
        <v>-1.4435411</v>
      </c>
      <c r="GH17">
        <f t="shared" si="101"/>
        <v>1.3056747</v>
      </c>
      <c r="GI17">
        <f t="shared" si="102"/>
        <v>0.14063350000000002</v>
      </c>
      <c r="GJ17">
        <f t="shared" si="103"/>
        <v>0.45695249999999998</v>
      </c>
      <c r="GK17">
        <f t="shared" si="104"/>
        <v>9.4640000000000002E-4</v>
      </c>
    </row>
    <row r="18" spans="1:193" x14ac:dyDescent="0.25">
      <c r="A18" t="s">
        <v>360</v>
      </c>
      <c r="B18">
        <v>20.2</v>
      </c>
      <c r="C18">
        <v>0.5</v>
      </c>
      <c r="D18">
        <v>3.1422424000000002</v>
      </c>
      <c r="E18">
        <v>0.74717619999999996</v>
      </c>
      <c r="F18">
        <v>0.70096769999999997</v>
      </c>
      <c r="G18">
        <v>12.572807299999999</v>
      </c>
      <c r="H18">
        <v>1.2508649999999999</v>
      </c>
      <c r="I18">
        <v>0.81606129999999999</v>
      </c>
      <c r="J18">
        <v>0.44847429999999999</v>
      </c>
      <c r="K18">
        <v>6.5850000000000006E-2</v>
      </c>
      <c r="L18" s="2">
        <v>20.100000000000001</v>
      </c>
      <c r="M18" s="2">
        <v>0.5</v>
      </c>
      <c r="N18" s="2">
        <v>2.2459497000000002</v>
      </c>
      <c r="O18" s="2">
        <v>0.94085549999999996</v>
      </c>
      <c r="P18" s="2">
        <v>0.72043959999999996</v>
      </c>
      <c r="Q18" s="2">
        <v>13.085013399999999</v>
      </c>
      <c r="R18" s="2">
        <v>0.94690110000000005</v>
      </c>
      <c r="S18" s="2">
        <v>1.2616525000000001</v>
      </c>
      <c r="T18" s="2">
        <v>0.33559830000000002</v>
      </c>
      <c r="U18" s="2">
        <v>7.1849499999999997E-2</v>
      </c>
      <c r="V18" s="2">
        <v>19.8</v>
      </c>
      <c r="W18" s="2">
        <v>0.5</v>
      </c>
      <c r="X18" s="2">
        <v>3.4371014</v>
      </c>
      <c r="Y18" s="2">
        <v>0.72402690000000003</v>
      </c>
      <c r="Z18" s="2">
        <v>0.65922930000000002</v>
      </c>
      <c r="AA18" s="2">
        <v>12.061115300000001</v>
      </c>
      <c r="AB18" s="2">
        <v>1.2179253999999999</v>
      </c>
      <c r="AC18" s="2">
        <v>0.71479369999999998</v>
      </c>
      <c r="AD18" s="2">
        <v>0.43719370000000002</v>
      </c>
      <c r="AE18" s="2">
        <v>6.22956E-2</v>
      </c>
      <c r="AF18" s="2">
        <v>20.2</v>
      </c>
      <c r="AG18" s="2">
        <v>0.5</v>
      </c>
      <c r="AH18" s="2">
        <v>3.1419283999999998</v>
      </c>
      <c r="AI18" s="2">
        <v>0.74702860000000004</v>
      </c>
      <c r="AJ18" s="2">
        <v>0.69994630000000002</v>
      </c>
      <c r="AK18" s="2">
        <v>12.5707083</v>
      </c>
      <c r="AL18" s="2">
        <v>1.2485039</v>
      </c>
      <c r="AM18" s="2">
        <v>0.81557170000000001</v>
      </c>
      <c r="AN18" s="2">
        <v>0.4478454</v>
      </c>
      <c r="AO18" s="2">
        <v>6.5850000000000006E-2</v>
      </c>
      <c r="AP18" s="2">
        <v>19.2</v>
      </c>
      <c r="AQ18" s="2">
        <v>0.5</v>
      </c>
      <c r="AR18" s="2">
        <v>3.0679028000000002</v>
      </c>
      <c r="AS18" s="2">
        <v>0.70982279999999998</v>
      </c>
      <c r="AT18" s="2">
        <v>0.61471330000000002</v>
      </c>
      <c r="AU18" s="2">
        <v>12.087846799999999</v>
      </c>
      <c r="AV18" s="2">
        <v>1.0692583</v>
      </c>
      <c r="AW18" s="2">
        <v>0.75257169999999995</v>
      </c>
      <c r="AX18" s="2">
        <v>0.40371370000000001</v>
      </c>
      <c r="AY18" s="2">
        <v>6.5850000000000006E-2</v>
      </c>
      <c r="AZ18" s="2">
        <v>16.600000000000001</v>
      </c>
      <c r="BA18" s="2">
        <v>0.5</v>
      </c>
      <c r="BB18" s="2">
        <v>2.7180026000000002</v>
      </c>
      <c r="BC18" s="2">
        <v>0.2083653</v>
      </c>
      <c r="BD18" s="2">
        <v>0.47059620000000002</v>
      </c>
      <c r="BE18" s="2">
        <v>11.047871600000001</v>
      </c>
      <c r="BF18" s="2">
        <v>1.0676137000000001</v>
      </c>
      <c r="BG18" s="2">
        <v>0.25059789999999998</v>
      </c>
      <c r="BH18" s="2">
        <v>0.35414129999999999</v>
      </c>
      <c r="BI18" s="2">
        <v>7.0025500000000004E-2</v>
      </c>
      <c r="BJ18" s="2">
        <v>19.8</v>
      </c>
      <c r="BK18" s="2">
        <v>0.5</v>
      </c>
      <c r="BL18" s="2">
        <v>3.4317467000000001</v>
      </c>
      <c r="BM18" s="2">
        <v>0.73165729999999995</v>
      </c>
      <c r="BN18" s="2">
        <v>0.61510039999999999</v>
      </c>
      <c r="BO18" s="2">
        <v>12.3226719</v>
      </c>
      <c r="BP18" s="2">
        <v>1.1014708</v>
      </c>
      <c r="BQ18" s="2">
        <v>0.71202750000000004</v>
      </c>
      <c r="BR18" s="2">
        <v>0.40800760000000003</v>
      </c>
      <c r="BS18" s="2">
        <v>6.22956E-2</v>
      </c>
      <c r="BT18" s="2">
        <v>12.1</v>
      </c>
      <c r="BU18" s="2">
        <v>0.5</v>
      </c>
      <c r="BV18" s="2">
        <v>2.5803554000000002</v>
      </c>
      <c r="BW18" s="2">
        <v>0.45736100000000002</v>
      </c>
      <c r="BX18" s="2">
        <v>0.5852752</v>
      </c>
      <c r="BY18" s="2">
        <v>5.7968377999999996</v>
      </c>
      <c r="BZ18" s="2">
        <v>1.3462969</v>
      </c>
      <c r="CA18" s="2">
        <v>0.32848179999999999</v>
      </c>
      <c r="CB18" s="2">
        <v>0.48585859999999997</v>
      </c>
      <c r="CC18" s="2">
        <v>5.3497099999999999E-2</v>
      </c>
      <c r="CD18" s="2">
        <v>18.8</v>
      </c>
      <c r="CE18" s="2">
        <v>0.5</v>
      </c>
      <c r="CF18" s="2">
        <v>1.7281956999999999</v>
      </c>
      <c r="CG18" s="2">
        <v>0.92181979999999997</v>
      </c>
      <c r="CH18" s="2">
        <v>0.59333000000000002</v>
      </c>
      <c r="CI18" s="2">
        <v>12.848799700000001</v>
      </c>
      <c r="CJ18" s="2">
        <v>0.61156239999999995</v>
      </c>
      <c r="CK18" s="2">
        <v>1.2563272000000001</v>
      </c>
      <c r="CL18" s="2">
        <v>0.28226960000000001</v>
      </c>
      <c r="CM18" s="2">
        <v>7.1200299999999994E-2</v>
      </c>
      <c r="CO18" t="str">
        <f t="shared" si="4"/>
        <v>AZ_Pinal0001</v>
      </c>
      <c r="CP18">
        <f t="shared" si="5"/>
        <v>20.2</v>
      </c>
      <c r="CQ18">
        <f t="shared" si="6"/>
        <v>0.5</v>
      </c>
      <c r="CR18">
        <f t="shared" si="7"/>
        <v>3.1422424000000002</v>
      </c>
      <c r="CS18">
        <f t="shared" si="8"/>
        <v>0.74717619999999996</v>
      </c>
      <c r="CT18">
        <f t="shared" si="9"/>
        <v>0.70096769999999997</v>
      </c>
      <c r="CU18">
        <f t="shared" si="10"/>
        <v>12.572807299999999</v>
      </c>
      <c r="CV18">
        <f t="shared" si="11"/>
        <v>1.2508649999999999</v>
      </c>
      <c r="CW18">
        <f t="shared" si="12"/>
        <v>0.81606129999999999</v>
      </c>
      <c r="CX18">
        <f t="shared" si="13"/>
        <v>0.44847429999999999</v>
      </c>
      <c r="CY18">
        <f t="shared" si="14"/>
        <v>6.5850000000000006E-2</v>
      </c>
      <c r="CZ18">
        <f t="shared" si="15"/>
        <v>5.2000000000000082</v>
      </c>
      <c r="DA18">
        <f t="shared" si="16"/>
        <v>0.5</v>
      </c>
      <c r="DB18">
        <f t="shared" si="17"/>
        <v>0.35548589999999924</v>
      </c>
      <c r="DC18">
        <f t="shared" si="18"/>
        <v>0.21070380000000022</v>
      </c>
      <c r="DD18">
        <f t="shared" si="19"/>
        <v>5.1856400000000247E-2</v>
      </c>
      <c r="DE18">
        <f t="shared" si="20"/>
        <v>3.8112137000000068</v>
      </c>
      <c r="DF18">
        <f t="shared" si="21"/>
        <v>-0.14652249999999922</v>
      </c>
      <c r="DG18">
        <f t="shared" si="22"/>
        <v>0.37959490000000007</v>
      </c>
      <c r="DH18">
        <f t="shared" si="23"/>
        <v>1.5308100000000102E-2</v>
      </c>
      <c r="DI18">
        <f t="shared" si="24"/>
        <v>6.1913599999999964E-2</v>
      </c>
      <c r="DJ18">
        <f t="shared" si="25"/>
        <v>9.9999999999997868E-2</v>
      </c>
      <c r="DK18">
        <f t="shared" si="26"/>
        <v>0</v>
      </c>
      <c r="DL18">
        <f t="shared" si="27"/>
        <v>0.89629270000000005</v>
      </c>
      <c r="DM18">
        <f t="shared" si="28"/>
        <v>-0.1936793</v>
      </c>
      <c r="DN18">
        <f t="shared" si="29"/>
        <v>-1.9471899999999986E-2</v>
      </c>
      <c r="DO18">
        <f t="shared" si="30"/>
        <v>-0.51220610000000022</v>
      </c>
      <c r="DP18">
        <f t="shared" si="31"/>
        <v>0.30396389999999984</v>
      </c>
      <c r="DQ18">
        <f t="shared" si="32"/>
        <v>-0.44559120000000008</v>
      </c>
      <c r="DR18">
        <f t="shared" si="33"/>
        <v>0.11287599999999998</v>
      </c>
      <c r="DS18">
        <f t="shared" si="34"/>
        <v>-5.999499999999991E-3</v>
      </c>
      <c r="DT18">
        <f t="shared" si="35"/>
        <v>0.39999999999999858</v>
      </c>
      <c r="DU18">
        <f t="shared" si="36"/>
        <v>0</v>
      </c>
      <c r="DV18">
        <f t="shared" si="37"/>
        <v>-0.29485899999999976</v>
      </c>
      <c r="DW18">
        <f t="shared" si="38"/>
        <v>2.3149299999999928E-2</v>
      </c>
      <c r="DX18">
        <f t="shared" si="39"/>
        <v>4.1738399999999953E-2</v>
      </c>
      <c r="DY18">
        <f t="shared" si="40"/>
        <v>0.51169199999999826</v>
      </c>
      <c r="DZ18">
        <f t="shared" si="41"/>
        <v>3.2939599999999958E-2</v>
      </c>
      <c r="EA18">
        <f t="shared" si="42"/>
        <v>0.10126760000000001</v>
      </c>
      <c r="EB18">
        <f t="shared" si="43"/>
        <v>1.1280599999999974E-2</v>
      </c>
      <c r="EC18">
        <f t="shared" si="44"/>
        <v>3.5544000000000062E-3</v>
      </c>
      <c r="ED18">
        <f t="shared" si="45"/>
        <v>0</v>
      </c>
      <c r="EE18">
        <f t="shared" si="46"/>
        <v>0</v>
      </c>
      <c r="EF18">
        <f t="shared" si="47"/>
        <v>3.1400000000036954E-4</v>
      </c>
      <c r="EG18">
        <f t="shared" si="48"/>
        <v>1.4759999999991447E-4</v>
      </c>
      <c r="EH18">
        <f t="shared" si="49"/>
        <v>1.0213999999999501E-3</v>
      </c>
      <c r="EI18">
        <f t="shared" si="50"/>
        <v>2.0989999999994069E-3</v>
      </c>
      <c r="EJ18">
        <f t="shared" si="51"/>
        <v>2.3610999999998938E-3</v>
      </c>
      <c r="EK18">
        <f t="shared" si="52"/>
        <v>4.8959999999997894E-4</v>
      </c>
      <c r="EL18">
        <f t="shared" si="53"/>
        <v>6.288999999999878E-4</v>
      </c>
      <c r="EM18">
        <f t="shared" si="54"/>
        <v>0</v>
      </c>
      <c r="EN18">
        <f t="shared" si="55"/>
        <v>1</v>
      </c>
      <c r="EO18">
        <f t="shared" si="56"/>
        <v>0</v>
      </c>
      <c r="EP18">
        <f t="shared" si="57"/>
        <v>7.4339600000000061E-2</v>
      </c>
      <c r="EQ18">
        <f t="shared" si="58"/>
        <v>3.7353399999999981E-2</v>
      </c>
      <c r="ER18">
        <f t="shared" si="59"/>
        <v>8.6254399999999953E-2</v>
      </c>
      <c r="ES18">
        <f t="shared" si="60"/>
        <v>0.48496049999999968</v>
      </c>
      <c r="ET18">
        <f t="shared" si="61"/>
        <v>0.1816066999999999</v>
      </c>
      <c r="EU18">
        <f t="shared" si="62"/>
        <v>6.3489600000000035E-2</v>
      </c>
      <c r="EV18">
        <f t="shared" si="63"/>
        <v>4.4760599999999984E-2</v>
      </c>
      <c r="EW18">
        <f t="shared" si="64"/>
        <v>0</v>
      </c>
      <c r="EX18">
        <f t="shared" si="65"/>
        <v>3.5999999999999979</v>
      </c>
      <c r="EY18">
        <f t="shared" si="66"/>
        <v>0</v>
      </c>
      <c r="EZ18">
        <f t="shared" si="67"/>
        <v>0.42423980000000006</v>
      </c>
      <c r="FA18">
        <f t="shared" si="68"/>
        <v>0.53881089999999998</v>
      </c>
      <c r="FB18">
        <f t="shared" si="69"/>
        <v>0.23037149999999995</v>
      </c>
      <c r="FC18">
        <f t="shared" si="70"/>
        <v>1.5249356999999986</v>
      </c>
      <c r="FD18">
        <f t="shared" si="71"/>
        <v>0.18325129999999978</v>
      </c>
      <c r="FE18">
        <f t="shared" si="72"/>
        <v>0.56546340000000006</v>
      </c>
      <c r="FF18">
        <f t="shared" si="73"/>
        <v>9.4333E-2</v>
      </c>
      <c r="FG18">
        <f t="shared" si="74"/>
        <v>-4.1754999999999987E-3</v>
      </c>
      <c r="FH18">
        <f t="shared" si="75"/>
        <v>0.39999999999999858</v>
      </c>
      <c r="FI18">
        <f t="shared" si="76"/>
        <v>0</v>
      </c>
      <c r="FJ18">
        <f t="shared" si="77"/>
        <v>-0.28950429999999994</v>
      </c>
      <c r="FK18">
        <f t="shared" si="78"/>
        <v>1.5518900000000002E-2</v>
      </c>
      <c r="FL18">
        <f t="shared" si="79"/>
        <v>8.586729999999998E-2</v>
      </c>
      <c r="FM18">
        <f t="shared" si="80"/>
        <v>0.25013539999999956</v>
      </c>
      <c r="FN18">
        <f t="shared" si="81"/>
        <v>0.14939419999999992</v>
      </c>
      <c r="FO18">
        <f t="shared" si="82"/>
        <v>0.10403379999999995</v>
      </c>
      <c r="FP18">
        <f t="shared" si="83"/>
        <v>4.0466699999999967E-2</v>
      </c>
      <c r="FQ18">
        <f t="shared" si="84"/>
        <v>3.5544000000000062E-3</v>
      </c>
      <c r="FR18">
        <f t="shared" si="85"/>
        <v>8.1</v>
      </c>
      <c r="FS18">
        <f t="shared" si="86"/>
        <v>0</v>
      </c>
      <c r="FT18">
        <f t="shared" si="87"/>
        <v>0.56188700000000003</v>
      </c>
      <c r="FU18">
        <f t="shared" si="88"/>
        <v>0.28981519999999994</v>
      </c>
      <c r="FV18">
        <f t="shared" si="89"/>
        <v>0.11569249999999998</v>
      </c>
      <c r="FW18">
        <f t="shared" si="90"/>
        <v>6.7759694999999995</v>
      </c>
      <c r="FX18">
        <f t="shared" si="91"/>
        <v>-9.5431900000000125E-2</v>
      </c>
      <c r="FY18">
        <f t="shared" si="92"/>
        <v>0.4875795</v>
      </c>
      <c r="FZ18">
        <f t="shared" si="93"/>
        <v>-3.7384299999999981E-2</v>
      </c>
      <c r="GA18">
        <f t="shared" si="94"/>
        <v>1.2352900000000007E-2</v>
      </c>
      <c r="GB18">
        <f t="shared" si="95"/>
        <v>1.3999999999999986</v>
      </c>
      <c r="GC18">
        <f t="shared" si="96"/>
        <v>0</v>
      </c>
      <c r="GD18">
        <f t="shared" si="97"/>
        <v>1.4140467000000003</v>
      </c>
      <c r="GE18">
        <f t="shared" si="98"/>
        <v>-0.17464360000000001</v>
      </c>
      <c r="GF18">
        <f t="shared" si="99"/>
        <v>0.10763769999999995</v>
      </c>
      <c r="GG18">
        <f t="shared" si="100"/>
        <v>-0.27599240000000158</v>
      </c>
      <c r="GH18">
        <f t="shared" si="101"/>
        <v>0.63930259999999994</v>
      </c>
      <c r="GI18">
        <f t="shared" si="102"/>
        <v>-0.4402659000000001</v>
      </c>
      <c r="GJ18">
        <f t="shared" si="103"/>
        <v>0.16620469999999998</v>
      </c>
      <c r="GK18">
        <f t="shared" si="104"/>
        <v>-5.3502999999999884E-3</v>
      </c>
    </row>
    <row r="19" spans="1:193" x14ac:dyDescent="0.25">
      <c r="A19" t="s">
        <v>361</v>
      </c>
      <c r="B19">
        <v>13.3</v>
      </c>
      <c r="C19">
        <v>0.5</v>
      </c>
      <c r="D19">
        <v>4.5252929000000002</v>
      </c>
      <c r="E19">
        <v>0.19068189999999999</v>
      </c>
      <c r="F19">
        <v>0.52394680000000005</v>
      </c>
      <c r="G19">
        <v>5.6428890000000003</v>
      </c>
      <c r="H19">
        <v>1.4486682</v>
      </c>
      <c r="I19">
        <v>0</v>
      </c>
      <c r="J19">
        <v>0.51303149999999997</v>
      </c>
      <c r="K19">
        <v>3.3268300000000001E-2</v>
      </c>
      <c r="L19" s="2">
        <v>13.1</v>
      </c>
      <c r="M19" s="2">
        <v>0.5</v>
      </c>
      <c r="N19" s="2">
        <v>4.4546799999999998</v>
      </c>
      <c r="O19" s="2">
        <v>0.19068189999999999</v>
      </c>
      <c r="P19" s="2">
        <v>0.49580990000000003</v>
      </c>
      <c r="Q19" s="2">
        <v>5.6428890000000003</v>
      </c>
      <c r="R19" s="2">
        <v>1.3715824000000001</v>
      </c>
      <c r="S19" s="2">
        <v>0</v>
      </c>
      <c r="T19" s="2">
        <v>0.48564079999999998</v>
      </c>
      <c r="U19" s="2">
        <v>3.3268300000000001E-2</v>
      </c>
      <c r="V19" s="2">
        <v>13.1</v>
      </c>
      <c r="W19" s="2">
        <v>0.5</v>
      </c>
      <c r="X19" s="2">
        <v>4.0831584999999997</v>
      </c>
      <c r="Y19" s="2">
        <v>0.33101150000000001</v>
      </c>
      <c r="Z19" s="2">
        <v>0.60969340000000005</v>
      </c>
      <c r="AA19" s="2">
        <v>5.3855896000000003</v>
      </c>
      <c r="AB19" s="2">
        <v>1.4479952</v>
      </c>
      <c r="AC19" s="2">
        <v>0.29214649999999998</v>
      </c>
      <c r="AD19" s="2">
        <v>0.49526039999999999</v>
      </c>
      <c r="AE19" s="2">
        <v>4.5473899999999998E-2</v>
      </c>
      <c r="AF19" s="2">
        <v>13.3</v>
      </c>
      <c r="AG19" s="2">
        <v>0.5</v>
      </c>
      <c r="AH19" s="2">
        <v>4.5247760000000001</v>
      </c>
      <c r="AI19" s="2">
        <v>0.19059139999999999</v>
      </c>
      <c r="AJ19" s="2">
        <v>0.52326079999999997</v>
      </c>
      <c r="AK19" s="2">
        <v>5.6417608000000001</v>
      </c>
      <c r="AL19" s="2">
        <v>1.4466254999999999</v>
      </c>
      <c r="AM19" s="2">
        <v>0</v>
      </c>
      <c r="AN19" s="2">
        <v>0.51232650000000002</v>
      </c>
      <c r="AO19" s="2">
        <v>3.3268300000000001E-2</v>
      </c>
      <c r="AP19" s="2">
        <v>13</v>
      </c>
      <c r="AQ19" s="2">
        <v>0.5</v>
      </c>
      <c r="AR19" s="2">
        <v>4.4653562999999998</v>
      </c>
      <c r="AS19" s="2">
        <v>0.1855028</v>
      </c>
      <c r="AT19" s="2">
        <v>0.49059839999999999</v>
      </c>
      <c r="AU19" s="2">
        <v>5.5637078000000004</v>
      </c>
      <c r="AV19" s="2">
        <v>1.3498361000000001</v>
      </c>
      <c r="AW19" s="2">
        <v>0</v>
      </c>
      <c r="AX19" s="2">
        <v>0.47888199999999997</v>
      </c>
      <c r="AY19" s="2">
        <v>3.3029799999999998E-2</v>
      </c>
      <c r="AZ19" s="2">
        <v>12</v>
      </c>
      <c r="BA19" s="2">
        <v>0.5</v>
      </c>
      <c r="BB19" s="2">
        <v>4.4836016000000001</v>
      </c>
      <c r="BC19" s="2">
        <v>4.3189100000000001E-2</v>
      </c>
      <c r="BD19" s="2">
        <v>0.48255049999999999</v>
      </c>
      <c r="BE19" s="2">
        <v>4.7479867999999996</v>
      </c>
      <c r="BF19" s="2">
        <v>1.3330868</v>
      </c>
      <c r="BG19" s="2">
        <v>0</v>
      </c>
      <c r="BH19" s="2">
        <v>0.47224359999999999</v>
      </c>
      <c r="BI19" s="2">
        <v>3.3029799999999998E-2</v>
      </c>
      <c r="BJ19" s="2">
        <v>12.9</v>
      </c>
      <c r="BK19" s="2">
        <v>0.5</v>
      </c>
      <c r="BL19" s="2">
        <v>4.0801591999999998</v>
      </c>
      <c r="BM19" s="2">
        <v>0.33794170000000001</v>
      </c>
      <c r="BN19" s="2">
        <v>0.53783009999999998</v>
      </c>
      <c r="BO19" s="2">
        <v>5.4930710999999999</v>
      </c>
      <c r="BP19" s="2">
        <v>1.2539221</v>
      </c>
      <c r="BQ19" s="2">
        <v>0.28525489999999998</v>
      </c>
      <c r="BR19" s="2">
        <v>0.43320239999999999</v>
      </c>
      <c r="BS19" s="2">
        <v>4.5473899999999998E-2</v>
      </c>
      <c r="BT19" s="2">
        <v>9.3000000000000007</v>
      </c>
      <c r="BU19" s="2">
        <v>0.5</v>
      </c>
      <c r="BV19" s="2">
        <v>3.3660898000000001</v>
      </c>
      <c r="BW19" s="2">
        <v>0.1692449</v>
      </c>
      <c r="BX19" s="2">
        <v>0.48228569999999998</v>
      </c>
      <c r="BY19" s="2">
        <v>2.9659184999999999</v>
      </c>
      <c r="BZ19" s="2">
        <v>1.3330142</v>
      </c>
      <c r="CA19" s="2">
        <v>0</v>
      </c>
      <c r="CB19" s="2">
        <v>0.47213319999999998</v>
      </c>
      <c r="CC19" s="2">
        <v>3.3029799999999998E-2</v>
      </c>
      <c r="CD19" s="2">
        <v>10.8</v>
      </c>
      <c r="CE19" s="2">
        <v>0.5</v>
      </c>
      <c r="CF19" s="2">
        <v>2.204361</v>
      </c>
      <c r="CG19" s="2">
        <v>0.45870670000000002</v>
      </c>
      <c r="CH19" s="2">
        <v>0.49255490000000002</v>
      </c>
      <c r="CI19" s="2">
        <v>5.2467895000000002</v>
      </c>
      <c r="CJ19" s="2">
        <v>1.0461109</v>
      </c>
      <c r="CK19" s="2">
        <v>0.47354659999999998</v>
      </c>
      <c r="CL19" s="2">
        <v>0.35091729999999999</v>
      </c>
      <c r="CM19" s="2">
        <v>4.83226E-2</v>
      </c>
      <c r="CO19" t="str">
        <f t="shared" si="4"/>
        <v>AZ_Pinal3002</v>
      </c>
      <c r="CP19">
        <f t="shared" si="5"/>
        <v>13.3</v>
      </c>
      <c r="CQ19">
        <f t="shared" si="6"/>
        <v>0.5</v>
      </c>
      <c r="CR19">
        <f t="shared" si="7"/>
        <v>4.5252929000000002</v>
      </c>
      <c r="CS19">
        <f t="shared" si="8"/>
        <v>0.19068189999999999</v>
      </c>
      <c r="CT19">
        <f t="shared" si="9"/>
        <v>0.52394680000000005</v>
      </c>
      <c r="CU19">
        <f t="shared" si="10"/>
        <v>5.6428890000000003</v>
      </c>
      <c r="CV19">
        <f t="shared" si="11"/>
        <v>1.4486682</v>
      </c>
      <c r="CW19">
        <f t="shared" si="12"/>
        <v>0</v>
      </c>
      <c r="CX19">
        <f t="shared" si="13"/>
        <v>0.51303149999999997</v>
      </c>
      <c r="CY19">
        <f t="shared" si="14"/>
        <v>3.3268300000000001E-2</v>
      </c>
      <c r="CZ19">
        <f t="shared" si="15"/>
        <v>4.3999999999999968</v>
      </c>
      <c r="DA19">
        <f t="shared" si="16"/>
        <v>0.5</v>
      </c>
      <c r="DB19">
        <f t="shared" si="17"/>
        <v>-1.4867900000002265E-2</v>
      </c>
      <c r="DC19">
        <f t="shared" si="18"/>
        <v>0.57209670000000012</v>
      </c>
      <c r="DD19">
        <f t="shared" si="19"/>
        <v>0.44695609999999969</v>
      </c>
      <c r="DE19">
        <f t="shared" si="20"/>
        <v>1.1874900999999989</v>
      </c>
      <c r="DF19">
        <f t="shared" si="21"/>
        <v>0.44149580000000044</v>
      </c>
      <c r="DG19">
        <f t="shared" si="22"/>
        <v>1.050948</v>
      </c>
      <c r="DH19">
        <f t="shared" si="23"/>
        <v>0.10938570000000009</v>
      </c>
      <c r="DI19">
        <f t="shared" si="24"/>
        <v>7.201829999999998E-2</v>
      </c>
      <c r="DJ19">
        <f t="shared" si="25"/>
        <v>0.20000000000000107</v>
      </c>
      <c r="DK19">
        <f t="shared" si="26"/>
        <v>0</v>
      </c>
      <c r="DL19">
        <f t="shared" si="27"/>
        <v>7.0612900000000423E-2</v>
      </c>
      <c r="DM19">
        <f t="shared" si="28"/>
        <v>0</v>
      </c>
      <c r="DN19">
        <f t="shared" si="29"/>
        <v>2.813690000000002E-2</v>
      </c>
      <c r="DO19">
        <f t="shared" si="30"/>
        <v>0</v>
      </c>
      <c r="DP19">
        <f t="shared" si="31"/>
        <v>7.7085799999999871E-2</v>
      </c>
      <c r="DQ19">
        <f t="shared" si="32"/>
        <v>0</v>
      </c>
      <c r="DR19">
        <f t="shared" si="33"/>
        <v>2.739069999999999E-2</v>
      </c>
      <c r="DS19">
        <f t="shared" si="34"/>
        <v>0</v>
      </c>
      <c r="DT19">
        <f t="shared" si="35"/>
        <v>0.20000000000000107</v>
      </c>
      <c r="DU19">
        <f t="shared" si="36"/>
        <v>0</v>
      </c>
      <c r="DV19">
        <f t="shared" si="37"/>
        <v>0.44213440000000048</v>
      </c>
      <c r="DW19">
        <f t="shared" si="38"/>
        <v>-0.14032960000000003</v>
      </c>
      <c r="DX19">
        <f t="shared" si="39"/>
        <v>-8.5746600000000006E-2</v>
      </c>
      <c r="DY19">
        <f t="shared" si="40"/>
        <v>0.25729939999999996</v>
      </c>
      <c r="DZ19">
        <f t="shared" si="41"/>
        <v>6.7299999999992366E-4</v>
      </c>
      <c r="EA19">
        <f t="shared" si="42"/>
        <v>-0.29214649999999998</v>
      </c>
      <c r="EB19">
        <f t="shared" si="43"/>
        <v>1.7771099999999984E-2</v>
      </c>
      <c r="EC19">
        <f t="shared" si="44"/>
        <v>-1.2205599999999997E-2</v>
      </c>
      <c r="ED19">
        <f t="shared" si="45"/>
        <v>0</v>
      </c>
      <c r="EE19">
        <f t="shared" si="46"/>
        <v>0</v>
      </c>
      <c r="EF19">
        <f t="shared" si="47"/>
        <v>5.1690000000004233E-4</v>
      </c>
      <c r="EG19">
        <f t="shared" si="48"/>
        <v>9.0499999999993364E-5</v>
      </c>
      <c r="EH19">
        <f t="shared" si="49"/>
        <v>6.8600000000007544E-4</v>
      </c>
      <c r="EI19">
        <f t="shared" si="50"/>
        <v>1.1282000000001347E-3</v>
      </c>
      <c r="EJ19">
        <f t="shared" si="51"/>
        <v>2.0427000000000639E-3</v>
      </c>
      <c r="EK19">
        <f t="shared" si="52"/>
        <v>0</v>
      </c>
      <c r="EL19">
        <f t="shared" si="53"/>
        <v>7.0499999999995566E-4</v>
      </c>
      <c r="EM19">
        <f t="shared" si="54"/>
        <v>0</v>
      </c>
      <c r="EN19">
        <f t="shared" si="55"/>
        <v>0.30000000000000071</v>
      </c>
      <c r="EO19">
        <f t="shared" si="56"/>
        <v>0</v>
      </c>
      <c r="EP19">
        <f t="shared" si="57"/>
        <v>5.993660000000034E-2</v>
      </c>
      <c r="EQ19">
        <f t="shared" si="58"/>
        <v>5.179099999999992E-3</v>
      </c>
      <c r="ER19">
        <f t="shared" si="59"/>
        <v>3.3348400000000056E-2</v>
      </c>
      <c r="ES19">
        <f t="shared" si="60"/>
        <v>7.9181199999999841E-2</v>
      </c>
      <c r="ET19">
        <f t="shared" si="61"/>
        <v>9.8832099999999867E-2</v>
      </c>
      <c r="EU19">
        <f t="shared" si="62"/>
        <v>0</v>
      </c>
      <c r="EV19">
        <f t="shared" si="63"/>
        <v>3.4149499999999999E-2</v>
      </c>
      <c r="EW19">
        <f t="shared" si="64"/>
        <v>2.385000000000026E-4</v>
      </c>
      <c r="EX19">
        <f t="shared" si="65"/>
        <v>1.3000000000000007</v>
      </c>
      <c r="EY19">
        <f t="shared" si="66"/>
        <v>0</v>
      </c>
      <c r="EZ19">
        <f t="shared" si="67"/>
        <v>4.1691300000000098E-2</v>
      </c>
      <c r="FA19">
        <f t="shared" si="68"/>
        <v>0.14749279999999998</v>
      </c>
      <c r="FB19">
        <f t="shared" si="69"/>
        <v>4.1396300000000052E-2</v>
      </c>
      <c r="FC19">
        <f t="shared" si="70"/>
        <v>0.89490220000000065</v>
      </c>
      <c r="FD19">
        <f t="shared" si="71"/>
        <v>0.11558139999999995</v>
      </c>
      <c r="FE19">
        <f t="shared" si="72"/>
        <v>0</v>
      </c>
      <c r="FF19">
        <f t="shared" si="73"/>
        <v>4.0787899999999988E-2</v>
      </c>
      <c r="FG19">
        <f t="shared" si="74"/>
        <v>2.385000000000026E-4</v>
      </c>
      <c r="FH19">
        <f t="shared" si="75"/>
        <v>0.40000000000000036</v>
      </c>
      <c r="FI19">
        <f t="shared" si="76"/>
        <v>0</v>
      </c>
      <c r="FJ19">
        <f t="shared" si="77"/>
        <v>0.44513370000000041</v>
      </c>
      <c r="FK19">
        <f t="shared" si="78"/>
        <v>-0.14725980000000002</v>
      </c>
      <c r="FL19">
        <f t="shared" si="79"/>
        <v>-1.3883299999999932E-2</v>
      </c>
      <c r="FM19">
        <f t="shared" si="80"/>
        <v>0.14981790000000039</v>
      </c>
      <c r="FN19">
        <f t="shared" si="81"/>
        <v>0.19474609999999992</v>
      </c>
      <c r="FO19">
        <f t="shared" si="82"/>
        <v>-0.28525489999999998</v>
      </c>
      <c r="FP19">
        <f t="shared" si="83"/>
        <v>7.9829099999999986E-2</v>
      </c>
      <c r="FQ19">
        <f t="shared" si="84"/>
        <v>-1.2205599999999997E-2</v>
      </c>
      <c r="FR19">
        <f t="shared" si="85"/>
        <v>4</v>
      </c>
      <c r="FS19">
        <f t="shared" si="86"/>
        <v>0</v>
      </c>
      <c r="FT19">
        <f t="shared" si="87"/>
        <v>1.1592031</v>
      </c>
      <c r="FU19">
        <f t="shared" si="88"/>
        <v>2.1436999999999984E-2</v>
      </c>
      <c r="FV19">
        <f t="shared" si="89"/>
        <v>4.1661100000000062E-2</v>
      </c>
      <c r="FW19">
        <f t="shared" si="90"/>
        <v>2.6769705000000004</v>
      </c>
      <c r="FX19">
        <f t="shared" si="91"/>
        <v>0.11565399999999992</v>
      </c>
      <c r="FY19">
        <f t="shared" si="92"/>
        <v>0</v>
      </c>
      <c r="FZ19">
        <f t="shared" si="93"/>
        <v>4.0898299999999999E-2</v>
      </c>
      <c r="GA19">
        <f t="shared" si="94"/>
        <v>2.385000000000026E-4</v>
      </c>
      <c r="GB19">
        <f t="shared" si="95"/>
        <v>2.5</v>
      </c>
      <c r="GC19">
        <f t="shared" si="96"/>
        <v>0</v>
      </c>
      <c r="GD19">
        <f t="shared" si="97"/>
        <v>2.3209319000000002</v>
      </c>
      <c r="GE19">
        <f t="shared" si="98"/>
        <v>-0.26802480000000006</v>
      </c>
      <c r="GF19">
        <f t="shared" si="99"/>
        <v>3.1391900000000028E-2</v>
      </c>
      <c r="GG19">
        <f t="shared" si="100"/>
        <v>0.39609950000000005</v>
      </c>
      <c r="GH19">
        <f t="shared" si="101"/>
        <v>0.40255730000000001</v>
      </c>
      <c r="GI19">
        <f t="shared" si="102"/>
        <v>-0.47354659999999998</v>
      </c>
      <c r="GJ19">
        <f t="shared" si="103"/>
        <v>0.16211419999999999</v>
      </c>
      <c r="GK19">
        <f t="shared" si="104"/>
        <v>-1.50543E-2</v>
      </c>
    </row>
    <row r="20" spans="1:193" x14ac:dyDescent="0.25">
      <c r="A20" t="s">
        <v>362</v>
      </c>
      <c r="B20">
        <v>39.299999999999997</v>
      </c>
      <c r="C20">
        <v>0.5</v>
      </c>
      <c r="D20">
        <v>3.6375427</v>
      </c>
      <c r="E20">
        <v>0.67159740000000001</v>
      </c>
      <c r="F20">
        <v>0.7362611</v>
      </c>
      <c r="G20">
        <v>31.057777399999999</v>
      </c>
      <c r="H20">
        <v>1.8525665</v>
      </c>
      <c r="I20">
        <v>0.15780359999999999</v>
      </c>
      <c r="J20">
        <v>0.67296370000000005</v>
      </c>
      <c r="K20">
        <v>3.5705800000000003E-2</v>
      </c>
      <c r="L20" s="2">
        <v>39.1</v>
      </c>
      <c r="M20" s="2">
        <v>0.5</v>
      </c>
      <c r="N20" s="2">
        <v>3.5628917000000002</v>
      </c>
      <c r="O20" s="2">
        <v>0.67159740000000001</v>
      </c>
      <c r="P20" s="2">
        <v>0.70746909999999996</v>
      </c>
      <c r="Q20" s="2">
        <v>31.057777399999999</v>
      </c>
      <c r="R20" s="2">
        <v>1.776475</v>
      </c>
      <c r="S20" s="2">
        <v>0.15630450000000001</v>
      </c>
      <c r="T20" s="2">
        <v>0.64567379999999996</v>
      </c>
      <c r="U20" s="2">
        <v>3.5705800000000003E-2</v>
      </c>
      <c r="V20" s="2">
        <v>39</v>
      </c>
      <c r="W20" s="2">
        <v>0.5</v>
      </c>
      <c r="X20" s="2">
        <v>3.6353512000000001</v>
      </c>
      <c r="Y20" s="2">
        <v>0.66796339999999998</v>
      </c>
      <c r="Z20" s="2">
        <v>0.73542669999999999</v>
      </c>
      <c r="AA20" s="2">
        <v>30.839851400000001</v>
      </c>
      <c r="AB20" s="2">
        <v>1.8506537999999999</v>
      </c>
      <c r="AC20" s="2">
        <v>0.15739330000000001</v>
      </c>
      <c r="AD20" s="2">
        <v>0.67245569999999999</v>
      </c>
      <c r="AE20" s="2">
        <v>3.5705800000000003E-2</v>
      </c>
      <c r="AF20" s="2">
        <v>39.299999999999997</v>
      </c>
      <c r="AG20" s="2">
        <v>0.5</v>
      </c>
      <c r="AH20" s="2">
        <v>3.6371788999999999</v>
      </c>
      <c r="AI20" s="2">
        <v>0.67129950000000005</v>
      </c>
      <c r="AJ20" s="2">
        <v>0.73483229999999999</v>
      </c>
      <c r="AK20" s="2">
        <v>31.048933000000002</v>
      </c>
      <c r="AL20" s="2">
        <v>1.8488081999999999</v>
      </c>
      <c r="AM20" s="2">
        <v>0.15770890000000001</v>
      </c>
      <c r="AN20" s="2">
        <v>0.67164970000000002</v>
      </c>
      <c r="AO20" s="2">
        <v>3.5705800000000003E-2</v>
      </c>
      <c r="AP20" s="2">
        <v>38.6</v>
      </c>
      <c r="AQ20" s="2">
        <v>0.5</v>
      </c>
      <c r="AR20" s="2">
        <v>3.6078923000000001</v>
      </c>
      <c r="AS20" s="2">
        <v>0.65144939999999996</v>
      </c>
      <c r="AT20" s="2">
        <v>0.697465</v>
      </c>
      <c r="AU20" s="2">
        <v>30.586614600000001</v>
      </c>
      <c r="AV20" s="2">
        <v>1.7564362</v>
      </c>
      <c r="AW20" s="2">
        <v>0.14767259999999999</v>
      </c>
      <c r="AX20" s="2">
        <v>0.64085259999999999</v>
      </c>
      <c r="AY20" s="2">
        <v>3.5705800000000003E-2</v>
      </c>
      <c r="AZ20" s="2">
        <v>34</v>
      </c>
      <c r="BA20" s="2">
        <v>0.5</v>
      </c>
      <c r="BB20" s="2">
        <v>3.6230737999999998</v>
      </c>
      <c r="BC20" s="2">
        <v>0.1701452</v>
      </c>
      <c r="BD20" s="2">
        <v>0.6624215</v>
      </c>
      <c r="BE20" s="2">
        <v>26.627843899999998</v>
      </c>
      <c r="BF20" s="2">
        <v>1.74796</v>
      </c>
      <c r="BG20" s="2">
        <v>3.7620399999999998E-2</v>
      </c>
      <c r="BH20" s="2">
        <v>0.62341809999999998</v>
      </c>
      <c r="BI20" s="2">
        <v>3.56292E-2</v>
      </c>
      <c r="BJ20" s="2">
        <v>38.6</v>
      </c>
      <c r="BK20" s="2">
        <v>0.5</v>
      </c>
      <c r="BL20" s="2">
        <v>3.6202724000000002</v>
      </c>
      <c r="BM20" s="2">
        <v>0.6622344</v>
      </c>
      <c r="BN20" s="2">
        <v>0.68403170000000002</v>
      </c>
      <c r="BO20" s="2">
        <v>30.6215324</v>
      </c>
      <c r="BP20" s="2">
        <v>1.7134106</v>
      </c>
      <c r="BQ20" s="2">
        <v>0.1566043</v>
      </c>
      <c r="BR20" s="2">
        <v>0.62587709999999996</v>
      </c>
      <c r="BS20" s="2">
        <v>3.5705800000000003E-2</v>
      </c>
      <c r="BT20" s="2">
        <v>24.4</v>
      </c>
      <c r="BU20" s="2">
        <v>0.5</v>
      </c>
      <c r="BV20" s="2">
        <v>2.9382481999999999</v>
      </c>
      <c r="BW20" s="2">
        <v>0.52095089999999999</v>
      </c>
      <c r="BX20" s="2">
        <v>0.66725540000000005</v>
      </c>
      <c r="BY20" s="2">
        <v>17.290306099999999</v>
      </c>
      <c r="BZ20" s="2">
        <v>1.8149332</v>
      </c>
      <c r="CA20" s="2">
        <v>0</v>
      </c>
      <c r="CB20" s="2">
        <v>0.65033070000000004</v>
      </c>
      <c r="CC20" s="2">
        <v>2.70911E-2</v>
      </c>
      <c r="CD20" s="2">
        <v>35.5</v>
      </c>
      <c r="CE20" s="2">
        <v>0.5</v>
      </c>
      <c r="CF20" s="2">
        <v>1.3706442999999999</v>
      </c>
      <c r="CG20" s="2">
        <v>1.1487398</v>
      </c>
      <c r="CH20" s="2">
        <v>0.78211310000000001</v>
      </c>
      <c r="CI20" s="2">
        <v>28.681478500000001</v>
      </c>
      <c r="CJ20" s="2">
        <v>0.60365769999999996</v>
      </c>
      <c r="CK20" s="2">
        <v>1.9167186000000001</v>
      </c>
      <c r="CL20" s="2">
        <v>0.39769939999999998</v>
      </c>
      <c r="CM20" s="2">
        <v>0.1005703</v>
      </c>
      <c r="CO20" t="str">
        <f t="shared" si="4"/>
        <v>AZ_Pinal3013</v>
      </c>
      <c r="CP20">
        <f t="shared" si="5"/>
        <v>39.299999999999997</v>
      </c>
      <c r="CQ20">
        <f t="shared" si="6"/>
        <v>0.5</v>
      </c>
      <c r="CR20">
        <f t="shared" si="7"/>
        <v>3.6375427</v>
      </c>
      <c r="CS20">
        <f t="shared" si="8"/>
        <v>0.67159740000000001</v>
      </c>
      <c r="CT20">
        <f t="shared" si="9"/>
        <v>0.7362611</v>
      </c>
      <c r="CU20">
        <f t="shared" si="10"/>
        <v>31.057777399999999</v>
      </c>
      <c r="CV20">
        <f t="shared" si="11"/>
        <v>1.8525665</v>
      </c>
      <c r="CW20">
        <f t="shared" si="12"/>
        <v>0.15780359999999999</v>
      </c>
      <c r="CX20">
        <f t="shared" si="13"/>
        <v>0.67296370000000005</v>
      </c>
      <c r="CY20">
        <f t="shared" si="14"/>
        <v>3.5705800000000003E-2</v>
      </c>
      <c r="CZ20">
        <f t="shared" si="15"/>
        <v>13.40000000000002</v>
      </c>
      <c r="DA20">
        <f t="shared" si="16"/>
        <v>0.5</v>
      </c>
      <c r="DB20">
        <f t="shared" si="17"/>
        <v>0.53275389999999989</v>
      </c>
      <c r="DC20">
        <f t="shared" si="18"/>
        <v>0.46319819999999989</v>
      </c>
      <c r="DD20">
        <f t="shared" si="19"/>
        <v>0.51718710000000001</v>
      </c>
      <c r="DE20">
        <f t="shared" si="20"/>
        <v>9.3498955000000059</v>
      </c>
      <c r="DF20">
        <f t="shared" si="21"/>
        <v>0.14436919999999964</v>
      </c>
      <c r="DG20">
        <f t="shared" si="22"/>
        <v>1.6253974000000002</v>
      </c>
      <c r="DH20">
        <f t="shared" si="23"/>
        <v>0.21721119999999955</v>
      </c>
      <c r="DI20">
        <f t="shared" si="24"/>
        <v>9.1878999999999988E-2</v>
      </c>
      <c r="DJ20">
        <f t="shared" si="25"/>
        <v>0.19999999999999574</v>
      </c>
      <c r="DK20">
        <f t="shared" si="26"/>
        <v>0</v>
      </c>
      <c r="DL20">
        <f t="shared" si="27"/>
        <v>7.4650999999999801E-2</v>
      </c>
      <c r="DM20">
        <f t="shared" si="28"/>
        <v>0</v>
      </c>
      <c r="DN20">
        <f t="shared" si="29"/>
        <v>2.879200000000004E-2</v>
      </c>
      <c r="DO20">
        <f t="shared" si="30"/>
        <v>0</v>
      </c>
      <c r="DP20">
        <f t="shared" si="31"/>
        <v>7.6091499999999979E-2</v>
      </c>
      <c r="DQ20">
        <f t="shared" si="32"/>
        <v>1.4990999999999755E-3</v>
      </c>
      <c r="DR20">
        <f t="shared" si="33"/>
        <v>2.7289900000000089E-2</v>
      </c>
      <c r="DS20">
        <f t="shared" si="34"/>
        <v>0</v>
      </c>
      <c r="DT20">
        <f t="shared" si="35"/>
        <v>0.29999999999999716</v>
      </c>
      <c r="DU20">
        <f t="shared" si="36"/>
        <v>0</v>
      </c>
      <c r="DV20">
        <f t="shared" si="37"/>
        <v>2.1914999999999019E-3</v>
      </c>
      <c r="DW20">
        <f t="shared" si="38"/>
        <v>3.6340000000000261E-3</v>
      </c>
      <c r="DX20">
        <f t="shared" si="39"/>
        <v>8.3440000000001291E-4</v>
      </c>
      <c r="DY20">
        <f t="shared" si="40"/>
        <v>0.21792599999999851</v>
      </c>
      <c r="DZ20">
        <f t="shared" si="41"/>
        <v>1.9127000000001004E-3</v>
      </c>
      <c r="EA20">
        <f t="shared" si="42"/>
        <v>4.1029999999997457E-4</v>
      </c>
      <c r="EB20">
        <f t="shared" si="43"/>
        <v>5.0800000000006396E-4</v>
      </c>
      <c r="EC20">
        <f t="shared" si="44"/>
        <v>0</v>
      </c>
      <c r="ED20">
        <f t="shared" si="45"/>
        <v>0</v>
      </c>
      <c r="EE20">
        <f t="shared" si="46"/>
        <v>0</v>
      </c>
      <c r="EF20">
        <f t="shared" si="47"/>
        <v>3.6380000000013624E-4</v>
      </c>
      <c r="EG20">
        <f t="shared" si="48"/>
        <v>2.9789999999996208E-4</v>
      </c>
      <c r="EH20">
        <f t="shared" si="49"/>
        <v>1.4288000000000078E-3</v>
      </c>
      <c r="EI20">
        <f t="shared" si="50"/>
        <v>8.844399999997421E-3</v>
      </c>
      <c r="EJ20">
        <f t="shared" si="51"/>
        <v>3.7583000000001032E-3</v>
      </c>
      <c r="EK20">
        <f t="shared" si="52"/>
        <v>9.4699999999975359E-5</v>
      </c>
      <c r="EL20">
        <f t="shared" si="53"/>
        <v>1.3140000000000374E-3</v>
      </c>
      <c r="EM20">
        <f t="shared" si="54"/>
        <v>0</v>
      </c>
      <c r="EN20">
        <f t="shared" si="55"/>
        <v>0.69999999999999574</v>
      </c>
      <c r="EO20">
        <f t="shared" si="56"/>
        <v>0</v>
      </c>
      <c r="EP20">
        <f t="shared" si="57"/>
        <v>2.9650399999999966E-2</v>
      </c>
      <c r="EQ20">
        <f t="shared" si="58"/>
        <v>2.0148000000000055E-2</v>
      </c>
      <c r="ER20">
        <f t="shared" si="59"/>
        <v>3.87961E-2</v>
      </c>
      <c r="ES20">
        <f t="shared" si="60"/>
        <v>0.47116279999999833</v>
      </c>
      <c r="ET20">
        <f t="shared" si="61"/>
        <v>9.6130300000000002E-2</v>
      </c>
      <c r="EU20">
        <f t="shared" si="62"/>
        <v>1.0131000000000001E-2</v>
      </c>
      <c r="EV20">
        <f t="shared" si="63"/>
        <v>3.2111100000000059E-2</v>
      </c>
      <c r="EW20">
        <f t="shared" si="64"/>
        <v>0</v>
      </c>
      <c r="EX20">
        <f t="shared" si="65"/>
        <v>5.2999999999999972</v>
      </c>
      <c r="EY20">
        <f t="shared" si="66"/>
        <v>0</v>
      </c>
      <c r="EZ20">
        <f t="shared" si="67"/>
        <v>1.4468900000000229E-2</v>
      </c>
      <c r="FA20">
        <f t="shared" si="68"/>
        <v>0.50145220000000001</v>
      </c>
      <c r="FB20">
        <f t="shared" si="69"/>
        <v>7.3839600000000005E-2</v>
      </c>
      <c r="FC20">
        <f t="shared" si="70"/>
        <v>4.4299335000000006</v>
      </c>
      <c r="FD20">
        <f t="shared" si="71"/>
        <v>0.10460650000000005</v>
      </c>
      <c r="FE20">
        <f t="shared" si="72"/>
        <v>0.12018319999999999</v>
      </c>
      <c r="FF20">
        <f t="shared" si="73"/>
        <v>4.9545600000000078E-2</v>
      </c>
      <c r="FG20">
        <f t="shared" si="74"/>
        <v>7.6600000000003055E-5</v>
      </c>
      <c r="FH20">
        <f t="shared" si="75"/>
        <v>0.69999999999999574</v>
      </c>
      <c r="FI20">
        <f t="shared" si="76"/>
        <v>0</v>
      </c>
      <c r="FJ20">
        <f t="shared" si="77"/>
        <v>1.727029999999985E-2</v>
      </c>
      <c r="FK20">
        <f t="shared" si="78"/>
        <v>9.3630000000000102E-3</v>
      </c>
      <c r="FL20">
        <f t="shared" si="79"/>
        <v>5.2229399999999981E-2</v>
      </c>
      <c r="FM20">
        <f t="shared" si="80"/>
        <v>0.43624499999999955</v>
      </c>
      <c r="FN20">
        <f t="shared" si="81"/>
        <v>0.1391559</v>
      </c>
      <c r="FO20">
        <f t="shared" si="82"/>
        <v>1.1992999999999865E-3</v>
      </c>
      <c r="FP20">
        <f t="shared" si="83"/>
        <v>4.7086600000000089E-2</v>
      </c>
      <c r="FQ20">
        <f t="shared" si="84"/>
        <v>0</v>
      </c>
      <c r="FR20">
        <f t="shared" si="85"/>
        <v>14.899999999999999</v>
      </c>
      <c r="FS20">
        <f t="shared" si="86"/>
        <v>0</v>
      </c>
      <c r="FT20">
        <f t="shared" si="87"/>
        <v>0.69929450000000015</v>
      </c>
      <c r="FU20">
        <f t="shared" si="88"/>
        <v>0.15064650000000002</v>
      </c>
      <c r="FV20">
        <f t="shared" si="89"/>
        <v>6.9005699999999948E-2</v>
      </c>
      <c r="FW20">
        <f t="shared" si="90"/>
        <v>13.7674713</v>
      </c>
      <c r="FX20">
        <f t="shared" si="91"/>
        <v>3.7633299999999981E-2</v>
      </c>
      <c r="FY20">
        <f t="shared" si="92"/>
        <v>0.15780359999999999</v>
      </c>
      <c r="FZ20">
        <f t="shared" si="93"/>
        <v>2.2633000000000014E-2</v>
      </c>
      <c r="GA20">
        <f t="shared" si="94"/>
        <v>8.6147000000000029E-3</v>
      </c>
      <c r="GB20">
        <f t="shared" si="95"/>
        <v>3.7999999999999972</v>
      </c>
      <c r="GC20">
        <f t="shared" si="96"/>
        <v>0</v>
      </c>
      <c r="GD20">
        <f t="shared" si="97"/>
        <v>2.2668984000000001</v>
      </c>
      <c r="GE20">
        <f t="shared" si="98"/>
        <v>-0.47714239999999997</v>
      </c>
      <c r="GF20">
        <f t="shared" si="99"/>
        <v>-4.5852000000000004E-2</v>
      </c>
      <c r="GG20">
        <f t="shared" si="100"/>
        <v>2.3762988999999983</v>
      </c>
      <c r="GH20">
        <f t="shared" si="101"/>
        <v>1.2489088000000002</v>
      </c>
      <c r="GI20">
        <f t="shared" si="102"/>
        <v>-1.758915</v>
      </c>
      <c r="GJ20">
        <f t="shared" si="103"/>
        <v>0.27526430000000007</v>
      </c>
      <c r="GK20">
        <f t="shared" si="104"/>
        <v>-6.4864499999999992E-2</v>
      </c>
    </row>
    <row r="21" spans="1:193" x14ac:dyDescent="0.25">
      <c r="A21" t="s">
        <v>363</v>
      </c>
      <c r="B21">
        <v>34.5</v>
      </c>
      <c r="C21">
        <v>0.5</v>
      </c>
      <c r="D21">
        <v>5.2053951999999999</v>
      </c>
      <c r="E21">
        <v>0.27594089999999999</v>
      </c>
      <c r="F21">
        <v>0.36289159999999998</v>
      </c>
      <c r="G21">
        <v>26.875478699999999</v>
      </c>
      <c r="H21">
        <v>0.92292719999999995</v>
      </c>
      <c r="I21">
        <v>6.9868E-2</v>
      </c>
      <c r="J21">
        <v>0.32649689999999998</v>
      </c>
      <c r="K21">
        <v>1.65568E-2</v>
      </c>
      <c r="L21" s="2">
        <v>34.200000000000003</v>
      </c>
      <c r="M21" s="2">
        <v>0.5</v>
      </c>
      <c r="N21" s="2">
        <v>4.9418658999999998</v>
      </c>
      <c r="O21" s="2">
        <v>0.27594089999999999</v>
      </c>
      <c r="P21" s="2">
        <v>0.35910360000000002</v>
      </c>
      <c r="Q21" s="2">
        <v>26.875478699999999</v>
      </c>
      <c r="R21" s="2">
        <v>0.91622009999999998</v>
      </c>
      <c r="S21" s="2">
        <v>6.5361199999999994E-2</v>
      </c>
      <c r="T21" s="2">
        <v>0.32449159999999999</v>
      </c>
      <c r="U21" s="2">
        <v>1.65568E-2</v>
      </c>
      <c r="V21" s="2">
        <v>31.6</v>
      </c>
      <c r="W21" s="2">
        <v>0.5</v>
      </c>
      <c r="X21" s="2">
        <v>5.1254621</v>
      </c>
      <c r="Y21" s="2">
        <v>0.2524284</v>
      </c>
      <c r="Z21" s="2">
        <v>0.3597649</v>
      </c>
      <c r="AA21" s="2">
        <v>24.126577399999999</v>
      </c>
      <c r="AB21" s="2">
        <v>0.91540710000000003</v>
      </c>
      <c r="AC21" s="2">
        <v>6.8715899999999996E-2</v>
      </c>
      <c r="AD21" s="2">
        <v>0.32389449999999997</v>
      </c>
      <c r="AE21" s="2">
        <v>1.65568E-2</v>
      </c>
      <c r="AF21" s="2">
        <v>34.5</v>
      </c>
      <c r="AG21" s="2">
        <v>0.5</v>
      </c>
      <c r="AH21" s="2">
        <v>5.2016077000000003</v>
      </c>
      <c r="AI21" s="2">
        <v>0.27583459999999999</v>
      </c>
      <c r="AJ21" s="2">
        <v>0.36047810000000002</v>
      </c>
      <c r="AK21" s="2">
        <v>26.857219700000002</v>
      </c>
      <c r="AL21" s="2">
        <v>0.91785340000000004</v>
      </c>
      <c r="AM21" s="2">
        <v>6.8043900000000004E-2</v>
      </c>
      <c r="AN21" s="2">
        <v>0.32484030000000003</v>
      </c>
      <c r="AO21" s="2">
        <v>1.65568E-2</v>
      </c>
      <c r="AP21" s="2">
        <v>33.799999999999997</v>
      </c>
      <c r="AQ21" s="2">
        <v>0.5</v>
      </c>
      <c r="AR21" s="2">
        <v>5.1499819999999996</v>
      </c>
      <c r="AS21" s="2">
        <v>0.2706887</v>
      </c>
      <c r="AT21" s="2">
        <v>0.25779380000000002</v>
      </c>
      <c r="AU21" s="2">
        <v>26.6933556</v>
      </c>
      <c r="AV21" s="2">
        <v>0.64600440000000003</v>
      </c>
      <c r="AW21" s="2">
        <v>6.21494E-2</v>
      </c>
      <c r="AX21" s="2">
        <v>0.22718269999999999</v>
      </c>
      <c r="AY21" s="2">
        <v>1.65568E-2</v>
      </c>
      <c r="AZ21" s="2">
        <v>32.5</v>
      </c>
      <c r="BA21" s="2">
        <v>0.5</v>
      </c>
      <c r="BB21" s="2">
        <v>5.1996155000000002</v>
      </c>
      <c r="BC21" s="2">
        <v>0.13156219999999999</v>
      </c>
      <c r="BD21" s="2">
        <v>0.34647529999999999</v>
      </c>
      <c r="BE21" s="2">
        <v>25.076972999999999</v>
      </c>
      <c r="BF21" s="2">
        <v>0.90668720000000003</v>
      </c>
      <c r="BG21" s="2">
        <v>3.40185E-2</v>
      </c>
      <c r="BH21" s="2">
        <v>0.3235614</v>
      </c>
      <c r="BI21" s="2">
        <v>1.65568E-2</v>
      </c>
      <c r="BJ21" s="2">
        <v>31.1</v>
      </c>
      <c r="BK21" s="2">
        <v>0.5</v>
      </c>
      <c r="BL21" s="2">
        <v>5.0742316000000001</v>
      </c>
      <c r="BM21" s="2">
        <v>0.21039350000000001</v>
      </c>
      <c r="BN21" s="2">
        <v>0.27715970000000001</v>
      </c>
      <c r="BO21" s="2">
        <v>24.043340700000002</v>
      </c>
      <c r="BP21" s="2">
        <v>0.70047899999999996</v>
      </c>
      <c r="BQ21" s="2">
        <v>5.9064499999999999E-2</v>
      </c>
      <c r="BR21" s="2">
        <v>0.24721319999999999</v>
      </c>
      <c r="BS21" s="2">
        <v>1.65568E-2</v>
      </c>
      <c r="BT21" s="2">
        <v>27.4</v>
      </c>
      <c r="BU21" s="2">
        <v>0.5</v>
      </c>
      <c r="BV21" s="2">
        <v>3.7991347000000002</v>
      </c>
      <c r="BW21" s="2">
        <v>0.25859769999999999</v>
      </c>
      <c r="BX21" s="2">
        <v>0.35533130000000002</v>
      </c>
      <c r="BY21" s="2">
        <v>21.2142944</v>
      </c>
      <c r="BZ21" s="2">
        <v>0.90504150000000005</v>
      </c>
      <c r="CA21" s="2">
        <v>6.6700599999999999E-2</v>
      </c>
      <c r="CB21" s="2">
        <v>0.32034580000000001</v>
      </c>
      <c r="CC21" s="2">
        <v>1.65568E-2</v>
      </c>
      <c r="CD21" s="2">
        <v>29.9</v>
      </c>
      <c r="CE21" s="2">
        <v>0.5</v>
      </c>
      <c r="CF21" s="2">
        <v>2.2115184999999999</v>
      </c>
      <c r="CG21" s="2">
        <v>0.25835960000000002</v>
      </c>
      <c r="CH21" s="2">
        <v>0.28175070000000002</v>
      </c>
      <c r="CI21" s="2">
        <v>25.635709800000001</v>
      </c>
      <c r="CJ21" s="2">
        <v>0.70724600000000004</v>
      </c>
      <c r="CK21" s="2">
        <v>6.5571099999999993E-2</v>
      </c>
      <c r="CL21" s="2">
        <v>0.24880969999999999</v>
      </c>
      <c r="CM21" s="2">
        <v>1.40727E-2</v>
      </c>
      <c r="CO21" t="str">
        <f t="shared" si="4"/>
        <v>AZ_Santa Cruz0004</v>
      </c>
      <c r="CP21">
        <f t="shared" si="5"/>
        <v>34.5</v>
      </c>
      <c r="CQ21">
        <f t="shared" si="6"/>
        <v>0.5</v>
      </c>
      <c r="CR21">
        <f t="shared" si="7"/>
        <v>5.2053951999999999</v>
      </c>
      <c r="CS21">
        <f t="shared" si="8"/>
        <v>0.27594089999999999</v>
      </c>
      <c r="CT21">
        <f t="shared" si="9"/>
        <v>0.36289159999999998</v>
      </c>
      <c r="CU21">
        <f t="shared" si="10"/>
        <v>26.875478699999999</v>
      </c>
      <c r="CV21">
        <f t="shared" si="11"/>
        <v>0.92292719999999995</v>
      </c>
      <c r="CW21">
        <f t="shared" si="12"/>
        <v>6.9868E-2</v>
      </c>
      <c r="CX21">
        <f t="shared" si="13"/>
        <v>0.32649689999999998</v>
      </c>
      <c r="CY21">
        <f t="shared" si="14"/>
        <v>1.65568E-2</v>
      </c>
      <c r="CZ21">
        <f t="shared" si="15"/>
        <v>13.5</v>
      </c>
      <c r="DA21">
        <f t="shared" si="16"/>
        <v>0.5</v>
      </c>
      <c r="DB21">
        <f t="shared" si="17"/>
        <v>0.26565160000000088</v>
      </c>
      <c r="DC21">
        <f t="shared" si="18"/>
        <v>2.2193000000000351E-3</v>
      </c>
      <c r="DD21">
        <f t="shared" si="19"/>
        <v>5.7616200000000228E-2</v>
      </c>
      <c r="DE21">
        <f t="shared" si="20"/>
        <v>12.39459840000001</v>
      </c>
      <c r="DF21">
        <f t="shared" si="21"/>
        <v>0.15444830000000054</v>
      </c>
      <c r="DG21">
        <f t="shared" si="22"/>
        <v>5.4909999999999681E-4</v>
      </c>
      <c r="DH21">
        <f t="shared" si="23"/>
        <v>5.4860900000000101E-2</v>
      </c>
      <c r="DI21">
        <f t="shared" si="24"/>
        <v>1.40727E-2</v>
      </c>
      <c r="DJ21">
        <f t="shared" si="25"/>
        <v>0.29999999999999716</v>
      </c>
      <c r="DK21">
        <f t="shared" si="26"/>
        <v>0</v>
      </c>
      <c r="DL21">
        <f t="shared" si="27"/>
        <v>0.26352930000000008</v>
      </c>
      <c r="DM21">
        <f t="shared" si="28"/>
        <v>0</v>
      </c>
      <c r="DN21">
        <f t="shared" si="29"/>
        <v>3.7879999999999581E-3</v>
      </c>
      <c r="DO21">
        <f t="shared" si="30"/>
        <v>0</v>
      </c>
      <c r="DP21">
        <f t="shared" si="31"/>
        <v>6.7070999999999659E-3</v>
      </c>
      <c r="DQ21">
        <f t="shared" si="32"/>
        <v>4.5068000000000052E-3</v>
      </c>
      <c r="DR21">
        <f t="shared" si="33"/>
        <v>2.0052999999999876E-3</v>
      </c>
      <c r="DS21">
        <f t="shared" si="34"/>
        <v>0</v>
      </c>
      <c r="DT21">
        <f t="shared" si="35"/>
        <v>2.8999999999999986</v>
      </c>
      <c r="DU21">
        <f t="shared" si="36"/>
        <v>0</v>
      </c>
      <c r="DV21">
        <f t="shared" si="37"/>
        <v>7.9933099999999868E-2</v>
      </c>
      <c r="DW21">
        <f t="shared" si="38"/>
        <v>2.3512499999999992E-2</v>
      </c>
      <c r="DX21">
        <f t="shared" si="39"/>
        <v>3.1266999999999823E-3</v>
      </c>
      <c r="DY21">
        <f t="shared" si="40"/>
        <v>2.7489013</v>
      </c>
      <c r="DZ21">
        <f t="shared" si="41"/>
        <v>7.5200999999999185E-3</v>
      </c>
      <c r="EA21">
        <f t="shared" si="42"/>
        <v>1.1521000000000031E-3</v>
      </c>
      <c r="EB21">
        <f t="shared" si="43"/>
        <v>2.6024000000000047E-3</v>
      </c>
      <c r="EC21">
        <f t="shared" si="44"/>
        <v>0</v>
      </c>
      <c r="ED21">
        <f t="shared" si="45"/>
        <v>0</v>
      </c>
      <c r="EE21">
        <f t="shared" si="46"/>
        <v>0</v>
      </c>
      <c r="EF21">
        <f t="shared" si="47"/>
        <v>3.7874999999996106E-3</v>
      </c>
      <c r="EG21">
        <f t="shared" si="48"/>
        <v>1.0630000000000361E-4</v>
      </c>
      <c r="EH21">
        <f t="shared" si="49"/>
        <v>2.4134999999999573E-3</v>
      </c>
      <c r="EI21">
        <f t="shared" si="50"/>
        <v>1.8258999999996917E-2</v>
      </c>
      <c r="EJ21">
        <f t="shared" si="51"/>
        <v>5.0737999999999062E-3</v>
      </c>
      <c r="EK21">
        <f t="shared" si="52"/>
        <v>1.8240999999999952E-3</v>
      </c>
      <c r="EL21">
        <f t="shared" si="53"/>
        <v>1.6565999999999526E-3</v>
      </c>
      <c r="EM21">
        <f t="shared" si="54"/>
        <v>0</v>
      </c>
      <c r="EN21">
        <f t="shared" si="55"/>
        <v>0.70000000000000284</v>
      </c>
      <c r="EO21">
        <f t="shared" si="56"/>
        <v>0</v>
      </c>
      <c r="EP21">
        <f t="shared" si="57"/>
        <v>5.5413200000000273E-2</v>
      </c>
      <c r="EQ21">
        <f t="shared" si="58"/>
        <v>5.2521999999999847E-3</v>
      </c>
      <c r="ER21">
        <f t="shared" si="59"/>
        <v>0.10509779999999996</v>
      </c>
      <c r="ES21">
        <f t="shared" si="60"/>
        <v>0.18212309999999832</v>
      </c>
      <c r="ET21">
        <f t="shared" si="61"/>
        <v>0.27692279999999991</v>
      </c>
      <c r="EU21">
        <f t="shared" si="62"/>
        <v>7.7185999999999991E-3</v>
      </c>
      <c r="EV21">
        <f t="shared" si="63"/>
        <v>9.9314199999999991E-2</v>
      </c>
      <c r="EW21">
        <f t="shared" si="64"/>
        <v>0</v>
      </c>
      <c r="EX21">
        <f t="shared" si="65"/>
        <v>2</v>
      </c>
      <c r="EY21">
        <f t="shared" si="66"/>
        <v>0</v>
      </c>
      <c r="EZ21">
        <f t="shared" si="67"/>
        <v>5.7796999999997212E-3</v>
      </c>
      <c r="FA21">
        <f t="shared" si="68"/>
        <v>0.1443787</v>
      </c>
      <c r="FB21">
        <f t="shared" si="69"/>
        <v>1.6416299999999995E-2</v>
      </c>
      <c r="FC21">
        <f t="shared" si="70"/>
        <v>1.7985056999999998</v>
      </c>
      <c r="FD21">
        <f t="shared" si="71"/>
        <v>1.6239999999999921E-2</v>
      </c>
      <c r="FE21">
        <f t="shared" si="72"/>
        <v>3.5849499999999999E-2</v>
      </c>
      <c r="FF21">
        <f t="shared" si="73"/>
        <v>2.9354999999999798E-3</v>
      </c>
      <c r="FG21">
        <f t="shared" si="74"/>
        <v>0</v>
      </c>
      <c r="FH21">
        <f t="shared" si="75"/>
        <v>3.3999999999999986</v>
      </c>
      <c r="FI21">
        <f t="shared" si="76"/>
        <v>0</v>
      </c>
      <c r="FJ21">
        <f t="shared" si="77"/>
        <v>0.13116359999999982</v>
      </c>
      <c r="FK21">
        <f t="shared" si="78"/>
        <v>6.5547399999999978E-2</v>
      </c>
      <c r="FL21">
        <f t="shared" si="79"/>
        <v>8.5731899999999972E-2</v>
      </c>
      <c r="FM21">
        <f t="shared" si="80"/>
        <v>2.8321379999999969</v>
      </c>
      <c r="FN21">
        <f t="shared" si="81"/>
        <v>0.22244819999999998</v>
      </c>
      <c r="FO21">
        <f t="shared" si="82"/>
        <v>1.0803500000000001E-2</v>
      </c>
      <c r="FP21">
        <f t="shared" si="83"/>
        <v>7.9283699999999985E-2</v>
      </c>
      <c r="FQ21">
        <f t="shared" si="84"/>
        <v>0</v>
      </c>
      <c r="FR21">
        <f t="shared" si="85"/>
        <v>7.1000000000000014</v>
      </c>
      <c r="FS21">
        <f t="shared" si="86"/>
        <v>0</v>
      </c>
      <c r="FT21">
        <f t="shared" si="87"/>
        <v>1.4062604999999997</v>
      </c>
      <c r="FU21">
        <f t="shared" si="88"/>
        <v>1.7343200000000003E-2</v>
      </c>
      <c r="FV21">
        <f t="shared" si="89"/>
        <v>7.5602999999999643E-3</v>
      </c>
      <c r="FW21">
        <f t="shared" si="90"/>
        <v>5.6611842999999986</v>
      </c>
      <c r="FX21">
        <f t="shared" si="91"/>
        <v>1.7885699999999893E-2</v>
      </c>
      <c r="FY21">
        <f t="shared" si="92"/>
        <v>3.1674000000000008E-3</v>
      </c>
      <c r="FZ21">
        <f t="shared" si="93"/>
        <v>6.1510999999999649E-3</v>
      </c>
      <c r="GA21">
        <f t="shared" si="94"/>
        <v>0</v>
      </c>
      <c r="GB21">
        <f t="shared" si="95"/>
        <v>4.6000000000000014</v>
      </c>
      <c r="GC21">
        <f t="shared" si="96"/>
        <v>0</v>
      </c>
      <c r="GD21">
        <f t="shared" si="97"/>
        <v>2.9938766999999999</v>
      </c>
      <c r="GE21">
        <f t="shared" si="98"/>
        <v>1.7581299999999966E-2</v>
      </c>
      <c r="GF21">
        <f t="shared" si="99"/>
        <v>8.114089999999996E-2</v>
      </c>
      <c r="GG21">
        <f t="shared" si="100"/>
        <v>1.2397688999999978</v>
      </c>
      <c r="GH21">
        <f t="shared" si="101"/>
        <v>0.21568119999999991</v>
      </c>
      <c r="GI21">
        <f t="shared" si="102"/>
        <v>4.2969000000000063E-3</v>
      </c>
      <c r="GJ21">
        <f t="shared" si="103"/>
        <v>7.7687199999999984E-2</v>
      </c>
      <c r="GK21">
        <f t="shared" si="104"/>
        <v>2.4840999999999995E-3</v>
      </c>
    </row>
    <row r="22" spans="1:193" x14ac:dyDescent="0.25">
      <c r="A22" t="s">
        <v>364</v>
      </c>
      <c r="B22">
        <v>10.7</v>
      </c>
      <c r="C22">
        <v>0.5</v>
      </c>
      <c r="D22">
        <v>4.7773700000000003</v>
      </c>
      <c r="E22">
        <v>0.42723909999999998</v>
      </c>
      <c r="F22">
        <v>0.37150290000000002</v>
      </c>
      <c r="G22">
        <v>3.1721854</v>
      </c>
      <c r="H22">
        <v>1.0496422000000001</v>
      </c>
      <c r="I22">
        <v>5.9973499999999999E-2</v>
      </c>
      <c r="J22">
        <v>0.36229240000000001</v>
      </c>
      <c r="K22">
        <v>4.6460799999999997E-2</v>
      </c>
      <c r="L22" s="2">
        <v>10.6</v>
      </c>
      <c r="M22" s="2">
        <v>0.5</v>
      </c>
      <c r="N22" s="2">
        <v>4.7338901</v>
      </c>
      <c r="O22" s="2">
        <v>0.42723909999999998</v>
      </c>
      <c r="P22" s="2">
        <v>0.36285390000000001</v>
      </c>
      <c r="Q22" s="2">
        <v>3.1721854</v>
      </c>
      <c r="R22" s="2">
        <v>1.0268344</v>
      </c>
      <c r="S22" s="2">
        <v>5.79584E-2</v>
      </c>
      <c r="T22" s="2">
        <v>0.35397879999999998</v>
      </c>
      <c r="U22" s="2">
        <v>4.6460799999999997E-2</v>
      </c>
      <c r="V22" s="2">
        <v>10.1</v>
      </c>
      <c r="W22" s="2">
        <v>0.5</v>
      </c>
      <c r="X22" s="2">
        <v>5.5138091999999999</v>
      </c>
      <c r="Y22" s="2">
        <v>0.248222</v>
      </c>
      <c r="Z22" s="2">
        <v>0.39822950000000001</v>
      </c>
      <c r="AA22" s="2">
        <v>1.8418106000000001</v>
      </c>
      <c r="AB22" s="2">
        <v>1.1689818000000001</v>
      </c>
      <c r="AC22" s="2">
        <v>0</v>
      </c>
      <c r="AD22" s="2">
        <v>0.41111340000000002</v>
      </c>
      <c r="AE22" s="2">
        <v>3.6636799999999997E-2</v>
      </c>
      <c r="AF22" s="2">
        <v>10.7</v>
      </c>
      <c r="AG22" s="2">
        <v>0.5</v>
      </c>
      <c r="AH22" s="2">
        <v>4.7758960999999998</v>
      </c>
      <c r="AI22" s="2">
        <v>0.42696279999999998</v>
      </c>
      <c r="AJ22" s="2">
        <v>0.3689402</v>
      </c>
      <c r="AK22" s="2">
        <v>3.1709805000000002</v>
      </c>
      <c r="AL22" s="2">
        <v>1.0426873999999999</v>
      </c>
      <c r="AM22" s="2">
        <v>5.8791999999999997E-2</v>
      </c>
      <c r="AN22" s="2">
        <v>0.35995250000000001</v>
      </c>
      <c r="AO22" s="2">
        <v>4.6460799999999997E-2</v>
      </c>
      <c r="AP22" s="2">
        <v>10.199999999999999</v>
      </c>
      <c r="AQ22" s="2">
        <v>0.5</v>
      </c>
      <c r="AR22" s="2">
        <v>4.7543173000000003</v>
      </c>
      <c r="AS22" s="2">
        <v>0.41937140000000001</v>
      </c>
      <c r="AT22" s="2">
        <v>0.28181440000000002</v>
      </c>
      <c r="AU22" s="2">
        <v>3.1584978000000001</v>
      </c>
      <c r="AV22" s="2">
        <v>0.77374330000000002</v>
      </c>
      <c r="AW22" s="2">
        <v>5.2926599999999997E-2</v>
      </c>
      <c r="AX22" s="2">
        <v>0.27161279999999999</v>
      </c>
      <c r="AY22" s="2">
        <v>4.6460799999999997E-2</v>
      </c>
      <c r="AZ22" s="2">
        <v>10.3</v>
      </c>
      <c r="BA22" s="2">
        <v>0.5</v>
      </c>
      <c r="BB22" s="2">
        <v>4.7648524999999999</v>
      </c>
      <c r="BC22" s="2">
        <v>0.24920680000000001</v>
      </c>
      <c r="BD22" s="2">
        <v>0.34510750000000001</v>
      </c>
      <c r="BE22" s="2">
        <v>3.0302525</v>
      </c>
      <c r="BF22" s="2">
        <v>0.9999287</v>
      </c>
      <c r="BG22" s="2">
        <v>2.7365899999999999E-2</v>
      </c>
      <c r="BH22" s="2">
        <v>0.34542600000000001</v>
      </c>
      <c r="BI22" s="2">
        <v>4.6460799999999997E-2</v>
      </c>
      <c r="BJ22" s="2">
        <v>10.5</v>
      </c>
      <c r="BK22" s="2">
        <v>0.5</v>
      </c>
      <c r="BL22" s="2">
        <v>4.7654724000000002</v>
      </c>
      <c r="BM22" s="2">
        <v>0.42075630000000003</v>
      </c>
      <c r="BN22" s="2">
        <v>0.3359761</v>
      </c>
      <c r="BO22" s="2">
        <v>3.1540856000000002</v>
      </c>
      <c r="BP22" s="2">
        <v>0.94462219999999997</v>
      </c>
      <c r="BQ22" s="2">
        <v>5.76225E-2</v>
      </c>
      <c r="BR22" s="2">
        <v>0.3272195</v>
      </c>
      <c r="BS22" s="2">
        <v>4.6460799999999997E-2</v>
      </c>
      <c r="BT22" s="2">
        <v>8.4</v>
      </c>
      <c r="BU22" s="2">
        <v>0.5</v>
      </c>
      <c r="BV22" s="2">
        <v>4.2641969</v>
      </c>
      <c r="BW22" s="2">
        <v>0.24716070000000001</v>
      </c>
      <c r="BX22" s="2">
        <v>0.39183210000000002</v>
      </c>
      <c r="BY22" s="2">
        <v>1.4206169</v>
      </c>
      <c r="BZ22" s="2">
        <v>1.1520883</v>
      </c>
      <c r="CA22" s="2">
        <v>0</v>
      </c>
      <c r="CB22" s="2">
        <v>0.40470010000000001</v>
      </c>
      <c r="CC22" s="2">
        <v>3.6350800000000003E-2</v>
      </c>
      <c r="CD22" s="2">
        <v>7.9</v>
      </c>
      <c r="CE22" s="2">
        <v>0.5</v>
      </c>
      <c r="CF22" s="2">
        <v>2.0937412000000002</v>
      </c>
      <c r="CG22" s="2">
        <v>0.45954450000000002</v>
      </c>
      <c r="CH22" s="2">
        <v>0.24689040000000001</v>
      </c>
      <c r="CI22" s="2">
        <v>3.5689220000000001</v>
      </c>
      <c r="CJ22" s="2">
        <v>0.73145939999999998</v>
      </c>
      <c r="CK22" s="2">
        <v>5.3696300000000002E-2</v>
      </c>
      <c r="CL22" s="2">
        <v>0.2417522</v>
      </c>
      <c r="CM22" s="2">
        <v>3.66767E-2</v>
      </c>
      <c r="CO22" t="str">
        <f t="shared" si="4"/>
        <v>AZ_Yavapai2002</v>
      </c>
      <c r="CP22">
        <f t="shared" si="5"/>
        <v>10.7</v>
      </c>
      <c r="CQ22">
        <f t="shared" si="6"/>
        <v>0.5</v>
      </c>
      <c r="CR22">
        <f t="shared" si="7"/>
        <v>4.7773700000000003</v>
      </c>
      <c r="CS22">
        <f t="shared" si="8"/>
        <v>0.42723909999999998</v>
      </c>
      <c r="CT22">
        <f t="shared" si="9"/>
        <v>0.37150290000000002</v>
      </c>
      <c r="CU22">
        <f t="shared" si="10"/>
        <v>3.1721854</v>
      </c>
      <c r="CV22">
        <f t="shared" si="11"/>
        <v>1.0496422000000001</v>
      </c>
      <c r="CW22">
        <f t="shared" si="12"/>
        <v>5.9973499999999999E-2</v>
      </c>
      <c r="CX22">
        <f t="shared" si="13"/>
        <v>0.36229240000000001</v>
      </c>
      <c r="CY22">
        <f t="shared" si="14"/>
        <v>4.6460799999999997E-2</v>
      </c>
      <c r="CZ22">
        <f t="shared" si="15"/>
        <v>3.8000000000000043</v>
      </c>
      <c r="DA22">
        <f t="shared" si="16"/>
        <v>0.5</v>
      </c>
      <c r="DB22">
        <f t="shared" si="17"/>
        <v>2.2245856999999978</v>
      </c>
      <c r="DC22">
        <f t="shared" si="18"/>
        <v>-9.2210099999999851E-2</v>
      </c>
      <c r="DD22">
        <f t="shared" si="19"/>
        <v>0.1311237999999999</v>
      </c>
      <c r="DE22">
        <f t="shared" si="20"/>
        <v>0.31205350000000065</v>
      </c>
      <c r="DF22">
        <f t="shared" si="21"/>
        <v>0.4928500999999994</v>
      </c>
      <c r="DG22">
        <f t="shared" si="22"/>
        <v>-0.11145279999999998</v>
      </c>
      <c r="DH22">
        <f t="shared" si="23"/>
        <v>0.17970849999999991</v>
      </c>
      <c r="DI22">
        <f t="shared" si="24"/>
        <v>1.6742700000000006E-2</v>
      </c>
      <c r="DJ22">
        <f t="shared" si="25"/>
        <v>9.9999999999999645E-2</v>
      </c>
      <c r="DK22">
        <f t="shared" si="26"/>
        <v>0</v>
      </c>
      <c r="DL22">
        <f t="shared" si="27"/>
        <v>4.3479900000000349E-2</v>
      </c>
      <c r="DM22">
        <f t="shared" si="28"/>
        <v>0</v>
      </c>
      <c r="DN22">
        <f t="shared" si="29"/>
        <v>8.6490000000000178E-3</v>
      </c>
      <c r="DO22">
        <f t="shared" si="30"/>
        <v>0</v>
      </c>
      <c r="DP22">
        <f t="shared" si="31"/>
        <v>2.2807800000000045E-2</v>
      </c>
      <c r="DQ22">
        <f t="shared" si="32"/>
        <v>2.0150999999999988E-3</v>
      </c>
      <c r="DR22">
        <f t="shared" si="33"/>
        <v>8.3136000000000321E-3</v>
      </c>
      <c r="DS22">
        <f t="shared" si="34"/>
        <v>0</v>
      </c>
      <c r="DT22">
        <f t="shared" si="35"/>
        <v>0.59999999999999964</v>
      </c>
      <c r="DU22">
        <f t="shared" si="36"/>
        <v>0</v>
      </c>
      <c r="DV22">
        <f t="shared" si="37"/>
        <v>-0.73643919999999952</v>
      </c>
      <c r="DW22">
        <f t="shared" si="38"/>
        <v>0.17901709999999998</v>
      </c>
      <c r="DX22">
        <f t="shared" si="39"/>
        <v>-2.6726599999999989E-2</v>
      </c>
      <c r="DY22">
        <f t="shared" si="40"/>
        <v>1.3303748</v>
      </c>
      <c r="DZ22">
        <f t="shared" si="41"/>
        <v>-0.11933959999999999</v>
      </c>
      <c r="EA22">
        <f t="shared" si="42"/>
        <v>5.9973499999999999E-2</v>
      </c>
      <c r="EB22">
        <f t="shared" si="43"/>
        <v>-4.8821000000000003E-2</v>
      </c>
      <c r="EC22">
        <f t="shared" si="44"/>
        <v>9.8239999999999994E-3</v>
      </c>
      <c r="ED22">
        <f t="shared" si="45"/>
        <v>0</v>
      </c>
      <c r="EE22">
        <f t="shared" si="46"/>
        <v>0</v>
      </c>
      <c r="EF22">
        <f t="shared" si="47"/>
        <v>1.4739000000005831E-3</v>
      </c>
      <c r="EG22">
        <f t="shared" si="48"/>
        <v>2.763000000000071E-4</v>
      </c>
      <c r="EH22">
        <f t="shared" si="49"/>
        <v>2.5627000000000288E-3</v>
      </c>
      <c r="EI22">
        <f t="shared" si="50"/>
        <v>1.2048999999998422E-3</v>
      </c>
      <c r="EJ22">
        <f t="shared" si="51"/>
        <v>6.9548000000001498E-3</v>
      </c>
      <c r="EK22">
        <f t="shared" si="52"/>
        <v>1.181500000000002E-3</v>
      </c>
      <c r="EL22">
        <f t="shared" si="53"/>
        <v>2.3399000000000059E-3</v>
      </c>
      <c r="EM22">
        <f t="shared" si="54"/>
        <v>0</v>
      </c>
      <c r="EN22">
        <f t="shared" si="55"/>
        <v>0.5</v>
      </c>
      <c r="EO22">
        <f t="shared" si="56"/>
        <v>0</v>
      </c>
      <c r="EP22">
        <f t="shared" si="57"/>
        <v>2.3052700000000037E-2</v>
      </c>
      <c r="EQ22">
        <f t="shared" si="58"/>
        <v>7.8676999999999775E-3</v>
      </c>
      <c r="ER22">
        <f t="shared" si="59"/>
        <v>8.9688500000000004E-2</v>
      </c>
      <c r="ES22">
        <f t="shared" si="60"/>
        <v>1.3687599999999911E-2</v>
      </c>
      <c r="ET22">
        <f t="shared" si="61"/>
        <v>0.27589890000000006</v>
      </c>
      <c r="EU22">
        <f t="shared" si="62"/>
        <v>7.0469000000000018E-3</v>
      </c>
      <c r="EV22">
        <f t="shared" si="63"/>
        <v>9.0679600000000027E-2</v>
      </c>
      <c r="EW22">
        <f t="shared" si="64"/>
        <v>0</v>
      </c>
      <c r="EX22">
        <f t="shared" si="65"/>
        <v>0.39999999999999858</v>
      </c>
      <c r="EY22">
        <f t="shared" si="66"/>
        <v>0</v>
      </c>
      <c r="EZ22">
        <f t="shared" si="67"/>
        <v>1.2517500000000403E-2</v>
      </c>
      <c r="FA22">
        <f t="shared" si="68"/>
        <v>0.17803229999999998</v>
      </c>
      <c r="FB22">
        <f t="shared" si="69"/>
        <v>2.6395400000000013E-2</v>
      </c>
      <c r="FC22">
        <f t="shared" si="70"/>
        <v>0.14193290000000003</v>
      </c>
      <c r="FD22">
        <f t="shared" si="71"/>
        <v>4.9713500000000077E-2</v>
      </c>
      <c r="FE22">
        <f t="shared" si="72"/>
        <v>3.26076E-2</v>
      </c>
      <c r="FF22">
        <f t="shared" si="73"/>
        <v>1.6866400000000004E-2</v>
      </c>
      <c r="FG22">
        <f t="shared" si="74"/>
        <v>0</v>
      </c>
      <c r="FH22">
        <f t="shared" si="75"/>
        <v>0.19999999999999929</v>
      </c>
      <c r="FI22">
        <f t="shared" si="76"/>
        <v>0</v>
      </c>
      <c r="FJ22">
        <f t="shared" si="77"/>
        <v>1.1897600000000175E-2</v>
      </c>
      <c r="FK22">
        <f t="shared" si="78"/>
        <v>6.4827999999999553E-3</v>
      </c>
      <c r="FL22">
        <f t="shared" si="79"/>
        <v>3.5526800000000025E-2</v>
      </c>
      <c r="FM22">
        <f t="shared" si="80"/>
        <v>1.8099799999999888E-2</v>
      </c>
      <c r="FN22">
        <f t="shared" si="81"/>
        <v>0.10502000000000011</v>
      </c>
      <c r="FO22">
        <f t="shared" si="82"/>
        <v>2.3509999999999989E-3</v>
      </c>
      <c r="FP22">
        <f t="shared" si="83"/>
        <v>3.5072900000000018E-2</v>
      </c>
      <c r="FQ22">
        <f t="shared" si="84"/>
        <v>0</v>
      </c>
      <c r="FR22">
        <f t="shared" si="85"/>
        <v>2.2999999999999989</v>
      </c>
      <c r="FS22">
        <f t="shared" si="86"/>
        <v>0</v>
      </c>
      <c r="FT22">
        <f t="shared" si="87"/>
        <v>0.51317310000000038</v>
      </c>
      <c r="FU22">
        <f t="shared" si="88"/>
        <v>0.18007839999999997</v>
      </c>
      <c r="FV22">
        <f t="shared" si="89"/>
        <v>-2.0329199999999992E-2</v>
      </c>
      <c r="FW22">
        <f t="shared" si="90"/>
        <v>1.7515685000000001</v>
      </c>
      <c r="FX22">
        <f t="shared" si="91"/>
        <v>-0.10244609999999987</v>
      </c>
      <c r="FY22">
        <f t="shared" si="92"/>
        <v>5.9973499999999999E-2</v>
      </c>
      <c r="FZ22">
        <f t="shared" si="93"/>
        <v>-4.2407699999999993E-2</v>
      </c>
      <c r="GA22">
        <f t="shared" si="94"/>
        <v>1.0109999999999994E-2</v>
      </c>
      <c r="GB22">
        <f t="shared" si="95"/>
        <v>2.7999999999999989</v>
      </c>
      <c r="GC22">
        <f t="shared" si="96"/>
        <v>0</v>
      </c>
      <c r="GD22">
        <f t="shared" si="97"/>
        <v>2.6836288000000001</v>
      </c>
      <c r="GE22">
        <f t="shared" si="98"/>
        <v>-3.230540000000004E-2</v>
      </c>
      <c r="GF22">
        <f t="shared" si="99"/>
        <v>0.12461250000000001</v>
      </c>
      <c r="GG22">
        <f t="shared" si="100"/>
        <v>-0.39673660000000011</v>
      </c>
      <c r="GH22">
        <f t="shared" si="101"/>
        <v>0.3181828000000001</v>
      </c>
      <c r="GI22">
        <f t="shared" si="102"/>
        <v>6.2771999999999967E-3</v>
      </c>
      <c r="GJ22">
        <f t="shared" si="103"/>
        <v>0.12054020000000001</v>
      </c>
      <c r="GK22">
        <f t="shared" si="104"/>
        <v>9.784099999999997E-3</v>
      </c>
    </row>
    <row r="23" spans="1:193" x14ac:dyDescent="0.25">
      <c r="A23" t="s">
        <v>365</v>
      </c>
      <c r="B23">
        <v>38.5</v>
      </c>
      <c r="C23">
        <v>0.5</v>
      </c>
      <c r="D23">
        <v>0.92888630000000005</v>
      </c>
      <c r="E23">
        <v>2.5117873999999998</v>
      </c>
      <c r="F23">
        <v>3.6740073999999998</v>
      </c>
      <c r="G23">
        <v>16.461957900000002</v>
      </c>
      <c r="H23">
        <v>1.9711699</v>
      </c>
      <c r="I23">
        <v>10.161549600000001</v>
      </c>
      <c r="J23">
        <v>2.0312836000000001</v>
      </c>
      <c r="K23">
        <v>0.33713330000000002</v>
      </c>
      <c r="L23" s="2">
        <v>38.299999999999997</v>
      </c>
      <c r="M23" s="2">
        <v>0.5</v>
      </c>
      <c r="N23" s="2">
        <v>0.92650690000000002</v>
      </c>
      <c r="O23" s="2">
        <v>2.5117873999999998</v>
      </c>
      <c r="P23" s="2">
        <v>3.6312497000000001</v>
      </c>
      <c r="Q23" s="2">
        <v>16.461957900000002</v>
      </c>
      <c r="R23" s="2">
        <v>1.8910844</v>
      </c>
      <c r="S23" s="2">
        <v>10.1163177</v>
      </c>
      <c r="T23" s="2">
        <v>2.0175879000000001</v>
      </c>
      <c r="U23" s="2">
        <v>0.33713330000000002</v>
      </c>
      <c r="V23" s="2">
        <v>37.700000000000003</v>
      </c>
      <c r="W23" s="2">
        <v>0.5</v>
      </c>
      <c r="X23" s="2">
        <v>0.91834039999999995</v>
      </c>
      <c r="Y23" s="2">
        <v>2.4206777000000002</v>
      </c>
      <c r="Z23" s="2">
        <v>3.6521246000000001</v>
      </c>
      <c r="AA23" s="2">
        <v>15.847546599999999</v>
      </c>
      <c r="AB23" s="2">
        <v>1.9569614</v>
      </c>
      <c r="AC23" s="2">
        <v>10.103741599999999</v>
      </c>
      <c r="AD23" s="2">
        <v>2.0194508999999998</v>
      </c>
      <c r="AE23" s="2">
        <v>0.33713330000000002</v>
      </c>
      <c r="AF23" s="2">
        <v>38.5</v>
      </c>
      <c r="AG23" s="2">
        <v>0.5</v>
      </c>
      <c r="AH23" s="2">
        <v>0.92879339999999999</v>
      </c>
      <c r="AI23" s="2">
        <v>2.5104847000000001</v>
      </c>
      <c r="AJ23" s="2">
        <v>3.6614496999999999</v>
      </c>
      <c r="AK23" s="2">
        <v>16.458692599999999</v>
      </c>
      <c r="AL23" s="2">
        <v>1.9698399</v>
      </c>
      <c r="AM23" s="2">
        <v>10.1199102</v>
      </c>
      <c r="AN23" s="2">
        <v>2.0234051000000002</v>
      </c>
      <c r="AO23" s="2">
        <v>0.33713330000000002</v>
      </c>
      <c r="AP23" s="2">
        <v>36</v>
      </c>
      <c r="AQ23" s="2">
        <v>0.5</v>
      </c>
      <c r="AR23" s="2">
        <v>0.87234339999999999</v>
      </c>
      <c r="AS23" s="2">
        <v>2.3037512000000002</v>
      </c>
      <c r="AT23" s="2">
        <v>3.2903836000000002</v>
      </c>
      <c r="AU23" s="2">
        <v>15.9702663</v>
      </c>
      <c r="AV23" s="2">
        <v>1.5790535000000001</v>
      </c>
      <c r="AW23" s="2">
        <v>9.3375692000000008</v>
      </c>
      <c r="AX23" s="2">
        <v>1.8511397999999999</v>
      </c>
      <c r="AY23" s="2">
        <v>0.33713330000000002</v>
      </c>
      <c r="AZ23" s="2">
        <v>24.2</v>
      </c>
      <c r="BA23" s="2">
        <v>0.5</v>
      </c>
      <c r="BB23" s="2">
        <v>0.8472769</v>
      </c>
      <c r="BC23" s="2">
        <v>1.3036352</v>
      </c>
      <c r="BD23" s="2">
        <v>1.1451287999999999</v>
      </c>
      <c r="BE23" s="2">
        <v>16.058448800000001</v>
      </c>
      <c r="BF23" s="2">
        <v>1.5640882</v>
      </c>
      <c r="BG23" s="2">
        <v>1.9761964000000001</v>
      </c>
      <c r="BH23" s="2">
        <v>0.54989030000000005</v>
      </c>
      <c r="BI23" s="2">
        <v>0.35117769999999998</v>
      </c>
      <c r="BJ23" s="2">
        <v>38.5</v>
      </c>
      <c r="BK23" s="2">
        <v>0.5</v>
      </c>
      <c r="BL23" s="2">
        <v>0.92853859999999999</v>
      </c>
      <c r="BM23" s="2">
        <v>2.5092043999999998</v>
      </c>
      <c r="BN23" s="2">
        <v>3.6624276999999998</v>
      </c>
      <c r="BO23" s="2">
        <v>16.452968599999998</v>
      </c>
      <c r="BP23" s="2">
        <v>1.9497465</v>
      </c>
      <c r="BQ23" s="2">
        <v>10.148220999999999</v>
      </c>
      <c r="BR23" s="2">
        <v>2.0272117000000001</v>
      </c>
      <c r="BS23" s="2">
        <v>0.33713330000000002</v>
      </c>
      <c r="BT23" s="2">
        <v>22.6</v>
      </c>
      <c r="BU23" s="2">
        <v>0.5</v>
      </c>
      <c r="BV23" s="2">
        <v>0.58133950000000001</v>
      </c>
      <c r="BW23" s="2">
        <v>1.6122367</v>
      </c>
      <c r="BX23" s="2">
        <v>3.3352656000000001</v>
      </c>
      <c r="BY23" s="2">
        <v>3.3886364000000002</v>
      </c>
      <c r="BZ23" s="2">
        <v>1.6672958</v>
      </c>
      <c r="CA23" s="2">
        <v>9.3818482999999997</v>
      </c>
      <c r="CB23" s="2">
        <v>1.8655505999999999</v>
      </c>
      <c r="CC23" s="2">
        <v>0.3453831</v>
      </c>
      <c r="CD23" s="2">
        <v>36.6</v>
      </c>
      <c r="CE23" s="2">
        <v>0.5</v>
      </c>
      <c r="CF23" s="2">
        <v>0.51890190000000003</v>
      </c>
      <c r="CG23" s="2">
        <v>2.4561886999999998</v>
      </c>
      <c r="CH23" s="2">
        <v>3.3490894</v>
      </c>
      <c r="CI23" s="2">
        <v>16.305387499999998</v>
      </c>
      <c r="CJ23" s="2">
        <v>1.1807474</v>
      </c>
      <c r="CK23" s="2">
        <v>10.0470066</v>
      </c>
      <c r="CL23" s="2">
        <v>1.9564298</v>
      </c>
      <c r="CM23" s="2">
        <v>0.33713330000000002</v>
      </c>
      <c r="CO23" t="str">
        <f t="shared" si="4"/>
        <v>CA_Alameda0007</v>
      </c>
      <c r="CP23">
        <f t="shared" si="5"/>
        <v>38.5</v>
      </c>
      <c r="CQ23">
        <f t="shared" si="6"/>
        <v>0.5</v>
      </c>
      <c r="CR23">
        <f t="shared" si="7"/>
        <v>0.92888630000000005</v>
      </c>
      <c r="CS23">
        <f t="shared" si="8"/>
        <v>2.5117873999999998</v>
      </c>
      <c r="CT23">
        <f t="shared" si="9"/>
        <v>3.6740073999999998</v>
      </c>
      <c r="CU23">
        <f t="shared" si="10"/>
        <v>16.461957900000002</v>
      </c>
      <c r="CV23">
        <f t="shared" si="11"/>
        <v>1.9711699</v>
      </c>
      <c r="CW23">
        <f t="shared" si="12"/>
        <v>10.161549600000001</v>
      </c>
      <c r="CX23">
        <f t="shared" si="13"/>
        <v>2.0312836000000001</v>
      </c>
      <c r="CY23">
        <f t="shared" si="14"/>
        <v>0.33713330000000002</v>
      </c>
      <c r="CZ23">
        <f t="shared" si="15"/>
        <v>2.8999999999999986</v>
      </c>
      <c r="DA23">
        <f t="shared" si="16"/>
        <v>0.5</v>
      </c>
      <c r="DB23">
        <f t="shared" si="17"/>
        <v>1.9836899999999602E-2</v>
      </c>
      <c r="DC23">
        <f t="shared" si="18"/>
        <v>4.5454200000001332E-2</v>
      </c>
      <c r="DD23">
        <f t="shared" si="19"/>
        <v>9.0673000000016657E-3</v>
      </c>
      <c r="DE23">
        <f t="shared" si="20"/>
        <v>1.7101993999999863</v>
      </c>
      <c r="DF23">
        <f t="shared" si="21"/>
        <v>-3.9372200000000301E-2</v>
      </c>
      <c r="DG23">
        <f t="shared" si="22"/>
        <v>9.9963799999992276E-2</v>
      </c>
      <c r="DH23">
        <f t="shared" si="23"/>
        <v>9.1680899999999399E-2</v>
      </c>
      <c r="DI23">
        <f t="shared" si="24"/>
        <v>0.35942749999999996</v>
      </c>
      <c r="DJ23">
        <f t="shared" si="25"/>
        <v>0.20000000000000284</v>
      </c>
      <c r="DK23">
        <f t="shared" si="26"/>
        <v>0</v>
      </c>
      <c r="DL23">
        <f t="shared" si="27"/>
        <v>2.3794000000000315E-3</v>
      </c>
      <c r="DM23">
        <f t="shared" si="28"/>
        <v>0</v>
      </c>
      <c r="DN23">
        <f t="shared" si="29"/>
        <v>4.2757699999999677E-2</v>
      </c>
      <c r="DO23">
        <f t="shared" si="30"/>
        <v>0</v>
      </c>
      <c r="DP23">
        <f t="shared" si="31"/>
        <v>8.0085500000000032E-2</v>
      </c>
      <c r="DQ23">
        <f t="shared" si="32"/>
        <v>4.5231900000000991E-2</v>
      </c>
      <c r="DR23">
        <f t="shared" si="33"/>
        <v>1.3695699999999977E-2</v>
      </c>
      <c r="DS23">
        <f t="shared" si="34"/>
        <v>0</v>
      </c>
      <c r="DT23">
        <f t="shared" si="35"/>
        <v>0.79999999999999716</v>
      </c>
      <c r="DU23">
        <f t="shared" si="36"/>
        <v>0</v>
      </c>
      <c r="DV23">
        <f t="shared" si="37"/>
        <v>1.0545900000000108E-2</v>
      </c>
      <c r="DW23">
        <f t="shared" si="38"/>
        <v>9.1109699999999627E-2</v>
      </c>
      <c r="DX23">
        <f t="shared" si="39"/>
        <v>2.1882799999999758E-2</v>
      </c>
      <c r="DY23">
        <f t="shared" si="40"/>
        <v>0.61441130000000221</v>
      </c>
      <c r="DZ23">
        <f t="shared" si="41"/>
        <v>1.4208500000000068E-2</v>
      </c>
      <c r="EA23">
        <f t="shared" si="42"/>
        <v>5.7808000000001414E-2</v>
      </c>
      <c r="EB23">
        <f t="shared" si="43"/>
        <v>1.1832700000000251E-2</v>
      </c>
      <c r="EC23">
        <f t="shared" si="44"/>
        <v>0</v>
      </c>
      <c r="ED23">
        <f t="shared" si="45"/>
        <v>0</v>
      </c>
      <c r="EE23">
        <f t="shared" si="46"/>
        <v>0</v>
      </c>
      <c r="EF23">
        <f t="shared" si="47"/>
        <v>9.2900000000062377E-5</v>
      </c>
      <c r="EG23">
        <f t="shared" si="48"/>
        <v>1.3026999999996569E-3</v>
      </c>
      <c r="EH23">
        <f t="shared" si="49"/>
        <v>1.2557699999999894E-2</v>
      </c>
      <c r="EI23">
        <f t="shared" si="50"/>
        <v>3.265300000002469E-3</v>
      </c>
      <c r="EJ23">
        <f t="shared" si="51"/>
        <v>1.3300000000000534E-3</v>
      </c>
      <c r="EK23">
        <f t="shared" si="52"/>
        <v>4.1639400000001103E-2</v>
      </c>
      <c r="EL23">
        <f t="shared" si="53"/>
        <v>7.8784999999998995E-3</v>
      </c>
      <c r="EM23">
        <f t="shared" si="54"/>
        <v>0</v>
      </c>
      <c r="EN23">
        <f t="shared" si="55"/>
        <v>2.5</v>
      </c>
      <c r="EO23">
        <f t="shared" si="56"/>
        <v>0</v>
      </c>
      <c r="EP23">
        <f t="shared" si="57"/>
        <v>5.6542900000000063E-2</v>
      </c>
      <c r="EQ23">
        <f t="shared" si="58"/>
        <v>0.20803619999999956</v>
      </c>
      <c r="ER23">
        <f t="shared" si="59"/>
        <v>0.38362379999999963</v>
      </c>
      <c r="ES23">
        <f t="shared" si="60"/>
        <v>0.49169160000000112</v>
      </c>
      <c r="ET23">
        <f t="shared" si="61"/>
        <v>0.39211639999999992</v>
      </c>
      <c r="EU23">
        <f t="shared" si="62"/>
        <v>0.82398039999999995</v>
      </c>
      <c r="EV23">
        <f t="shared" si="63"/>
        <v>0.18014380000000019</v>
      </c>
      <c r="EW23">
        <f t="shared" si="64"/>
        <v>0</v>
      </c>
      <c r="EX23">
        <f t="shared" si="65"/>
        <v>14.3</v>
      </c>
      <c r="EY23">
        <f t="shared" si="66"/>
        <v>0</v>
      </c>
      <c r="EZ23">
        <f t="shared" si="67"/>
        <v>8.1609400000000054E-2</v>
      </c>
      <c r="FA23">
        <f t="shared" si="68"/>
        <v>1.2081521999999998</v>
      </c>
      <c r="FB23">
        <f t="shared" si="69"/>
        <v>2.5288785999999996</v>
      </c>
      <c r="FC23">
        <f t="shared" si="70"/>
        <v>0.40350910000000084</v>
      </c>
      <c r="FD23">
        <f t="shared" si="71"/>
        <v>0.40708169999999999</v>
      </c>
      <c r="FE23">
        <f t="shared" si="72"/>
        <v>8.1853532000000016</v>
      </c>
      <c r="FF23">
        <f t="shared" si="73"/>
        <v>1.4813933000000001</v>
      </c>
      <c r="FG23">
        <f t="shared" si="74"/>
        <v>-1.4044399999999957E-2</v>
      </c>
      <c r="FH23">
        <f t="shared" si="75"/>
        <v>0</v>
      </c>
      <c r="FI23">
        <f t="shared" si="76"/>
        <v>0</v>
      </c>
      <c r="FJ23">
        <f t="shared" si="77"/>
        <v>3.4770000000006185E-4</v>
      </c>
      <c r="FK23">
        <f t="shared" si="78"/>
        <v>2.583000000000002E-3</v>
      </c>
      <c r="FL23">
        <f t="shared" si="79"/>
        <v>1.1579699999999971E-2</v>
      </c>
      <c r="FM23">
        <f t="shared" si="80"/>
        <v>8.9893000000031975E-3</v>
      </c>
      <c r="FN23">
        <f t="shared" si="81"/>
        <v>2.1423399999999981E-2</v>
      </c>
      <c r="FO23">
        <f t="shared" si="82"/>
        <v>1.3328600000001245E-2</v>
      </c>
      <c r="FP23">
        <f t="shared" si="83"/>
        <v>4.0719000000000172E-3</v>
      </c>
      <c r="FQ23">
        <f t="shared" si="84"/>
        <v>0</v>
      </c>
      <c r="FR23">
        <f t="shared" si="85"/>
        <v>15.899999999999999</v>
      </c>
      <c r="FS23">
        <f t="shared" si="86"/>
        <v>0</v>
      </c>
      <c r="FT23">
        <f t="shared" si="87"/>
        <v>0.34754680000000004</v>
      </c>
      <c r="FU23">
        <f t="shared" si="88"/>
        <v>0.89955069999999981</v>
      </c>
      <c r="FV23">
        <f t="shared" si="89"/>
        <v>0.33874179999999976</v>
      </c>
      <c r="FW23">
        <f t="shared" si="90"/>
        <v>13.073321500000002</v>
      </c>
      <c r="FX23">
        <f t="shared" si="91"/>
        <v>0.30387410000000004</v>
      </c>
      <c r="FY23">
        <f t="shared" si="92"/>
        <v>0.77970130000000104</v>
      </c>
      <c r="FZ23">
        <f t="shared" si="93"/>
        <v>0.16573300000000013</v>
      </c>
      <c r="GA23">
        <f t="shared" si="94"/>
        <v>-8.2497999999999738E-3</v>
      </c>
      <c r="GB23">
        <f t="shared" si="95"/>
        <v>1.8999999999999986</v>
      </c>
      <c r="GC23">
        <f t="shared" si="96"/>
        <v>0</v>
      </c>
      <c r="GD23">
        <f t="shared" si="97"/>
        <v>0.40998440000000003</v>
      </c>
      <c r="GE23">
        <f t="shared" si="98"/>
        <v>5.5598700000000001E-2</v>
      </c>
      <c r="GF23">
        <f t="shared" si="99"/>
        <v>0.32491799999999982</v>
      </c>
      <c r="GG23">
        <f t="shared" si="100"/>
        <v>0.15657040000000322</v>
      </c>
      <c r="GH23">
        <f t="shared" si="101"/>
        <v>0.79042250000000003</v>
      </c>
      <c r="GI23">
        <f t="shared" si="102"/>
        <v>0.11454300000000117</v>
      </c>
      <c r="GJ23">
        <f t="shared" si="103"/>
        <v>7.4853800000000081E-2</v>
      </c>
      <c r="GK23">
        <f t="shared" si="104"/>
        <v>0</v>
      </c>
    </row>
    <row r="24" spans="1:193" x14ac:dyDescent="0.25">
      <c r="A24" t="s">
        <v>366</v>
      </c>
      <c r="B24">
        <v>24.1</v>
      </c>
      <c r="C24">
        <v>0.5</v>
      </c>
      <c r="D24">
        <v>0.74573639999999997</v>
      </c>
      <c r="E24">
        <v>2.0372960999999998</v>
      </c>
      <c r="F24">
        <v>2.5229556999999998</v>
      </c>
      <c r="G24">
        <v>8.2339125000000006</v>
      </c>
      <c r="H24">
        <v>1.4883671000000001</v>
      </c>
      <c r="I24">
        <v>6.8617262999999999</v>
      </c>
      <c r="J24">
        <v>1.3916424999999999</v>
      </c>
      <c r="K24">
        <v>0.31836399999999998</v>
      </c>
      <c r="L24" s="2">
        <v>23.9</v>
      </c>
      <c r="M24" s="2">
        <v>0.5</v>
      </c>
      <c r="N24" s="2">
        <v>0.74491609999999997</v>
      </c>
      <c r="O24" s="2">
        <v>2.0372960999999998</v>
      </c>
      <c r="P24" s="2">
        <v>2.4872108000000002</v>
      </c>
      <c r="Q24" s="2">
        <v>8.2339125000000006</v>
      </c>
      <c r="R24" s="2">
        <v>1.4185627000000001</v>
      </c>
      <c r="S24" s="2">
        <v>6.8246726999999998</v>
      </c>
      <c r="T24" s="2">
        <v>1.3793838</v>
      </c>
      <c r="U24" s="2">
        <v>0.31836399999999998</v>
      </c>
      <c r="V24" s="2">
        <v>23.7</v>
      </c>
      <c r="W24" s="2">
        <v>0.5</v>
      </c>
      <c r="X24" s="2">
        <v>0.73917390000000005</v>
      </c>
      <c r="Y24" s="2">
        <v>1.9943090999999999</v>
      </c>
      <c r="Z24" s="2">
        <v>2.5007725000000001</v>
      </c>
      <c r="AA24" s="2">
        <v>8.0206546999999997</v>
      </c>
      <c r="AB24" s="2">
        <v>1.4780972999999999</v>
      </c>
      <c r="AC24" s="2">
        <v>6.7979120999999996</v>
      </c>
      <c r="AD24" s="2">
        <v>1.3789754999999999</v>
      </c>
      <c r="AE24" s="2">
        <v>0.31836399999999998</v>
      </c>
      <c r="AF24" s="2">
        <v>24</v>
      </c>
      <c r="AG24" s="2">
        <v>0.5</v>
      </c>
      <c r="AH24" s="2">
        <v>0.74566189999999999</v>
      </c>
      <c r="AI24" s="2">
        <v>2.0364811</v>
      </c>
      <c r="AJ24" s="2">
        <v>2.5132308000000001</v>
      </c>
      <c r="AK24" s="2">
        <v>8.2330894000000008</v>
      </c>
      <c r="AL24" s="2">
        <v>1.4873251999999999</v>
      </c>
      <c r="AM24" s="2">
        <v>6.8294759000000003</v>
      </c>
      <c r="AN24" s="2">
        <v>1.3855609</v>
      </c>
      <c r="AO24" s="2">
        <v>0.31836399999999998</v>
      </c>
      <c r="AP24" s="2">
        <v>21.9</v>
      </c>
      <c r="AQ24" s="2">
        <v>0.5</v>
      </c>
      <c r="AR24" s="2">
        <v>0.71105969999999996</v>
      </c>
      <c r="AS24" s="2">
        <v>1.7755034000000001</v>
      </c>
      <c r="AT24" s="2">
        <v>2.2012271999999999</v>
      </c>
      <c r="AU24" s="2">
        <v>7.9004393000000004</v>
      </c>
      <c r="AV24" s="2">
        <v>1.1028800000000001</v>
      </c>
      <c r="AW24" s="2">
        <v>6.2283888000000003</v>
      </c>
      <c r="AX24" s="2">
        <v>1.2443173999999999</v>
      </c>
      <c r="AY24" s="2">
        <v>0.31836399999999998</v>
      </c>
      <c r="AZ24" s="2">
        <v>14.3</v>
      </c>
      <c r="BA24" s="2">
        <v>0.5</v>
      </c>
      <c r="BB24" s="2">
        <v>0.68681899999999996</v>
      </c>
      <c r="BC24" s="2">
        <v>0.87389700000000003</v>
      </c>
      <c r="BD24" s="2">
        <v>1.005031</v>
      </c>
      <c r="BE24" s="2">
        <v>7.3743901000000003</v>
      </c>
      <c r="BF24" s="2">
        <v>1.4223216000000001</v>
      </c>
      <c r="BG24" s="2">
        <v>1.675983</v>
      </c>
      <c r="BH24" s="2">
        <v>0.48704439999999999</v>
      </c>
      <c r="BI24" s="2">
        <v>0.36435190000000001</v>
      </c>
      <c r="BJ24" s="2">
        <v>24</v>
      </c>
      <c r="BK24" s="2">
        <v>0.5</v>
      </c>
      <c r="BL24" s="2">
        <v>0.74551270000000003</v>
      </c>
      <c r="BM24" s="2">
        <v>2.0358698</v>
      </c>
      <c r="BN24" s="2">
        <v>2.5127505999999999</v>
      </c>
      <c r="BO24" s="2">
        <v>8.2306194000000001</v>
      </c>
      <c r="BP24" s="2">
        <v>1.4693160000000001</v>
      </c>
      <c r="BQ24" s="2">
        <v>6.8500608999999999</v>
      </c>
      <c r="BR24" s="2">
        <v>1.3880037999999999</v>
      </c>
      <c r="BS24" s="2">
        <v>0.31836399999999998</v>
      </c>
      <c r="BT24" s="2">
        <v>15.6</v>
      </c>
      <c r="BU24" s="2">
        <v>0.5</v>
      </c>
      <c r="BV24" s="2">
        <v>0.35890549999999999</v>
      </c>
      <c r="BW24" s="2">
        <v>0.94512350000000001</v>
      </c>
      <c r="BX24" s="2">
        <v>1.3214319999999999</v>
      </c>
      <c r="BY24" s="2">
        <v>5.7616047999999997</v>
      </c>
      <c r="BZ24" s="2">
        <v>2.0499649</v>
      </c>
      <c r="CA24" s="2">
        <v>2.1974241999999999</v>
      </c>
      <c r="CB24" s="2">
        <v>1.0094588</v>
      </c>
      <c r="CC24" s="2">
        <v>1.4865596000000001</v>
      </c>
      <c r="CD24" s="2">
        <v>23.1</v>
      </c>
      <c r="CE24" s="2">
        <v>0.5</v>
      </c>
      <c r="CF24" s="2">
        <v>0.58517940000000002</v>
      </c>
      <c r="CG24" s="2">
        <v>2.0173304000000001</v>
      </c>
      <c r="CH24" s="2">
        <v>2.3547403999999998</v>
      </c>
      <c r="CI24" s="2">
        <v>8.1919193000000003</v>
      </c>
      <c r="CJ24" s="2">
        <v>1.0859127</v>
      </c>
      <c r="CK24" s="2">
        <v>6.7786993999999998</v>
      </c>
      <c r="CL24" s="2">
        <v>1.3455995000000001</v>
      </c>
      <c r="CM24" s="2">
        <v>0.31836399999999998</v>
      </c>
      <c r="CO24" t="str">
        <f t="shared" si="4"/>
        <v>CA_Alameda0009</v>
      </c>
      <c r="CP24">
        <f t="shared" si="5"/>
        <v>24.1</v>
      </c>
      <c r="CQ24">
        <f t="shared" si="6"/>
        <v>0.5</v>
      </c>
      <c r="CR24">
        <f t="shared" si="7"/>
        <v>0.74573639999999997</v>
      </c>
      <c r="CS24">
        <f t="shared" si="8"/>
        <v>2.0372960999999998</v>
      </c>
      <c r="CT24">
        <f t="shared" si="9"/>
        <v>2.5229556999999998</v>
      </c>
      <c r="CU24">
        <f t="shared" si="10"/>
        <v>8.2339125000000006</v>
      </c>
      <c r="CV24">
        <f t="shared" si="11"/>
        <v>1.4883671000000001</v>
      </c>
      <c r="CW24">
        <f t="shared" si="12"/>
        <v>6.8617262999999999</v>
      </c>
      <c r="CX24">
        <f t="shared" si="13"/>
        <v>1.3916424999999999</v>
      </c>
      <c r="CY24">
        <f t="shared" si="14"/>
        <v>0.31836399999999998</v>
      </c>
      <c r="CZ24">
        <f t="shared" si="15"/>
        <v>1.7999999999999901</v>
      </c>
      <c r="DA24">
        <f t="shared" si="16"/>
        <v>0.5</v>
      </c>
      <c r="DB24">
        <f t="shared" si="17"/>
        <v>9.7073400000000198E-2</v>
      </c>
      <c r="DC24">
        <f t="shared" si="18"/>
        <v>-0.54526229999999876</v>
      </c>
      <c r="DD24">
        <f t="shared" si="19"/>
        <v>-0.7642945999999986</v>
      </c>
      <c r="DE24">
        <f t="shared" si="20"/>
        <v>4.3092419999999976</v>
      </c>
      <c r="DF24">
        <f t="shared" si="21"/>
        <v>1.0958106999999997</v>
      </c>
      <c r="DG24">
        <f t="shared" si="22"/>
        <v>-3.8494671000000009</v>
      </c>
      <c r="DH24">
        <f t="shared" si="23"/>
        <v>-0.12315339999999941</v>
      </c>
      <c r="DI24">
        <f t="shared" si="24"/>
        <v>1.5325475000000002</v>
      </c>
      <c r="DJ24">
        <f t="shared" si="25"/>
        <v>0.20000000000000284</v>
      </c>
      <c r="DK24">
        <f t="shared" si="26"/>
        <v>0</v>
      </c>
      <c r="DL24">
        <f t="shared" si="27"/>
        <v>8.2029999999999603E-4</v>
      </c>
      <c r="DM24">
        <f t="shared" si="28"/>
        <v>0</v>
      </c>
      <c r="DN24">
        <f t="shared" si="29"/>
        <v>3.5744899999999635E-2</v>
      </c>
      <c r="DO24">
        <f t="shared" si="30"/>
        <v>0</v>
      </c>
      <c r="DP24">
        <f t="shared" si="31"/>
        <v>6.9804399999999989E-2</v>
      </c>
      <c r="DQ24">
        <f t="shared" si="32"/>
        <v>3.7053600000000131E-2</v>
      </c>
      <c r="DR24">
        <f t="shared" si="33"/>
        <v>1.2258699999999845E-2</v>
      </c>
      <c r="DS24">
        <f t="shared" si="34"/>
        <v>0</v>
      </c>
      <c r="DT24">
        <f t="shared" si="35"/>
        <v>0.40000000000000213</v>
      </c>
      <c r="DU24">
        <f t="shared" si="36"/>
        <v>0</v>
      </c>
      <c r="DV24">
        <f t="shared" si="37"/>
        <v>6.5624999999999156E-3</v>
      </c>
      <c r="DW24">
        <f t="shared" si="38"/>
        <v>4.2986999999999886E-2</v>
      </c>
      <c r="DX24">
        <f t="shared" si="39"/>
        <v>2.2183199999999736E-2</v>
      </c>
      <c r="DY24">
        <f t="shared" si="40"/>
        <v>0.21325780000000094</v>
      </c>
      <c r="DZ24">
        <f t="shared" si="41"/>
        <v>1.0269800000000107E-2</v>
      </c>
      <c r="EA24">
        <f t="shared" si="42"/>
        <v>6.3814200000000376E-2</v>
      </c>
      <c r="EB24">
        <f t="shared" si="43"/>
        <v>1.2666999999999984E-2</v>
      </c>
      <c r="EC24">
        <f t="shared" si="44"/>
        <v>0</v>
      </c>
      <c r="ED24">
        <f t="shared" si="45"/>
        <v>0.10000000000000142</v>
      </c>
      <c r="EE24">
        <f t="shared" si="46"/>
        <v>0</v>
      </c>
      <c r="EF24">
        <f t="shared" si="47"/>
        <v>7.4499999999977362E-5</v>
      </c>
      <c r="EG24">
        <f t="shared" si="48"/>
        <v>8.1499999999978812E-4</v>
      </c>
      <c r="EH24">
        <f t="shared" si="49"/>
        <v>9.7248999999997032E-3</v>
      </c>
      <c r="EI24">
        <f t="shared" si="50"/>
        <v>8.230999999998545E-4</v>
      </c>
      <c r="EJ24">
        <f t="shared" si="51"/>
        <v>1.041900000000151E-3</v>
      </c>
      <c r="EK24">
        <f t="shared" si="52"/>
        <v>3.2250399999999679E-2</v>
      </c>
      <c r="EL24">
        <f t="shared" si="53"/>
        <v>6.0815999999999093E-3</v>
      </c>
      <c r="EM24">
        <f t="shared" si="54"/>
        <v>0</v>
      </c>
      <c r="EN24">
        <f t="shared" si="55"/>
        <v>2.2000000000000028</v>
      </c>
      <c r="EO24">
        <f t="shared" si="56"/>
        <v>0</v>
      </c>
      <c r="EP24">
        <f t="shared" si="57"/>
        <v>3.4676700000000005E-2</v>
      </c>
      <c r="EQ24">
        <f t="shared" si="58"/>
        <v>0.26179269999999977</v>
      </c>
      <c r="ER24">
        <f t="shared" si="59"/>
        <v>0.32172849999999986</v>
      </c>
      <c r="ES24">
        <f t="shared" si="60"/>
        <v>0.33347320000000025</v>
      </c>
      <c r="ET24">
        <f t="shared" si="61"/>
        <v>0.38548709999999997</v>
      </c>
      <c r="EU24">
        <f t="shared" si="62"/>
        <v>0.63333749999999966</v>
      </c>
      <c r="EV24">
        <f t="shared" si="63"/>
        <v>0.14732509999999999</v>
      </c>
      <c r="EW24">
        <f t="shared" si="64"/>
        <v>0</v>
      </c>
      <c r="EX24">
        <f t="shared" si="65"/>
        <v>9.8000000000000007</v>
      </c>
      <c r="EY24">
        <f t="shared" si="66"/>
        <v>0</v>
      </c>
      <c r="EZ24">
        <f t="shared" si="67"/>
        <v>5.8917400000000009E-2</v>
      </c>
      <c r="FA24">
        <f t="shared" si="68"/>
        <v>1.1633990999999999</v>
      </c>
      <c r="FB24">
        <f t="shared" si="69"/>
        <v>1.5179246999999998</v>
      </c>
      <c r="FC24">
        <f t="shared" si="70"/>
        <v>0.85952240000000035</v>
      </c>
      <c r="FD24">
        <f t="shared" si="71"/>
        <v>6.6045499999999979E-2</v>
      </c>
      <c r="FE24">
        <f t="shared" si="72"/>
        <v>5.1857433000000004</v>
      </c>
      <c r="FF24">
        <f t="shared" si="73"/>
        <v>0.90459809999999985</v>
      </c>
      <c r="FG24">
        <f t="shared" si="74"/>
        <v>-4.5987900000000026E-2</v>
      </c>
      <c r="FH24">
        <f t="shared" si="75"/>
        <v>0.10000000000000142</v>
      </c>
      <c r="FI24">
        <f t="shared" si="76"/>
        <v>0</v>
      </c>
      <c r="FJ24">
        <f t="shared" si="77"/>
        <v>2.2369999999993784E-4</v>
      </c>
      <c r="FK24">
        <f t="shared" si="78"/>
        <v>1.4262999999998804E-3</v>
      </c>
      <c r="FL24">
        <f t="shared" si="79"/>
        <v>1.0205099999999856E-2</v>
      </c>
      <c r="FM24">
        <f t="shared" si="80"/>
        <v>3.2931000000004929E-3</v>
      </c>
      <c r="FN24">
        <f t="shared" si="81"/>
        <v>1.9051099999999987E-2</v>
      </c>
      <c r="FO24">
        <f t="shared" si="82"/>
        <v>1.1665400000000048E-2</v>
      </c>
      <c r="FP24">
        <f t="shared" si="83"/>
        <v>3.6386999999999947E-3</v>
      </c>
      <c r="FQ24">
        <f t="shared" si="84"/>
        <v>0</v>
      </c>
      <c r="FR24">
        <f t="shared" si="85"/>
        <v>8.5000000000000018</v>
      </c>
      <c r="FS24">
        <f t="shared" si="86"/>
        <v>0</v>
      </c>
      <c r="FT24">
        <f t="shared" si="87"/>
        <v>0.38683089999999998</v>
      </c>
      <c r="FU24">
        <f t="shared" si="88"/>
        <v>1.0921725999999998</v>
      </c>
      <c r="FV24">
        <f t="shared" si="89"/>
        <v>1.2015236999999999</v>
      </c>
      <c r="FW24">
        <f t="shared" si="90"/>
        <v>2.4723077000000009</v>
      </c>
      <c r="FX24">
        <f t="shared" si="91"/>
        <v>-0.56159779999999992</v>
      </c>
      <c r="FY24">
        <f t="shared" si="92"/>
        <v>4.6643021000000005</v>
      </c>
      <c r="FZ24">
        <f t="shared" si="93"/>
        <v>0.3821836999999999</v>
      </c>
      <c r="GA24">
        <f t="shared" si="94"/>
        <v>-1.1681956000000002</v>
      </c>
      <c r="GB24">
        <f t="shared" si="95"/>
        <v>1</v>
      </c>
      <c r="GC24">
        <f t="shared" si="96"/>
        <v>0</v>
      </c>
      <c r="GD24">
        <f t="shared" si="97"/>
        <v>0.16055699999999995</v>
      </c>
      <c r="GE24">
        <f t="shared" si="98"/>
        <v>1.9965699999999753E-2</v>
      </c>
      <c r="GF24">
        <f t="shared" si="99"/>
        <v>0.16821529999999996</v>
      </c>
      <c r="GG24">
        <f t="shared" si="100"/>
        <v>4.1993200000000286E-2</v>
      </c>
      <c r="GH24">
        <f t="shared" si="101"/>
        <v>0.4024544000000001</v>
      </c>
      <c r="GI24">
        <f t="shared" si="102"/>
        <v>8.3026900000000126E-2</v>
      </c>
      <c r="GJ24">
        <f t="shared" si="103"/>
        <v>4.6042999999999834E-2</v>
      </c>
      <c r="GK24">
        <f t="shared" si="104"/>
        <v>0</v>
      </c>
    </row>
    <row r="25" spans="1:193" x14ac:dyDescent="0.25">
      <c r="A25" t="s">
        <v>367</v>
      </c>
      <c r="B25">
        <v>34.200000000000003</v>
      </c>
      <c r="C25">
        <v>0.5</v>
      </c>
      <c r="D25">
        <v>1.0295437999999999</v>
      </c>
      <c r="E25">
        <v>3.0129329999999999</v>
      </c>
      <c r="F25">
        <v>3.315455</v>
      </c>
      <c r="G25">
        <v>13.3850403</v>
      </c>
      <c r="H25">
        <v>2.0168051999999999</v>
      </c>
      <c r="I25">
        <v>8.8943577000000005</v>
      </c>
      <c r="J25">
        <v>1.802332</v>
      </c>
      <c r="K25">
        <v>0.32686809999999999</v>
      </c>
      <c r="L25" s="2">
        <v>34</v>
      </c>
      <c r="M25" s="2">
        <v>0.5</v>
      </c>
      <c r="N25" s="2">
        <v>1.0276765000000001</v>
      </c>
      <c r="O25" s="2">
        <v>3.0129329999999999</v>
      </c>
      <c r="P25" s="2">
        <v>3.2639364999999998</v>
      </c>
      <c r="Q25" s="2">
        <v>13.3850403</v>
      </c>
      <c r="R25" s="2">
        <v>1.9071887999999999</v>
      </c>
      <c r="S25" s="2">
        <v>8.8555230999999992</v>
      </c>
      <c r="T25" s="2">
        <v>1.7874817000000001</v>
      </c>
      <c r="U25" s="2">
        <v>0.32686809999999999</v>
      </c>
      <c r="V25" s="2">
        <v>33.6</v>
      </c>
      <c r="W25" s="2">
        <v>0.5</v>
      </c>
      <c r="X25" s="2">
        <v>1.019066</v>
      </c>
      <c r="Y25" s="2">
        <v>2.9279242000000001</v>
      </c>
      <c r="Z25" s="2">
        <v>3.2934665999999999</v>
      </c>
      <c r="AA25" s="2">
        <v>12.951846099999999</v>
      </c>
      <c r="AB25" s="2">
        <v>2.0040274</v>
      </c>
      <c r="AC25" s="2">
        <v>8.8342524000000004</v>
      </c>
      <c r="AD25" s="2">
        <v>1.7901516</v>
      </c>
      <c r="AE25" s="2">
        <v>0.32686809999999999</v>
      </c>
      <c r="AF25" s="2">
        <v>34.200000000000003</v>
      </c>
      <c r="AG25" s="2">
        <v>0.5</v>
      </c>
      <c r="AH25" s="2">
        <v>1.0294409</v>
      </c>
      <c r="AI25" s="2">
        <v>3.0115761999999999</v>
      </c>
      <c r="AJ25" s="2">
        <v>3.3055138999999998</v>
      </c>
      <c r="AK25" s="2">
        <v>13.3828201</v>
      </c>
      <c r="AL25" s="2">
        <v>2.015682</v>
      </c>
      <c r="AM25" s="2">
        <v>8.8614654999999996</v>
      </c>
      <c r="AN25" s="2">
        <v>1.7961149999999999</v>
      </c>
      <c r="AO25" s="2">
        <v>0.32686809999999999</v>
      </c>
      <c r="AP25" s="2">
        <v>31.5</v>
      </c>
      <c r="AQ25" s="2">
        <v>0.5</v>
      </c>
      <c r="AR25" s="2">
        <v>0.96577199999999996</v>
      </c>
      <c r="AS25" s="2">
        <v>2.6766353000000001</v>
      </c>
      <c r="AT25" s="2">
        <v>2.9143827</v>
      </c>
      <c r="AU25" s="2">
        <v>12.951232900000001</v>
      </c>
      <c r="AV25" s="2">
        <v>1.5757432</v>
      </c>
      <c r="AW25" s="2">
        <v>8.0651884000000003</v>
      </c>
      <c r="AX25" s="2">
        <v>1.6160988000000001</v>
      </c>
      <c r="AY25" s="2">
        <v>0.32686809999999999</v>
      </c>
      <c r="AZ25" s="2">
        <v>20.7</v>
      </c>
      <c r="BA25" s="2">
        <v>0.5</v>
      </c>
      <c r="BB25" s="2">
        <v>0.90264440000000001</v>
      </c>
      <c r="BC25" s="2">
        <v>1.4408445000000001</v>
      </c>
      <c r="BD25" s="2">
        <v>1.1568414</v>
      </c>
      <c r="BE25" s="2">
        <v>12.304497700000001</v>
      </c>
      <c r="BF25" s="2">
        <v>1.6489126999999999</v>
      </c>
      <c r="BG25" s="2">
        <v>1.9136725999999999</v>
      </c>
      <c r="BH25" s="2">
        <v>0.56083479999999997</v>
      </c>
      <c r="BI25" s="2">
        <v>0.33225189999999999</v>
      </c>
      <c r="BJ25" s="2">
        <v>34.200000000000003</v>
      </c>
      <c r="BK25" s="2">
        <v>0.5</v>
      </c>
      <c r="BL25" s="2">
        <v>1.0292057999999999</v>
      </c>
      <c r="BM25" s="2">
        <v>3.0102193000000002</v>
      </c>
      <c r="BN25" s="2">
        <v>3.3037378999999998</v>
      </c>
      <c r="BO25" s="2">
        <v>13.378837600000001</v>
      </c>
      <c r="BP25" s="2">
        <v>1.9949170000000001</v>
      </c>
      <c r="BQ25" s="2">
        <v>8.8808469999999993</v>
      </c>
      <c r="BR25" s="2">
        <v>1.7980875000000001</v>
      </c>
      <c r="BS25" s="2">
        <v>0.32686809999999999</v>
      </c>
      <c r="BT25" s="2">
        <v>20.8</v>
      </c>
      <c r="BU25" s="2">
        <v>0.5</v>
      </c>
      <c r="BV25" s="2">
        <v>0.56951220000000002</v>
      </c>
      <c r="BW25" s="2">
        <v>2.0988286</v>
      </c>
      <c r="BX25" s="2">
        <v>2.9768739000000002</v>
      </c>
      <c r="BY25" s="2">
        <v>2.9128205999999999</v>
      </c>
      <c r="BZ25" s="2">
        <v>1.6409754999999999</v>
      </c>
      <c r="CA25" s="2">
        <v>8.2015381000000005</v>
      </c>
      <c r="CB25" s="2">
        <v>1.6467257</v>
      </c>
      <c r="CC25" s="2">
        <v>0.33225189999999999</v>
      </c>
      <c r="CD25" s="2">
        <v>32.700000000000003</v>
      </c>
      <c r="CE25" s="2">
        <v>0.5</v>
      </c>
      <c r="CF25" s="2">
        <v>0.68504200000000004</v>
      </c>
      <c r="CG25" s="2">
        <v>2.9668632000000001</v>
      </c>
      <c r="CH25" s="2">
        <v>3.0486748000000001</v>
      </c>
      <c r="CI25" s="2">
        <v>13.2897453</v>
      </c>
      <c r="CJ25" s="2">
        <v>1.3746229000000001</v>
      </c>
      <c r="CK25" s="2">
        <v>8.7840852999999992</v>
      </c>
      <c r="CL25" s="2">
        <v>1.7369961</v>
      </c>
      <c r="CM25" s="2">
        <v>0.32686809999999999</v>
      </c>
      <c r="CO25" t="str">
        <f t="shared" si="4"/>
        <v>CA_Alameda1001</v>
      </c>
      <c r="CP25">
        <f t="shared" si="5"/>
        <v>34.200000000000003</v>
      </c>
      <c r="CQ25">
        <f t="shared" si="6"/>
        <v>0.5</v>
      </c>
      <c r="CR25">
        <f t="shared" si="7"/>
        <v>1.0295437999999999</v>
      </c>
      <c r="CS25">
        <f t="shared" si="8"/>
        <v>3.0129329999999999</v>
      </c>
      <c r="CT25">
        <f t="shared" si="9"/>
        <v>3.315455</v>
      </c>
      <c r="CU25">
        <f t="shared" si="10"/>
        <v>13.3850403</v>
      </c>
      <c r="CV25">
        <f t="shared" si="11"/>
        <v>2.0168051999999999</v>
      </c>
      <c r="CW25">
        <f t="shared" si="12"/>
        <v>8.8943577000000005</v>
      </c>
      <c r="CX25">
        <f t="shared" si="13"/>
        <v>1.802332</v>
      </c>
      <c r="CY25">
        <f t="shared" si="14"/>
        <v>0.32686809999999999</v>
      </c>
      <c r="CZ25">
        <f t="shared" si="15"/>
        <v>2.2999999999999901</v>
      </c>
      <c r="DA25">
        <f t="shared" si="16"/>
        <v>0.5</v>
      </c>
      <c r="DB25">
        <f t="shared" si="17"/>
        <v>2.1553200000000938E-2</v>
      </c>
      <c r="DC25">
        <f t="shared" si="18"/>
        <v>5.52933000000011E-2</v>
      </c>
      <c r="DD25">
        <f t="shared" si="19"/>
        <v>5.5242699999999534E-2</v>
      </c>
      <c r="DE25">
        <f t="shared" si="20"/>
        <v>0.861558500000001</v>
      </c>
      <c r="DF25">
        <f t="shared" si="21"/>
        <v>4.4433100000000891E-2</v>
      </c>
      <c r="DG25">
        <f t="shared" si="22"/>
        <v>0.13606849999999504</v>
      </c>
      <c r="DH25">
        <f t="shared" si="23"/>
        <v>0.1161671999999998</v>
      </c>
      <c r="DI25">
        <f t="shared" si="24"/>
        <v>0.33763569999999998</v>
      </c>
      <c r="DJ25">
        <f t="shared" si="25"/>
        <v>0.20000000000000284</v>
      </c>
      <c r="DK25">
        <f t="shared" si="26"/>
        <v>0</v>
      </c>
      <c r="DL25">
        <f t="shared" si="27"/>
        <v>1.8672999999997941E-3</v>
      </c>
      <c r="DM25">
        <f t="shared" si="28"/>
        <v>0</v>
      </c>
      <c r="DN25">
        <f t="shared" si="29"/>
        <v>5.1518500000000245E-2</v>
      </c>
      <c r="DO25">
        <f t="shared" si="30"/>
        <v>0</v>
      </c>
      <c r="DP25">
        <f t="shared" si="31"/>
        <v>0.10961639999999995</v>
      </c>
      <c r="DQ25">
        <f t="shared" si="32"/>
        <v>3.8834600000001274E-2</v>
      </c>
      <c r="DR25">
        <f t="shared" si="33"/>
        <v>1.4850299999999983E-2</v>
      </c>
      <c r="DS25">
        <f t="shared" si="34"/>
        <v>0</v>
      </c>
      <c r="DT25">
        <f t="shared" si="35"/>
        <v>0.60000000000000142</v>
      </c>
      <c r="DU25">
        <f t="shared" si="36"/>
        <v>0</v>
      </c>
      <c r="DV25">
        <f t="shared" si="37"/>
        <v>1.0477799999999871E-2</v>
      </c>
      <c r="DW25">
        <f t="shared" si="38"/>
        <v>8.5008799999999773E-2</v>
      </c>
      <c r="DX25">
        <f t="shared" si="39"/>
        <v>2.198840000000013E-2</v>
      </c>
      <c r="DY25">
        <f t="shared" si="40"/>
        <v>0.43319420000000086</v>
      </c>
      <c r="DZ25">
        <f t="shared" si="41"/>
        <v>1.2777799999999839E-2</v>
      </c>
      <c r="EA25">
        <f t="shared" si="42"/>
        <v>6.0105300000000028E-2</v>
      </c>
      <c r="EB25">
        <f t="shared" si="43"/>
        <v>1.2180400000000091E-2</v>
      </c>
      <c r="EC25">
        <f t="shared" si="44"/>
        <v>0</v>
      </c>
      <c r="ED25">
        <f t="shared" si="45"/>
        <v>0</v>
      </c>
      <c r="EE25">
        <f t="shared" si="46"/>
        <v>0</v>
      </c>
      <c r="EF25">
        <f t="shared" si="47"/>
        <v>1.0289999999990584E-4</v>
      </c>
      <c r="EG25">
        <f t="shared" si="48"/>
        <v>1.3567999999999358E-3</v>
      </c>
      <c r="EH25">
        <f t="shared" si="49"/>
        <v>9.9411000000002581E-3</v>
      </c>
      <c r="EI25">
        <f t="shared" si="50"/>
        <v>2.2202000000000055E-3</v>
      </c>
      <c r="EJ25">
        <f t="shared" si="51"/>
        <v>1.1231999999998799E-3</v>
      </c>
      <c r="EK25">
        <f t="shared" si="52"/>
        <v>3.2892200000000926E-2</v>
      </c>
      <c r="EL25">
        <f t="shared" si="53"/>
        <v>6.2170000000001391E-3</v>
      </c>
      <c r="EM25">
        <f t="shared" si="54"/>
        <v>0</v>
      </c>
      <c r="EN25">
        <f t="shared" si="55"/>
        <v>2.7000000000000028</v>
      </c>
      <c r="EO25">
        <f t="shared" si="56"/>
        <v>0</v>
      </c>
      <c r="EP25">
        <f t="shared" si="57"/>
        <v>6.3771799999999934E-2</v>
      </c>
      <c r="EQ25">
        <f t="shared" si="58"/>
        <v>0.33629769999999981</v>
      </c>
      <c r="ER25">
        <f t="shared" si="59"/>
        <v>0.40107230000000005</v>
      </c>
      <c r="ES25">
        <f t="shared" si="60"/>
        <v>0.43380739999999918</v>
      </c>
      <c r="ET25">
        <f t="shared" si="61"/>
        <v>0.44106199999999984</v>
      </c>
      <c r="EU25">
        <f t="shared" si="62"/>
        <v>0.82916930000000022</v>
      </c>
      <c r="EV25">
        <f t="shared" si="63"/>
        <v>0.18623319999999999</v>
      </c>
      <c r="EW25">
        <f t="shared" si="64"/>
        <v>0</v>
      </c>
      <c r="EX25">
        <f t="shared" si="65"/>
        <v>13.500000000000004</v>
      </c>
      <c r="EY25">
        <f t="shared" si="66"/>
        <v>0</v>
      </c>
      <c r="EZ25">
        <f t="shared" si="67"/>
        <v>0.12689939999999988</v>
      </c>
      <c r="FA25">
        <f t="shared" si="68"/>
        <v>1.5720884999999998</v>
      </c>
      <c r="FB25">
        <f t="shared" si="69"/>
        <v>2.1586135999999998</v>
      </c>
      <c r="FC25">
        <f t="shared" si="70"/>
        <v>1.0805425999999994</v>
      </c>
      <c r="FD25">
        <f t="shared" si="71"/>
        <v>0.36789249999999996</v>
      </c>
      <c r="FE25">
        <f t="shared" si="72"/>
        <v>6.9806851000000005</v>
      </c>
      <c r="FF25">
        <f t="shared" si="73"/>
        <v>1.2414972</v>
      </c>
      <c r="FG25">
        <f t="shared" si="74"/>
        <v>-5.3837999999999941E-3</v>
      </c>
      <c r="FH25">
        <f t="shared" si="75"/>
        <v>0</v>
      </c>
      <c r="FI25">
        <f t="shared" si="76"/>
        <v>0</v>
      </c>
      <c r="FJ25">
        <f t="shared" si="77"/>
        <v>3.3799999999994945E-4</v>
      </c>
      <c r="FK25">
        <f t="shared" si="78"/>
        <v>2.713699999999708E-3</v>
      </c>
      <c r="FL25">
        <f t="shared" si="79"/>
        <v>1.1717100000000258E-2</v>
      </c>
      <c r="FM25">
        <f t="shared" si="80"/>
        <v>6.2026999999993393E-3</v>
      </c>
      <c r="FN25">
        <f t="shared" si="81"/>
        <v>2.1888199999999802E-2</v>
      </c>
      <c r="FO25">
        <f t="shared" si="82"/>
        <v>1.3510700000001208E-2</v>
      </c>
      <c r="FP25">
        <f t="shared" si="83"/>
        <v>4.2444999999999844E-3</v>
      </c>
      <c r="FQ25">
        <f t="shared" si="84"/>
        <v>0</v>
      </c>
      <c r="FR25">
        <f t="shared" si="85"/>
        <v>13.400000000000002</v>
      </c>
      <c r="FS25">
        <f t="shared" si="86"/>
        <v>0</v>
      </c>
      <c r="FT25">
        <f t="shared" si="87"/>
        <v>0.46003159999999987</v>
      </c>
      <c r="FU25">
        <f t="shared" si="88"/>
        <v>0.91410439999999982</v>
      </c>
      <c r="FV25">
        <f t="shared" si="89"/>
        <v>0.33858109999999986</v>
      </c>
      <c r="FW25">
        <f t="shared" si="90"/>
        <v>10.4722197</v>
      </c>
      <c r="FX25">
        <f t="shared" si="91"/>
        <v>0.37582969999999993</v>
      </c>
      <c r="FY25">
        <f t="shared" si="92"/>
        <v>0.69281959999999998</v>
      </c>
      <c r="FZ25">
        <f t="shared" si="93"/>
        <v>0.15560630000000009</v>
      </c>
      <c r="GA25">
        <f t="shared" si="94"/>
        <v>-5.3837999999999941E-3</v>
      </c>
      <c r="GB25">
        <f t="shared" si="95"/>
        <v>1.5</v>
      </c>
      <c r="GC25">
        <f t="shared" si="96"/>
        <v>0</v>
      </c>
      <c r="GD25">
        <f t="shared" si="97"/>
        <v>0.34450179999999986</v>
      </c>
      <c r="GE25">
        <f t="shared" si="98"/>
        <v>4.6069799999999717E-2</v>
      </c>
      <c r="GF25">
        <f t="shared" si="99"/>
        <v>0.26678019999999991</v>
      </c>
      <c r="GG25">
        <f t="shared" si="100"/>
        <v>9.529500000000013E-2</v>
      </c>
      <c r="GH25">
        <f t="shared" si="101"/>
        <v>0.64218229999999976</v>
      </c>
      <c r="GI25">
        <f t="shared" si="102"/>
        <v>0.11027240000000127</v>
      </c>
      <c r="GJ25">
        <f t="shared" si="103"/>
        <v>6.5335900000000002E-2</v>
      </c>
      <c r="GK25">
        <f t="shared" si="104"/>
        <v>0</v>
      </c>
    </row>
    <row r="26" spans="1:193" x14ac:dyDescent="0.25">
      <c r="A26" t="s">
        <v>368</v>
      </c>
      <c r="B26">
        <v>59.4</v>
      </c>
      <c r="C26">
        <v>0.5</v>
      </c>
      <c r="D26">
        <v>5.3603911000000002</v>
      </c>
      <c r="E26">
        <v>3.1374787999999998</v>
      </c>
      <c r="F26">
        <v>2.602824</v>
      </c>
      <c r="G26">
        <v>37.057537099999998</v>
      </c>
      <c r="H26">
        <v>6.4737977999999998</v>
      </c>
      <c r="I26">
        <v>1.1040934</v>
      </c>
      <c r="J26">
        <v>2.4128234000000002</v>
      </c>
      <c r="K26">
        <v>0.83994539999999995</v>
      </c>
      <c r="L26" s="2">
        <v>59.2</v>
      </c>
      <c r="M26" s="2">
        <v>0.5</v>
      </c>
      <c r="N26" s="2">
        <v>5.3416562000000001</v>
      </c>
      <c r="O26" s="2">
        <v>3.1374787999999998</v>
      </c>
      <c r="P26" s="2">
        <v>2.5584948000000001</v>
      </c>
      <c r="Q26" s="2">
        <v>37.057537099999998</v>
      </c>
      <c r="R26" s="2">
        <v>6.3542303999999996</v>
      </c>
      <c r="S26" s="2">
        <v>1.0963959000000001</v>
      </c>
      <c r="T26" s="2">
        <v>2.3691857000000001</v>
      </c>
      <c r="U26" s="2">
        <v>0.83994539999999995</v>
      </c>
      <c r="V26" s="2">
        <v>39.299999999999997</v>
      </c>
      <c r="W26" s="2">
        <v>0.5</v>
      </c>
      <c r="X26" s="2">
        <v>0.87905500000000003</v>
      </c>
      <c r="Y26" s="2">
        <v>2.6802554000000001</v>
      </c>
      <c r="Z26" s="2">
        <v>0.86811139999999998</v>
      </c>
      <c r="AA26" s="2">
        <v>31.080650299999999</v>
      </c>
      <c r="AB26" s="2">
        <v>1.1321794999999999</v>
      </c>
      <c r="AC26" s="2">
        <v>1.5294622</v>
      </c>
      <c r="AD26" s="2">
        <v>0.43160850000000001</v>
      </c>
      <c r="AE26" s="2">
        <v>0.25479810000000003</v>
      </c>
      <c r="AF26" s="2">
        <v>59.4</v>
      </c>
      <c r="AG26" s="2">
        <v>0.5</v>
      </c>
      <c r="AH26" s="2">
        <v>5.3598552000000002</v>
      </c>
      <c r="AI26" s="2">
        <v>3.1366429</v>
      </c>
      <c r="AJ26" s="2">
        <v>2.5944132999999998</v>
      </c>
      <c r="AK26" s="2">
        <v>37.053832999999997</v>
      </c>
      <c r="AL26" s="2">
        <v>6.4723606</v>
      </c>
      <c r="AM26" s="2">
        <v>1.0768511999999999</v>
      </c>
      <c r="AN26" s="2">
        <v>2.4083676000000001</v>
      </c>
      <c r="AO26" s="2">
        <v>0.83994539999999995</v>
      </c>
      <c r="AP26" s="2">
        <v>58.5</v>
      </c>
      <c r="AQ26" s="2">
        <v>0.5</v>
      </c>
      <c r="AR26" s="2">
        <v>5.3294597000000001</v>
      </c>
      <c r="AS26" s="2">
        <v>3.0240345</v>
      </c>
      <c r="AT26" s="2">
        <v>2.5151799000000001</v>
      </c>
      <c r="AU26" s="2">
        <v>36.694339800000002</v>
      </c>
      <c r="AV26" s="2">
        <v>6.2980679999999998</v>
      </c>
      <c r="AW26" s="2">
        <v>1.020008</v>
      </c>
      <c r="AX26" s="2">
        <v>2.3474499999999998</v>
      </c>
      <c r="AY26" s="2">
        <v>0.83994539999999995</v>
      </c>
      <c r="AZ26" s="2">
        <v>56.5</v>
      </c>
      <c r="BA26" s="2">
        <v>0.5</v>
      </c>
      <c r="BB26" s="2">
        <v>5.1989840999999997</v>
      </c>
      <c r="BC26" s="2">
        <v>2.5767622000000001</v>
      </c>
      <c r="BD26" s="2">
        <v>2.2446286999999998</v>
      </c>
      <c r="BE26" s="2">
        <v>36.520748099999999</v>
      </c>
      <c r="BF26" s="2">
        <v>6.1329966000000002</v>
      </c>
      <c r="BG26" s="2">
        <v>0.29027360000000002</v>
      </c>
      <c r="BH26" s="2">
        <v>2.2363412</v>
      </c>
      <c r="BI26" s="2">
        <v>0.85825750000000001</v>
      </c>
      <c r="BJ26" s="2">
        <v>59.4</v>
      </c>
      <c r="BK26" s="2">
        <v>0.5</v>
      </c>
      <c r="BL26" s="2">
        <v>5.3597783999999997</v>
      </c>
      <c r="BM26" s="2">
        <v>3.1352513000000002</v>
      </c>
      <c r="BN26" s="2">
        <v>2.5953813000000001</v>
      </c>
      <c r="BO26" s="2">
        <v>37.0484352</v>
      </c>
      <c r="BP26" s="2">
        <v>6.4539156000000002</v>
      </c>
      <c r="BQ26" s="2">
        <v>1.1029893</v>
      </c>
      <c r="BR26" s="2">
        <v>2.4070071999999998</v>
      </c>
      <c r="BS26" s="2">
        <v>0.83994539999999995</v>
      </c>
      <c r="BT26" s="2">
        <v>39.4</v>
      </c>
      <c r="BU26" s="2">
        <v>0.5</v>
      </c>
      <c r="BV26" s="2">
        <v>5.1595402000000004</v>
      </c>
      <c r="BW26" s="2">
        <v>1.9519894</v>
      </c>
      <c r="BX26" s="2">
        <v>2.5168414000000001</v>
      </c>
      <c r="BY26" s="2">
        <v>18.7223969</v>
      </c>
      <c r="BZ26" s="2">
        <v>6.4719834000000001</v>
      </c>
      <c r="CA26" s="2">
        <v>0.84201930000000003</v>
      </c>
      <c r="CB26" s="2">
        <v>2.451911</v>
      </c>
      <c r="CC26" s="2">
        <v>0.86116700000000002</v>
      </c>
      <c r="CD26" s="2">
        <v>55.4</v>
      </c>
      <c r="CE26" s="2">
        <v>0.5</v>
      </c>
      <c r="CF26" s="2">
        <v>4.1010641999999997</v>
      </c>
      <c r="CG26" s="2">
        <v>3.0505480999999999</v>
      </c>
      <c r="CH26" s="2">
        <v>2.0797093000000002</v>
      </c>
      <c r="CI26" s="2">
        <v>36.752327000000001</v>
      </c>
      <c r="CJ26" s="2">
        <v>5.0309482000000001</v>
      </c>
      <c r="CK26" s="2">
        <v>1.0845834999999999</v>
      </c>
      <c r="CL26" s="2">
        <v>1.9864104</v>
      </c>
      <c r="CM26" s="2">
        <v>0.83994539999999995</v>
      </c>
      <c r="CO26" t="str">
        <f t="shared" si="4"/>
        <v>CA_Butte0002</v>
      </c>
      <c r="CP26">
        <f t="shared" si="5"/>
        <v>59.4</v>
      </c>
      <c r="CQ26">
        <f t="shared" si="6"/>
        <v>0.5</v>
      </c>
      <c r="CR26">
        <f t="shared" si="7"/>
        <v>5.3603911000000002</v>
      </c>
      <c r="CS26">
        <f t="shared" si="8"/>
        <v>3.1374787999999998</v>
      </c>
      <c r="CT26">
        <f t="shared" si="9"/>
        <v>2.602824</v>
      </c>
      <c r="CU26">
        <f t="shared" si="10"/>
        <v>37.057537099999998</v>
      </c>
      <c r="CV26">
        <f t="shared" si="11"/>
        <v>6.4737977999999998</v>
      </c>
      <c r="CW26">
        <f t="shared" si="12"/>
        <v>1.1040934</v>
      </c>
      <c r="CX26">
        <f t="shared" si="13"/>
        <v>2.4128234000000002</v>
      </c>
      <c r="CY26">
        <f t="shared" si="14"/>
        <v>0.83994539999999995</v>
      </c>
      <c r="CZ26">
        <f t="shared" si="15"/>
        <v>11.300000000000004</v>
      </c>
      <c r="DA26">
        <f t="shared" si="16"/>
        <v>0.5</v>
      </c>
      <c r="DB26">
        <f t="shared" si="17"/>
        <v>-0.79334470000000135</v>
      </c>
      <c r="DC26">
        <f t="shared" si="18"/>
        <v>0.73061100000000145</v>
      </c>
      <c r="DD26">
        <f t="shared" si="19"/>
        <v>-0.24700789999999984</v>
      </c>
      <c r="DE26">
        <f t="shared" si="20"/>
        <v>11.527507700000012</v>
      </c>
      <c r="DF26">
        <f t="shared" si="21"/>
        <v>-0.96990229999999933</v>
      </c>
      <c r="DG26">
        <f t="shared" si="22"/>
        <v>0.31392919999999991</v>
      </c>
      <c r="DH26">
        <f t="shared" si="23"/>
        <v>-0.25148220000000121</v>
      </c>
      <c r="DI26">
        <f t="shared" si="24"/>
        <v>0.29433180000000014</v>
      </c>
      <c r="DJ26">
        <f t="shared" si="25"/>
        <v>0.19999999999999574</v>
      </c>
      <c r="DK26">
        <f t="shared" si="26"/>
        <v>0</v>
      </c>
      <c r="DL26">
        <f t="shared" si="27"/>
        <v>1.873490000000011E-2</v>
      </c>
      <c r="DM26">
        <f t="shared" si="28"/>
        <v>0</v>
      </c>
      <c r="DN26">
        <f t="shared" si="29"/>
        <v>4.4329199999999958E-2</v>
      </c>
      <c r="DO26">
        <f t="shared" si="30"/>
        <v>0</v>
      </c>
      <c r="DP26">
        <f t="shared" si="31"/>
        <v>0.11956740000000021</v>
      </c>
      <c r="DQ26">
        <f t="shared" si="32"/>
        <v>7.6974999999999127E-3</v>
      </c>
      <c r="DR26">
        <f t="shared" si="33"/>
        <v>4.3637700000000113E-2</v>
      </c>
      <c r="DS26">
        <f t="shared" si="34"/>
        <v>0</v>
      </c>
      <c r="DT26">
        <f t="shared" si="35"/>
        <v>20.100000000000001</v>
      </c>
      <c r="DU26">
        <f t="shared" si="36"/>
        <v>0</v>
      </c>
      <c r="DV26">
        <f t="shared" si="37"/>
        <v>4.4813361</v>
      </c>
      <c r="DW26">
        <f t="shared" si="38"/>
        <v>0.45722339999999972</v>
      </c>
      <c r="DX26">
        <f t="shared" si="39"/>
        <v>1.7347125999999999</v>
      </c>
      <c r="DY26">
        <f t="shared" si="40"/>
        <v>5.9768867999999991</v>
      </c>
      <c r="DZ26">
        <f t="shared" si="41"/>
        <v>5.3416183000000004</v>
      </c>
      <c r="EA26">
        <f t="shared" si="42"/>
        <v>-0.42536879999999999</v>
      </c>
      <c r="EB26">
        <f t="shared" si="43"/>
        <v>1.9812149000000001</v>
      </c>
      <c r="EC26">
        <f t="shared" si="44"/>
        <v>0.58514729999999993</v>
      </c>
      <c r="ED26">
        <f t="shared" si="45"/>
        <v>0</v>
      </c>
      <c r="EE26">
        <f t="shared" si="46"/>
        <v>0</v>
      </c>
      <c r="EF26">
        <f t="shared" si="47"/>
        <v>5.3590000000003357E-4</v>
      </c>
      <c r="EG26">
        <f t="shared" si="48"/>
        <v>8.3589999999977849E-4</v>
      </c>
      <c r="EH26">
        <f t="shared" si="49"/>
        <v>8.4107000000002152E-3</v>
      </c>
      <c r="EI26">
        <f t="shared" si="50"/>
        <v>3.70410000000021E-3</v>
      </c>
      <c r="EJ26">
        <f t="shared" si="51"/>
        <v>1.4371999999998053E-3</v>
      </c>
      <c r="EK26">
        <f t="shared" si="52"/>
        <v>2.7242200000000105E-2</v>
      </c>
      <c r="EL26">
        <f t="shared" si="53"/>
        <v>4.4558000000001208E-3</v>
      </c>
      <c r="EM26">
        <f t="shared" si="54"/>
        <v>0</v>
      </c>
      <c r="EN26">
        <f t="shared" si="55"/>
        <v>0.89999999999999858</v>
      </c>
      <c r="EO26">
        <f t="shared" si="56"/>
        <v>0</v>
      </c>
      <c r="EP26">
        <f t="shared" si="57"/>
        <v>3.0931400000000053E-2</v>
      </c>
      <c r="EQ26">
        <f t="shared" si="58"/>
        <v>0.11344429999999983</v>
      </c>
      <c r="ER26">
        <f t="shared" si="59"/>
        <v>8.7644099999999892E-2</v>
      </c>
      <c r="ES26">
        <f t="shared" si="60"/>
        <v>0.36319729999999595</v>
      </c>
      <c r="ET26">
        <f t="shared" si="61"/>
        <v>0.17572980000000005</v>
      </c>
      <c r="EU26">
        <f t="shared" si="62"/>
        <v>8.4085399999999977E-2</v>
      </c>
      <c r="EV26">
        <f t="shared" si="63"/>
        <v>6.5373400000000359E-2</v>
      </c>
      <c r="EW26">
        <f t="shared" si="64"/>
        <v>0</v>
      </c>
      <c r="EX26">
        <f t="shared" si="65"/>
        <v>2.8999999999999986</v>
      </c>
      <c r="EY26">
        <f t="shared" si="66"/>
        <v>0</v>
      </c>
      <c r="EZ26">
        <f t="shared" si="67"/>
        <v>0.16140700000000052</v>
      </c>
      <c r="FA26">
        <f t="shared" si="68"/>
        <v>0.56071659999999968</v>
      </c>
      <c r="FB26">
        <f t="shared" si="69"/>
        <v>0.35819530000000022</v>
      </c>
      <c r="FC26">
        <f t="shared" si="70"/>
        <v>0.53678899999999885</v>
      </c>
      <c r="FD26">
        <f t="shared" si="71"/>
        <v>0.34080119999999958</v>
      </c>
      <c r="FE26">
        <f t="shared" si="72"/>
        <v>0.81381979999999998</v>
      </c>
      <c r="FF26">
        <f t="shared" si="73"/>
        <v>0.17648220000000014</v>
      </c>
      <c r="FG26">
        <f t="shared" si="74"/>
        <v>-1.8312100000000053E-2</v>
      </c>
      <c r="FH26">
        <f t="shared" si="75"/>
        <v>0</v>
      </c>
      <c r="FI26">
        <f t="shared" si="76"/>
        <v>0</v>
      </c>
      <c r="FJ26">
        <f t="shared" si="77"/>
        <v>6.1270000000046565E-4</v>
      </c>
      <c r="FK26">
        <f t="shared" si="78"/>
        <v>2.2274999999996048E-3</v>
      </c>
      <c r="FL26">
        <f t="shared" si="79"/>
        <v>7.4426999999999133E-3</v>
      </c>
      <c r="FM26">
        <f t="shared" si="80"/>
        <v>9.1018999999974426E-3</v>
      </c>
      <c r="FN26">
        <f t="shared" si="81"/>
        <v>1.9882199999999628E-2</v>
      </c>
      <c r="FO26">
        <f t="shared" si="82"/>
        <v>1.1041000000000523E-3</v>
      </c>
      <c r="FP26">
        <f t="shared" si="83"/>
        <v>5.8162000000003822E-3</v>
      </c>
      <c r="FQ26">
        <f t="shared" si="84"/>
        <v>0</v>
      </c>
      <c r="FR26">
        <f t="shared" si="85"/>
        <v>20</v>
      </c>
      <c r="FS26">
        <f t="shared" si="86"/>
        <v>0</v>
      </c>
      <c r="FT26">
        <f t="shared" si="87"/>
        <v>0.20085089999999983</v>
      </c>
      <c r="FU26">
        <f t="shared" si="88"/>
        <v>1.1854893999999998</v>
      </c>
      <c r="FV26">
        <f t="shared" si="89"/>
        <v>8.5982599999999909E-2</v>
      </c>
      <c r="FW26">
        <f t="shared" si="90"/>
        <v>18.335140199999998</v>
      </c>
      <c r="FX26">
        <f t="shared" si="91"/>
        <v>1.8143999999997718E-3</v>
      </c>
      <c r="FY26">
        <f t="shared" si="92"/>
        <v>0.26207409999999998</v>
      </c>
      <c r="FZ26">
        <f t="shared" si="93"/>
        <v>-3.9087599999999778E-2</v>
      </c>
      <c r="GA26">
        <f t="shared" si="94"/>
        <v>-2.1221600000000063E-2</v>
      </c>
      <c r="GB26">
        <f t="shared" si="95"/>
        <v>4</v>
      </c>
      <c r="GC26">
        <f t="shared" si="96"/>
        <v>0</v>
      </c>
      <c r="GD26">
        <f t="shared" si="97"/>
        <v>1.2593269000000005</v>
      </c>
      <c r="GE26">
        <f t="shared" si="98"/>
        <v>8.6930699999999916E-2</v>
      </c>
      <c r="GF26">
        <f t="shared" si="99"/>
        <v>0.52311469999999982</v>
      </c>
      <c r="GG26">
        <f t="shared" si="100"/>
        <v>0.30521009999999649</v>
      </c>
      <c r="GH26">
        <f t="shared" si="101"/>
        <v>1.4428495999999997</v>
      </c>
      <c r="GI26">
        <f t="shared" si="102"/>
        <v>1.950990000000008E-2</v>
      </c>
      <c r="GJ26">
        <f t="shared" si="103"/>
        <v>0.42641300000000015</v>
      </c>
      <c r="GK26">
        <f t="shared" si="104"/>
        <v>0</v>
      </c>
    </row>
    <row r="27" spans="1:193" x14ac:dyDescent="0.25">
      <c r="A27" t="s">
        <v>369</v>
      </c>
      <c r="B27">
        <v>27.9</v>
      </c>
      <c r="C27">
        <v>0.5</v>
      </c>
      <c r="D27">
        <v>1.4825056000000001</v>
      </c>
      <c r="E27">
        <v>1.3116776999999999</v>
      </c>
      <c r="F27">
        <v>1.5835172</v>
      </c>
      <c r="G27">
        <v>15.718930200000001</v>
      </c>
      <c r="H27">
        <v>2.9398396</v>
      </c>
      <c r="I27">
        <v>2.4487513999999999</v>
      </c>
      <c r="J27">
        <v>1.1761121999999999</v>
      </c>
      <c r="K27">
        <v>0.783107</v>
      </c>
      <c r="L27" s="2">
        <v>27.7</v>
      </c>
      <c r="M27" s="2">
        <v>0.5</v>
      </c>
      <c r="N27" s="2">
        <v>1.3614112</v>
      </c>
      <c r="O27" s="2">
        <v>1.3281139</v>
      </c>
      <c r="P27" s="2">
        <v>1.6346921999999999</v>
      </c>
      <c r="Q27" s="2">
        <v>15.3768969</v>
      </c>
      <c r="R27" s="2">
        <v>2.6434042</v>
      </c>
      <c r="S27" s="2">
        <v>2.9562179999999998</v>
      </c>
      <c r="T27" s="2">
        <v>1.1568145000000001</v>
      </c>
      <c r="U27" s="2">
        <v>0.76963570000000003</v>
      </c>
      <c r="V27" s="2">
        <v>18.2</v>
      </c>
      <c r="W27" s="2">
        <v>0.5</v>
      </c>
      <c r="X27" s="2">
        <v>1.1344631000000001</v>
      </c>
      <c r="Y27" s="2">
        <v>0.59183799999999998</v>
      </c>
      <c r="Z27" s="2">
        <v>1.4904717000000001</v>
      </c>
      <c r="AA27" s="2">
        <v>8.3193865000000002</v>
      </c>
      <c r="AB27" s="2">
        <v>1.8255543999999999</v>
      </c>
      <c r="AC27" s="2">
        <v>2.9022963000000002</v>
      </c>
      <c r="AD27" s="2">
        <v>1.1174393</v>
      </c>
      <c r="AE27" s="2">
        <v>0.35772939999999998</v>
      </c>
      <c r="AF27" s="2">
        <v>27.9</v>
      </c>
      <c r="AG27" s="2">
        <v>0.5</v>
      </c>
      <c r="AH27" s="2">
        <v>1.4823573999999999</v>
      </c>
      <c r="AI27" s="2">
        <v>1.3113207</v>
      </c>
      <c r="AJ27" s="2">
        <v>1.5801191000000001</v>
      </c>
      <c r="AK27" s="2">
        <v>15.717358600000001</v>
      </c>
      <c r="AL27" s="2">
        <v>2.9382355000000002</v>
      </c>
      <c r="AM27" s="2">
        <v>2.4386407999999999</v>
      </c>
      <c r="AN27" s="2">
        <v>1.1738348999999999</v>
      </c>
      <c r="AO27" s="2">
        <v>0.783107</v>
      </c>
      <c r="AP27" s="2">
        <v>26.3</v>
      </c>
      <c r="AQ27" s="2">
        <v>0.5</v>
      </c>
      <c r="AR27" s="2">
        <v>1.4661096</v>
      </c>
      <c r="AS27" s="2">
        <v>1.2561442</v>
      </c>
      <c r="AT27" s="2">
        <v>1.4263429999999999</v>
      </c>
      <c r="AU27" s="2">
        <v>15.030666399999999</v>
      </c>
      <c r="AV27" s="2">
        <v>2.6159002999999998</v>
      </c>
      <c r="AW27" s="2">
        <v>2.2457862</v>
      </c>
      <c r="AX27" s="2">
        <v>1.0655447</v>
      </c>
      <c r="AY27" s="2">
        <v>0.783107</v>
      </c>
      <c r="AZ27" s="2">
        <v>23.6</v>
      </c>
      <c r="BA27" s="2">
        <v>0.5</v>
      </c>
      <c r="BB27" s="2">
        <v>1.4929167000000001</v>
      </c>
      <c r="BC27" s="2">
        <v>1.1086098</v>
      </c>
      <c r="BD27" s="2">
        <v>0.85144929999999996</v>
      </c>
      <c r="BE27" s="2">
        <v>15.1924028</v>
      </c>
      <c r="BF27" s="2">
        <v>2.5287883</v>
      </c>
      <c r="BG27" s="2">
        <v>0.40558759999999999</v>
      </c>
      <c r="BH27" s="2">
        <v>0.68476079999999995</v>
      </c>
      <c r="BI27" s="2">
        <v>0.87648409999999999</v>
      </c>
      <c r="BJ27" s="2">
        <v>27.8</v>
      </c>
      <c r="BK27" s="2">
        <v>0.5</v>
      </c>
      <c r="BL27" s="2">
        <v>1.4819951</v>
      </c>
      <c r="BM27" s="2">
        <v>1.3106180000000001</v>
      </c>
      <c r="BN27" s="2">
        <v>1.5709811</v>
      </c>
      <c r="BO27" s="2">
        <v>15.7159643</v>
      </c>
      <c r="BP27" s="2">
        <v>2.8974791</v>
      </c>
      <c r="BQ27" s="2">
        <v>2.4474632999999999</v>
      </c>
      <c r="BR27" s="2">
        <v>1.1653754999999999</v>
      </c>
      <c r="BS27" s="2">
        <v>0.783107</v>
      </c>
      <c r="BT27" s="2">
        <v>23.3</v>
      </c>
      <c r="BU27" s="2">
        <v>0.5</v>
      </c>
      <c r="BV27" s="2">
        <v>1.2327486999999999</v>
      </c>
      <c r="BW27" s="2">
        <v>1.1625890000000001</v>
      </c>
      <c r="BX27" s="2">
        <v>1.3750716000000001</v>
      </c>
      <c r="BY27" s="2">
        <v>12.3823404</v>
      </c>
      <c r="BZ27" s="2">
        <v>2.9617596000000002</v>
      </c>
      <c r="CA27" s="2">
        <v>1.8125146999999999</v>
      </c>
      <c r="CB27" s="2">
        <v>1.060856</v>
      </c>
      <c r="CC27" s="2">
        <v>0.89309660000000002</v>
      </c>
      <c r="CD27" s="2">
        <v>25.4</v>
      </c>
      <c r="CE27" s="2">
        <v>0.5</v>
      </c>
      <c r="CF27" s="2">
        <v>0.71226100000000003</v>
      </c>
      <c r="CG27" s="2">
        <v>1.2887504999999999</v>
      </c>
      <c r="CH27" s="2">
        <v>1.3543795000000001</v>
      </c>
      <c r="CI27" s="2">
        <v>15.151078200000001</v>
      </c>
      <c r="CJ27" s="2">
        <v>1.7552715999999999</v>
      </c>
      <c r="CK27" s="2">
        <v>2.9187609999999999</v>
      </c>
      <c r="CL27" s="2">
        <v>0.96277740000000001</v>
      </c>
      <c r="CM27" s="2">
        <v>0.76963570000000003</v>
      </c>
      <c r="CO27" t="str">
        <f t="shared" si="4"/>
        <v>CA_Calaveras0001</v>
      </c>
      <c r="CP27">
        <f t="shared" si="5"/>
        <v>27.9</v>
      </c>
      <c r="CQ27">
        <f t="shared" si="6"/>
        <v>0.5</v>
      </c>
      <c r="CR27">
        <f t="shared" si="7"/>
        <v>1.4825056000000001</v>
      </c>
      <c r="CS27">
        <f t="shared" si="8"/>
        <v>1.3116776999999999</v>
      </c>
      <c r="CT27">
        <f t="shared" si="9"/>
        <v>1.5835172</v>
      </c>
      <c r="CU27">
        <f t="shared" si="10"/>
        <v>15.718930200000001</v>
      </c>
      <c r="CV27">
        <f t="shared" si="11"/>
        <v>2.9398396</v>
      </c>
      <c r="CW27">
        <f t="shared" si="12"/>
        <v>2.4487513999999999</v>
      </c>
      <c r="CX27">
        <f t="shared" si="13"/>
        <v>1.1761121999999999</v>
      </c>
      <c r="CY27">
        <f t="shared" si="14"/>
        <v>0.783107</v>
      </c>
      <c r="CZ27">
        <f t="shared" si="15"/>
        <v>4.9000000000000092</v>
      </c>
      <c r="DA27">
        <f t="shared" si="16"/>
        <v>0.5</v>
      </c>
      <c r="DB27">
        <f t="shared" si="17"/>
        <v>-1.3276400000000521E-2</v>
      </c>
      <c r="DC27">
        <f t="shared" si="18"/>
        <v>0.17624020000000051</v>
      </c>
      <c r="DD27">
        <f t="shared" si="19"/>
        <v>0.19888710000000054</v>
      </c>
      <c r="DE27">
        <f t="shared" si="20"/>
        <v>2.8535826999999951</v>
      </c>
      <c r="DF27">
        <f t="shared" si="21"/>
        <v>-0.41248419999999975</v>
      </c>
      <c r="DG27">
        <f t="shared" si="22"/>
        <v>0.98600810000000028</v>
      </c>
      <c r="DH27">
        <f t="shared" si="23"/>
        <v>0.15461770000000019</v>
      </c>
      <c r="DI27">
        <f t="shared" si="24"/>
        <v>0.53415350000000006</v>
      </c>
      <c r="DJ27">
        <f t="shared" si="25"/>
        <v>0.19999999999999929</v>
      </c>
      <c r="DK27">
        <f t="shared" si="26"/>
        <v>0</v>
      </c>
      <c r="DL27">
        <f t="shared" si="27"/>
        <v>0.12109440000000005</v>
      </c>
      <c r="DM27">
        <f t="shared" si="28"/>
        <v>-1.6436200000000012E-2</v>
      </c>
      <c r="DN27">
        <f t="shared" si="29"/>
        <v>-5.1174999999999971E-2</v>
      </c>
      <c r="DO27">
        <f t="shared" si="30"/>
        <v>0.34203330000000065</v>
      </c>
      <c r="DP27">
        <f t="shared" si="31"/>
        <v>0.29643540000000002</v>
      </c>
      <c r="DQ27">
        <f t="shared" si="32"/>
        <v>-0.50746659999999988</v>
      </c>
      <c r="DR27">
        <f t="shared" si="33"/>
        <v>1.9297699999999862E-2</v>
      </c>
      <c r="DS27">
        <f t="shared" si="34"/>
        <v>1.3471299999999964E-2</v>
      </c>
      <c r="DT27">
        <f t="shared" si="35"/>
        <v>9.6999999999999993</v>
      </c>
      <c r="DU27">
        <f t="shared" si="36"/>
        <v>0</v>
      </c>
      <c r="DV27">
        <f t="shared" si="37"/>
        <v>0.34804250000000003</v>
      </c>
      <c r="DW27">
        <f t="shared" si="38"/>
        <v>0.71983969999999997</v>
      </c>
      <c r="DX27">
        <f t="shared" si="39"/>
        <v>9.3045499999999892E-2</v>
      </c>
      <c r="DY27">
        <f t="shared" si="40"/>
        <v>7.3995437000000006</v>
      </c>
      <c r="DZ27">
        <f t="shared" si="41"/>
        <v>1.1142852000000001</v>
      </c>
      <c r="EA27">
        <f t="shared" si="42"/>
        <v>-0.45354490000000025</v>
      </c>
      <c r="EB27">
        <f t="shared" si="43"/>
        <v>5.8672899999999917E-2</v>
      </c>
      <c r="EC27">
        <f t="shared" si="44"/>
        <v>0.42537760000000002</v>
      </c>
      <c r="ED27">
        <f t="shared" si="45"/>
        <v>0</v>
      </c>
      <c r="EE27">
        <f t="shared" si="46"/>
        <v>0</v>
      </c>
      <c r="EF27">
        <f t="shared" si="47"/>
        <v>1.4820000000015376E-4</v>
      </c>
      <c r="EG27">
        <f t="shared" si="48"/>
        <v>3.569999999999407E-4</v>
      </c>
      <c r="EH27">
        <f t="shared" si="49"/>
        <v>3.3980999999998485E-3</v>
      </c>
      <c r="EI27">
        <f t="shared" si="50"/>
        <v>1.5716000000001173E-3</v>
      </c>
      <c r="EJ27">
        <f t="shared" si="51"/>
        <v>1.6040999999997752E-3</v>
      </c>
      <c r="EK27">
        <f t="shared" si="52"/>
        <v>1.011059999999997E-2</v>
      </c>
      <c r="EL27">
        <f t="shared" si="53"/>
        <v>2.2773000000000376E-3</v>
      </c>
      <c r="EM27">
        <f t="shared" si="54"/>
        <v>0</v>
      </c>
      <c r="EN27">
        <f t="shared" si="55"/>
        <v>1.5999999999999979</v>
      </c>
      <c r="EO27">
        <f t="shared" si="56"/>
        <v>0</v>
      </c>
      <c r="EP27">
        <f t="shared" si="57"/>
        <v>1.6396000000000077E-2</v>
      </c>
      <c r="EQ27">
        <f t="shared" si="58"/>
        <v>5.5533499999999902E-2</v>
      </c>
      <c r="ER27">
        <f t="shared" si="59"/>
        <v>0.15717420000000004</v>
      </c>
      <c r="ES27">
        <f t="shared" si="60"/>
        <v>0.68826380000000142</v>
      </c>
      <c r="ET27">
        <f t="shared" si="61"/>
        <v>0.32393930000000015</v>
      </c>
      <c r="EU27">
        <f t="shared" si="62"/>
        <v>0.20296519999999996</v>
      </c>
      <c r="EV27">
        <f t="shared" si="63"/>
        <v>0.11056749999999993</v>
      </c>
      <c r="EW27">
        <f t="shared" si="64"/>
        <v>0</v>
      </c>
      <c r="EX27">
        <f t="shared" si="65"/>
        <v>4.2999999999999972</v>
      </c>
      <c r="EY27">
        <f t="shared" si="66"/>
        <v>0</v>
      </c>
      <c r="EZ27">
        <f t="shared" si="67"/>
        <v>-1.0411100000000006E-2</v>
      </c>
      <c r="FA27">
        <f t="shared" si="68"/>
        <v>0.20306789999999997</v>
      </c>
      <c r="FB27">
        <f t="shared" si="69"/>
        <v>0.73206789999999999</v>
      </c>
      <c r="FC27">
        <f t="shared" si="70"/>
        <v>0.52652740000000087</v>
      </c>
      <c r="FD27">
        <f t="shared" si="71"/>
        <v>0.41105130000000001</v>
      </c>
      <c r="FE27">
        <f t="shared" si="72"/>
        <v>2.0431637999999999</v>
      </c>
      <c r="FF27">
        <f t="shared" si="73"/>
        <v>0.49135139999999999</v>
      </c>
      <c r="FG27">
        <f t="shared" si="74"/>
        <v>-9.3377099999999991E-2</v>
      </c>
      <c r="FH27">
        <f t="shared" si="75"/>
        <v>9.9999999999997868E-2</v>
      </c>
      <c r="FI27">
        <f t="shared" si="76"/>
        <v>0</v>
      </c>
      <c r="FJ27">
        <f t="shared" si="77"/>
        <v>5.1050000000008033E-4</v>
      </c>
      <c r="FK27">
        <f t="shared" si="78"/>
        <v>1.0596999999998857E-3</v>
      </c>
      <c r="FL27">
        <f t="shared" si="79"/>
        <v>1.2536099999999939E-2</v>
      </c>
      <c r="FM27">
        <f t="shared" si="80"/>
        <v>2.9659000000012981E-3</v>
      </c>
      <c r="FN27">
        <f t="shared" si="81"/>
        <v>4.2360500000000023E-2</v>
      </c>
      <c r="FO27">
        <f t="shared" si="82"/>
        <v>1.2881000000000142E-3</v>
      </c>
      <c r="FP27">
        <f t="shared" si="83"/>
        <v>1.0736700000000043E-2</v>
      </c>
      <c r="FQ27">
        <f t="shared" si="84"/>
        <v>0</v>
      </c>
      <c r="FR27">
        <f t="shared" si="85"/>
        <v>4.5999999999999979</v>
      </c>
      <c r="FS27">
        <f t="shared" si="86"/>
        <v>0</v>
      </c>
      <c r="FT27">
        <f t="shared" si="87"/>
        <v>0.24975690000000017</v>
      </c>
      <c r="FU27">
        <f t="shared" si="88"/>
        <v>0.14908869999999985</v>
      </c>
      <c r="FV27">
        <f t="shared" si="89"/>
        <v>0.2084455999999999</v>
      </c>
      <c r="FW27">
        <f t="shared" si="90"/>
        <v>3.3365898000000005</v>
      </c>
      <c r="FX27">
        <f t="shared" si="91"/>
        <v>-2.1920000000000162E-2</v>
      </c>
      <c r="FY27">
        <f t="shared" si="92"/>
        <v>0.63623669999999999</v>
      </c>
      <c r="FZ27">
        <f t="shared" si="93"/>
        <v>0.11525619999999992</v>
      </c>
      <c r="GA27">
        <f t="shared" si="94"/>
        <v>-0.10998960000000002</v>
      </c>
      <c r="GB27">
        <f t="shared" si="95"/>
        <v>2.5</v>
      </c>
      <c r="GC27">
        <f t="shared" si="96"/>
        <v>0</v>
      </c>
      <c r="GD27">
        <f t="shared" si="97"/>
        <v>0.77024460000000006</v>
      </c>
      <c r="GE27">
        <f t="shared" si="98"/>
        <v>2.2927200000000036E-2</v>
      </c>
      <c r="GF27">
        <f t="shared" si="99"/>
        <v>0.22913769999999989</v>
      </c>
      <c r="GG27">
        <f t="shared" si="100"/>
        <v>0.56785200000000025</v>
      </c>
      <c r="GH27">
        <f t="shared" si="101"/>
        <v>1.1845680000000001</v>
      </c>
      <c r="GI27">
        <f t="shared" si="102"/>
        <v>-0.47000960000000003</v>
      </c>
      <c r="GJ27">
        <f t="shared" si="103"/>
        <v>0.21333479999999994</v>
      </c>
      <c r="GK27">
        <f t="shared" si="104"/>
        <v>1.3471299999999964E-2</v>
      </c>
    </row>
    <row r="28" spans="1:193" x14ac:dyDescent="0.25">
      <c r="A28" t="s">
        <v>370</v>
      </c>
      <c r="B28">
        <v>33.700000000000003</v>
      </c>
      <c r="C28">
        <v>0.5</v>
      </c>
      <c r="D28">
        <v>0.75928910000000005</v>
      </c>
      <c r="E28">
        <v>1.8507910999999999</v>
      </c>
      <c r="F28">
        <v>3.4636635999999998</v>
      </c>
      <c r="G28">
        <v>13.395010900000001</v>
      </c>
      <c r="H28">
        <v>1.8996074999999999</v>
      </c>
      <c r="I28">
        <v>9.5198803000000005</v>
      </c>
      <c r="J28">
        <v>1.9055443999999999</v>
      </c>
      <c r="K28">
        <v>0.40621079999999998</v>
      </c>
      <c r="L28" s="2">
        <v>33.5</v>
      </c>
      <c r="M28" s="2">
        <v>0.5</v>
      </c>
      <c r="N28" s="2">
        <v>0.75761959999999995</v>
      </c>
      <c r="O28" s="2">
        <v>1.8507910999999999</v>
      </c>
      <c r="P28" s="2">
        <v>3.4246998</v>
      </c>
      <c r="Q28" s="2">
        <v>13.395010900000001</v>
      </c>
      <c r="R28" s="2">
        <v>1.8259247999999999</v>
      </c>
      <c r="S28" s="2">
        <v>9.4797505999999991</v>
      </c>
      <c r="T28" s="2">
        <v>1.8932420000000001</v>
      </c>
      <c r="U28" s="2">
        <v>0.40621079999999998</v>
      </c>
      <c r="V28" s="2">
        <v>32.4</v>
      </c>
      <c r="W28" s="2">
        <v>0.5</v>
      </c>
      <c r="X28" s="2">
        <v>1.0302823000000001</v>
      </c>
      <c r="Y28" s="2">
        <v>1.4644486000000001</v>
      </c>
      <c r="Z28" s="2">
        <v>2.8996111999999998</v>
      </c>
      <c r="AA28" s="2">
        <v>12.734456099999999</v>
      </c>
      <c r="AB28" s="2">
        <v>2.9959462000000001</v>
      </c>
      <c r="AC28" s="2">
        <v>6.3511094999999997</v>
      </c>
      <c r="AD28" s="2">
        <v>1.9148501</v>
      </c>
      <c r="AE28" s="2">
        <v>2.5750514999999998</v>
      </c>
      <c r="AF28" s="2">
        <v>33.6</v>
      </c>
      <c r="AG28" s="2">
        <v>0.5</v>
      </c>
      <c r="AH28" s="2">
        <v>0.75918759999999996</v>
      </c>
      <c r="AI28" s="2">
        <v>1.8501692000000001</v>
      </c>
      <c r="AJ28" s="2">
        <v>3.4470668</v>
      </c>
      <c r="AK28" s="2">
        <v>13.393670999999999</v>
      </c>
      <c r="AL28" s="2">
        <v>1.8987274000000001</v>
      </c>
      <c r="AM28" s="2">
        <v>9.4637623000000008</v>
      </c>
      <c r="AN28" s="2">
        <v>1.8949895000000001</v>
      </c>
      <c r="AO28" s="2">
        <v>0.40621079999999998</v>
      </c>
      <c r="AP28" s="2">
        <v>31.3</v>
      </c>
      <c r="AQ28" s="2">
        <v>0.5</v>
      </c>
      <c r="AR28" s="2">
        <v>0.94199409999999995</v>
      </c>
      <c r="AS28" s="2">
        <v>1.5378773999999999</v>
      </c>
      <c r="AT28" s="2">
        <v>2.4906952000000002</v>
      </c>
      <c r="AU28" s="2">
        <v>14.510119400000001</v>
      </c>
      <c r="AV28" s="2">
        <v>2.4023154</v>
      </c>
      <c r="AW28" s="2">
        <v>5.8605146000000001</v>
      </c>
      <c r="AX28" s="2">
        <v>1.6147267999999999</v>
      </c>
      <c r="AY28" s="2">
        <v>1.5087169</v>
      </c>
      <c r="AZ28" s="2">
        <v>22.2</v>
      </c>
      <c r="BA28" s="2">
        <v>0.5</v>
      </c>
      <c r="BB28" s="2">
        <v>0.70353319999999997</v>
      </c>
      <c r="BC28" s="2">
        <v>1.1228091</v>
      </c>
      <c r="BD28" s="2">
        <v>1.1054548</v>
      </c>
      <c r="BE28" s="2">
        <v>14.4766598</v>
      </c>
      <c r="BF28" s="2">
        <v>1.4939423000000001</v>
      </c>
      <c r="BG28" s="2">
        <v>1.9262539000000001</v>
      </c>
      <c r="BH28" s="2">
        <v>0.53002210000000005</v>
      </c>
      <c r="BI28" s="2">
        <v>0.39197530000000003</v>
      </c>
      <c r="BJ28" s="2">
        <v>33.6</v>
      </c>
      <c r="BK28" s="2">
        <v>0.5</v>
      </c>
      <c r="BL28" s="2">
        <v>0.7591116</v>
      </c>
      <c r="BM28" s="2">
        <v>1.8499026000000001</v>
      </c>
      <c r="BN28" s="2">
        <v>3.4573103999999999</v>
      </c>
      <c r="BO28" s="2">
        <v>13.390992199999999</v>
      </c>
      <c r="BP28" s="2">
        <v>1.8905510999999999</v>
      </c>
      <c r="BQ28" s="2">
        <v>9.5093603000000009</v>
      </c>
      <c r="BR28" s="2">
        <v>1.9029406</v>
      </c>
      <c r="BS28" s="2">
        <v>0.40621079999999998</v>
      </c>
      <c r="BT28" s="2">
        <v>19.3</v>
      </c>
      <c r="BU28" s="2">
        <v>0.5</v>
      </c>
      <c r="BV28" s="2">
        <v>0.45406229999999997</v>
      </c>
      <c r="BW28" s="2">
        <v>1.1371640000000001</v>
      </c>
      <c r="BX28" s="2">
        <v>2.9616973</v>
      </c>
      <c r="BY28" s="2">
        <v>2.4269973999999999</v>
      </c>
      <c r="BZ28" s="2">
        <v>1.4558666</v>
      </c>
      <c r="CA28" s="2">
        <v>8.3740234000000004</v>
      </c>
      <c r="CB28" s="2">
        <v>1.6648365000000001</v>
      </c>
      <c r="CC28" s="2">
        <v>0.39423999999999998</v>
      </c>
      <c r="CD28" s="2">
        <v>32.200000000000003</v>
      </c>
      <c r="CE28" s="2">
        <v>0.5</v>
      </c>
      <c r="CF28" s="2">
        <v>0.45218659999999999</v>
      </c>
      <c r="CG28" s="2">
        <v>1.8218151</v>
      </c>
      <c r="CH28" s="2">
        <v>3.1981537000000002</v>
      </c>
      <c r="CI28" s="2">
        <v>13.3057003</v>
      </c>
      <c r="CJ28" s="2">
        <v>1.2569823</v>
      </c>
      <c r="CK28" s="2">
        <v>9.4243717</v>
      </c>
      <c r="CL28" s="2">
        <v>1.8451266</v>
      </c>
      <c r="CM28" s="2">
        <v>0.40621079999999998</v>
      </c>
      <c r="CO28" t="str">
        <f t="shared" si="4"/>
        <v>CA_Contra Costa0002</v>
      </c>
      <c r="CP28">
        <f t="shared" si="5"/>
        <v>33.700000000000003</v>
      </c>
      <c r="CQ28">
        <f t="shared" si="6"/>
        <v>0.5</v>
      </c>
      <c r="CR28">
        <f t="shared" si="7"/>
        <v>0.75928910000000005</v>
      </c>
      <c r="CS28">
        <f t="shared" si="8"/>
        <v>1.8507910999999999</v>
      </c>
      <c r="CT28">
        <f t="shared" si="9"/>
        <v>3.4636635999999998</v>
      </c>
      <c r="CU28">
        <f t="shared" si="10"/>
        <v>13.395010900000001</v>
      </c>
      <c r="CV28">
        <f t="shared" si="11"/>
        <v>1.8996074999999999</v>
      </c>
      <c r="CW28">
        <f t="shared" si="12"/>
        <v>9.5198803000000005</v>
      </c>
      <c r="CX28">
        <f t="shared" si="13"/>
        <v>1.9055443999999999</v>
      </c>
      <c r="CY28">
        <f t="shared" si="14"/>
        <v>0.40621079999999998</v>
      </c>
      <c r="CZ28">
        <f t="shared" si="15"/>
        <v>2.1999999999999851</v>
      </c>
      <c r="DA28">
        <f t="shared" si="16"/>
        <v>0.5</v>
      </c>
      <c r="DB28">
        <f t="shared" si="17"/>
        <v>0.54295359999999948</v>
      </c>
      <c r="DC28">
        <f t="shared" si="18"/>
        <v>-0.32056059999999897</v>
      </c>
      <c r="DD28">
        <f t="shared" si="19"/>
        <v>-1.2609559999999989</v>
      </c>
      <c r="DE28">
        <f t="shared" si="20"/>
        <v>3.8685307999999932</v>
      </c>
      <c r="DF28">
        <f t="shared" si="21"/>
        <v>1.9230036000000008</v>
      </c>
      <c r="DG28">
        <f t="shared" si="22"/>
        <v>-6.2500158000000035</v>
      </c>
      <c r="DH28">
        <f t="shared" si="23"/>
        <v>-7.8076599999999274E-2</v>
      </c>
      <c r="DI28">
        <f t="shared" si="24"/>
        <v>3.6513513</v>
      </c>
      <c r="DJ28">
        <f t="shared" si="25"/>
        <v>0.20000000000000284</v>
      </c>
      <c r="DK28">
        <f t="shared" si="26"/>
        <v>0</v>
      </c>
      <c r="DL28">
        <f t="shared" si="27"/>
        <v>1.6695000000001015E-3</v>
      </c>
      <c r="DM28">
        <f t="shared" si="28"/>
        <v>0</v>
      </c>
      <c r="DN28">
        <f t="shared" si="29"/>
        <v>3.8963799999999882E-2</v>
      </c>
      <c r="DO28">
        <f t="shared" si="30"/>
        <v>0</v>
      </c>
      <c r="DP28">
        <f t="shared" si="31"/>
        <v>7.368269999999999E-2</v>
      </c>
      <c r="DQ28">
        <f t="shared" si="32"/>
        <v>4.0129700000001378E-2</v>
      </c>
      <c r="DR28">
        <f t="shared" si="33"/>
        <v>1.2302399999999825E-2</v>
      </c>
      <c r="DS28">
        <f t="shared" si="34"/>
        <v>0</v>
      </c>
      <c r="DT28">
        <f t="shared" si="35"/>
        <v>1.3000000000000043</v>
      </c>
      <c r="DU28">
        <f t="shared" si="36"/>
        <v>0</v>
      </c>
      <c r="DV28">
        <f t="shared" si="37"/>
        <v>-0.27099320000000005</v>
      </c>
      <c r="DW28">
        <f t="shared" si="38"/>
        <v>0.38634249999999981</v>
      </c>
      <c r="DX28">
        <f t="shared" si="39"/>
        <v>0.56405240000000001</v>
      </c>
      <c r="DY28">
        <f t="shared" si="40"/>
        <v>0.66055480000000166</v>
      </c>
      <c r="DZ28">
        <f t="shared" si="41"/>
        <v>-1.0963387000000002</v>
      </c>
      <c r="EA28">
        <f t="shared" si="42"/>
        <v>3.1687708000000008</v>
      </c>
      <c r="EB28">
        <f t="shared" si="43"/>
        <v>-9.3057000000000833E-3</v>
      </c>
      <c r="EC28">
        <f t="shared" si="44"/>
        <v>-2.1688406999999996</v>
      </c>
      <c r="ED28">
        <f t="shared" si="45"/>
        <v>0.10000000000000142</v>
      </c>
      <c r="EE28">
        <f t="shared" si="46"/>
        <v>0</v>
      </c>
      <c r="EF28">
        <f t="shared" si="47"/>
        <v>1.0150000000008763E-4</v>
      </c>
      <c r="EG28">
        <f t="shared" si="48"/>
        <v>6.2189999999984202E-4</v>
      </c>
      <c r="EH28">
        <f t="shared" si="49"/>
        <v>1.6596799999999856E-2</v>
      </c>
      <c r="EI28">
        <f t="shared" si="50"/>
        <v>1.3399000000013928E-3</v>
      </c>
      <c r="EJ28">
        <f t="shared" si="51"/>
        <v>8.8009999999982824E-4</v>
      </c>
      <c r="EK28">
        <f t="shared" si="52"/>
        <v>5.6117999999999668E-2</v>
      </c>
      <c r="EL28">
        <f t="shared" si="53"/>
        <v>1.0554899999999812E-2</v>
      </c>
      <c r="EM28">
        <f t="shared" si="54"/>
        <v>0</v>
      </c>
      <c r="EN28">
        <f t="shared" si="55"/>
        <v>2.4000000000000021</v>
      </c>
      <c r="EO28">
        <f t="shared" si="56"/>
        <v>0</v>
      </c>
      <c r="EP28">
        <f t="shared" si="57"/>
        <v>-0.1827049999999999</v>
      </c>
      <c r="EQ28">
        <f t="shared" si="58"/>
        <v>0.31291369999999996</v>
      </c>
      <c r="ER28">
        <f t="shared" si="59"/>
        <v>0.97296839999999962</v>
      </c>
      <c r="ES28">
        <f t="shared" si="60"/>
        <v>-1.1151084999999998</v>
      </c>
      <c r="ET28">
        <f t="shared" si="61"/>
        <v>-0.5027079000000001</v>
      </c>
      <c r="EU28">
        <f t="shared" si="62"/>
        <v>3.6593657000000004</v>
      </c>
      <c r="EV28">
        <f t="shared" si="63"/>
        <v>0.29081760000000001</v>
      </c>
      <c r="EW28">
        <f t="shared" si="64"/>
        <v>-1.1025061</v>
      </c>
      <c r="EX28">
        <f t="shared" si="65"/>
        <v>11.500000000000004</v>
      </c>
      <c r="EY28">
        <f t="shared" si="66"/>
        <v>0</v>
      </c>
      <c r="EZ28">
        <f t="shared" si="67"/>
        <v>5.575590000000008E-2</v>
      </c>
      <c r="FA28">
        <f t="shared" si="68"/>
        <v>0.72798199999999991</v>
      </c>
      <c r="FB28">
        <f t="shared" si="69"/>
        <v>2.3582087999999999</v>
      </c>
      <c r="FC28">
        <f t="shared" si="70"/>
        <v>-1.0816488999999994</v>
      </c>
      <c r="FD28">
        <f t="shared" si="71"/>
        <v>0.40566519999999984</v>
      </c>
      <c r="FE28">
        <f t="shared" si="72"/>
        <v>7.5936264000000007</v>
      </c>
      <c r="FF28">
        <f t="shared" si="73"/>
        <v>1.3755222999999999</v>
      </c>
      <c r="FG28">
        <f t="shared" si="74"/>
        <v>1.4235499999999957E-2</v>
      </c>
      <c r="FH28">
        <f t="shared" si="75"/>
        <v>0.10000000000000142</v>
      </c>
      <c r="FI28">
        <f t="shared" si="76"/>
        <v>0</v>
      </c>
      <c r="FJ28">
        <f t="shared" si="77"/>
        <v>1.7750000000005262E-4</v>
      </c>
      <c r="FK28">
        <f t="shared" si="78"/>
        <v>8.8849999999984774E-4</v>
      </c>
      <c r="FL28">
        <f t="shared" si="79"/>
        <v>6.3531999999999478E-3</v>
      </c>
      <c r="FM28">
        <f t="shared" si="80"/>
        <v>4.018700000001374E-3</v>
      </c>
      <c r="FN28">
        <f t="shared" si="81"/>
        <v>9.0563999999999645E-3</v>
      </c>
      <c r="FO28">
        <f t="shared" si="82"/>
        <v>1.0519999999999641E-2</v>
      </c>
      <c r="FP28">
        <f t="shared" si="83"/>
        <v>2.6037999999999339E-3</v>
      </c>
      <c r="FQ28">
        <f t="shared" si="84"/>
        <v>0</v>
      </c>
      <c r="FR28">
        <f t="shared" si="85"/>
        <v>14.400000000000002</v>
      </c>
      <c r="FS28">
        <f t="shared" si="86"/>
        <v>0</v>
      </c>
      <c r="FT28">
        <f t="shared" si="87"/>
        <v>0.30522680000000008</v>
      </c>
      <c r="FU28">
        <f t="shared" si="88"/>
        <v>0.71362709999999985</v>
      </c>
      <c r="FV28">
        <f t="shared" si="89"/>
        <v>0.50196629999999987</v>
      </c>
      <c r="FW28">
        <f t="shared" si="90"/>
        <v>10.968013500000001</v>
      </c>
      <c r="FX28">
        <f t="shared" si="91"/>
        <v>0.44374089999999988</v>
      </c>
      <c r="FY28">
        <f t="shared" si="92"/>
        <v>1.1458569000000001</v>
      </c>
      <c r="FZ28">
        <f t="shared" si="93"/>
        <v>0.24070789999999986</v>
      </c>
      <c r="GA28">
        <f t="shared" si="94"/>
        <v>1.1970800000000004E-2</v>
      </c>
      <c r="GB28">
        <f t="shared" si="95"/>
        <v>1.5</v>
      </c>
      <c r="GC28">
        <f t="shared" si="96"/>
        <v>0</v>
      </c>
      <c r="GD28">
        <f t="shared" si="97"/>
        <v>0.30710250000000006</v>
      </c>
      <c r="GE28">
        <f t="shared" si="98"/>
        <v>2.8975999999999891E-2</v>
      </c>
      <c r="GF28">
        <f t="shared" si="99"/>
        <v>0.26550989999999963</v>
      </c>
      <c r="GG28">
        <f t="shared" si="100"/>
        <v>8.9310600000001017E-2</v>
      </c>
      <c r="GH28">
        <f t="shared" si="101"/>
        <v>0.6426251999999999</v>
      </c>
      <c r="GI28">
        <f t="shared" si="102"/>
        <v>9.5508600000000499E-2</v>
      </c>
      <c r="GJ28">
        <f t="shared" si="103"/>
        <v>6.0417799999999966E-2</v>
      </c>
      <c r="GK28">
        <f t="shared" si="104"/>
        <v>0</v>
      </c>
    </row>
    <row r="29" spans="1:193" x14ac:dyDescent="0.25">
      <c r="A29" t="s">
        <v>371</v>
      </c>
      <c r="B29">
        <v>57.5</v>
      </c>
      <c r="C29">
        <v>0.5</v>
      </c>
      <c r="D29">
        <v>0.69867820000000003</v>
      </c>
      <c r="E29">
        <v>2.0337977</v>
      </c>
      <c r="F29">
        <v>6.8188943999999996</v>
      </c>
      <c r="G29">
        <v>20.202300999999999</v>
      </c>
      <c r="H29">
        <v>2.3093259000000002</v>
      </c>
      <c r="I29">
        <v>20.530481300000002</v>
      </c>
      <c r="J29">
        <v>3.9857874</v>
      </c>
      <c r="K29">
        <v>0.43184430000000001</v>
      </c>
      <c r="L29" s="2">
        <v>57.3</v>
      </c>
      <c r="M29" s="2">
        <v>0.5</v>
      </c>
      <c r="N29" s="2">
        <v>0.69082710000000003</v>
      </c>
      <c r="O29" s="2">
        <v>1.9519351</v>
      </c>
      <c r="P29" s="2">
        <v>6.8594875000000002</v>
      </c>
      <c r="Q29" s="2">
        <v>19.908187900000001</v>
      </c>
      <c r="R29" s="2">
        <v>2.3275709</v>
      </c>
      <c r="S29" s="2">
        <v>20.643615700000002</v>
      </c>
      <c r="T29" s="2">
        <v>4.0079064000000004</v>
      </c>
      <c r="U29" s="2">
        <v>0.4147786</v>
      </c>
      <c r="V29" s="2">
        <v>55.7</v>
      </c>
      <c r="W29" s="2">
        <v>0.5</v>
      </c>
      <c r="X29" s="2">
        <v>0.72482590000000002</v>
      </c>
      <c r="Y29" s="2">
        <v>2.4764829000000002</v>
      </c>
      <c r="Z29" s="2">
        <v>6.0869837000000002</v>
      </c>
      <c r="AA29" s="2">
        <v>21.374595599999999</v>
      </c>
      <c r="AB29" s="2">
        <v>1.8335481</v>
      </c>
      <c r="AC29" s="2">
        <v>18.643571900000001</v>
      </c>
      <c r="AD29" s="2">
        <v>3.6030378000000001</v>
      </c>
      <c r="AE29" s="2">
        <v>0.53990689999999997</v>
      </c>
      <c r="AF29" s="2">
        <v>57.4</v>
      </c>
      <c r="AG29" s="2">
        <v>0.5</v>
      </c>
      <c r="AH29" s="2">
        <v>0.69172639999999996</v>
      </c>
      <c r="AI29" s="2">
        <v>1.9499831000000001</v>
      </c>
      <c r="AJ29" s="2">
        <v>6.8845786999999996</v>
      </c>
      <c r="AK29" s="2">
        <v>19.904207199999998</v>
      </c>
      <c r="AL29" s="2">
        <v>2.3688170999999998</v>
      </c>
      <c r="AM29" s="2">
        <v>20.676801699999999</v>
      </c>
      <c r="AN29" s="2">
        <v>4.0168853000000002</v>
      </c>
      <c r="AO29" s="2">
        <v>0.4147786</v>
      </c>
      <c r="AP29" s="2">
        <v>54.4</v>
      </c>
      <c r="AQ29" s="2">
        <v>0.5</v>
      </c>
      <c r="AR29" s="2">
        <v>0.66502309999999998</v>
      </c>
      <c r="AS29" s="2">
        <v>1.7795791999999999</v>
      </c>
      <c r="AT29" s="2">
        <v>6.4098115</v>
      </c>
      <c r="AU29" s="2">
        <v>19.360714000000002</v>
      </c>
      <c r="AV29" s="2">
        <v>2.0170382999999998</v>
      </c>
      <c r="AW29" s="2">
        <v>19.494558300000001</v>
      </c>
      <c r="AX29" s="2">
        <v>3.7723927000000002</v>
      </c>
      <c r="AY29" s="2">
        <v>0.4147786</v>
      </c>
      <c r="AZ29" s="2">
        <v>36</v>
      </c>
      <c r="BA29" s="2">
        <v>0.5</v>
      </c>
      <c r="BB29" s="2">
        <v>1.6177869</v>
      </c>
      <c r="BC29" s="2">
        <v>1.5253897999999999</v>
      </c>
      <c r="BD29" s="2">
        <v>1.6481022000000001</v>
      </c>
      <c r="BE29" s="2">
        <v>23.681856199999999</v>
      </c>
      <c r="BF29" s="2">
        <v>2.7545346999999998</v>
      </c>
      <c r="BG29" s="2">
        <v>2.4008650999999999</v>
      </c>
      <c r="BH29" s="2">
        <v>1.1552818</v>
      </c>
      <c r="BI29" s="2">
        <v>0.75403229999999999</v>
      </c>
      <c r="BJ29" s="2">
        <v>57.4</v>
      </c>
      <c r="BK29" s="2">
        <v>0.5</v>
      </c>
      <c r="BL29" s="2">
        <v>0.69859340000000003</v>
      </c>
      <c r="BM29" s="2">
        <v>2.0330781999999998</v>
      </c>
      <c r="BN29" s="2">
        <v>6.8126464000000002</v>
      </c>
      <c r="BO29" s="2">
        <v>20.200057999999999</v>
      </c>
      <c r="BP29" s="2">
        <v>2.3040299000000002</v>
      </c>
      <c r="BQ29" s="2">
        <v>20.5157433</v>
      </c>
      <c r="BR29" s="2">
        <v>3.9826665000000001</v>
      </c>
      <c r="BS29" s="2">
        <v>0.43184430000000001</v>
      </c>
      <c r="BT29" s="2">
        <v>37.299999999999997</v>
      </c>
      <c r="BU29" s="2">
        <v>0.5</v>
      </c>
      <c r="BV29" s="2">
        <v>1.3000649</v>
      </c>
      <c r="BW29" s="2">
        <v>1.4576028999999999</v>
      </c>
      <c r="BX29" s="2">
        <v>4.6825856999999997</v>
      </c>
      <c r="BY29" s="2">
        <v>10.216886499999999</v>
      </c>
      <c r="BZ29" s="2">
        <v>3.3195217000000001</v>
      </c>
      <c r="CA29" s="2">
        <v>12.158167799999999</v>
      </c>
      <c r="CB29" s="2">
        <v>3.0844518999999999</v>
      </c>
      <c r="CC29" s="2">
        <v>0.65772920000000001</v>
      </c>
      <c r="CD29" s="2">
        <v>54.5</v>
      </c>
      <c r="CE29" s="2">
        <v>0.5</v>
      </c>
      <c r="CF29" s="2">
        <v>0.4046168</v>
      </c>
      <c r="CG29" s="2">
        <v>2.4357902999999999</v>
      </c>
      <c r="CH29" s="2">
        <v>5.8074025999999996</v>
      </c>
      <c r="CI29" s="2">
        <v>21.518497499999999</v>
      </c>
      <c r="CJ29" s="2">
        <v>0.94257029999999997</v>
      </c>
      <c r="CK29" s="2">
        <v>18.8187599</v>
      </c>
      <c r="CL29" s="2">
        <v>3.5676122000000001</v>
      </c>
      <c r="CM29" s="2">
        <v>0.52759679999999998</v>
      </c>
      <c r="CO29" t="str">
        <f t="shared" si="4"/>
        <v>CA_Fresno0008</v>
      </c>
      <c r="CP29">
        <f t="shared" si="5"/>
        <v>57.5</v>
      </c>
      <c r="CQ29">
        <f t="shared" si="6"/>
        <v>0.5</v>
      </c>
      <c r="CR29">
        <f t="shared" si="7"/>
        <v>0.69867820000000003</v>
      </c>
      <c r="CS29">
        <f t="shared" si="8"/>
        <v>2.0337977</v>
      </c>
      <c r="CT29">
        <f t="shared" si="9"/>
        <v>6.8188943999999996</v>
      </c>
      <c r="CU29">
        <f t="shared" si="10"/>
        <v>20.202300999999999</v>
      </c>
      <c r="CV29">
        <f t="shared" si="11"/>
        <v>2.3093259000000002</v>
      </c>
      <c r="CW29">
        <f t="shared" si="12"/>
        <v>20.530481300000002</v>
      </c>
      <c r="CX29">
        <f t="shared" si="13"/>
        <v>3.9857874</v>
      </c>
      <c r="CY29">
        <f t="shared" si="14"/>
        <v>0.43184430000000001</v>
      </c>
      <c r="CZ29">
        <f t="shared" si="15"/>
        <v>7.4999999999999929</v>
      </c>
      <c r="DA29">
        <f t="shared" si="16"/>
        <v>0.5</v>
      </c>
      <c r="DB29">
        <f t="shared" si="17"/>
        <v>1.9027171000000001</v>
      </c>
      <c r="DC29">
        <f t="shared" si="18"/>
        <v>1.3732575999999994</v>
      </c>
      <c r="DD29">
        <f t="shared" si="19"/>
        <v>-2.5406624999999963</v>
      </c>
      <c r="DE29">
        <f t="shared" si="20"/>
        <v>14.748895900000006</v>
      </c>
      <c r="DF29">
        <f t="shared" si="21"/>
        <v>1.7023496999999985</v>
      </c>
      <c r="DG29">
        <f t="shared" si="22"/>
        <v>-10.361285400000011</v>
      </c>
      <c r="DH29">
        <f t="shared" si="23"/>
        <v>-0.71027719999999972</v>
      </c>
      <c r="DI29">
        <f t="shared" si="24"/>
        <v>1.1325352</v>
      </c>
      <c r="DJ29">
        <f t="shared" si="25"/>
        <v>0.20000000000000284</v>
      </c>
      <c r="DK29">
        <f t="shared" si="26"/>
        <v>0</v>
      </c>
      <c r="DL29">
        <f t="shared" si="27"/>
        <v>7.8510999999999997E-3</v>
      </c>
      <c r="DM29">
        <f t="shared" si="28"/>
        <v>8.1862600000000008E-2</v>
      </c>
      <c r="DN29">
        <f t="shared" si="29"/>
        <v>-4.0593100000000604E-2</v>
      </c>
      <c r="DO29">
        <f t="shared" si="30"/>
        <v>0.29411309999999702</v>
      </c>
      <c r="DP29">
        <f t="shared" si="31"/>
        <v>-1.8244999999999845E-2</v>
      </c>
      <c r="DQ29">
        <f t="shared" si="32"/>
        <v>-0.11313439999999986</v>
      </c>
      <c r="DR29">
        <f t="shared" si="33"/>
        <v>-2.2119000000000444E-2</v>
      </c>
      <c r="DS29">
        <f t="shared" si="34"/>
        <v>1.7065700000000017E-2</v>
      </c>
      <c r="DT29">
        <f t="shared" si="35"/>
        <v>1.7999999999999972</v>
      </c>
      <c r="DU29">
        <f t="shared" si="36"/>
        <v>0</v>
      </c>
      <c r="DV29">
        <f t="shared" si="37"/>
        <v>-2.6147699999999996E-2</v>
      </c>
      <c r="DW29">
        <f t="shared" si="38"/>
        <v>-0.44268520000000011</v>
      </c>
      <c r="DX29">
        <f t="shared" si="39"/>
        <v>0.73191069999999936</v>
      </c>
      <c r="DY29">
        <f t="shared" si="40"/>
        <v>-1.1722946000000007</v>
      </c>
      <c r="DZ29">
        <f t="shared" si="41"/>
        <v>0.47577780000000014</v>
      </c>
      <c r="EA29">
        <f t="shared" si="42"/>
        <v>1.8869094000000004</v>
      </c>
      <c r="EB29">
        <f t="shared" si="43"/>
        <v>0.38274959999999991</v>
      </c>
      <c r="EC29">
        <f t="shared" si="44"/>
        <v>-0.10806259999999995</v>
      </c>
      <c r="ED29">
        <f t="shared" si="45"/>
        <v>0.10000000000000142</v>
      </c>
      <c r="EE29">
        <f t="shared" si="46"/>
        <v>0</v>
      </c>
      <c r="EF29">
        <f t="shared" si="47"/>
        <v>6.9518000000000635E-3</v>
      </c>
      <c r="EG29">
        <f t="shared" si="48"/>
        <v>8.3814599999999961E-2</v>
      </c>
      <c r="EH29">
        <f t="shared" si="49"/>
        <v>-6.5684300000000029E-2</v>
      </c>
      <c r="EI29">
        <f t="shared" si="50"/>
        <v>0.29809380000000019</v>
      </c>
      <c r="EJ29">
        <f t="shared" si="51"/>
        <v>-5.9491199999999633E-2</v>
      </c>
      <c r="EK29">
        <f t="shared" si="52"/>
        <v>-0.14632039999999691</v>
      </c>
      <c r="EL29">
        <f t="shared" si="53"/>
        <v>-3.1097900000000234E-2</v>
      </c>
      <c r="EM29">
        <f t="shared" si="54"/>
        <v>1.7065700000000017E-2</v>
      </c>
      <c r="EN29">
        <f t="shared" si="55"/>
        <v>3.1000000000000014</v>
      </c>
      <c r="EO29">
        <f t="shared" si="56"/>
        <v>0</v>
      </c>
      <c r="EP29">
        <f t="shared" si="57"/>
        <v>3.3655100000000049E-2</v>
      </c>
      <c r="EQ29">
        <f t="shared" si="58"/>
        <v>0.25421850000000012</v>
      </c>
      <c r="ER29">
        <f t="shared" si="59"/>
        <v>0.40908289999999958</v>
      </c>
      <c r="ES29">
        <f t="shared" si="60"/>
        <v>0.84158699999999698</v>
      </c>
      <c r="ET29">
        <f t="shared" si="61"/>
        <v>0.29228760000000031</v>
      </c>
      <c r="EU29">
        <f t="shared" si="62"/>
        <v>1.0359230000000004</v>
      </c>
      <c r="EV29">
        <f t="shared" si="63"/>
        <v>0.21339469999999983</v>
      </c>
      <c r="EW29">
        <f t="shared" si="64"/>
        <v>1.7065700000000017E-2</v>
      </c>
      <c r="EX29">
        <f t="shared" si="65"/>
        <v>21.5</v>
      </c>
      <c r="EY29">
        <f t="shared" si="66"/>
        <v>0</v>
      </c>
      <c r="EZ29">
        <f t="shared" si="67"/>
        <v>-0.9191087</v>
      </c>
      <c r="FA29">
        <f t="shared" si="68"/>
        <v>0.50840790000000013</v>
      </c>
      <c r="FB29">
        <f t="shared" si="69"/>
        <v>5.1707921999999993</v>
      </c>
      <c r="FC29">
        <f t="shared" si="70"/>
        <v>-3.4795552000000001</v>
      </c>
      <c r="FD29">
        <f t="shared" si="71"/>
        <v>-0.44520879999999963</v>
      </c>
      <c r="FE29">
        <f t="shared" si="72"/>
        <v>18.129616200000001</v>
      </c>
      <c r="FF29">
        <f t="shared" si="73"/>
        <v>2.8305056</v>
      </c>
      <c r="FG29">
        <f t="shared" si="74"/>
        <v>-0.32218799999999997</v>
      </c>
      <c r="FH29">
        <f t="shared" si="75"/>
        <v>0.10000000000000142</v>
      </c>
      <c r="FI29">
        <f t="shared" si="76"/>
        <v>0</v>
      </c>
      <c r="FJ29">
        <f t="shared" si="77"/>
        <v>8.479999999999599E-5</v>
      </c>
      <c r="FK29">
        <f t="shared" si="78"/>
        <v>7.1950000000020609E-4</v>
      </c>
      <c r="FL29">
        <f t="shared" si="79"/>
        <v>6.2479999999993652E-3</v>
      </c>
      <c r="FM29">
        <f t="shared" si="80"/>
        <v>2.242999999999995E-3</v>
      </c>
      <c r="FN29">
        <f t="shared" si="81"/>
        <v>5.2959999999999674E-3</v>
      </c>
      <c r="FO29">
        <f t="shared" si="82"/>
        <v>1.473800000000125E-2</v>
      </c>
      <c r="FP29">
        <f t="shared" si="83"/>
        <v>3.120899999999871E-3</v>
      </c>
      <c r="FQ29">
        <f t="shared" si="84"/>
        <v>0</v>
      </c>
      <c r="FR29">
        <f t="shared" si="85"/>
        <v>20.200000000000003</v>
      </c>
      <c r="FS29">
        <f t="shared" si="86"/>
        <v>0</v>
      </c>
      <c r="FT29">
        <f t="shared" si="87"/>
        <v>-0.60138669999999994</v>
      </c>
      <c r="FU29">
        <f t="shared" si="88"/>
        <v>0.57619480000000012</v>
      </c>
      <c r="FV29">
        <f t="shared" si="89"/>
        <v>2.1363086999999998</v>
      </c>
      <c r="FW29">
        <f t="shared" si="90"/>
        <v>9.9854144999999992</v>
      </c>
      <c r="FX29">
        <f t="shared" si="91"/>
        <v>-1.0101958</v>
      </c>
      <c r="FY29">
        <f t="shared" si="92"/>
        <v>8.3723135000000024</v>
      </c>
      <c r="FZ29">
        <f t="shared" si="93"/>
        <v>0.90133550000000007</v>
      </c>
      <c r="GA29">
        <f t="shared" si="94"/>
        <v>-0.2258849</v>
      </c>
      <c r="GB29">
        <f t="shared" si="95"/>
        <v>3</v>
      </c>
      <c r="GC29">
        <f t="shared" si="96"/>
        <v>0</v>
      </c>
      <c r="GD29">
        <f t="shared" si="97"/>
        <v>0.29406140000000003</v>
      </c>
      <c r="GE29">
        <f t="shared" si="98"/>
        <v>-0.40199259999999981</v>
      </c>
      <c r="GF29">
        <f t="shared" si="99"/>
        <v>1.0114917999999999</v>
      </c>
      <c r="GG29">
        <f t="shared" si="100"/>
        <v>-1.3161965000000002</v>
      </c>
      <c r="GH29">
        <f t="shared" si="101"/>
        <v>1.3667556000000003</v>
      </c>
      <c r="GI29">
        <f t="shared" si="102"/>
        <v>1.7117214000000018</v>
      </c>
      <c r="GJ29">
        <f t="shared" si="103"/>
        <v>0.41817519999999986</v>
      </c>
      <c r="GK29">
        <f t="shared" si="104"/>
        <v>-9.5752499999999963E-2</v>
      </c>
    </row>
    <row r="30" spans="1:193" x14ac:dyDescent="0.25">
      <c r="A30" t="s">
        <v>372</v>
      </c>
      <c r="B30">
        <v>52.7</v>
      </c>
      <c r="C30">
        <v>0.5</v>
      </c>
      <c r="D30">
        <v>0.71236069999999996</v>
      </c>
      <c r="E30">
        <v>2.0669167000000002</v>
      </c>
      <c r="F30">
        <v>6.5355682000000002</v>
      </c>
      <c r="G30">
        <v>16.720733599999999</v>
      </c>
      <c r="H30">
        <v>2.1924693999999998</v>
      </c>
      <c r="I30">
        <v>19.709915200000001</v>
      </c>
      <c r="J30">
        <v>3.8252397</v>
      </c>
      <c r="K30">
        <v>0.43679820000000003</v>
      </c>
      <c r="L30" s="2">
        <v>52.5</v>
      </c>
      <c r="M30" s="2">
        <v>0.5</v>
      </c>
      <c r="N30" s="2">
        <v>0.71105949999999996</v>
      </c>
      <c r="O30" s="2">
        <v>2.0669167000000002</v>
      </c>
      <c r="P30" s="2">
        <v>6.4943447000000001</v>
      </c>
      <c r="Q30" s="2">
        <v>16.720733599999999</v>
      </c>
      <c r="R30" s="2">
        <v>2.1594443000000001</v>
      </c>
      <c r="S30" s="2">
        <v>19.6103916</v>
      </c>
      <c r="T30" s="2">
        <v>3.8044349999999998</v>
      </c>
      <c r="U30" s="2">
        <v>0.43679820000000003</v>
      </c>
      <c r="V30" s="2">
        <v>52.5</v>
      </c>
      <c r="W30" s="2">
        <v>0.5</v>
      </c>
      <c r="X30" s="2">
        <v>0.70903590000000005</v>
      </c>
      <c r="Y30" s="2">
        <v>1.98532</v>
      </c>
      <c r="Z30" s="2">
        <v>6.6359725000000003</v>
      </c>
      <c r="AA30" s="2">
        <v>16.162925699999999</v>
      </c>
      <c r="AB30" s="2">
        <v>2.2545774000000001</v>
      </c>
      <c r="AC30" s="2">
        <v>19.972471200000001</v>
      </c>
      <c r="AD30" s="2">
        <v>3.8781691</v>
      </c>
      <c r="AE30" s="2">
        <v>0.42397839999999998</v>
      </c>
      <c r="AF30" s="2">
        <v>52.6</v>
      </c>
      <c r="AG30" s="2">
        <v>0.5</v>
      </c>
      <c r="AH30" s="2">
        <v>0.71228950000000002</v>
      </c>
      <c r="AI30" s="2">
        <v>2.0647359000000001</v>
      </c>
      <c r="AJ30" s="2">
        <v>6.5210447</v>
      </c>
      <c r="AK30" s="2">
        <v>16.717390099999999</v>
      </c>
      <c r="AL30" s="2">
        <v>2.1907899</v>
      </c>
      <c r="AM30" s="2">
        <v>19.661998700000002</v>
      </c>
      <c r="AN30" s="2">
        <v>3.8161868999999999</v>
      </c>
      <c r="AO30" s="2">
        <v>0.43679820000000003</v>
      </c>
      <c r="AP30" s="2">
        <v>49.9</v>
      </c>
      <c r="AQ30" s="2">
        <v>0.5</v>
      </c>
      <c r="AR30" s="2">
        <v>0.69083989999999995</v>
      </c>
      <c r="AS30" s="2">
        <v>2.0514142999999998</v>
      </c>
      <c r="AT30" s="2">
        <v>5.8013816</v>
      </c>
      <c r="AU30" s="2">
        <v>17.520746200000001</v>
      </c>
      <c r="AV30" s="2">
        <v>1.7250979</v>
      </c>
      <c r="AW30" s="2">
        <v>17.789047199999999</v>
      </c>
      <c r="AX30" s="2">
        <v>3.4352067000000002</v>
      </c>
      <c r="AY30" s="2">
        <v>0.4713967</v>
      </c>
      <c r="AZ30" s="2">
        <v>30.6</v>
      </c>
      <c r="BA30" s="2">
        <v>0.5</v>
      </c>
      <c r="BB30" s="2">
        <v>0.81459490000000001</v>
      </c>
      <c r="BC30" s="2">
        <v>1.3437178000000001</v>
      </c>
      <c r="BD30" s="2">
        <v>1.7423177000000001</v>
      </c>
      <c r="BE30" s="2">
        <v>19.290073400000001</v>
      </c>
      <c r="BF30" s="2">
        <v>1.9607060999999999</v>
      </c>
      <c r="BG30" s="2">
        <v>3.5374894000000001</v>
      </c>
      <c r="BH30" s="2">
        <v>0.90226360000000005</v>
      </c>
      <c r="BI30" s="2">
        <v>0.54421310000000001</v>
      </c>
      <c r="BJ30" s="2">
        <v>52.6</v>
      </c>
      <c r="BK30" s="2">
        <v>0.5</v>
      </c>
      <c r="BL30" s="2">
        <v>0.7122735</v>
      </c>
      <c r="BM30" s="2">
        <v>2.0661825999999999</v>
      </c>
      <c r="BN30" s="2">
        <v>6.5295810999999997</v>
      </c>
      <c r="BO30" s="2">
        <v>16.7186108</v>
      </c>
      <c r="BP30" s="2">
        <v>2.1871235000000002</v>
      </c>
      <c r="BQ30" s="2">
        <v>19.696117399999999</v>
      </c>
      <c r="BR30" s="2">
        <v>3.8222830000000001</v>
      </c>
      <c r="BS30" s="2">
        <v>0.43679820000000003</v>
      </c>
      <c r="BT30" s="2">
        <v>33.200000000000003</v>
      </c>
      <c r="BU30" s="2">
        <v>0.5</v>
      </c>
      <c r="BV30" s="2">
        <v>0.49929469999999998</v>
      </c>
      <c r="BW30" s="2">
        <v>1.3470762999999999</v>
      </c>
      <c r="BX30" s="2">
        <v>5.5702634</v>
      </c>
      <c r="BY30" s="2">
        <v>2.8417447</v>
      </c>
      <c r="BZ30" s="2">
        <v>1.706575</v>
      </c>
      <c r="CA30" s="2">
        <v>17.0157433</v>
      </c>
      <c r="CB30" s="2">
        <v>3.2897479999999999</v>
      </c>
      <c r="CC30" s="2">
        <v>0.48091289999999998</v>
      </c>
      <c r="CD30" s="2">
        <v>50</v>
      </c>
      <c r="CE30" s="2">
        <v>0.5</v>
      </c>
      <c r="CF30" s="2">
        <v>0.36531859999999999</v>
      </c>
      <c r="CG30" s="2">
        <v>2.2979547999999999</v>
      </c>
      <c r="CH30" s="2">
        <v>5.5196699999999996</v>
      </c>
      <c r="CI30" s="2">
        <v>18.6633377</v>
      </c>
      <c r="CJ30" s="2">
        <v>0.84361779999999997</v>
      </c>
      <c r="CK30" s="2">
        <v>17.9551239</v>
      </c>
      <c r="CL30" s="2">
        <v>3.3997082999999999</v>
      </c>
      <c r="CM30" s="2">
        <v>0.49774580000000002</v>
      </c>
      <c r="CO30" t="str">
        <f t="shared" si="4"/>
        <v>CA_Fresno5001</v>
      </c>
      <c r="CP30">
        <f t="shared" si="5"/>
        <v>52.7</v>
      </c>
      <c r="CQ30">
        <f t="shared" si="6"/>
        <v>0.5</v>
      </c>
      <c r="CR30">
        <f t="shared" si="7"/>
        <v>0.71236069999999996</v>
      </c>
      <c r="CS30">
        <f t="shared" si="8"/>
        <v>2.0669167000000002</v>
      </c>
      <c r="CT30">
        <f t="shared" si="9"/>
        <v>6.5355682000000002</v>
      </c>
      <c r="CU30">
        <f t="shared" si="10"/>
        <v>16.720733599999999</v>
      </c>
      <c r="CV30">
        <f t="shared" si="11"/>
        <v>2.1924693999999998</v>
      </c>
      <c r="CW30">
        <f t="shared" si="12"/>
        <v>19.709915200000001</v>
      </c>
      <c r="CX30">
        <f t="shared" si="13"/>
        <v>3.8252397</v>
      </c>
      <c r="CY30">
        <f t="shared" si="14"/>
        <v>0.43679820000000003</v>
      </c>
      <c r="CZ30">
        <f t="shared" si="15"/>
        <v>4.9999999999999858</v>
      </c>
      <c r="DA30">
        <f t="shared" si="16"/>
        <v>0.5</v>
      </c>
      <c r="DB30">
        <f t="shared" si="17"/>
        <v>0.22818160000000026</v>
      </c>
      <c r="DC30">
        <f t="shared" si="18"/>
        <v>0.75490149999999856</v>
      </c>
      <c r="DD30">
        <f t="shared" si="19"/>
        <v>-0.93440170000000133</v>
      </c>
      <c r="DE30">
        <f t="shared" si="20"/>
        <v>7.5904270000000054</v>
      </c>
      <c r="DF30">
        <f t="shared" si="21"/>
        <v>-0.31935389999999808</v>
      </c>
      <c r="DG30">
        <f t="shared" si="22"/>
        <v>-2.7310237000000051</v>
      </c>
      <c r="DH30">
        <f t="shared" si="23"/>
        <v>-0.42867730000000037</v>
      </c>
      <c r="DI30">
        <f t="shared" si="24"/>
        <v>0.67105409999999988</v>
      </c>
      <c r="DJ30">
        <f t="shared" si="25"/>
        <v>0.20000000000000284</v>
      </c>
      <c r="DK30">
        <f t="shared" si="26"/>
        <v>0</v>
      </c>
      <c r="DL30">
        <f t="shared" si="27"/>
        <v>1.3012000000000024E-3</v>
      </c>
      <c r="DM30">
        <f t="shared" si="28"/>
        <v>0</v>
      </c>
      <c r="DN30">
        <f t="shared" si="29"/>
        <v>4.122350000000008E-2</v>
      </c>
      <c r="DO30">
        <f t="shared" si="30"/>
        <v>0</v>
      </c>
      <c r="DP30">
        <f t="shared" si="31"/>
        <v>3.3025099999999696E-2</v>
      </c>
      <c r="DQ30">
        <f t="shared" si="32"/>
        <v>9.9523600000001267E-2</v>
      </c>
      <c r="DR30">
        <f t="shared" si="33"/>
        <v>2.0804700000000231E-2</v>
      </c>
      <c r="DS30">
        <f t="shared" si="34"/>
        <v>0</v>
      </c>
      <c r="DT30">
        <f t="shared" si="35"/>
        <v>0.20000000000000284</v>
      </c>
      <c r="DU30">
        <f t="shared" si="36"/>
        <v>0</v>
      </c>
      <c r="DV30">
        <f t="shared" si="37"/>
        <v>3.3247999999999056E-3</v>
      </c>
      <c r="DW30">
        <f t="shared" si="38"/>
        <v>8.1596700000000189E-2</v>
      </c>
      <c r="DX30">
        <f t="shared" si="39"/>
        <v>-0.10040430000000011</v>
      </c>
      <c r="DY30">
        <f t="shared" si="40"/>
        <v>0.55780790000000025</v>
      </c>
      <c r="DZ30">
        <f t="shared" si="41"/>
        <v>-6.2108000000000274E-2</v>
      </c>
      <c r="EA30">
        <f t="shared" si="42"/>
        <v>-0.26255600000000001</v>
      </c>
      <c r="EB30">
        <f t="shared" si="43"/>
        <v>-5.2929400000000015E-2</v>
      </c>
      <c r="EC30">
        <f t="shared" si="44"/>
        <v>1.2819800000000048E-2</v>
      </c>
      <c r="ED30">
        <f t="shared" si="45"/>
        <v>0.10000000000000142</v>
      </c>
      <c r="EE30">
        <f t="shared" si="46"/>
        <v>0</v>
      </c>
      <c r="EF30">
        <f t="shared" si="47"/>
        <v>7.119999999993798E-5</v>
      </c>
      <c r="EG30">
        <f t="shared" si="48"/>
        <v>2.1808000000000938E-3</v>
      </c>
      <c r="EH30">
        <f t="shared" si="49"/>
        <v>1.4523500000000134E-2</v>
      </c>
      <c r="EI30">
        <f t="shared" si="50"/>
        <v>3.3434999999997217E-3</v>
      </c>
      <c r="EJ30">
        <f t="shared" si="51"/>
        <v>1.6794999999998339E-3</v>
      </c>
      <c r="EK30">
        <f t="shared" si="52"/>
        <v>4.7916499999999473E-2</v>
      </c>
      <c r="EL30">
        <f t="shared" si="53"/>
        <v>9.052800000000083E-3</v>
      </c>
      <c r="EM30">
        <f t="shared" si="54"/>
        <v>0</v>
      </c>
      <c r="EN30">
        <f t="shared" si="55"/>
        <v>2.8000000000000043</v>
      </c>
      <c r="EO30">
        <f t="shared" si="56"/>
        <v>0</v>
      </c>
      <c r="EP30">
        <f t="shared" si="57"/>
        <v>2.1520800000000007E-2</v>
      </c>
      <c r="EQ30">
        <f t="shared" si="58"/>
        <v>1.550240000000036E-2</v>
      </c>
      <c r="ER30">
        <f t="shared" si="59"/>
        <v>0.73418660000000013</v>
      </c>
      <c r="ES30">
        <f t="shared" si="60"/>
        <v>-0.80001260000000229</v>
      </c>
      <c r="ET30">
        <f t="shared" si="61"/>
        <v>0.46737149999999983</v>
      </c>
      <c r="EU30">
        <f t="shared" si="62"/>
        <v>1.9208680000000022</v>
      </c>
      <c r="EV30">
        <f t="shared" si="63"/>
        <v>0.39003299999999985</v>
      </c>
      <c r="EW30">
        <f t="shared" si="64"/>
        <v>-3.4598499999999976E-2</v>
      </c>
      <c r="EX30">
        <f t="shared" si="65"/>
        <v>22.1</v>
      </c>
      <c r="EY30">
        <f t="shared" si="66"/>
        <v>0</v>
      </c>
      <c r="EZ30">
        <f t="shared" si="67"/>
        <v>-0.10223420000000005</v>
      </c>
      <c r="FA30">
        <f t="shared" si="68"/>
        <v>0.72319890000000009</v>
      </c>
      <c r="FB30">
        <f t="shared" si="69"/>
        <v>4.7932505000000001</v>
      </c>
      <c r="FC30">
        <f t="shared" si="70"/>
        <v>-2.5693398000000016</v>
      </c>
      <c r="FD30">
        <f t="shared" si="71"/>
        <v>0.23176329999999989</v>
      </c>
      <c r="FE30">
        <f t="shared" si="72"/>
        <v>16.172425799999999</v>
      </c>
      <c r="FF30">
        <f t="shared" si="73"/>
        <v>2.9229761000000001</v>
      </c>
      <c r="FG30">
        <f t="shared" si="74"/>
        <v>-0.10741489999999998</v>
      </c>
      <c r="FH30">
        <f t="shared" si="75"/>
        <v>0.10000000000000142</v>
      </c>
      <c r="FI30">
        <f t="shared" si="76"/>
        <v>0</v>
      </c>
      <c r="FJ30">
        <f t="shared" si="77"/>
        <v>8.7199999999953981E-5</v>
      </c>
      <c r="FK30">
        <f t="shared" si="78"/>
        <v>7.3410000000029285E-4</v>
      </c>
      <c r="FL30">
        <f t="shared" si="79"/>
        <v>5.987100000000467E-3</v>
      </c>
      <c r="FM30">
        <f t="shared" si="80"/>
        <v>2.122799999998648E-3</v>
      </c>
      <c r="FN30">
        <f t="shared" si="81"/>
        <v>5.3458999999995704E-3</v>
      </c>
      <c r="FO30">
        <f t="shared" si="82"/>
        <v>1.3797800000002525E-2</v>
      </c>
      <c r="FP30">
        <f t="shared" si="83"/>
        <v>2.9566999999999233E-3</v>
      </c>
      <c r="FQ30">
        <f t="shared" si="84"/>
        <v>0</v>
      </c>
      <c r="FR30">
        <f t="shared" si="85"/>
        <v>19.5</v>
      </c>
      <c r="FS30">
        <f t="shared" si="86"/>
        <v>0</v>
      </c>
      <c r="FT30">
        <f t="shared" si="87"/>
        <v>0.21306599999999998</v>
      </c>
      <c r="FU30">
        <f t="shared" si="88"/>
        <v>0.71984040000000027</v>
      </c>
      <c r="FV30">
        <f t="shared" si="89"/>
        <v>0.96530480000000018</v>
      </c>
      <c r="FW30">
        <f t="shared" si="90"/>
        <v>13.8789889</v>
      </c>
      <c r="FX30">
        <f t="shared" si="91"/>
        <v>0.48589439999999984</v>
      </c>
      <c r="FY30">
        <f t="shared" si="92"/>
        <v>2.6941719000000006</v>
      </c>
      <c r="FZ30">
        <f t="shared" si="93"/>
        <v>0.53549170000000013</v>
      </c>
      <c r="GA30">
        <f t="shared" si="94"/>
        <v>-4.4114699999999951E-2</v>
      </c>
      <c r="GB30">
        <f t="shared" si="95"/>
        <v>2.7000000000000028</v>
      </c>
      <c r="GC30">
        <f t="shared" si="96"/>
        <v>0</v>
      </c>
      <c r="GD30">
        <f t="shared" si="97"/>
        <v>0.34704209999999996</v>
      </c>
      <c r="GE30">
        <f t="shared" si="98"/>
        <v>-0.23103809999999969</v>
      </c>
      <c r="GF30">
        <f t="shared" si="99"/>
        <v>1.0158982000000005</v>
      </c>
      <c r="GG30">
        <f t="shared" si="100"/>
        <v>-1.9426041000000005</v>
      </c>
      <c r="GH30">
        <f t="shared" si="101"/>
        <v>1.3488515999999997</v>
      </c>
      <c r="GI30">
        <f t="shared" si="102"/>
        <v>1.7547913000000008</v>
      </c>
      <c r="GJ30">
        <f t="shared" si="103"/>
        <v>0.42553140000000012</v>
      </c>
      <c r="GK30">
        <f t="shared" si="104"/>
        <v>-6.0947599999999991E-2</v>
      </c>
    </row>
    <row r="31" spans="1:193" x14ac:dyDescent="0.25">
      <c r="A31" t="s">
        <v>373</v>
      </c>
      <c r="B31">
        <v>51.6</v>
      </c>
      <c r="C31">
        <v>0.5</v>
      </c>
      <c r="D31">
        <v>0.7221784</v>
      </c>
      <c r="E31">
        <v>2.3614451999999999</v>
      </c>
      <c r="F31">
        <v>6.0940199000000002</v>
      </c>
      <c r="G31">
        <v>17.3938351</v>
      </c>
      <c r="H31">
        <v>1.9079062</v>
      </c>
      <c r="I31">
        <v>18.5720329</v>
      </c>
      <c r="J31">
        <v>3.5949515999999999</v>
      </c>
      <c r="K31">
        <v>0.49807580000000001</v>
      </c>
      <c r="L31" s="2">
        <v>51.4</v>
      </c>
      <c r="M31" s="2">
        <v>0.5</v>
      </c>
      <c r="N31" s="2">
        <v>0.72006800000000004</v>
      </c>
      <c r="O31" s="2">
        <v>2.3614451999999999</v>
      </c>
      <c r="P31" s="2">
        <v>6.0545654000000004</v>
      </c>
      <c r="Q31" s="2">
        <v>17.3938351</v>
      </c>
      <c r="R31" s="2">
        <v>1.8842219</v>
      </c>
      <c r="S31" s="2">
        <v>18.4663754</v>
      </c>
      <c r="T31" s="2">
        <v>3.5736007999999999</v>
      </c>
      <c r="U31" s="2">
        <v>0.49807580000000001</v>
      </c>
      <c r="V31" s="2">
        <v>51.1</v>
      </c>
      <c r="W31" s="2">
        <v>0.5</v>
      </c>
      <c r="X31" s="2">
        <v>0.71548480000000003</v>
      </c>
      <c r="Y31" s="2">
        <v>2.2989427999999998</v>
      </c>
      <c r="Z31" s="2">
        <v>6.0719079999999996</v>
      </c>
      <c r="AA31" s="2">
        <v>17.062684999999998</v>
      </c>
      <c r="AB31" s="2">
        <v>1.8942542</v>
      </c>
      <c r="AC31" s="2">
        <v>18.513143500000002</v>
      </c>
      <c r="AD31" s="2">
        <v>3.5829689999999998</v>
      </c>
      <c r="AE31" s="2">
        <v>0.49807580000000001</v>
      </c>
      <c r="AF31" s="2">
        <v>51.5</v>
      </c>
      <c r="AG31" s="2">
        <v>0.5</v>
      </c>
      <c r="AH31" s="2">
        <v>0.72210620000000003</v>
      </c>
      <c r="AI31" s="2">
        <v>2.3583848000000001</v>
      </c>
      <c r="AJ31" s="2">
        <v>6.0834092999999996</v>
      </c>
      <c r="AK31" s="2">
        <v>17.3891773</v>
      </c>
      <c r="AL31" s="2">
        <v>1.9058024</v>
      </c>
      <c r="AM31" s="2">
        <v>18.538133599999998</v>
      </c>
      <c r="AN31" s="2">
        <v>3.5884778000000002</v>
      </c>
      <c r="AO31" s="2">
        <v>0.49807580000000001</v>
      </c>
      <c r="AP31" s="2">
        <v>48.8</v>
      </c>
      <c r="AQ31" s="2">
        <v>0.5</v>
      </c>
      <c r="AR31" s="2">
        <v>0.69399169999999999</v>
      </c>
      <c r="AS31" s="2">
        <v>2.1353542999999999</v>
      </c>
      <c r="AT31" s="2">
        <v>5.6604495000000004</v>
      </c>
      <c r="AU31" s="2">
        <v>16.890474300000001</v>
      </c>
      <c r="AV31" s="2">
        <v>1.6015151999999999</v>
      </c>
      <c r="AW31" s="2">
        <v>17.4688549</v>
      </c>
      <c r="AX31" s="2">
        <v>3.3671913</v>
      </c>
      <c r="AY31" s="2">
        <v>0.49807580000000001</v>
      </c>
      <c r="AZ31" s="2">
        <v>29.7</v>
      </c>
      <c r="BA31" s="2">
        <v>0.5</v>
      </c>
      <c r="BB31" s="2">
        <v>1.1553078999999999</v>
      </c>
      <c r="BC31" s="2">
        <v>1.0780003</v>
      </c>
      <c r="BD31" s="2">
        <v>1.8013736</v>
      </c>
      <c r="BE31" s="2">
        <v>18.3671246</v>
      </c>
      <c r="BF31" s="2">
        <v>2.6695449</v>
      </c>
      <c r="BG31" s="2">
        <v>2.7638077999999999</v>
      </c>
      <c r="BH31" s="2">
        <v>1.0620704000000001</v>
      </c>
      <c r="BI31" s="2">
        <v>0.32390039999999998</v>
      </c>
      <c r="BJ31" s="2">
        <v>51.6</v>
      </c>
      <c r="BK31" s="2">
        <v>0.5</v>
      </c>
      <c r="BL31" s="2">
        <v>0.72205920000000001</v>
      </c>
      <c r="BM31" s="2">
        <v>2.3601363000000002</v>
      </c>
      <c r="BN31" s="2">
        <v>6.0859503999999998</v>
      </c>
      <c r="BO31" s="2">
        <v>17.390916799999999</v>
      </c>
      <c r="BP31" s="2">
        <v>1.8957237</v>
      </c>
      <c r="BQ31" s="2">
        <v>18.559696200000001</v>
      </c>
      <c r="BR31" s="2">
        <v>3.5917344</v>
      </c>
      <c r="BS31" s="2">
        <v>0.49807580000000001</v>
      </c>
      <c r="BT31" s="2">
        <v>33.799999999999997</v>
      </c>
      <c r="BU31" s="2">
        <v>0.5</v>
      </c>
      <c r="BV31" s="2">
        <v>0.45867400000000003</v>
      </c>
      <c r="BW31" s="2">
        <v>1.1961063999999999</v>
      </c>
      <c r="BX31" s="2">
        <v>5.8586501999999996</v>
      </c>
      <c r="BY31" s="2">
        <v>2.3528647</v>
      </c>
      <c r="BZ31" s="2">
        <v>1.9226527</v>
      </c>
      <c r="CA31" s="2">
        <v>17.7199268</v>
      </c>
      <c r="CB31" s="2">
        <v>3.435365</v>
      </c>
      <c r="CC31" s="2">
        <v>0.41561540000000002</v>
      </c>
      <c r="CD31" s="2">
        <v>49.1</v>
      </c>
      <c r="CE31" s="2">
        <v>0.5</v>
      </c>
      <c r="CF31" s="2">
        <v>0.38442870000000001</v>
      </c>
      <c r="CG31" s="2">
        <v>2.079037</v>
      </c>
      <c r="CH31" s="2">
        <v>5.8647407999999999</v>
      </c>
      <c r="CI31" s="2">
        <v>16.260644899999999</v>
      </c>
      <c r="CJ31" s="2">
        <v>0.935199</v>
      </c>
      <c r="CK31" s="2">
        <v>19.0213623</v>
      </c>
      <c r="CL31" s="2">
        <v>3.6045899000000001</v>
      </c>
      <c r="CM31" s="2">
        <v>0.45171929999999999</v>
      </c>
      <c r="CO31" t="str">
        <f t="shared" si="4"/>
        <v>CA_Fresno5025</v>
      </c>
      <c r="CP31">
        <f t="shared" si="5"/>
        <v>51.6</v>
      </c>
      <c r="CQ31">
        <f t="shared" si="6"/>
        <v>0.5</v>
      </c>
      <c r="CR31">
        <f t="shared" si="7"/>
        <v>0.7221784</v>
      </c>
      <c r="CS31">
        <f t="shared" si="8"/>
        <v>2.3614451999999999</v>
      </c>
      <c r="CT31">
        <f t="shared" si="9"/>
        <v>6.0940199000000002</v>
      </c>
      <c r="CU31">
        <f t="shared" si="10"/>
        <v>17.3938351</v>
      </c>
      <c r="CV31">
        <f t="shared" si="11"/>
        <v>1.9079062</v>
      </c>
      <c r="CW31">
        <f t="shared" si="12"/>
        <v>18.5720329</v>
      </c>
      <c r="CX31">
        <f t="shared" si="13"/>
        <v>3.5949515999999999</v>
      </c>
      <c r="CY31">
        <f t="shared" si="14"/>
        <v>0.49807580000000001</v>
      </c>
      <c r="CZ31">
        <f t="shared" si="15"/>
        <v>5.7999999999999901</v>
      </c>
      <c r="DA31">
        <f t="shared" si="16"/>
        <v>0.5</v>
      </c>
      <c r="DB31">
        <f t="shared" si="17"/>
        <v>0.51687170000000004</v>
      </c>
      <c r="DC31">
        <f t="shared" si="18"/>
        <v>-0.6627092999999995</v>
      </c>
      <c r="DD31">
        <f t="shared" si="19"/>
        <v>0.82290789999999792</v>
      </c>
      <c r="DE31">
        <f t="shared" si="20"/>
        <v>1.3508769999999934</v>
      </c>
      <c r="DF31">
        <f t="shared" si="21"/>
        <v>1.3535705999999998</v>
      </c>
      <c r="DG31">
        <f t="shared" si="22"/>
        <v>1.0470702000000003</v>
      </c>
      <c r="DH31">
        <f t="shared" si="23"/>
        <v>0.64133740000000072</v>
      </c>
      <c r="DI31">
        <f t="shared" si="24"/>
        <v>0.19508349999999997</v>
      </c>
      <c r="DJ31">
        <f t="shared" si="25"/>
        <v>0.20000000000000284</v>
      </c>
      <c r="DK31">
        <f t="shared" si="26"/>
        <v>0</v>
      </c>
      <c r="DL31">
        <f t="shared" si="27"/>
        <v>2.1103999999999568E-3</v>
      </c>
      <c r="DM31">
        <f t="shared" si="28"/>
        <v>0</v>
      </c>
      <c r="DN31">
        <f t="shared" si="29"/>
        <v>3.9454499999999726E-2</v>
      </c>
      <c r="DO31">
        <f t="shared" si="30"/>
        <v>0</v>
      </c>
      <c r="DP31">
        <f t="shared" si="31"/>
        <v>2.3684299999999991E-2</v>
      </c>
      <c r="DQ31">
        <f t="shared" si="32"/>
        <v>0.10565749999999952</v>
      </c>
      <c r="DR31">
        <f t="shared" si="33"/>
        <v>2.1350800000000003E-2</v>
      </c>
      <c r="DS31">
        <f t="shared" si="34"/>
        <v>0</v>
      </c>
      <c r="DT31">
        <f t="shared" si="35"/>
        <v>0.5</v>
      </c>
      <c r="DU31">
        <f t="shared" si="36"/>
        <v>0</v>
      </c>
      <c r="DV31">
        <f t="shared" si="37"/>
        <v>6.6935999999999662E-3</v>
      </c>
      <c r="DW31">
        <f t="shared" si="38"/>
        <v>6.2502400000000069E-2</v>
      </c>
      <c r="DX31">
        <f t="shared" si="39"/>
        <v>2.2111900000000517E-2</v>
      </c>
      <c r="DY31">
        <f t="shared" si="40"/>
        <v>0.33115010000000211</v>
      </c>
      <c r="DZ31">
        <f t="shared" si="41"/>
        <v>1.3651999999999997E-2</v>
      </c>
      <c r="EA31">
        <f t="shared" si="42"/>
        <v>5.8889399999998204E-2</v>
      </c>
      <c r="EB31">
        <f t="shared" si="43"/>
        <v>1.1982600000000065E-2</v>
      </c>
      <c r="EC31">
        <f t="shared" si="44"/>
        <v>0</v>
      </c>
      <c r="ED31">
        <f t="shared" si="45"/>
        <v>0.10000000000000142</v>
      </c>
      <c r="EE31">
        <f t="shared" si="46"/>
        <v>0</v>
      </c>
      <c r="EF31">
        <f t="shared" si="47"/>
        <v>7.2199999999966735E-5</v>
      </c>
      <c r="EG31">
        <f t="shared" si="48"/>
        <v>3.0603999999998521E-3</v>
      </c>
      <c r="EH31">
        <f t="shared" si="49"/>
        <v>1.0610600000000581E-2</v>
      </c>
      <c r="EI31">
        <f t="shared" si="50"/>
        <v>4.6578000000003783E-3</v>
      </c>
      <c r="EJ31">
        <f t="shared" si="51"/>
        <v>2.103799999999989E-3</v>
      </c>
      <c r="EK31">
        <f t="shared" si="52"/>
        <v>3.3899300000001631E-2</v>
      </c>
      <c r="EL31">
        <f t="shared" si="53"/>
        <v>6.473799999999752E-3</v>
      </c>
      <c r="EM31">
        <f t="shared" si="54"/>
        <v>0</v>
      </c>
      <c r="EN31">
        <f t="shared" si="55"/>
        <v>2.8000000000000043</v>
      </c>
      <c r="EO31">
        <f t="shared" si="56"/>
        <v>0</v>
      </c>
      <c r="EP31">
        <f t="shared" si="57"/>
        <v>2.8186700000000009E-2</v>
      </c>
      <c r="EQ31">
        <f t="shared" si="58"/>
        <v>0.22609089999999998</v>
      </c>
      <c r="ER31">
        <f t="shared" si="59"/>
        <v>0.4335703999999998</v>
      </c>
      <c r="ES31">
        <f t="shared" si="60"/>
        <v>0.50336079999999939</v>
      </c>
      <c r="ET31">
        <f t="shared" si="61"/>
        <v>0.30639100000000008</v>
      </c>
      <c r="EU31">
        <f t="shared" si="62"/>
        <v>1.1031779999999998</v>
      </c>
      <c r="EV31">
        <f t="shared" si="63"/>
        <v>0.22776029999999992</v>
      </c>
      <c r="EW31">
        <f t="shared" si="64"/>
        <v>0</v>
      </c>
      <c r="EX31">
        <f t="shared" si="65"/>
        <v>21.900000000000002</v>
      </c>
      <c r="EY31">
        <f t="shared" si="66"/>
        <v>0</v>
      </c>
      <c r="EZ31">
        <f t="shared" si="67"/>
        <v>-0.43312949999999995</v>
      </c>
      <c r="FA31">
        <f t="shared" si="68"/>
        <v>1.2834448999999999</v>
      </c>
      <c r="FB31">
        <f t="shared" si="69"/>
        <v>4.2926463000000004</v>
      </c>
      <c r="FC31">
        <f t="shared" si="70"/>
        <v>-0.97328949999999992</v>
      </c>
      <c r="FD31">
        <f t="shared" si="71"/>
        <v>-0.7616387</v>
      </c>
      <c r="FE31">
        <f t="shared" si="72"/>
        <v>15.8082251</v>
      </c>
      <c r="FF31">
        <f t="shared" si="73"/>
        <v>2.5328811999999998</v>
      </c>
      <c r="FG31">
        <f t="shared" si="74"/>
        <v>0.17417540000000004</v>
      </c>
      <c r="FH31">
        <f t="shared" si="75"/>
        <v>0</v>
      </c>
      <c r="FI31">
        <f t="shared" si="76"/>
        <v>0</v>
      </c>
      <c r="FJ31">
        <f t="shared" si="77"/>
        <v>1.1919999999998598E-4</v>
      </c>
      <c r="FK31">
        <f t="shared" si="78"/>
        <v>1.3088999999997242E-3</v>
      </c>
      <c r="FL31">
        <f t="shared" si="79"/>
        <v>8.0695000000003958E-3</v>
      </c>
      <c r="FM31">
        <f t="shared" si="80"/>
        <v>2.9183000000010395E-3</v>
      </c>
      <c r="FN31">
        <f t="shared" si="81"/>
        <v>1.2182499999999985E-2</v>
      </c>
      <c r="FO31">
        <f t="shared" si="82"/>
        <v>1.2336699999998757E-2</v>
      </c>
      <c r="FP31">
        <f t="shared" si="83"/>
        <v>3.2171999999999201E-3</v>
      </c>
      <c r="FQ31">
        <f t="shared" si="84"/>
        <v>0</v>
      </c>
      <c r="FR31">
        <f t="shared" si="85"/>
        <v>17.800000000000004</v>
      </c>
      <c r="FS31">
        <f t="shared" si="86"/>
        <v>0</v>
      </c>
      <c r="FT31">
        <f t="shared" si="87"/>
        <v>0.26350439999999997</v>
      </c>
      <c r="FU31">
        <f t="shared" si="88"/>
        <v>1.1653388</v>
      </c>
      <c r="FV31">
        <f t="shared" si="89"/>
        <v>0.23536970000000057</v>
      </c>
      <c r="FW31">
        <f t="shared" si="90"/>
        <v>15.040970400000001</v>
      </c>
      <c r="FX31">
        <f t="shared" si="91"/>
        <v>-1.4746499999999996E-2</v>
      </c>
      <c r="FY31">
        <f t="shared" si="92"/>
        <v>0.85210610000000031</v>
      </c>
      <c r="FZ31">
        <f t="shared" si="93"/>
        <v>0.15958659999999991</v>
      </c>
      <c r="GA31">
        <f t="shared" si="94"/>
        <v>8.2460399999999989E-2</v>
      </c>
      <c r="GB31">
        <f t="shared" si="95"/>
        <v>2.5</v>
      </c>
      <c r="GC31">
        <f t="shared" si="96"/>
        <v>0</v>
      </c>
      <c r="GD31">
        <f t="shared" si="97"/>
        <v>0.33774969999999999</v>
      </c>
      <c r="GE31">
        <f t="shared" si="98"/>
        <v>0.28240819999999989</v>
      </c>
      <c r="GF31">
        <f t="shared" si="99"/>
        <v>0.22927910000000029</v>
      </c>
      <c r="GG31">
        <f t="shared" si="100"/>
        <v>1.1331902000000014</v>
      </c>
      <c r="GH31">
        <f t="shared" si="101"/>
        <v>0.97270719999999999</v>
      </c>
      <c r="GI31">
        <f t="shared" si="102"/>
        <v>-0.44932939999999988</v>
      </c>
      <c r="GJ31">
        <f t="shared" si="103"/>
        <v>-9.6383000000002106E-3</v>
      </c>
      <c r="GK31">
        <f t="shared" si="104"/>
        <v>4.6356500000000023E-2</v>
      </c>
    </row>
    <row r="32" spans="1:193" x14ac:dyDescent="0.25">
      <c r="A32" t="s">
        <v>374</v>
      </c>
      <c r="B32">
        <v>23.1</v>
      </c>
      <c r="C32">
        <v>0.5</v>
      </c>
      <c r="D32">
        <v>0.80126509999999995</v>
      </c>
      <c r="E32">
        <v>1.1853777999999999</v>
      </c>
      <c r="F32">
        <v>0.4254231</v>
      </c>
      <c r="G32">
        <v>18.124445000000001</v>
      </c>
      <c r="H32">
        <v>1.1108370999999999</v>
      </c>
      <c r="I32">
        <v>0.53100820000000004</v>
      </c>
      <c r="J32">
        <v>0.27589360000000002</v>
      </c>
      <c r="K32">
        <v>0.20130580000000001</v>
      </c>
      <c r="L32" s="2">
        <v>22.8</v>
      </c>
      <c r="M32" s="2">
        <v>0.5</v>
      </c>
      <c r="N32" s="2">
        <v>0.79886080000000004</v>
      </c>
      <c r="O32" s="2">
        <v>1.1853777999999999</v>
      </c>
      <c r="P32" s="2">
        <v>0.36556729999999998</v>
      </c>
      <c r="Q32" s="2">
        <v>18.124445000000001</v>
      </c>
      <c r="R32" s="2">
        <v>0.87252649999999998</v>
      </c>
      <c r="S32" s="2">
        <v>0.52561829999999998</v>
      </c>
      <c r="T32" s="2">
        <v>0.23277500000000001</v>
      </c>
      <c r="U32" s="2">
        <v>0.20130580000000001</v>
      </c>
      <c r="V32" s="2">
        <v>19.600000000000001</v>
      </c>
      <c r="W32" s="2">
        <v>0.5</v>
      </c>
      <c r="X32" s="2">
        <v>0.7541369</v>
      </c>
      <c r="Y32" s="2">
        <v>0.83679630000000005</v>
      </c>
      <c r="Z32" s="2">
        <v>0.41283619999999999</v>
      </c>
      <c r="AA32" s="2">
        <v>15.1031561</v>
      </c>
      <c r="AB32" s="2">
        <v>1.0810105000000001</v>
      </c>
      <c r="AC32" s="2">
        <v>0.51286529999999997</v>
      </c>
      <c r="AD32" s="2">
        <v>0.26795469999999999</v>
      </c>
      <c r="AE32" s="2">
        <v>0.20305419999999999</v>
      </c>
      <c r="AF32" s="2">
        <v>23.1</v>
      </c>
      <c r="AG32" s="2">
        <v>0.5</v>
      </c>
      <c r="AH32" s="2">
        <v>0.80118500000000004</v>
      </c>
      <c r="AI32" s="2">
        <v>1.1842248</v>
      </c>
      <c r="AJ32" s="2">
        <v>0.42497970000000002</v>
      </c>
      <c r="AK32" s="2">
        <v>18.121223400000002</v>
      </c>
      <c r="AL32" s="2">
        <v>1.1099443</v>
      </c>
      <c r="AM32" s="2">
        <v>0.53023929999999997</v>
      </c>
      <c r="AN32" s="2">
        <v>0.2756228</v>
      </c>
      <c r="AO32" s="2">
        <v>0.20130580000000001</v>
      </c>
      <c r="AP32" s="2">
        <v>21.9</v>
      </c>
      <c r="AQ32" s="2">
        <v>0.5</v>
      </c>
      <c r="AR32" s="2">
        <v>0.78555419999999998</v>
      </c>
      <c r="AS32" s="2">
        <v>1.0658246</v>
      </c>
      <c r="AT32" s="2">
        <v>0.38114999999999999</v>
      </c>
      <c r="AU32" s="2">
        <v>17.298543899999999</v>
      </c>
      <c r="AV32" s="2">
        <v>1.0123993</v>
      </c>
      <c r="AW32" s="2">
        <v>0.46149279999999998</v>
      </c>
      <c r="AX32" s="2">
        <v>0.24813199999999999</v>
      </c>
      <c r="AY32" s="2">
        <v>0.20130580000000001</v>
      </c>
      <c r="AZ32" s="2">
        <v>21.7</v>
      </c>
      <c r="BA32" s="2">
        <v>0.5</v>
      </c>
      <c r="BB32" s="2">
        <v>0.78296010000000005</v>
      </c>
      <c r="BC32" s="2">
        <v>0.96747910000000004</v>
      </c>
      <c r="BD32" s="2">
        <v>0.26829779999999998</v>
      </c>
      <c r="BE32" s="2">
        <v>17.7497425</v>
      </c>
      <c r="BF32" s="2">
        <v>0.8988604</v>
      </c>
      <c r="BG32" s="2">
        <v>0.16805829999999999</v>
      </c>
      <c r="BH32" s="2">
        <v>0.1886892</v>
      </c>
      <c r="BI32" s="2">
        <v>0.20130580000000001</v>
      </c>
      <c r="BJ32" s="2">
        <v>23.1</v>
      </c>
      <c r="BK32" s="2">
        <v>0.5</v>
      </c>
      <c r="BL32" s="2">
        <v>0.80080119999999999</v>
      </c>
      <c r="BM32" s="2">
        <v>1.1819772</v>
      </c>
      <c r="BN32" s="2">
        <v>0.4202108</v>
      </c>
      <c r="BO32" s="2">
        <v>18.110553700000001</v>
      </c>
      <c r="BP32" s="2">
        <v>1.0921181</v>
      </c>
      <c r="BQ32" s="2">
        <v>0.52890060000000005</v>
      </c>
      <c r="BR32" s="2">
        <v>0.27221699999999999</v>
      </c>
      <c r="BS32" s="2">
        <v>0.20130580000000001</v>
      </c>
      <c r="BT32" s="2">
        <v>12.2</v>
      </c>
      <c r="BU32" s="2">
        <v>0.5</v>
      </c>
      <c r="BV32" s="2">
        <v>0.59503510000000004</v>
      </c>
      <c r="BW32" s="2">
        <v>0.86407230000000002</v>
      </c>
      <c r="BX32" s="2">
        <v>0.39136949999999998</v>
      </c>
      <c r="BY32" s="2">
        <v>7.9603257000000003</v>
      </c>
      <c r="BZ32" s="2">
        <v>1.0542381000000001</v>
      </c>
      <c r="CA32" s="2">
        <v>0.40843400000000002</v>
      </c>
      <c r="CB32" s="2">
        <v>0.27471060000000003</v>
      </c>
      <c r="CC32" s="2">
        <v>0.2071926</v>
      </c>
      <c r="CD32" s="2">
        <v>21.6</v>
      </c>
      <c r="CE32" s="2">
        <v>0.5</v>
      </c>
      <c r="CF32" s="2">
        <v>0.25896819999999998</v>
      </c>
      <c r="CG32" s="2">
        <v>1.2623025000000001</v>
      </c>
      <c r="CH32" s="2">
        <v>0.31600610000000001</v>
      </c>
      <c r="CI32" s="2">
        <v>17.728084599999999</v>
      </c>
      <c r="CJ32" s="2">
        <v>0.70730170000000003</v>
      </c>
      <c r="CK32" s="2">
        <v>0.4901471</v>
      </c>
      <c r="CL32" s="2">
        <v>0.1979901</v>
      </c>
      <c r="CM32" s="2">
        <v>0.16792869999999999</v>
      </c>
      <c r="CO32" t="str">
        <f t="shared" si="4"/>
        <v>CA_Humboldt1002</v>
      </c>
      <c r="CP32">
        <f t="shared" si="5"/>
        <v>23.1</v>
      </c>
      <c r="CQ32">
        <f t="shared" si="6"/>
        <v>0.5</v>
      </c>
      <c r="CR32">
        <f t="shared" si="7"/>
        <v>0.80126509999999995</v>
      </c>
      <c r="CS32">
        <f t="shared" si="8"/>
        <v>1.1853777999999999</v>
      </c>
      <c r="CT32">
        <f t="shared" si="9"/>
        <v>0.4254231</v>
      </c>
      <c r="CU32">
        <f t="shared" si="10"/>
        <v>18.124445000000001</v>
      </c>
      <c r="CV32">
        <f t="shared" si="11"/>
        <v>1.1108370999999999</v>
      </c>
      <c r="CW32">
        <f t="shared" si="12"/>
        <v>0.53100820000000004</v>
      </c>
      <c r="CX32">
        <f t="shared" si="13"/>
        <v>0.27589360000000002</v>
      </c>
      <c r="CY32">
        <f t="shared" si="14"/>
        <v>0.20130580000000001</v>
      </c>
      <c r="CZ32">
        <f t="shared" si="15"/>
        <v>4.2999999999999936</v>
      </c>
      <c r="DA32">
        <f t="shared" si="16"/>
        <v>0.5</v>
      </c>
      <c r="DB32">
        <f t="shared" si="17"/>
        <v>-3.1354199999999555E-2</v>
      </c>
      <c r="DC32">
        <f t="shared" si="18"/>
        <v>0.25041000000000047</v>
      </c>
      <c r="DD32">
        <f t="shared" si="19"/>
        <v>2.4556999999999496E-3</v>
      </c>
      <c r="DE32">
        <f t="shared" si="20"/>
        <v>3.3249598999999908</v>
      </c>
      <c r="DF32">
        <f t="shared" si="21"/>
        <v>5.2539200000000896E-2</v>
      </c>
      <c r="DG32">
        <f t="shared" si="22"/>
        <v>-9.1301700000000263E-2</v>
      </c>
      <c r="DH32">
        <f t="shared" si="23"/>
        <v>2.6836199999999893E-2</v>
      </c>
      <c r="DI32">
        <f t="shared" si="24"/>
        <v>0.17556389999999997</v>
      </c>
      <c r="DJ32">
        <f t="shared" si="25"/>
        <v>0.30000000000000071</v>
      </c>
      <c r="DK32">
        <f t="shared" si="26"/>
        <v>0</v>
      </c>
      <c r="DL32">
        <f t="shared" si="27"/>
        <v>2.4042999999999148E-3</v>
      </c>
      <c r="DM32">
        <f t="shared" si="28"/>
        <v>0</v>
      </c>
      <c r="DN32">
        <f t="shared" si="29"/>
        <v>5.9855800000000015E-2</v>
      </c>
      <c r="DO32">
        <f t="shared" si="30"/>
        <v>0</v>
      </c>
      <c r="DP32">
        <f t="shared" si="31"/>
        <v>0.23831059999999993</v>
      </c>
      <c r="DQ32">
        <f t="shared" si="32"/>
        <v>5.3899000000000585E-3</v>
      </c>
      <c r="DR32">
        <f t="shared" si="33"/>
        <v>4.3118600000000007E-2</v>
      </c>
      <c r="DS32">
        <f t="shared" si="34"/>
        <v>0</v>
      </c>
      <c r="DT32">
        <f t="shared" si="35"/>
        <v>3.5</v>
      </c>
      <c r="DU32">
        <f t="shared" si="36"/>
        <v>0</v>
      </c>
      <c r="DV32">
        <f t="shared" si="37"/>
        <v>4.7128199999999953E-2</v>
      </c>
      <c r="DW32">
        <f t="shared" si="38"/>
        <v>0.34858149999999988</v>
      </c>
      <c r="DX32">
        <f t="shared" si="39"/>
        <v>1.2586900000000012E-2</v>
      </c>
      <c r="DY32">
        <f t="shared" si="40"/>
        <v>3.0212889000000018</v>
      </c>
      <c r="DZ32">
        <f t="shared" si="41"/>
        <v>2.9826599999999814E-2</v>
      </c>
      <c r="EA32">
        <f t="shared" si="42"/>
        <v>1.8142900000000073E-2</v>
      </c>
      <c r="EB32">
        <f t="shared" si="43"/>
        <v>7.9389000000000265E-3</v>
      </c>
      <c r="EC32">
        <f t="shared" si="44"/>
        <v>-1.7483999999999833E-3</v>
      </c>
      <c r="ED32">
        <f t="shared" si="45"/>
        <v>0</v>
      </c>
      <c r="EE32">
        <f t="shared" si="46"/>
        <v>0</v>
      </c>
      <c r="EF32">
        <f t="shared" si="47"/>
        <v>8.0099999999916349E-5</v>
      </c>
      <c r="EG32">
        <f t="shared" si="48"/>
        <v>1.1529999999999596E-3</v>
      </c>
      <c r="EH32">
        <f t="shared" si="49"/>
        <v>4.433999999999827E-4</v>
      </c>
      <c r="EI32">
        <f t="shared" si="50"/>
        <v>3.2215999999998246E-3</v>
      </c>
      <c r="EJ32">
        <f t="shared" si="51"/>
        <v>8.9279999999991588E-4</v>
      </c>
      <c r="EK32">
        <f t="shared" si="52"/>
        <v>7.689000000000723E-4</v>
      </c>
      <c r="EL32">
        <f t="shared" si="53"/>
        <v>2.7080000000001547E-4</v>
      </c>
      <c r="EM32">
        <f t="shared" si="54"/>
        <v>0</v>
      </c>
      <c r="EN32">
        <f t="shared" si="55"/>
        <v>1.2000000000000028</v>
      </c>
      <c r="EO32">
        <f t="shared" si="56"/>
        <v>0</v>
      </c>
      <c r="EP32">
        <f t="shared" si="57"/>
        <v>1.5710899999999972E-2</v>
      </c>
      <c r="EQ32">
        <f t="shared" si="58"/>
        <v>0.11955319999999992</v>
      </c>
      <c r="ER32">
        <f t="shared" si="59"/>
        <v>4.427310000000001E-2</v>
      </c>
      <c r="ES32">
        <f t="shared" si="60"/>
        <v>0.82590110000000294</v>
      </c>
      <c r="ET32">
        <f t="shared" si="61"/>
        <v>9.8437799999999909E-2</v>
      </c>
      <c r="EU32">
        <f t="shared" si="62"/>
        <v>6.951540000000006E-2</v>
      </c>
      <c r="EV32">
        <f t="shared" si="63"/>
        <v>2.7761600000000025E-2</v>
      </c>
      <c r="EW32">
        <f t="shared" si="64"/>
        <v>0</v>
      </c>
      <c r="EX32">
        <f t="shared" si="65"/>
        <v>1.4000000000000021</v>
      </c>
      <c r="EY32">
        <f t="shared" si="66"/>
        <v>0</v>
      </c>
      <c r="EZ32">
        <f t="shared" si="67"/>
        <v>1.8304999999999905E-2</v>
      </c>
      <c r="FA32">
        <f t="shared" si="68"/>
        <v>0.21789869999999989</v>
      </c>
      <c r="FB32">
        <f t="shared" si="69"/>
        <v>0.15712530000000002</v>
      </c>
      <c r="FC32">
        <f t="shared" si="70"/>
        <v>0.37470250000000149</v>
      </c>
      <c r="FD32">
        <f t="shared" si="71"/>
        <v>0.21197669999999991</v>
      </c>
      <c r="FE32">
        <f t="shared" si="72"/>
        <v>0.36294990000000005</v>
      </c>
      <c r="FF32">
        <f t="shared" si="73"/>
        <v>8.7204400000000015E-2</v>
      </c>
      <c r="FG32">
        <f t="shared" si="74"/>
        <v>0</v>
      </c>
      <c r="FH32">
        <f t="shared" si="75"/>
        <v>0</v>
      </c>
      <c r="FI32">
        <f t="shared" si="76"/>
        <v>0</v>
      </c>
      <c r="FJ32">
        <f t="shared" si="77"/>
        <v>4.6389999999996157E-4</v>
      </c>
      <c r="FK32">
        <f t="shared" si="78"/>
        <v>3.4005999999999759E-3</v>
      </c>
      <c r="FL32">
        <f t="shared" si="79"/>
        <v>5.212300000000003E-3</v>
      </c>
      <c r="FM32">
        <f t="shared" si="80"/>
        <v>1.3891300000000939E-2</v>
      </c>
      <c r="FN32">
        <f t="shared" si="81"/>
        <v>1.871899999999993E-2</v>
      </c>
      <c r="FO32">
        <f t="shared" si="82"/>
        <v>2.1075999999999873E-3</v>
      </c>
      <c r="FP32">
        <f t="shared" si="83"/>
        <v>3.6766000000000298E-3</v>
      </c>
      <c r="FQ32">
        <f t="shared" si="84"/>
        <v>0</v>
      </c>
      <c r="FR32">
        <f t="shared" si="85"/>
        <v>10.900000000000002</v>
      </c>
      <c r="FS32">
        <f t="shared" si="86"/>
        <v>0</v>
      </c>
      <c r="FT32">
        <f t="shared" si="87"/>
        <v>0.20622999999999991</v>
      </c>
      <c r="FU32">
        <f t="shared" si="88"/>
        <v>0.32130549999999991</v>
      </c>
      <c r="FV32">
        <f t="shared" si="89"/>
        <v>3.4053600000000017E-2</v>
      </c>
      <c r="FW32">
        <f t="shared" si="90"/>
        <v>10.164119300000001</v>
      </c>
      <c r="FX32">
        <f t="shared" si="91"/>
        <v>5.6598999999999844E-2</v>
      </c>
      <c r="FY32">
        <f t="shared" si="92"/>
        <v>0.12257420000000002</v>
      </c>
      <c r="FZ32">
        <f t="shared" si="93"/>
        <v>1.1829999999999896E-3</v>
      </c>
      <c r="GA32">
        <f t="shared" si="94"/>
        <v>-5.8867999999999976E-3</v>
      </c>
      <c r="GB32">
        <f t="shared" si="95"/>
        <v>1.5</v>
      </c>
      <c r="GC32">
        <f t="shared" si="96"/>
        <v>0</v>
      </c>
      <c r="GD32">
        <f t="shared" si="97"/>
        <v>0.54229689999999997</v>
      </c>
      <c r="GE32">
        <f t="shared" si="98"/>
        <v>-7.6924700000000179E-2</v>
      </c>
      <c r="GF32">
        <f t="shared" si="99"/>
        <v>0.10941699999999999</v>
      </c>
      <c r="GG32">
        <f t="shared" si="100"/>
        <v>0.3963604000000025</v>
      </c>
      <c r="GH32">
        <f t="shared" si="101"/>
        <v>0.40353539999999988</v>
      </c>
      <c r="GI32">
        <f t="shared" si="102"/>
        <v>4.0861100000000039E-2</v>
      </c>
      <c r="GJ32">
        <f t="shared" si="103"/>
        <v>7.7903500000000014E-2</v>
      </c>
      <c r="GK32">
        <f t="shared" si="104"/>
        <v>3.3377100000000021E-2</v>
      </c>
    </row>
    <row r="33" spans="1:193" x14ac:dyDescent="0.25">
      <c r="A33" t="s">
        <v>375</v>
      </c>
      <c r="B33">
        <v>24.3</v>
      </c>
      <c r="C33">
        <v>0.5</v>
      </c>
      <c r="D33">
        <v>0.9494956</v>
      </c>
      <c r="E33">
        <v>1.0713607999999999</v>
      </c>
      <c r="F33">
        <v>0.45489499999999999</v>
      </c>
      <c r="G33">
        <v>19.079999900000001</v>
      </c>
      <c r="H33">
        <v>1.1566242</v>
      </c>
      <c r="I33">
        <v>0.59459629999999997</v>
      </c>
      <c r="J33">
        <v>0.29357220000000001</v>
      </c>
      <c r="K33">
        <v>0.24945600000000001</v>
      </c>
      <c r="L33" s="2">
        <v>24</v>
      </c>
      <c r="M33" s="2">
        <v>0.5</v>
      </c>
      <c r="N33" s="2">
        <v>0.94764879999999996</v>
      </c>
      <c r="O33" s="2">
        <v>1.0713607999999999</v>
      </c>
      <c r="P33" s="2">
        <v>0.39585680000000001</v>
      </c>
      <c r="Q33" s="2">
        <v>19.079999900000001</v>
      </c>
      <c r="R33" s="2">
        <v>0.92245820000000001</v>
      </c>
      <c r="S33" s="2">
        <v>0.58852939999999998</v>
      </c>
      <c r="T33" s="2">
        <v>0.25131369999999997</v>
      </c>
      <c r="U33" s="2">
        <v>0.24945600000000001</v>
      </c>
      <c r="V33" s="2">
        <v>20.8</v>
      </c>
      <c r="W33" s="2">
        <v>0.5</v>
      </c>
      <c r="X33" s="2">
        <v>0.82413579999999997</v>
      </c>
      <c r="Y33" s="2">
        <v>0.84499690000000005</v>
      </c>
      <c r="Z33" s="2">
        <v>0.4352259</v>
      </c>
      <c r="AA33" s="2">
        <v>16.0416317</v>
      </c>
      <c r="AB33" s="2">
        <v>1.1190431999999999</v>
      </c>
      <c r="AC33" s="2">
        <v>0.55452330000000005</v>
      </c>
      <c r="AD33" s="2">
        <v>0.28069309999999997</v>
      </c>
      <c r="AE33" s="2">
        <v>0.2248009</v>
      </c>
      <c r="AF33" s="2">
        <v>24.3</v>
      </c>
      <c r="AG33" s="2">
        <v>0.5</v>
      </c>
      <c r="AH33" s="2">
        <v>0.94940060000000004</v>
      </c>
      <c r="AI33" s="2">
        <v>1.0705203000000001</v>
      </c>
      <c r="AJ33" s="2">
        <v>0.454544</v>
      </c>
      <c r="AK33" s="2">
        <v>19.077091200000002</v>
      </c>
      <c r="AL33" s="2">
        <v>1.1559565000000001</v>
      </c>
      <c r="AM33" s="2">
        <v>0.59395640000000005</v>
      </c>
      <c r="AN33" s="2">
        <v>0.29336050000000002</v>
      </c>
      <c r="AO33" s="2">
        <v>0.24945600000000001</v>
      </c>
      <c r="AP33" s="2">
        <v>23</v>
      </c>
      <c r="AQ33" s="2">
        <v>0.5</v>
      </c>
      <c r="AR33" s="2">
        <v>0.93446560000000001</v>
      </c>
      <c r="AS33" s="2">
        <v>0.95752420000000005</v>
      </c>
      <c r="AT33" s="2">
        <v>0.40855069999999999</v>
      </c>
      <c r="AU33" s="2">
        <v>18.191711399999999</v>
      </c>
      <c r="AV33" s="2">
        <v>1.0677179000000001</v>
      </c>
      <c r="AW33" s="2">
        <v>0.50996819999999998</v>
      </c>
      <c r="AX33" s="2">
        <v>0.26518019999999998</v>
      </c>
      <c r="AY33" s="2">
        <v>0.24945600000000001</v>
      </c>
      <c r="AZ33" s="2">
        <v>22.9</v>
      </c>
      <c r="BA33" s="2">
        <v>0.5</v>
      </c>
      <c r="BB33" s="2">
        <v>0.86854450000000005</v>
      </c>
      <c r="BC33" s="2">
        <v>0.96217339999999996</v>
      </c>
      <c r="BD33" s="2">
        <v>0.28823019999999999</v>
      </c>
      <c r="BE33" s="2">
        <v>18.756519300000001</v>
      </c>
      <c r="BF33" s="2">
        <v>0.94904770000000005</v>
      </c>
      <c r="BG33" s="2">
        <v>0.19187460000000001</v>
      </c>
      <c r="BH33" s="2">
        <v>0.2014572</v>
      </c>
      <c r="BI33" s="2">
        <v>0.22860939999999999</v>
      </c>
      <c r="BJ33" s="2">
        <v>24.3</v>
      </c>
      <c r="BK33" s="2">
        <v>0.5</v>
      </c>
      <c r="BL33" s="2">
        <v>0.94913040000000004</v>
      </c>
      <c r="BM33" s="2">
        <v>1.0688112000000001</v>
      </c>
      <c r="BN33" s="2">
        <v>0.45104840000000002</v>
      </c>
      <c r="BO33" s="2">
        <v>19.068277399999999</v>
      </c>
      <c r="BP33" s="2">
        <v>1.1430697000000001</v>
      </c>
      <c r="BQ33" s="2">
        <v>0.59288350000000001</v>
      </c>
      <c r="BR33" s="2">
        <v>0.29087839999999998</v>
      </c>
      <c r="BS33" s="2">
        <v>0.24945600000000001</v>
      </c>
      <c r="BT33" s="2">
        <v>12.4</v>
      </c>
      <c r="BU33" s="2">
        <v>0.5</v>
      </c>
      <c r="BV33" s="2">
        <v>0.54800260000000001</v>
      </c>
      <c r="BW33" s="2">
        <v>0.89377399999999996</v>
      </c>
      <c r="BX33" s="2">
        <v>0.40464919999999999</v>
      </c>
      <c r="BY33" s="2">
        <v>8.0721197</v>
      </c>
      <c r="BZ33" s="2">
        <v>1.0635976</v>
      </c>
      <c r="CA33" s="2">
        <v>0.48821179999999997</v>
      </c>
      <c r="CB33" s="2">
        <v>0.26049260000000002</v>
      </c>
      <c r="CC33" s="2">
        <v>0.1705837</v>
      </c>
      <c r="CD33" s="2">
        <v>22.4</v>
      </c>
      <c r="CE33" s="2">
        <v>0.5</v>
      </c>
      <c r="CF33" s="2">
        <v>0.25043280000000001</v>
      </c>
      <c r="CG33" s="2">
        <v>1.21889</v>
      </c>
      <c r="CH33" s="2">
        <v>0.32514270000000001</v>
      </c>
      <c r="CI33" s="2">
        <v>18.522563900000002</v>
      </c>
      <c r="CJ33" s="2">
        <v>0.69812410000000003</v>
      </c>
      <c r="CK33" s="2">
        <v>0.52736839999999996</v>
      </c>
      <c r="CL33" s="2">
        <v>0.20243330000000001</v>
      </c>
      <c r="CM33" s="2">
        <v>0.1975673</v>
      </c>
      <c r="CO33" t="str">
        <f t="shared" si="4"/>
        <v>CA_Humboldt1004</v>
      </c>
      <c r="CP33">
        <f t="shared" si="5"/>
        <v>24.3</v>
      </c>
      <c r="CQ33">
        <f t="shared" si="6"/>
        <v>0.5</v>
      </c>
      <c r="CR33">
        <f t="shared" si="7"/>
        <v>0.9494956</v>
      </c>
      <c r="CS33">
        <f t="shared" si="8"/>
        <v>1.0713607999999999</v>
      </c>
      <c r="CT33">
        <f t="shared" si="9"/>
        <v>0.45489499999999999</v>
      </c>
      <c r="CU33">
        <f t="shared" si="10"/>
        <v>19.079999900000001</v>
      </c>
      <c r="CV33">
        <f t="shared" si="11"/>
        <v>1.1566242</v>
      </c>
      <c r="CW33">
        <f t="shared" si="12"/>
        <v>0.59459629999999997</v>
      </c>
      <c r="CX33">
        <f t="shared" si="13"/>
        <v>0.29357220000000001</v>
      </c>
      <c r="CY33">
        <f t="shared" si="14"/>
        <v>0.24945600000000001</v>
      </c>
      <c r="CZ33">
        <f t="shared" si="15"/>
        <v>3.9999999999999929</v>
      </c>
      <c r="DA33">
        <f t="shared" si="16"/>
        <v>0.5</v>
      </c>
      <c r="DB33">
        <f t="shared" si="17"/>
        <v>-0.37470809999999999</v>
      </c>
      <c r="DC33">
        <f t="shared" si="18"/>
        <v>0.58852520000000086</v>
      </c>
      <c r="DD33">
        <f t="shared" si="19"/>
        <v>-2.1017099999999955E-2</v>
      </c>
      <c r="DE33">
        <f t="shared" si="20"/>
        <v>3.2499151999999984</v>
      </c>
      <c r="DF33">
        <f t="shared" si="21"/>
        <v>2.2645500000000318E-2</v>
      </c>
      <c r="DG33">
        <f t="shared" si="22"/>
        <v>-0.11485849999999975</v>
      </c>
      <c r="DH33">
        <f t="shared" si="23"/>
        <v>-9.196400000000049E-3</v>
      </c>
      <c r="DI33">
        <f t="shared" si="24"/>
        <v>7.3193299999999961E-2</v>
      </c>
      <c r="DJ33">
        <f t="shared" si="25"/>
        <v>0.30000000000000071</v>
      </c>
      <c r="DK33">
        <f t="shared" si="26"/>
        <v>0</v>
      </c>
      <c r="DL33">
        <f t="shared" si="27"/>
        <v>1.8468000000000373E-3</v>
      </c>
      <c r="DM33">
        <f t="shared" si="28"/>
        <v>0</v>
      </c>
      <c r="DN33">
        <f t="shared" si="29"/>
        <v>5.9038199999999985E-2</v>
      </c>
      <c r="DO33">
        <f t="shared" si="30"/>
        <v>0</v>
      </c>
      <c r="DP33">
        <f t="shared" si="31"/>
        <v>0.23416599999999999</v>
      </c>
      <c r="DQ33">
        <f t="shared" si="32"/>
        <v>6.0668999999999862E-3</v>
      </c>
      <c r="DR33">
        <f t="shared" si="33"/>
        <v>4.2258500000000032E-2</v>
      </c>
      <c r="DS33">
        <f t="shared" si="34"/>
        <v>0</v>
      </c>
      <c r="DT33">
        <f t="shared" si="35"/>
        <v>3.5</v>
      </c>
      <c r="DU33">
        <f t="shared" si="36"/>
        <v>0</v>
      </c>
      <c r="DV33">
        <f t="shared" si="37"/>
        <v>0.12535980000000002</v>
      </c>
      <c r="DW33">
        <f t="shared" si="38"/>
        <v>0.22636389999999984</v>
      </c>
      <c r="DX33">
        <f t="shared" si="39"/>
        <v>1.9669099999999995E-2</v>
      </c>
      <c r="DY33">
        <f t="shared" si="40"/>
        <v>3.0383682000000007</v>
      </c>
      <c r="DZ33">
        <f t="shared" si="41"/>
        <v>3.7581000000000087E-2</v>
      </c>
      <c r="EA33">
        <f t="shared" si="42"/>
        <v>4.0072999999999914E-2</v>
      </c>
      <c r="EB33">
        <f t="shared" si="43"/>
        <v>1.2879100000000032E-2</v>
      </c>
      <c r="EC33">
        <f t="shared" si="44"/>
        <v>2.4655100000000013E-2</v>
      </c>
      <c r="ED33">
        <f t="shared" si="45"/>
        <v>0</v>
      </c>
      <c r="EE33">
        <f t="shared" si="46"/>
        <v>0</v>
      </c>
      <c r="EF33">
        <f t="shared" si="47"/>
        <v>9.4999999999956231E-5</v>
      </c>
      <c r="EG33">
        <f t="shared" si="48"/>
        <v>8.4049999999979974E-4</v>
      </c>
      <c r="EH33">
        <f t="shared" si="49"/>
        <v>3.5099999999999021E-4</v>
      </c>
      <c r="EI33">
        <f t="shared" si="50"/>
        <v>2.9086999999989871E-3</v>
      </c>
      <c r="EJ33">
        <f t="shared" si="51"/>
        <v>6.6769999999993779E-4</v>
      </c>
      <c r="EK33">
        <f t="shared" si="52"/>
        <v>6.3989999999991554E-4</v>
      </c>
      <c r="EL33">
        <f t="shared" si="53"/>
        <v>2.1169999999998135E-4</v>
      </c>
      <c r="EM33">
        <f t="shared" si="54"/>
        <v>0</v>
      </c>
      <c r="EN33">
        <f t="shared" si="55"/>
        <v>1.3000000000000007</v>
      </c>
      <c r="EO33">
        <f t="shared" si="56"/>
        <v>0</v>
      </c>
      <c r="EP33">
        <f t="shared" si="57"/>
        <v>1.5029999999999988E-2</v>
      </c>
      <c r="EQ33">
        <f t="shared" si="58"/>
        <v>0.11383659999999984</v>
      </c>
      <c r="ER33">
        <f t="shared" si="59"/>
        <v>4.6344300000000005E-2</v>
      </c>
      <c r="ES33">
        <f t="shared" si="60"/>
        <v>0.88828850000000159</v>
      </c>
      <c r="ET33">
        <f t="shared" si="61"/>
        <v>8.8906299999999883E-2</v>
      </c>
      <c r="EU33">
        <f t="shared" si="62"/>
        <v>8.4628099999999984E-2</v>
      </c>
      <c r="EV33">
        <f t="shared" si="63"/>
        <v>2.8392000000000028E-2</v>
      </c>
      <c r="EW33">
        <f t="shared" si="64"/>
        <v>0</v>
      </c>
      <c r="EX33">
        <f t="shared" si="65"/>
        <v>1.4000000000000021</v>
      </c>
      <c r="EY33">
        <f t="shared" si="66"/>
        <v>0</v>
      </c>
      <c r="EZ33">
        <f t="shared" si="67"/>
        <v>8.0951099999999943E-2</v>
      </c>
      <c r="FA33">
        <f t="shared" si="68"/>
        <v>0.10918739999999993</v>
      </c>
      <c r="FB33">
        <f t="shared" si="69"/>
        <v>0.1666648</v>
      </c>
      <c r="FC33">
        <f t="shared" si="70"/>
        <v>0.3234805999999999</v>
      </c>
      <c r="FD33">
        <f t="shared" si="71"/>
        <v>0.20757649999999994</v>
      </c>
      <c r="FE33">
        <f t="shared" si="72"/>
        <v>0.40272169999999996</v>
      </c>
      <c r="FF33">
        <f t="shared" si="73"/>
        <v>9.2115000000000002E-2</v>
      </c>
      <c r="FG33">
        <f t="shared" si="74"/>
        <v>2.0846600000000021E-2</v>
      </c>
      <c r="FH33">
        <f t="shared" si="75"/>
        <v>0</v>
      </c>
      <c r="FI33">
        <f t="shared" si="76"/>
        <v>0</v>
      </c>
      <c r="FJ33">
        <f t="shared" si="77"/>
        <v>3.6519999999995445E-4</v>
      </c>
      <c r="FK33">
        <f t="shared" si="78"/>
        <v>2.5495999999998187E-3</v>
      </c>
      <c r="FL33">
        <f t="shared" si="79"/>
        <v>3.8465999999999778E-3</v>
      </c>
      <c r="FM33">
        <f t="shared" si="80"/>
        <v>1.172250000000119E-2</v>
      </c>
      <c r="FN33">
        <f t="shared" si="81"/>
        <v>1.3554499999999914E-2</v>
      </c>
      <c r="FO33">
        <f t="shared" si="82"/>
        <v>1.7127999999999588E-3</v>
      </c>
      <c r="FP33">
        <f t="shared" si="83"/>
        <v>2.693800000000024E-3</v>
      </c>
      <c r="FQ33">
        <f t="shared" si="84"/>
        <v>0</v>
      </c>
      <c r="FR33">
        <f t="shared" si="85"/>
        <v>11.9</v>
      </c>
      <c r="FS33">
        <f t="shared" si="86"/>
        <v>0</v>
      </c>
      <c r="FT33">
        <f t="shared" si="87"/>
        <v>0.40149299999999999</v>
      </c>
      <c r="FU33">
        <f t="shared" si="88"/>
        <v>0.17758679999999993</v>
      </c>
      <c r="FV33">
        <f t="shared" si="89"/>
        <v>5.0245800000000007E-2</v>
      </c>
      <c r="FW33">
        <f t="shared" si="90"/>
        <v>11.007880200000001</v>
      </c>
      <c r="FX33">
        <f t="shared" si="91"/>
        <v>9.3026599999999959E-2</v>
      </c>
      <c r="FY33">
        <f t="shared" si="92"/>
        <v>0.10638449999999999</v>
      </c>
      <c r="FZ33">
        <f t="shared" si="93"/>
        <v>3.3079599999999987E-2</v>
      </c>
      <c r="GA33">
        <f t="shared" si="94"/>
        <v>7.8872300000000006E-2</v>
      </c>
      <c r="GB33">
        <f t="shared" si="95"/>
        <v>1.9000000000000021</v>
      </c>
      <c r="GC33">
        <f t="shared" si="96"/>
        <v>0</v>
      </c>
      <c r="GD33">
        <f t="shared" si="97"/>
        <v>0.69906279999999998</v>
      </c>
      <c r="GE33">
        <f t="shared" si="98"/>
        <v>-0.14752920000000014</v>
      </c>
      <c r="GF33">
        <f t="shared" si="99"/>
        <v>0.12975229999999999</v>
      </c>
      <c r="GG33">
        <f t="shared" si="100"/>
        <v>0.55743599999999915</v>
      </c>
      <c r="GH33">
        <f t="shared" si="101"/>
        <v>0.45850009999999997</v>
      </c>
      <c r="GI33">
        <f t="shared" si="102"/>
        <v>6.7227900000000007E-2</v>
      </c>
      <c r="GJ33">
        <f t="shared" si="103"/>
        <v>9.1138899999999995E-2</v>
      </c>
      <c r="GK33">
        <f t="shared" si="104"/>
        <v>5.188870000000001E-2</v>
      </c>
    </row>
    <row r="34" spans="1:193" x14ac:dyDescent="0.25">
      <c r="A34" t="s">
        <v>376</v>
      </c>
      <c r="B34">
        <v>36.1</v>
      </c>
      <c r="C34">
        <v>0.5</v>
      </c>
      <c r="D34">
        <v>3.2431516999999999</v>
      </c>
      <c r="E34">
        <v>1.7834166</v>
      </c>
      <c r="F34">
        <v>1.0006875</v>
      </c>
      <c r="G34">
        <v>22.3039761</v>
      </c>
      <c r="H34">
        <v>0.96763449999999995</v>
      </c>
      <c r="I34">
        <v>2.1993968000000002</v>
      </c>
      <c r="J34">
        <v>0.48282380000000003</v>
      </c>
      <c r="K34">
        <v>3.6855779000000002</v>
      </c>
      <c r="L34" s="2">
        <v>36</v>
      </c>
      <c r="M34" s="2">
        <v>0.5</v>
      </c>
      <c r="N34" s="2">
        <v>3.1586713999999998</v>
      </c>
      <c r="O34" s="2">
        <v>1.7834166</v>
      </c>
      <c r="P34" s="2">
        <v>0.98452260000000003</v>
      </c>
      <c r="Q34" s="2">
        <v>22.3039761</v>
      </c>
      <c r="R34" s="2">
        <v>0.95134160000000001</v>
      </c>
      <c r="S34" s="2">
        <v>2.1647224</v>
      </c>
      <c r="T34" s="2">
        <v>0.4752304</v>
      </c>
      <c r="U34" s="2">
        <v>3.6855779000000002</v>
      </c>
      <c r="V34" s="2">
        <v>35</v>
      </c>
      <c r="W34" s="2">
        <v>0.5</v>
      </c>
      <c r="X34" s="2">
        <v>3.2252394999999998</v>
      </c>
      <c r="Y34" s="2">
        <v>1.7229673999999999</v>
      </c>
      <c r="Z34" s="2">
        <v>0.99728539999999999</v>
      </c>
      <c r="AA34" s="2">
        <v>21.288955699999999</v>
      </c>
      <c r="AB34" s="2">
        <v>0.96209630000000002</v>
      </c>
      <c r="AC34" s="2">
        <v>2.1948251999999999</v>
      </c>
      <c r="AD34" s="2">
        <v>0.48140090000000002</v>
      </c>
      <c r="AE34" s="2">
        <v>3.6855779000000002</v>
      </c>
      <c r="AF34" s="2">
        <v>36.1</v>
      </c>
      <c r="AG34" s="2">
        <v>0.5</v>
      </c>
      <c r="AH34" s="2">
        <v>3.2423375000000001</v>
      </c>
      <c r="AI34" s="2">
        <v>1.7823530000000001</v>
      </c>
      <c r="AJ34" s="2">
        <v>0.99829469999999998</v>
      </c>
      <c r="AK34" s="2">
        <v>22.295053500000002</v>
      </c>
      <c r="AL34" s="2">
        <v>0.96362579999999998</v>
      </c>
      <c r="AM34" s="2">
        <v>2.1963271999999998</v>
      </c>
      <c r="AN34" s="2">
        <v>0.48184250000000001</v>
      </c>
      <c r="AO34" s="2">
        <v>3.6855779000000002</v>
      </c>
      <c r="AP34" s="2">
        <v>35.1</v>
      </c>
      <c r="AQ34" s="2">
        <v>0.5</v>
      </c>
      <c r="AR34" s="2">
        <v>3.1792845999999999</v>
      </c>
      <c r="AS34" s="2">
        <v>1.6515104</v>
      </c>
      <c r="AT34" s="2">
        <v>0.92182819999999999</v>
      </c>
      <c r="AU34" s="2">
        <v>21.875829700000001</v>
      </c>
      <c r="AV34" s="2">
        <v>0.85752919999999999</v>
      </c>
      <c r="AW34" s="2">
        <v>2.0698439999999998</v>
      </c>
      <c r="AX34" s="2">
        <v>0.44837569999999999</v>
      </c>
      <c r="AY34" s="2">
        <v>3.6855779000000002</v>
      </c>
      <c r="AZ34" s="2">
        <v>31.3</v>
      </c>
      <c r="BA34" s="2">
        <v>0.5</v>
      </c>
      <c r="BB34" s="2">
        <v>3.1064432000000002</v>
      </c>
      <c r="BC34" s="2">
        <v>1.1036195</v>
      </c>
      <c r="BD34" s="2">
        <v>0.56975690000000001</v>
      </c>
      <c r="BE34" s="2">
        <v>20.4356556</v>
      </c>
      <c r="BF34" s="2">
        <v>0.90550229999999998</v>
      </c>
      <c r="BG34" s="2">
        <v>0.793771</v>
      </c>
      <c r="BH34" s="2">
        <v>0.28123100000000001</v>
      </c>
      <c r="BI34" s="2">
        <v>3.6855779000000002</v>
      </c>
      <c r="BJ34" s="2">
        <v>31.4</v>
      </c>
      <c r="BK34" s="2">
        <v>0.5</v>
      </c>
      <c r="BL34" s="2">
        <v>3.0509884</v>
      </c>
      <c r="BM34" s="2">
        <v>1.3892994000000001</v>
      </c>
      <c r="BN34" s="2">
        <v>0.73081739999999995</v>
      </c>
      <c r="BO34" s="2">
        <v>19.336671800000001</v>
      </c>
      <c r="BP34" s="2">
        <v>0.5076754</v>
      </c>
      <c r="BQ34" s="2">
        <v>1.8635832000000001</v>
      </c>
      <c r="BR34" s="2">
        <v>0.38078030000000002</v>
      </c>
      <c r="BS34" s="2">
        <v>3.6855779000000002</v>
      </c>
      <c r="BT34" s="2">
        <v>22.1</v>
      </c>
      <c r="BU34" s="2">
        <v>0.5</v>
      </c>
      <c r="BV34" s="2">
        <v>2.1688247</v>
      </c>
      <c r="BW34" s="2">
        <v>1.3058698</v>
      </c>
      <c r="BX34" s="2">
        <v>0.97385999999999995</v>
      </c>
      <c r="BY34" s="2">
        <v>10.6239452</v>
      </c>
      <c r="BZ34" s="2">
        <v>0.89439279999999999</v>
      </c>
      <c r="CA34" s="2">
        <v>2.2015954999999998</v>
      </c>
      <c r="CB34" s="2">
        <v>0.47573729999999997</v>
      </c>
      <c r="CC34" s="2">
        <v>2.9971800000000002</v>
      </c>
      <c r="CD34" s="2">
        <v>33.700000000000003</v>
      </c>
      <c r="CE34" s="2">
        <v>0.5</v>
      </c>
      <c r="CF34" s="2">
        <v>1.6948051</v>
      </c>
      <c r="CG34" s="2">
        <v>1.7322507</v>
      </c>
      <c r="CH34" s="2">
        <v>0.97983370000000003</v>
      </c>
      <c r="CI34" s="2">
        <v>21.9817657</v>
      </c>
      <c r="CJ34" s="2">
        <v>0.63256120000000005</v>
      </c>
      <c r="CK34" s="2">
        <v>2.5607698000000001</v>
      </c>
      <c r="CL34" s="2">
        <v>0.52032409999999996</v>
      </c>
      <c r="CM34" s="2">
        <v>3.1081254</v>
      </c>
      <c r="CO34" t="str">
        <f t="shared" si="4"/>
        <v>CA_Imperial0005</v>
      </c>
      <c r="CP34">
        <f t="shared" si="5"/>
        <v>36.1</v>
      </c>
      <c r="CQ34">
        <f t="shared" si="6"/>
        <v>0.5</v>
      </c>
      <c r="CR34">
        <f t="shared" si="7"/>
        <v>3.2431516999999999</v>
      </c>
      <c r="CS34">
        <f t="shared" si="8"/>
        <v>1.7834166</v>
      </c>
      <c r="CT34">
        <f t="shared" si="9"/>
        <v>1.0006875</v>
      </c>
      <c r="CU34">
        <f t="shared" si="10"/>
        <v>22.3039761</v>
      </c>
      <c r="CV34">
        <f t="shared" si="11"/>
        <v>0.96763449999999995</v>
      </c>
      <c r="CW34">
        <f t="shared" si="12"/>
        <v>2.1993968000000002</v>
      </c>
      <c r="CX34">
        <f t="shared" si="13"/>
        <v>0.48282380000000003</v>
      </c>
      <c r="CY34">
        <f t="shared" si="14"/>
        <v>3.6855779000000002</v>
      </c>
      <c r="CZ34">
        <f t="shared" si="15"/>
        <v>7.9999999999999964</v>
      </c>
      <c r="DA34">
        <f t="shared" si="16"/>
        <v>0.5</v>
      </c>
      <c r="DB34">
        <f t="shared" si="17"/>
        <v>0.12453250000000082</v>
      </c>
      <c r="DC34">
        <f t="shared" si="18"/>
        <v>-1.2629400000000013E-2</v>
      </c>
      <c r="DD34">
        <f t="shared" si="19"/>
        <v>0.15138640000000025</v>
      </c>
      <c r="DE34">
        <f t="shared" si="20"/>
        <v>4.0140206000000056</v>
      </c>
      <c r="DF34">
        <f t="shared" si="21"/>
        <v>-9.8716899999999663E-2</v>
      </c>
      <c r="DG34">
        <f t="shared" si="22"/>
        <v>0.64966069999999854</v>
      </c>
      <c r="DH34">
        <f t="shared" si="23"/>
        <v>0.16515559999999979</v>
      </c>
      <c r="DI34">
        <f t="shared" si="24"/>
        <v>2.4197275</v>
      </c>
      <c r="DJ34">
        <f t="shared" si="25"/>
        <v>0.10000000000000142</v>
      </c>
      <c r="DK34">
        <f t="shared" si="26"/>
        <v>0</v>
      </c>
      <c r="DL34">
        <f t="shared" si="27"/>
        <v>8.4480300000000064E-2</v>
      </c>
      <c r="DM34">
        <f t="shared" si="28"/>
        <v>0</v>
      </c>
      <c r="DN34">
        <f t="shared" si="29"/>
        <v>1.6164899999999927E-2</v>
      </c>
      <c r="DO34">
        <f t="shared" si="30"/>
        <v>0</v>
      </c>
      <c r="DP34">
        <f t="shared" si="31"/>
        <v>1.6292899999999944E-2</v>
      </c>
      <c r="DQ34">
        <f t="shared" si="32"/>
        <v>3.4674400000000105E-2</v>
      </c>
      <c r="DR34">
        <f t="shared" si="33"/>
        <v>7.5934000000000279E-3</v>
      </c>
      <c r="DS34">
        <f t="shared" si="34"/>
        <v>0</v>
      </c>
      <c r="DT34">
        <f t="shared" si="35"/>
        <v>1.1000000000000014</v>
      </c>
      <c r="DU34">
        <f t="shared" si="36"/>
        <v>0</v>
      </c>
      <c r="DV34">
        <f t="shared" si="37"/>
        <v>1.7912200000000045E-2</v>
      </c>
      <c r="DW34">
        <f t="shared" si="38"/>
        <v>6.0449200000000092E-2</v>
      </c>
      <c r="DX34">
        <f t="shared" si="39"/>
        <v>3.4020999999999635E-3</v>
      </c>
      <c r="DY34">
        <f t="shared" si="40"/>
        <v>1.0150204000000009</v>
      </c>
      <c r="DZ34">
        <f t="shared" si="41"/>
        <v>5.5381999999999376E-3</v>
      </c>
      <c r="EA34">
        <f t="shared" si="42"/>
        <v>4.571600000000231E-3</v>
      </c>
      <c r="EB34">
        <f t="shared" si="43"/>
        <v>1.4229000000000047E-3</v>
      </c>
      <c r="EC34">
        <f t="shared" si="44"/>
        <v>0</v>
      </c>
      <c r="ED34">
        <f t="shared" si="45"/>
        <v>0</v>
      </c>
      <c r="EE34">
        <f t="shared" si="46"/>
        <v>0</v>
      </c>
      <c r="EF34">
        <f t="shared" si="47"/>
        <v>8.1419999999976511E-4</v>
      </c>
      <c r="EG34">
        <f t="shared" si="48"/>
        <v>1.0635999999999424E-3</v>
      </c>
      <c r="EH34">
        <f t="shared" si="49"/>
        <v>2.3927999999999727E-3</v>
      </c>
      <c r="EI34">
        <f t="shared" si="50"/>
        <v>8.9225999999982264E-3</v>
      </c>
      <c r="EJ34">
        <f t="shared" si="51"/>
        <v>4.0086999999999762E-3</v>
      </c>
      <c r="EK34">
        <f t="shared" si="52"/>
        <v>3.0696000000003387E-3</v>
      </c>
      <c r="EL34">
        <f t="shared" si="53"/>
        <v>9.8130000000001827E-4</v>
      </c>
      <c r="EM34">
        <f t="shared" si="54"/>
        <v>0</v>
      </c>
      <c r="EN34">
        <f t="shared" si="55"/>
        <v>1</v>
      </c>
      <c r="EO34">
        <f t="shared" si="56"/>
        <v>0</v>
      </c>
      <c r="EP34">
        <f t="shared" si="57"/>
        <v>6.3867099999999954E-2</v>
      </c>
      <c r="EQ34">
        <f t="shared" si="58"/>
        <v>0.13190619999999997</v>
      </c>
      <c r="ER34">
        <f t="shared" si="59"/>
        <v>7.8859299999999966E-2</v>
      </c>
      <c r="ES34">
        <f t="shared" si="60"/>
        <v>0.42814639999999926</v>
      </c>
      <c r="ET34">
        <f t="shared" si="61"/>
        <v>0.11010529999999996</v>
      </c>
      <c r="EU34">
        <f t="shared" si="62"/>
        <v>0.12955280000000036</v>
      </c>
      <c r="EV34">
        <f t="shared" si="63"/>
        <v>3.4448100000000037E-2</v>
      </c>
      <c r="EW34">
        <f t="shared" si="64"/>
        <v>0</v>
      </c>
      <c r="EX34">
        <f t="shared" si="65"/>
        <v>4.8000000000000007</v>
      </c>
      <c r="EY34">
        <f t="shared" si="66"/>
        <v>0</v>
      </c>
      <c r="EZ34">
        <f t="shared" si="67"/>
        <v>0.13670849999999968</v>
      </c>
      <c r="FA34">
        <f t="shared" si="68"/>
        <v>0.67979710000000004</v>
      </c>
      <c r="FB34">
        <f t="shared" si="69"/>
        <v>0.43093059999999994</v>
      </c>
      <c r="FC34">
        <f t="shared" si="70"/>
        <v>1.8683204999999994</v>
      </c>
      <c r="FD34">
        <f t="shared" si="71"/>
        <v>6.2132199999999971E-2</v>
      </c>
      <c r="FE34">
        <f t="shared" si="72"/>
        <v>1.4056258000000001</v>
      </c>
      <c r="FF34">
        <f t="shared" si="73"/>
        <v>0.20159280000000002</v>
      </c>
      <c r="FG34">
        <f t="shared" si="74"/>
        <v>0</v>
      </c>
      <c r="FH34">
        <f t="shared" si="75"/>
        <v>4.7000000000000028</v>
      </c>
      <c r="FI34">
        <f t="shared" si="76"/>
        <v>0</v>
      </c>
      <c r="FJ34">
        <f t="shared" si="77"/>
        <v>0.19216329999999981</v>
      </c>
      <c r="FK34">
        <f t="shared" si="78"/>
        <v>0.39411719999999995</v>
      </c>
      <c r="FL34">
        <f t="shared" si="79"/>
        <v>0.2698701</v>
      </c>
      <c r="FM34">
        <f t="shared" si="80"/>
        <v>2.9673042999999986</v>
      </c>
      <c r="FN34">
        <f t="shared" si="81"/>
        <v>0.45995909999999995</v>
      </c>
      <c r="FO34">
        <f t="shared" si="82"/>
        <v>0.33581360000000005</v>
      </c>
      <c r="FP34">
        <f t="shared" si="83"/>
        <v>0.10204350000000001</v>
      </c>
      <c r="FQ34">
        <f t="shared" si="84"/>
        <v>0</v>
      </c>
      <c r="FR34">
        <f t="shared" si="85"/>
        <v>14</v>
      </c>
      <c r="FS34">
        <f t="shared" si="86"/>
        <v>0</v>
      </c>
      <c r="FT34">
        <f t="shared" si="87"/>
        <v>1.0743269999999998</v>
      </c>
      <c r="FU34">
        <f t="shared" si="88"/>
        <v>0.47754680000000005</v>
      </c>
      <c r="FV34">
        <f t="shared" si="89"/>
        <v>2.6827500000000004E-2</v>
      </c>
      <c r="FW34">
        <f t="shared" si="90"/>
        <v>11.6800309</v>
      </c>
      <c r="FX34">
        <f t="shared" si="91"/>
        <v>7.3241699999999965E-2</v>
      </c>
      <c r="FY34">
        <f t="shared" si="92"/>
        <v>-2.1986999999996648E-3</v>
      </c>
      <c r="FZ34">
        <f t="shared" si="93"/>
        <v>7.0865000000000511E-3</v>
      </c>
      <c r="GA34">
        <f t="shared" si="94"/>
        <v>0.68839790000000001</v>
      </c>
      <c r="GB34">
        <f t="shared" si="95"/>
        <v>2.3999999999999986</v>
      </c>
      <c r="GC34">
        <f t="shared" si="96"/>
        <v>0</v>
      </c>
      <c r="GD34">
        <f t="shared" si="97"/>
        <v>1.5483465999999999</v>
      </c>
      <c r="GE34">
        <f t="shared" si="98"/>
        <v>5.1165899999999986E-2</v>
      </c>
      <c r="GF34">
        <f t="shared" si="99"/>
        <v>2.0853799999999922E-2</v>
      </c>
      <c r="GG34">
        <f t="shared" si="100"/>
        <v>0.32221039999999945</v>
      </c>
      <c r="GH34">
        <f t="shared" si="101"/>
        <v>0.33507329999999991</v>
      </c>
      <c r="GI34">
        <f t="shared" si="102"/>
        <v>-0.36137299999999994</v>
      </c>
      <c r="GJ34">
        <f t="shared" si="103"/>
        <v>-3.7500299999999931E-2</v>
      </c>
      <c r="GK34">
        <f t="shared" si="104"/>
        <v>0.57745250000000015</v>
      </c>
    </row>
    <row r="35" spans="1:193" x14ac:dyDescent="0.25">
      <c r="A35" t="s">
        <v>377</v>
      </c>
      <c r="B35">
        <v>19.5</v>
      </c>
      <c r="C35">
        <v>0.5</v>
      </c>
      <c r="D35">
        <v>4.2120651999999996</v>
      </c>
      <c r="E35">
        <v>1.0903651999999999</v>
      </c>
      <c r="F35">
        <v>0.87488730000000003</v>
      </c>
      <c r="G35">
        <v>8.1899166000000001</v>
      </c>
      <c r="H35">
        <v>1.4315438</v>
      </c>
      <c r="I35">
        <v>1.3926059</v>
      </c>
      <c r="J35">
        <v>0.56668989999999997</v>
      </c>
      <c r="K35">
        <v>1.2752600999999999</v>
      </c>
      <c r="L35" s="2">
        <v>19.3</v>
      </c>
      <c r="M35" s="2">
        <v>0.5</v>
      </c>
      <c r="N35" s="2">
        <v>4.0883254999999998</v>
      </c>
      <c r="O35" s="2">
        <v>1.0903651999999999</v>
      </c>
      <c r="P35" s="2">
        <v>0.85249359999999996</v>
      </c>
      <c r="Q35" s="2">
        <v>8.1899166000000001</v>
      </c>
      <c r="R35" s="2">
        <v>1.3816108</v>
      </c>
      <c r="S35" s="2">
        <v>1.3733880999999999</v>
      </c>
      <c r="T35" s="2">
        <v>0.55319430000000003</v>
      </c>
      <c r="U35" s="2">
        <v>1.2752600999999999</v>
      </c>
      <c r="V35" s="2">
        <v>19</v>
      </c>
      <c r="W35" s="2">
        <v>0.5</v>
      </c>
      <c r="X35" s="2">
        <v>3.1500303999999999</v>
      </c>
      <c r="Y35" s="2">
        <v>0.90327780000000002</v>
      </c>
      <c r="Z35" s="2">
        <v>0.78783219999999998</v>
      </c>
      <c r="AA35" s="2">
        <v>9.6154221999999994</v>
      </c>
      <c r="AB35" s="2">
        <v>1.4441310999999999</v>
      </c>
      <c r="AC35" s="2">
        <v>0.99052830000000003</v>
      </c>
      <c r="AD35" s="2">
        <v>0.58514909999999998</v>
      </c>
      <c r="AE35" s="2">
        <v>1.0685982000000001</v>
      </c>
      <c r="AF35" s="2">
        <v>19.5</v>
      </c>
      <c r="AG35" s="2">
        <v>0.5</v>
      </c>
      <c r="AH35" s="2">
        <v>4.2113937999999997</v>
      </c>
      <c r="AI35" s="2">
        <v>1.0883372</v>
      </c>
      <c r="AJ35" s="2">
        <v>0.87308110000000005</v>
      </c>
      <c r="AK35" s="2">
        <v>8.1852932000000003</v>
      </c>
      <c r="AL35" s="2">
        <v>1.4268388999999999</v>
      </c>
      <c r="AM35" s="2">
        <v>1.3914918999999999</v>
      </c>
      <c r="AN35" s="2">
        <v>0.56525250000000005</v>
      </c>
      <c r="AO35" s="2">
        <v>1.2752600999999999</v>
      </c>
      <c r="AP35" s="2">
        <v>18.600000000000001</v>
      </c>
      <c r="AQ35" s="2">
        <v>0.5</v>
      </c>
      <c r="AR35" s="2">
        <v>3.5930792999999999</v>
      </c>
      <c r="AS35" s="2">
        <v>1.0191675</v>
      </c>
      <c r="AT35" s="2">
        <v>0.90630160000000004</v>
      </c>
      <c r="AU35" s="2">
        <v>8.0086613</v>
      </c>
      <c r="AV35" s="2">
        <v>1.5063556</v>
      </c>
      <c r="AW35" s="2">
        <v>1.3137473</v>
      </c>
      <c r="AX35" s="2">
        <v>0.63823220000000003</v>
      </c>
      <c r="AY35" s="2">
        <v>1.2118475</v>
      </c>
      <c r="AZ35" s="2">
        <v>16.600000000000001</v>
      </c>
      <c r="BA35" s="2">
        <v>0.5</v>
      </c>
      <c r="BB35" s="2">
        <v>4.3431978000000004</v>
      </c>
      <c r="BC35" s="2">
        <v>0.61572420000000005</v>
      </c>
      <c r="BD35" s="2">
        <v>0.56532269999999996</v>
      </c>
      <c r="BE35" s="2">
        <v>7.1934538000000003</v>
      </c>
      <c r="BF35" s="2">
        <v>1.4312484000000001</v>
      </c>
      <c r="BG35" s="2">
        <v>0.32675939999999998</v>
      </c>
      <c r="BH35" s="2">
        <v>0.44927329999999999</v>
      </c>
      <c r="BI35" s="2">
        <v>1.1927847</v>
      </c>
      <c r="BJ35" s="2">
        <v>18.399999999999999</v>
      </c>
      <c r="BK35" s="2">
        <v>0.5</v>
      </c>
      <c r="BL35" s="2">
        <v>3.6826496</v>
      </c>
      <c r="BM35" s="2">
        <v>0.80393250000000005</v>
      </c>
      <c r="BN35" s="2">
        <v>0.59291050000000001</v>
      </c>
      <c r="BO35" s="2">
        <v>9.4176722000000002</v>
      </c>
      <c r="BP35" s="2">
        <v>1.0204839999999999</v>
      </c>
      <c r="BQ35" s="2">
        <v>0.90211220000000003</v>
      </c>
      <c r="BR35" s="2">
        <v>0.40056510000000001</v>
      </c>
      <c r="BS35" s="2">
        <v>1.1320106999999999</v>
      </c>
      <c r="BT35" s="2">
        <v>13.3</v>
      </c>
      <c r="BU35" s="2">
        <v>0.5</v>
      </c>
      <c r="BV35" s="2">
        <v>4.3869075999999998</v>
      </c>
      <c r="BW35" s="2">
        <v>0.64664109999999997</v>
      </c>
      <c r="BX35" s="2">
        <v>0.91278009999999998</v>
      </c>
      <c r="BY35" s="2">
        <v>2.7326746000000002</v>
      </c>
      <c r="BZ35" s="2">
        <v>2.3886299000000002</v>
      </c>
      <c r="CA35" s="2">
        <v>0.36443059999999999</v>
      </c>
      <c r="CB35" s="2">
        <v>0.88689209999999996</v>
      </c>
      <c r="CC35" s="2">
        <v>0.57777860000000003</v>
      </c>
      <c r="CD35" s="2">
        <v>16.2</v>
      </c>
      <c r="CE35" s="2">
        <v>0.5</v>
      </c>
      <c r="CF35" s="2">
        <v>0.53481469999999998</v>
      </c>
      <c r="CG35" s="2">
        <v>0.91747529999999999</v>
      </c>
      <c r="CH35" s="2">
        <v>0.55345949999999999</v>
      </c>
      <c r="CI35" s="2">
        <v>10.256543199999999</v>
      </c>
      <c r="CJ35" s="2">
        <v>0.29603170000000001</v>
      </c>
      <c r="CK35" s="2">
        <v>1.5270550000000001</v>
      </c>
      <c r="CL35" s="2">
        <v>0.30512620000000001</v>
      </c>
      <c r="CM35" s="2">
        <v>1.3835440999999999</v>
      </c>
      <c r="CO35" t="str">
        <f t="shared" si="4"/>
        <v>CA_Imperial0007</v>
      </c>
      <c r="CP35">
        <f t="shared" si="5"/>
        <v>19.5</v>
      </c>
      <c r="CQ35">
        <f t="shared" si="6"/>
        <v>0.5</v>
      </c>
      <c r="CR35">
        <f t="shared" si="7"/>
        <v>4.2120651999999996</v>
      </c>
      <c r="CS35">
        <f t="shared" si="8"/>
        <v>1.0903651999999999</v>
      </c>
      <c r="CT35">
        <f t="shared" si="9"/>
        <v>0.87488730000000003</v>
      </c>
      <c r="CU35">
        <f t="shared" si="10"/>
        <v>8.1899166000000001</v>
      </c>
      <c r="CV35">
        <f t="shared" si="11"/>
        <v>1.4315438</v>
      </c>
      <c r="CW35">
        <f t="shared" si="12"/>
        <v>1.3926059</v>
      </c>
      <c r="CX35">
        <f t="shared" si="13"/>
        <v>0.56668989999999997</v>
      </c>
      <c r="CY35">
        <f t="shared" si="14"/>
        <v>1.2752600999999999</v>
      </c>
      <c r="CZ35">
        <f t="shared" si="15"/>
        <v>4.4000000000000021</v>
      </c>
      <c r="DA35">
        <f t="shared" si="16"/>
        <v>0.5</v>
      </c>
      <c r="DB35">
        <f t="shared" si="17"/>
        <v>-1.4940576999999973</v>
      </c>
      <c r="DC35">
        <f t="shared" si="18"/>
        <v>-0.54763559999999956</v>
      </c>
      <c r="DD35">
        <f t="shared" si="19"/>
        <v>-8.0029800000000262E-2</v>
      </c>
      <c r="DE35">
        <f t="shared" si="20"/>
        <v>6.2702208999999991</v>
      </c>
      <c r="DF35">
        <f t="shared" si="21"/>
        <v>0.87452379999999974</v>
      </c>
      <c r="DG35">
        <f t="shared" si="22"/>
        <v>-1.5587284999999995</v>
      </c>
      <c r="DH35">
        <f t="shared" si="23"/>
        <v>0.41685550000000027</v>
      </c>
      <c r="DI35">
        <f t="shared" si="24"/>
        <v>0.19026330000000047</v>
      </c>
      <c r="DJ35">
        <f t="shared" si="25"/>
        <v>0.19999999999999929</v>
      </c>
      <c r="DK35">
        <f t="shared" si="26"/>
        <v>0</v>
      </c>
      <c r="DL35">
        <f t="shared" si="27"/>
        <v>0.12373969999999979</v>
      </c>
      <c r="DM35">
        <f t="shared" si="28"/>
        <v>0</v>
      </c>
      <c r="DN35">
        <f t="shared" si="29"/>
        <v>2.2393700000000072E-2</v>
      </c>
      <c r="DO35">
        <f t="shared" si="30"/>
        <v>0</v>
      </c>
      <c r="DP35">
        <f t="shared" si="31"/>
        <v>4.9933000000000005E-2</v>
      </c>
      <c r="DQ35">
        <f t="shared" si="32"/>
        <v>1.9217800000000063E-2</v>
      </c>
      <c r="DR35">
        <f t="shared" si="33"/>
        <v>1.3495599999999941E-2</v>
      </c>
      <c r="DS35">
        <f t="shared" si="34"/>
        <v>0</v>
      </c>
      <c r="DT35">
        <f t="shared" si="35"/>
        <v>0.5</v>
      </c>
      <c r="DU35">
        <f t="shared" si="36"/>
        <v>0</v>
      </c>
      <c r="DV35">
        <f t="shared" si="37"/>
        <v>1.0620347999999997</v>
      </c>
      <c r="DW35">
        <f t="shared" si="38"/>
        <v>0.1870873999999999</v>
      </c>
      <c r="DX35">
        <f t="shared" si="39"/>
        <v>8.7055100000000052E-2</v>
      </c>
      <c r="DY35">
        <f t="shared" si="40"/>
        <v>-1.4255055999999993</v>
      </c>
      <c r="DZ35">
        <f t="shared" si="41"/>
        <v>-1.2587299999999857E-2</v>
      </c>
      <c r="EA35">
        <f t="shared" si="42"/>
        <v>0.40207759999999992</v>
      </c>
      <c r="EB35">
        <f t="shared" si="43"/>
        <v>-1.8459200000000009E-2</v>
      </c>
      <c r="EC35">
        <f t="shared" si="44"/>
        <v>0.20666189999999984</v>
      </c>
      <c r="ED35">
        <f t="shared" si="45"/>
        <v>0</v>
      </c>
      <c r="EE35">
        <f t="shared" si="46"/>
        <v>0</v>
      </c>
      <c r="EF35">
        <f t="shared" si="47"/>
        <v>6.7139999999987765E-4</v>
      </c>
      <c r="EG35">
        <f t="shared" si="48"/>
        <v>2.0279999999999188E-3</v>
      </c>
      <c r="EH35">
        <f t="shared" si="49"/>
        <v>1.80619999999998E-3</v>
      </c>
      <c r="EI35">
        <f t="shared" si="50"/>
        <v>4.6233999999998332E-3</v>
      </c>
      <c r="EJ35">
        <f t="shared" si="51"/>
        <v>4.7049000000001229E-3</v>
      </c>
      <c r="EK35">
        <f t="shared" si="52"/>
        <v>1.1140000000000594E-3</v>
      </c>
      <c r="EL35">
        <f t="shared" si="53"/>
        <v>1.4373999999999221E-3</v>
      </c>
      <c r="EM35">
        <f t="shared" si="54"/>
        <v>0</v>
      </c>
      <c r="EN35">
        <f t="shared" si="55"/>
        <v>0.89999999999999858</v>
      </c>
      <c r="EO35">
        <f t="shared" si="56"/>
        <v>0</v>
      </c>
      <c r="EP35">
        <f t="shared" si="57"/>
        <v>0.61898589999999976</v>
      </c>
      <c r="EQ35">
        <f t="shared" si="58"/>
        <v>7.1197699999999919E-2</v>
      </c>
      <c r="ER35">
        <f t="shared" si="59"/>
        <v>-3.1414300000000006E-2</v>
      </c>
      <c r="ES35">
        <f t="shared" si="60"/>
        <v>0.18125530000000012</v>
      </c>
      <c r="ET35">
        <f t="shared" si="61"/>
        <v>-7.4811799999999984E-2</v>
      </c>
      <c r="EU35">
        <f t="shared" si="62"/>
        <v>7.8858600000000001E-2</v>
      </c>
      <c r="EV35">
        <f t="shared" si="63"/>
        <v>-7.1542300000000059E-2</v>
      </c>
      <c r="EW35">
        <f t="shared" si="64"/>
        <v>6.341259999999993E-2</v>
      </c>
      <c r="EX35">
        <f t="shared" si="65"/>
        <v>2.8999999999999986</v>
      </c>
      <c r="EY35">
        <f t="shared" si="66"/>
        <v>0</v>
      </c>
      <c r="EZ35">
        <f t="shared" si="67"/>
        <v>-0.13113260000000082</v>
      </c>
      <c r="FA35">
        <f t="shared" si="68"/>
        <v>0.47464099999999987</v>
      </c>
      <c r="FB35">
        <f t="shared" si="69"/>
        <v>0.30956460000000008</v>
      </c>
      <c r="FC35">
        <f t="shared" si="70"/>
        <v>0.99646279999999976</v>
      </c>
      <c r="FD35">
        <f t="shared" si="71"/>
        <v>2.9539999999994571E-4</v>
      </c>
      <c r="FE35">
        <f t="shared" si="72"/>
        <v>1.0658464999999999</v>
      </c>
      <c r="FF35">
        <f t="shared" si="73"/>
        <v>0.11741659999999998</v>
      </c>
      <c r="FG35">
        <f t="shared" si="74"/>
        <v>8.2475399999999865E-2</v>
      </c>
      <c r="FH35">
        <f t="shared" si="75"/>
        <v>1.1000000000000014</v>
      </c>
      <c r="FI35">
        <f t="shared" si="76"/>
        <v>0</v>
      </c>
      <c r="FJ35">
        <f t="shared" si="77"/>
        <v>0.52941559999999965</v>
      </c>
      <c r="FK35">
        <f t="shared" si="78"/>
        <v>0.28643269999999987</v>
      </c>
      <c r="FL35">
        <f t="shared" si="79"/>
        <v>0.28197680000000003</v>
      </c>
      <c r="FM35">
        <f t="shared" si="80"/>
        <v>-1.2277556000000001</v>
      </c>
      <c r="FN35">
        <f t="shared" si="81"/>
        <v>0.41105980000000009</v>
      </c>
      <c r="FO35">
        <f t="shared" si="82"/>
        <v>0.49049369999999992</v>
      </c>
      <c r="FP35">
        <f t="shared" si="83"/>
        <v>0.16612479999999996</v>
      </c>
      <c r="FQ35">
        <f t="shared" si="84"/>
        <v>0.14324939999999997</v>
      </c>
      <c r="FR35">
        <f t="shared" si="85"/>
        <v>6.1999999999999993</v>
      </c>
      <c r="FS35">
        <f t="shared" si="86"/>
        <v>0</v>
      </c>
      <c r="FT35">
        <f t="shared" si="87"/>
        <v>-0.17484240000000018</v>
      </c>
      <c r="FU35">
        <f t="shared" si="88"/>
        <v>0.44372409999999995</v>
      </c>
      <c r="FV35">
        <f t="shared" si="89"/>
        <v>-3.7892799999999949E-2</v>
      </c>
      <c r="FW35">
        <f t="shared" si="90"/>
        <v>5.4572419999999999</v>
      </c>
      <c r="FX35">
        <f t="shared" si="91"/>
        <v>-0.95708610000000016</v>
      </c>
      <c r="FY35">
        <f t="shared" si="92"/>
        <v>1.0281753</v>
      </c>
      <c r="FZ35">
        <f t="shared" si="93"/>
        <v>-0.32020219999999999</v>
      </c>
      <c r="GA35">
        <f t="shared" si="94"/>
        <v>0.69748149999999987</v>
      </c>
      <c r="GB35">
        <f t="shared" si="95"/>
        <v>3.3000000000000007</v>
      </c>
      <c r="GC35">
        <f t="shared" si="96"/>
        <v>0</v>
      </c>
      <c r="GD35">
        <f t="shared" si="97"/>
        <v>3.6772504999999995</v>
      </c>
      <c r="GE35">
        <f t="shared" si="98"/>
        <v>0.17288989999999993</v>
      </c>
      <c r="GF35">
        <f t="shared" si="99"/>
        <v>0.32142780000000004</v>
      </c>
      <c r="GG35">
        <f t="shared" si="100"/>
        <v>-2.0666265999999993</v>
      </c>
      <c r="GH35">
        <f t="shared" si="101"/>
        <v>1.1355121000000001</v>
      </c>
      <c r="GI35">
        <f t="shared" si="102"/>
        <v>-0.1344491000000001</v>
      </c>
      <c r="GJ35">
        <f t="shared" si="103"/>
        <v>0.26156369999999995</v>
      </c>
      <c r="GK35">
        <f t="shared" si="104"/>
        <v>-0.10828400000000005</v>
      </c>
    </row>
    <row r="36" spans="1:193" x14ac:dyDescent="0.25">
      <c r="A36" t="s">
        <v>378</v>
      </c>
      <c r="B36">
        <v>18.100000000000001</v>
      </c>
      <c r="C36">
        <v>0.5</v>
      </c>
      <c r="D36">
        <v>4.9429249999999998</v>
      </c>
      <c r="E36">
        <v>0.65253570000000005</v>
      </c>
      <c r="F36">
        <v>0.56818230000000003</v>
      </c>
      <c r="G36">
        <v>8.3090390999999997</v>
      </c>
      <c r="H36">
        <v>1.4518244</v>
      </c>
      <c r="I36">
        <v>0.44651980000000002</v>
      </c>
      <c r="J36">
        <v>0.46151229999999999</v>
      </c>
      <c r="K36">
        <v>0.8563499</v>
      </c>
      <c r="L36" s="2">
        <v>17.899999999999999</v>
      </c>
      <c r="M36" s="2">
        <v>0.5</v>
      </c>
      <c r="N36" s="2">
        <v>4.7905898000000002</v>
      </c>
      <c r="O36" s="2">
        <v>0.65253570000000005</v>
      </c>
      <c r="P36" s="2">
        <v>0.55521489999999996</v>
      </c>
      <c r="Q36" s="2">
        <v>8.3090390999999997</v>
      </c>
      <c r="R36" s="2">
        <v>1.414971</v>
      </c>
      <c r="S36" s="2">
        <v>0.44041740000000001</v>
      </c>
      <c r="T36" s="2">
        <v>0.45089649999999998</v>
      </c>
      <c r="U36" s="2">
        <v>0.8563499</v>
      </c>
      <c r="V36" s="2">
        <v>17.2</v>
      </c>
      <c r="W36" s="2">
        <v>0.5</v>
      </c>
      <c r="X36" s="2">
        <v>4.1934833999999999</v>
      </c>
      <c r="Y36" s="2">
        <v>0.65450229999999998</v>
      </c>
      <c r="Z36" s="2">
        <v>0.63800449999999997</v>
      </c>
      <c r="AA36" s="2">
        <v>7.9418959999999998</v>
      </c>
      <c r="AB36" s="2">
        <v>1.5710402000000001</v>
      </c>
      <c r="AC36" s="2">
        <v>0.44801879999999999</v>
      </c>
      <c r="AD36" s="2">
        <v>0.56037689999999996</v>
      </c>
      <c r="AE36" s="2">
        <v>0.78223229999999999</v>
      </c>
      <c r="AF36" s="2">
        <v>18.100000000000001</v>
      </c>
      <c r="AG36" s="2">
        <v>0.5</v>
      </c>
      <c r="AH36" s="2">
        <v>4.9419602999999999</v>
      </c>
      <c r="AI36" s="2">
        <v>0.65166029999999997</v>
      </c>
      <c r="AJ36" s="2">
        <v>0.56625570000000003</v>
      </c>
      <c r="AK36" s="2">
        <v>8.3054313999999998</v>
      </c>
      <c r="AL36" s="2">
        <v>1.4458845</v>
      </c>
      <c r="AM36" s="2">
        <v>0.44602589999999998</v>
      </c>
      <c r="AN36" s="2">
        <v>0.45982709999999999</v>
      </c>
      <c r="AO36" s="2">
        <v>0.8563499</v>
      </c>
      <c r="AP36" s="2">
        <v>17.2</v>
      </c>
      <c r="AQ36" s="2">
        <v>0.5</v>
      </c>
      <c r="AR36" s="2">
        <v>4.2221488999999996</v>
      </c>
      <c r="AS36" s="2">
        <v>0.64108229999999999</v>
      </c>
      <c r="AT36" s="2">
        <v>0.58055159999999995</v>
      </c>
      <c r="AU36" s="2">
        <v>8.2220917</v>
      </c>
      <c r="AV36" s="2">
        <v>1.4101276</v>
      </c>
      <c r="AW36" s="2">
        <v>0.42139159999999998</v>
      </c>
      <c r="AX36" s="2">
        <v>0.51059370000000004</v>
      </c>
      <c r="AY36" s="2">
        <v>0.78223229999999999</v>
      </c>
      <c r="AZ36" s="2">
        <v>16.399999999999999</v>
      </c>
      <c r="BA36" s="2">
        <v>0.5</v>
      </c>
      <c r="BB36" s="2">
        <v>5.1945252000000002</v>
      </c>
      <c r="BC36" s="2">
        <v>0.39807769999999998</v>
      </c>
      <c r="BD36" s="2">
        <v>0.45785160000000003</v>
      </c>
      <c r="BE36" s="2">
        <v>7.1650019</v>
      </c>
      <c r="BF36" s="2">
        <v>1.4250362000000001</v>
      </c>
      <c r="BG36" s="2">
        <v>0.106985</v>
      </c>
      <c r="BH36" s="2">
        <v>0.4108697</v>
      </c>
      <c r="BI36" s="2">
        <v>0.81383539999999999</v>
      </c>
      <c r="BJ36" s="2">
        <v>16.8</v>
      </c>
      <c r="BK36" s="2">
        <v>0.5</v>
      </c>
      <c r="BL36" s="2">
        <v>4.8296603999999999</v>
      </c>
      <c r="BM36" s="2">
        <v>0.58292820000000001</v>
      </c>
      <c r="BN36" s="2">
        <v>0.4459495</v>
      </c>
      <c r="BO36" s="2">
        <v>7.8080696999999999</v>
      </c>
      <c r="BP36" s="2">
        <v>1.0921476000000001</v>
      </c>
      <c r="BQ36" s="2">
        <v>0.40117940000000002</v>
      </c>
      <c r="BR36" s="2">
        <v>0.3597554</v>
      </c>
      <c r="BS36" s="2">
        <v>0.8563499</v>
      </c>
      <c r="BT36" s="2">
        <v>12.3</v>
      </c>
      <c r="BU36" s="2">
        <v>0.5</v>
      </c>
      <c r="BV36" s="2">
        <v>3.498672</v>
      </c>
      <c r="BW36" s="2">
        <v>0.5864568</v>
      </c>
      <c r="BX36" s="2">
        <v>0.70947610000000005</v>
      </c>
      <c r="BY36" s="2">
        <v>3.5537801</v>
      </c>
      <c r="BZ36" s="2">
        <v>1.6690738000000001</v>
      </c>
      <c r="CA36" s="2">
        <v>0.51326170000000004</v>
      </c>
      <c r="CB36" s="2">
        <v>0.63911600000000002</v>
      </c>
      <c r="CC36" s="2">
        <v>0.71012739999999996</v>
      </c>
      <c r="CD36" s="2">
        <v>16.2</v>
      </c>
      <c r="CE36" s="2">
        <v>0.5</v>
      </c>
      <c r="CF36" s="2">
        <v>0.56337760000000003</v>
      </c>
      <c r="CG36" s="2">
        <v>0.48667969999999999</v>
      </c>
      <c r="CH36" s="2">
        <v>0.255164</v>
      </c>
      <c r="CI36" s="2">
        <v>12.5292358</v>
      </c>
      <c r="CJ36" s="2">
        <v>0.1936329</v>
      </c>
      <c r="CK36" s="2">
        <v>0.62978460000000003</v>
      </c>
      <c r="CL36" s="2">
        <v>0.13088359999999999</v>
      </c>
      <c r="CM36" s="2">
        <v>0.99955959999999999</v>
      </c>
      <c r="CO36" t="str">
        <f t="shared" si="4"/>
        <v>CA_Imperial1003</v>
      </c>
      <c r="CP36">
        <f t="shared" si="5"/>
        <v>18.100000000000001</v>
      </c>
      <c r="CQ36">
        <f t="shared" si="6"/>
        <v>0.5</v>
      </c>
      <c r="CR36">
        <f t="shared" si="7"/>
        <v>4.9429249999999998</v>
      </c>
      <c r="CS36">
        <f t="shared" si="8"/>
        <v>0.65253570000000005</v>
      </c>
      <c r="CT36">
        <f t="shared" si="9"/>
        <v>0.56818230000000003</v>
      </c>
      <c r="CU36">
        <f t="shared" si="10"/>
        <v>8.3090390999999997</v>
      </c>
      <c r="CV36">
        <f t="shared" si="11"/>
        <v>1.4518244</v>
      </c>
      <c r="CW36">
        <f t="shared" si="12"/>
        <v>0.44651980000000002</v>
      </c>
      <c r="CX36">
        <f t="shared" si="13"/>
        <v>0.46151229999999999</v>
      </c>
      <c r="CY36">
        <f t="shared" si="14"/>
        <v>0.8563499</v>
      </c>
      <c r="CZ36">
        <f t="shared" si="15"/>
        <v>5.3999999999999879</v>
      </c>
      <c r="DA36">
        <f t="shared" si="16"/>
        <v>0.5</v>
      </c>
      <c r="DB36">
        <f t="shared" si="17"/>
        <v>-2.366057399999999</v>
      </c>
      <c r="DC36">
        <f t="shared" si="18"/>
        <v>8.6173099999999669E-2</v>
      </c>
      <c r="DD36">
        <f t="shared" si="19"/>
        <v>0.23119179999999978</v>
      </c>
      <c r="DE36">
        <f t="shared" si="20"/>
        <v>5.6712720000000019</v>
      </c>
      <c r="DF36">
        <f t="shared" si="21"/>
        <v>5.9143000000000168E-2</v>
      </c>
      <c r="DG36">
        <f t="shared" si="22"/>
        <v>0.28142579999999989</v>
      </c>
      <c r="DH36">
        <f t="shared" si="23"/>
        <v>0.29173280000000007</v>
      </c>
      <c r="DI36">
        <f t="shared" si="24"/>
        <v>0.66258739999999994</v>
      </c>
      <c r="DJ36">
        <f t="shared" si="25"/>
        <v>0.20000000000000284</v>
      </c>
      <c r="DK36">
        <f t="shared" si="26"/>
        <v>0</v>
      </c>
      <c r="DL36">
        <f t="shared" si="27"/>
        <v>0.15233519999999956</v>
      </c>
      <c r="DM36">
        <f t="shared" si="28"/>
        <v>0</v>
      </c>
      <c r="DN36">
        <f t="shared" si="29"/>
        <v>1.2967400000000073E-2</v>
      </c>
      <c r="DO36">
        <f t="shared" si="30"/>
        <v>0</v>
      </c>
      <c r="DP36">
        <f t="shared" si="31"/>
        <v>3.6853400000000036E-2</v>
      </c>
      <c r="DQ36">
        <f t="shared" si="32"/>
        <v>6.1024000000000078E-3</v>
      </c>
      <c r="DR36">
        <f t="shared" si="33"/>
        <v>1.0615800000000009E-2</v>
      </c>
      <c r="DS36">
        <f t="shared" si="34"/>
        <v>0</v>
      </c>
      <c r="DT36">
        <f t="shared" si="35"/>
        <v>0.90000000000000213</v>
      </c>
      <c r="DU36">
        <f t="shared" si="36"/>
        <v>0</v>
      </c>
      <c r="DV36">
        <f t="shared" si="37"/>
        <v>0.74944159999999993</v>
      </c>
      <c r="DW36">
        <f t="shared" si="38"/>
        <v>-1.9665999999999295E-3</v>
      </c>
      <c r="DX36">
        <f t="shared" si="39"/>
        <v>-6.9822199999999945E-2</v>
      </c>
      <c r="DY36">
        <f t="shared" si="40"/>
        <v>0.36714309999999983</v>
      </c>
      <c r="DZ36">
        <f t="shared" si="41"/>
        <v>-0.11921580000000009</v>
      </c>
      <c r="EA36">
        <f t="shared" si="42"/>
        <v>-1.4989999999999726E-3</v>
      </c>
      <c r="EB36">
        <f t="shared" si="43"/>
        <v>-9.8864599999999969E-2</v>
      </c>
      <c r="EC36">
        <f t="shared" si="44"/>
        <v>7.4117600000000006E-2</v>
      </c>
      <c r="ED36">
        <f t="shared" si="45"/>
        <v>0</v>
      </c>
      <c r="EE36">
        <f t="shared" si="46"/>
        <v>0</v>
      </c>
      <c r="EF36">
        <f t="shared" si="47"/>
        <v>9.646999999999295E-4</v>
      </c>
      <c r="EG36">
        <f t="shared" si="48"/>
        <v>8.7540000000008167E-4</v>
      </c>
      <c r="EH36">
        <f t="shared" si="49"/>
        <v>1.9266000000000005E-3</v>
      </c>
      <c r="EI36">
        <f t="shared" si="50"/>
        <v>3.6076999999998804E-3</v>
      </c>
      <c r="EJ36">
        <f t="shared" si="51"/>
        <v>5.939899999999998E-3</v>
      </c>
      <c r="EK36">
        <f t="shared" si="52"/>
        <v>4.9390000000004708E-4</v>
      </c>
      <c r="EL36">
        <f t="shared" si="53"/>
        <v>1.6851999999999978E-3</v>
      </c>
      <c r="EM36">
        <f t="shared" si="54"/>
        <v>0</v>
      </c>
      <c r="EN36">
        <f t="shared" si="55"/>
        <v>0.90000000000000213</v>
      </c>
      <c r="EO36">
        <f t="shared" si="56"/>
        <v>0</v>
      </c>
      <c r="EP36">
        <f t="shared" si="57"/>
        <v>0.72077610000000014</v>
      </c>
      <c r="EQ36">
        <f t="shared" si="58"/>
        <v>1.1453400000000058E-2</v>
      </c>
      <c r="ER36">
        <f t="shared" si="59"/>
        <v>-1.2369299999999916E-2</v>
      </c>
      <c r="ES36">
        <f t="shared" si="60"/>
        <v>8.6947399999999675E-2</v>
      </c>
      <c r="ET36">
        <f t="shared" si="61"/>
        <v>4.1696799999999978E-2</v>
      </c>
      <c r="EU36">
        <f t="shared" si="62"/>
        <v>2.5128200000000045E-2</v>
      </c>
      <c r="EV36">
        <f t="shared" si="63"/>
        <v>-4.9081400000000053E-2</v>
      </c>
      <c r="EW36">
        <f t="shared" si="64"/>
        <v>7.4117600000000006E-2</v>
      </c>
      <c r="EX36">
        <f t="shared" si="65"/>
        <v>1.7000000000000028</v>
      </c>
      <c r="EY36">
        <f t="shared" si="66"/>
        <v>0</v>
      </c>
      <c r="EZ36">
        <f t="shared" si="67"/>
        <v>-0.25160020000000038</v>
      </c>
      <c r="FA36">
        <f t="shared" si="68"/>
        <v>0.25445800000000007</v>
      </c>
      <c r="FB36">
        <f t="shared" si="69"/>
        <v>0.1103307</v>
      </c>
      <c r="FC36">
        <f t="shared" si="70"/>
        <v>1.1440371999999996</v>
      </c>
      <c r="FD36">
        <f t="shared" si="71"/>
        <v>2.6788199999999929E-2</v>
      </c>
      <c r="FE36">
        <f t="shared" si="72"/>
        <v>0.33953480000000003</v>
      </c>
      <c r="FF36">
        <f t="shared" si="73"/>
        <v>5.0642599999999982E-2</v>
      </c>
      <c r="FG36">
        <f t="shared" si="74"/>
        <v>4.2514500000000011E-2</v>
      </c>
      <c r="FH36">
        <f t="shared" si="75"/>
        <v>1.3000000000000007</v>
      </c>
      <c r="FI36">
        <f t="shared" si="76"/>
        <v>0</v>
      </c>
      <c r="FJ36">
        <f t="shared" si="77"/>
        <v>0.11326459999999994</v>
      </c>
      <c r="FK36">
        <f t="shared" si="78"/>
        <v>6.9607500000000044E-2</v>
      </c>
      <c r="FL36">
        <f t="shared" si="79"/>
        <v>0.12223280000000003</v>
      </c>
      <c r="FM36">
        <f t="shared" si="80"/>
        <v>0.50096939999999979</v>
      </c>
      <c r="FN36">
        <f t="shared" si="81"/>
        <v>0.35967679999999991</v>
      </c>
      <c r="FO36">
        <f t="shared" si="82"/>
        <v>4.5340400000000003E-2</v>
      </c>
      <c r="FP36">
        <f t="shared" si="83"/>
        <v>0.10175689999999998</v>
      </c>
      <c r="FQ36">
        <f t="shared" si="84"/>
        <v>0</v>
      </c>
      <c r="FR36">
        <f t="shared" si="85"/>
        <v>5.8000000000000007</v>
      </c>
      <c r="FS36">
        <f t="shared" si="86"/>
        <v>0</v>
      </c>
      <c r="FT36">
        <f t="shared" si="87"/>
        <v>1.4442529999999998</v>
      </c>
      <c r="FU36">
        <f t="shared" si="88"/>
        <v>6.6078900000000051E-2</v>
      </c>
      <c r="FV36">
        <f t="shared" si="89"/>
        <v>-0.14129380000000002</v>
      </c>
      <c r="FW36">
        <f t="shared" si="90"/>
        <v>4.7552589999999997</v>
      </c>
      <c r="FX36">
        <f t="shared" si="91"/>
        <v>-0.21724940000000004</v>
      </c>
      <c r="FY36">
        <f t="shared" si="92"/>
        <v>-6.6741900000000021E-2</v>
      </c>
      <c r="FZ36">
        <f t="shared" si="93"/>
        <v>-0.17760370000000003</v>
      </c>
      <c r="GA36">
        <f t="shared" si="94"/>
        <v>0.14622250000000003</v>
      </c>
      <c r="GB36">
        <f t="shared" si="95"/>
        <v>1.9000000000000021</v>
      </c>
      <c r="GC36">
        <f t="shared" si="96"/>
        <v>0</v>
      </c>
      <c r="GD36">
        <f t="shared" si="97"/>
        <v>4.3795473999999999</v>
      </c>
      <c r="GE36">
        <f t="shared" si="98"/>
        <v>0.16585600000000006</v>
      </c>
      <c r="GF36">
        <f t="shared" si="99"/>
        <v>0.31301830000000003</v>
      </c>
      <c r="GG36">
        <f t="shared" si="100"/>
        <v>-4.2201967000000007</v>
      </c>
      <c r="GH36">
        <f t="shared" si="101"/>
        <v>1.2581915000000001</v>
      </c>
      <c r="GI36">
        <f t="shared" si="102"/>
        <v>-0.18326480000000001</v>
      </c>
      <c r="GJ36">
        <f t="shared" si="103"/>
        <v>0.3306287</v>
      </c>
      <c r="GK36">
        <f t="shared" si="104"/>
        <v>-0.1432097</v>
      </c>
    </row>
    <row r="37" spans="1:193" x14ac:dyDescent="0.25">
      <c r="A37" t="s">
        <v>379</v>
      </c>
      <c r="B37">
        <v>37.1</v>
      </c>
      <c r="C37">
        <v>0.5</v>
      </c>
      <c r="D37">
        <v>4.2006974000000001</v>
      </c>
      <c r="E37">
        <v>0.92520369999999996</v>
      </c>
      <c r="F37">
        <v>1.4433125</v>
      </c>
      <c r="G37">
        <v>24.540744799999999</v>
      </c>
      <c r="H37">
        <v>2.8962808</v>
      </c>
      <c r="I37">
        <v>1.4644291</v>
      </c>
      <c r="J37">
        <v>1.1533526999999999</v>
      </c>
      <c r="K37">
        <v>4.2646900000000001E-2</v>
      </c>
      <c r="L37" s="2">
        <v>37</v>
      </c>
      <c r="M37" s="2">
        <v>0.5</v>
      </c>
      <c r="N37" s="2">
        <v>4.1326175000000003</v>
      </c>
      <c r="O37" s="2">
        <v>0.92520369999999996</v>
      </c>
      <c r="P37" s="2">
        <v>1.4253047999999999</v>
      </c>
      <c r="Q37" s="2">
        <v>24.540744799999999</v>
      </c>
      <c r="R37" s="2">
        <v>2.8607687999999998</v>
      </c>
      <c r="S37" s="2">
        <v>1.4457201</v>
      </c>
      <c r="T37" s="2">
        <v>1.1376953999999999</v>
      </c>
      <c r="U37" s="2">
        <v>4.2646900000000001E-2</v>
      </c>
      <c r="V37" s="2">
        <v>24.2</v>
      </c>
      <c r="W37" s="2">
        <v>0.5</v>
      </c>
      <c r="X37" s="2">
        <v>2.4339428000000001</v>
      </c>
      <c r="Y37" s="2">
        <v>0.31653290000000001</v>
      </c>
      <c r="Z37" s="2">
        <v>1.4235675000000001</v>
      </c>
      <c r="AA37" s="2">
        <v>14.0992794</v>
      </c>
      <c r="AB37" s="2">
        <v>1.9231278000000001</v>
      </c>
      <c r="AC37" s="2">
        <v>2.5204445999999998</v>
      </c>
      <c r="AD37" s="2">
        <v>0.97360990000000003</v>
      </c>
      <c r="AE37" s="2">
        <v>4.8742199999999999E-2</v>
      </c>
      <c r="AF37" s="2">
        <v>37.1</v>
      </c>
      <c r="AG37" s="2">
        <v>0.5</v>
      </c>
      <c r="AH37" s="2">
        <v>4.2000960999999997</v>
      </c>
      <c r="AI37" s="2">
        <v>0.92442679999999999</v>
      </c>
      <c r="AJ37" s="2">
        <v>1.4412977</v>
      </c>
      <c r="AK37" s="2">
        <v>24.534213999999999</v>
      </c>
      <c r="AL37" s="2">
        <v>2.8915286</v>
      </c>
      <c r="AM37" s="2">
        <v>1.4628226</v>
      </c>
      <c r="AN37" s="2">
        <v>1.1514500000000001</v>
      </c>
      <c r="AO37" s="2">
        <v>4.2646900000000001E-2</v>
      </c>
      <c r="AP37" s="2">
        <v>36.299999999999997</v>
      </c>
      <c r="AQ37" s="2">
        <v>0.5</v>
      </c>
      <c r="AR37" s="2">
        <v>3.9081687999999999</v>
      </c>
      <c r="AS37" s="2">
        <v>0.92047469999999998</v>
      </c>
      <c r="AT37" s="2">
        <v>1.2799986999999999</v>
      </c>
      <c r="AU37" s="2">
        <v>24.744886399999999</v>
      </c>
      <c r="AV37" s="2">
        <v>2.4974153000000001</v>
      </c>
      <c r="AW37" s="2">
        <v>1.4135396</v>
      </c>
      <c r="AX37" s="2">
        <v>1.0589393</v>
      </c>
      <c r="AY37" s="2">
        <v>4.4026799999999998E-2</v>
      </c>
      <c r="AZ37" s="2">
        <v>35.6</v>
      </c>
      <c r="BA37" s="2">
        <v>0.5</v>
      </c>
      <c r="BB37" s="2">
        <v>3.9120872000000002</v>
      </c>
      <c r="BC37" s="2">
        <v>0.85906309999999997</v>
      </c>
      <c r="BD37" s="2">
        <v>1.1913241999999999</v>
      </c>
      <c r="BE37" s="2">
        <v>24.518352499999999</v>
      </c>
      <c r="BF37" s="2">
        <v>2.7009620999999999</v>
      </c>
      <c r="BG37" s="2">
        <v>0.88132239999999995</v>
      </c>
      <c r="BH37" s="2">
        <v>1.0164238999999999</v>
      </c>
      <c r="BI37" s="2">
        <v>4.4026799999999998E-2</v>
      </c>
      <c r="BJ37" s="2">
        <v>37</v>
      </c>
      <c r="BK37" s="2">
        <v>0.5</v>
      </c>
      <c r="BL37" s="2">
        <v>4.1986436999999999</v>
      </c>
      <c r="BM37" s="2">
        <v>0.9235582</v>
      </c>
      <c r="BN37" s="2">
        <v>1.4159889000000001</v>
      </c>
      <c r="BO37" s="2">
        <v>24.530841800000001</v>
      </c>
      <c r="BP37" s="2">
        <v>2.813015</v>
      </c>
      <c r="BQ37" s="2">
        <v>1.4640557000000001</v>
      </c>
      <c r="BR37" s="2">
        <v>1.1245347999999999</v>
      </c>
      <c r="BS37" s="2">
        <v>4.2646900000000001E-2</v>
      </c>
      <c r="BT37" s="2">
        <v>35</v>
      </c>
      <c r="BU37" s="2">
        <v>0.5</v>
      </c>
      <c r="BV37" s="2">
        <v>3.7609382</v>
      </c>
      <c r="BW37" s="2">
        <v>0.93755659999999996</v>
      </c>
      <c r="BX37" s="2">
        <v>1.4004421</v>
      </c>
      <c r="BY37" s="2">
        <v>22.970836599999998</v>
      </c>
      <c r="BZ37" s="2">
        <v>2.7712207000000002</v>
      </c>
      <c r="CA37" s="2">
        <v>1.5207387999999999</v>
      </c>
      <c r="CB37" s="2">
        <v>1.1540832999999999</v>
      </c>
      <c r="CC37" s="2">
        <v>4.4026799999999998E-2</v>
      </c>
      <c r="CD37" s="2">
        <v>24.6</v>
      </c>
      <c r="CE37" s="2">
        <v>0.5</v>
      </c>
      <c r="CF37" s="2">
        <v>0.39641490000000001</v>
      </c>
      <c r="CG37" s="2">
        <v>0.53939530000000002</v>
      </c>
      <c r="CH37" s="2">
        <v>0.55135409999999996</v>
      </c>
      <c r="CI37" s="2">
        <v>20.466916999999999</v>
      </c>
      <c r="CJ37" s="2">
        <v>0.59178920000000002</v>
      </c>
      <c r="CK37" s="2">
        <v>1.1546474</v>
      </c>
      <c r="CL37" s="2">
        <v>0.39971699999999999</v>
      </c>
      <c r="CM37" s="2">
        <v>4.6455999999999997E-2</v>
      </c>
      <c r="CO37" t="str">
        <f t="shared" si="4"/>
        <v>CA_Inyo1003</v>
      </c>
      <c r="CP37">
        <f t="shared" si="5"/>
        <v>37.1</v>
      </c>
      <c r="CQ37">
        <f t="shared" si="6"/>
        <v>0.5</v>
      </c>
      <c r="CR37">
        <f t="shared" si="7"/>
        <v>4.2006974000000001</v>
      </c>
      <c r="CS37">
        <f t="shared" si="8"/>
        <v>0.92520369999999996</v>
      </c>
      <c r="CT37">
        <f t="shared" si="9"/>
        <v>1.4433125</v>
      </c>
      <c r="CU37">
        <f t="shared" si="10"/>
        <v>24.540744799999999</v>
      </c>
      <c r="CV37">
        <f t="shared" si="11"/>
        <v>2.8962808</v>
      </c>
      <c r="CW37">
        <f t="shared" si="12"/>
        <v>1.4644291</v>
      </c>
      <c r="CX37">
        <f t="shared" si="13"/>
        <v>1.1533526999999999</v>
      </c>
      <c r="CY37">
        <f t="shared" si="14"/>
        <v>4.2646900000000001E-2</v>
      </c>
      <c r="CZ37">
        <f t="shared" si="15"/>
        <v>7.0999999999999908</v>
      </c>
      <c r="DA37">
        <f t="shared" si="16"/>
        <v>0.5</v>
      </c>
      <c r="DB37">
        <f t="shared" si="17"/>
        <v>-2.4619726000000011</v>
      </c>
      <c r="DC37">
        <f t="shared" si="18"/>
        <v>-0.13021459999999996</v>
      </c>
      <c r="DD37">
        <f t="shared" si="19"/>
        <v>2.6090500000000016E-2</v>
      </c>
      <c r="DE37">
        <f t="shared" si="20"/>
        <v>8.6208589000000018</v>
      </c>
      <c r="DF37">
        <f t="shared" si="21"/>
        <v>-1.2241380999999998</v>
      </c>
      <c r="DG37">
        <f t="shared" si="22"/>
        <v>1.6122874999999994</v>
      </c>
      <c r="DH37">
        <f t="shared" si="23"/>
        <v>-5.7015299999999547E-2</v>
      </c>
      <c r="DI37">
        <f t="shared" si="24"/>
        <v>5.6690999999999984E-2</v>
      </c>
      <c r="DJ37">
        <f t="shared" si="25"/>
        <v>0.10000000000000142</v>
      </c>
      <c r="DK37">
        <f t="shared" si="26"/>
        <v>0</v>
      </c>
      <c r="DL37">
        <f t="shared" si="27"/>
        <v>6.807989999999986E-2</v>
      </c>
      <c r="DM37">
        <f t="shared" si="28"/>
        <v>0</v>
      </c>
      <c r="DN37">
        <f t="shared" si="29"/>
        <v>1.8007700000000071E-2</v>
      </c>
      <c r="DO37">
        <f t="shared" si="30"/>
        <v>0</v>
      </c>
      <c r="DP37">
        <f t="shared" si="31"/>
        <v>3.551200000000021E-2</v>
      </c>
      <c r="DQ37">
        <f t="shared" si="32"/>
        <v>1.8709000000000087E-2</v>
      </c>
      <c r="DR37">
        <f t="shared" si="33"/>
        <v>1.5657299999999985E-2</v>
      </c>
      <c r="DS37">
        <f t="shared" si="34"/>
        <v>0</v>
      </c>
      <c r="DT37">
        <f t="shared" si="35"/>
        <v>12.900000000000002</v>
      </c>
      <c r="DU37">
        <f t="shared" si="36"/>
        <v>0</v>
      </c>
      <c r="DV37">
        <f t="shared" si="37"/>
        <v>1.7667546000000001</v>
      </c>
      <c r="DW37">
        <f t="shared" si="38"/>
        <v>0.60867079999999996</v>
      </c>
      <c r="DX37">
        <f t="shared" si="39"/>
        <v>1.9744999999999902E-2</v>
      </c>
      <c r="DY37">
        <f t="shared" si="40"/>
        <v>10.441465399999998</v>
      </c>
      <c r="DZ37">
        <f t="shared" si="41"/>
        <v>0.97315299999999993</v>
      </c>
      <c r="EA37">
        <f t="shared" si="42"/>
        <v>-1.0560154999999998</v>
      </c>
      <c r="EB37">
        <f t="shared" si="43"/>
        <v>0.17974279999999987</v>
      </c>
      <c r="EC37">
        <f t="shared" si="44"/>
        <v>-6.0952999999999979E-3</v>
      </c>
      <c r="ED37">
        <f t="shared" si="45"/>
        <v>0</v>
      </c>
      <c r="EE37">
        <f t="shared" si="46"/>
        <v>0</v>
      </c>
      <c r="EF37">
        <f t="shared" si="47"/>
        <v>6.013000000004709E-4</v>
      </c>
      <c r="EG37">
        <f t="shared" si="48"/>
        <v>7.7689999999996928E-4</v>
      </c>
      <c r="EH37">
        <f t="shared" si="49"/>
        <v>2.0147999999999833E-3</v>
      </c>
      <c r="EI37">
        <f t="shared" si="50"/>
        <v>6.5308000000001698E-3</v>
      </c>
      <c r="EJ37">
        <f t="shared" si="51"/>
        <v>4.7521999999999842E-3</v>
      </c>
      <c r="EK37">
        <f t="shared" si="52"/>
        <v>1.6065000000000662E-3</v>
      </c>
      <c r="EL37">
        <f t="shared" si="53"/>
        <v>1.9026999999998129E-3</v>
      </c>
      <c r="EM37">
        <f t="shared" si="54"/>
        <v>0</v>
      </c>
      <c r="EN37">
        <f t="shared" si="55"/>
        <v>0.80000000000000426</v>
      </c>
      <c r="EO37">
        <f t="shared" si="56"/>
        <v>0</v>
      </c>
      <c r="EP37">
        <f t="shared" si="57"/>
        <v>0.29252860000000025</v>
      </c>
      <c r="EQ37">
        <f t="shared" si="58"/>
        <v>4.7289999999999832E-3</v>
      </c>
      <c r="ER37">
        <f t="shared" si="59"/>
        <v>0.16331380000000006</v>
      </c>
      <c r="ES37">
        <f t="shared" si="60"/>
        <v>-0.20414159999999981</v>
      </c>
      <c r="ET37">
        <f t="shared" si="61"/>
        <v>0.39886549999999987</v>
      </c>
      <c r="EU37">
        <f t="shared" si="62"/>
        <v>5.0889500000000032E-2</v>
      </c>
      <c r="EV37">
        <f t="shared" si="63"/>
        <v>9.441339999999987E-2</v>
      </c>
      <c r="EW37">
        <f t="shared" si="64"/>
        <v>-1.3798999999999964E-3</v>
      </c>
      <c r="EX37">
        <f t="shared" si="65"/>
        <v>1.5</v>
      </c>
      <c r="EY37">
        <f t="shared" si="66"/>
        <v>0</v>
      </c>
      <c r="EZ37">
        <f t="shared" si="67"/>
        <v>0.28861019999999993</v>
      </c>
      <c r="FA37">
        <f t="shared" si="68"/>
        <v>6.6140599999999994E-2</v>
      </c>
      <c r="FB37">
        <f t="shared" si="69"/>
        <v>0.25198830000000005</v>
      </c>
      <c r="FC37">
        <f t="shared" si="70"/>
        <v>2.2392299999999921E-2</v>
      </c>
      <c r="FD37">
        <f t="shared" si="71"/>
        <v>0.19531870000000007</v>
      </c>
      <c r="FE37">
        <f t="shared" si="72"/>
        <v>0.58310670000000009</v>
      </c>
      <c r="FF37">
        <f t="shared" si="73"/>
        <v>0.13692879999999996</v>
      </c>
      <c r="FG37">
        <f t="shared" si="74"/>
        <v>-1.3798999999999964E-3</v>
      </c>
      <c r="FH37">
        <f t="shared" si="75"/>
        <v>0.10000000000000142</v>
      </c>
      <c r="FI37">
        <f t="shared" si="76"/>
        <v>0</v>
      </c>
      <c r="FJ37">
        <f t="shared" si="77"/>
        <v>2.0537000000002692E-3</v>
      </c>
      <c r="FK37">
        <f t="shared" si="78"/>
        <v>1.6454999999999664E-3</v>
      </c>
      <c r="FL37">
        <f t="shared" si="79"/>
        <v>2.7323599999999892E-2</v>
      </c>
      <c r="FM37">
        <f t="shared" si="80"/>
        <v>9.9029999999977747E-3</v>
      </c>
      <c r="FN37">
        <f t="shared" si="81"/>
        <v>8.3265799999999945E-2</v>
      </c>
      <c r="FO37">
        <f t="shared" si="82"/>
        <v>3.733999999999682E-4</v>
      </c>
      <c r="FP37">
        <f t="shared" si="83"/>
        <v>2.8817899999999952E-2</v>
      </c>
      <c r="FQ37">
        <f t="shared" si="84"/>
        <v>0</v>
      </c>
      <c r="FR37">
        <f t="shared" si="85"/>
        <v>2.1000000000000014</v>
      </c>
      <c r="FS37">
        <f t="shared" si="86"/>
        <v>0</v>
      </c>
      <c r="FT37">
        <f t="shared" si="87"/>
        <v>0.43975920000000013</v>
      </c>
      <c r="FU37">
        <f t="shared" si="88"/>
        <v>-1.23529E-2</v>
      </c>
      <c r="FV37">
        <f t="shared" si="89"/>
        <v>4.2870399999999975E-2</v>
      </c>
      <c r="FW37">
        <f t="shared" si="90"/>
        <v>1.5699082000000004</v>
      </c>
      <c r="FX37">
        <f t="shared" si="91"/>
        <v>0.12506009999999979</v>
      </c>
      <c r="FY37">
        <f t="shared" si="92"/>
        <v>-5.6309699999999907E-2</v>
      </c>
      <c r="FZ37">
        <f t="shared" si="93"/>
        <v>-7.3060000000002567E-4</v>
      </c>
      <c r="GA37">
        <f t="shared" si="94"/>
        <v>-1.3798999999999964E-3</v>
      </c>
      <c r="GB37">
        <f t="shared" si="95"/>
        <v>12.5</v>
      </c>
      <c r="GC37">
        <f t="shared" si="96"/>
        <v>0</v>
      </c>
      <c r="GD37">
        <f t="shared" si="97"/>
        <v>3.8042825000000002</v>
      </c>
      <c r="GE37">
        <f t="shared" si="98"/>
        <v>0.38580839999999994</v>
      </c>
      <c r="GF37">
        <f t="shared" si="99"/>
        <v>0.89195840000000004</v>
      </c>
      <c r="GG37">
        <f t="shared" si="100"/>
        <v>4.0738278000000001</v>
      </c>
      <c r="GH37">
        <f t="shared" si="101"/>
        <v>2.3044916</v>
      </c>
      <c r="GI37">
        <f t="shared" si="102"/>
        <v>0.30978170000000005</v>
      </c>
      <c r="GJ37">
        <f t="shared" si="103"/>
        <v>0.75363569999999991</v>
      </c>
      <c r="GK37">
        <f t="shared" si="104"/>
        <v>-3.8090999999999958E-3</v>
      </c>
    </row>
    <row r="38" spans="1:193" x14ac:dyDescent="0.25">
      <c r="A38" t="s">
        <v>380</v>
      </c>
      <c r="B38">
        <v>67.400000000000006</v>
      </c>
      <c r="C38">
        <v>0.5</v>
      </c>
      <c r="D38">
        <v>1.3754377</v>
      </c>
      <c r="E38">
        <v>2.4192843000000002</v>
      </c>
      <c r="F38">
        <v>7.9027557000000002</v>
      </c>
      <c r="G38">
        <v>22.535228700000001</v>
      </c>
      <c r="H38">
        <v>2.7548257999999999</v>
      </c>
      <c r="I38">
        <v>23.6893387</v>
      </c>
      <c r="J38">
        <v>4.6033993000000004</v>
      </c>
      <c r="K38">
        <v>0.3752877</v>
      </c>
      <c r="L38" s="2">
        <v>67.099999999999994</v>
      </c>
      <c r="M38" s="2">
        <v>0.5</v>
      </c>
      <c r="N38" s="2">
        <v>1.3692089000000001</v>
      </c>
      <c r="O38" s="2">
        <v>2.4192843000000002</v>
      </c>
      <c r="P38" s="2">
        <v>7.8539123999999996</v>
      </c>
      <c r="Q38" s="2">
        <v>22.535228700000001</v>
      </c>
      <c r="R38" s="2">
        <v>2.7327468000000001</v>
      </c>
      <c r="S38" s="2">
        <v>23.549463299999999</v>
      </c>
      <c r="T38" s="2">
        <v>4.5758394999999998</v>
      </c>
      <c r="U38" s="2">
        <v>0.3752877</v>
      </c>
      <c r="V38" s="2">
        <v>66.900000000000006</v>
      </c>
      <c r="W38" s="2">
        <v>0.5</v>
      </c>
      <c r="X38" s="2">
        <v>1.3410753</v>
      </c>
      <c r="Y38" s="2">
        <v>2.2496483</v>
      </c>
      <c r="Z38" s="2">
        <v>8.2854652000000009</v>
      </c>
      <c r="AA38" s="2">
        <v>20.6111565</v>
      </c>
      <c r="AB38" s="2">
        <v>3.2721930000000001</v>
      </c>
      <c r="AC38" s="2">
        <v>24.3397541</v>
      </c>
      <c r="AD38" s="2">
        <v>4.7589369000000001</v>
      </c>
      <c r="AE38" s="2">
        <v>0.35052329999999998</v>
      </c>
      <c r="AF38" s="2">
        <v>66</v>
      </c>
      <c r="AG38" s="2">
        <v>0.5</v>
      </c>
      <c r="AH38" s="2">
        <v>1.3414364000000001</v>
      </c>
      <c r="AI38" s="2">
        <v>2.0116888999999998</v>
      </c>
      <c r="AJ38" s="2">
        <v>8.2092819000000006</v>
      </c>
      <c r="AK38" s="2">
        <v>20.259725599999999</v>
      </c>
      <c r="AL38" s="2">
        <v>3.1656127000000001</v>
      </c>
      <c r="AM38" s="2">
        <v>24.2148571</v>
      </c>
      <c r="AN38" s="2">
        <v>4.7286748999999997</v>
      </c>
      <c r="AO38" s="2">
        <v>0.35052329999999998</v>
      </c>
      <c r="AP38" s="2">
        <v>62.3</v>
      </c>
      <c r="AQ38" s="2">
        <v>0.5</v>
      </c>
      <c r="AR38" s="2">
        <v>1.2798828</v>
      </c>
      <c r="AS38" s="2">
        <v>1.8760365000000001</v>
      </c>
      <c r="AT38" s="2">
        <v>7.655735</v>
      </c>
      <c r="AU38" s="2">
        <v>19.46311</v>
      </c>
      <c r="AV38" s="2">
        <v>2.7626987000000001</v>
      </c>
      <c r="AW38" s="2">
        <v>22.827013000000001</v>
      </c>
      <c r="AX38" s="2">
        <v>4.4429430999999999</v>
      </c>
      <c r="AY38" s="2">
        <v>0.35052329999999998</v>
      </c>
      <c r="AZ38" s="2">
        <v>34.799999999999997</v>
      </c>
      <c r="BA38" s="2">
        <v>0.5</v>
      </c>
      <c r="BB38" s="2">
        <v>1.8233162999999999</v>
      </c>
      <c r="BC38" s="2">
        <v>1.2625033000000001</v>
      </c>
      <c r="BD38" s="2">
        <v>1.702132</v>
      </c>
      <c r="BE38" s="2">
        <v>22.046495400000001</v>
      </c>
      <c r="BF38" s="2">
        <v>2.2167865999999998</v>
      </c>
      <c r="BG38" s="2">
        <v>3.0527603999999999</v>
      </c>
      <c r="BH38" s="2">
        <v>0.93345840000000002</v>
      </c>
      <c r="BI38" s="2">
        <v>0.31607619999999997</v>
      </c>
      <c r="BJ38" s="2">
        <v>67.3</v>
      </c>
      <c r="BK38" s="2">
        <v>0.5</v>
      </c>
      <c r="BL38" s="2">
        <v>1.3463026</v>
      </c>
      <c r="BM38" s="2">
        <v>2.2746403000000002</v>
      </c>
      <c r="BN38" s="2">
        <v>8.2913837000000008</v>
      </c>
      <c r="BO38" s="2">
        <v>20.909103399999999</v>
      </c>
      <c r="BP38" s="2">
        <v>3.2633673999999999</v>
      </c>
      <c r="BQ38" s="2">
        <v>24.371572499999999</v>
      </c>
      <c r="BR38" s="2">
        <v>4.7642322000000004</v>
      </c>
      <c r="BS38" s="2">
        <v>0.35052329999999998</v>
      </c>
      <c r="BT38" s="2">
        <v>47.8</v>
      </c>
      <c r="BU38" s="2">
        <v>0.5</v>
      </c>
      <c r="BV38" s="2">
        <v>0.98870049999999998</v>
      </c>
      <c r="BW38" s="2">
        <v>1.8391968000000001</v>
      </c>
      <c r="BX38" s="2">
        <v>7.5941771999999998</v>
      </c>
      <c r="BY38" s="2">
        <v>6.0098371999999998</v>
      </c>
      <c r="BZ38" s="2">
        <v>2.9095314000000001</v>
      </c>
      <c r="CA38" s="2">
        <v>22.4249039</v>
      </c>
      <c r="CB38" s="2">
        <v>4.3775066999999996</v>
      </c>
      <c r="CC38" s="2">
        <v>0.35052329999999998</v>
      </c>
      <c r="CD38" s="2">
        <v>63.9</v>
      </c>
      <c r="CE38" s="2">
        <v>0.5</v>
      </c>
      <c r="CF38" s="2">
        <v>0.79145049999999995</v>
      </c>
      <c r="CG38" s="2">
        <v>2.4526273999999999</v>
      </c>
      <c r="CH38" s="2">
        <v>7.0342707999999998</v>
      </c>
      <c r="CI38" s="2">
        <v>23.275308599999999</v>
      </c>
      <c r="CJ38" s="2">
        <v>1.2309965</v>
      </c>
      <c r="CK38" s="2">
        <v>22.664814</v>
      </c>
      <c r="CL38" s="2">
        <v>4.3036218000000002</v>
      </c>
      <c r="CM38" s="2">
        <v>0.39168170000000002</v>
      </c>
      <c r="CO38" t="str">
        <f t="shared" si="4"/>
        <v>CA_Kern0010</v>
      </c>
      <c r="CP38">
        <f t="shared" si="5"/>
        <v>67.400000000000006</v>
      </c>
      <c r="CQ38">
        <f t="shared" si="6"/>
        <v>0.5</v>
      </c>
      <c r="CR38">
        <f t="shared" si="7"/>
        <v>1.3754377</v>
      </c>
      <c r="CS38">
        <f t="shared" si="8"/>
        <v>2.4192843000000002</v>
      </c>
      <c r="CT38">
        <f t="shared" si="9"/>
        <v>7.9027557000000002</v>
      </c>
      <c r="CU38">
        <f t="shared" si="10"/>
        <v>22.535228700000001</v>
      </c>
      <c r="CV38">
        <f t="shared" si="11"/>
        <v>2.7548257999999999</v>
      </c>
      <c r="CW38">
        <f t="shared" si="12"/>
        <v>23.6893387</v>
      </c>
      <c r="CX38">
        <f t="shared" si="13"/>
        <v>4.6033993000000004</v>
      </c>
      <c r="CY38">
        <f t="shared" si="14"/>
        <v>0.3752877</v>
      </c>
      <c r="CZ38">
        <f t="shared" si="15"/>
        <v>4.2999999999999474</v>
      </c>
      <c r="DA38">
        <f t="shared" si="16"/>
        <v>0.5</v>
      </c>
      <c r="DB38">
        <f t="shared" si="17"/>
        <v>0.65330940000000004</v>
      </c>
      <c r="DC38">
        <f t="shared" si="18"/>
        <v>-0.54936430000000058</v>
      </c>
      <c r="DD38">
        <f t="shared" si="19"/>
        <v>1.3070683000000001</v>
      </c>
      <c r="DE38">
        <f t="shared" si="20"/>
        <v>-2.6366355000000077</v>
      </c>
      <c r="DF38">
        <f t="shared" si="21"/>
        <v>2.2701525000000009</v>
      </c>
      <c r="DG38">
        <f t="shared" si="22"/>
        <v>1.6197673999999971</v>
      </c>
      <c r="DH38">
        <f t="shared" si="23"/>
        <v>0.66141839999999696</v>
      </c>
      <c r="DI38">
        <f t="shared" si="24"/>
        <v>0.20864819999999989</v>
      </c>
      <c r="DJ38">
        <f t="shared" si="25"/>
        <v>0.30000000000001137</v>
      </c>
      <c r="DK38">
        <f t="shared" si="26"/>
        <v>0</v>
      </c>
      <c r="DL38">
        <f t="shared" si="27"/>
        <v>6.2287999999999233E-3</v>
      </c>
      <c r="DM38">
        <f t="shared" si="28"/>
        <v>0</v>
      </c>
      <c r="DN38">
        <f t="shared" si="29"/>
        <v>4.8843300000000589E-2</v>
      </c>
      <c r="DO38">
        <f t="shared" si="30"/>
        <v>0</v>
      </c>
      <c r="DP38">
        <f t="shared" si="31"/>
        <v>2.2078999999999738E-2</v>
      </c>
      <c r="DQ38">
        <f t="shared" si="32"/>
        <v>0.13987540000000109</v>
      </c>
      <c r="DR38">
        <f t="shared" si="33"/>
        <v>2.7559800000000578E-2</v>
      </c>
      <c r="DS38">
        <f t="shared" si="34"/>
        <v>0</v>
      </c>
      <c r="DT38">
        <f t="shared" si="35"/>
        <v>0.5</v>
      </c>
      <c r="DU38">
        <f t="shared" si="36"/>
        <v>0</v>
      </c>
      <c r="DV38">
        <f t="shared" si="37"/>
        <v>3.4362400000000015E-2</v>
      </c>
      <c r="DW38">
        <f t="shared" si="38"/>
        <v>0.16963600000000012</v>
      </c>
      <c r="DX38">
        <f t="shared" si="39"/>
        <v>-0.3827095000000007</v>
      </c>
      <c r="DY38">
        <f t="shared" si="40"/>
        <v>1.9240722000000012</v>
      </c>
      <c r="DZ38">
        <f t="shared" si="41"/>
        <v>-0.51736720000000025</v>
      </c>
      <c r="EA38">
        <f t="shared" si="42"/>
        <v>-0.65041539999999998</v>
      </c>
      <c r="EB38">
        <f t="shared" si="43"/>
        <v>-0.15553759999999972</v>
      </c>
      <c r="EC38">
        <f t="shared" si="44"/>
        <v>2.476440000000002E-2</v>
      </c>
      <c r="ED38">
        <f t="shared" si="45"/>
        <v>1.4000000000000057</v>
      </c>
      <c r="EE38">
        <f t="shared" si="46"/>
        <v>0</v>
      </c>
      <c r="EF38">
        <f t="shared" si="47"/>
        <v>3.4001299999999901E-2</v>
      </c>
      <c r="EG38">
        <f t="shared" si="48"/>
        <v>0.40759540000000039</v>
      </c>
      <c r="EH38">
        <f t="shared" si="49"/>
        <v>-0.30652620000000042</v>
      </c>
      <c r="EI38">
        <f t="shared" si="50"/>
        <v>2.2755031000000017</v>
      </c>
      <c r="EJ38">
        <f t="shared" si="51"/>
        <v>-0.41078690000000018</v>
      </c>
      <c r="EK38">
        <f t="shared" si="52"/>
        <v>-0.52551839999999927</v>
      </c>
      <c r="EL38">
        <f t="shared" si="53"/>
        <v>-0.12527559999999927</v>
      </c>
      <c r="EM38">
        <f t="shared" si="54"/>
        <v>2.476440000000002E-2</v>
      </c>
      <c r="EN38">
        <f t="shared" si="55"/>
        <v>5.1000000000000085</v>
      </c>
      <c r="EO38">
        <f t="shared" si="56"/>
        <v>0</v>
      </c>
      <c r="EP38">
        <f t="shared" si="57"/>
        <v>9.5554899999999998E-2</v>
      </c>
      <c r="EQ38">
        <f t="shared" si="58"/>
        <v>0.54324780000000006</v>
      </c>
      <c r="ER38">
        <f t="shared" si="59"/>
        <v>0.2470207000000002</v>
      </c>
      <c r="ES38">
        <f t="shared" si="60"/>
        <v>3.0721187000000008</v>
      </c>
      <c r="ET38">
        <f t="shared" si="61"/>
        <v>-7.8729000000001825E-3</v>
      </c>
      <c r="EU38">
        <f t="shared" si="62"/>
        <v>0.86232569999999953</v>
      </c>
      <c r="EV38">
        <f t="shared" si="63"/>
        <v>0.16045620000000049</v>
      </c>
      <c r="EW38">
        <f t="shared" si="64"/>
        <v>2.476440000000002E-2</v>
      </c>
      <c r="EX38">
        <f t="shared" si="65"/>
        <v>32.600000000000009</v>
      </c>
      <c r="EY38">
        <f t="shared" si="66"/>
        <v>0</v>
      </c>
      <c r="EZ38">
        <f t="shared" si="67"/>
        <v>-0.4478785999999999</v>
      </c>
      <c r="FA38">
        <f t="shared" si="68"/>
        <v>1.1567810000000001</v>
      </c>
      <c r="FB38">
        <f t="shared" si="69"/>
        <v>6.2006237000000004</v>
      </c>
      <c r="FC38">
        <f t="shared" si="70"/>
        <v>0.48873329999999982</v>
      </c>
      <c r="FD38">
        <f t="shared" si="71"/>
        <v>0.53803920000000005</v>
      </c>
      <c r="FE38">
        <f t="shared" si="72"/>
        <v>20.6365783</v>
      </c>
      <c r="FF38">
        <f t="shared" si="73"/>
        <v>3.6699409000000003</v>
      </c>
      <c r="FG38">
        <f t="shared" si="74"/>
        <v>5.9211500000000028E-2</v>
      </c>
      <c r="FH38">
        <f t="shared" si="75"/>
        <v>0.10000000000000853</v>
      </c>
      <c r="FI38">
        <f t="shared" si="76"/>
        <v>0</v>
      </c>
      <c r="FJ38">
        <f t="shared" si="77"/>
        <v>2.9135099999999969E-2</v>
      </c>
      <c r="FK38">
        <f t="shared" si="78"/>
        <v>0.14464399999999999</v>
      </c>
      <c r="FL38">
        <f t="shared" si="79"/>
        <v>-0.38862800000000064</v>
      </c>
      <c r="FM38">
        <f t="shared" si="80"/>
        <v>1.6261253000000018</v>
      </c>
      <c r="FN38">
        <f t="shared" si="81"/>
        <v>-0.50854160000000004</v>
      </c>
      <c r="FO38">
        <f t="shared" si="82"/>
        <v>-0.68223379999999878</v>
      </c>
      <c r="FP38">
        <f t="shared" si="83"/>
        <v>-0.16083289999999995</v>
      </c>
      <c r="FQ38">
        <f t="shared" si="84"/>
        <v>2.476440000000002E-2</v>
      </c>
      <c r="FR38">
        <f t="shared" si="85"/>
        <v>19.600000000000009</v>
      </c>
      <c r="FS38">
        <f t="shared" si="86"/>
        <v>0</v>
      </c>
      <c r="FT38">
        <f t="shared" si="87"/>
        <v>0.3867372</v>
      </c>
      <c r="FU38">
        <f t="shared" si="88"/>
        <v>0.58008750000000009</v>
      </c>
      <c r="FV38">
        <f t="shared" si="89"/>
        <v>0.30857850000000031</v>
      </c>
      <c r="FW38">
        <f t="shared" si="90"/>
        <v>16.525391500000001</v>
      </c>
      <c r="FX38">
        <f t="shared" si="91"/>
        <v>-0.15470560000000022</v>
      </c>
      <c r="FY38">
        <f t="shared" si="92"/>
        <v>1.2644348000000001</v>
      </c>
      <c r="FZ38">
        <f t="shared" si="93"/>
        <v>0.22589260000000078</v>
      </c>
      <c r="GA38">
        <f t="shared" si="94"/>
        <v>2.476440000000002E-2</v>
      </c>
      <c r="GB38">
        <f t="shared" si="95"/>
        <v>3.5000000000000071</v>
      </c>
      <c r="GC38">
        <f t="shared" si="96"/>
        <v>0</v>
      </c>
      <c r="GD38">
        <f t="shared" si="97"/>
        <v>0.58398720000000004</v>
      </c>
      <c r="GE38">
        <f t="shared" si="98"/>
        <v>-3.3343099999999737E-2</v>
      </c>
      <c r="GF38">
        <f t="shared" si="99"/>
        <v>0.86848490000000034</v>
      </c>
      <c r="GG38">
        <f t="shared" si="100"/>
        <v>-0.74007989999999779</v>
      </c>
      <c r="GH38">
        <f t="shared" si="101"/>
        <v>1.5238292999999998</v>
      </c>
      <c r="GI38">
        <f t="shared" si="102"/>
        <v>1.0245247000000006</v>
      </c>
      <c r="GJ38">
        <f t="shared" si="103"/>
        <v>0.29977750000000025</v>
      </c>
      <c r="GK38">
        <f t="shared" si="104"/>
        <v>-1.639400000000002E-2</v>
      </c>
    </row>
    <row r="39" spans="1:193" x14ac:dyDescent="0.25">
      <c r="A39" t="s">
        <v>381</v>
      </c>
      <c r="B39">
        <v>65.099999999999994</v>
      </c>
      <c r="C39">
        <v>0.5</v>
      </c>
      <c r="D39">
        <v>1.3742125000000001</v>
      </c>
      <c r="E39">
        <v>2.3296877999999999</v>
      </c>
      <c r="F39">
        <v>8.5225638999999997</v>
      </c>
      <c r="G39">
        <v>18.809602699999999</v>
      </c>
      <c r="H39">
        <v>3.3715334000000001</v>
      </c>
      <c r="I39">
        <v>25.028417600000001</v>
      </c>
      <c r="J39">
        <v>4.8940048000000003</v>
      </c>
      <c r="K39">
        <v>0.35886109999999999</v>
      </c>
      <c r="L39" s="2">
        <v>64.900000000000006</v>
      </c>
      <c r="M39" s="2">
        <v>0.5</v>
      </c>
      <c r="N39" s="2">
        <v>1.3678169</v>
      </c>
      <c r="O39" s="2">
        <v>2.3296877999999999</v>
      </c>
      <c r="P39" s="2">
        <v>8.4754971999999995</v>
      </c>
      <c r="Q39" s="2">
        <v>18.809602699999999</v>
      </c>
      <c r="R39" s="2">
        <v>3.3451056000000001</v>
      </c>
      <c r="S39" s="2">
        <v>24.900285700000001</v>
      </c>
      <c r="T39" s="2">
        <v>4.8683715000000003</v>
      </c>
      <c r="U39" s="2">
        <v>0.35886109999999999</v>
      </c>
      <c r="V39" s="2">
        <v>63.7</v>
      </c>
      <c r="W39" s="2">
        <v>0.5</v>
      </c>
      <c r="X39" s="2">
        <v>1.3317745000000001</v>
      </c>
      <c r="Y39" s="2">
        <v>2.2171683</v>
      </c>
      <c r="Z39" s="2">
        <v>8.4391441</v>
      </c>
      <c r="AA39" s="2">
        <v>17.9709854</v>
      </c>
      <c r="AB39" s="2">
        <v>3.4430736999999998</v>
      </c>
      <c r="AC39" s="2">
        <v>24.648246799999999</v>
      </c>
      <c r="AD39" s="2">
        <v>4.8277682999999998</v>
      </c>
      <c r="AE39" s="2">
        <v>0.34398000000000001</v>
      </c>
      <c r="AF39" s="2">
        <v>63.8</v>
      </c>
      <c r="AG39" s="2">
        <v>0.5</v>
      </c>
      <c r="AH39" s="2">
        <v>1.3689032999999999</v>
      </c>
      <c r="AI39" s="2">
        <v>2.0589585000000001</v>
      </c>
      <c r="AJ39" s="2">
        <v>8.4282369999999993</v>
      </c>
      <c r="AK39" s="2">
        <v>18.220573399999999</v>
      </c>
      <c r="AL39" s="2">
        <v>3.2550340000000002</v>
      </c>
      <c r="AM39" s="2">
        <v>24.8537903</v>
      </c>
      <c r="AN39" s="2">
        <v>4.8537989000000001</v>
      </c>
      <c r="AO39" s="2">
        <v>0.35886109999999999</v>
      </c>
      <c r="AP39" s="2">
        <v>60.8</v>
      </c>
      <c r="AQ39" s="2">
        <v>0.5</v>
      </c>
      <c r="AR39" s="2">
        <v>2.7890632000000002</v>
      </c>
      <c r="AS39" s="2">
        <v>1.9397892000000001</v>
      </c>
      <c r="AT39" s="2">
        <v>6.4929943000000003</v>
      </c>
      <c r="AU39" s="2">
        <v>23.4533749</v>
      </c>
      <c r="AV39" s="2">
        <v>3.6077754</v>
      </c>
      <c r="AW39" s="2">
        <v>17.821649600000001</v>
      </c>
      <c r="AX39" s="2">
        <v>3.9375813000000002</v>
      </c>
      <c r="AY39" s="2">
        <v>0.28169820000000001</v>
      </c>
      <c r="AZ39" s="2">
        <v>34</v>
      </c>
      <c r="BA39" s="2">
        <v>0.5</v>
      </c>
      <c r="BB39" s="2">
        <v>2.1679175000000002</v>
      </c>
      <c r="BC39" s="2">
        <v>1.2684949999999999</v>
      </c>
      <c r="BD39" s="2">
        <v>2.0421678999999999</v>
      </c>
      <c r="BE39" s="2">
        <v>20.592227900000001</v>
      </c>
      <c r="BF39" s="2">
        <v>3.4076323999999998</v>
      </c>
      <c r="BG39" s="2">
        <v>2.6548246999999998</v>
      </c>
      <c r="BH39" s="2">
        <v>1.2204984000000001</v>
      </c>
      <c r="BI39" s="2">
        <v>0.22151940000000001</v>
      </c>
      <c r="BJ39" s="2">
        <v>65.099999999999994</v>
      </c>
      <c r="BK39" s="2">
        <v>0.5</v>
      </c>
      <c r="BL39" s="2">
        <v>1.3738745000000001</v>
      </c>
      <c r="BM39" s="2">
        <v>2.3282560999999999</v>
      </c>
      <c r="BN39" s="2">
        <v>8.5128336000000004</v>
      </c>
      <c r="BO39" s="2">
        <v>18.803417199999998</v>
      </c>
      <c r="BP39" s="2">
        <v>3.3557649000000001</v>
      </c>
      <c r="BQ39" s="2">
        <v>25.015249300000001</v>
      </c>
      <c r="BR39" s="2">
        <v>4.8904290000000001</v>
      </c>
      <c r="BS39" s="2">
        <v>0.35886109999999999</v>
      </c>
      <c r="BT39" s="2">
        <v>48.2</v>
      </c>
      <c r="BU39" s="2">
        <v>0.5</v>
      </c>
      <c r="BV39" s="2">
        <v>2.1617131000000001</v>
      </c>
      <c r="BW39" s="2">
        <v>1.9985942000000001</v>
      </c>
      <c r="BX39" s="2">
        <v>6.1896901</v>
      </c>
      <c r="BY39" s="2">
        <v>13.291822399999999</v>
      </c>
      <c r="BZ39" s="2">
        <v>4.0800953</v>
      </c>
      <c r="CA39" s="2">
        <v>16.067773800000001</v>
      </c>
      <c r="CB39" s="2">
        <v>3.7484076000000002</v>
      </c>
      <c r="CC39" s="2">
        <v>0.25452380000000002</v>
      </c>
      <c r="CD39" s="2">
        <v>60.8</v>
      </c>
      <c r="CE39" s="2">
        <v>0.5</v>
      </c>
      <c r="CF39" s="2">
        <v>0.73807769999999995</v>
      </c>
      <c r="CG39" s="2">
        <v>2.3116302000000002</v>
      </c>
      <c r="CH39" s="2">
        <v>7.6291431999999997</v>
      </c>
      <c r="CI39" s="2">
        <v>18.779094700000002</v>
      </c>
      <c r="CJ39" s="2">
        <v>1.4137569999999999</v>
      </c>
      <c r="CK39" s="2">
        <v>24.4792557</v>
      </c>
      <c r="CL39" s="2">
        <v>4.654541</v>
      </c>
      <c r="CM39" s="2">
        <v>0.36902699999999999</v>
      </c>
      <c r="CO39" t="str">
        <f t="shared" si="4"/>
        <v>CA_Kern0014</v>
      </c>
      <c r="CP39">
        <f t="shared" si="5"/>
        <v>65.099999999999994</v>
      </c>
      <c r="CQ39">
        <f t="shared" si="6"/>
        <v>0.5</v>
      </c>
      <c r="CR39">
        <f t="shared" si="7"/>
        <v>1.3742125000000001</v>
      </c>
      <c r="CS39">
        <f t="shared" si="8"/>
        <v>2.3296877999999999</v>
      </c>
      <c r="CT39">
        <f t="shared" si="9"/>
        <v>8.5225638999999997</v>
      </c>
      <c r="CU39">
        <f t="shared" si="10"/>
        <v>18.809602699999999</v>
      </c>
      <c r="CV39">
        <f t="shared" si="11"/>
        <v>3.3715334000000001</v>
      </c>
      <c r="CW39">
        <f t="shared" si="12"/>
        <v>25.028417600000001</v>
      </c>
      <c r="CX39">
        <f t="shared" si="13"/>
        <v>4.8940048000000003</v>
      </c>
      <c r="CY39">
        <f t="shared" si="14"/>
        <v>0.35886109999999999</v>
      </c>
      <c r="CZ39">
        <f t="shared" si="15"/>
        <v>5.6000000000000369</v>
      </c>
      <c r="DA39">
        <f t="shared" si="16"/>
        <v>0.5</v>
      </c>
      <c r="DB39">
        <f t="shared" si="17"/>
        <v>3.6796532000000002</v>
      </c>
      <c r="DC39">
        <f t="shared" si="18"/>
        <v>0.14476470000000097</v>
      </c>
      <c r="DD39">
        <f t="shared" si="19"/>
        <v>-3.448239899999999</v>
      </c>
      <c r="DE39">
        <f t="shared" si="20"/>
        <v>18.253879700000006</v>
      </c>
      <c r="DF39">
        <f t="shared" si="21"/>
        <v>2.307504499999999</v>
      </c>
      <c r="DG39">
        <f t="shared" si="22"/>
        <v>-14.757847300000005</v>
      </c>
      <c r="DH39">
        <f t="shared" si="23"/>
        <v>-1.2566376000000004</v>
      </c>
      <c r="DI39">
        <f t="shared" si="24"/>
        <v>3.5304000000000113E-2</v>
      </c>
      <c r="DJ39">
        <f t="shared" si="25"/>
        <v>0.19999999999998863</v>
      </c>
      <c r="DK39">
        <f t="shared" si="26"/>
        <v>0</v>
      </c>
      <c r="DL39">
        <f t="shared" si="27"/>
        <v>6.3956000000000568E-3</v>
      </c>
      <c r="DM39">
        <f t="shared" si="28"/>
        <v>0</v>
      </c>
      <c r="DN39">
        <f t="shared" si="29"/>
        <v>4.7066700000000239E-2</v>
      </c>
      <c r="DO39">
        <f t="shared" si="30"/>
        <v>0</v>
      </c>
      <c r="DP39">
        <f t="shared" si="31"/>
        <v>2.6427800000000001E-2</v>
      </c>
      <c r="DQ39">
        <f t="shared" si="32"/>
        <v>0.12813189999999963</v>
      </c>
      <c r="DR39">
        <f t="shared" si="33"/>
        <v>2.563329999999997E-2</v>
      </c>
      <c r="DS39">
        <f t="shared" si="34"/>
        <v>0</v>
      </c>
      <c r="DT39">
        <f t="shared" si="35"/>
        <v>1.3999999999999915</v>
      </c>
      <c r="DU39">
        <f t="shared" si="36"/>
        <v>0</v>
      </c>
      <c r="DV39">
        <f t="shared" si="37"/>
        <v>4.2437999999999976E-2</v>
      </c>
      <c r="DW39">
        <f t="shared" si="38"/>
        <v>0.11251949999999988</v>
      </c>
      <c r="DX39">
        <f t="shared" si="39"/>
        <v>8.3419799999999711E-2</v>
      </c>
      <c r="DY39">
        <f t="shared" si="40"/>
        <v>0.83861729999999923</v>
      </c>
      <c r="DZ39">
        <f t="shared" si="41"/>
        <v>-7.1540299999999668E-2</v>
      </c>
      <c r="EA39">
        <f t="shared" si="42"/>
        <v>0.38017080000000192</v>
      </c>
      <c r="EB39">
        <f t="shared" si="43"/>
        <v>6.6236500000000476E-2</v>
      </c>
      <c r="EC39">
        <f t="shared" si="44"/>
        <v>1.488109999999998E-2</v>
      </c>
      <c r="ED39">
        <f t="shared" si="45"/>
        <v>1.2999999999999972</v>
      </c>
      <c r="EE39">
        <f t="shared" si="46"/>
        <v>0</v>
      </c>
      <c r="EF39">
        <f t="shared" si="47"/>
        <v>5.3092000000001249E-3</v>
      </c>
      <c r="EG39">
        <f t="shared" si="48"/>
        <v>0.27072929999999973</v>
      </c>
      <c r="EH39">
        <f t="shared" si="49"/>
        <v>9.4326900000000435E-2</v>
      </c>
      <c r="EI39">
        <f t="shared" si="50"/>
        <v>0.58902929999999998</v>
      </c>
      <c r="EJ39">
        <f t="shared" si="51"/>
        <v>0.11649939999999992</v>
      </c>
      <c r="EK39">
        <f t="shared" si="52"/>
        <v>0.17462730000000093</v>
      </c>
      <c r="EL39">
        <f t="shared" si="53"/>
        <v>4.0205900000000128E-2</v>
      </c>
      <c r="EM39">
        <f t="shared" si="54"/>
        <v>0</v>
      </c>
      <c r="EN39">
        <f t="shared" si="55"/>
        <v>4.2999999999999972</v>
      </c>
      <c r="EO39">
        <f t="shared" si="56"/>
        <v>0</v>
      </c>
      <c r="EP39">
        <f t="shared" si="57"/>
        <v>-1.4148507000000001</v>
      </c>
      <c r="EQ39">
        <f t="shared" si="58"/>
        <v>0.38989859999999976</v>
      </c>
      <c r="ER39">
        <f t="shared" si="59"/>
        <v>2.0295695999999994</v>
      </c>
      <c r="ES39">
        <f t="shared" si="60"/>
        <v>-4.6437722000000008</v>
      </c>
      <c r="ET39">
        <f t="shared" si="61"/>
        <v>-0.23624199999999984</v>
      </c>
      <c r="EU39">
        <f t="shared" si="62"/>
        <v>7.2067680000000003</v>
      </c>
      <c r="EV39">
        <f t="shared" si="63"/>
        <v>0.95642350000000009</v>
      </c>
      <c r="EW39">
        <f t="shared" si="64"/>
        <v>7.7162899999999979E-2</v>
      </c>
      <c r="EX39">
        <f t="shared" si="65"/>
        <v>31.099999999999994</v>
      </c>
      <c r="EY39">
        <f t="shared" si="66"/>
        <v>0</v>
      </c>
      <c r="EZ39">
        <f t="shared" si="67"/>
        <v>-0.7937050000000001</v>
      </c>
      <c r="FA39">
        <f t="shared" si="68"/>
        <v>1.0611927999999999</v>
      </c>
      <c r="FB39">
        <f t="shared" si="69"/>
        <v>6.4803959999999998</v>
      </c>
      <c r="FC39">
        <f t="shared" si="70"/>
        <v>-1.7826252000000018</v>
      </c>
      <c r="FD39">
        <f t="shared" si="71"/>
        <v>-3.6098999999999659E-2</v>
      </c>
      <c r="FE39">
        <f t="shared" si="72"/>
        <v>22.373592900000002</v>
      </c>
      <c r="FF39">
        <f t="shared" si="73"/>
        <v>3.6735063999999999</v>
      </c>
      <c r="FG39">
        <f t="shared" si="74"/>
        <v>0.13734169999999998</v>
      </c>
      <c r="FH39">
        <f t="shared" si="75"/>
        <v>0</v>
      </c>
      <c r="FI39">
        <f t="shared" si="76"/>
        <v>0</v>
      </c>
      <c r="FJ39">
        <f t="shared" si="77"/>
        <v>3.3799999999994945E-4</v>
      </c>
      <c r="FK39">
        <f t="shared" si="78"/>
        <v>1.4316999999999247E-3</v>
      </c>
      <c r="FL39">
        <f t="shared" si="79"/>
        <v>9.7302999999993034E-3</v>
      </c>
      <c r="FM39">
        <f t="shared" si="80"/>
        <v>6.1855000000008431E-3</v>
      </c>
      <c r="FN39">
        <f t="shared" si="81"/>
        <v>1.5768500000000074E-2</v>
      </c>
      <c r="FO39">
        <f t="shared" si="82"/>
        <v>1.3168300000000244E-2</v>
      </c>
      <c r="FP39">
        <f t="shared" si="83"/>
        <v>3.5758000000001289E-3</v>
      </c>
      <c r="FQ39">
        <f t="shared" si="84"/>
        <v>0</v>
      </c>
      <c r="FR39">
        <f t="shared" si="85"/>
        <v>16.899999999999991</v>
      </c>
      <c r="FS39">
        <f t="shared" si="86"/>
        <v>0</v>
      </c>
      <c r="FT39">
        <f t="shared" si="87"/>
        <v>-0.7875006</v>
      </c>
      <c r="FU39">
        <f t="shared" si="88"/>
        <v>0.33109359999999977</v>
      </c>
      <c r="FV39">
        <f t="shared" si="89"/>
        <v>2.3328737999999998</v>
      </c>
      <c r="FW39">
        <f t="shared" si="90"/>
        <v>5.5177803000000001</v>
      </c>
      <c r="FX39">
        <f t="shared" si="91"/>
        <v>-0.70856189999999986</v>
      </c>
      <c r="FY39">
        <f t="shared" si="92"/>
        <v>8.9606437999999997</v>
      </c>
      <c r="FZ39">
        <f t="shared" si="93"/>
        <v>1.1455972000000001</v>
      </c>
      <c r="GA39">
        <f t="shared" si="94"/>
        <v>0.10433729999999997</v>
      </c>
      <c r="GB39">
        <f t="shared" si="95"/>
        <v>4.2999999999999972</v>
      </c>
      <c r="GC39">
        <f t="shared" si="96"/>
        <v>0</v>
      </c>
      <c r="GD39">
        <f t="shared" si="97"/>
        <v>0.63613480000000011</v>
      </c>
      <c r="GE39">
        <f t="shared" si="98"/>
        <v>1.8057599999999674E-2</v>
      </c>
      <c r="GF39">
        <f t="shared" si="99"/>
        <v>0.89342070000000007</v>
      </c>
      <c r="GG39">
        <f t="shared" si="100"/>
        <v>3.0507999999997537E-2</v>
      </c>
      <c r="GH39">
        <f t="shared" si="101"/>
        <v>1.9577764000000002</v>
      </c>
      <c r="GI39">
        <f t="shared" si="102"/>
        <v>0.54916190000000142</v>
      </c>
      <c r="GJ39">
        <f t="shared" si="103"/>
        <v>0.23946380000000023</v>
      </c>
      <c r="GK39">
        <f t="shared" si="104"/>
        <v>-1.0165900000000005E-2</v>
      </c>
    </row>
    <row r="40" spans="1:193" x14ac:dyDescent="0.25">
      <c r="A40" t="s">
        <v>382</v>
      </c>
      <c r="B40">
        <v>68.099999999999994</v>
      </c>
      <c r="C40">
        <v>0.5</v>
      </c>
      <c r="D40">
        <v>1.359334</v>
      </c>
      <c r="E40">
        <v>2.2791872</v>
      </c>
      <c r="F40">
        <v>8.3966475000000003</v>
      </c>
      <c r="G40">
        <v>22.4618301</v>
      </c>
      <c r="H40">
        <v>3.3576068999999999</v>
      </c>
      <c r="I40">
        <v>24.6128635</v>
      </c>
      <c r="J40">
        <v>4.8155837000000004</v>
      </c>
      <c r="K40">
        <v>0.35027960000000002</v>
      </c>
      <c r="L40" s="2">
        <v>67.900000000000006</v>
      </c>
      <c r="M40" s="2">
        <v>0.5</v>
      </c>
      <c r="N40" s="2">
        <v>1.3532275</v>
      </c>
      <c r="O40" s="2">
        <v>2.2791872</v>
      </c>
      <c r="P40" s="2">
        <v>8.3504505000000009</v>
      </c>
      <c r="Q40" s="2">
        <v>22.4618301</v>
      </c>
      <c r="R40" s="2">
        <v>3.3327374000000001</v>
      </c>
      <c r="S40" s="2">
        <v>24.485719700000001</v>
      </c>
      <c r="T40" s="2">
        <v>4.790235</v>
      </c>
      <c r="U40" s="2">
        <v>0.35027960000000002</v>
      </c>
      <c r="V40" s="2">
        <v>67.7</v>
      </c>
      <c r="W40" s="2">
        <v>0.5</v>
      </c>
      <c r="X40" s="2">
        <v>1.3542997000000001</v>
      </c>
      <c r="Y40" s="2">
        <v>2.2545440000000001</v>
      </c>
      <c r="Z40" s="2">
        <v>8.3816681000000006</v>
      </c>
      <c r="AA40" s="2">
        <v>22.137294799999999</v>
      </c>
      <c r="AB40" s="2">
        <v>3.3512363000000001</v>
      </c>
      <c r="AC40" s="2">
        <v>24.5694485</v>
      </c>
      <c r="AD40" s="2">
        <v>4.8070444999999999</v>
      </c>
      <c r="AE40" s="2">
        <v>0.35027960000000002</v>
      </c>
      <c r="AF40" s="2">
        <v>66.7</v>
      </c>
      <c r="AG40" s="2">
        <v>0.5</v>
      </c>
      <c r="AH40" s="2">
        <v>1.3546624</v>
      </c>
      <c r="AI40" s="2">
        <v>2.0241620999999999</v>
      </c>
      <c r="AJ40" s="2">
        <v>8.3062868000000005</v>
      </c>
      <c r="AK40" s="2">
        <v>21.782074000000001</v>
      </c>
      <c r="AL40" s="2">
        <v>3.2493159999999999</v>
      </c>
      <c r="AM40" s="2">
        <v>24.441282300000001</v>
      </c>
      <c r="AN40" s="2">
        <v>4.7764772999999998</v>
      </c>
      <c r="AO40" s="2">
        <v>0.35027960000000002</v>
      </c>
      <c r="AP40" s="2">
        <v>63.3</v>
      </c>
      <c r="AQ40" s="2">
        <v>0.5</v>
      </c>
      <c r="AR40" s="2">
        <v>1.3049744000000001</v>
      </c>
      <c r="AS40" s="2">
        <v>1.9224938</v>
      </c>
      <c r="AT40" s="2">
        <v>7.7632284</v>
      </c>
      <c r="AU40" s="2">
        <v>21.079870199999998</v>
      </c>
      <c r="AV40" s="2">
        <v>2.8824801</v>
      </c>
      <c r="AW40" s="2">
        <v>23.042940099999999</v>
      </c>
      <c r="AX40" s="2">
        <v>4.4912394999999998</v>
      </c>
      <c r="AY40" s="2">
        <v>0.35027960000000002</v>
      </c>
      <c r="AZ40" s="2">
        <v>41.1</v>
      </c>
      <c r="BA40" s="2">
        <v>0.5</v>
      </c>
      <c r="BB40" s="2">
        <v>2.0594027000000001</v>
      </c>
      <c r="BC40" s="2">
        <v>1.3768648999999999</v>
      </c>
      <c r="BD40" s="2">
        <v>2.555625</v>
      </c>
      <c r="BE40" s="2">
        <v>25.1472874</v>
      </c>
      <c r="BF40" s="2">
        <v>3.6208439000000001</v>
      </c>
      <c r="BG40" s="2">
        <v>4.1824516999999997</v>
      </c>
      <c r="BH40" s="2">
        <v>1.3286819000000001</v>
      </c>
      <c r="BI40" s="2">
        <v>0.34130850000000001</v>
      </c>
      <c r="BJ40" s="2">
        <v>68</v>
      </c>
      <c r="BK40" s="2">
        <v>0.5</v>
      </c>
      <c r="BL40" s="2">
        <v>1.3590587000000001</v>
      </c>
      <c r="BM40" s="2">
        <v>2.2781959000000001</v>
      </c>
      <c r="BN40" s="2">
        <v>8.3889359999999993</v>
      </c>
      <c r="BO40" s="2">
        <v>22.455801000000001</v>
      </c>
      <c r="BP40" s="2">
        <v>3.3465213999999999</v>
      </c>
      <c r="BQ40" s="2">
        <v>24.6006012</v>
      </c>
      <c r="BR40" s="2">
        <v>4.8125109999999998</v>
      </c>
      <c r="BS40" s="2">
        <v>0.35027960000000002</v>
      </c>
      <c r="BT40" s="2">
        <v>48</v>
      </c>
      <c r="BU40" s="2">
        <v>0.5</v>
      </c>
      <c r="BV40" s="2">
        <v>1.3944468000000001</v>
      </c>
      <c r="BW40" s="2">
        <v>1.8648205</v>
      </c>
      <c r="BX40" s="2">
        <v>7.0808334000000004</v>
      </c>
      <c r="BY40" s="2">
        <v>9.1842403000000008</v>
      </c>
      <c r="BZ40" s="2">
        <v>3.0729733000000001</v>
      </c>
      <c r="CA40" s="2">
        <v>20.476224899999998</v>
      </c>
      <c r="CB40" s="2">
        <v>4.1493501999999998</v>
      </c>
      <c r="CC40" s="2">
        <v>0.32875789999999999</v>
      </c>
      <c r="CD40" s="2">
        <v>63.2</v>
      </c>
      <c r="CE40" s="2">
        <v>0.5</v>
      </c>
      <c r="CF40" s="2">
        <v>0.66601880000000002</v>
      </c>
      <c r="CG40" s="2">
        <v>2.1906080000000001</v>
      </c>
      <c r="CH40" s="2">
        <v>7.5048575</v>
      </c>
      <c r="CI40" s="2">
        <v>21.927289999999999</v>
      </c>
      <c r="CJ40" s="2">
        <v>1.3527651999999999</v>
      </c>
      <c r="CK40" s="2">
        <v>24.129875200000001</v>
      </c>
      <c r="CL40" s="2">
        <v>4.5850080999999996</v>
      </c>
      <c r="CM40" s="2">
        <v>0.35027960000000002</v>
      </c>
      <c r="CO40" t="str">
        <f t="shared" si="4"/>
        <v>CA_Kern0016</v>
      </c>
      <c r="CP40">
        <f t="shared" si="5"/>
        <v>68.099999999999994</v>
      </c>
      <c r="CQ40">
        <f t="shared" si="6"/>
        <v>0.5</v>
      </c>
      <c r="CR40">
        <f t="shared" si="7"/>
        <v>1.359334</v>
      </c>
      <c r="CS40">
        <f t="shared" si="8"/>
        <v>2.2791872</v>
      </c>
      <c r="CT40">
        <f t="shared" si="9"/>
        <v>8.3966475000000003</v>
      </c>
      <c r="CU40">
        <f t="shared" si="10"/>
        <v>22.4618301</v>
      </c>
      <c r="CV40">
        <f t="shared" si="11"/>
        <v>3.3576068999999999</v>
      </c>
      <c r="CW40">
        <f t="shared" si="12"/>
        <v>24.6128635</v>
      </c>
      <c r="CX40">
        <f t="shared" si="13"/>
        <v>4.8155837000000004</v>
      </c>
      <c r="CY40">
        <f t="shared" si="14"/>
        <v>0.35027960000000002</v>
      </c>
      <c r="CZ40">
        <f t="shared" si="15"/>
        <v>9.2000000000000526</v>
      </c>
      <c r="DA40">
        <f t="shared" si="16"/>
        <v>0.5</v>
      </c>
      <c r="DB40">
        <f t="shared" si="17"/>
        <v>1.3307530000000003</v>
      </c>
      <c r="DC40">
        <f t="shared" si="18"/>
        <v>0.23656600000000028</v>
      </c>
      <c r="DD40">
        <f t="shared" si="19"/>
        <v>-0.44464680000000101</v>
      </c>
      <c r="DE40">
        <f t="shared" si="20"/>
        <v>8.9428770999999987</v>
      </c>
      <c r="DF40">
        <f t="shared" si="21"/>
        <v>0.70562530000000034</v>
      </c>
      <c r="DG40">
        <f t="shared" si="22"/>
        <v>-2.3615008999999993</v>
      </c>
      <c r="DH40">
        <f t="shared" si="23"/>
        <v>3.1461599999996537E-2</v>
      </c>
      <c r="DI40">
        <f t="shared" si="24"/>
        <v>0.31978679999999998</v>
      </c>
      <c r="DJ40">
        <f t="shared" si="25"/>
        <v>0.19999999999998863</v>
      </c>
      <c r="DK40">
        <f t="shared" si="26"/>
        <v>0</v>
      </c>
      <c r="DL40">
        <f t="shared" si="27"/>
        <v>6.1065000000000147E-3</v>
      </c>
      <c r="DM40">
        <f t="shared" si="28"/>
        <v>0</v>
      </c>
      <c r="DN40">
        <f t="shared" si="29"/>
        <v>4.6196999999999377E-2</v>
      </c>
      <c r="DO40">
        <f t="shared" si="30"/>
        <v>0</v>
      </c>
      <c r="DP40">
        <f t="shared" si="31"/>
        <v>2.4869499999999878E-2</v>
      </c>
      <c r="DQ40">
        <f t="shared" si="32"/>
        <v>0.12714379999999892</v>
      </c>
      <c r="DR40">
        <f t="shared" si="33"/>
        <v>2.5348700000000335E-2</v>
      </c>
      <c r="DS40">
        <f t="shared" si="34"/>
        <v>0</v>
      </c>
      <c r="DT40">
        <f t="shared" si="35"/>
        <v>0.39999999999999147</v>
      </c>
      <c r="DU40">
        <f t="shared" si="36"/>
        <v>0</v>
      </c>
      <c r="DV40">
        <f t="shared" si="37"/>
        <v>5.034299999999936E-3</v>
      </c>
      <c r="DW40">
        <f t="shared" si="38"/>
        <v>2.4643199999999865E-2</v>
      </c>
      <c r="DX40">
        <f t="shared" si="39"/>
        <v>1.4979399999999643E-2</v>
      </c>
      <c r="DY40">
        <f t="shared" si="40"/>
        <v>0.32453530000000086</v>
      </c>
      <c r="DZ40">
        <f t="shared" si="41"/>
        <v>6.370599999999893E-3</v>
      </c>
      <c r="EA40">
        <f t="shared" si="42"/>
        <v>4.3414999999999537E-2</v>
      </c>
      <c r="EB40">
        <f t="shared" si="43"/>
        <v>8.5392000000004131E-3</v>
      </c>
      <c r="EC40">
        <f t="shared" si="44"/>
        <v>0</v>
      </c>
      <c r="ED40">
        <f t="shared" si="45"/>
        <v>1.3999999999999915</v>
      </c>
      <c r="EE40">
        <f t="shared" si="46"/>
        <v>0</v>
      </c>
      <c r="EF40">
        <f t="shared" si="47"/>
        <v>4.671599999999998E-3</v>
      </c>
      <c r="EG40">
        <f t="shared" si="48"/>
        <v>0.25502510000000012</v>
      </c>
      <c r="EH40">
        <f t="shared" si="49"/>
        <v>9.0360699999999738E-2</v>
      </c>
      <c r="EI40">
        <f t="shared" si="50"/>
        <v>0.67975609999999875</v>
      </c>
      <c r="EJ40">
        <f t="shared" si="51"/>
        <v>0.10829090000000008</v>
      </c>
      <c r="EK40">
        <f t="shared" si="52"/>
        <v>0.17158119999999855</v>
      </c>
      <c r="EL40">
        <f t="shared" si="53"/>
        <v>3.9106400000000541E-2</v>
      </c>
      <c r="EM40">
        <f t="shared" si="54"/>
        <v>0</v>
      </c>
      <c r="EN40">
        <f t="shared" si="55"/>
        <v>4.7999999999999972</v>
      </c>
      <c r="EO40">
        <f t="shared" si="56"/>
        <v>0</v>
      </c>
      <c r="EP40">
        <f t="shared" si="57"/>
        <v>5.4359599999999952E-2</v>
      </c>
      <c r="EQ40">
        <f t="shared" si="58"/>
        <v>0.35669339999999994</v>
      </c>
      <c r="ER40">
        <f t="shared" si="59"/>
        <v>0.63341910000000023</v>
      </c>
      <c r="ES40">
        <f t="shared" si="60"/>
        <v>1.3819599000000018</v>
      </c>
      <c r="ET40">
        <f t="shared" si="61"/>
        <v>0.47512679999999996</v>
      </c>
      <c r="EU40">
        <f t="shared" si="62"/>
        <v>1.5699234000000004</v>
      </c>
      <c r="EV40">
        <f t="shared" si="63"/>
        <v>0.32434420000000053</v>
      </c>
      <c r="EW40">
        <f t="shared" si="64"/>
        <v>0</v>
      </c>
      <c r="EX40">
        <f t="shared" si="65"/>
        <v>26.999999999999993</v>
      </c>
      <c r="EY40">
        <f t="shared" si="66"/>
        <v>0</v>
      </c>
      <c r="EZ40">
        <f t="shared" si="67"/>
        <v>-0.7000687000000001</v>
      </c>
      <c r="FA40">
        <f t="shared" si="68"/>
        <v>0.90232230000000002</v>
      </c>
      <c r="FB40">
        <f t="shared" si="69"/>
        <v>5.8410225000000002</v>
      </c>
      <c r="FC40">
        <f t="shared" si="70"/>
        <v>-2.6854572999999995</v>
      </c>
      <c r="FD40">
        <f t="shared" si="71"/>
        <v>-0.26323700000000017</v>
      </c>
      <c r="FE40">
        <f t="shared" si="72"/>
        <v>20.430411800000002</v>
      </c>
      <c r="FF40">
        <f t="shared" si="73"/>
        <v>3.4869018000000001</v>
      </c>
      <c r="FG40">
        <f t="shared" si="74"/>
        <v>8.9711000000000096E-3</v>
      </c>
      <c r="FH40">
        <f t="shared" si="75"/>
        <v>9.9999999999994316E-2</v>
      </c>
      <c r="FI40">
        <f t="shared" si="76"/>
        <v>0</v>
      </c>
      <c r="FJ40">
        <f t="shared" si="77"/>
        <v>2.7529999999997834E-4</v>
      </c>
      <c r="FK40">
        <f t="shared" si="78"/>
        <v>9.9129999999991725E-4</v>
      </c>
      <c r="FL40">
        <f t="shared" si="79"/>
        <v>7.7115000000009815E-3</v>
      </c>
      <c r="FM40">
        <f t="shared" si="80"/>
        <v>6.0290999999992323E-3</v>
      </c>
      <c r="FN40">
        <f t="shared" si="81"/>
        <v>1.1085500000000081E-2</v>
      </c>
      <c r="FO40">
        <f t="shared" si="82"/>
        <v>1.2262299999999726E-2</v>
      </c>
      <c r="FP40">
        <f t="shared" si="83"/>
        <v>3.0727000000005944E-3</v>
      </c>
      <c r="FQ40">
        <f t="shared" si="84"/>
        <v>0</v>
      </c>
      <c r="FR40">
        <f t="shared" si="85"/>
        <v>20.099999999999994</v>
      </c>
      <c r="FS40">
        <f t="shared" si="86"/>
        <v>0</v>
      </c>
      <c r="FT40">
        <f t="shared" si="87"/>
        <v>-3.5112800000000055E-2</v>
      </c>
      <c r="FU40">
        <f t="shared" si="88"/>
        <v>0.41436669999999998</v>
      </c>
      <c r="FV40">
        <f t="shared" si="89"/>
        <v>1.3158140999999999</v>
      </c>
      <c r="FW40">
        <f t="shared" si="90"/>
        <v>13.277589799999999</v>
      </c>
      <c r="FX40">
        <f t="shared" si="91"/>
        <v>0.28463359999999982</v>
      </c>
      <c r="FY40">
        <f t="shared" si="92"/>
        <v>4.1366386000000013</v>
      </c>
      <c r="FZ40">
        <f t="shared" si="93"/>
        <v>0.66623350000000059</v>
      </c>
      <c r="GA40">
        <f t="shared" si="94"/>
        <v>2.1521700000000032E-2</v>
      </c>
      <c r="GB40">
        <f t="shared" si="95"/>
        <v>4.8999999999999915</v>
      </c>
      <c r="GC40">
        <f t="shared" si="96"/>
        <v>0</v>
      </c>
      <c r="GD40">
        <f t="shared" si="97"/>
        <v>0.69331520000000002</v>
      </c>
      <c r="GE40">
        <f t="shared" si="98"/>
        <v>8.8579199999999858E-2</v>
      </c>
      <c r="GF40">
        <f t="shared" si="99"/>
        <v>0.8917900000000003</v>
      </c>
      <c r="GG40">
        <f t="shared" si="100"/>
        <v>0.53454010000000096</v>
      </c>
      <c r="GH40">
        <f t="shared" si="101"/>
        <v>2.0048417000000001</v>
      </c>
      <c r="GI40">
        <f t="shared" si="102"/>
        <v>0.48298829999999882</v>
      </c>
      <c r="GJ40">
        <f t="shared" si="103"/>
        <v>0.23057560000000077</v>
      </c>
      <c r="GK40">
        <f t="shared" si="104"/>
        <v>0</v>
      </c>
    </row>
    <row r="41" spans="1:193" x14ac:dyDescent="0.25">
      <c r="A41" t="s">
        <v>383</v>
      </c>
      <c r="B41">
        <v>53.3</v>
      </c>
      <c r="C41">
        <v>0.5</v>
      </c>
      <c r="D41">
        <v>0.86342949999999996</v>
      </c>
      <c r="E41">
        <v>1.7012379</v>
      </c>
      <c r="F41">
        <v>5.9791993999999997</v>
      </c>
      <c r="G41">
        <v>20.333429299999999</v>
      </c>
      <c r="H41">
        <v>2.1868764999999999</v>
      </c>
      <c r="I41">
        <v>17.9897919</v>
      </c>
      <c r="J41">
        <v>3.5150130000000002</v>
      </c>
      <c r="K41">
        <v>0.31991069999999999</v>
      </c>
      <c r="L41" s="2">
        <v>53.1</v>
      </c>
      <c r="M41" s="2">
        <v>0.5</v>
      </c>
      <c r="N41" s="2">
        <v>0.85794139999999997</v>
      </c>
      <c r="O41" s="2">
        <v>1.7012379</v>
      </c>
      <c r="P41" s="2">
        <v>5.9364265999999999</v>
      </c>
      <c r="Q41" s="2">
        <v>20.333429299999999</v>
      </c>
      <c r="R41" s="2">
        <v>2.1591624999999999</v>
      </c>
      <c r="S41" s="2">
        <v>17.876192100000001</v>
      </c>
      <c r="T41" s="2">
        <v>3.4918076999999998</v>
      </c>
      <c r="U41" s="2">
        <v>0.31991069999999999</v>
      </c>
      <c r="V41" s="2">
        <v>52.8</v>
      </c>
      <c r="W41" s="2">
        <v>0.5</v>
      </c>
      <c r="X41" s="2">
        <v>0.85628550000000003</v>
      </c>
      <c r="Y41" s="2">
        <v>1.6552876999999999</v>
      </c>
      <c r="Z41" s="2">
        <v>5.9654818000000001</v>
      </c>
      <c r="AA41" s="2">
        <v>19.8992538</v>
      </c>
      <c r="AB41" s="2">
        <v>2.1754720000000001</v>
      </c>
      <c r="AC41" s="2">
        <v>17.954538299999999</v>
      </c>
      <c r="AD41" s="2">
        <v>3.5072949000000002</v>
      </c>
      <c r="AE41" s="2">
        <v>0.31991069999999999</v>
      </c>
      <c r="AF41" s="2">
        <v>53.2</v>
      </c>
      <c r="AG41" s="2">
        <v>0.5</v>
      </c>
      <c r="AH41" s="2">
        <v>0.86317049999999995</v>
      </c>
      <c r="AI41" s="2">
        <v>1.6841645000000001</v>
      </c>
      <c r="AJ41" s="2">
        <v>5.9648437999999997</v>
      </c>
      <c r="AK41" s="2">
        <v>20.294414499999998</v>
      </c>
      <c r="AL41" s="2">
        <v>2.1791852</v>
      </c>
      <c r="AM41" s="2">
        <v>17.9492054</v>
      </c>
      <c r="AN41" s="2">
        <v>3.5067827999999999</v>
      </c>
      <c r="AO41" s="2">
        <v>0.31991069999999999</v>
      </c>
      <c r="AP41" s="2">
        <v>50.8</v>
      </c>
      <c r="AQ41" s="2">
        <v>0.5</v>
      </c>
      <c r="AR41" s="2">
        <v>0.82309679999999996</v>
      </c>
      <c r="AS41" s="2">
        <v>1.5496270999999999</v>
      </c>
      <c r="AT41" s="2">
        <v>5.6299839</v>
      </c>
      <c r="AU41" s="2">
        <v>19.734102199999999</v>
      </c>
      <c r="AV41" s="2">
        <v>1.9471008000000001</v>
      </c>
      <c r="AW41" s="2">
        <v>17.070005399999999</v>
      </c>
      <c r="AX41" s="2">
        <v>3.3243114999999999</v>
      </c>
      <c r="AY41" s="2">
        <v>0.31991069999999999</v>
      </c>
      <c r="AZ41" s="2">
        <v>29.8</v>
      </c>
      <c r="BA41" s="2">
        <v>0.5</v>
      </c>
      <c r="BB41" s="2">
        <v>1.0421868999999999</v>
      </c>
      <c r="BC41" s="2">
        <v>0.89201529999999996</v>
      </c>
      <c r="BD41" s="2">
        <v>1.5516866</v>
      </c>
      <c r="BE41" s="2">
        <v>19.7969379</v>
      </c>
      <c r="BF41" s="2">
        <v>2.1947508</v>
      </c>
      <c r="BG41" s="2">
        <v>2.6795640000000001</v>
      </c>
      <c r="BH41" s="2">
        <v>0.83122010000000002</v>
      </c>
      <c r="BI41" s="2">
        <v>0.31644420000000001</v>
      </c>
      <c r="BJ41" s="2">
        <v>53.3</v>
      </c>
      <c r="BK41" s="2">
        <v>0.5</v>
      </c>
      <c r="BL41" s="2">
        <v>0.86329860000000003</v>
      </c>
      <c r="BM41" s="2">
        <v>1.7005516000000001</v>
      </c>
      <c r="BN41" s="2">
        <v>5.9760456</v>
      </c>
      <c r="BO41" s="2">
        <v>20.329912199999999</v>
      </c>
      <c r="BP41" s="2">
        <v>2.1819905999999998</v>
      </c>
      <c r="BQ41" s="2">
        <v>17.9841309</v>
      </c>
      <c r="BR41" s="2">
        <v>3.5134563000000001</v>
      </c>
      <c r="BS41" s="2">
        <v>0.31991069999999999</v>
      </c>
      <c r="BT41" s="2">
        <v>34.799999999999997</v>
      </c>
      <c r="BU41" s="2">
        <v>0.5</v>
      </c>
      <c r="BV41" s="2">
        <v>0.67872949999999999</v>
      </c>
      <c r="BW41" s="2">
        <v>1.2011559000000001</v>
      </c>
      <c r="BX41" s="2">
        <v>5.4767336999999996</v>
      </c>
      <c r="BY41" s="2">
        <v>4.7530450999999996</v>
      </c>
      <c r="BZ41" s="2">
        <v>1.6921008</v>
      </c>
      <c r="CA41" s="2">
        <v>16.942323699999999</v>
      </c>
      <c r="CB41" s="2">
        <v>3.2853393999999998</v>
      </c>
      <c r="CC41" s="2">
        <v>0.3348295</v>
      </c>
      <c r="CD41" s="2">
        <v>50</v>
      </c>
      <c r="CE41" s="2">
        <v>0.5</v>
      </c>
      <c r="CF41" s="2">
        <v>0.43954019999999999</v>
      </c>
      <c r="CG41" s="2">
        <v>1.6349549999999999</v>
      </c>
      <c r="CH41" s="2">
        <v>5.5425911000000001</v>
      </c>
      <c r="CI41" s="2">
        <v>19.1676559</v>
      </c>
      <c r="CJ41" s="2">
        <v>0.71078450000000004</v>
      </c>
      <c r="CK41" s="2">
        <v>18.3112602</v>
      </c>
      <c r="CL41" s="2">
        <v>3.454421</v>
      </c>
      <c r="CM41" s="2">
        <v>0.33236460000000001</v>
      </c>
      <c r="CO41" t="str">
        <f t="shared" si="4"/>
        <v>CA_Kings0004</v>
      </c>
      <c r="CP41">
        <f t="shared" si="5"/>
        <v>53.3</v>
      </c>
      <c r="CQ41">
        <f t="shared" si="6"/>
        <v>0.5</v>
      </c>
      <c r="CR41">
        <f t="shared" si="7"/>
        <v>0.86342949999999996</v>
      </c>
      <c r="CS41">
        <f t="shared" si="8"/>
        <v>1.7012379</v>
      </c>
      <c r="CT41">
        <f t="shared" si="9"/>
        <v>5.9791993999999997</v>
      </c>
      <c r="CU41">
        <f t="shared" si="10"/>
        <v>20.333429299999999</v>
      </c>
      <c r="CV41">
        <f t="shared" si="11"/>
        <v>2.1868764999999999</v>
      </c>
      <c r="CW41">
        <f t="shared" si="12"/>
        <v>17.9897919</v>
      </c>
      <c r="CX41">
        <f t="shared" si="13"/>
        <v>3.5150130000000002</v>
      </c>
      <c r="CY41">
        <f t="shared" si="14"/>
        <v>0.31991069999999999</v>
      </c>
      <c r="CZ41">
        <f t="shared" si="15"/>
        <v>4.7000000000000171</v>
      </c>
      <c r="DA41">
        <f t="shared" si="16"/>
        <v>0.5</v>
      </c>
      <c r="DB41">
        <f t="shared" si="17"/>
        <v>0.38024290000000011</v>
      </c>
      <c r="DC41">
        <f t="shared" si="18"/>
        <v>0.11032970000000009</v>
      </c>
      <c r="DD41">
        <f t="shared" si="19"/>
        <v>0.18939730000000132</v>
      </c>
      <c r="DE41">
        <f t="shared" si="20"/>
        <v>1.9747458000000009</v>
      </c>
      <c r="DF41">
        <f t="shared" si="21"/>
        <v>-6.7588299999999268E-2</v>
      </c>
      <c r="DG41">
        <f t="shared" si="22"/>
        <v>0.83867669999999706</v>
      </c>
      <c r="DH41">
        <f t="shared" si="23"/>
        <v>0.30954269999999839</v>
      </c>
      <c r="DI41">
        <f t="shared" si="24"/>
        <v>0.34381690000000004</v>
      </c>
      <c r="DJ41">
        <f t="shared" si="25"/>
        <v>0.19999999999999574</v>
      </c>
      <c r="DK41">
        <f t="shared" si="26"/>
        <v>0</v>
      </c>
      <c r="DL41">
        <f t="shared" si="27"/>
        <v>5.4880999999999958E-3</v>
      </c>
      <c r="DM41">
        <f t="shared" si="28"/>
        <v>0</v>
      </c>
      <c r="DN41">
        <f t="shared" si="29"/>
        <v>4.2772799999999833E-2</v>
      </c>
      <c r="DO41">
        <f t="shared" si="30"/>
        <v>0</v>
      </c>
      <c r="DP41">
        <f t="shared" si="31"/>
        <v>2.7714000000000016E-2</v>
      </c>
      <c r="DQ41">
        <f t="shared" si="32"/>
        <v>0.11359979999999936</v>
      </c>
      <c r="DR41">
        <f t="shared" si="33"/>
        <v>2.3205300000000317E-2</v>
      </c>
      <c r="DS41">
        <f t="shared" si="34"/>
        <v>0</v>
      </c>
      <c r="DT41">
        <f t="shared" si="35"/>
        <v>0.5</v>
      </c>
      <c r="DU41">
        <f t="shared" si="36"/>
        <v>0</v>
      </c>
      <c r="DV41">
        <f t="shared" si="37"/>
        <v>7.1439999999999282E-3</v>
      </c>
      <c r="DW41">
        <f t="shared" si="38"/>
        <v>4.5950200000000052E-2</v>
      </c>
      <c r="DX41">
        <f t="shared" si="39"/>
        <v>1.3717599999999663E-2</v>
      </c>
      <c r="DY41">
        <f t="shared" si="40"/>
        <v>0.43417549999999849</v>
      </c>
      <c r="DZ41">
        <f t="shared" si="41"/>
        <v>1.1404499999999818E-2</v>
      </c>
      <c r="EA41">
        <f t="shared" si="42"/>
        <v>3.5253600000000773E-2</v>
      </c>
      <c r="EB41">
        <f t="shared" si="43"/>
        <v>7.71809999999995E-3</v>
      </c>
      <c r="EC41">
        <f t="shared" si="44"/>
        <v>0</v>
      </c>
      <c r="ED41">
        <f t="shared" si="45"/>
        <v>9.9999999999994316E-2</v>
      </c>
      <c r="EE41">
        <f t="shared" si="46"/>
        <v>0</v>
      </c>
      <c r="EF41">
        <f t="shared" si="47"/>
        <v>2.5900000000000922E-4</v>
      </c>
      <c r="EG41">
        <f t="shared" si="48"/>
        <v>1.7073399999999905E-2</v>
      </c>
      <c r="EH41">
        <f t="shared" si="49"/>
        <v>1.4355600000000024E-2</v>
      </c>
      <c r="EI41">
        <f t="shared" si="50"/>
        <v>3.9014800000000349E-2</v>
      </c>
      <c r="EJ41">
        <f t="shared" si="51"/>
        <v>7.6912999999998455E-3</v>
      </c>
      <c r="EK41">
        <f t="shared" si="52"/>
        <v>4.0586499999999859E-2</v>
      </c>
      <c r="EL41">
        <f t="shared" si="53"/>
        <v>8.2302000000002984E-3</v>
      </c>
      <c r="EM41">
        <f t="shared" si="54"/>
        <v>0</v>
      </c>
      <c r="EN41">
        <f t="shared" si="55"/>
        <v>2.5</v>
      </c>
      <c r="EO41">
        <f t="shared" si="56"/>
        <v>0</v>
      </c>
      <c r="EP41">
        <f t="shared" si="57"/>
        <v>4.0332699999999999E-2</v>
      </c>
      <c r="EQ41">
        <f t="shared" si="58"/>
        <v>0.15161080000000005</v>
      </c>
      <c r="ER41">
        <f t="shared" si="59"/>
        <v>0.34921549999999968</v>
      </c>
      <c r="ES41">
        <f t="shared" si="60"/>
        <v>0.5993271</v>
      </c>
      <c r="ET41">
        <f t="shared" si="61"/>
        <v>0.23977569999999981</v>
      </c>
      <c r="EU41">
        <f t="shared" si="62"/>
        <v>0.91978650000000073</v>
      </c>
      <c r="EV41">
        <f t="shared" si="63"/>
        <v>0.1907015000000003</v>
      </c>
      <c r="EW41">
        <f t="shared" si="64"/>
        <v>0</v>
      </c>
      <c r="EX41">
        <f t="shared" si="65"/>
        <v>23.499999999999996</v>
      </c>
      <c r="EY41">
        <f t="shared" si="66"/>
        <v>0</v>
      </c>
      <c r="EZ41">
        <f t="shared" si="67"/>
        <v>-0.17875739999999996</v>
      </c>
      <c r="FA41">
        <f t="shared" si="68"/>
        <v>0.80922260000000001</v>
      </c>
      <c r="FB41">
        <f t="shared" si="69"/>
        <v>4.4275127999999997</v>
      </c>
      <c r="FC41">
        <f t="shared" si="70"/>
        <v>0.53649139999999917</v>
      </c>
      <c r="FD41">
        <f t="shared" si="71"/>
        <v>-7.8743000000001118E-3</v>
      </c>
      <c r="FE41">
        <f t="shared" si="72"/>
        <v>15.310227900000001</v>
      </c>
      <c r="FF41">
        <f t="shared" si="73"/>
        <v>2.6837929000000003</v>
      </c>
      <c r="FG41">
        <f t="shared" si="74"/>
        <v>3.4664999999999835E-3</v>
      </c>
      <c r="FH41">
        <f t="shared" si="75"/>
        <v>0</v>
      </c>
      <c r="FI41">
        <f t="shared" si="76"/>
        <v>0</v>
      </c>
      <c r="FJ41">
        <f t="shared" si="77"/>
        <v>1.3089999999993385E-4</v>
      </c>
      <c r="FK41">
        <f t="shared" si="78"/>
        <v>6.8629999999991753E-4</v>
      </c>
      <c r="FL41">
        <f t="shared" si="79"/>
        <v>3.1537999999997623E-3</v>
      </c>
      <c r="FM41">
        <f t="shared" si="80"/>
        <v>3.5170999999998287E-3</v>
      </c>
      <c r="FN41">
        <f t="shared" si="81"/>
        <v>4.8859000000001096E-3</v>
      </c>
      <c r="FO41">
        <f t="shared" si="82"/>
        <v>5.6609999999999161E-3</v>
      </c>
      <c r="FP41">
        <f t="shared" si="83"/>
        <v>1.5567000000000775E-3</v>
      </c>
      <c r="FQ41">
        <f t="shared" si="84"/>
        <v>0</v>
      </c>
      <c r="FR41">
        <f t="shared" si="85"/>
        <v>18.5</v>
      </c>
      <c r="FS41">
        <f t="shared" si="86"/>
        <v>0</v>
      </c>
      <c r="FT41">
        <f t="shared" si="87"/>
        <v>0.18469999999999998</v>
      </c>
      <c r="FU41">
        <f t="shared" si="88"/>
        <v>0.50008199999999992</v>
      </c>
      <c r="FV41">
        <f t="shared" si="89"/>
        <v>0.50246570000000013</v>
      </c>
      <c r="FW41">
        <f t="shared" si="90"/>
        <v>15.580384199999999</v>
      </c>
      <c r="FX41">
        <f t="shared" si="91"/>
        <v>0.49477569999999993</v>
      </c>
      <c r="FY41">
        <f t="shared" si="92"/>
        <v>1.0474682000000008</v>
      </c>
      <c r="FZ41">
        <f t="shared" si="93"/>
        <v>0.22967360000000037</v>
      </c>
      <c r="GA41">
        <f t="shared" si="94"/>
        <v>-1.491880000000001E-2</v>
      </c>
      <c r="GB41">
        <f t="shared" si="95"/>
        <v>3.2999999999999972</v>
      </c>
      <c r="GC41">
        <f t="shared" si="96"/>
        <v>0</v>
      </c>
      <c r="GD41">
        <f t="shared" si="97"/>
        <v>0.42388929999999997</v>
      </c>
      <c r="GE41">
        <f t="shared" si="98"/>
        <v>6.6282900000000033E-2</v>
      </c>
      <c r="GF41">
        <f t="shared" si="99"/>
        <v>0.43660829999999962</v>
      </c>
      <c r="GG41">
        <f t="shared" si="100"/>
        <v>1.1657733999999991</v>
      </c>
      <c r="GH41">
        <f t="shared" si="101"/>
        <v>1.476092</v>
      </c>
      <c r="GI41">
        <f t="shared" si="102"/>
        <v>-0.32146829999999937</v>
      </c>
      <c r="GJ41">
        <f t="shared" si="103"/>
        <v>6.0592000000000201E-2</v>
      </c>
      <c r="GK41">
        <f t="shared" si="104"/>
        <v>-1.2453900000000018E-2</v>
      </c>
    </row>
    <row r="42" spans="1:193" x14ac:dyDescent="0.25">
      <c r="A42" t="s">
        <v>384</v>
      </c>
      <c r="B42">
        <v>26.4</v>
      </c>
      <c r="C42">
        <v>0.5</v>
      </c>
      <c r="D42">
        <v>1.0511820000000001</v>
      </c>
      <c r="E42">
        <v>0.60703640000000003</v>
      </c>
      <c r="F42">
        <v>0.77099079999999998</v>
      </c>
      <c r="G42">
        <v>17.269477800000001</v>
      </c>
      <c r="H42">
        <v>2.2234077000000001</v>
      </c>
      <c r="I42">
        <v>0.1216647</v>
      </c>
      <c r="J42">
        <v>0.80880830000000004</v>
      </c>
      <c r="K42">
        <v>3.1029884999999999</v>
      </c>
      <c r="L42" s="2">
        <v>26.3</v>
      </c>
      <c r="M42" s="2">
        <v>0.5</v>
      </c>
      <c r="N42" s="2">
        <v>1.0502943</v>
      </c>
      <c r="O42" s="2">
        <v>0.60703640000000003</v>
      </c>
      <c r="P42" s="2">
        <v>0.74170040000000004</v>
      </c>
      <c r="Q42" s="2">
        <v>17.269477800000001</v>
      </c>
      <c r="R42" s="2">
        <v>2.1357696000000002</v>
      </c>
      <c r="S42" s="2">
        <v>0.1206914</v>
      </c>
      <c r="T42" s="2">
        <v>0.77772799999999997</v>
      </c>
      <c r="U42" s="2">
        <v>3.1029884999999999</v>
      </c>
      <c r="V42" s="2">
        <v>9.6</v>
      </c>
      <c r="W42" s="2">
        <v>0.5</v>
      </c>
      <c r="X42" s="2">
        <v>0.28274549999999998</v>
      </c>
      <c r="Y42" s="2">
        <v>9.8124000000000003E-2</v>
      </c>
      <c r="Z42" s="2">
        <v>0.343198</v>
      </c>
      <c r="AA42" s="2">
        <v>4.6158538</v>
      </c>
      <c r="AB42" s="2">
        <v>0.75814559999999998</v>
      </c>
      <c r="AC42" s="2">
        <v>0.31211820000000001</v>
      </c>
      <c r="AD42" s="2">
        <v>0.30086889999999999</v>
      </c>
      <c r="AE42" s="2">
        <v>2.4853548999999999</v>
      </c>
      <c r="AF42" s="2">
        <v>26.4</v>
      </c>
      <c r="AG42" s="2">
        <v>0.5</v>
      </c>
      <c r="AH42" s="2">
        <v>1.0510769</v>
      </c>
      <c r="AI42" s="2">
        <v>0.60690860000000002</v>
      </c>
      <c r="AJ42" s="2">
        <v>0.77063320000000002</v>
      </c>
      <c r="AK42" s="2">
        <v>17.267501800000002</v>
      </c>
      <c r="AL42" s="2">
        <v>2.2229388000000001</v>
      </c>
      <c r="AM42" s="2">
        <v>0.1209712</v>
      </c>
      <c r="AN42" s="2">
        <v>0.80852869999999999</v>
      </c>
      <c r="AO42" s="2">
        <v>3.1029884999999999</v>
      </c>
      <c r="AP42" s="2">
        <v>26.3</v>
      </c>
      <c r="AQ42" s="2">
        <v>0.5</v>
      </c>
      <c r="AR42" s="2">
        <v>1.0470132000000001</v>
      </c>
      <c r="AS42" s="2">
        <v>0.60043729999999995</v>
      </c>
      <c r="AT42" s="2">
        <v>0.758413</v>
      </c>
      <c r="AU42" s="2">
        <v>17.230772000000002</v>
      </c>
      <c r="AV42" s="2">
        <v>2.1934383</v>
      </c>
      <c r="AW42" s="2">
        <v>0.11288049999999999</v>
      </c>
      <c r="AX42" s="2">
        <v>0.7978172</v>
      </c>
      <c r="AY42" s="2">
        <v>3.1029884999999999</v>
      </c>
      <c r="AZ42" s="2">
        <v>25.8</v>
      </c>
      <c r="BA42" s="2">
        <v>0.5</v>
      </c>
      <c r="BB42" s="2">
        <v>1.0963830999999999</v>
      </c>
      <c r="BC42" s="2">
        <v>0.5718704</v>
      </c>
      <c r="BD42" s="2">
        <v>0.69012379999999995</v>
      </c>
      <c r="BE42" s="2">
        <v>16.853307699999998</v>
      </c>
      <c r="BF42" s="2">
        <v>2.0839612000000001</v>
      </c>
      <c r="BG42" s="2">
        <v>0</v>
      </c>
      <c r="BH42" s="2">
        <v>0.74863519999999995</v>
      </c>
      <c r="BI42" s="2">
        <v>3.3011906</v>
      </c>
      <c r="BJ42" s="2">
        <v>26.4</v>
      </c>
      <c r="BK42" s="2">
        <v>0.5</v>
      </c>
      <c r="BL42" s="2">
        <v>1.0510637</v>
      </c>
      <c r="BM42" s="2">
        <v>0.60673569999999999</v>
      </c>
      <c r="BN42" s="2">
        <v>0.76685009999999998</v>
      </c>
      <c r="BO42" s="2">
        <v>17.266506199999998</v>
      </c>
      <c r="BP42" s="2">
        <v>2.2114003000000002</v>
      </c>
      <c r="BQ42" s="2">
        <v>0.1211537</v>
      </c>
      <c r="BR42" s="2">
        <v>0.80474380000000001</v>
      </c>
      <c r="BS42" s="2">
        <v>3.1029884999999999</v>
      </c>
      <c r="BT42" s="2">
        <v>26</v>
      </c>
      <c r="BU42" s="2">
        <v>0.5</v>
      </c>
      <c r="BV42" s="2">
        <v>1.0573513999999999</v>
      </c>
      <c r="BW42" s="2">
        <v>0.576905</v>
      </c>
      <c r="BX42" s="2">
        <v>0.76232250000000001</v>
      </c>
      <c r="BY42" s="2">
        <v>16.734285400000001</v>
      </c>
      <c r="BZ42" s="2">
        <v>2.3024507000000001</v>
      </c>
      <c r="CA42" s="2">
        <v>0</v>
      </c>
      <c r="CB42" s="2">
        <v>0.8269879</v>
      </c>
      <c r="CC42" s="2">
        <v>3.3011906</v>
      </c>
      <c r="CD42" s="2">
        <v>25.3</v>
      </c>
      <c r="CE42" s="2">
        <v>0.5</v>
      </c>
      <c r="CF42" s="2">
        <v>0.79676919999999996</v>
      </c>
      <c r="CG42" s="2">
        <v>0.60154569999999996</v>
      </c>
      <c r="CH42" s="2">
        <v>0.62367479999999997</v>
      </c>
      <c r="CI42" s="2">
        <v>17.1678982</v>
      </c>
      <c r="CJ42" s="2">
        <v>1.7819738000000001</v>
      </c>
      <c r="CK42" s="2">
        <v>0.11827020000000001</v>
      </c>
      <c r="CL42" s="2">
        <v>0.65541139999999998</v>
      </c>
      <c r="CM42" s="2">
        <v>3.1029884999999999</v>
      </c>
      <c r="CO42" t="str">
        <f t="shared" si="4"/>
        <v>CA_Lake3001</v>
      </c>
      <c r="CP42">
        <f t="shared" si="5"/>
        <v>26.4</v>
      </c>
      <c r="CQ42">
        <f t="shared" si="6"/>
        <v>0.5</v>
      </c>
      <c r="CR42">
        <f t="shared" si="7"/>
        <v>1.0511820000000001</v>
      </c>
      <c r="CS42">
        <f t="shared" si="8"/>
        <v>0.60703640000000003</v>
      </c>
      <c r="CT42">
        <f t="shared" si="9"/>
        <v>0.77099079999999998</v>
      </c>
      <c r="CU42">
        <f t="shared" si="10"/>
        <v>17.269477800000001</v>
      </c>
      <c r="CV42">
        <f t="shared" si="11"/>
        <v>2.2234077000000001</v>
      </c>
      <c r="CW42">
        <f t="shared" si="12"/>
        <v>0.1216647</v>
      </c>
      <c r="CX42">
        <f t="shared" si="13"/>
        <v>0.80880830000000004</v>
      </c>
      <c r="CY42">
        <f t="shared" si="14"/>
        <v>3.1029884999999999</v>
      </c>
      <c r="CZ42">
        <f t="shared" si="15"/>
        <v>7.3000000000000114</v>
      </c>
      <c r="DA42">
        <f t="shared" si="16"/>
        <v>0.5</v>
      </c>
      <c r="DB42">
        <f t="shared" si="17"/>
        <v>7.4423299999999526E-2</v>
      </c>
      <c r="DC42">
        <f t="shared" si="18"/>
        <v>2.0308299999999724E-2</v>
      </c>
      <c r="DD42">
        <f t="shared" si="19"/>
        <v>5.998020000000015E-2</v>
      </c>
      <c r="DE42">
        <f t="shared" si="20"/>
        <v>3.5192582999999971</v>
      </c>
      <c r="DF42">
        <f t="shared" si="21"/>
        <v>0.1262243999999999</v>
      </c>
      <c r="DG42">
        <f t="shared" si="22"/>
        <v>5.4432299999999961E-2</v>
      </c>
      <c r="DH42">
        <f t="shared" si="23"/>
        <v>5.9062999999999644E-2</v>
      </c>
      <c r="DI42">
        <f t="shared" si="24"/>
        <v>2.8817591</v>
      </c>
      <c r="DJ42">
        <f t="shared" si="25"/>
        <v>9.9999999999997868E-2</v>
      </c>
      <c r="DK42">
        <f t="shared" si="26"/>
        <v>0</v>
      </c>
      <c r="DL42">
        <f t="shared" si="27"/>
        <v>8.8770000000004678E-4</v>
      </c>
      <c r="DM42">
        <f t="shared" si="28"/>
        <v>0</v>
      </c>
      <c r="DN42">
        <f t="shared" si="29"/>
        <v>2.9290399999999939E-2</v>
      </c>
      <c r="DO42">
        <f t="shared" si="30"/>
        <v>0</v>
      </c>
      <c r="DP42">
        <f t="shared" si="31"/>
        <v>8.7638099999999941E-2</v>
      </c>
      <c r="DQ42">
        <f t="shared" si="32"/>
        <v>9.7329999999999639E-4</v>
      </c>
      <c r="DR42">
        <f t="shared" si="33"/>
        <v>3.1080300000000061E-2</v>
      </c>
      <c r="DS42">
        <f t="shared" si="34"/>
        <v>0</v>
      </c>
      <c r="DT42">
        <f t="shared" si="35"/>
        <v>16.799999999999997</v>
      </c>
      <c r="DU42">
        <f t="shared" si="36"/>
        <v>0</v>
      </c>
      <c r="DV42">
        <f t="shared" si="37"/>
        <v>0.76843650000000008</v>
      </c>
      <c r="DW42">
        <f t="shared" si="38"/>
        <v>0.50891240000000004</v>
      </c>
      <c r="DX42">
        <f t="shared" si="39"/>
        <v>0.42779279999999997</v>
      </c>
      <c r="DY42">
        <f t="shared" si="40"/>
        <v>12.653624000000001</v>
      </c>
      <c r="DZ42">
        <f t="shared" si="41"/>
        <v>1.4652621000000001</v>
      </c>
      <c r="EA42">
        <f t="shared" si="42"/>
        <v>-0.1904535</v>
      </c>
      <c r="EB42">
        <f t="shared" si="43"/>
        <v>0.50793940000000004</v>
      </c>
      <c r="EC42">
        <f t="shared" si="44"/>
        <v>0.6176336</v>
      </c>
      <c r="ED42">
        <f t="shared" si="45"/>
        <v>0</v>
      </c>
      <c r="EE42">
        <f t="shared" si="46"/>
        <v>0</v>
      </c>
      <c r="EF42">
        <f t="shared" si="47"/>
        <v>1.0510000000008013E-4</v>
      </c>
      <c r="EG42">
        <f t="shared" si="48"/>
        <v>1.2780000000001124E-4</v>
      </c>
      <c r="EH42">
        <f t="shared" si="49"/>
        <v>3.5759999999995795E-4</v>
      </c>
      <c r="EI42">
        <f t="shared" si="50"/>
        <v>1.9759999999990896E-3</v>
      </c>
      <c r="EJ42">
        <f t="shared" si="51"/>
        <v>4.6889999999999432E-4</v>
      </c>
      <c r="EK42">
        <f t="shared" si="52"/>
        <v>6.9349999999999967E-4</v>
      </c>
      <c r="EL42">
        <f t="shared" si="53"/>
        <v>2.7960000000004648E-4</v>
      </c>
      <c r="EM42">
        <f t="shared" si="54"/>
        <v>0</v>
      </c>
      <c r="EN42">
        <f t="shared" si="55"/>
        <v>9.9999999999997868E-2</v>
      </c>
      <c r="EO42">
        <f t="shared" si="56"/>
        <v>0</v>
      </c>
      <c r="EP42">
        <f t="shared" si="57"/>
        <v>4.1687999999999725E-3</v>
      </c>
      <c r="EQ42">
        <f t="shared" si="58"/>
        <v>6.5991000000000799E-3</v>
      </c>
      <c r="ER42">
        <f t="shared" si="59"/>
        <v>1.2577799999999972E-2</v>
      </c>
      <c r="ES42">
        <f t="shared" si="60"/>
        <v>3.8705799999998902E-2</v>
      </c>
      <c r="ET42">
        <f t="shared" si="61"/>
        <v>2.9969400000000146E-2</v>
      </c>
      <c r="EU42">
        <f t="shared" si="62"/>
        <v>8.7842000000000059E-3</v>
      </c>
      <c r="EV42">
        <f t="shared" si="63"/>
        <v>1.0991100000000031E-2</v>
      </c>
      <c r="EW42">
        <f t="shared" si="64"/>
        <v>0</v>
      </c>
      <c r="EX42">
        <f t="shared" si="65"/>
        <v>0.59999999999999787</v>
      </c>
      <c r="EY42">
        <f t="shared" si="66"/>
        <v>0</v>
      </c>
      <c r="EZ42">
        <f t="shared" si="67"/>
        <v>-4.5201099999999883E-2</v>
      </c>
      <c r="FA42">
        <f t="shared" si="68"/>
        <v>3.5166000000000031E-2</v>
      </c>
      <c r="FB42">
        <f t="shared" si="69"/>
        <v>8.0867000000000022E-2</v>
      </c>
      <c r="FC42">
        <f t="shared" si="70"/>
        <v>0.41617010000000221</v>
      </c>
      <c r="FD42">
        <f t="shared" si="71"/>
        <v>0.13944650000000003</v>
      </c>
      <c r="FE42">
        <f t="shared" si="72"/>
        <v>0.1216647</v>
      </c>
      <c r="FF42">
        <f t="shared" si="73"/>
        <v>6.017310000000009E-2</v>
      </c>
      <c r="FG42">
        <f t="shared" si="74"/>
        <v>-0.19820210000000005</v>
      </c>
      <c r="FH42">
        <f t="shared" si="75"/>
        <v>0</v>
      </c>
      <c r="FI42">
        <f t="shared" si="76"/>
        <v>0</v>
      </c>
      <c r="FJ42">
        <f t="shared" si="77"/>
        <v>1.1830000000001561E-4</v>
      </c>
      <c r="FK42">
        <f t="shared" si="78"/>
        <v>3.007000000000426E-4</v>
      </c>
      <c r="FL42">
        <f t="shared" si="79"/>
        <v>4.1406999999999972E-3</v>
      </c>
      <c r="FM42">
        <f t="shared" si="80"/>
        <v>2.9716000000021836E-3</v>
      </c>
      <c r="FN42">
        <f t="shared" si="81"/>
        <v>1.200739999999989E-2</v>
      </c>
      <c r="FO42">
        <f t="shared" si="82"/>
        <v>5.1099999999999757E-4</v>
      </c>
      <c r="FP42">
        <f t="shared" si="83"/>
        <v>4.0645000000000264E-3</v>
      </c>
      <c r="FQ42">
        <f t="shared" si="84"/>
        <v>0</v>
      </c>
      <c r="FR42">
        <f t="shared" si="85"/>
        <v>0.39999999999999858</v>
      </c>
      <c r="FS42">
        <f t="shared" si="86"/>
        <v>0</v>
      </c>
      <c r="FT42">
        <f t="shared" si="87"/>
        <v>-6.1693999999998805E-3</v>
      </c>
      <c r="FU42">
        <f t="shared" si="88"/>
        <v>3.013140000000003E-2</v>
      </c>
      <c r="FV42">
        <f t="shared" si="89"/>
        <v>8.6682999999999621E-3</v>
      </c>
      <c r="FW42">
        <f t="shared" si="90"/>
        <v>0.53519239999999968</v>
      </c>
      <c r="FX42">
        <f t="shared" si="91"/>
        <v>-7.9042999999999974E-2</v>
      </c>
      <c r="FY42">
        <f t="shared" si="92"/>
        <v>0.1216647</v>
      </c>
      <c r="FZ42">
        <f t="shared" si="93"/>
        <v>-1.8179599999999962E-2</v>
      </c>
      <c r="GA42">
        <f t="shared" si="94"/>
        <v>-0.19820210000000005</v>
      </c>
      <c r="GB42">
        <f t="shared" si="95"/>
        <v>1.0999999999999979</v>
      </c>
      <c r="GC42">
        <f t="shared" si="96"/>
        <v>0</v>
      </c>
      <c r="GD42">
        <f t="shared" si="97"/>
        <v>0.25441280000000011</v>
      </c>
      <c r="GE42">
        <f t="shared" si="98"/>
        <v>5.4907000000000705E-3</v>
      </c>
      <c r="GF42">
        <f t="shared" si="99"/>
        <v>0.147316</v>
      </c>
      <c r="GG42">
        <f t="shared" si="100"/>
        <v>0.10157960000000088</v>
      </c>
      <c r="GH42">
        <f t="shared" si="101"/>
        <v>0.44143390000000005</v>
      </c>
      <c r="GI42">
        <f t="shared" si="102"/>
        <v>3.3944999999999947E-3</v>
      </c>
      <c r="GJ42">
        <f t="shared" si="103"/>
        <v>0.15339690000000006</v>
      </c>
      <c r="GK42">
        <f t="shared" si="104"/>
        <v>0</v>
      </c>
    </row>
    <row r="43" spans="1:193" x14ac:dyDescent="0.25">
      <c r="A43" t="s">
        <v>385</v>
      </c>
      <c r="B43">
        <v>40.200000000000003</v>
      </c>
      <c r="C43">
        <v>0.5</v>
      </c>
      <c r="D43">
        <v>1.4493115999999999</v>
      </c>
      <c r="E43">
        <v>2.535326</v>
      </c>
      <c r="F43">
        <v>3.9452343000000001</v>
      </c>
      <c r="G43">
        <v>17.2454605</v>
      </c>
      <c r="H43">
        <v>3.9876773000000001</v>
      </c>
      <c r="I43">
        <v>8.4780312000000002</v>
      </c>
      <c r="J43">
        <v>2.0026769999999998</v>
      </c>
      <c r="K43">
        <v>0.12295</v>
      </c>
      <c r="L43" s="2">
        <v>39.5</v>
      </c>
      <c r="M43" s="2">
        <v>0.5</v>
      </c>
      <c r="N43" s="2">
        <v>1.5217035000000001</v>
      </c>
      <c r="O43" s="2">
        <v>2.3902163999999999</v>
      </c>
      <c r="P43" s="2">
        <v>4.2131528999999999</v>
      </c>
      <c r="Q43" s="2">
        <v>15.1472769</v>
      </c>
      <c r="R43" s="2">
        <v>3.8008280000000001</v>
      </c>
      <c r="S43" s="2">
        <v>9.6726369999999999</v>
      </c>
      <c r="T43" s="2">
        <v>2.1777951999999998</v>
      </c>
      <c r="U43" s="2">
        <v>0.113202</v>
      </c>
      <c r="V43" s="2">
        <v>38.5</v>
      </c>
      <c r="W43" s="2">
        <v>0.5</v>
      </c>
      <c r="X43" s="2">
        <v>1.4155878</v>
      </c>
      <c r="Y43" s="2">
        <v>2.3448899000000001</v>
      </c>
      <c r="Z43" s="2">
        <v>3.9347832</v>
      </c>
      <c r="AA43" s="2">
        <v>15.8373747</v>
      </c>
      <c r="AB43" s="2">
        <v>3.9704576</v>
      </c>
      <c r="AC43" s="2">
        <v>8.4642420000000005</v>
      </c>
      <c r="AD43" s="2">
        <v>1.9974244999999999</v>
      </c>
      <c r="AE43" s="2">
        <v>0.12295</v>
      </c>
      <c r="AF43" s="2">
        <v>40.200000000000003</v>
      </c>
      <c r="AG43" s="2">
        <v>0.5</v>
      </c>
      <c r="AH43" s="2">
        <v>1.5281847</v>
      </c>
      <c r="AI43" s="2">
        <v>2.3861411000000001</v>
      </c>
      <c r="AJ43" s="2">
        <v>4.3805690000000004</v>
      </c>
      <c r="AK43" s="2">
        <v>15.138669999999999</v>
      </c>
      <c r="AL43" s="2">
        <v>4.2373542999999998</v>
      </c>
      <c r="AM43" s="2">
        <v>9.6920757000000002</v>
      </c>
      <c r="AN43" s="2">
        <v>2.2510346999999999</v>
      </c>
      <c r="AO43" s="2">
        <v>0.113202</v>
      </c>
      <c r="AP43" s="2">
        <v>37.5</v>
      </c>
      <c r="AQ43" s="2">
        <v>0.5</v>
      </c>
      <c r="AR43" s="2">
        <v>1.4774683</v>
      </c>
      <c r="AS43" s="2">
        <v>2.1035398999999999</v>
      </c>
      <c r="AT43" s="2">
        <v>4.0088286000000002</v>
      </c>
      <c r="AU43" s="2">
        <v>14.5068169</v>
      </c>
      <c r="AV43" s="2">
        <v>3.7810565999999999</v>
      </c>
      <c r="AW43" s="2">
        <v>8.9917344999999997</v>
      </c>
      <c r="AX43" s="2">
        <v>2.0741196</v>
      </c>
      <c r="AY43" s="2">
        <v>0.113202</v>
      </c>
      <c r="AZ43" s="2">
        <v>24.2</v>
      </c>
      <c r="BA43" s="2">
        <v>0.5</v>
      </c>
      <c r="BB43" s="2">
        <v>1.4109757000000001</v>
      </c>
      <c r="BC43" s="2">
        <v>1.3260942</v>
      </c>
      <c r="BD43" s="2">
        <v>1.6764969000000001</v>
      </c>
      <c r="BE43" s="2">
        <v>13.3313513</v>
      </c>
      <c r="BF43" s="2">
        <v>2.8295865</v>
      </c>
      <c r="BG43" s="2">
        <v>2.1604812</v>
      </c>
      <c r="BH43" s="2">
        <v>0.87025300000000005</v>
      </c>
      <c r="BI43" s="2">
        <v>0.13773360000000001</v>
      </c>
      <c r="BJ43" s="2">
        <v>39.799999999999997</v>
      </c>
      <c r="BK43" s="2">
        <v>0.5</v>
      </c>
      <c r="BL43" s="2">
        <v>1.4478173000000001</v>
      </c>
      <c r="BM43" s="2">
        <v>2.5244458000000001</v>
      </c>
      <c r="BN43" s="2">
        <v>3.8700006</v>
      </c>
      <c r="BO43" s="2">
        <v>17.209354399999999</v>
      </c>
      <c r="BP43" s="2">
        <v>3.8389137</v>
      </c>
      <c r="BQ43" s="2">
        <v>8.4105606000000002</v>
      </c>
      <c r="BR43" s="2">
        <v>1.9707754</v>
      </c>
      <c r="BS43" s="2">
        <v>0.12295</v>
      </c>
      <c r="BT43" s="2">
        <v>28.3</v>
      </c>
      <c r="BU43" s="2">
        <v>0.5</v>
      </c>
      <c r="BV43" s="2">
        <v>1.0776831</v>
      </c>
      <c r="BW43" s="2">
        <v>2.4604895</v>
      </c>
      <c r="BX43" s="2">
        <v>4.3015489999999996</v>
      </c>
      <c r="BY43" s="2">
        <v>3.7218263</v>
      </c>
      <c r="BZ43" s="2">
        <v>3.1829190000000001</v>
      </c>
      <c r="CA43" s="2">
        <v>10.7830219</v>
      </c>
      <c r="CB43" s="2">
        <v>2.2339794999999998</v>
      </c>
      <c r="CC43" s="2">
        <v>0.11353009999999999</v>
      </c>
      <c r="CD43" s="2">
        <v>35.700000000000003</v>
      </c>
      <c r="CE43" s="2">
        <v>0.5</v>
      </c>
      <c r="CF43" s="2">
        <v>0.72829710000000003</v>
      </c>
      <c r="CG43" s="2">
        <v>2.8275684999999999</v>
      </c>
      <c r="CH43" s="2">
        <v>3.5404589</v>
      </c>
      <c r="CI43" s="2">
        <v>14.5323744</v>
      </c>
      <c r="CJ43" s="2">
        <v>2.1720451999999999</v>
      </c>
      <c r="CK43" s="2">
        <v>9.4172478000000002</v>
      </c>
      <c r="CL43" s="2">
        <v>1.9070152</v>
      </c>
      <c r="CM43" s="2">
        <v>0.122351</v>
      </c>
      <c r="CO43" t="str">
        <f t="shared" si="4"/>
        <v>CA_Los Angeles0002</v>
      </c>
      <c r="CP43">
        <f t="shared" si="5"/>
        <v>40.200000000000003</v>
      </c>
      <c r="CQ43">
        <f t="shared" si="6"/>
        <v>0.5</v>
      </c>
      <c r="CR43">
        <f t="shared" si="7"/>
        <v>1.4493115999999999</v>
      </c>
      <c r="CS43">
        <f t="shared" si="8"/>
        <v>2.535326</v>
      </c>
      <c r="CT43">
        <f t="shared" si="9"/>
        <v>3.9452343000000001</v>
      </c>
      <c r="CU43">
        <f t="shared" si="10"/>
        <v>17.2454605</v>
      </c>
      <c r="CV43">
        <f t="shared" si="11"/>
        <v>3.9876773000000001</v>
      </c>
      <c r="CW43">
        <f t="shared" si="12"/>
        <v>8.4780312000000002</v>
      </c>
      <c r="CX43">
        <f t="shared" si="13"/>
        <v>2.0026769999999998</v>
      </c>
      <c r="CY43">
        <f t="shared" si="14"/>
        <v>0.12295</v>
      </c>
      <c r="CZ43">
        <f t="shared" si="15"/>
        <v>2.2999999999999829</v>
      </c>
      <c r="DA43">
        <f t="shared" si="16"/>
        <v>0.5</v>
      </c>
      <c r="DB43">
        <f t="shared" si="17"/>
        <v>0.46253630000000068</v>
      </c>
      <c r="DC43">
        <f t="shared" si="18"/>
        <v>0.61610330000000024</v>
      </c>
      <c r="DD43">
        <f t="shared" si="19"/>
        <v>2.3091989999999996</v>
      </c>
      <c r="DE43">
        <f t="shared" si="20"/>
        <v>-11.293178600000005</v>
      </c>
      <c r="DF43">
        <f t="shared" si="21"/>
        <v>-0.1005802000000009</v>
      </c>
      <c r="DG43">
        <f t="shared" si="22"/>
        <v>8.2457822999999983</v>
      </c>
      <c r="DH43">
        <f t="shared" si="23"/>
        <v>1.4636581000000006</v>
      </c>
      <c r="DI43">
        <f t="shared" si="24"/>
        <v>9.847069999999998E-2</v>
      </c>
      <c r="DJ43">
        <f t="shared" si="25"/>
        <v>0.70000000000000284</v>
      </c>
      <c r="DK43">
        <f t="shared" si="26"/>
        <v>0</v>
      </c>
      <c r="DL43">
        <f t="shared" si="27"/>
        <v>-7.2391900000000176E-2</v>
      </c>
      <c r="DM43">
        <f t="shared" si="28"/>
        <v>0.14510960000000006</v>
      </c>
      <c r="DN43">
        <f t="shared" si="29"/>
        <v>-0.26791859999999978</v>
      </c>
      <c r="DO43">
        <f t="shared" si="30"/>
        <v>2.0981836000000005</v>
      </c>
      <c r="DP43">
        <f t="shared" si="31"/>
        <v>0.1868493</v>
      </c>
      <c r="DQ43">
        <f t="shared" si="32"/>
        <v>-1.1946057999999997</v>
      </c>
      <c r="DR43">
        <f t="shared" si="33"/>
        <v>-0.1751182</v>
      </c>
      <c r="DS43">
        <f t="shared" si="34"/>
        <v>9.7480000000000067E-3</v>
      </c>
      <c r="DT43">
        <f t="shared" si="35"/>
        <v>1.7000000000000028</v>
      </c>
      <c r="DU43">
        <f t="shared" si="36"/>
        <v>0</v>
      </c>
      <c r="DV43">
        <f t="shared" si="37"/>
        <v>3.372379999999997E-2</v>
      </c>
      <c r="DW43">
        <f t="shared" si="38"/>
        <v>0.19043609999999989</v>
      </c>
      <c r="DX43">
        <f t="shared" si="39"/>
        <v>1.0451100000000046E-2</v>
      </c>
      <c r="DY43">
        <f t="shared" si="40"/>
        <v>1.4080858000000003</v>
      </c>
      <c r="DZ43">
        <f t="shared" si="41"/>
        <v>1.721970000000006E-2</v>
      </c>
      <c r="EA43">
        <f t="shared" si="42"/>
        <v>1.3789199999999724E-2</v>
      </c>
      <c r="EB43">
        <f t="shared" si="43"/>
        <v>5.2524999999998823E-3</v>
      </c>
      <c r="EC43">
        <f t="shared" si="44"/>
        <v>0</v>
      </c>
      <c r="ED43">
        <f t="shared" si="45"/>
        <v>0</v>
      </c>
      <c r="EE43">
        <f t="shared" si="46"/>
        <v>0</v>
      </c>
      <c r="EF43">
        <f t="shared" si="47"/>
        <v>-7.8873100000000029E-2</v>
      </c>
      <c r="EG43">
        <f t="shared" si="48"/>
        <v>0.14918489999999984</v>
      </c>
      <c r="EH43">
        <f t="shared" si="49"/>
        <v>-0.4353347000000003</v>
      </c>
      <c r="EI43">
        <f t="shared" si="50"/>
        <v>2.1067905000000007</v>
      </c>
      <c r="EJ43">
        <f t="shared" si="51"/>
        <v>-0.2496769999999997</v>
      </c>
      <c r="EK43">
        <f t="shared" si="52"/>
        <v>-1.2140445</v>
      </c>
      <c r="EL43">
        <f t="shared" si="53"/>
        <v>-0.24835770000000013</v>
      </c>
      <c r="EM43">
        <f t="shared" si="54"/>
        <v>9.7480000000000067E-3</v>
      </c>
      <c r="EN43">
        <f t="shared" si="55"/>
        <v>2.7000000000000028</v>
      </c>
      <c r="EO43">
        <f t="shared" si="56"/>
        <v>0</v>
      </c>
      <c r="EP43">
        <f t="shared" si="57"/>
        <v>-2.8156700000000034E-2</v>
      </c>
      <c r="EQ43">
        <f t="shared" si="58"/>
        <v>0.43178610000000006</v>
      </c>
      <c r="ER43">
        <f t="shared" si="59"/>
        <v>-6.3594300000000104E-2</v>
      </c>
      <c r="ES43">
        <f t="shared" si="60"/>
        <v>2.7386435999999996</v>
      </c>
      <c r="ET43">
        <f t="shared" si="61"/>
        <v>0.20662070000000021</v>
      </c>
      <c r="EU43">
        <f t="shared" si="62"/>
        <v>-0.51370329999999953</v>
      </c>
      <c r="EV43">
        <f t="shared" si="63"/>
        <v>-7.1442600000000134E-2</v>
      </c>
      <c r="EW43">
        <f t="shared" si="64"/>
        <v>9.7480000000000067E-3</v>
      </c>
      <c r="EX43">
        <f t="shared" si="65"/>
        <v>16.000000000000004</v>
      </c>
      <c r="EY43">
        <f t="shared" si="66"/>
        <v>0</v>
      </c>
      <c r="EZ43">
        <f t="shared" si="67"/>
        <v>3.8335899999999867E-2</v>
      </c>
      <c r="FA43">
        <f t="shared" si="68"/>
        <v>1.2092318</v>
      </c>
      <c r="FB43">
        <f t="shared" si="69"/>
        <v>2.2687374</v>
      </c>
      <c r="FC43">
        <f t="shared" si="70"/>
        <v>3.9141092000000004</v>
      </c>
      <c r="FD43">
        <f t="shared" si="71"/>
        <v>1.1580908000000001</v>
      </c>
      <c r="FE43">
        <f t="shared" si="72"/>
        <v>6.3175500000000007</v>
      </c>
      <c r="FF43">
        <f t="shared" si="73"/>
        <v>1.1324239999999999</v>
      </c>
      <c r="FG43">
        <f t="shared" si="74"/>
        <v>-1.4783600000000008E-2</v>
      </c>
      <c r="FH43">
        <f t="shared" si="75"/>
        <v>0.40000000000000568</v>
      </c>
      <c r="FI43">
        <f t="shared" si="76"/>
        <v>0</v>
      </c>
      <c r="FJ43">
        <f t="shared" si="77"/>
        <v>1.4942999999998374E-3</v>
      </c>
      <c r="FK43">
        <f t="shared" si="78"/>
        <v>1.0880199999999896E-2</v>
      </c>
      <c r="FL43">
        <f t="shared" si="79"/>
        <v>7.523370000000007E-2</v>
      </c>
      <c r="FM43">
        <f t="shared" si="80"/>
        <v>3.6106100000001362E-2</v>
      </c>
      <c r="FN43">
        <f t="shared" si="81"/>
        <v>0.14876360000000011</v>
      </c>
      <c r="FO43">
        <f t="shared" si="82"/>
        <v>6.7470600000000047E-2</v>
      </c>
      <c r="FP43">
        <f t="shared" si="83"/>
        <v>3.1901599999999863E-2</v>
      </c>
      <c r="FQ43">
        <f t="shared" si="84"/>
        <v>0</v>
      </c>
      <c r="FR43">
        <f t="shared" si="85"/>
        <v>11.900000000000002</v>
      </c>
      <c r="FS43">
        <f t="shared" si="86"/>
        <v>0</v>
      </c>
      <c r="FT43">
        <f t="shared" si="87"/>
        <v>0.37162849999999992</v>
      </c>
      <c r="FU43">
        <f t="shared" si="88"/>
        <v>7.4836499999999972E-2</v>
      </c>
      <c r="FV43">
        <f t="shared" si="89"/>
        <v>-0.35631469999999954</v>
      </c>
      <c r="FW43">
        <f t="shared" si="90"/>
        <v>13.5236342</v>
      </c>
      <c r="FX43">
        <f t="shared" si="91"/>
        <v>0.80475830000000004</v>
      </c>
      <c r="FY43">
        <f t="shared" si="92"/>
        <v>-2.3049906999999994</v>
      </c>
      <c r="FZ43">
        <f t="shared" si="93"/>
        <v>-0.23130249999999997</v>
      </c>
      <c r="GA43">
        <f t="shared" si="94"/>
        <v>9.4199000000000088E-3</v>
      </c>
      <c r="GB43">
        <f t="shared" si="95"/>
        <v>4.5</v>
      </c>
      <c r="GC43">
        <f t="shared" si="96"/>
        <v>0</v>
      </c>
      <c r="GD43">
        <f t="shared" si="97"/>
        <v>0.72101449999999989</v>
      </c>
      <c r="GE43">
        <f t="shared" si="98"/>
        <v>-0.29224249999999996</v>
      </c>
      <c r="GF43">
        <f t="shared" si="99"/>
        <v>0.40477540000000012</v>
      </c>
      <c r="GG43">
        <f t="shared" si="100"/>
        <v>2.7130860999999999</v>
      </c>
      <c r="GH43">
        <f t="shared" si="101"/>
        <v>1.8156321000000002</v>
      </c>
      <c r="GI43">
        <f t="shared" si="102"/>
        <v>-0.93921659999999996</v>
      </c>
      <c r="GJ43">
        <f t="shared" si="103"/>
        <v>9.5661799999999797E-2</v>
      </c>
      <c r="GK43">
        <f t="shared" si="104"/>
        <v>5.9900000000000231E-4</v>
      </c>
    </row>
    <row r="44" spans="1:193" x14ac:dyDescent="0.25">
      <c r="A44" t="s">
        <v>386</v>
      </c>
      <c r="B44">
        <v>39.1</v>
      </c>
      <c r="C44">
        <v>0.5</v>
      </c>
      <c r="D44">
        <v>1.3868693000000001</v>
      </c>
      <c r="E44">
        <v>2.4228208000000002</v>
      </c>
      <c r="F44">
        <v>4.8135724</v>
      </c>
      <c r="G44">
        <v>12.110254299999999</v>
      </c>
      <c r="H44">
        <v>4.3546648000000001</v>
      </c>
      <c r="I44">
        <v>11.060746200000001</v>
      </c>
      <c r="J44">
        <v>2.3906703</v>
      </c>
      <c r="K44">
        <v>0.1159592</v>
      </c>
      <c r="L44" s="2">
        <v>38.5</v>
      </c>
      <c r="M44" s="2">
        <v>0.5</v>
      </c>
      <c r="N44" s="2">
        <v>1.3795173999999999</v>
      </c>
      <c r="O44" s="2">
        <v>2.4228208000000002</v>
      </c>
      <c r="P44" s="2">
        <v>4.6582780000000001</v>
      </c>
      <c r="Q44" s="2">
        <v>12.110254299999999</v>
      </c>
      <c r="R44" s="2">
        <v>3.9695858999999998</v>
      </c>
      <c r="S44" s="2">
        <v>11.0135746</v>
      </c>
      <c r="T44" s="2">
        <v>2.3444786</v>
      </c>
      <c r="U44" s="2">
        <v>0.1159592</v>
      </c>
      <c r="V44" s="2">
        <v>38.4</v>
      </c>
      <c r="W44" s="2">
        <v>0.5</v>
      </c>
      <c r="X44" s="2">
        <v>1.5318179999999999</v>
      </c>
      <c r="Y44" s="2">
        <v>2.0164138999999999</v>
      </c>
      <c r="Z44" s="2">
        <v>4.8666625000000003</v>
      </c>
      <c r="AA44" s="2">
        <v>10.505151700000001</v>
      </c>
      <c r="AB44" s="2">
        <v>6.0277405000000002</v>
      </c>
      <c r="AC44" s="2">
        <v>10.103508</v>
      </c>
      <c r="AD44" s="2">
        <v>2.6217050999999998</v>
      </c>
      <c r="AE44" s="2">
        <v>0.30599730000000003</v>
      </c>
      <c r="AF44" s="2">
        <v>39.1</v>
      </c>
      <c r="AG44" s="2">
        <v>0.5</v>
      </c>
      <c r="AH44" s="2">
        <v>1.3866471</v>
      </c>
      <c r="AI44" s="2">
        <v>2.4199820000000001</v>
      </c>
      <c r="AJ44" s="2">
        <v>4.8067975000000001</v>
      </c>
      <c r="AK44" s="2">
        <v>12.105069200000001</v>
      </c>
      <c r="AL44" s="2">
        <v>4.3450036000000001</v>
      </c>
      <c r="AM44" s="2">
        <v>11.049685500000001</v>
      </c>
      <c r="AN44" s="2">
        <v>2.3877335</v>
      </c>
      <c r="AO44" s="2">
        <v>0.1159592</v>
      </c>
      <c r="AP44" s="2">
        <v>35.200000000000003</v>
      </c>
      <c r="AQ44" s="2">
        <v>0.5</v>
      </c>
      <c r="AR44" s="2">
        <v>1.2161546000000001</v>
      </c>
      <c r="AS44" s="2">
        <v>2.088686</v>
      </c>
      <c r="AT44" s="2">
        <v>4.2132982999999999</v>
      </c>
      <c r="AU44" s="2">
        <v>11.4146318</v>
      </c>
      <c r="AV44" s="2">
        <v>3.4126039000000001</v>
      </c>
      <c r="AW44" s="2">
        <v>10.189549400000001</v>
      </c>
      <c r="AX44" s="2">
        <v>2.1452100000000001</v>
      </c>
      <c r="AY44" s="2">
        <v>0.1159592</v>
      </c>
      <c r="AZ44" s="2">
        <v>21</v>
      </c>
      <c r="BA44" s="2">
        <v>0.5</v>
      </c>
      <c r="BB44" s="2">
        <v>1.1789320000000001</v>
      </c>
      <c r="BC44" s="2">
        <v>0.76370380000000004</v>
      </c>
      <c r="BD44" s="2">
        <v>1.8552268000000001</v>
      </c>
      <c r="BE44" s="2">
        <v>10.111846</v>
      </c>
      <c r="BF44" s="2">
        <v>3.4630641999999998</v>
      </c>
      <c r="BG44" s="2">
        <v>2.0001969000000002</v>
      </c>
      <c r="BH44" s="2">
        <v>1.0771873999999999</v>
      </c>
      <c r="BI44" s="2">
        <v>0.1125164</v>
      </c>
      <c r="BJ44" s="2">
        <v>38.6</v>
      </c>
      <c r="BK44" s="2">
        <v>0.5</v>
      </c>
      <c r="BL44" s="2">
        <v>1.4032488000000001</v>
      </c>
      <c r="BM44" s="2">
        <v>2.3297234000000002</v>
      </c>
      <c r="BN44" s="2">
        <v>4.9302720999999998</v>
      </c>
      <c r="BO44" s="2">
        <v>11.003053700000001</v>
      </c>
      <c r="BP44" s="2">
        <v>4.2830215000000003</v>
      </c>
      <c r="BQ44" s="2">
        <v>11.604264300000001</v>
      </c>
      <c r="BR44" s="2">
        <v>2.4891505</v>
      </c>
      <c r="BS44" s="2">
        <v>0.1036185</v>
      </c>
      <c r="BT44" s="2">
        <v>28.4</v>
      </c>
      <c r="BU44" s="2">
        <v>0.5</v>
      </c>
      <c r="BV44" s="2">
        <v>0.97627569999999997</v>
      </c>
      <c r="BW44" s="2">
        <v>1.9368886000000001</v>
      </c>
      <c r="BX44" s="2">
        <v>4.5554050999999998</v>
      </c>
      <c r="BY44" s="2">
        <v>3.5254636000000001</v>
      </c>
      <c r="BZ44" s="2">
        <v>4.3196626</v>
      </c>
      <c r="CA44" s="2">
        <v>10.2319803</v>
      </c>
      <c r="CB44" s="2">
        <v>2.2958069000000001</v>
      </c>
      <c r="CC44" s="2">
        <v>0.1055591</v>
      </c>
      <c r="CD44" s="2">
        <v>36.6</v>
      </c>
      <c r="CE44" s="2">
        <v>0.5</v>
      </c>
      <c r="CF44" s="2">
        <v>0.92800950000000004</v>
      </c>
      <c r="CG44" s="2">
        <v>2.3472341999999999</v>
      </c>
      <c r="CH44" s="2">
        <v>4.4736028000000001</v>
      </c>
      <c r="CI44" s="2">
        <v>11.3941002</v>
      </c>
      <c r="CJ44" s="2">
        <v>3.2068650999999999</v>
      </c>
      <c r="CK44" s="2">
        <v>11.3650751</v>
      </c>
      <c r="CL44" s="2">
        <v>2.3471223999999999</v>
      </c>
      <c r="CM44" s="2">
        <v>0.1089456</v>
      </c>
      <c r="CO44" t="str">
        <f t="shared" si="4"/>
        <v>CA_Los Angeles1002</v>
      </c>
      <c r="CP44">
        <f t="shared" si="5"/>
        <v>39.1</v>
      </c>
      <c r="CQ44">
        <f t="shared" si="6"/>
        <v>0.5</v>
      </c>
      <c r="CR44">
        <f t="shared" si="7"/>
        <v>1.3868693000000001</v>
      </c>
      <c r="CS44">
        <f t="shared" si="8"/>
        <v>2.4228208000000002</v>
      </c>
      <c r="CT44">
        <f t="shared" si="9"/>
        <v>4.8135724</v>
      </c>
      <c r="CU44">
        <f t="shared" si="10"/>
        <v>12.110254299999999</v>
      </c>
      <c r="CV44">
        <f t="shared" si="11"/>
        <v>4.3546648000000001</v>
      </c>
      <c r="CW44">
        <f t="shared" si="12"/>
        <v>11.060746200000001</v>
      </c>
      <c r="CX44">
        <f t="shared" si="13"/>
        <v>2.3906703</v>
      </c>
      <c r="CY44">
        <f t="shared" si="14"/>
        <v>0.1159592</v>
      </c>
      <c r="CZ44">
        <f t="shared" si="15"/>
        <v>2.0999999999999943</v>
      </c>
      <c r="DA44">
        <f t="shared" si="16"/>
        <v>0.5</v>
      </c>
      <c r="DB44">
        <f t="shared" si="17"/>
        <v>0.29251799999999961</v>
      </c>
      <c r="DC44">
        <f t="shared" si="18"/>
        <v>-0.63429290000000105</v>
      </c>
      <c r="DD44">
        <f t="shared" si="19"/>
        <v>0.66453629999999997</v>
      </c>
      <c r="DE44">
        <f t="shared" si="20"/>
        <v>-2.602209599999993</v>
      </c>
      <c r="DF44">
        <f t="shared" si="21"/>
        <v>2.5448936999999994</v>
      </c>
      <c r="DG44">
        <f t="shared" si="22"/>
        <v>0.13261069999999897</v>
      </c>
      <c r="DH44">
        <f t="shared" si="23"/>
        <v>0.97370229999999958</v>
      </c>
      <c r="DI44">
        <f t="shared" si="24"/>
        <v>0.27280010000000005</v>
      </c>
      <c r="DJ44">
        <f t="shared" si="25"/>
        <v>0.60000000000000142</v>
      </c>
      <c r="DK44">
        <f t="shared" si="26"/>
        <v>0</v>
      </c>
      <c r="DL44">
        <f t="shared" si="27"/>
        <v>7.3519000000001888E-3</v>
      </c>
      <c r="DM44">
        <f t="shared" si="28"/>
        <v>0</v>
      </c>
      <c r="DN44">
        <f t="shared" si="29"/>
        <v>0.15529439999999983</v>
      </c>
      <c r="DO44">
        <f t="shared" si="30"/>
        <v>0</v>
      </c>
      <c r="DP44">
        <f t="shared" si="31"/>
        <v>0.38507890000000033</v>
      </c>
      <c r="DQ44">
        <f t="shared" si="32"/>
        <v>4.7171600000000424E-2</v>
      </c>
      <c r="DR44">
        <f t="shared" si="33"/>
        <v>4.6191700000000058E-2</v>
      </c>
      <c r="DS44">
        <f t="shared" si="34"/>
        <v>0</v>
      </c>
      <c r="DT44">
        <f t="shared" si="35"/>
        <v>0.70000000000000284</v>
      </c>
      <c r="DU44">
        <f t="shared" si="36"/>
        <v>0</v>
      </c>
      <c r="DV44">
        <f t="shared" si="37"/>
        <v>-0.14494869999999982</v>
      </c>
      <c r="DW44">
        <f t="shared" si="38"/>
        <v>0.40640690000000035</v>
      </c>
      <c r="DX44">
        <f t="shared" si="39"/>
        <v>-5.3090100000000362E-2</v>
      </c>
      <c r="DY44">
        <f t="shared" si="40"/>
        <v>1.6051025999999986</v>
      </c>
      <c r="DZ44">
        <f t="shared" si="41"/>
        <v>-1.6730757000000001</v>
      </c>
      <c r="EA44">
        <f t="shared" si="42"/>
        <v>0.95723820000000082</v>
      </c>
      <c r="EB44">
        <f t="shared" si="43"/>
        <v>-0.23103479999999976</v>
      </c>
      <c r="EC44">
        <f t="shared" si="44"/>
        <v>-0.19003810000000004</v>
      </c>
      <c r="ED44">
        <f t="shared" si="45"/>
        <v>0</v>
      </c>
      <c r="EE44">
        <f t="shared" si="46"/>
        <v>0</v>
      </c>
      <c r="EF44">
        <f t="shared" si="47"/>
        <v>2.2220000000006124E-4</v>
      </c>
      <c r="EG44">
        <f t="shared" si="48"/>
        <v>2.8388000000001412E-3</v>
      </c>
      <c r="EH44">
        <f t="shared" si="49"/>
        <v>6.7748999999999171E-3</v>
      </c>
      <c r="EI44">
        <f t="shared" si="50"/>
        <v>5.1850999999984992E-3</v>
      </c>
      <c r="EJ44">
        <f t="shared" si="51"/>
        <v>9.6612000000000364E-3</v>
      </c>
      <c r="EK44">
        <f t="shared" si="52"/>
        <v>1.1060699999999812E-2</v>
      </c>
      <c r="EL44">
        <f t="shared" si="53"/>
        <v>2.9368000000000727E-3</v>
      </c>
      <c r="EM44">
        <f t="shared" si="54"/>
        <v>0</v>
      </c>
      <c r="EN44">
        <f t="shared" si="55"/>
        <v>3.8999999999999986</v>
      </c>
      <c r="EO44">
        <f t="shared" si="56"/>
        <v>0</v>
      </c>
      <c r="EP44">
        <f t="shared" si="57"/>
        <v>0.1707147</v>
      </c>
      <c r="EQ44">
        <f t="shared" si="58"/>
        <v>0.33413480000000018</v>
      </c>
      <c r="ER44">
        <f t="shared" si="59"/>
        <v>0.60027410000000003</v>
      </c>
      <c r="ES44">
        <f t="shared" si="60"/>
        <v>0.69562249999999892</v>
      </c>
      <c r="ET44">
        <f t="shared" si="61"/>
        <v>0.94206089999999998</v>
      </c>
      <c r="EU44">
        <f t="shared" si="62"/>
        <v>0.87119679999999988</v>
      </c>
      <c r="EV44">
        <f t="shared" si="63"/>
        <v>0.24546029999999996</v>
      </c>
      <c r="EW44">
        <f t="shared" si="64"/>
        <v>0</v>
      </c>
      <c r="EX44">
        <f t="shared" si="65"/>
        <v>18.100000000000001</v>
      </c>
      <c r="EY44">
        <f t="shared" si="66"/>
        <v>0</v>
      </c>
      <c r="EZ44">
        <f t="shared" si="67"/>
        <v>0.20793729999999999</v>
      </c>
      <c r="FA44">
        <f t="shared" si="68"/>
        <v>1.6591170000000002</v>
      </c>
      <c r="FB44">
        <f t="shared" si="69"/>
        <v>2.9583455999999999</v>
      </c>
      <c r="FC44">
        <f t="shared" si="70"/>
        <v>1.9984082999999995</v>
      </c>
      <c r="FD44">
        <f t="shared" si="71"/>
        <v>0.8916006000000003</v>
      </c>
      <c r="FE44">
        <f t="shared" si="72"/>
        <v>9.0605492999999999</v>
      </c>
      <c r="FF44">
        <f t="shared" si="73"/>
        <v>1.3134829000000001</v>
      </c>
      <c r="FG44">
        <f t="shared" si="74"/>
        <v>3.4427999999999959E-3</v>
      </c>
      <c r="FH44">
        <f t="shared" si="75"/>
        <v>0.5</v>
      </c>
      <c r="FI44">
        <f t="shared" si="76"/>
        <v>0</v>
      </c>
      <c r="FJ44">
        <f t="shared" si="77"/>
        <v>-1.6379499999999991E-2</v>
      </c>
      <c r="FK44">
        <f t="shared" si="78"/>
        <v>9.3097399999999997E-2</v>
      </c>
      <c r="FL44">
        <f t="shared" si="79"/>
        <v>-0.11669969999999985</v>
      </c>
      <c r="FM44">
        <f t="shared" si="80"/>
        <v>1.1072005999999988</v>
      </c>
      <c r="FN44">
        <f t="shared" si="81"/>
        <v>7.1643299999999854E-2</v>
      </c>
      <c r="FO44">
        <f t="shared" si="82"/>
        <v>-0.5435181</v>
      </c>
      <c r="FP44">
        <f t="shared" si="83"/>
        <v>-9.8480200000000018E-2</v>
      </c>
      <c r="FQ44">
        <f t="shared" si="84"/>
        <v>1.2340699999999996E-2</v>
      </c>
      <c r="FR44">
        <f t="shared" si="85"/>
        <v>10.700000000000003</v>
      </c>
      <c r="FS44">
        <f t="shared" si="86"/>
        <v>0</v>
      </c>
      <c r="FT44">
        <f t="shared" si="87"/>
        <v>0.41059360000000011</v>
      </c>
      <c r="FU44">
        <f t="shared" si="88"/>
        <v>0.48593220000000015</v>
      </c>
      <c r="FV44">
        <f t="shared" si="89"/>
        <v>0.25816730000000021</v>
      </c>
      <c r="FW44">
        <f t="shared" si="90"/>
        <v>8.5847906999999992</v>
      </c>
      <c r="FX44">
        <f t="shared" si="91"/>
        <v>3.5002200000000094E-2</v>
      </c>
      <c r="FY44">
        <f t="shared" si="92"/>
        <v>0.8287659000000005</v>
      </c>
      <c r="FZ44">
        <f t="shared" si="93"/>
        <v>9.4863399999999931E-2</v>
      </c>
      <c r="GA44">
        <f t="shared" si="94"/>
        <v>1.0400099999999995E-2</v>
      </c>
      <c r="GB44">
        <f t="shared" si="95"/>
        <v>2.5</v>
      </c>
      <c r="GC44">
        <f t="shared" si="96"/>
        <v>0</v>
      </c>
      <c r="GD44">
        <f t="shared" si="97"/>
        <v>0.45885980000000004</v>
      </c>
      <c r="GE44">
        <f t="shared" si="98"/>
        <v>7.5586600000000281E-2</v>
      </c>
      <c r="GF44">
        <f t="shared" si="99"/>
        <v>0.33996959999999987</v>
      </c>
      <c r="GG44">
        <f t="shared" si="100"/>
        <v>0.71615409999999891</v>
      </c>
      <c r="GH44">
        <f t="shared" si="101"/>
        <v>1.1477997000000002</v>
      </c>
      <c r="GI44">
        <f t="shared" si="102"/>
        <v>-0.30432889999999979</v>
      </c>
      <c r="GJ44">
        <f t="shared" si="103"/>
        <v>4.3547900000000084E-2</v>
      </c>
      <c r="GK44">
        <f t="shared" si="104"/>
        <v>7.0135999999999948E-3</v>
      </c>
    </row>
    <row r="45" spans="1:193" x14ac:dyDescent="0.25">
      <c r="A45" t="s">
        <v>387</v>
      </c>
      <c r="B45">
        <v>40.1</v>
      </c>
      <c r="C45">
        <v>0.5</v>
      </c>
      <c r="D45">
        <v>1.6976591000000001</v>
      </c>
      <c r="E45">
        <v>2.1506056999999998</v>
      </c>
      <c r="F45">
        <v>5.3652224999999998</v>
      </c>
      <c r="G45">
        <v>9.0814123000000002</v>
      </c>
      <c r="H45">
        <v>6.9489068999999999</v>
      </c>
      <c r="I45">
        <v>11.1212511</v>
      </c>
      <c r="J45">
        <v>2.9381501999999999</v>
      </c>
      <c r="K45">
        <v>0.34123969999999998</v>
      </c>
      <c r="L45" s="2">
        <v>39.200000000000003</v>
      </c>
      <c r="M45" s="2">
        <v>0.5</v>
      </c>
      <c r="N45" s="2">
        <v>1.5533957</v>
      </c>
      <c r="O45" s="2">
        <v>2.3695648</v>
      </c>
      <c r="P45" s="2">
        <v>5.0856791000000001</v>
      </c>
      <c r="Q45" s="2">
        <v>10.169329599999999</v>
      </c>
      <c r="R45" s="2">
        <v>4.8680200999999999</v>
      </c>
      <c r="S45" s="2">
        <v>11.8157911</v>
      </c>
      <c r="T45" s="2">
        <v>2.6649791999999999</v>
      </c>
      <c r="U45" s="2">
        <v>0.18106749999999999</v>
      </c>
      <c r="V45" s="2">
        <v>39</v>
      </c>
      <c r="W45" s="2">
        <v>0.5</v>
      </c>
      <c r="X45" s="2">
        <v>1.7308854</v>
      </c>
      <c r="Y45" s="2">
        <v>2.0575111000000001</v>
      </c>
      <c r="Z45" s="2">
        <v>4.6965804000000002</v>
      </c>
      <c r="AA45" s="2">
        <v>10.742356300000001</v>
      </c>
      <c r="AB45" s="2">
        <v>7.8098806999999999</v>
      </c>
      <c r="AC45" s="2">
        <v>8.3235083000000003</v>
      </c>
      <c r="AD45" s="2">
        <v>2.6305608999999999</v>
      </c>
      <c r="AE45" s="2">
        <v>0.54601560000000005</v>
      </c>
      <c r="AF45" s="2">
        <v>40.1</v>
      </c>
      <c r="AG45" s="2">
        <v>0.5</v>
      </c>
      <c r="AH45" s="2">
        <v>1.6973855</v>
      </c>
      <c r="AI45" s="2">
        <v>2.1481493</v>
      </c>
      <c r="AJ45" s="2">
        <v>5.3577389999999996</v>
      </c>
      <c r="AK45" s="2">
        <v>9.0777788000000008</v>
      </c>
      <c r="AL45" s="2">
        <v>6.9346212999999999</v>
      </c>
      <c r="AM45" s="2">
        <v>11.1104536</v>
      </c>
      <c r="AN45" s="2">
        <v>2.9340725000000001</v>
      </c>
      <c r="AO45" s="2">
        <v>0.34123969999999998</v>
      </c>
      <c r="AP45" s="2">
        <v>35.6</v>
      </c>
      <c r="AQ45" s="2">
        <v>0.5</v>
      </c>
      <c r="AR45" s="2">
        <v>1.3181517</v>
      </c>
      <c r="AS45" s="2">
        <v>2.0076067000000002</v>
      </c>
      <c r="AT45" s="2">
        <v>4.7547784000000002</v>
      </c>
      <c r="AU45" s="2">
        <v>8.9806881000000001</v>
      </c>
      <c r="AV45" s="2">
        <v>3.6533343999999999</v>
      </c>
      <c r="AW45" s="2">
        <v>11.835688599999999</v>
      </c>
      <c r="AX45" s="2">
        <v>2.4812956000000002</v>
      </c>
      <c r="AY45" s="2">
        <v>9.3956799999999993E-2</v>
      </c>
      <c r="AZ45" s="2">
        <v>22.3</v>
      </c>
      <c r="BA45" s="2">
        <v>0.5</v>
      </c>
      <c r="BB45" s="2">
        <v>1.3399791999999999</v>
      </c>
      <c r="BC45" s="2">
        <v>0.74239120000000003</v>
      </c>
      <c r="BD45" s="2">
        <v>1.9397612</v>
      </c>
      <c r="BE45" s="2">
        <v>9.5731535000000001</v>
      </c>
      <c r="BF45" s="2">
        <v>5.2085347000000004</v>
      </c>
      <c r="BG45" s="2">
        <v>1.2516023999999999</v>
      </c>
      <c r="BH45" s="2">
        <v>1.3346260999999999</v>
      </c>
      <c r="BI45" s="2">
        <v>0.43067499999999997</v>
      </c>
      <c r="BJ45" s="2">
        <v>39.6</v>
      </c>
      <c r="BK45" s="2">
        <v>0.5</v>
      </c>
      <c r="BL45" s="2">
        <v>1.7425742</v>
      </c>
      <c r="BM45" s="2">
        <v>2.1012368000000001</v>
      </c>
      <c r="BN45" s="2">
        <v>5.0951753000000002</v>
      </c>
      <c r="BO45" s="2">
        <v>9.6212806999999998</v>
      </c>
      <c r="BP45" s="2">
        <v>7.2954034999999999</v>
      </c>
      <c r="BQ45" s="2">
        <v>10.059987100000001</v>
      </c>
      <c r="BR45" s="2">
        <v>2.8369526999999999</v>
      </c>
      <c r="BS45" s="2">
        <v>0.42835040000000002</v>
      </c>
      <c r="BT45" s="2">
        <v>29.9</v>
      </c>
      <c r="BU45" s="2">
        <v>0.5</v>
      </c>
      <c r="BV45" s="2">
        <v>1.0317586999999999</v>
      </c>
      <c r="BW45" s="2">
        <v>1.7800937999999999</v>
      </c>
      <c r="BX45" s="2">
        <v>4.4170221999999999</v>
      </c>
      <c r="BY45" s="2">
        <v>4.1988401</v>
      </c>
      <c r="BZ45" s="2">
        <v>6.6682081000000002</v>
      </c>
      <c r="CA45" s="2">
        <v>8.4509629999999998</v>
      </c>
      <c r="CB45" s="2">
        <v>2.4840778999999999</v>
      </c>
      <c r="CC45" s="2">
        <v>0.42160059999999999</v>
      </c>
      <c r="CD45" s="2">
        <v>37.4</v>
      </c>
      <c r="CE45" s="2">
        <v>0.5</v>
      </c>
      <c r="CF45" s="2">
        <v>1.1130943</v>
      </c>
      <c r="CG45" s="2">
        <v>2.3799592999999999</v>
      </c>
      <c r="CH45" s="2">
        <v>4.6781888</v>
      </c>
      <c r="CI45" s="2">
        <v>10.694513300000001</v>
      </c>
      <c r="CJ45" s="2">
        <v>4.0023279</v>
      </c>
      <c r="CK45" s="2">
        <v>11.4027891</v>
      </c>
      <c r="CL45" s="2">
        <v>2.4881947000000002</v>
      </c>
      <c r="CM45" s="2">
        <v>0.18955069999999999</v>
      </c>
      <c r="CO45" t="str">
        <f t="shared" si="4"/>
        <v>CA_Los Angeles1103</v>
      </c>
      <c r="CP45">
        <f t="shared" si="5"/>
        <v>40.1</v>
      </c>
      <c r="CQ45">
        <f t="shared" si="6"/>
        <v>0.5</v>
      </c>
      <c r="CR45">
        <f t="shared" si="7"/>
        <v>1.6976591000000001</v>
      </c>
      <c r="CS45">
        <f t="shared" si="8"/>
        <v>2.1506056999999998</v>
      </c>
      <c r="CT45">
        <f t="shared" si="9"/>
        <v>5.3652224999999998</v>
      </c>
      <c r="CU45">
        <f t="shared" si="10"/>
        <v>9.0814123000000002</v>
      </c>
      <c r="CV45">
        <f t="shared" si="11"/>
        <v>6.9489068999999999</v>
      </c>
      <c r="CW45">
        <f t="shared" si="12"/>
        <v>11.1212511</v>
      </c>
      <c r="CX45">
        <f t="shared" si="13"/>
        <v>2.9381501999999999</v>
      </c>
      <c r="CY45">
        <f t="shared" si="14"/>
        <v>0.34123969999999998</v>
      </c>
      <c r="CZ45">
        <f t="shared" si="15"/>
        <v>2.3999999999999986</v>
      </c>
      <c r="DA45">
        <f t="shared" si="16"/>
        <v>0.5</v>
      </c>
      <c r="DB45">
        <f t="shared" si="17"/>
        <v>-0.35638900000000096</v>
      </c>
      <c r="DC45">
        <f t="shared" si="18"/>
        <v>0.53227310000000161</v>
      </c>
      <c r="DD45">
        <f t="shared" si="19"/>
        <v>-1.5316330999999987</v>
      </c>
      <c r="DE45">
        <f t="shared" si="20"/>
        <v>9.4880542999999999</v>
      </c>
      <c r="DF45">
        <f t="shared" si="21"/>
        <v>-2.2020175999999987</v>
      </c>
      <c r="DG45">
        <f t="shared" si="22"/>
        <v>-3.597974500000003</v>
      </c>
      <c r="DH45">
        <f t="shared" si="23"/>
        <v>-0.71229179999999959</v>
      </c>
      <c r="DI45">
        <f t="shared" si="24"/>
        <v>0.24377840000000014</v>
      </c>
      <c r="DJ45">
        <f t="shared" si="25"/>
        <v>0.89999999999999858</v>
      </c>
      <c r="DK45">
        <f t="shared" si="26"/>
        <v>0</v>
      </c>
      <c r="DL45">
        <f t="shared" si="27"/>
        <v>0.14426340000000004</v>
      </c>
      <c r="DM45">
        <f t="shared" si="28"/>
        <v>-0.21895910000000018</v>
      </c>
      <c r="DN45">
        <f t="shared" si="29"/>
        <v>0.27954339999999966</v>
      </c>
      <c r="DO45">
        <f t="shared" si="30"/>
        <v>-1.0879172999999991</v>
      </c>
      <c r="DP45">
        <f t="shared" si="31"/>
        <v>2.0808868</v>
      </c>
      <c r="DQ45">
        <f t="shared" si="32"/>
        <v>-0.69453999999999994</v>
      </c>
      <c r="DR45">
        <f t="shared" si="33"/>
        <v>0.27317100000000005</v>
      </c>
      <c r="DS45">
        <f t="shared" si="34"/>
        <v>0.16017219999999999</v>
      </c>
      <c r="DT45">
        <f t="shared" si="35"/>
        <v>1.1000000000000014</v>
      </c>
      <c r="DU45">
        <f t="shared" si="36"/>
        <v>0</v>
      </c>
      <c r="DV45">
        <f t="shared" si="37"/>
        <v>-3.3226299999999931E-2</v>
      </c>
      <c r="DW45">
        <f t="shared" si="38"/>
        <v>9.3094599999999694E-2</v>
      </c>
      <c r="DX45">
        <f t="shared" si="39"/>
        <v>0.66864209999999957</v>
      </c>
      <c r="DY45">
        <f t="shared" si="40"/>
        <v>-1.6609440000000006</v>
      </c>
      <c r="DZ45">
        <f t="shared" si="41"/>
        <v>-0.86097380000000001</v>
      </c>
      <c r="EA45">
        <f t="shared" si="42"/>
        <v>2.7977428</v>
      </c>
      <c r="EB45">
        <f t="shared" si="43"/>
        <v>0.30758930000000007</v>
      </c>
      <c r="EC45">
        <f t="shared" si="44"/>
        <v>-0.20477590000000007</v>
      </c>
      <c r="ED45">
        <f t="shared" si="45"/>
        <v>0</v>
      </c>
      <c r="EE45">
        <f t="shared" si="46"/>
        <v>0</v>
      </c>
      <c r="EF45">
        <f t="shared" si="47"/>
        <v>2.7360000000009599E-4</v>
      </c>
      <c r="EG45">
        <f t="shared" si="48"/>
        <v>2.4563999999998032E-3</v>
      </c>
      <c r="EH45">
        <f t="shared" si="49"/>
        <v>7.4835000000001983E-3</v>
      </c>
      <c r="EI45">
        <f t="shared" si="50"/>
        <v>3.6334999999994011E-3</v>
      </c>
      <c r="EJ45">
        <f t="shared" si="51"/>
        <v>1.4285600000000009E-2</v>
      </c>
      <c r="EK45">
        <f t="shared" si="52"/>
        <v>1.0797500000000682E-2</v>
      </c>
      <c r="EL45">
        <f t="shared" si="53"/>
        <v>4.0776999999998509E-3</v>
      </c>
      <c r="EM45">
        <f t="shared" si="54"/>
        <v>0</v>
      </c>
      <c r="EN45">
        <f t="shared" si="55"/>
        <v>4.5</v>
      </c>
      <c r="EO45">
        <f t="shared" si="56"/>
        <v>0</v>
      </c>
      <c r="EP45">
        <f t="shared" si="57"/>
        <v>0.37950740000000005</v>
      </c>
      <c r="EQ45">
        <f t="shared" si="58"/>
        <v>0.14299899999999965</v>
      </c>
      <c r="ER45">
        <f t="shared" si="59"/>
        <v>0.6104440999999996</v>
      </c>
      <c r="ES45">
        <f t="shared" si="60"/>
        <v>0.10072420000000015</v>
      </c>
      <c r="ET45">
        <f t="shared" si="61"/>
        <v>3.2955725</v>
      </c>
      <c r="EU45">
        <f t="shared" si="62"/>
        <v>-0.71443749999999895</v>
      </c>
      <c r="EV45">
        <f t="shared" si="63"/>
        <v>0.45685459999999978</v>
      </c>
      <c r="EW45">
        <f t="shared" si="64"/>
        <v>0.24728289999999997</v>
      </c>
      <c r="EX45">
        <f t="shared" si="65"/>
        <v>17.8</v>
      </c>
      <c r="EY45">
        <f t="shared" si="66"/>
        <v>0</v>
      </c>
      <c r="EZ45">
        <f t="shared" si="67"/>
        <v>0.35767990000000016</v>
      </c>
      <c r="FA45">
        <f t="shared" si="68"/>
        <v>1.4082144999999997</v>
      </c>
      <c r="FB45">
        <f t="shared" si="69"/>
        <v>3.4254612999999998</v>
      </c>
      <c r="FC45">
        <f t="shared" si="70"/>
        <v>-0.49174119999999988</v>
      </c>
      <c r="FD45">
        <f t="shared" si="71"/>
        <v>1.7403721999999995</v>
      </c>
      <c r="FE45">
        <f t="shared" si="72"/>
        <v>9.8696487000000008</v>
      </c>
      <c r="FF45">
        <f t="shared" si="73"/>
        <v>1.6035241</v>
      </c>
      <c r="FG45">
        <f t="shared" si="74"/>
        <v>-8.9435299999999995E-2</v>
      </c>
      <c r="FH45">
        <f t="shared" si="75"/>
        <v>0.5</v>
      </c>
      <c r="FI45">
        <f t="shared" si="76"/>
        <v>0</v>
      </c>
      <c r="FJ45">
        <f t="shared" si="77"/>
        <v>-4.4915099999999875E-2</v>
      </c>
      <c r="FK45">
        <f t="shared" si="78"/>
        <v>4.9368899999999716E-2</v>
      </c>
      <c r="FL45">
        <f t="shared" si="79"/>
        <v>0.2700471999999996</v>
      </c>
      <c r="FM45">
        <f t="shared" si="80"/>
        <v>-0.53986839999999958</v>
      </c>
      <c r="FN45">
        <f t="shared" si="81"/>
        <v>-0.34649660000000004</v>
      </c>
      <c r="FO45">
        <f t="shared" si="82"/>
        <v>1.0612639999999995</v>
      </c>
      <c r="FP45">
        <f t="shared" si="83"/>
        <v>0.10119750000000005</v>
      </c>
      <c r="FQ45">
        <f t="shared" si="84"/>
        <v>-8.7110700000000041E-2</v>
      </c>
      <c r="FR45">
        <f t="shared" si="85"/>
        <v>10.200000000000003</v>
      </c>
      <c r="FS45">
        <f t="shared" si="86"/>
        <v>0</v>
      </c>
      <c r="FT45">
        <f t="shared" si="87"/>
        <v>0.66590040000000017</v>
      </c>
      <c r="FU45">
        <f t="shared" si="88"/>
        <v>0.37051189999999989</v>
      </c>
      <c r="FV45">
        <f t="shared" si="89"/>
        <v>0.94820029999999988</v>
      </c>
      <c r="FW45">
        <f t="shared" si="90"/>
        <v>4.8825722000000003</v>
      </c>
      <c r="FX45">
        <f t="shared" si="91"/>
        <v>0.28069879999999969</v>
      </c>
      <c r="FY45">
        <f t="shared" si="92"/>
        <v>2.6702881000000005</v>
      </c>
      <c r="FZ45">
        <f t="shared" si="93"/>
        <v>0.45407229999999998</v>
      </c>
      <c r="GA45">
        <f t="shared" si="94"/>
        <v>-8.0360900000000013E-2</v>
      </c>
      <c r="GB45">
        <f t="shared" si="95"/>
        <v>2.7000000000000028</v>
      </c>
      <c r="GC45">
        <f t="shared" si="96"/>
        <v>0</v>
      </c>
      <c r="GD45">
        <f t="shared" si="97"/>
        <v>0.58456480000000011</v>
      </c>
      <c r="GE45">
        <f t="shared" si="98"/>
        <v>-0.22935360000000005</v>
      </c>
      <c r="GF45">
        <f t="shared" si="99"/>
        <v>0.68703369999999975</v>
      </c>
      <c r="GG45">
        <f t="shared" si="100"/>
        <v>-1.6131010000000003</v>
      </c>
      <c r="GH45">
        <f t="shared" si="101"/>
        <v>2.9465789999999998</v>
      </c>
      <c r="GI45">
        <f t="shared" si="102"/>
        <v>-0.2815379999999994</v>
      </c>
      <c r="GJ45">
        <f t="shared" si="103"/>
        <v>0.44995549999999973</v>
      </c>
      <c r="GK45">
        <f t="shared" si="104"/>
        <v>0.15168899999999999</v>
      </c>
    </row>
    <row r="46" spans="1:193" x14ac:dyDescent="0.25">
      <c r="A46" t="s">
        <v>388</v>
      </c>
      <c r="B46">
        <v>29</v>
      </c>
      <c r="C46">
        <v>0.5</v>
      </c>
      <c r="D46">
        <v>0.76059169999999998</v>
      </c>
      <c r="E46">
        <v>1.6854944999999999</v>
      </c>
      <c r="F46">
        <v>3.0109739000000002</v>
      </c>
      <c r="G46">
        <v>11.986532199999999</v>
      </c>
      <c r="H46">
        <v>2.9345452999999999</v>
      </c>
      <c r="I46">
        <v>6.6025381000000003</v>
      </c>
      <c r="J46">
        <v>1.4531987</v>
      </c>
      <c r="K46">
        <v>9.9463800000000005E-2</v>
      </c>
      <c r="L46" s="2">
        <v>28.4</v>
      </c>
      <c r="M46" s="2">
        <v>0.5</v>
      </c>
      <c r="N46" s="2">
        <v>0.75554290000000002</v>
      </c>
      <c r="O46" s="2">
        <v>1.6854944999999999</v>
      </c>
      <c r="P46" s="2">
        <v>2.8580047999999998</v>
      </c>
      <c r="Q46" s="2">
        <v>11.986532199999999</v>
      </c>
      <c r="R46" s="2">
        <v>2.5465784</v>
      </c>
      <c r="S46" s="2">
        <v>6.5745487000000002</v>
      </c>
      <c r="T46" s="2">
        <v>1.4080733000000001</v>
      </c>
      <c r="U46" s="2">
        <v>9.9463800000000005E-2</v>
      </c>
      <c r="V46" s="2">
        <v>27.7</v>
      </c>
      <c r="W46" s="2">
        <v>0.5</v>
      </c>
      <c r="X46" s="2">
        <v>0.7378808</v>
      </c>
      <c r="Y46" s="2">
        <v>1.5745028999999999</v>
      </c>
      <c r="Z46" s="2">
        <v>3.0031363999999998</v>
      </c>
      <c r="AA46" s="2">
        <v>10.8638163</v>
      </c>
      <c r="AB46" s="2">
        <v>2.9223680000000001</v>
      </c>
      <c r="AC46" s="2">
        <v>6.5912446999999998</v>
      </c>
      <c r="AD46" s="2">
        <v>1.4498974</v>
      </c>
      <c r="AE46" s="2">
        <v>9.9463800000000005E-2</v>
      </c>
      <c r="AF46" s="2">
        <v>29</v>
      </c>
      <c r="AG46" s="2">
        <v>0.5</v>
      </c>
      <c r="AH46" s="2">
        <v>0.76043959999999999</v>
      </c>
      <c r="AI46" s="2">
        <v>1.6829911</v>
      </c>
      <c r="AJ46" s="2">
        <v>3.0064673000000002</v>
      </c>
      <c r="AK46" s="2">
        <v>11.981212599999999</v>
      </c>
      <c r="AL46" s="2">
        <v>2.9276059000000001</v>
      </c>
      <c r="AM46" s="2">
        <v>6.5959352999999998</v>
      </c>
      <c r="AN46" s="2">
        <v>1.4512970000000001</v>
      </c>
      <c r="AO46" s="2">
        <v>9.9463800000000005E-2</v>
      </c>
      <c r="AP46" s="2">
        <v>26.8</v>
      </c>
      <c r="AQ46" s="2">
        <v>0.5</v>
      </c>
      <c r="AR46" s="2">
        <v>0.70416210000000001</v>
      </c>
      <c r="AS46" s="2">
        <v>1.4566952</v>
      </c>
      <c r="AT46" s="2">
        <v>2.7002537000000002</v>
      </c>
      <c r="AU46" s="2">
        <v>11.437696499999999</v>
      </c>
      <c r="AV46" s="2">
        <v>2.5021412000000001</v>
      </c>
      <c r="AW46" s="2">
        <v>6.0881366999999997</v>
      </c>
      <c r="AX46" s="2">
        <v>1.3181050999999999</v>
      </c>
      <c r="AY46" s="2">
        <v>9.9463800000000005E-2</v>
      </c>
      <c r="AZ46" s="2">
        <v>17.5</v>
      </c>
      <c r="BA46" s="2">
        <v>0.5</v>
      </c>
      <c r="BB46" s="2">
        <v>0.65398219999999996</v>
      </c>
      <c r="BC46" s="2">
        <v>0.59994230000000004</v>
      </c>
      <c r="BD46" s="2">
        <v>1.0416087000000001</v>
      </c>
      <c r="BE46" s="2">
        <v>10.691759100000001</v>
      </c>
      <c r="BF46" s="2">
        <v>2.3694546000000001</v>
      </c>
      <c r="BG46" s="2">
        <v>0.80384520000000004</v>
      </c>
      <c r="BH46" s="2">
        <v>0.71912030000000005</v>
      </c>
      <c r="BI46" s="2">
        <v>0.1937006</v>
      </c>
      <c r="BJ46" s="2">
        <v>28.4</v>
      </c>
      <c r="BK46" s="2">
        <v>0.5</v>
      </c>
      <c r="BL46" s="2">
        <v>0.75872119999999998</v>
      </c>
      <c r="BM46" s="2">
        <v>1.6729665</v>
      </c>
      <c r="BN46" s="2">
        <v>2.8957388000000002</v>
      </c>
      <c r="BO46" s="2">
        <v>11.9445152</v>
      </c>
      <c r="BP46" s="2">
        <v>2.7262914</v>
      </c>
      <c r="BQ46" s="2">
        <v>6.4740038000000002</v>
      </c>
      <c r="BR46" s="2">
        <v>1.4083382</v>
      </c>
      <c r="BS46" s="2">
        <v>9.9463800000000005E-2</v>
      </c>
      <c r="BT46" s="2">
        <v>19.600000000000001</v>
      </c>
      <c r="BU46" s="2">
        <v>0.5</v>
      </c>
      <c r="BV46" s="2">
        <v>0.47756209999999999</v>
      </c>
      <c r="BW46" s="2">
        <v>1.4596457</v>
      </c>
      <c r="BX46" s="2">
        <v>2.7889029999999999</v>
      </c>
      <c r="BY46" s="2">
        <v>4.1746407000000003</v>
      </c>
      <c r="BZ46" s="2">
        <v>2.6844956999999998</v>
      </c>
      <c r="CA46" s="2">
        <v>6.1587477000000002</v>
      </c>
      <c r="CB46" s="2">
        <v>1.3497493</v>
      </c>
      <c r="CC46" s="2">
        <v>9.9463800000000005E-2</v>
      </c>
      <c r="CD46" s="2">
        <v>27.4</v>
      </c>
      <c r="CE46" s="2">
        <v>0.5</v>
      </c>
      <c r="CF46" s="2">
        <v>0.510521</v>
      </c>
      <c r="CG46" s="2">
        <v>1.6619295000000001</v>
      </c>
      <c r="CH46" s="2">
        <v>2.7129622000000002</v>
      </c>
      <c r="CI46" s="2">
        <v>11.879011200000001</v>
      </c>
      <c r="CJ46" s="2">
        <v>2.1892412000000001</v>
      </c>
      <c r="CK46" s="2">
        <v>6.5342197000000004</v>
      </c>
      <c r="CL46" s="2">
        <v>1.3689897</v>
      </c>
      <c r="CM46" s="2">
        <v>9.9463800000000005E-2</v>
      </c>
      <c r="CO46" t="str">
        <f t="shared" si="4"/>
        <v>CA_Los Angeles1201</v>
      </c>
      <c r="CP46">
        <f t="shared" si="5"/>
        <v>29</v>
      </c>
      <c r="CQ46">
        <f t="shared" si="6"/>
        <v>0.5</v>
      </c>
      <c r="CR46">
        <f t="shared" si="7"/>
        <v>0.76059169999999998</v>
      </c>
      <c r="CS46">
        <f t="shared" si="8"/>
        <v>1.6854944999999999</v>
      </c>
      <c r="CT46">
        <f t="shared" si="9"/>
        <v>3.0109739000000002</v>
      </c>
      <c r="CU46">
        <f t="shared" si="10"/>
        <v>11.986532199999999</v>
      </c>
      <c r="CV46">
        <f t="shared" si="11"/>
        <v>2.9345452999999999</v>
      </c>
      <c r="CW46">
        <f t="shared" si="12"/>
        <v>6.6025381000000003</v>
      </c>
      <c r="CX46">
        <f t="shared" si="13"/>
        <v>1.4531987</v>
      </c>
      <c r="CY46">
        <f t="shared" si="14"/>
        <v>9.9463800000000005E-2</v>
      </c>
      <c r="CZ46">
        <f t="shared" si="15"/>
        <v>1.7999999999999972</v>
      </c>
      <c r="DA46">
        <f t="shared" si="16"/>
        <v>0.5</v>
      </c>
      <c r="DB46">
        <f t="shared" si="17"/>
        <v>3.467000000000009E-2</v>
      </c>
      <c r="DC46">
        <f t="shared" si="18"/>
        <v>-4.2937999999994592E-3</v>
      </c>
      <c r="DD46">
        <f t="shared" si="19"/>
        <v>-6.974240000000087E-2</v>
      </c>
      <c r="DE46">
        <f t="shared" si="20"/>
        <v>1.0534584000000038</v>
      </c>
      <c r="DF46">
        <f t="shared" si="21"/>
        <v>0.32635930000000091</v>
      </c>
      <c r="DG46">
        <f t="shared" si="22"/>
        <v>-0.39708490000000207</v>
      </c>
      <c r="DH46">
        <f t="shared" si="23"/>
        <v>0.30117940000000032</v>
      </c>
      <c r="DI46">
        <f t="shared" si="24"/>
        <v>0.1937006</v>
      </c>
      <c r="DJ46">
        <f t="shared" si="25"/>
        <v>0.60000000000000142</v>
      </c>
      <c r="DK46">
        <f t="shared" si="26"/>
        <v>0</v>
      </c>
      <c r="DL46">
        <f t="shared" si="27"/>
        <v>5.0487999999999644E-3</v>
      </c>
      <c r="DM46">
        <f t="shared" si="28"/>
        <v>0</v>
      </c>
      <c r="DN46">
        <f t="shared" si="29"/>
        <v>0.15296910000000041</v>
      </c>
      <c r="DO46">
        <f t="shared" si="30"/>
        <v>0</v>
      </c>
      <c r="DP46">
        <f t="shared" si="31"/>
        <v>0.38796689999999989</v>
      </c>
      <c r="DQ46">
        <f t="shared" si="32"/>
        <v>2.7989400000000053E-2</v>
      </c>
      <c r="DR46">
        <f t="shared" si="33"/>
        <v>4.5125399999999871E-2</v>
      </c>
      <c r="DS46">
        <f t="shared" si="34"/>
        <v>0</v>
      </c>
      <c r="DT46">
        <f t="shared" si="35"/>
        <v>1.3000000000000007</v>
      </c>
      <c r="DU46">
        <f t="shared" si="36"/>
        <v>0</v>
      </c>
      <c r="DV46">
        <f t="shared" si="37"/>
        <v>2.2710899999999978E-2</v>
      </c>
      <c r="DW46">
        <f t="shared" si="38"/>
        <v>0.11099159999999997</v>
      </c>
      <c r="DX46">
        <f t="shared" si="39"/>
        <v>7.8375000000003858E-3</v>
      </c>
      <c r="DY46">
        <f t="shared" si="40"/>
        <v>1.1227158999999993</v>
      </c>
      <c r="DZ46">
        <f t="shared" si="41"/>
        <v>1.2177299999999835E-2</v>
      </c>
      <c r="EA46">
        <f t="shared" si="42"/>
        <v>1.1293400000000453E-2</v>
      </c>
      <c r="EB46">
        <f t="shared" si="43"/>
        <v>3.3012999999999515E-3</v>
      </c>
      <c r="EC46">
        <f t="shared" si="44"/>
        <v>0</v>
      </c>
      <c r="ED46">
        <f t="shared" si="45"/>
        <v>0</v>
      </c>
      <c r="EE46">
        <f t="shared" si="46"/>
        <v>0</v>
      </c>
      <c r="EF46">
        <f t="shared" si="47"/>
        <v>1.5209999999998836E-4</v>
      </c>
      <c r="EG46">
        <f t="shared" si="48"/>
        <v>2.5033999999999335E-3</v>
      </c>
      <c r="EH46">
        <f t="shared" si="49"/>
        <v>4.5066000000000273E-3</v>
      </c>
      <c r="EI46">
        <f t="shared" si="50"/>
        <v>5.3195999999999799E-3</v>
      </c>
      <c r="EJ46">
        <f t="shared" si="51"/>
        <v>6.9393999999998179E-3</v>
      </c>
      <c r="EK46">
        <f t="shared" si="52"/>
        <v>6.6028000000004639E-3</v>
      </c>
      <c r="EL46">
        <f t="shared" si="53"/>
        <v>1.9016999999998951E-3</v>
      </c>
      <c r="EM46">
        <f t="shared" si="54"/>
        <v>0</v>
      </c>
      <c r="EN46">
        <f t="shared" si="55"/>
        <v>2.1999999999999993</v>
      </c>
      <c r="EO46">
        <f t="shared" si="56"/>
        <v>0</v>
      </c>
      <c r="EP46">
        <f t="shared" si="57"/>
        <v>5.6429599999999969E-2</v>
      </c>
      <c r="EQ46">
        <f t="shared" si="58"/>
        <v>0.22879929999999993</v>
      </c>
      <c r="ER46">
        <f t="shared" si="59"/>
        <v>0.3107202</v>
      </c>
      <c r="ES46">
        <f t="shared" si="60"/>
        <v>0.5488356999999997</v>
      </c>
      <c r="ET46">
        <f t="shared" si="61"/>
        <v>0.43240409999999985</v>
      </c>
      <c r="EU46">
        <f t="shared" si="62"/>
        <v>0.51440140000000056</v>
      </c>
      <c r="EV46">
        <f t="shared" si="63"/>
        <v>0.13509360000000004</v>
      </c>
      <c r="EW46">
        <f t="shared" si="64"/>
        <v>0</v>
      </c>
      <c r="EX46">
        <f t="shared" si="65"/>
        <v>11.5</v>
      </c>
      <c r="EY46">
        <f t="shared" si="66"/>
        <v>0</v>
      </c>
      <c r="EZ46">
        <f t="shared" si="67"/>
        <v>0.10660950000000002</v>
      </c>
      <c r="FA46">
        <f t="shared" si="68"/>
        <v>1.0855522</v>
      </c>
      <c r="FB46">
        <f t="shared" si="69"/>
        <v>1.9693652000000001</v>
      </c>
      <c r="FC46">
        <f t="shared" si="70"/>
        <v>1.2947730999999987</v>
      </c>
      <c r="FD46">
        <f t="shared" si="71"/>
        <v>0.56509069999999983</v>
      </c>
      <c r="FE46">
        <f t="shared" si="72"/>
        <v>5.7986929000000007</v>
      </c>
      <c r="FF46">
        <f t="shared" si="73"/>
        <v>0.73407839999999991</v>
      </c>
      <c r="FG46">
        <f t="shared" si="74"/>
        <v>-9.4236799999999996E-2</v>
      </c>
      <c r="FH46">
        <f t="shared" si="75"/>
        <v>0.60000000000000142</v>
      </c>
      <c r="FI46">
        <f t="shared" si="76"/>
        <v>0</v>
      </c>
      <c r="FJ46">
        <f t="shared" si="77"/>
        <v>1.8704999999999972E-3</v>
      </c>
      <c r="FK46">
        <f t="shared" si="78"/>
        <v>1.2527999999999873E-2</v>
      </c>
      <c r="FL46">
        <f t="shared" si="79"/>
        <v>0.11523510000000003</v>
      </c>
      <c r="FM46">
        <f t="shared" si="80"/>
        <v>4.2016999999999527E-2</v>
      </c>
      <c r="FN46">
        <f t="shared" si="81"/>
        <v>0.20825389999999988</v>
      </c>
      <c r="FO46">
        <f t="shared" si="82"/>
        <v>0.1285343000000001</v>
      </c>
      <c r="FP46">
        <f t="shared" si="83"/>
        <v>4.486049999999997E-2</v>
      </c>
      <c r="FQ46">
        <f t="shared" si="84"/>
        <v>0</v>
      </c>
      <c r="FR46">
        <f t="shared" si="85"/>
        <v>9.3999999999999986</v>
      </c>
      <c r="FS46">
        <f t="shared" si="86"/>
        <v>0</v>
      </c>
      <c r="FT46">
        <f t="shared" si="87"/>
        <v>0.28302959999999999</v>
      </c>
      <c r="FU46">
        <f t="shared" si="88"/>
        <v>0.22584879999999985</v>
      </c>
      <c r="FV46">
        <f t="shared" si="89"/>
        <v>0.22207090000000029</v>
      </c>
      <c r="FW46">
        <f t="shared" si="90"/>
        <v>7.8118914999999989</v>
      </c>
      <c r="FX46">
        <f t="shared" si="91"/>
        <v>0.25004960000000009</v>
      </c>
      <c r="FY46">
        <f t="shared" si="92"/>
        <v>0.44379040000000014</v>
      </c>
      <c r="FZ46">
        <f t="shared" si="93"/>
        <v>0.10344939999999991</v>
      </c>
      <c r="GA46">
        <f t="shared" si="94"/>
        <v>0</v>
      </c>
      <c r="GB46">
        <f t="shared" si="95"/>
        <v>1.6000000000000014</v>
      </c>
      <c r="GC46">
        <f t="shared" si="96"/>
        <v>0</v>
      </c>
      <c r="GD46">
        <f t="shared" si="97"/>
        <v>0.25007069999999998</v>
      </c>
      <c r="GE46">
        <f t="shared" si="98"/>
        <v>2.3564999999999836E-2</v>
      </c>
      <c r="GF46">
        <f t="shared" si="99"/>
        <v>0.29801169999999999</v>
      </c>
      <c r="GG46">
        <f t="shared" si="100"/>
        <v>0.10752099999999842</v>
      </c>
      <c r="GH46">
        <f t="shared" si="101"/>
        <v>0.7453040999999998</v>
      </c>
      <c r="GI46">
        <f t="shared" si="102"/>
        <v>6.831839999999989E-2</v>
      </c>
      <c r="GJ46">
        <f t="shared" si="103"/>
        <v>8.4208999999999978E-2</v>
      </c>
      <c r="GK46">
        <f t="shared" si="104"/>
        <v>0</v>
      </c>
    </row>
    <row r="47" spans="1:193" x14ac:dyDescent="0.25">
      <c r="A47" t="s">
        <v>389</v>
      </c>
      <c r="B47">
        <v>41</v>
      </c>
      <c r="C47">
        <v>0.5</v>
      </c>
      <c r="D47">
        <v>1.4173172000000001</v>
      </c>
      <c r="E47">
        <v>2.6156744999999999</v>
      </c>
      <c r="F47">
        <v>4.8027348999999999</v>
      </c>
      <c r="G47">
        <v>13.620897299999999</v>
      </c>
      <c r="H47">
        <v>4.0868362999999999</v>
      </c>
      <c r="I47">
        <v>11.4212103</v>
      </c>
      <c r="J47">
        <v>2.4390714</v>
      </c>
      <c r="K47">
        <v>9.6258999999999997E-2</v>
      </c>
      <c r="L47" s="2">
        <v>40</v>
      </c>
      <c r="M47" s="2">
        <v>0.5</v>
      </c>
      <c r="N47" s="2">
        <v>1.4099625</v>
      </c>
      <c r="O47" s="2">
        <v>2.6156744999999999</v>
      </c>
      <c r="P47" s="2">
        <v>4.5812353999999997</v>
      </c>
      <c r="Q47" s="2">
        <v>13.620897299999999</v>
      </c>
      <c r="R47" s="2">
        <v>3.5017836</v>
      </c>
      <c r="S47" s="2">
        <v>11.3922825</v>
      </c>
      <c r="T47" s="2">
        <v>2.3807211000000001</v>
      </c>
      <c r="U47" s="2">
        <v>9.6258999999999997E-2</v>
      </c>
      <c r="V47" s="2">
        <v>40.1</v>
      </c>
      <c r="W47" s="2">
        <v>0.5</v>
      </c>
      <c r="X47" s="2">
        <v>1.3867392999999999</v>
      </c>
      <c r="Y47" s="2">
        <v>2.5365863000000002</v>
      </c>
      <c r="Z47" s="2">
        <v>4.7911276999999997</v>
      </c>
      <c r="AA47" s="2">
        <v>12.9138775</v>
      </c>
      <c r="AB47" s="2">
        <v>4.0755404999999998</v>
      </c>
      <c r="AC47" s="2">
        <v>11.395752</v>
      </c>
      <c r="AD47" s="2">
        <v>2.4334855000000002</v>
      </c>
      <c r="AE47" s="2">
        <v>9.6258999999999997E-2</v>
      </c>
      <c r="AF47" s="2">
        <v>40.9</v>
      </c>
      <c r="AG47" s="2">
        <v>0.5</v>
      </c>
      <c r="AH47" s="2">
        <v>1.4170337</v>
      </c>
      <c r="AI47" s="2">
        <v>2.6139758</v>
      </c>
      <c r="AJ47" s="2">
        <v>4.7968731</v>
      </c>
      <c r="AK47" s="2">
        <v>13.6159964</v>
      </c>
      <c r="AL47" s="2">
        <v>4.0798544999999997</v>
      </c>
      <c r="AM47" s="2">
        <v>11.409789099999999</v>
      </c>
      <c r="AN47" s="2">
        <v>2.436353</v>
      </c>
      <c r="AO47" s="2">
        <v>9.6258999999999997E-2</v>
      </c>
      <c r="AP47" s="2">
        <v>36.5</v>
      </c>
      <c r="AQ47" s="2">
        <v>0.5</v>
      </c>
      <c r="AR47" s="2">
        <v>1.2264527000000001</v>
      </c>
      <c r="AS47" s="2">
        <v>2.2414665</v>
      </c>
      <c r="AT47" s="2">
        <v>4.1580643999999998</v>
      </c>
      <c r="AU47" s="2">
        <v>12.561557799999999</v>
      </c>
      <c r="AV47" s="2">
        <v>3.0527985000000002</v>
      </c>
      <c r="AW47" s="2">
        <v>10.498727799999999</v>
      </c>
      <c r="AX47" s="2">
        <v>2.1794701000000001</v>
      </c>
      <c r="AY47" s="2">
        <v>9.6258999999999997E-2</v>
      </c>
      <c r="AZ47" s="2">
        <v>21.6</v>
      </c>
      <c r="BA47" s="2">
        <v>0.5</v>
      </c>
      <c r="BB47" s="2">
        <v>1.1508651000000001</v>
      </c>
      <c r="BC47" s="2">
        <v>0.69139240000000002</v>
      </c>
      <c r="BD47" s="2">
        <v>1.7575285</v>
      </c>
      <c r="BE47" s="2">
        <v>11.221962</v>
      </c>
      <c r="BF47" s="2">
        <v>3.2478281999999998</v>
      </c>
      <c r="BG47" s="2">
        <v>1.9807965000000001</v>
      </c>
      <c r="BH47" s="2">
        <v>1.0020213</v>
      </c>
      <c r="BI47" s="2">
        <v>9.6258999999999997E-2</v>
      </c>
      <c r="BJ47" s="2">
        <v>40.700000000000003</v>
      </c>
      <c r="BK47" s="2">
        <v>0.5</v>
      </c>
      <c r="BL47" s="2">
        <v>1.4163405</v>
      </c>
      <c r="BM47" s="2">
        <v>2.6123796000000001</v>
      </c>
      <c r="BN47" s="2">
        <v>4.7398930000000004</v>
      </c>
      <c r="BO47" s="2">
        <v>13.610239</v>
      </c>
      <c r="BP47" s="2">
        <v>3.9883305999999998</v>
      </c>
      <c r="BQ47" s="2">
        <v>11.331111</v>
      </c>
      <c r="BR47" s="2">
        <v>2.4137628000000002</v>
      </c>
      <c r="BS47" s="2">
        <v>9.6258999999999997E-2</v>
      </c>
      <c r="BT47" s="2">
        <v>29.5</v>
      </c>
      <c r="BU47" s="2">
        <v>0.5</v>
      </c>
      <c r="BV47" s="2">
        <v>0.90013650000000001</v>
      </c>
      <c r="BW47" s="2">
        <v>2.4013333000000001</v>
      </c>
      <c r="BX47" s="2">
        <v>4.3984370000000004</v>
      </c>
      <c r="BY47" s="2">
        <v>4.7594618999999998</v>
      </c>
      <c r="BZ47" s="2">
        <v>3.6199389000000002</v>
      </c>
      <c r="CA47" s="2">
        <v>10.6128292</v>
      </c>
      <c r="CB47" s="2">
        <v>2.2494721000000002</v>
      </c>
      <c r="CC47" s="2">
        <v>9.6258999999999997E-2</v>
      </c>
      <c r="CD47" s="2">
        <v>38.700000000000003</v>
      </c>
      <c r="CE47" s="2">
        <v>0.5</v>
      </c>
      <c r="CF47" s="2">
        <v>1.0132642000000001</v>
      </c>
      <c r="CG47" s="2">
        <v>2.5959959000000001</v>
      </c>
      <c r="CH47" s="2">
        <v>4.3940735000000002</v>
      </c>
      <c r="CI47" s="2">
        <v>13.491179499999999</v>
      </c>
      <c r="CJ47" s="2">
        <v>3.0401441999999999</v>
      </c>
      <c r="CK47" s="2">
        <v>11.3226175</v>
      </c>
      <c r="CL47" s="2">
        <v>2.3299308000000001</v>
      </c>
      <c r="CM47" s="2">
        <v>9.6258999999999997E-2</v>
      </c>
      <c r="CO47" t="str">
        <f t="shared" si="4"/>
        <v>CA_Los Angeles1301</v>
      </c>
      <c r="CP47">
        <f t="shared" si="5"/>
        <v>41</v>
      </c>
      <c r="CQ47">
        <f t="shared" si="6"/>
        <v>0.5</v>
      </c>
      <c r="CR47">
        <f t="shared" si="7"/>
        <v>1.4173172000000001</v>
      </c>
      <c r="CS47">
        <f t="shared" si="8"/>
        <v>2.6156744999999999</v>
      </c>
      <c r="CT47">
        <f t="shared" si="9"/>
        <v>4.8027348999999999</v>
      </c>
      <c r="CU47">
        <f t="shared" si="10"/>
        <v>13.620897299999999</v>
      </c>
      <c r="CV47">
        <f t="shared" si="11"/>
        <v>4.0868362999999999</v>
      </c>
      <c r="CW47">
        <f t="shared" si="12"/>
        <v>11.4212103</v>
      </c>
      <c r="CX47">
        <f t="shared" si="13"/>
        <v>2.4390714</v>
      </c>
      <c r="CY47">
        <f t="shared" si="14"/>
        <v>9.6258999999999997E-2</v>
      </c>
      <c r="CZ47">
        <f t="shared" si="15"/>
        <v>1.0000000000000071</v>
      </c>
      <c r="DA47">
        <f t="shared" si="16"/>
        <v>0.5</v>
      </c>
      <c r="DB47">
        <f t="shared" si="17"/>
        <v>-4.2590000000020112E-4</v>
      </c>
      <c r="DC47">
        <f t="shared" si="18"/>
        <v>-9.1719999999861912E-4</v>
      </c>
      <c r="DD47">
        <f t="shared" si="19"/>
        <v>-1.9116999999990725E-3</v>
      </c>
      <c r="DE47">
        <f t="shared" si="20"/>
        <v>0.44889030000000218</v>
      </c>
      <c r="DF47">
        <f t="shared" si="21"/>
        <v>-1.6350999999996674E-3</v>
      </c>
      <c r="DG47">
        <f t="shared" si="22"/>
        <v>-4.5665000000028044E-3</v>
      </c>
      <c r="DH47">
        <f t="shared" si="23"/>
        <v>0.35171690000000089</v>
      </c>
      <c r="DI47">
        <f t="shared" si="24"/>
        <v>9.6258999999999997E-2</v>
      </c>
      <c r="DJ47">
        <f t="shared" si="25"/>
        <v>1</v>
      </c>
      <c r="DK47">
        <f t="shared" si="26"/>
        <v>0</v>
      </c>
      <c r="DL47">
        <f t="shared" si="27"/>
        <v>7.3547000000000473E-3</v>
      </c>
      <c r="DM47">
        <f t="shared" si="28"/>
        <v>0</v>
      </c>
      <c r="DN47">
        <f t="shared" si="29"/>
        <v>0.22149950000000018</v>
      </c>
      <c r="DO47">
        <f t="shared" si="30"/>
        <v>0</v>
      </c>
      <c r="DP47">
        <f t="shared" si="31"/>
        <v>0.58505269999999987</v>
      </c>
      <c r="DQ47">
        <f t="shared" si="32"/>
        <v>2.8927799999999948E-2</v>
      </c>
      <c r="DR47">
        <f t="shared" si="33"/>
        <v>5.8350299999999855E-2</v>
      </c>
      <c r="DS47">
        <f t="shared" si="34"/>
        <v>0</v>
      </c>
      <c r="DT47">
        <f t="shared" si="35"/>
        <v>0.89999999999999858</v>
      </c>
      <c r="DU47">
        <f t="shared" si="36"/>
        <v>0</v>
      </c>
      <c r="DV47">
        <f t="shared" si="37"/>
        <v>3.0577900000000158E-2</v>
      </c>
      <c r="DW47">
        <f t="shared" si="38"/>
        <v>7.908819999999972E-2</v>
      </c>
      <c r="DX47">
        <f t="shared" si="39"/>
        <v>1.1607200000000262E-2</v>
      </c>
      <c r="DY47">
        <f t="shared" si="40"/>
        <v>0.70701979999999942</v>
      </c>
      <c r="DZ47">
        <f t="shared" si="41"/>
        <v>1.1295800000000078E-2</v>
      </c>
      <c r="EA47">
        <f t="shared" si="42"/>
        <v>2.5458300000000378E-2</v>
      </c>
      <c r="EB47">
        <f t="shared" si="43"/>
        <v>5.5858999999998105E-3</v>
      </c>
      <c r="EC47">
        <f t="shared" si="44"/>
        <v>0</v>
      </c>
      <c r="ED47">
        <f t="shared" si="45"/>
        <v>0.10000000000000142</v>
      </c>
      <c r="EE47">
        <f t="shared" si="46"/>
        <v>0</v>
      </c>
      <c r="EF47">
        <f t="shared" si="47"/>
        <v>2.8350000000010311E-4</v>
      </c>
      <c r="EG47">
        <f t="shared" si="48"/>
        <v>1.6986999999999419E-3</v>
      </c>
      <c r="EH47">
        <f t="shared" si="49"/>
        <v>5.8617999999999171E-3</v>
      </c>
      <c r="EI47">
        <f t="shared" si="50"/>
        <v>4.9008999999990976E-3</v>
      </c>
      <c r="EJ47">
        <f t="shared" si="51"/>
        <v>6.981800000000149E-3</v>
      </c>
      <c r="EK47">
        <f t="shared" si="52"/>
        <v>1.1421200000000908E-2</v>
      </c>
      <c r="EL47">
        <f t="shared" si="53"/>
        <v>2.7184000000000097E-3</v>
      </c>
      <c r="EM47">
        <f t="shared" si="54"/>
        <v>0</v>
      </c>
      <c r="EN47">
        <f t="shared" si="55"/>
        <v>4.5</v>
      </c>
      <c r="EO47">
        <f t="shared" si="56"/>
        <v>0</v>
      </c>
      <c r="EP47">
        <f t="shared" si="57"/>
        <v>0.19086449999999999</v>
      </c>
      <c r="EQ47">
        <f t="shared" si="58"/>
        <v>0.37420799999999987</v>
      </c>
      <c r="ER47">
        <f t="shared" si="59"/>
        <v>0.64467050000000015</v>
      </c>
      <c r="ES47">
        <f t="shared" si="60"/>
        <v>1.0593395000000001</v>
      </c>
      <c r="ET47">
        <f t="shared" si="61"/>
        <v>1.0340377999999997</v>
      </c>
      <c r="EU47">
        <f t="shared" si="62"/>
        <v>0.92248250000000098</v>
      </c>
      <c r="EV47">
        <f t="shared" si="63"/>
        <v>0.25960129999999992</v>
      </c>
      <c r="EW47">
        <f t="shared" si="64"/>
        <v>0</v>
      </c>
      <c r="EX47">
        <f t="shared" si="65"/>
        <v>19.399999999999999</v>
      </c>
      <c r="EY47">
        <f t="shared" si="66"/>
        <v>0</v>
      </c>
      <c r="EZ47">
        <f t="shared" si="67"/>
        <v>0.26645209999999997</v>
      </c>
      <c r="FA47">
        <f t="shared" si="68"/>
        <v>1.9242820999999999</v>
      </c>
      <c r="FB47">
        <f t="shared" si="69"/>
        <v>3.0452063999999996</v>
      </c>
      <c r="FC47">
        <f t="shared" si="70"/>
        <v>2.3989352999999998</v>
      </c>
      <c r="FD47">
        <f t="shared" si="71"/>
        <v>0.83900810000000003</v>
      </c>
      <c r="FE47">
        <f t="shared" si="72"/>
        <v>9.4404138</v>
      </c>
      <c r="FF47">
        <f t="shared" si="73"/>
        <v>1.4370501</v>
      </c>
      <c r="FG47">
        <f t="shared" si="74"/>
        <v>0</v>
      </c>
      <c r="FH47">
        <f t="shared" si="75"/>
        <v>0.29999999999999716</v>
      </c>
      <c r="FI47">
        <f t="shared" si="76"/>
        <v>0</v>
      </c>
      <c r="FJ47">
        <f t="shared" si="77"/>
        <v>9.7670000000005253E-4</v>
      </c>
      <c r="FK47">
        <f t="shared" si="78"/>
        <v>3.2948999999997675E-3</v>
      </c>
      <c r="FL47">
        <f t="shared" si="79"/>
        <v>6.2841899999999562E-2</v>
      </c>
      <c r="FM47">
        <f t="shared" si="80"/>
        <v>1.0658299999999343E-2</v>
      </c>
      <c r="FN47">
        <f t="shared" si="81"/>
        <v>9.8505700000000029E-2</v>
      </c>
      <c r="FO47">
        <f t="shared" si="82"/>
        <v>9.0099300000000326E-2</v>
      </c>
      <c r="FP47">
        <f t="shared" si="83"/>
        <v>2.5308599999999792E-2</v>
      </c>
      <c r="FQ47">
        <f t="shared" si="84"/>
        <v>0</v>
      </c>
      <c r="FR47">
        <f t="shared" si="85"/>
        <v>11.5</v>
      </c>
      <c r="FS47">
        <f t="shared" si="86"/>
        <v>0</v>
      </c>
      <c r="FT47">
        <f t="shared" si="87"/>
        <v>0.51718070000000005</v>
      </c>
      <c r="FU47">
        <f t="shared" si="88"/>
        <v>0.21434119999999979</v>
      </c>
      <c r="FV47">
        <f t="shared" si="89"/>
        <v>0.40429789999999954</v>
      </c>
      <c r="FW47">
        <f t="shared" si="90"/>
        <v>8.8614353999999995</v>
      </c>
      <c r="FX47">
        <f t="shared" si="91"/>
        <v>0.46689739999999968</v>
      </c>
      <c r="FY47">
        <f t="shared" si="92"/>
        <v>0.80838110000000007</v>
      </c>
      <c r="FZ47">
        <f t="shared" si="93"/>
        <v>0.1895992999999998</v>
      </c>
      <c r="GA47">
        <f t="shared" si="94"/>
        <v>0</v>
      </c>
      <c r="GB47">
        <f t="shared" si="95"/>
        <v>2.2999999999999972</v>
      </c>
      <c r="GC47">
        <f t="shared" si="96"/>
        <v>0</v>
      </c>
      <c r="GD47">
        <f t="shared" si="97"/>
        <v>0.404053</v>
      </c>
      <c r="GE47">
        <f t="shared" si="98"/>
        <v>1.9678599999999768E-2</v>
      </c>
      <c r="GF47">
        <f t="shared" si="99"/>
        <v>0.40866139999999973</v>
      </c>
      <c r="GG47">
        <f t="shared" si="100"/>
        <v>0.12971779999999988</v>
      </c>
      <c r="GH47">
        <f t="shared" si="101"/>
        <v>1.0466921</v>
      </c>
      <c r="GI47">
        <f t="shared" si="102"/>
        <v>9.859280000000048E-2</v>
      </c>
      <c r="GJ47">
        <f t="shared" si="103"/>
        <v>0.10914059999999992</v>
      </c>
      <c r="GK47">
        <f t="shared" si="104"/>
        <v>0</v>
      </c>
    </row>
    <row r="48" spans="1:193" x14ac:dyDescent="0.25">
      <c r="A48" t="s">
        <v>390</v>
      </c>
      <c r="B48">
        <v>39.799999999999997</v>
      </c>
      <c r="C48">
        <v>0.5</v>
      </c>
      <c r="D48">
        <v>1.4958007</v>
      </c>
      <c r="E48">
        <v>3.4643579</v>
      </c>
      <c r="F48">
        <v>4.3369532</v>
      </c>
      <c r="G48">
        <v>13.8419352</v>
      </c>
      <c r="H48">
        <v>3.6534502999999998</v>
      </c>
      <c r="I48">
        <v>10.2527781</v>
      </c>
      <c r="J48">
        <v>2.1663461000000002</v>
      </c>
      <c r="K48">
        <v>0.1217203</v>
      </c>
      <c r="L48" s="2">
        <v>39.299999999999997</v>
      </c>
      <c r="M48" s="2">
        <v>0.5</v>
      </c>
      <c r="N48" s="2">
        <v>1.4855244999999999</v>
      </c>
      <c r="O48" s="2">
        <v>3.4022884000000002</v>
      </c>
      <c r="P48" s="2">
        <v>3.9878724000000001</v>
      </c>
      <c r="Q48" s="2">
        <v>14.861278499999999</v>
      </c>
      <c r="R48" s="2">
        <v>3.5995708</v>
      </c>
      <c r="S48" s="2">
        <v>9.2834949000000009</v>
      </c>
      <c r="T48" s="2">
        <v>2.0474299999999999</v>
      </c>
      <c r="U48" s="2">
        <v>0.16433600000000001</v>
      </c>
      <c r="V48" s="2">
        <v>38</v>
      </c>
      <c r="W48" s="2">
        <v>0.5</v>
      </c>
      <c r="X48" s="2">
        <v>1.4382963</v>
      </c>
      <c r="Y48" s="2">
        <v>2.4811499000000001</v>
      </c>
      <c r="Z48" s="2">
        <v>4.8583917999999997</v>
      </c>
      <c r="AA48" s="2">
        <v>10.4975586</v>
      </c>
      <c r="AB48" s="2">
        <v>4.244256</v>
      </c>
      <c r="AC48" s="2">
        <v>11.4096212</v>
      </c>
      <c r="AD48" s="2">
        <v>2.4826188</v>
      </c>
      <c r="AE48" s="2">
        <v>9.7343100000000002E-2</v>
      </c>
      <c r="AF48" s="2">
        <v>39.799999999999997</v>
      </c>
      <c r="AG48" s="2">
        <v>0.5</v>
      </c>
      <c r="AH48" s="2">
        <v>1.4955016000000001</v>
      </c>
      <c r="AI48" s="2">
        <v>3.4618304000000002</v>
      </c>
      <c r="AJ48" s="2">
        <v>4.3315020000000004</v>
      </c>
      <c r="AK48" s="2">
        <v>13.837698899999999</v>
      </c>
      <c r="AL48" s="2">
        <v>3.6461039</v>
      </c>
      <c r="AM48" s="2">
        <v>10.243432</v>
      </c>
      <c r="AN48" s="2">
        <v>2.1640134</v>
      </c>
      <c r="AO48" s="2">
        <v>0.1217203</v>
      </c>
      <c r="AP48" s="2">
        <v>36</v>
      </c>
      <c r="AQ48" s="2">
        <v>0.5</v>
      </c>
      <c r="AR48" s="2">
        <v>1.3067544</v>
      </c>
      <c r="AS48" s="2">
        <v>3.0423651</v>
      </c>
      <c r="AT48" s="2">
        <v>3.7754047000000002</v>
      </c>
      <c r="AU48" s="2">
        <v>13.083762200000001</v>
      </c>
      <c r="AV48" s="2">
        <v>2.7669082</v>
      </c>
      <c r="AW48" s="2">
        <v>9.4573935999999996</v>
      </c>
      <c r="AX48" s="2">
        <v>1.9491011</v>
      </c>
      <c r="AY48" s="2">
        <v>0.1217203</v>
      </c>
      <c r="AZ48" s="2">
        <v>22.1</v>
      </c>
      <c r="BA48" s="2">
        <v>0.5</v>
      </c>
      <c r="BB48" s="2">
        <v>1.2446748000000001</v>
      </c>
      <c r="BC48" s="2">
        <v>1.1329857000000001</v>
      </c>
      <c r="BD48" s="2">
        <v>1.5757734999999999</v>
      </c>
      <c r="BE48" s="2">
        <v>12.1059074</v>
      </c>
      <c r="BF48" s="2">
        <v>2.9720599999999999</v>
      </c>
      <c r="BG48" s="2">
        <v>1.5905206999999999</v>
      </c>
      <c r="BH48" s="2">
        <v>0.93681219999999998</v>
      </c>
      <c r="BI48" s="2">
        <v>0.1229943</v>
      </c>
      <c r="BJ48" s="2">
        <v>39.299999999999997</v>
      </c>
      <c r="BK48" s="2">
        <v>0.5</v>
      </c>
      <c r="BL48" s="2">
        <v>1.4848981000000001</v>
      </c>
      <c r="BM48" s="2">
        <v>3.0390131</v>
      </c>
      <c r="BN48" s="2">
        <v>4.3408154999999997</v>
      </c>
      <c r="BO48" s="2">
        <v>13.5025902</v>
      </c>
      <c r="BP48" s="2">
        <v>3.9615668999999998</v>
      </c>
      <c r="BQ48" s="2">
        <v>10.1058159</v>
      </c>
      <c r="BR48" s="2">
        <v>2.2427597000000001</v>
      </c>
      <c r="BS48" s="2">
        <v>0.1518921</v>
      </c>
      <c r="BT48" s="2">
        <v>29</v>
      </c>
      <c r="BU48" s="2">
        <v>0.5</v>
      </c>
      <c r="BV48" s="2">
        <v>0.92574909999999999</v>
      </c>
      <c r="BW48" s="2">
        <v>2.4359044999999999</v>
      </c>
      <c r="BX48" s="2">
        <v>4.2680964000000001</v>
      </c>
      <c r="BY48" s="2">
        <v>4.6542706000000003</v>
      </c>
      <c r="BZ48" s="2">
        <v>3.8157949000000002</v>
      </c>
      <c r="CA48" s="2">
        <v>10.077920900000001</v>
      </c>
      <c r="CB48" s="2">
        <v>2.2344129000000001</v>
      </c>
      <c r="CC48" s="2">
        <v>0.14283309999999999</v>
      </c>
      <c r="CD48" s="2">
        <v>38</v>
      </c>
      <c r="CE48" s="2">
        <v>0.5</v>
      </c>
      <c r="CF48" s="2">
        <v>1.1925460000000001</v>
      </c>
      <c r="CG48" s="2">
        <v>3.3763274999999999</v>
      </c>
      <c r="CH48" s="2">
        <v>3.7873559000000001</v>
      </c>
      <c r="CI48" s="2">
        <v>14.778038</v>
      </c>
      <c r="CJ48" s="2">
        <v>3.0834427</v>
      </c>
      <c r="CK48" s="2">
        <v>9.2192077999999995</v>
      </c>
      <c r="CL48" s="2">
        <v>1.9743339</v>
      </c>
      <c r="CM48" s="2">
        <v>0.16433600000000001</v>
      </c>
      <c r="CO48" t="str">
        <f t="shared" si="4"/>
        <v>CA_Los Angeles1602</v>
      </c>
      <c r="CP48">
        <f t="shared" si="5"/>
        <v>39.799999999999997</v>
      </c>
      <c r="CQ48">
        <f t="shared" si="6"/>
        <v>0.5</v>
      </c>
      <c r="CR48">
        <f t="shared" si="7"/>
        <v>1.4958007</v>
      </c>
      <c r="CS48">
        <f t="shared" si="8"/>
        <v>3.4643579</v>
      </c>
      <c r="CT48">
        <f t="shared" si="9"/>
        <v>4.3369532</v>
      </c>
      <c r="CU48">
        <f t="shared" si="10"/>
        <v>13.8419352</v>
      </c>
      <c r="CV48">
        <f t="shared" si="11"/>
        <v>3.6534502999999998</v>
      </c>
      <c r="CW48">
        <f t="shared" si="12"/>
        <v>10.2527781</v>
      </c>
      <c r="CX48">
        <f t="shared" si="13"/>
        <v>2.1663461000000002</v>
      </c>
      <c r="CY48">
        <f t="shared" si="14"/>
        <v>0.1217203</v>
      </c>
      <c r="CZ48">
        <f t="shared" si="15"/>
        <v>2.9000000000000128</v>
      </c>
      <c r="DA48">
        <f t="shared" si="16"/>
        <v>0.5</v>
      </c>
      <c r="DB48">
        <f t="shared" si="17"/>
        <v>0.10333990000000037</v>
      </c>
      <c r="DC48">
        <f t="shared" si="18"/>
        <v>-1.8786406999999987</v>
      </c>
      <c r="DD48">
        <f t="shared" si="19"/>
        <v>0.56653980000000059</v>
      </c>
      <c r="DE48">
        <f t="shared" si="20"/>
        <v>0.42755799999999944</v>
      </c>
      <c r="DF48">
        <f t="shared" si="21"/>
        <v>2.5155513000000012</v>
      </c>
      <c r="DG48">
        <f t="shared" si="22"/>
        <v>-0.38203970000000353</v>
      </c>
      <c r="DH48">
        <f t="shared" si="23"/>
        <v>0.86705929999999887</v>
      </c>
      <c r="DI48">
        <f t="shared" si="24"/>
        <v>0.23513309999999998</v>
      </c>
      <c r="DJ48">
        <f t="shared" si="25"/>
        <v>0.5</v>
      </c>
      <c r="DK48">
        <f t="shared" si="26"/>
        <v>0</v>
      </c>
      <c r="DL48">
        <f t="shared" si="27"/>
        <v>1.0276200000000069E-2</v>
      </c>
      <c r="DM48">
        <f t="shared" si="28"/>
        <v>6.2069499999999778E-2</v>
      </c>
      <c r="DN48">
        <f t="shared" si="29"/>
        <v>0.34908079999999986</v>
      </c>
      <c r="DO48">
        <f t="shared" si="30"/>
        <v>-1.0193432999999992</v>
      </c>
      <c r="DP48">
        <f t="shared" si="31"/>
        <v>5.3879499999999858E-2</v>
      </c>
      <c r="DQ48">
        <f t="shared" si="32"/>
        <v>0.96928319999999957</v>
      </c>
      <c r="DR48">
        <f t="shared" si="33"/>
        <v>0.1189161000000003</v>
      </c>
      <c r="DS48">
        <f t="shared" si="34"/>
        <v>-4.2615700000000006E-2</v>
      </c>
      <c r="DT48">
        <f t="shared" si="35"/>
        <v>1.7999999999999972</v>
      </c>
      <c r="DU48">
        <f t="shared" si="36"/>
        <v>0</v>
      </c>
      <c r="DV48">
        <f t="shared" si="37"/>
        <v>5.7504400000000011E-2</v>
      </c>
      <c r="DW48">
        <f t="shared" si="38"/>
        <v>0.98320799999999986</v>
      </c>
      <c r="DX48">
        <f t="shared" si="39"/>
        <v>-0.52143859999999975</v>
      </c>
      <c r="DY48">
        <f t="shared" si="40"/>
        <v>3.3443766000000004</v>
      </c>
      <c r="DZ48">
        <f t="shared" si="41"/>
        <v>-0.59080570000000021</v>
      </c>
      <c r="EA48">
        <f t="shared" si="42"/>
        <v>-1.1568430999999997</v>
      </c>
      <c r="EB48">
        <f t="shared" si="43"/>
        <v>-0.31627269999999985</v>
      </c>
      <c r="EC48">
        <f t="shared" si="44"/>
        <v>2.4377200000000002E-2</v>
      </c>
      <c r="ED48">
        <f t="shared" si="45"/>
        <v>0</v>
      </c>
      <c r="EE48">
        <f t="shared" si="46"/>
        <v>0</v>
      </c>
      <c r="EF48">
        <f t="shared" si="47"/>
        <v>2.9909999999988557E-4</v>
      </c>
      <c r="EG48">
        <f t="shared" si="48"/>
        <v>2.5274999999997938E-3</v>
      </c>
      <c r="EH48">
        <f t="shared" si="49"/>
        <v>5.4511999999995453E-3</v>
      </c>
      <c r="EI48">
        <f t="shared" si="50"/>
        <v>4.2363000000005258E-3</v>
      </c>
      <c r="EJ48">
        <f t="shared" si="51"/>
        <v>7.3463999999998641E-3</v>
      </c>
      <c r="EK48">
        <f t="shared" si="52"/>
        <v>9.3461000000001349E-3</v>
      </c>
      <c r="EL48">
        <f t="shared" si="53"/>
        <v>2.3327000000001874E-3</v>
      </c>
      <c r="EM48">
        <f t="shared" si="54"/>
        <v>0</v>
      </c>
      <c r="EN48">
        <f t="shared" si="55"/>
        <v>3.7999999999999972</v>
      </c>
      <c r="EO48">
        <f t="shared" si="56"/>
        <v>0</v>
      </c>
      <c r="EP48">
        <f t="shared" si="57"/>
        <v>0.1890463</v>
      </c>
      <c r="EQ48">
        <f t="shared" si="58"/>
        <v>0.42199279999999995</v>
      </c>
      <c r="ER48">
        <f t="shared" si="59"/>
        <v>0.56154849999999978</v>
      </c>
      <c r="ES48">
        <f t="shared" si="60"/>
        <v>0.75817299999999932</v>
      </c>
      <c r="ET48">
        <f t="shared" si="61"/>
        <v>0.88654209999999978</v>
      </c>
      <c r="EU48">
        <f t="shared" si="62"/>
        <v>0.79538450000000083</v>
      </c>
      <c r="EV48">
        <f t="shared" si="63"/>
        <v>0.21724500000000013</v>
      </c>
      <c r="EW48">
        <f t="shared" si="64"/>
        <v>0</v>
      </c>
      <c r="EX48">
        <f t="shared" si="65"/>
        <v>17.699999999999996</v>
      </c>
      <c r="EY48">
        <f t="shared" si="66"/>
        <v>0</v>
      </c>
      <c r="EZ48">
        <f t="shared" si="67"/>
        <v>0.2511258999999999</v>
      </c>
      <c r="FA48">
        <f t="shared" si="68"/>
        <v>2.3313721999999997</v>
      </c>
      <c r="FB48">
        <f t="shared" si="69"/>
        <v>2.7611797</v>
      </c>
      <c r="FC48">
        <f t="shared" si="70"/>
        <v>1.7360278000000005</v>
      </c>
      <c r="FD48">
        <f t="shared" si="71"/>
        <v>0.68139029999999989</v>
      </c>
      <c r="FE48">
        <f t="shared" si="72"/>
        <v>8.6622574000000014</v>
      </c>
      <c r="FF48">
        <f t="shared" si="73"/>
        <v>1.2295339000000003</v>
      </c>
      <c r="FG48">
        <f t="shared" si="74"/>
        <v>-1.2739999999999974E-3</v>
      </c>
      <c r="FH48">
        <f t="shared" si="75"/>
        <v>0.5</v>
      </c>
      <c r="FI48">
        <f t="shared" si="76"/>
        <v>0</v>
      </c>
      <c r="FJ48">
        <f t="shared" si="77"/>
        <v>1.0902599999999874E-2</v>
      </c>
      <c r="FK48">
        <f t="shared" si="78"/>
        <v>0.42534479999999997</v>
      </c>
      <c r="FL48">
        <f t="shared" si="79"/>
        <v>-3.8622999999997631E-3</v>
      </c>
      <c r="FM48">
        <f t="shared" si="80"/>
        <v>0.33934499999999979</v>
      </c>
      <c r="FN48">
        <f t="shared" si="81"/>
        <v>-0.30811659999999996</v>
      </c>
      <c r="FO48">
        <f t="shared" si="82"/>
        <v>0.14696220000000082</v>
      </c>
      <c r="FP48">
        <f t="shared" si="83"/>
        <v>-7.641359999999997E-2</v>
      </c>
      <c r="FQ48">
        <f t="shared" si="84"/>
        <v>-3.0171799999999999E-2</v>
      </c>
      <c r="FR48">
        <f t="shared" si="85"/>
        <v>10.799999999999997</v>
      </c>
      <c r="FS48">
        <f t="shared" si="86"/>
        <v>0</v>
      </c>
      <c r="FT48">
        <f t="shared" si="87"/>
        <v>0.57005159999999999</v>
      </c>
      <c r="FU48">
        <f t="shared" si="88"/>
        <v>1.0284534000000001</v>
      </c>
      <c r="FV48">
        <f t="shared" si="89"/>
        <v>6.8856799999999829E-2</v>
      </c>
      <c r="FW48">
        <f t="shared" si="90"/>
        <v>9.1876645999999997</v>
      </c>
      <c r="FX48">
        <f t="shared" si="91"/>
        <v>-0.16234460000000039</v>
      </c>
      <c r="FY48">
        <f t="shared" si="92"/>
        <v>0.17485719999999993</v>
      </c>
      <c r="FZ48">
        <f t="shared" si="93"/>
        <v>-6.8066799999999983E-2</v>
      </c>
      <c r="GA48">
        <f t="shared" si="94"/>
        <v>-2.1112799999999987E-2</v>
      </c>
      <c r="GB48">
        <f t="shared" si="95"/>
        <v>1.7999999999999972</v>
      </c>
      <c r="GC48">
        <f t="shared" si="96"/>
        <v>0</v>
      </c>
      <c r="GD48">
        <f t="shared" si="97"/>
        <v>0.30325469999999988</v>
      </c>
      <c r="GE48">
        <f t="shared" si="98"/>
        <v>8.8030400000000064E-2</v>
      </c>
      <c r="GF48">
        <f t="shared" si="99"/>
        <v>0.54959729999999984</v>
      </c>
      <c r="GG48">
        <f t="shared" si="100"/>
        <v>-0.93610280000000046</v>
      </c>
      <c r="GH48">
        <f t="shared" si="101"/>
        <v>0.57000759999999984</v>
      </c>
      <c r="GI48">
        <f t="shared" si="102"/>
        <v>1.0335703000000009</v>
      </c>
      <c r="GJ48">
        <f t="shared" si="103"/>
        <v>0.19201220000000019</v>
      </c>
      <c r="GK48">
        <f t="shared" si="104"/>
        <v>-4.2615700000000006E-2</v>
      </c>
    </row>
    <row r="49" spans="1:193" x14ac:dyDescent="0.25">
      <c r="A49" t="s">
        <v>391</v>
      </c>
      <c r="B49">
        <v>37.1</v>
      </c>
      <c r="C49">
        <v>0.5</v>
      </c>
      <c r="D49">
        <v>1.6334276999999999</v>
      </c>
      <c r="E49">
        <v>2.5274133999999999</v>
      </c>
      <c r="F49">
        <v>4.9515346999999998</v>
      </c>
      <c r="G49">
        <v>8.7688474999999997</v>
      </c>
      <c r="H49">
        <v>5.8575705999999998</v>
      </c>
      <c r="I49">
        <v>10.0909681</v>
      </c>
      <c r="J49">
        <v>2.5514242999999999</v>
      </c>
      <c r="K49">
        <v>0.21881110000000001</v>
      </c>
      <c r="L49" s="2">
        <v>36.299999999999997</v>
      </c>
      <c r="M49" s="2">
        <v>0.5</v>
      </c>
      <c r="N49" s="2">
        <v>1.5619430999999999</v>
      </c>
      <c r="O49" s="2">
        <v>2.5598782999999998</v>
      </c>
      <c r="P49" s="2">
        <v>4.8028684000000004</v>
      </c>
      <c r="Q49" s="2">
        <v>8.4989928999999993</v>
      </c>
      <c r="R49" s="2">
        <v>4.8778595999999999</v>
      </c>
      <c r="S49" s="2">
        <v>10.833046</v>
      </c>
      <c r="T49" s="2">
        <v>2.5158166999999998</v>
      </c>
      <c r="U49" s="2">
        <v>0.21179770000000001</v>
      </c>
      <c r="V49" s="2">
        <v>35.799999999999997</v>
      </c>
      <c r="W49" s="2">
        <v>0.5</v>
      </c>
      <c r="X49" s="2">
        <v>1.5259263999999999</v>
      </c>
      <c r="Y49" s="2">
        <v>2.4256103000000002</v>
      </c>
      <c r="Z49" s="2">
        <v>4.9182854000000003</v>
      </c>
      <c r="AA49" s="2">
        <v>7.7424350000000004</v>
      </c>
      <c r="AB49" s="2">
        <v>5.1789531999999996</v>
      </c>
      <c r="AC49" s="2">
        <v>10.846934299999999</v>
      </c>
      <c r="AD49" s="2">
        <v>2.5451874999999999</v>
      </c>
      <c r="AE49" s="2">
        <v>0.21179770000000001</v>
      </c>
      <c r="AF49" s="2">
        <v>37</v>
      </c>
      <c r="AG49" s="2">
        <v>0.5</v>
      </c>
      <c r="AH49" s="2">
        <v>1.6331277</v>
      </c>
      <c r="AI49" s="2">
        <v>2.5248257999999999</v>
      </c>
      <c r="AJ49" s="2">
        <v>4.9447846000000002</v>
      </c>
      <c r="AK49" s="2">
        <v>8.7656554999999994</v>
      </c>
      <c r="AL49" s="2">
        <v>5.8457550999999999</v>
      </c>
      <c r="AM49" s="2">
        <v>10.081682199999999</v>
      </c>
      <c r="AN49" s="2">
        <v>2.5480933000000001</v>
      </c>
      <c r="AO49" s="2">
        <v>0.21881110000000001</v>
      </c>
      <c r="AP49" s="2">
        <v>33.1</v>
      </c>
      <c r="AQ49" s="2">
        <v>0.5</v>
      </c>
      <c r="AR49" s="2">
        <v>1.4530624999999999</v>
      </c>
      <c r="AS49" s="2">
        <v>2.1838932</v>
      </c>
      <c r="AT49" s="2">
        <v>4.3197755999999998</v>
      </c>
      <c r="AU49" s="2">
        <v>8.2558193000000006</v>
      </c>
      <c r="AV49" s="2">
        <v>4.7080212000000001</v>
      </c>
      <c r="AW49" s="2">
        <v>9.2905177999999999</v>
      </c>
      <c r="AX49" s="2">
        <v>2.2563192999999999</v>
      </c>
      <c r="AY49" s="2">
        <v>0.21881110000000001</v>
      </c>
      <c r="AZ49" s="2">
        <v>18.899999999999999</v>
      </c>
      <c r="BA49" s="2">
        <v>0.5</v>
      </c>
      <c r="BB49" s="2">
        <v>1.3138053000000001</v>
      </c>
      <c r="BC49" s="2">
        <v>0.8337734</v>
      </c>
      <c r="BD49" s="2">
        <v>1.9352156</v>
      </c>
      <c r="BE49" s="2">
        <v>7.1347218000000003</v>
      </c>
      <c r="BF49" s="2">
        <v>4.0882944999999999</v>
      </c>
      <c r="BG49" s="2">
        <v>1.7447305</v>
      </c>
      <c r="BH49" s="2">
        <v>1.2241229</v>
      </c>
      <c r="BI49" s="2">
        <v>0.19667470000000001</v>
      </c>
      <c r="BJ49" s="2">
        <v>36.5</v>
      </c>
      <c r="BK49" s="2">
        <v>0.5</v>
      </c>
      <c r="BL49" s="2">
        <v>1.6317667</v>
      </c>
      <c r="BM49" s="2">
        <v>2.5198657999999998</v>
      </c>
      <c r="BN49" s="2">
        <v>4.8364552999999999</v>
      </c>
      <c r="BO49" s="2">
        <v>8.7570399999999999</v>
      </c>
      <c r="BP49" s="2">
        <v>5.6099772000000003</v>
      </c>
      <c r="BQ49" s="2">
        <v>9.9865674999999996</v>
      </c>
      <c r="BR49" s="2">
        <v>2.4955394000000002</v>
      </c>
      <c r="BS49" s="2">
        <v>0.21881110000000001</v>
      </c>
      <c r="BT49" s="2">
        <v>28.9</v>
      </c>
      <c r="BU49" s="2">
        <v>0.5</v>
      </c>
      <c r="BV49" s="2">
        <v>1.066686</v>
      </c>
      <c r="BW49" s="2">
        <v>2.1925849999999998</v>
      </c>
      <c r="BX49" s="2">
        <v>4.5480217999999999</v>
      </c>
      <c r="BY49" s="2">
        <v>3.3349342000000002</v>
      </c>
      <c r="BZ49" s="2">
        <v>5.3196979000000004</v>
      </c>
      <c r="CA49" s="2">
        <v>9.3635979000000003</v>
      </c>
      <c r="CB49" s="2">
        <v>2.3587294000000001</v>
      </c>
      <c r="CC49" s="2">
        <v>0.21825510000000001</v>
      </c>
      <c r="CD49" s="2">
        <v>34.1</v>
      </c>
      <c r="CE49" s="2">
        <v>0.5</v>
      </c>
      <c r="CF49" s="2">
        <v>1.0936148000000001</v>
      </c>
      <c r="CG49" s="2">
        <v>2.5286602999999999</v>
      </c>
      <c r="CH49" s="2">
        <v>4.4416818999999998</v>
      </c>
      <c r="CI49" s="2">
        <v>8.4106912999999999</v>
      </c>
      <c r="CJ49" s="2">
        <v>3.8662524</v>
      </c>
      <c r="CK49" s="2">
        <v>10.7633686</v>
      </c>
      <c r="CL49" s="2">
        <v>2.3769922000000001</v>
      </c>
      <c r="CM49" s="2">
        <v>0.21179770000000001</v>
      </c>
      <c r="CO49" t="str">
        <f t="shared" si="4"/>
        <v>CA_Los Angeles2005</v>
      </c>
      <c r="CP49">
        <f t="shared" si="5"/>
        <v>37.1</v>
      </c>
      <c r="CQ49">
        <f t="shared" si="6"/>
        <v>0.5</v>
      </c>
      <c r="CR49">
        <f t="shared" si="7"/>
        <v>1.6334276999999999</v>
      </c>
      <c r="CS49">
        <f t="shared" si="8"/>
        <v>2.5274133999999999</v>
      </c>
      <c r="CT49">
        <f t="shared" si="9"/>
        <v>4.9515346999999998</v>
      </c>
      <c r="CU49">
        <f t="shared" si="10"/>
        <v>8.7688474999999997</v>
      </c>
      <c r="CV49">
        <f t="shared" si="11"/>
        <v>5.8575705999999998</v>
      </c>
      <c r="CW49">
        <f t="shared" si="12"/>
        <v>10.0909681</v>
      </c>
      <c r="CX49">
        <f t="shared" si="13"/>
        <v>2.5514242999999999</v>
      </c>
      <c r="CY49">
        <f t="shared" si="14"/>
        <v>0.21881110000000001</v>
      </c>
      <c r="CZ49">
        <f t="shared" si="15"/>
        <v>0.89999999999998437</v>
      </c>
      <c r="DA49">
        <f t="shared" si="16"/>
        <v>0.5</v>
      </c>
      <c r="DB49">
        <f t="shared" si="17"/>
        <v>-0.15406139999999957</v>
      </c>
      <c r="DC49">
        <f t="shared" si="18"/>
        <v>7.7198300000000053E-2</v>
      </c>
      <c r="DD49">
        <f t="shared" si="19"/>
        <v>8.6345700000001635E-2</v>
      </c>
      <c r="DE49">
        <f t="shared" si="20"/>
        <v>-0.48164249999999775</v>
      </c>
      <c r="DF49">
        <f t="shared" si="21"/>
        <v>-1.5081830999999992</v>
      </c>
      <c r="DG49">
        <f t="shared" si="22"/>
        <v>2.2736681000000001</v>
      </c>
      <c r="DH49">
        <f t="shared" si="23"/>
        <v>0.46083060000000131</v>
      </c>
      <c r="DI49">
        <f t="shared" si="24"/>
        <v>0.1750785</v>
      </c>
      <c r="DJ49">
        <f t="shared" si="25"/>
        <v>0.80000000000000426</v>
      </c>
      <c r="DK49">
        <f t="shared" si="26"/>
        <v>0</v>
      </c>
      <c r="DL49">
        <f t="shared" si="27"/>
        <v>7.1484600000000009E-2</v>
      </c>
      <c r="DM49">
        <f t="shared" si="28"/>
        <v>-3.2464899999999908E-2</v>
      </c>
      <c r="DN49">
        <f t="shared" si="29"/>
        <v>0.14866629999999947</v>
      </c>
      <c r="DO49">
        <f t="shared" si="30"/>
        <v>0.26985460000000039</v>
      </c>
      <c r="DP49">
        <f t="shared" si="31"/>
        <v>0.979711</v>
      </c>
      <c r="DQ49">
        <f t="shared" si="32"/>
        <v>-0.74207789999999996</v>
      </c>
      <c r="DR49">
        <f t="shared" si="33"/>
        <v>3.5607600000000073E-2</v>
      </c>
      <c r="DS49">
        <f t="shared" si="34"/>
        <v>7.013400000000003E-3</v>
      </c>
      <c r="DT49">
        <f t="shared" si="35"/>
        <v>1.3000000000000043</v>
      </c>
      <c r="DU49">
        <f t="shared" si="36"/>
        <v>0</v>
      </c>
      <c r="DV49">
        <f t="shared" si="37"/>
        <v>0.10750130000000002</v>
      </c>
      <c r="DW49">
        <f t="shared" si="38"/>
        <v>0.1018030999999997</v>
      </c>
      <c r="DX49">
        <f t="shared" si="39"/>
        <v>3.3249299999999593E-2</v>
      </c>
      <c r="DY49">
        <f t="shared" si="40"/>
        <v>1.0264124999999993</v>
      </c>
      <c r="DZ49">
        <f t="shared" si="41"/>
        <v>0.67861740000000026</v>
      </c>
      <c r="EA49">
        <f t="shared" si="42"/>
        <v>-0.75596619999999959</v>
      </c>
      <c r="EB49">
        <f t="shared" si="43"/>
        <v>6.2367999999999313E-3</v>
      </c>
      <c r="EC49">
        <f t="shared" si="44"/>
        <v>7.013400000000003E-3</v>
      </c>
      <c r="ED49">
        <f t="shared" si="45"/>
        <v>0.10000000000000142</v>
      </c>
      <c r="EE49">
        <f t="shared" si="46"/>
        <v>0</v>
      </c>
      <c r="EF49">
        <f t="shared" si="47"/>
        <v>2.9999999999996696E-4</v>
      </c>
      <c r="EG49">
        <f t="shared" si="48"/>
        <v>2.5876000000000232E-3</v>
      </c>
      <c r="EH49">
        <f t="shared" si="49"/>
        <v>6.750099999999648E-3</v>
      </c>
      <c r="EI49">
        <f t="shared" si="50"/>
        <v>3.1920000000003057E-3</v>
      </c>
      <c r="EJ49">
        <f t="shared" si="51"/>
        <v>1.1815499999999979E-2</v>
      </c>
      <c r="EK49">
        <f t="shared" si="52"/>
        <v>9.2859000000000691E-3</v>
      </c>
      <c r="EL49">
        <f t="shared" si="53"/>
        <v>3.3309999999997508E-3</v>
      </c>
      <c r="EM49">
        <f t="shared" si="54"/>
        <v>0</v>
      </c>
      <c r="EN49">
        <f t="shared" si="55"/>
        <v>4</v>
      </c>
      <c r="EO49">
        <f t="shared" si="56"/>
        <v>0</v>
      </c>
      <c r="EP49">
        <f t="shared" si="57"/>
        <v>0.1803652</v>
      </c>
      <c r="EQ49">
        <f t="shared" si="58"/>
        <v>0.34352019999999994</v>
      </c>
      <c r="ER49">
        <f t="shared" si="59"/>
        <v>0.63175910000000002</v>
      </c>
      <c r="ES49">
        <f t="shared" si="60"/>
        <v>0.51302819999999905</v>
      </c>
      <c r="ET49">
        <f t="shared" si="61"/>
        <v>1.1495493999999997</v>
      </c>
      <c r="EU49">
        <f t="shared" si="62"/>
        <v>0.80045029999999961</v>
      </c>
      <c r="EV49">
        <f t="shared" si="63"/>
        <v>0.29510499999999995</v>
      </c>
      <c r="EW49">
        <f t="shared" si="64"/>
        <v>0</v>
      </c>
      <c r="EX49">
        <f t="shared" si="65"/>
        <v>18.200000000000003</v>
      </c>
      <c r="EY49">
        <f t="shared" si="66"/>
        <v>0</v>
      </c>
      <c r="EZ49">
        <f t="shared" si="67"/>
        <v>0.31962239999999986</v>
      </c>
      <c r="FA49">
        <f t="shared" si="68"/>
        <v>1.6936399999999998</v>
      </c>
      <c r="FB49">
        <f t="shared" si="69"/>
        <v>3.0163190999999996</v>
      </c>
      <c r="FC49">
        <f t="shared" si="70"/>
        <v>1.6341256999999993</v>
      </c>
      <c r="FD49">
        <f t="shared" si="71"/>
        <v>1.7692760999999999</v>
      </c>
      <c r="FE49">
        <f t="shared" si="72"/>
        <v>8.3462376000000003</v>
      </c>
      <c r="FF49">
        <f t="shared" si="73"/>
        <v>1.3273013999999999</v>
      </c>
      <c r="FG49">
        <f t="shared" si="74"/>
        <v>2.2136400000000001E-2</v>
      </c>
      <c r="FH49">
        <f t="shared" si="75"/>
        <v>0.60000000000000142</v>
      </c>
      <c r="FI49">
        <f t="shared" si="76"/>
        <v>0</v>
      </c>
      <c r="FJ49">
        <f t="shared" si="77"/>
        <v>1.6609999999999125E-3</v>
      </c>
      <c r="FK49">
        <f t="shared" si="78"/>
        <v>7.5476000000000987E-3</v>
      </c>
      <c r="FL49">
        <f t="shared" si="79"/>
        <v>0.11507939999999994</v>
      </c>
      <c r="FM49">
        <f t="shared" si="80"/>
        <v>1.1807499999999749E-2</v>
      </c>
      <c r="FN49">
        <f t="shared" si="81"/>
        <v>0.24759339999999952</v>
      </c>
      <c r="FO49">
        <f t="shared" si="82"/>
        <v>0.10440059999999995</v>
      </c>
      <c r="FP49">
        <f t="shared" si="83"/>
        <v>5.5884899999999682E-2</v>
      </c>
      <c r="FQ49">
        <f t="shared" si="84"/>
        <v>0</v>
      </c>
      <c r="FR49">
        <f t="shared" si="85"/>
        <v>8.2000000000000028</v>
      </c>
      <c r="FS49">
        <f t="shared" si="86"/>
        <v>0</v>
      </c>
      <c r="FT49">
        <f t="shared" si="87"/>
        <v>0.5667416999999999</v>
      </c>
      <c r="FU49">
        <f t="shared" si="88"/>
        <v>0.33482840000000014</v>
      </c>
      <c r="FV49">
        <f t="shared" si="89"/>
        <v>0.40351289999999995</v>
      </c>
      <c r="FW49">
        <f t="shared" si="90"/>
        <v>5.4339132999999995</v>
      </c>
      <c r="FX49">
        <f t="shared" si="91"/>
        <v>0.53787269999999943</v>
      </c>
      <c r="FY49">
        <f t="shared" si="92"/>
        <v>0.7273701999999993</v>
      </c>
      <c r="FZ49">
        <f t="shared" si="93"/>
        <v>0.19269489999999978</v>
      </c>
      <c r="GA49">
        <f t="shared" si="94"/>
        <v>5.5600000000000094E-4</v>
      </c>
      <c r="GB49">
        <f t="shared" si="95"/>
        <v>3</v>
      </c>
      <c r="GC49">
        <f t="shared" si="96"/>
        <v>0</v>
      </c>
      <c r="GD49">
        <f t="shared" si="97"/>
        <v>0.53981289999999982</v>
      </c>
      <c r="GE49">
        <f t="shared" si="98"/>
        <v>-1.2468999999999397E-3</v>
      </c>
      <c r="GF49">
        <f t="shared" si="99"/>
        <v>0.50985279999999999</v>
      </c>
      <c r="GG49">
        <f t="shared" si="100"/>
        <v>0.35815619999999981</v>
      </c>
      <c r="GH49">
        <f t="shared" si="101"/>
        <v>1.9913181999999998</v>
      </c>
      <c r="GI49">
        <f t="shared" si="102"/>
        <v>-0.67240050000000018</v>
      </c>
      <c r="GJ49">
        <f t="shared" si="103"/>
        <v>0.17443209999999976</v>
      </c>
      <c r="GK49">
        <f t="shared" si="104"/>
        <v>7.013400000000003E-3</v>
      </c>
    </row>
    <row r="50" spans="1:193" x14ac:dyDescent="0.25">
      <c r="A50" t="s">
        <v>392</v>
      </c>
      <c r="B50">
        <v>36.4</v>
      </c>
      <c r="C50">
        <v>0.5</v>
      </c>
      <c r="D50">
        <v>1.3972576999999999</v>
      </c>
      <c r="E50">
        <v>3.2848098000000001</v>
      </c>
      <c r="F50">
        <v>4.0711969999999997</v>
      </c>
      <c r="G50">
        <v>11.905859899999999</v>
      </c>
      <c r="H50">
        <v>3.3545322</v>
      </c>
      <c r="I50">
        <v>9.7888069000000009</v>
      </c>
      <c r="J50">
        <v>2.0708839999999999</v>
      </c>
      <c r="K50">
        <v>9.3318799999999993E-2</v>
      </c>
      <c r="L50" s="2">
        <v>35.299999999999997</v>
      </c>
      <c r="M50" s="2">
        <v>0.5</v>
      </c>
      <c r="N50" s="2">
        <v>1.369324</v>
      </c>
      <c r="O50" s="2">
        <v>2.7245214</v>
      </c>
      <c r="P50" s="2">
        <v>4.2570696000000003</v>
      </c>
      <c r="Q50" s="2">
        <v>10.2469082</v>
      </c>
      <c r="R50" s="2">
        <v>3.0698742999999999</v>
      </c>
      <c r="S50" s="2">
        <v>10.8262386</v>
      </c>
      <c r="T50" s="2">
        <v>2.2430015000000001</v>
      </c>
      <c r="U50" s="2">
        <v>9.4516799999999998E-2</v>
      </c>
      <c r="V50" s="2">
        <v>35.1</v>
      </c>
      <c r="W50" s="2">
        <v>0.5</v>
      </c>
      <c r="X50" s="2">
        <v>1.3349686000000001</v>
      </c>
      <c r="Y50" s="2">
        <v>2.6635760999999998</v>
      </c>
      <c r="Z50" s="2">
        <v>4.4361319999999997</v>
      </c>
      <c r="AA50" s="2">
        <v>9.5615196000000005</v>
      </c>
      <c r="AB50" s="2">
        <v>3.7355868999999999</v>
      </c>
      <c r="AC50" s="2">
        <v>10.6050711</v>
      </c>
      <c r="AD50" s="2">
        <v>2.2608147000000001</v>
      </c>
      <c r="AE50" s="2">
        <v>9.3350199999999994E-2</v>
      </c>
      <c r="AF50" s="2">
        <v>36.4</v>
      </c>
      <c r="AG50" s="2">
        <v>0.5</v>
      </c>
      <c r="AH50" s="2">
        <v>1.3968384</v>
      </c>
      <c r="AI50" s="2">
        <v>3.2825104999999999</v>
      </c>
      <c r="AJ50" s="2">
        <v>4.0660996000000003</v>
      </c>
      <c r="AK50" s="2">
        <v>11.9010973</v>
      </c>
      <c r="AL50" s="2">
        <v>3.3480124</v>
      </c>
      <c r="AM50" s="2">
        <v>9.7794991000000007</v>
      </c>
      <c r="AN50" s="2">
        <v>2.0686178000000002</v>
      </c>
      <c r="AO50" s="2">
        <v>9.3318799999999993E-2</v>
      </c>
      <c r="AP50" s="2">
        <v>32.6</v>
      </c>
      <c r="AQ50" s="2">
        <v>0.5</v>
      </c>
      <c r="AR50" s="2">
        <v>1.1947246</v>
      </c>
      <c r="AS50" s="2">
        <v>2.3961877999999999</v>
      </c>
      <c r="AT50" s="2">
        <v>3.9790421</v>
      </c>
      <c r="AU50" s="2">
        <v>9.4697770999999999</v>
      </c>
      <c r="AV50" s="2">
        <v>2.9700141000000002</v>
      </c>
      <c r="AW50" s="2">
        <v>9.9941235000000006</v>
      </c>
      <c r="AX50" s="2">
        <v>2.0822978000000001</v>
      </c>
      <c r="AY50" s="2">
        <v>9.4516799999999998E-2</v>
      </c>
      <c r="AZ50" s="2">
        <v>18.3</v>
      </c>
      <c r="BA50" s="2">
        <v>0.5</v>
      </c>
      <c r="BB50" s="2">
        <v>1.1256467999999999</v>
      </c>
      <c r="BC50" s="2">
        <v>0.55072880000000002</v>
      </c>
      <c r="BD50" s="2">
        <v>1.6694798</v>
      </c>
      <c r="BE50" s="2">
        <v>8.4693480000000001</v>
      </c>
      <c r="BF50" s="2">
        <v>3.2172968000000002</v>
      </c>
      <c r="BG50" s="2">
        <v>1.7156258</v>
      </c>
      <c r="BH50" s="2">
        <v>1.0080085999999999</v>
      </c>
      <c r="BI50" s="2">
        <v>9.9251400000000004E-2</v>
      </c>
      <c r="BJ50" s="2">
        <v>36.1</v>
      </c>
      <c r="BK50" s="2">
        <v>0.5</v>
      </c>
      <c r="BL50" s="2">
        <v>1.3960309</v>
      </c>
      <c r="BM50" s="2">
        <v>3.2798641000000002</v>
      </c>
      <c r="BN50" s="2">
        <v>4.0126619000000003</v>
      </c>
      <c r="BO50" s="2">
        <v>11.890724199999999</v>
      </c>
      <c r="BP50" s="2">
        <v>3.2666674000000002</v>
      </c>
      <c r="BQ50" s="2">
        <v>9.7000551000000002</v>
      </c>
      <c r="BR50" s="2">
        <v>2.0476122000000001</v>
      </c>
      <c r="BS50" s="2">
        <v>9.3318799999999993E-2</v>
      </c>
      <c r="BT50" s="2">
        <v>27.2</v>
      </c>
      <c r="BU50" s="2">
        <v>0.5</v>
      </c>
      <c r="BV50" s="2">
        <v>0.88656880000000005</v>
      </c>
      <c r="BW50" s="2">
        <v>2.7149519999999998</v>
      </c>
      <c r="BX50" s="2">
        <v>3.9469736000000002</v>
      </c>
      <c r="BY50" s="2">
        <v>4.3243070000000001</v>
      </c>
      <c r="BZ50" s="2">
        <v>3.2290344000000002</v>
      </c>
      <c r="CA50" s="2">
        <v>9.5425328999999994</v>
      </c>
      <c r="CB50" s="2">
        <v>2.0195970999999999</v>
      </c>
      <c r="CC50" s="2">
        <v>9.2591000000000007E-2</v>
      </c>
      <c r="CD50" s="2">
        <v>34.1</v>
      </c>
      <c r="CE50" s="2">
        <v>0.5</v>
      </c>
      <c r="CF50" s="2">
        <v>0.85985370000000005</v>
      </c>
      <c r="CG50" s="2">
        <v>2.4574769000000001</v>
      </c>
      <c r="CH50" s="2">
        <v>4.0146666</v>
      </c>
      <c r="CI50" s="2">
        <v>10.9351559</v>
      </c>
      <c r="CJ50" s="2">
        <v>2.8602183000000001</v>
      </c>
      <c r="CK50" s="2">
        <v>10.2441826</v>
      </c>
      <c r="CL50" s="2">
        <v>2.1300091999999999</v>
      </c>
      <c r="CM50" s="2">
        <v>0.10302119999999999</v>
      </c>
      <c r="CO50" t="str">
        <f t="shared" si="4"/>
        <v>CA_Los Angeles4002</v>
      </c>
      <c r="CP50">
        <f t="shared" si="5"/>
        <v>36.4</v>
      </c>
      <c r="CQ50">
        <f t="shared" si="6"/>
        <v>0.5</v>
      </c>
      <c r="CR50">
        <f t="shared" si="7"/>
        <v>1.3972576999999999</v>
      </c>
      <c r="CS50">
        <f t="shared" si="8"/>
        <v>3.2848098000000001</v>
      </c>
      <c r="CT50">
        <f t="shared" si="9"/>
        <v>4.0711969999999997</v>
      </c>
      <c r="CU50">
        <f t="shared" si="10"/>
        <v>11.905859899999999</v>
      </c>
      <c r="CV50">
        <f t="shared" si="11"/>
        <v>3.3545322</v>
      </c>
      <c r="CW50">
        <f t="shared" si="12"/>
        <v>9.7888069000000009</v>
      </c>
      <c r="CX50">
        <f t="shared" si="13"/>
        <v>2.0708839999999999</v>
      </c>
      <c r="CY50">
        <f t="shared" si="14"/>
        <v>9.3318799999999993E-2</v>
      </c>
      <c r="CZ50">
        <f t="shared" si="15"/>
        <v>0.30000000000001137</v>
      </c>
      <c r="DA50">
        <f t="shared" si="16"/>
        <v>0.5</v>
      </c>
      <c r="DB50">
        <f t="shared" si="17"/>
        <v>-0.21684809999999954</v>
      </c>
      <c r="DC50">
        <f t="shared" si="18"/>
        <v>-2.9238510000000013</v>
      </c>
      <c r="DD50">
        <f t="shared" si="19"/>
        <v>1.8837462000000027</v>
      </c>
      <c r="DE50">
        <f t="shared" si="20"/>
        <v>-6.5421819999999933</v>
      </c>
      <c r="DF50">
        <f t="shared" si="21"/>
        <v>2.214979200000001</v>
      </c>
      <c r="DG50">
        <f t="shared" si="22"/>
        <v>3.8856803999999947</v>
      </c>
      <c r="DH50">
        <f t="shared" si="23"/>
        <v>1.3637709000000007</v>
      </c>
      <c r="DI50">
        <f t="shared" si="24"/>
        <v>0.11065340000000003</v>
      </c>
      <c r="DJ50">
        <f t="shared" si="25"/>
        <v>1.1000000000000014</v>
      </c>
      <c r="DK50">
        <f t="shared" si="26"/>
        <v>0</v>
      </c>
      <c r="DL50">
        <f t="shared" si="27"/>
        <v>2.793369999999995E-2</v>
      </c>
      <c r="DM50">
        <f t="shared" si="28"/>
        <v>0.56028840000000013</v>
      </c>
      <c r="DN50">
        <f t="shared" si="29"/>
        <v>-0.18587260000000061</v>
      </c>
      <c r="DO50">
        <f t="shared" si="30"/>
        <v>1.6589516999999994</v>
      </c>
      <c r="DP50">
        <f t="shared" si="31"/>
        <v>0.28465790000000002</v>
      </c>
      <c r="DQ50">
        <f t="shared" si="32"/>
        <v>-1.0374316999999991</v>
      </c>
      <c r="DR50">
        <f t="shared" si="33"/>
        <v>-0.17211750000000015</v>
      </c>
      <c r="DS50">
        <f t="shared" si="34"/>
        <v>-1.1980000000000046E-3</v>
      </c>
      <c r="DT50">
        <f t="shared" si="35"/>
        <v>1.2999999999999972</v>
      </c>
      <c r="DU50">
        <f t="shared" si="36"/>
        <v>0</v>
      </c>
      <c r="DV50">
        <f t="shared" si="37"/>
        <v>6.2289099999999875E-2</v>
      </c>
      <c r="DW50">
        <f t="shared" si="38"/>
        <v>0.62123370000000033</v>
      </c>
      <c r="DX50">
        <f t="shared" si="39"/>
        <v>-0.36493500000000001</v>
      </c>
      <c r="DY50">
        <f t="shared" si="40"/>
        <v>2.3443402999999989</v>
      </c>
      <c r="DZ50">
        <f t="shared" si="41"/>
        <v>-0.38105469999999997</v>
      </c>
      <c r="EA50">
        <f t="shared" si="42"/>
        <v>-0.81626419999999911</v>
      </c>
      <c r="EB50">
        <f t="shared" si="43"/>
        <v>-0.18993070000000012</v>
      </c>
      <c r="EC50">
        <f t="shared" si="44"/>
        <v>-3.1400000000000872E-5</v>
      </c>
      <c r="ED50">
        <f t="shared" si="45"/>
        <v>0</v>
      </c>
      <c r="EE50">
        <f t="shared" si="46"/>
        <v>0</v>
      </c>
      <c r="EF50">
        <f t="shared" si="47"/>
        <v>4.1929999999990031E-4</v>
      </c>
      <c r="EG50">
        <f t="shared" si="48"/>
        <v>2.2993000000002262E-3</v>
      </c>
      <c r="EH50">
        <f t="shared" si="49"/>
        <v>5.0973999999994746E-3</v>
      </c>
      <c r="EI50">
        <f t="shared" si="50"/>
        <v>4.7625999999993951E-3</v>
      </c>
      <c r="EJ50">
        <f t="shared" si="51"/>
        <v>6.5197999999999645E-3</v>
      </c>
      <c r="EK50">
        <f t="shared" si="52"/>
        <v>9.3078000000001992E-3</v>
      </c>
      <c r="EL50">
        <f t="shared" si="53"/>
        <v>2.266199999999774E-3</v>
      </c>
      <c r="EM50">
        <f t="shared" si="54"/>
        <v>0</v>
      </c>
      <c r="EN50">
        <f t="shared" si="55"/>
        <v>3.7999999999999972</v>
      </c>
      <c r="EO50">
        <f t="shared" si="56"/>
        <v>0</v>
      </c>
      <c r="EP50">
        <f t="shared" si="57"/>
        <v>0.20253309999999991</v>
      </c>
      <c r="EQ50">
        <f t="shared" si="58"/>
        <v>0.88862200000000025</v>
      </c>
      <c r="ER50">
        <f t="shared" si="59"/>
        <v>9.2154899999999706E-2</v>
      </c>
      <c r="ES50">
        <f t="shared" si="60"/>
        <v>2.4360827999999994</v>
      </c>
      <c r="ET50">
        <f t="shared" si="61"/>
        <v>0.38451809999999975</v>
      </c>
      <c r="EU50">
        <f t="shared" si="62"/>
        <v>-0.20531659999999974</v>
      </c>
      <c r="EV50">
        <f t="shared" si="63"/>
        <v>-1.141380000000014E-2</v>
      </c>
      <c r="EW50">
        <f t="shared" si="64"/>
        <v>-1.1980000000000046E-3</v>
      </c>
      <c r="EX50">
        <f t="shared" si="65"/>
        <v>18.099999999999998</v>
      </c>
      <c r="EY50">
        <f t="shared" si="66"/>
        <v>0</v>
      </c>
      <c r="EZ50">
        <f t="shared" si="67"/>
        <v>0.27161089999999999</v>
      </c>
      <c r="FA50">
        <f t="shared" si="68"/>
        <v>2.7340810000000002</v>
      </c>
      <c r="FB50">
        <f t="shared" si="69"/>
        <v>2.4017171999999998</v>
      </c>
      <c r="FC50">
        <f t="shared" si="70"/>
        <v>3.4365118999999993</v>
      </c>
      <c r="FD50">
        <f t="shared" si="71"/>
        <v>0.13723539999999979</v>
      </c>
      <c r="FE50">
        <f t="shared" si="72"/>
        <v>8.0731811000000011</v>
      </c>
      <c r="FF50">
        <f t="shared" si="73"/>
        <v>1.0628754</v>
      </c>
      <c r="FG50">
        <f t="shared" si="74"/>
        <v>-5.9326000000000101E-3</v>
      </c>
      <c r="FH50">
        <f t="shared" si="75"/>
        <v>0.29999999999999716</v>
      </c>
      <c r="FI50">
        <f t="shared" si="76"/>
        <v>0</v>
      </c>
      <c r="FJ50">
        <f t="shared" si="77"/>
        <v>1.2267999999999724E-3</v>
      </c>
      <c r="FK50">
        <f t="shared" si="78"/>
        <v>4.9456999999999418E-3</v>
      </c>
      <c r="FL50">
        <f t="shared" si="79"/>
        <v>5.8535099999999396E-2</v>
      </c>
      <c r="FM50">
        <f t="shared" si="80"/>
        <v>1.5135700000000085E-2</v>
      </c>
      <c r="FN50">
        <f t="shared" si="81"/>
        <v>8.7864799999999743E-2</v>
      </c>
      <c r="FO50">
        <f t="shared" si="82"/>
        <v>8.8751800000000713E-2</v>
      </c>
      <c r="FP50">
        <f t="shared" si="83"/>
        <v>2.3271799999999843E-2</v>
      </c>
      <c r="FQ50">
        <f t="shared" si="84"/>
        <v>0</v>
      </c>
      <c r="FR50">
        <f t="shared" si="85"/>
        <v>9.1999999999999993</v>
      </c>
      <c r="FS50">
        <f t="shared" si="86"/>
        <v>0</v>
      </c>
      <c r="FT50">
        <f t="shared" si="87"/>
        <v>0.51068889999999989</v>
      </c>
      <c r="FU50">
        <f t="shared" si="88"/>
        <v>0.5698578000000003</v>
      </c>
      <c r="FV50">
        <f t="shared" si="89"/>
        <v>0.12422339999999954</v>
      </c>
      <c r="FW50">
        <f t="shared" si="90"/>
        <v>7.5815528999999993</v>
      </c>
      <c r="FX50">
        <f t="shared" si="91"/>
        <v>0.12549779999999977</v>
      </c>
      <c r="FY50">
        <f t="shared" si="92"/>
        <v>0.24627400000000144</v>
      </c>
      <c r="FZ50">
        <f t="shared" si="93"/>
        <v>5.1286900000000024E-2</v>
      </c>
      <c r="GA50">
        <f t="shared" si="94"/>
        <v>7.2779999999998679E-4</v>
      </c>
      <c r="GB50">
        <f t="shared" si="95"/>
        <v>2.2999999999999972</v>
      </c>
      <c r="GC50">
        <f t="shared" si="96"/>
        <v>0</v>
      </c>
      <c r="GD50">
        <f t="shared" si="97"/>
        <v>0.53740399999999988</v>
      </c>
      <c r="GE50">
        <f t="shared" si="98"/>
        <v>0.82733290000000004</v>
      </c>
      <c r="GF50">
        <f t="shared" si="99"/>
        <v>5.6530399999999759E-2</v>
      </c>
      <c r="GG50">
        <f t="shared" si="100"/>
        <v>0.97070399999999957</v>
      </c>
      <c r="GH50">
        <f t="shared" si="101"/>
        <v>0.49431389999999986</v>
      </c>
      <c r="GI50">
        <f t="shared" si="102"/>
        <v>-0.45537569999999938</v>
      </c>
      <c r="GJ50">
        <f t="shared" si="103"/>
        <v>-5.9125199999999989E-2</v>
      </c>
      <c r="GK50">
        <f t="shared" si="104"/>
        <v>-9.7023999999999999E-3</v>
      </c>
    </row>
    <row r="51" spans="1:193" x14ac:dyDescent="0.25">
      <c r="A51" t="s">
        <v>393</v>
      </c>
      <c r="B51">
        <v>31.3</v>
      </c>
      <c r="C51">
        <v>0.5</v>
      </c>
      <c r="D51">
        <v>1.2423089</v>
      </c>
      <c r="E51">
        <v>2.6223011000000001</v>
      </c>
      <c r="F51">
        <v>3.9354190999999998</v>
      </c>
      <c r="G51">
        <v>8.2485771000000003</v>
      </c>
      <c r="H51">
        <v>3.2848201000000001</v>
      </c>
      <c r="I51">
        <v>9.4386463000000003</v>
      </c>
      <c r="J51">
        <v>2.0078363000000001</v>
      </c>
      <c r="K51">
        <v>8.6752099999999999E-2</v>
      </c>
      <c r="L51" s="2">
        <v>30.3</v>
      </c>
      <c r="M51" s="2">
        <v>0.5</v>
      </c>
      <c r="N51" s="2">
        <v>1.2246138</v>
      </c>
      <c r="O51" s="2">
        <v>1.8708018</v>
      </c>
      <c r="P51" s="2">
        <v>4.3347597000000002</v>
      </c>
      <c r="Q51" s="2">
        <v>5.8977136999999997</v>
      </c>
      <c r="R51" s="2">
        <v>3.201721</v>
      </c>
      <c r="S51" s="2">
        <v>10.957477600000001</v>
      </c>
      <c r="T51" s="2">
        <v>2.2832827999999998</v>
      </c>
      <c r="U51" s="2">
        <v>9.4267199999999995E-2</v>
      </c>
      <c r="V51" s="2">
        <v>30.1</v>
      </c>
      <c r="W51" s="2">
        <v>0.5</v>
      </c>
      <c r="X51" s="2">
        <v>1.2156847</v>
      </c>
      <c r="Y51" s="2">
        <v>3.0459513999999999</v>
      </c>
      <c r="Z51" s="2">
        <v>3.4573784000000001</v>
      </c>
      <c r="AA51" s="2">
        <v>8.8823194999999995</v>
      </c>
      <c r="AB51" s="2">
        <v>2.7759881000000002</v>
      </c>
      <c r="AC51" s="2">
        <v>8.3964748</v>
      </c>
      <c r="AD51" s="2">
        <v>1.7662278</v>
      </c>
      <c r="AE51" s="2">
        <v>8.2314100000000001E-2</v>
      </c>
      <c r="AF51" s="2">
        <v>31.3</v>
      </c>
      <c r="AG51" s="2">
        <v>0.5</v>
      </c>
      <c r="AH51" s="2">
        <v>1.2419361</v>
      </c>
      <c r="AI51" s="2">
        <v>2.6204654999999999</v>
      </c>
      <c r="AJ51" s="2">
        <v>3.9306245</v>
      </c>
      <c r="AK51" s="2">
        <v>8.2452774000000009</v>
      </c>
      <c r="AL51" s="2">
        <v>3.2786553000000001</v>
      </c>
      <c r="AM51" s="2">
        <v>9.4298754000000002</v>
      </c>
      <c r="AN51" s="2">
        <v>2.0056818000000001</v>
      </c>
      <c r="AO51" s="2">
        <v>8.6752099999999999E-2</v>
      </c>
      <c r="AP51" s="2">
        <v>28</v>
      </c>
      <c r="AQ51" s="2">
        <v>0.5</v>
      </c>
      <c r="AR51" s="2">
        <v>1.0775277999999999</v>
      </c>
      <c r="AS51" s="2">
        <v>2.3073244000000002</v>
      </c>
      <c r="AT51" s="2">
        <v>3.4481947000000002</v>
      </c>
      <c r="AU51" s="2">
        <v>7.6273264999999997</v>
      </c>
      <c r="AV51" s="2">
        <v>2.5429067999999999</v>
      </c>
      <c r="AW51" s="2">
        <v>8.6923075000000001</v>
      </c>
      <c r="AX51" s="2">
        <v>1.8067887</v>
      </c>
      <c r="AY51" s="2">
        <v>8.6752099999999999E-2</v>
      </c>
      <c r="AZ51" s="2">
        <v>16</v>
      </c>
      <c r="BA51" s="2">
        <v>0.5</v>
      </c>
      <c r="BB51" s="2">
        <v>0.96488910000000006</v>
      </c>
      <c r="BC51" s="2">
        <v>0.73966460000000001</v>
      </c>
      <c r="BD51" s="2">
        <v>0.98945229999999995</v>
      </c>
      <c r="BE51" s="2">
        <v>8.9536742999999994</v>
      </c>
      <c r="BF51" s="2">
        <v>2.2188034000000001</v>
      </c>
      <c r="BG51" s="2">
        <v>0.83587440000000002</v>
      </c>
      <c r="BH51" s="2">
        <v>0.67495269999999996</v>
      </c>
      <c r="BI51" s="2">
        <v>0.17328499999999999</v>
      </c>
      <c r="BJ51" s="2">
        <v>31.1</v>
      </c>
      <c r="BK51" s="2">
        <v>0.5</v>
      </c>
      <c r="BL51" s="2">
        <v>1.2415171</v>
      </c>
      <c r="BM51" s="2">
        <v>2.6191377999999998</v>
      </c>
      <c r="BN51" s="2">
        <v>3.8988056000000002</v>
      </c>
      <c r="BO51" s="2">
        <v>8.2396802999999998</v>
      </c>
      <c r="BP51" s="2">
        <v>3.2313255999999999</v>
      </c>
      <c r="BQ51" s="2">
        <v>9.3809462000000003</v>
      </c>
      <c r="BR51" s="2">
        <v>1.9929905000000001</v>
      </c>
      <c r="BS51" s="2">
        <v>8.6752099999999999E-2</v>
      </c>
      <c r="BT51" s="2">
        <v>23.7</v>
      </c>
      <c r="BU51" s="2">
        <v>0.5</v>
      </c>
      <c r="BV51" s="2">
        <v>0.85287760000000001</v>
      </c>
      <c r="BW51" s="2">
        <v>2.2633100000000002</v>
      </c>
      <c r="BX51" s="2">
        <v>3.0832085999999999</v>
      </c>
      <c r="BY51" s="2">
        <v>5.5824733000000002</v>
      </c>
      <c r="BZ51" s="2">
        <v>3.0017744999999998</v>
      </c>
      <c r="CA51" s="2">
        <v>6.8076596</v>
      </c>
      <c r="CB51" s="2">
        <v>1.5740327000000001</v>
      </c>
      <c r="CC51" s="2">
        <v>0.1075228</v>
      </c>
      <c r="CD51" s="2">
        <v>29.1</v>
      </c>
      <c r="CE51" s="2">
        <v>0.5</v>
      </c>
      <c r="CF51" s="2">
        <v>0.76267430000000003</v>
      </c>
      <c r="CG51" s="2">
        <v>1.8515326000000001</v>
      </c>
      <c r="CH51" s="2">
        <v>4.1811499999999997</v>
      </c>
      <c r="CI51" s="2">
        <v>5.8074789000000004</v>
      </c>
      <c r="CJ51" s="2">
        <v>2.8216171000000001</v>
      </c>
      <c r="CK51" s="2">
        <v>10.9014711</v>
      </c>
      <c r="CL51" s="2">
        <v>2.2418051000000001</v>
      </c>
      <c r="CM51" s="2">
        <v>9.4267199999999995E-2</v>
      </c>
      <c r="CO51" t="str">
        <f t="shared" si="4"/>
        <v>CA_Los Angeles4004</v>
      </c>
      <c r="CP51">
        <f t="shared" si="5"/>
        <v>31.3</v>
      </c>
      <c r="CQ51">
        <f t="shared" si="6"/>
        <v>0.5</v>
      </c>
      <c r="CR51">
        <f t="shared" si="7"/>
        <v>1.2423089</v>
      </c>
      <c r="CS51">
        <f t="shared" si="8"/>
        <v>2.6223011000000001</v>
      </c>
      <c r="CT51">
        <f t="shared" si="9"/>
        <v>3.9354190999999998</v>
      </c>
      <c r="CU51">
        <f t="shared" si="10"/>
        <v>8.2485771000000003</v>
      </c>
      <c r="CV51">
        <f t="shared" si="11"/>
        <v>3.2848201000000001</v>
      </c>
      <c r="CW51">
        <f t="shared" si="12"/>
        <v>9.4386463000000003</v>
      </c>
      <c r="CX51">
        <f t="shared" si="13"/>
        <v>2.0078363000000001</v>
      </c>
      <c r="CY51">
        <f t="shared" si="14"/>
        <v>8.6752099999999999E-2</v>
      </c>
      <c r="CZ51">
        <f t="shared" si="15"/>
        <v>0.5</v>
      </c>
      <c r="DA51">
        <f t="shared" si="16"/>
        <v>0.5</v>
      </c>
      <c r="DB51">
        <f t="shared" si="17"/>
        <v>-0.11444180000000048</v>
      </c>
      <c r="DC51">
        <f t="shared" si="18"/>
        <v>-1.0379196000000004</v>
      </c>
      <c r="DD51">
        <f t="shared" si="19"/>
        <v>-0.22435989999999872</v>
      </c>
      <c r="DE51">
        <f t="shared" si="20"/>
        <v>1.4959041999999974</v>
      </c>
      <c r="DF51">
        <f t="shared" si="21"/>
        <v>7.9051099999999153E-2</v>
      </c>
      <c r="DG51">
        <f t="shared" si="22"/>
        <v>-0.66843750000000135</v>
      </c>
      <c r="DH51">
        <f t="shared" si="23"/>
        <v>0.29090799999999928</v>
      </c>
      <c r="DI51">
        <f t="shared" si="24"/>
        <v>0.20464789999999999</v>
      </c>
      <c r="DJ51">
        <f t="shared" si="25"/>
        <v>1</v>
      </c>
      <c r="DK51">
        <f t="shared" si="26"/>
        <v>0</v>
      </c>
      <c r="DL51">
        <f t="shared" si="27"/>
        <v>1.7695100000000075E-2</v>
      </c>
      <c r="DM51">
        <f t="shared" si="28"/>
        <v>0.75149930000000009</v>
      </c>
      <c r="DN51">
        <f t="shared" si="29"/>
        <v>-0.39934060000000038</v>
      </c>
      <c r="DO51">
        <f t="shared" si="30"/>
        <v>2.3508634000000006</v>
      </c>
      <c r="DP51">
        <f t="shared" si="31"/>
        <v>8.3099100000000092E-2</v>
      </c>
      <c r="DQ51">
        <f t="shared" si="32"/>
        <v>-1.5188313000000004</v>
      </c>
      <c r="DR51">
        <f t="shared" si="33"/>
        <v>-0.27544649999999971</v>
      </c>
      <c r="DS51">
        <f t="shared" si="34"/>
        <v>-7.5150999999999968E-3</v>
      </c>
      <c r="DT51">
        <f t="shared" si="35"/>
        <v>1.1999999999999993</v>
      </c>
      <c r="DU51">
        <f t="shared" si="36"/>
        <v>0</v>
      </c>
      <c r="DV51">
        <f t="shared" si="37"/>
        <v>2.6624200000000098E-2</v>
      </c>
      <c r="DW51">
        <f t="shared" si="38"/>
        <v>-0.42365029999999981</v>
      </c>
      <c r="DX51">
        <f t="shared" si="39"/>
        <v>0.47804069999999976</v>
      </c>
      <c r="DY51">
        <f t="shared" si="40"/>
        <v>-0.63374239999999915</v>
      </c>
      <c r="DZ51">
        <f t="shared" si="41"/>
        <v>0.50883199999999995</v>
      </c>
      <c r="EA51">
        <f t="shared" si="42"/>
        <v>1.0421715000000003</v>
      </c>
      <c r="EB51">
        <f t="shared" si="43"/>
        <v>0.24160850000000011</v>
      </c>
      <c r="EC51">
        <f t="shared" si="44"/>
        <v>4.4379999999999975E-3</v>
      </c>
      <c r="ED51">
        <f t="shared" si="45"/>
        <v>0</v>
      </c>
      <c r="EE51">
        <f t="shared" si="46"/>
        <v>0</v>
      </c>
      <c r="EF51">
        <f t="shared" si="47"/>
        <v>3.7280000000006197E-4</v>
      </c>
      <c r="EG51">
        <f t="shared" si="48"/>
        <v>1.8356000000001593E-3</v>
      </c>
      <c r="EH51">
        <f t="shared" si="49"/>
        <v>4.7945999999998712E-3</v>
      </c>
      <c r="EI51">
        <f t="shared" si="50"/>
        <v>3.2996999999994614E-3</v>
      </c>
      <c r="EJ51">
        <f t="shared" si="51"/>
        <v>6.1648000000000813E-3</v>
      </c>
      <c r="EK51">
        <f t="shared" si="52"/>
        <v>8.7709000000000259E-3</v>
      </c>
      <c r="EL51">
        <f t="shared" si="53"/>
        <v>2.1545000000000591E-3</v>
      </c>
      <c r="EM51">
        <f t="shared" si="54"/>
        <v>0</v>
      </c>
      <c r="EN51">
        <f t="shared" si="55"/>
        <v>3.3000000000000007</v>
      </c>
      <c r="EO51">
        <f t="shared" si="56"/>
        <v>0</v>
      </c>
      <c r="EP51">
        <f t="shared" si="57"/>
        <v>0.16478110000000012</v>
      </c>
      <c r="EQ51">
        <f t="shared" si="58"/>
        <v>0.31497669999999989</v>
      </c>
      <c r="ER51">
        <f t="shared" si="59"/>
        <v>0.48722439999999967</v>
      </c>
      <c r="ES51">
        <f t="shared" si="60"/>
        <v>0.62125060000000065</v>
      </c>
      <c r="ET51">
        <f t="shared" si="61"/>
        <v>0.74191330000000022</v>
      </c>
      <c r="EU51">
        <f t="shared" si="62"/>
        <v>0.74633880000000019</v>
      </c>
      <c r="EV51">
        <f t="shared" si="63"/>
        <v>0.2010476000000001</v>
      </c>
      <c r="EW51">
        <f t="shared" si="64"/>
        <v>0</v>
      </c>
      <c r="EX51">
        <f t="shared" si="65"/>
        <v>15.3</v>
      </c>
      <c r="EY51">
        <f t="shared" si="66"/>
        <v>0</v>
      </c>
      <c r="EZ51">
        <f t="shared" si="67"/>
        <v>0.27741979999999999</v>
      </c>
      <c r="FA51">
        <f t="shared" si="68"/>
        <v>1.8826365</v>
      </c>
      <c r="FB51">
        <f t="shared" si="69"/>
        <v>2.9459667999999999</v>
      </c>
      <c r="FC51">
        <f t="shared" si="70"/>
        <v>-0.70509719999999909</v>
      </c>
      <c r="FD51">
        <f t="shared" si="71"/>
        <v>1.0660167</v>
      </c>
      <c r="FE51">
        <f t="shared" si="72"/>
        <v>8.6027719000000005</v>
      </c>
      <c r="FF51">
        <f t="shared" si="73"/>
        <v>1.3328836000000002</v>
      </c>
      <c r="FG51">
        <f t="shared" si="74"/>
        <v>-8.6532899999999996E-2</v>
      </c>
      <c r="FH51">
        <f t="shared" si="75"/>
        <v>0.19999999999999929</v>
      </c>
      <c r="FI51">
        <f t="shared" si="76"/>
        <v>0</v>
      </c>
      <c r="FJ51">
        <f t="shared" si="77"/>
        <v>7.9180000000000916E-4</v>
      </c>
      <c r="FK51">
        <f t="shared" si="78"/>
        <v>3.1633000000002021E-3</v>
      </c>
      <c r="FL51">
        <f t="shared" si="79"/>
        <v>3.6613499999999632E-2</v>
      </c>
      <c r="FM51">
        <f t="shared" si="80"/>
        <v>8.8968000000004821E-3</v>
      </c>
      <c r="FN51">
        <f t="shared" si="81"/>
        <v>5.3494500000000222E-2</v>
      </c>
      <c r="FO51">
        <f t="shared" si="82"/>
        <v>5.7700099999999921E-2</v>
      </c>
      <c r="FP51">
        <f t="shared" si="83"/>
        <v>1.484580000000002E-2</v>
      </c>
      <c r="FQ51">
        <f t="shared" si="84"/>
        <v>0</v>
      </c>
      <c r="FR51">
        <f t="shared" si="85"/>
        <v>7.6000000000000014</v>
      </c>
      <c r="FS51">
        <f t="shared" si="86"/>
        <v>0</v>
      </c>
      <c r="FT51">
        <f t="shared" si="87"/>
        <v>0.38943130000000004</v>
      </c>
      <c r="FU51">
        <f t="shared" si="88"/>
        <v>0.3589910999999999</v>
      </c>
      <c r="FV51">
        <f t="shared" si="89"/>
        <v>0.85221049999999998</v>
      </c>
      <c r="FW51">
        <f t="shared" si="90"/>
        <v>2.6661038000000001</v>
      </c>
      <c r="FX51">
        <f t="shared" si="91"/>
        <v>0.28304560000000034</v>
      </c>
      <c r="FY51">
        <f t="shared" si="92"/>
        <v>2.6309867000000002</v>
      </c>
      <c r="FZ51">
        <f t="shared" si="93"/>
        <v>0.43380360000000007</v>
      </c>
      <c r="GA51">
        <f t="shared" si="94"/>
        <v>-2.0770700000000003E-2</v>
      </c>
      <c r="GB51">
        <f t="shared" si="95"/>
        <v>2.1999999999999993</v>
      </c>
      <c r="GC51">
        <f t="shared" si="96"/>
        <v>0</v>
      </c>
      <c r="GD51">
        <f t="shared" si="97"/>
        <v>0.47963460000000002</v>
      </c>
      <c r="GE51">
        <f t="shared" si="98"/>
        <v>0.77076849999999997</v>
      </c>
      <c r="GF51">
        <f t="shared" si="99"/>
        <v>-0.24573089999999986</v>
      </c>
      <c r="GG51">
        <f t="shared" si="100"/>
        <v>2.4410981999999999</v>
      </c>
      <c r="GH51">
        <f t="shared" si="101"/>
        <v>0.46320300000000003</v>
      </c>
      <c r="GI51">
        <f t="shared" si="102"/>
        <v>-1.4628247999999999</v>
      </c>
      <c r="GJ51">
        <f t="shared" si="103"/>
        <v>-0.23396879999999998</v>
      </c>
      <c r="GK51">
        <f t="shared" si="104"/>
        <v>-7.5150999999999968E-3</v>
      </c>
    </row>
    <row r="52" spans="1:193" x14ac:dyDescent="0.25">
      <c r="A52" t="s">
        <v>394</v>
      </c>
      <c r="B52">
        <v>19.5</v>
      </c>
      <c r="C52">
        <v>0.5</v>
      </c>
      <c r="D52">
        <v>2.1173297999999998</v>
      </c>
      <c r="E52">
        <v>1.1520357999999999</v>
      </c>
      <c r="F52">
        <v>1.3057000999999999</v>
      </c>
      <c r="G52">
        <v>9.4501170999999999</v>
      </c>
      <c r="H52">
        <v>2.7910265999999999</v>
      </c>
      <c r="I52">
        <v>1.1595774999999999</v>
      </c>
      <c r="J52">
        <v>0.99372139999999998</v>
      </c>
      <c r="K52">
        <v>3.0490799999999998E-2</v>
      </c>
      <c r="L52" s="2">
        <v>19.100000000000001</v>
      </c>
      <c r="M52" s="2">
        <v>0.5</v>
      </c>
      <c r="N52" s="2">
        <v>2.0694327000000001</v>
      </c>
      <c r="O52" s="2">
        <v>1.1520357999999999</v>
      </c>
      <c r="P52" s="2">
        <v>1.2315172000000001</v>
      </c>
      <c r="Q52" s="2">
        <v>9.4501170999999999</v>
      </c>
      <c r="R52" s="2">
        <v>2.5890179</v>
      </c>
      <c r="S52" s="2">
        <v>1.1530973</v>
      </c>
      <c r="T52" s="2">
        <v>0.92557259999999997</v>
      </c>
      <c r="U52" s="2">
        <v>3.0490799999999998E-2</v>
      </c>
      <c r="V52" s="2">
        <v>16.2</v>
      </c>
      <c r="W52" s="2">
        <v>0.5</v>
      </c>
      <c r="X52" s="2">
        <v>1.6387144</v>
      </c>
      <c r="Y52" s="2">
        <v>0.92910400000000004</v>
      </c>
      <c r="Z52" s="2">
        <v>1.8868932</v>
      </c>
      <c r="AA52" s="2">
        <v>4.2602196000000001</v>
      </c>
      <c r="AB52" s="2">
        <v>2.245193</v>
      </c>
      <c r="AC52" s="2">
        <v>3.6196098000000001</v>
      </c>
      <c r="AD52" s="2">
        <v>1.0946279000000001</v>
      </c>
      <c r="AE52" s="2">
        <v>6.7699099999999998E-2</v>
      </c>
      <c r="AF52" s="2">
        <v>19.399999999999999</v>
      </c>
      <c r="AG52" s="2">
        <v>0.5</v>
      </c>
      <c r="AH52" s="2">
        <v>2.1170053000000002</v>
      </c>
      <c r="AI52" s="2">
        <v>1.1467342</v>
      </c>
      <c r="AJ52" s="2">
        <v>1.302702</v>
      </c>
      <c r="AK52" s="2">
        <v>9.4398745999999996</v>
      </c>
      <c r="AL52" s="2">
        <v>2.7837439000000002</v>
      </c>
      <c r="AM52" s="2">
        <v>1.157807</v>
      </c>
      <c r="AN52" s="2">
        <v>0.99131619999999998</v>
      </c>
      <c r="AO52" s="2">
        <v>3.0490799999999998E-2</v>
      </c>
      <c r="AP52" s="2">
        <v>18.399999999999999</v>
      </c>
      <c r="AQ52" s="2">
        <v>0.5</v>
      </c>
      <c r="AR52" s="2">
        <v>1.9597741</v>
      </c>
      <c r="AS52" s="2">
        <v>1.0317395</v>
      </c>
      <c r="AT52" s="2">
        <v>1.1881492</v>
      </c>
      <c r="AU52" s="2">
        <v>9.1906853000000002</v>
      </c>
      <c r="AV52" s="2">
        <v>2.5368366</v>
      </c>
      <c r="AW52" s="2">
        <v>1.0556056</v>
      </c>
      <c r="AX52" s="2">
        <v>0.90718600000000005</v>
      </c>
      <c r="AY52" s="2">
        <v>3.0490799999999998E-2</v>
      </c>
      <c r="AZ52" s="2">
        <v>14.9</v>
      </c>
      <c r="BA52" s="2">
        <v>0.5</v>
      </c>
      <c r="BB52" s="2">
        <v>1.8907936000000001</v>
      </c>
      <c r="BC52" s="2">
        <v>0.672485</v>
      </c>
      <c r="BD52" s="2">
        <v>0.71431509999999998</v>
      </c>
      <c r="BE52" s="2">
        <v>8.4202203999999998</v>
      </c>
      <c r="BF52" s="2">
        <v>2.0036909999999999</v>
      </c>
      <c r="BG52" s="2">
        <v>6.5670599999999996E-2</v>
      </c>
      <c r="BH52" s="2">
        <v>0.68508290000000005</v>
      </c>
      <c r="BI52" s="2">
        <v>1.4538499999999999E-2</v>
      </c>
      <c r="BJ52" s="2">
        <v>19.2</v>
      </c>
      <c r="BK52" s="2">
        <v>0.5</v>
      </c>
      <c r="BL52" s="2">
        <v>2.1153328</v>
      </c>
      <c r="BM52" s="2">
        <v>1.1455569000000001</v>
      </c>
      <c r="BN52" s="2">
        <v>1.2593099999999999</v>
      </c>
      <c r="BO52" s="2">
        <v>9.4346581</v>
      </c>
      <c r="BP52" s="2">
        <v>2.6643526999999998</v>
      </c>
      <c r="BQ52" s="2">
        <v>1.1480329</v>
      </c>
      <c r="BR52" s="2">
        <v>0.95485120000000001</v>
      </c>
      <c r="BS52" s="2">
        <v>3.0490799999999998E-2</v>
      </c>
      <c r="BT52" s="2">
        <v>16.899999999999999</v>
      </c>
      <c r="BU52" s="2">
        <v>0.5</v>
      </c>
      <c r="BV52" s="2">
        <v>1.880306</v>
      </c>
      <c r="BW52" s="2">
        <v>1.0824809</v>
      </c>
      <c r="BX52" s="2">
        <v>1.0701383</v>
      </c>
      <c r="BY52" s="2">
        <v>8.3031521000000001</v>
      </c>
      <c r="BZ52" s="2">
        <v>2.7822022</v>
      </c>
      <c r="CA52" s="2">
        <v>0.40444639999999998</v>
      </c>
      <c r="CB52" s="2">
        <v>0.90629499999999996</v>
      </c>
      <c r="CC52" s="2">
        <v>1.6000400000000001E-2</v>
      </c>
      <c r="CD52" s="2">
        <v>15.4</v>
      </c>
      <c r="CE52" s="2">
        <v>0.5</v>
      </c>
      <c r="CF52" s="2">
        <v>0.80236839999999998</v>
      </c>
      <c r="CG52" s="2">
        <v>1.0787783</v>
      </c>
      <c r="CH52" s="2">
        <v>0.8511978</v>
      </c>
      <c r="CI52" s="2">
        <v>8.9551152999999992</v>
      </c>
      <c r="CJ52" s="2">
        <v>1.5251764000000001</v>
      </c>
      <c r="CK52" s="2">
        <v>1.1367874</v>
      </c>
      <c r="CL52" s="2">
        <v>0.58936619999999995</v>
      </c>
      <c r="CM52" s="2">
        <v>3.0490799999999998E-2</v>
      </c>
      <c r="CO52" t="str">
        <f t="shared" si="4"/>
        <v>CA_Los Angeles9033</v>
      </c>
      <c r="CP52">
        <f t="shared" si="5"/>
        <v>19.5</v>
      </c>
      <c r="CQ52">
        <f t="shared" si="6"/>
        <v>0.5</v>
      </c>
      <c r="CR52">
        <f t="shared" si="7"/>
        <v>2.1173297999999998</v>
      </c>
      <c r="CS52">
        <f t="shared" si="8"/>
        <v>1.1520357999999999</v>
      </c>
      <c r="CT52">
        <f t="shared" si="9"/>
        <v>1.3057000999999999</v>
      </c>
      <c r="CU52">
        <f t="shared" si="10"/>
        <v>9.4501170999999999</v>
      </c>
      <c r="CV52">
        <f t="shared" si="11"/>
        <v>2.7910265999999999</v>
      </c>
      <c r="CW52">
        <f t="shared" si="12"/>
        <v>1.1595774999999999</v>
      </c>
      <c r="CX52">
        <f t="shared" si="13"/>
        <v>0.99372139999999998</v>
      </c>
      <c r="CY52">
        <f t="shared" si="14"/>
        <v>3.0490799999999998E-2</v>
      </c>
      <c r="CZ52">
        <f t="shared" si="15"/>
        <v>2.9999999999999964</v>
      </c>
      <c r="DA52">
        <f t="shared" si="16"/>
        <v>0.5</v>
      </c>
      <c r="DB52">
        <f t="shared" si="17"/>
        <v>-0.34758129999999854</v>
      </c>
      <c r="DC52">
        <f t="shared" si="18"/>
        <v>0.17466400000000049</v>
      </c>
      <c r="DD52">
        <f t="shared" si="19"/>
        <v>0.36432210000000065</v>
      </c>
      <c r="DE52">
        <f t="shared" si="20"/>
        <v>1.3032228000000003</v>
      </c>
      <c r="DF52">
        <f t="shared" si="21"/>
        <v>-0.40697249999999974</v>
      </c>
      <c r="DG52">
        <f t="shared" si="22"/>
        <v>1.6240145000000008</v>
      </c>
      <c r="DH52">
        <f t="shared" si="23"/>
        <v>9.824820000000023E-2</v>
      </c>
      <c r="DI52">
        <f t="shared" si="24"/>
        <v>3.7256400000000002E-2</v>
      </c>
      <c r="DJ52">
        <f t="shared" si="25"/>
        <v>0.39999999999999858</v>
      </c>
      <c r="DK52">
        <f t="shared" si="26"/>
        <v>0</v>
      </c>
      <c r="DL52">
        <f t="shared" si="27"/>
        <v>4.7897099999999693E-2</v>
      </c>
      <c r="DM52">
        <f t="shared" si="28"/>
        <v>0</v>
      </c>
      <c r="DN52">
        <f t="shared" si="29"/>
        <v>7.418289999999983E-2</v>
      </c>
      <c r="DO52">
        <f t="shared" si="30"/>
        <v>0</v>
      </c>
      <c r="DP52">
        <f t="shared" si="31"/>
        <v>0.20200869999999993</v>
      </c>
      <c r="DQ52">
        <f t="shared" si="32"/>
        <v>6.480199999999936E-3</v>
      </c>
      <c r="DR52">
        <f t="shared" si="33"/>
        <v>6.8148800000000009E-2</v>
      </c>
      <c r="DS52">
        <f t="shared" si="34"/>
        <v>0</v>
      </c>
      <c r="DT52">
        <f t="shared" si="35"/>
        <v>3.3000000000000007</v>
      </c>
      <c r="DU52">
        <f t="shared" si="36"/>
        <v>0</v>
      </c>
      <c r="DV52">
        <f t="shared" si="37"/>
        <v>0.4786153999999998</v>
      </c>
      <c r="DW52">
        <f t="shared" si="38"/>
        <v>0.2229317999999999</v>
      </c>
      <c r="DX52">
        <f t="shared" si="39"/>
        <v>-0.58119310000000013</v>
      </c>
      <c r="DY52">
        <f t="shared" si="40"/>
        <v>5.1898974999999998</v>
      </c>
      <c r="DZ52">
        <f t="shared" si="41"/>
        <v>0.54583359999999992</v>
      </c>
      <c r="EA52">
        <f t="shared" si="42"/>
        <v>-2.4600322999999999</v>
      </c>
      <c r="EB52">
        <f t="shared" si="43"/>
        <v>-0.10090650000000012</v>
      </c>
      <c r="EC52">
        <f t="shared" si="44"/>
        <v>-3.72083E-2</v>
      </c>
      <c r="ED52">
        <f t="shared" si="45"/>
        <v>0.10000000000000142</v>
      </c>
      <c r="EE52">
        <f t="shared" si="46"/>
        <v>0</v>
      </c>
      <c r="EF52">
        <f t="shared" si="47"/>
        <v>3.2449999999961676E-4</v>
      </c>
      <c r="EG52">
        <f t="shared" si="48"/>
        <v>5.3015999999999064E-3</v>
      </c>
      <c r="EH52">
        <f t="shared" si="49"/>
        <v>2.9980999999998925E-3</v>
      </c>
      <c r="EI52">
        <f t="shared" si="50"/>
        <v>1.0242500000000376E-2</v>
      </c>
      <c r="EJ52">
        <f t="shared" si="51"/>
        <v>7.2826999999997533E-3</v>
      </c>
      <c r="EK52">
        <f t="shared" si="52"/>
        <v>1.7704999999998972E-3</v>
      </c>
      <c r="EL52">
        <f t="shared" si="53"/>
        <v>2.4051999999999962E-3</v>
      </c>
      <c r="EM52">
        <f t="shared" si="54"/>
        <v>0</v>
      </c>
      <c r="EN52">
        <f t="shared" si="55"/>
        <v>1.1000000000000014</v>
      </c>
      <c r="EO52">
        <f t="shared" si="56"/>
        <v>0</v>
      </c>
      <c r="EP52">
        <f t="shared" si="57"/>
        <v>0.15755569999999985</v>
      </c>
      <c r="EQ52">
        <f t="shared" si="58"/>
        <v>0.12029629999999991</v>
      </c>
      <c r="ER52">
        <f t="shared" si="59"/>
        <v>0.1175508999999999</v>
      </c>
      <c r="ES52">
        <f t="shared" si="60"/>
        <v>0.25943179999999977</v>
      </c>
      <c r="ET52">
        <f t="shared" si="61"/>
        <v>0.25418999999999992</v>
      </c>
      <c r="EU52">
        <f t="shared" si="62"/>
        <v>0.10397189999999989</v>
      </c>
      <c r="EV52">
        <f t="shared" si="63"/>
        <v>8.6535399999999929E-2</v>
      </c>
      <c r="EW52">
        <f t="shared" si="64"/>
        <v>0</v>
      </c>
      <c r="EX52">
        <f t="shared" si="65"/>
        <v>4.5999999999999996</v>
      </c>
      <c r="EY52">
        <f t="shared" si="66"/>
        <v>0</v>
      </c>
      <c r="EZ52">
        <f t="shared" si="67"/>
        <v>0.22653619999999974</v>
      </c>
      <c r="FA52">
        <f t="shared" si="68"/>
        <v>0.47955079999999994</v>
      </c>
      <c r="FB52">
        <f t="shared" si="69"/>
        <v>0.59138499999999994</v>
      </c>
      <c r="FC52">
        <f t="shared" si="70"/>
        <v>1.0298967000000001</v>
      </c>
      <c r="FD52">
        <f t="shared" si="71"/>
        <v>0.78733560000000002</v>
      </c>
      <c r="FE52">
        <f t="shared" si="72"/>
        <v>1.0939068999999999</v>
      </c>
      <c r="FF52">
        <f t="shared" si="73"/>
        <v>0.30863849999999993</v>
      </c>
      <c r="FG52">
        <f t="shared" si="74"/>
        <v>1.5952299999999999E-2</v>
      </c>
      <c r="FH52">
        <f t="shared" si="75"/>
        <v>0.30000000000000071</v>
      </c>
      <c r="FI52">
        <f t="shared" si="76"/>
        <v>0</v>
      </c>
      <c r="FJ52">
        <f t="shared" si="77"/>
        <v>1.9969999999998045E-3</v>
      </c>
      <c r="FK52">
        <f t="shared" si="78"/>
        <v>6.4788999999998431E-3</v>
      </c>
      <c r="FL52">
        <f t="shared" si="79"/>
        <v>4.639009999999999E-2</v>
      </c>
      <c r="FM52">
        <f t="shared" si="80"/>
        <v>1.5458999999999889E-2</v>
      </c>
      <c r="FN52">
        <f t="shared" si="81"/>
        <v>0.12667390000000012</v>
      </c>
      <c r="FO52">
        <f t="shared" si="82"/>
        <v>1.1544599999999905E-2</v>
      </c>
      <c r="FP52">
        <f t="shared" si="83"/>
        <v>3.8870199999999966E-2</v>
      </c>
      <c r="FQ52">
        <f t="shared" si="84"/>
        <v>0</v>
      </c>
      <c r="FR52">
        <f t="shared" si="85"/>
        <v>2.6000000000000014</v>
      </c>
      <c r="FS52">
        <f t="shared" si="86"/>
        <v>0</v>
      </c>
      <c r="FT52">
        <f t="shared" si="87"/>
        <v>0.23702379999999978</v>
      </c>
      <c r="FU52">
        <f t="shared" si="88"/>
        <v>6.9554899999999975E-2</v>
      </c>
      <c r="FV52">
        <f t="shared" si="89"/>
        <v>0.23556179999999993</v>
      </c>
      <c r="FW52">
        <f t="shared" si="90"/>
        <v>1.1469649999999998</v>
      </c>
      <c r="FX52">
        <f t="shared" si="91"/>
        <v>8.8243999999999545E-3</v>
      </c>
      <c r="FY52">
        <f t="shared" si="92"/>
        <v>0.75513109999999994</v>
      </c>
      <c r="FZ52">
        <f t="shared" si="93"/>
        <v>8.7426400000000015E-2</v>
      </c>
      <c r="GA52">
        <f t="shared" si="94"/>
        <v>1.4490399999999997E-2</v>
      </c>
      <c r="GB52">
        <f t="shared" si="95"/>
        <v>4.0999999999999996</v>
      </c>
      <c r="GC52">
        <f t="shared" si="96"/>
        <v>0</v>
      </c>
      <c r="GD52">
        <f t="shared" si="97"/>
        <v>1.3149613999999998</v>
      </c>
      <c r="GE52">
        <f t="shared" si="98"/>
        <v>7.3257499999999975E-2</v>
      </c>
      <c r="GF52">
        <f t="shared" si="99"/>
        <v>0.45450229999999991</v>
      </c>
      <c r="GG52">
        <f t="shared" si="100"/>
        <v>0.49500180000000071</v>
      </c>
      <c r="GH52">
        <f t="shared" si="101"/>
        <v>1.2658501999999998</v>
      </c>
      <c r="GI52">
        <f t="shared" si="102"/>
        <v>2.2790099999999924E-2</v>
      </c>
      <c r="GJ52">
        <f t="shared" si="103"/>
        <v>0.40435520000000003</v>
      </c>
      <c r="GK52">
        <f t="shared" si="104"/>
        <v>0</v>
      </c>
    </row>
    <row r="53" spans="1:193" x14ac:dyDescent="0.25">
      <c r="A53" t="s">
        <v>395</v>
      </c>
      <c r="B53">
        <v>21.1</v>
      </c>
      <c r="C53">
        <v>0.5</v>
      </c>
      <c r="D53">
        <v>1.0068368000000001</v>
      </c>
      <c r="E53">
        <v>0.68961609999999995</v>
      </c>
      <c r="F53">
        <v>0.99273869999999997</v>
      </c>
      <c r="G53">
        <v>11.7194538</v>
      </c>
      <c r="H53">
        <v>2.0727335999999998</v>
      </c>
      <c r="I53">
        <v>0.96995299999999995</v>
      </c>
      <c r="J53">
        <v>0.84589820000000004</v>
      </c>
      <c r="K53">
        <v>2.3361025</v>
      </c>
      <c r="L53" s="2">
        <v>21</v>
      </c>
      <c r="M53" s="2">
        <v>0.5</v>
      </c>
      <c r="N53" s="2">
        <v>1.0059894</v>
      </c>
      <c r="O53" s="2">
        <v>0.68961609999999995</v>
      </c>
      <c r="P53" s="2">
        <v>0.96525740000000004</v>
      </c>
      <c r="Q53" s="2">
        <v>11.7194538</v>
      </c>
      <c r="R53" s="2">
        <v>2.0001137</v>
      </c>
      <c r="S53" s="2">
        <v>0.96151439999999999</v>
      </c>
      <c r="T53" s="2">
        <v>0.82345979999999996</v>
      </c>
      <c r="U53" s="2">
        <v>2.3361025</v>
      </c>
      <c r="V53" s="2">
        <v>15.4</v>
      </c>
      <c r="W53" s="2">
        <v>0.5</v>
      </c>
      <c r="X53" s="2">
        <v>0.43517820000000002</v>
      </c>
      <c r="Y53" s="2">
        <v>0.65088259999999998</v>
      </c>
      <c r="Z53" s="2">
        <v>1.2976612999999999</v>
      </c>
      <c r="AA53" s="2">
        <v>7.3240895000000004</v>
      </c>
      <c r="AB53" s="2">
        <v>1.0860497</v>
      </c>
      <c r="AC53" s="2">
        <v>3.1479032</v>
      </c>
      <c r="AD53" s="2">
        <v>0.67561890000000002</v>
      </c>
      <c r="AE53" s="2">
        <v>0.35892469999999999</v>
      </c>
      <c r="AF53" s="2">
        <v>21.1</v>
      </c>
      <c r="AG53" s="2">
        <v>0.5</v>
      </c>
      <c r="AH53" s="2">
        <v>1.0067360000000001</v>
      </c>
      <c r="AI53" s="2">
        <v>0.68878539999999999</v>
      </c>
      <c r="AJ53" s="2">
        <v>0.99132880000000001</v>
      </c>
      <c r="AK53" s="2">
        <v>11.717554099999999</v>
      </c>
      <c r="AL53" s="2">
        <v>2.0720797000000002</v>
      </c>
      <c r="AM53" s="2">
        <v>0.96587920000000005</v>
      </c>
      <c r="AN53" s="2">
        <v>0.84505459999999999</v>
      </c>
      <c r="AO53" s="2">
        <v>2.3361025</v>
      </c>
      <c r="AP53" s="2">
        <v>20.8</v>
      </c>
      <c r="AQ53" s="2">
        <v>0.5</v>
      </c>
      <c r="AR53" s="2">
        <v>1.0038794</v>
      </c>
      <c r="AS53" s="2">
        <v>0.65937900000000005</v>
      </c>
      <c r="AT53" s="2">
        <v>0.95907399999999998</v>
      </c>
      <c r="AU53" s="2">
        <v>11.6675568</v>
      </c>
      <c r="AV53" s="2">
        <v>2.0301311000000002</v>
      </c>
      <c r="AW53" s="2">
        <v>0.90545109999999995</v>
      </c>
      <c r="AX53" s="2">
        <v>0.82857999999999998</v>
      </c>
      <c r="AY53" s="2">
        <v>2.3361025</v>
      </c>
      <c r="AZ53" s="2">
        <v>19.5</v>
      </c>
      <c r="BA53" s="2">
        <v>0.5</v>
      </c>
      <c r="BB53" s="2">
        <v>1.024133</v>
      </c>
      <c r="BC53" s="2">
        <v>0.53420049999999997</v>
      </c>
      <c r="BD53" s="2">
        <v>0.71099619999999997</v>
      </c>
      <c r="BE53" s="2">
        <v>11.507669399999999</v>
      </c>
      <c r="BF53" s="2">
        <v>1.9494503000000001</v>
      </c>
      <c r="BG53" s="2">
        <v>0.15178900000000001</v>
      </c>
      <c r="BH53" s="2">
        <v>0.70580229999999999</v>
      </c>
      <c r="BI53" s="2">
        <v>2.4741209</v>
      </c>
      <c r="BJ53" s="2">
        <v>21.1</v>
      </c>
      <c r="BK53" s="2">
        <v>0.5</v>
      </c>
      <c r="BL53" s="2">
        <v>1.0066185999999999</v>
      </c>
      <c r="BM53" s="2">
        <v>0.6876428</v>
      </c>
      <c r="BN53" s="2">
        <v>0.98756489999999997</v>
      </c>
      <c r="BO53" s="2">
        <v>11.714274400000001</v>
      </c>
      <c r="BP53" s="2">
        <v>2.0612838</v>
      </c>
      <c r="BQ53" s="2">
        <v>0.96597619999999995</v>
      </c>
      <c r="BR53" s="2">
        <v>0.84364329999999998</v>
      </c>
      <c r="BS53" s="2">
        <v>2.3361025</v>
      </c>
      <c r="BT53" s="2">
        <v>18.600000000000001</v>
      </c>
      <c r="BU53" s="2">
        <v>0.5</v>
      </c>
      <c r="BV53" s="2">
        <v>1.0207934000000001</v>
      </c>
      <c r="BW53" s="2">
        <v>0.43227850000000001</v>
      </c>
      <c r="BX53" s="2">
        <v>0.83829299999999995</v>
      </c>
      <c r="BY53" s="2">
        <v>9.9309931000000002</v>
      </c>
      <c r="BZ53" s="2">
        <v>2.1044583000000001</v>
      </c>
      <c r="CA53" s="2">
        <v>0.41081669999999998</v>
      </c>
      <c r="CB53" s="2">
        <v>0.81009339999999996</v>
      </c>
      <c r="CC53" s="2">
        <v>2.6160380999999999</v>
      </c>
      <c r="CD53" s="2">
        <v>20.2</v>
      </c>
      <c r="CE53" s="2">
        <v>0.5</v>
      </c>
      <c r="CF53" s="2">
        <v>0.82654660000000002</v>
      </c>
      <c r="CG53" s="2">
        <v>0.66395249999999995</v>
      </c>
      <c r="CH53" s="2">
        <v>0.86253829999999998</v>
      </c>
      <c r="CI53" s="2">
        <v>11.653986</v>
      </c>
      <c r="CJ53" s="2">
        <v>1.7193967999999999</v>
      </c>
      <c r="CK53" s="2">
        <v>0.94318230000000003</v>
      </c>
      <c r="CL53" s="2">
        <v>0.75634999999999997</v>
      </c>
      <c r="CM53" s="2">
        <v>2.3361025</v>
      </c>
      <c r="CO53" t="str">
        <f t="shared" si="4"/>
        <v>CA_Mendocino0006</v>
      </c>
      <c r="CP53">
        <f t="shared" si="5"/>
        <v>21.1</v>
      </c>
      <c r="CQ53">
        <f t="shared" si="6"/>
        <v>0.5</v>
      </c>
      <c r="CR53">
        <f t="shared" si="7"/>
        <v>1.0068368000000001</v>
      </c>
      <c r="CS53">
        <f t="shared" si="8"/>
        <v>0.68961609999999995</v>
      </c>
      <c r="CT53">
        <f t="shared" si="9"/>
        <v>0.99273869999999997</v>
      </c>
      <c r="CU53">
        <f t="shared" si="10"/>
        <v>11.7194538</v>
      </c>
      <c r="CV53">
        <f t="shared" si="11"/>
        <v>2.0727335999999998</v>
      </c>
      <c r="CW53">
        <f t="shared" si="12"/>
        <v>0.96995299999999995</v>
      </c>
      <c r="CX53">
        <f t="shared" si="13"/>
        <v>0.84589820000000004</v>
      </c>
      <c r="CY53">
        <f t="shared" si="14"/>
        <v>2.3361025</v>
      </c>
      <c r="CZ53">
        <f t="shared" si="15"/>
        <v>9.9999999999999947</v>
      </c>
      <c r="DA53">
        <f t="shared" si="16"/>
        <v>0.5</v>
      </c>
      <c r="DB53">
        <f t="shared" si="17"/>
        <v>0.28201699999999941</v>
      </c>
      <c r="DC53">
        <f t="shared" si="18"/>
        <v>0.17942470000000021</v>
      </c>
      <c r="DD53">
        <f t="shared" si="19"/>
        <v>0.66354299999999999</v>
      </c>
      <c r="DE53">
        <f t="shared" si="20"/>
        <v>5.1994004999999985</v>
      </c>
      <c r="DF53">
        <f t="shared" si="21"/>
        <v>0.51382820000000162</v>
      </c>
      <c r="DG53">
        <f t="shared" si="22"/>
        <v>1.6628411000000005</v>
      </c>
      <c r="DH53">
        <f t="shared" si="23"/>
        <v>0.36731489999999956</v>
      </c>
      <c r="DI53">
        <f t="shared" si="24"/>
        <v>0.77687869999999992</v>
      </c>
      <c r="DJ53">
        <f t="shared" si="25"/>
        <v>0.10000000000000142</v>
      </c>
      <c r="DK53">
        <f t="shared" si="26"/>
        <v>0</v>
      </c>
      <c r="DL53">
        <f t="shared" si="27"/>
        <v>8.4740000000005367E-4</v>
      </c>
      <c r="DM53">
        <f t="shared" si="28"/>
        <v>0</v>
      </c>
      <c r="DN53">
        <f t="shared" si="29"/>
        <v>2.7481299999999931E-2</v>
      </c>
      <c r="DO53">
        <f t="shared" si="30"/>
        <v>0</v>
      </c>
      <c r="DP53">
        <f t="shared" si="31"/>
        <v>7.2619899999999848E-2</v>
      </c>
      <c r="DQ53">
        <f t="shared" si="32"/>
        <v>8.4385999999999628E-3</v>
      </c>
      <c r="DR53">
        <f t="shared" si="33"/>
        <v>2.2438400000000081E-2</v>
      </c>
      <c r="DS53">
        <f t="shared" si="34"/>
        <v>0</v>
      </c>
      <c r="DT53">
        <f t="shared" si="35"/>
        <v>5.7000000000000011</v>
      </c>
      <c r="DU53">
        <f t="shared" si="36"/>
        <v>0</v>
      </c>
      <c r="DV53">
        <f t="shared" si="37"/>
        <v>0.57165860000000013</v>
      </c>
      <c r="DW53">
        <f t="shared" si="38"/>
        <v>3.8733499999999976E-2</v>
      </c>
      <c r="DX53">
        <f t="shared" si="39"/>
        <v>-0.30492259999999993</v>
      </c>
      <c r="DY53">
        <f t="shared" si="40"/>
        <v>4.3953642999999998</v>
      </c>
      <c r="DZ53">
        <f t="shared" si="41"/>
        <v>0.98668389999999984</v>
      </c>
      <c r="EA53">
        <f t="shared" si="42"/>
        <v>-2.1779502000000002</v>
      </c>
      <c r="EB53">
        <f t="shared" si="43"/>
        <v>0.17027930000000002</v>
      </c>
      <c r="EC53">
        <f t="shared" si="44"/>
        <v>1.9771778</v>
      </c>
      <c r="ED53">
        <f t="shared" si="45"/>
        <v>0</v>
      </c>
      <c r="EE53">
        <f t="shared" si="46"/>
        <v>0</v>
      </c>
      <c r="EF53">
        <f t="shared" si="47"/>
        <v>1.0080000000001199E-4</v>
      </c>
      <c r="EG53">
        <f t="shared" si="48"/>
        <v>8.3069999999996202E-4</v>
      </c>
      <c r="EH53">
        <f t="shared" si="49"/>
        <v>1.409899999999964E-3</v>
      </c>
      <c r="EI53">
        <f t="shared" si="50"/>
        <v>1.8997000000009479E-3</v>
      </c>
      <c r="EJ53">
        <f t="shared" si="51"/>
        <v>6.5389999999965198E-4</v>
      </c>
      <c r="EK53">
        <f t="shared" si="52"/>
        <v>4.0737999999999053E-3</v>
      </c>
      <c r="EL53">
        <f t="shared" si="53"/>
        <v>8.4360000000005542E-4</v>
      </c>
      <c r="EM53">
        <f t="shared" si="54"/>
        <v>0</v>
      </c>
      <c r="EN53">
        <f t="shared" si="55"/>
        <v>0.30000000000000071</v>
      </c>
      <c r="EO53">
        <f t="shared" si="56"/>
        <v>0</v>
      </c>
      <c r="EP53">
        <f t="shared" si="57"/>
        <v>2.9574000000001099E-3</v>
      </c>
      <c r="EQ53">
        <f t="shared" si="58"/>
        <v>3.0237099999999906E-2</v>
      </c>
      <c r="ER53">
        <f t="shared" si="59"/>
        <v>3.3664699999999992E-2</v>
      </c>
      <c r="ES53">
        <f t="shared" si="60"/>
        <v>5.1897000000000304E-2</v>
      </c>
      <c r="ET53">
        <f t="shared" si="61"/>
        <v>4.2602499999999655E-2</v>
      </c>
      <c r="EU53">
        <f t="shared" si="62"/>
        <v>6.4501900000000001E-2</v>
      </c>
      <c r="EV53">
        <f t="shared" si="63"/>
        <v>1.7318200000000061E-2</v>
      </c>
      <c r="EW53">
        <f t="shared" si="64"/>
        <v>0</v>
      </c>
      <c r="EX53">
        <f t="shared" si="65"/>
        <v>1.6000000000000014</v>
      </c>
      <c r="EY53">
        <f t="shared" si="66"/>
        <v>0</v>
      </c>
      <c r="EZ53">
        <f t="shared" si="67"/>
        <v>-1.7296199999999873E-2</v>
      </c>
      <c r="FA53">
        <f t="shared" si="68"/>
        <v>0.15541559999999999</v>
      </c>
      <c r="FB53">
        <f t="shared" si="69"/>
        <v>0.28174250000000001</v>
      </c>
      <c r="FC53">
        <f t="shared" si="70"/>
        <v>0.21178440000000087</v>
      </c>
      <c r="FD53">
        <f t="shared" si="71"/>
        <v>0.12328329999999976</v>
      </c>
      <c r="FE53">
        <f t="shared" si="72"/>
        <v>0.81816399999999989</v>
      </c>
      <c r="FF53">
        <f t="shared" si="73"/>
        <v>0.14009590000000005</v>
      </c>
      <c r="FG53">
        <f t="shared" si="74"/>
        <v>-0.13801839999999999</v>
      </c>
      <c r="FH53">
        <f t="shared" si="75"/>
        <v>0</v>
      </c>
      <c r="FI53">
        <f t="shared" si="76"/>
        <v>0</v>
      </c>
      <c r="FJ53">
        <f t="shared" si="77"/>
        <v>2.1820000000016826E-4</v>
      </c>
      <c r="FK53">
        <f t="shared" si="78"/>
        <v>1.9732999999999556E-3</v>
      </c>
      <c r="FL53">
        <f t="shared" si="79"/>
        <v>5.1738000000000062E-3</v>
      </c>
      <c r="FM53">
        <f t="shared" si="80"/>
        <v>5.17939999999939E-3</v>
      </c>
      <c r="FN53">
        <f t="shared" si="81"/>
        <v>1.1449799999999843E-2</v>
      </c>
      <c r="FO53">
        <f t="shared" si="82"/>
        <v>3.9768000000000026E-3</v>
      </c>
      <c r="FP53">
        <f t="shared" si="83"/>
        <v>2.2549000000000596E-3</v>
      </c>
      <c r="FQ53">
        <f t="shared" si="84"/>
        <v>0</v>
      </c>
      <c r="FR53">
        <f t="shared" si="85"/>
        <v>2.5</v>
      </c>
      <c r="FS53">
        <f t="shared" si="86"/>
        <v>0</v>
      </c>
      <c r="FT53">
        <f t="shared" si="87"/>
        <v>-1.3956599999999986E-2</v>
      </c>
      <c r="FU53">
        <f t="shared" si="88"/>
        <v>0.25733759999999994</v>
      </c>
      <c r="FV53">
        <f t="shared" si="89"/>
        <v>0.15444570000000002</v>
      </c>
      <c r="FW53">
        <f t="shared" si="90"/>
        <v>1.7884606999999999</v>
      </c>
      <c r="FX53">
        <f t="shared" si="91"/>
        <v>-3.1724700000000272E-2</v>
      </c>
      <c r="FY53">
        <f t="shared" si="92"/>
        <v>0.55913630000000003</v>
      </c>
      <c r="FZ53">
        <f t="shared" si="93"/>
        <v>3.5804800000000081E-2</v>
      </c>
      <c r="GA53">
        <f t="shared" si="94"/>
        <v>-0.27993559999999995</v>
      </c>
      <c r="GB53">
        <f t="shared" si="95"/>
        <v>0.90000000000000213</v>
      </c>
      <c r="GC53">
        <f t="shared" si="96"/>
        <v>0</v>
      </c>
      <c r="GD53">
        <f t="shared" si="97"/>
        <v>0.18029020000000007</v>
      </c>
      <c r="GE53">
        <f t="shared" si="98"/>
        <v>2.5663600000000009E-2</v>
      </c>
      <c r="GF53">
        <f t="shared" si="99"/>
        <v>0.13020039999999999</v>
      </c>
      <c r="GG53">
        <f t="shared" si="100"/>
        <v>6.5467800000000409E-2</v>
      </c>
      <c r="GH53">
        <f t="shared" si="101"/>
        <v>0.3533367999999999</v>
      </c>
      <c r="GI53">
        <f t="shared" si="102"/>
        <v>2.6770699999999925E-2</v>
      </c>
      <c r="GJ53">
        <f t="shared" si="103"/>
        <v>8.9548200000000078E-2</v>
      </c>
      <c r="GK53">
        <f t="shared" si="104"/>
        <v>0</v>
      </c>
    </row>
    <row r="54" spans="1:193" x14ac:dyDescent="0.25">
      <c r="A54" t="s">
        <v>396</v>
      </c>
      <c r="B54">
        <v>50.8</v>
      </c>
      <c r="C54">
        <v>0.5</v>
      </c>
      <c r="D54">
        <v>0.90672269999999999</v>
      </c>
      <c r="E54">
        <v>1.7259974</v>
      </c>
      <c r="F54">
        <v>4.0162224999999996</v>
      </c>
      <c r="G54">
        <v>27.663236600000001</v>
      </c>
      <c r="H54">
        <v>1.6216645999999999</v>
      </c>
      <c r="I54">
        <v>11.803136800000001</v>
      </c>
      <c r="J54">
        <v>2.3169396</v>
      </c>
      <c r="K54">
        <v>0.33496619999999999</v>
      </c>
      <c r="L54" s="2">
        <v>50.5</v>
      </c>
      <c r="M54" s="2">
        <v>0.5</v>
      </c>
      <c r="N54" s="2">
        <v>1.5466021000000001</v>
      </c>
      <c r="O54" s="2">
        <v>1.8053859000000001</v>
      </c>
      <c r="P54" s="2">
        <v>3.2456290999999999</v>
      </c>
      <c r="Q54" s="2">
        <v>30.593202600000001</v>
      </c>
      <c r="R54" s="2">
        <v>2.7117898</v>
      </c>
      <c r="S54" s="2">
        <v>7.7460423</v>
      </c>
      <c r="T54" s="2">
        <v>2.1161561</v>
      </c>
      <c r="U54" s="2">
        <v>0.3220114</v>
      </c>
      <c r="V54" s="2">
        <v>47.3</v>
      </c>
      <c r="W54" s="2">
        <v>0.5</v>
      </c>
      <c r="X54" s="2">
        <v>0.86955850000000001</v>
      </c>
      <c r="Y54" s="2">
        <v>1.4925435</v>
      </c>
      <c r="Z54" s="2">
        <v>3.9712708000000001</v>
      </c>
      <c r="AA54" s="2">
        <v>24.6431732</v>
      </c>
      <c r="AB54" s="2">
        <v>1.5712826</v>
      </c>
      <c r="AC54" s="2">
        <v>11.7111216</v>
      </c>
      <c r="AD54" s="2">
        <v>2.2960403</v>
      </c>
      <c r="AE54" s="2">
        <v>0.33496619999999999</v>
      </c>
      <c r="AF54" s="2">
        <v>50.8</v>
      </c>
      <c r="AG54" s="2">
        <v>0.5</v>
      </c>
      <c r="AH54" s="2">
        <v>0.90663210000000005</v>
      </c>
      <c r="AI54" s="2">
        <v>1.7243834</v>
      </c>
      <c r="AJ54" s="2">
        <v>4.0041884999999997</v>
      </c>
      <c r="AK54" s="2">
        <v>27.658292800000002</v>
      </c>
      <c r="AL54" s="2">
        <v>1.6199604000000001</v>
      </c>
      <c r="AM54" s="2">
        <v>11.763775799999999</v>
      </c>
      <c r="AN54" s="2">
        <v>2.3094717999999999</v>
      </c>
      <c r="AO54" s="2">
        <v>0.33496619999999999</v>
      </c>
      <c r="AP54" s="2">
        <v>48.1</v>
      </c>
      <c r="AQ54" s="2">
        <v>0.5</v>
      </c>
      <c r="AR54" s="2">
        <v>0.85751739999999999</v>
      </c>
      <c r="AS54" s="2">
        <v>1.5787826</v>
      </c>
      <c r="AT54" s="2">
        <v>3.6548048999999998</v>
      </c>
      <c r="AU54" s="2">
        <v>26.831934</v>
      </c>
      <c r="AV54" s="2">
        <v>1.2650644</v>
      </c>
      <c r="AW54" s="2">
        <v>11.006319</v>
      </c>
      <c r="AX54" s="2">
        <v>2.1424427000000001</v>
      </c>
      <c r="AY54" s="2">
        <v>0.33496619999999999</v>
      </c>
      <c r="AZ54" s="2">
        <v>33.9</v>
      </c>
      <c r="BA54" s="2">
        <v>0.5</v>
      </c>
      <c r="BB54" s="2">
        <v>0.82224710000000001</v>
      </c>
      <c r="BC54" s="2">
        <v>0.98144229999999999</v>
      </c>
      <c r="BD54" s="2">
        <v>1.138865</v>
      </c>
      <c r="BE54" s="2">
        <v>26.0988197</v>
      </c>
      <c r="BF54" s="2">
        <v>1.4067034</v>
      </c>
      <c r="BG54" s="2">
        <v>2.1521688000000001</v>
      </c>
      <c r="BH54" s="2">
        <v>0.54377059999999999</v>
      </c>
      <c r="BI54" s="2">
        <v>0.33496619999999999</v>
      </c>
      <c r="BJ54" s="2">
        <v>50.7</v>
      </c>
      <c r="BK54" s="2">
        <v>0.5</v>
      </c>
      <c r="BL54" s="2">
        <v>0.90617669999999995</v>
      </c>
      <c r="BM54" s="2">
        <v>1.7229116</v>
      </c>
      <c r="BN54" s="2">
        <v>3.9995522000000001</v>
      </c>
      <c r="BO54" s="2">
        <v>27.6446419</v>
      </c>
      <c r="BP54" s="2">
        <v>1.5867084</v>
      </c>
      <c r="BQ54" s="2">
        <v>11.7893572</v>
      </c>
      <c r="BR54" s="2">
        <v>2.3117654000000001</v>
      </c>
      <c r="BS54" s="2">
        <v>0.33496619999999999</v>
      </c>
      <c r="BT54" s="2">
        <v>28.4</v>
      </c>
      <c r="BU54" s="2">
        <v>0.5</v>
      </c>
      <c r="BV54" s="2">
        <v>0.61845059999999996</v>
      </c>
      <c r="BW54" s="2">
        <v>1.1758065</v>
      </c>
      <c r="BX54" s="2">
        <v>3.6538681999999998</v>
      </c>
      <c r="BY54" s="2">
        <v>7.8724464999999997</v>
      </c>
      <c r="BZ54" s="2">
        <v>1.4356788</v>
      </c>
      <c r="CA54" s="2">
        <v>10.7880898</v>
      </c>
      <c r="CB54" s="2">
        <v>2.1142848000000001</v>
      </c>
      <c r="CC54" s="2">
        <v>0.33511299999999999</v>
      </c>
      <c r="CD54" s="2">
        <v>47.7</v>
      </c>
      <c r="CE54" s="2">
        <v>0.5</v>
      </c>
      <c r="CF54" s="2">
        <v>0.45883350000000001</v>
      </c>
      <c r="CG54" s="2">
        <v>1.5650179</v>
      </c>
      <c r="CH54" s="2">
        <v>3.802146</v>
      </c>
      <c r="CI54" s="2">
        <v>25.932746900000001</v>
      </c>
      <c r="CJ54" s="2">
        <v>0.86172320000000002</v>
      </c>
      <c r="CK54" s="2">
        <v>12.012730599999999</v>
      </c>
      <c r="CL54" s="2">
        <v>2.2978930000000002</v>
      </c>
      <c r="CM54" s="2">
        <v>0.28446759999999999</v>
      </c>
      <c r="CO54" t="str">
        <f t="shared" si="4"/>
        <v>CA_Merced2510</v>
      </c>
      <c r="CP54">
        <f t="shared" si="5"/>
        <v>50.8</v>
      </c>
      <c r="CQ54">
        <f t="shared" si="6"/>
        <v>0.5</v>
      </c>
      <c r="CR54">
        <f t="shared" si="7"/>
        <v>0.90672269999999999</v>
      </c>
      <c r="CS54">
        <f t="shared" si="8"/>
        <v>1.7259974</v>
      </c>
      <c r="CT54">
        <f t="shared" si="9"/>
        <v>4.0162224999999996</v>
      </c>
      <c r="CU54">
        <f t="shared" si="10"/>
        <v>27.663236600000001</v>
      </c>
      <c r="CV54">
        <f t="shared" si="11"/>
        <v>1.6216645999999999</v>
      </c>
      <c r="CW54">
        <f t="shared" si="12"/>
        <v>11.803136800000001</v>
      </c>
      <c r="CX54">
        <f t="shared" si="13"/>
        <v>2.3169396</v>
      </c>
      <c r="CY54">
        <f t="shared" si="14"/>
        <v>0.33496619999999999</v>
      </c>
      <c r="CZ54">
        <f t="shared" si="15"/>
        <v>1.8000000000000185</v>
      </c>
      <c r="DA54">
        <f t="shared" si="16"/>
        <v>0.5</v>
      </c>
      <c r="DB54">
        <f t="shared" si="17"/>
        <v>0.63895910000000011</v>
      </c>
      <c r="DC54">
        <f t="shared" si="18"/>
        <v>-3.5708099999999909E-2</v>
      </c>
      <c r="DD54">
        <f t="shared" si="19"/>
        <v>-0.64323279999999805</v>
      </c>
      <c r="DE54">
        <f t="shared" si="20"/>
        <v>3.6326013999999951</v>
      </c>
      <c r="DF54">
        <f t="shared" si="21"/>
        <v>1.1072588000000008</v>
      </c>
      <c r="DG54">
        <f t="shared" si="22"/>
        <v>-3.6523525000000081</v>
      </c>
      <c r="DH54">
        <f t="shared" si="23"/>
        <v>-8.6752499999999788E-2</v>
      </c>
      <c r="DI54">
        <f t="shared" si="24"/>
        <v>0.2716596</v>
      </c>
      <c r="DJ54">
        <f t="shared" si="25"/>
        <v>0.29999999999999716</v>
      </c>
      <c r="DK54">
        <f t="shared" si="26"/>
        <v>0</v>
      </c>
      <c r="DL54">
        <f t="shared" si="27"/>
        <v>-0.6398794000000001</v>
      </c>
      <c r="DM54">
        <f t="shared" si="28"/>
        <v>-7.9388500000000084E-2</v>
      </c>
      <c r="DN54">
        <f t="shared" si="29"/>
        <v>0.77059339999999965</v>
      </c>
      <c r="DO54">
        <f t="shared" si="30"/>
        <v>-2.9299660000000003</v>
      </c>
      <c r="DP54">
        <f t="shared" si="31"/>
        <v>-1.0901252000000001</v>
      </c>
      <c r="DQ54">
        <f t="shared" si="32"/>
        <v>4.0570945000000007</v>
      </c>
      <c r="DR54">
        <f t="shared" si="33"/>
        <v>0.2007835</v>
      </c>
      <c r="DS54">
        <f t="shared" si="34"/>
        <v>1.2954799999999989E-2</v>
      </c>
      <c r="DT54">
        <f t="shared" si="35"/>
        <v>3.5</v>
      </c>
      <c r="DU54">
        <f t="shared" si="36"/>
        <v>0</v>
      </c>
      <c r="DV54">
        <f t="shared" si="37"/>
        <v>3.7164199999999981E-2</v>
      </c>
      <c r="DW54">
        <f t="shared" si="38"/>
        <v>0.23345389999999999</v>
      </c>
      <c r="DX54">
        <f t="shared" si="39"/>
        <v>4.4951699999999484E-2</v>
      </c>
      <c r="DY54">
        <f t="shared" si="40"/>
        <v>3.0200634000000015</v>
      </c>
      <c r="DZ54">
        <f t="shared" si="41"/>
        <v>5.0381999999999927E-2</v>
      </c>
      <c r="EA54">
        <f t="shared" si="42"/>
        <v>9.2015200000000519E-2</v>
      </c>
      <c r="EB54">
        <f t="shared" si="43"/>
        <v>2.0899299999999954E-2</v>
      </c>
      <c r="EC54">
        <f t="shared" si="44"/>
        <v>0</v>
      </c>
      <c r="ED54">
        <f t="shared" si="45"/>
        <v>0</v>
      </c>
      <c r="EE54">
        <f t="shared" si="46"/>
        <v>0</v>
      </c>
      <c r="EF54">
        <f t="shared" si="47"/>
        <v>9.0599999999940728E-5</v>
      </c>
      <c r="EG54">
        <f t="shared" si="48"/>
        <v>1.6140000000000043E-3</v>
      </c>
      <c r="EH54">
        <f t="shared" si="49"/>
        <v>1.2033999999999878E-2</v>
      </c>
      <c r="EI54">
        <f t="shared" si="50"/>
        <v>4.9437999999994986E-3</v>
      </c>
      <c r="EJ54">
        <f t="shared" si="51"/>
        <v>1.7041999999998225E-3</v>
      </c>
      <c r="EK54">
        <f t="shared" si="52"/>
        <v>3.9361000000001312E-2</v>
      </c>
      <c r="EL54">
        <f t="shared" si="53"/>
        <v>7.4678000000001354E-3</v>
      </c>
      <c r="EM54">
        <f t="shared" si="54"/>
        <v>0</v>
      </c>
      <c r="EN54">
        <f t="shared" si="55"/>
        <v>2.6999999999999957</v>
      </c>
      <c r="EO54">
        <f t="shared" si="56"/>
        <v>0</v>
      </c>
      <c r="EP54">
        <f t="shared" si="57"/>
        <v>4.9205300000000007E-2</v>
      </c>
      <c r="EQ54">
        <f t="shared" si="58"/>
        <v>0.14721479999999998</v>
      </c>
      <c r="ER54">
        <f t="shared" si="59"/>
        <v>0.36141759999999978</v>
      </c>
      <c r="ES54">
        <f t="shared" si="60"/>
        <v>0.83130260000000078</v>
      </c>
      <c r="ET54">
        <f t="shared" si="61"/>
        <v>0.35660019999999992</v>
      </c>
      <c r="EU54">
        <f t="shared" si="62"/>
        <v>0.79681780000000124</v>
      </c>
      <c r="EV54">
        <f t="shared" si="63"/>
        <v>0.17449689999999984</v>
      </c>
      <c r="EW54">
        <f t="shared" si="64"/>
        <v>0</v>
      </c>
      <c r="EX54">
        <f t="shared" si="65"/>
        <v>16.899999999999999</v>
      </c>
      <c r="EY54">
        <f t="shared" si="66"/>
        <v>0</v>
      </c>
      <c r="EZ54">
        <f t="shared" si="67"/>
        <v>8.4475599999999984E-2</v>
      </c>
      <c r="FA54">
        <f t="shared" si="68"/>
        <v>0.74455510000000003</v>
      </c>
      <c r="FB54">
        <f t="shared" si="69"/>
        <v>2.8773574999999996</v>
      </c>
      <c r="FC54">
        <f t="shared" si="70"/>
        <v>1.5644169000000012</v>
      </c>
      <c r="FD54">
        <f t="shared" si="71"/>
        <v>0.21496119999999985</v>
      </c>
      <c r="FE54">
        <f t="shared" si="72"/>
        <v>9.6509680000000007</v>
      </c>
      <c r="FF54">
        <f t="shared" si="73"/>
        <v>1.773169</v>
      </c>
      <c r="FG54">
        <f t="shared" si="74"/>
        <v>0</v>
      </c>
      <c r="FH54">
        <f t="shared" si="75"/>
        <v>9.9999999999994316E-2</v>
      </c>
      <c r="FI54">
        <f t="shared" si="76"/>
        <v>0</v>
      </c>
      <c r="FJ54">
        <f t="shared" si="77"/>
        <v>5.4600000000004645E-4</v>
      </c>
      <c r="FK54">
        <f t="shared" si="78"/>
        <v>3.0858000000000274E-3</v>
      </c>
      <c r="FL54">
        <f t="shared" si="79"/>
        <v>1.6670299999999472E-2</v>
      </c>
      <c r="FM54">
        <f t="shared" si="80"/>
        <v>1.8594700000001296E-2</v>
      </c>
      <c r="FN54">
        <f t="shared" si="81"/>
        <v>3.4956199999999882E-2</v>
      </c>
      <c r="FO54">
        <f t="shared" si="82"/>
        <v>1.3779600000001224E-2</v>
      </c>
      <c r="FP54">
        <f t="shared" si="83"/>
        <v>5.1741999999999067E-3</v>
      </c>
      <c r="FQ54">
        <f t="shared" si="84"/>
        <v>0</v>
      </c>
      <c r="FR54">
        <f t="shared" si="85"/>
        <v>22.4</v>
      </c>
      <c r="FS54">
        <f t="shared" si="86"/>
        <v>0</v>
      </c>
      <c r="FT54">
        <f t="shared" si="87"/>
        <v>0.28827210000000003</v>
      </c>
      <c r="FU54">
        <f t="shared" si="88"/>
        <v>0.55019090000000004</v>
      </c>
      <c r="FV54">
        <f t="shared" si="89"/>
        <v>0.3623542999999998</v>
      </c>
      <c r="FW54">
        <f t="shared" si="90"/>
        <v>19.790790100000002</v>
      </c>
      <c r="FX54">
        <f t="shared" si="91"/>
        <v>0.18598579999999987</v>
      </c>
      <c r="FY54">
        <f t="shared" si="92"/>
        <v>1.0150470000000009</v>
      </c>
      <c r="FZ54">
        <f t="shared" si="93"/>
        <v>0.20265479999999991</v>
      </c>
      <c r="GA54">
        <f t="shared" si="94"/>
        <v>-1.4680000000000248E-4</v>
      </c>
      <c r="GB54">
        <f t="shared" si="95"/>
        <v>3.0999999999999943</v>
      </c>
      <c r="GC54">
        <f t="shared" si="96"/>
        <v>0</v>
      </c>
      <c r="GD54">
        <f t="shared" si="97"/>
        <v>0.44788919999999999</v>
      </c>
      <c r="GE54">
        <f t="shared" si="98"/>
        <v>0.16097950000000005</v>
      </c>
      <c r="GF54">
        <f t="shared" si="99"/>
        <v>0.21407649999999956</v>
      </c>
      <c r="GG54">
        <f t="shared" si="100"/>
        <v>1.7304896999999997</v>
      </c>
      <c r="GH54">
        <f t="shared" si="101"/>
        <v>0.75994139999999988</v>
      </c>
      <c r="GI54">
        <f t="shared" si="102"/>
        <v>-0.20959379999999861</v>
      </c>
      <c r="GJ54">
        <f t="shared" si="103"/>
        <v>1.9046599999999803E-2</v>
      </c>
      <c r="GK54">
        <f t="shared" si="104"/>
        <v>5.0498600000000005E-2</v>
      </c>
    </row>
    <row r="55" spans="1:193" x14ac:dyDescent="0.25">
      <c r="A55" t="s">
        <v>397</v>
      </c>
      <c r="B55">
        <v>14</v>
      </c>
      <c r="C55">
        <v>0.5</v>
      </c>
      <c r="D55">
        <v>0.80646830000000003</v>
      </c>
      <c r="E55">
        <v>1.053609</v>
      </c>
      <c r="F55">
        <v>1.267909</v>
      </c>
      <c r="G55">
        <v>5.3464146000000001</v>
      </c>
      <c r="H55">
        <v>1.7817179999999999</v>
      </c>
      <c r="I55">
        <v>2.2706723000000002</v>
      </c>
      <c r="J55">
        <v>0.78779049999999995</v>
      </c>
      <c r="K55">
        <v>0.27430660000000001</v>
      </c>
      <c r="L55" s="2">
        <v>13.7</v>
      </c>
      <c r="M55" s="2">
        <v>0.5</v>
      </c>
      <c r="N55" s="2">
        <v>0.78451479999999996</v>
      </c>
      <c r="O55" s="2">
        <v>1.09032</v>
      </c>
      <c r="P55" s="2">
        <v>1.2575247000000001</v>
      </c>
      <c r="Q55" s="2">
        <v>5.1065483</v>
      </c>
      <c r="R55" s="2">
        <v>1.4454104999999999</v>
      </c>
      <c r="S55" s="2">
        <v>2.6057446</v>
      </c>
      <c r="T55" s="2">
        <v>0.72960320000000001</v>
      </c>
      <c r="U55" s="2">
        <v>0.22675219999999999</v>
      </c>
      <c r="V55" s="2">
        <v>12.1</v>
      </c>
      <c r="W55" s="2">
        <v>0.5</v>
      </c>
      <c r="X55" s="2">
        <v>0.64405100000000004</v>
      </c>
      <c r="Y55" s="2">
        <v>0.88581920000000003</v>
      </c>
      <c r="Z55" s="2">
        <v>1.3273518</v>
      </c>
      <c r="AA55" s="2">
        <v>3.723824</v>
      </c>
      <c r="AB55" s="2">
        <v>1.1914042</v>
      </c>
      <c r="AC55" s="2">
        <v>3.0812054</v>
      </c>
      <c r="AD55" s="2">
        <v>0.66833549999999997</v>
      </c>
      <c r="AE55" s="2">
        <v>0.13267970000000001</v>
      </c>
      <c r="AF55" s="2">
        <v>14</v>
      </c>
      <c r="AG55" s="2">
        <v>0.5</v>
      </c>
      <c r="AH55" s="2">
        <v>0.80638770000000004</v>
      </c>
      <c r="AI55" s="2">
        <v>1.0527120999999999</v>
      </c>
      <c r="AJ55" s="2">
        <v>1.2657984</v>
      </c>
      <c r="AK55" s="2">
        <v>5.3453426000000004</v>
      </c>
      <c r="AL55" s="2">
        <v>1.7799634</v>
      </c>
      <c r="AM55" s="2">
        <v>2.2654795999999999</v>
      </c>
      <c r="AN55" s="2">
        <v>0.78653470000000003</v>
      </c>
      <c r="AO55" s="2">
        <v>0.27430660000000001</v>
      </c>
      <c r="AP55" s="2">
        <v>13.4</v>
      </c>
      <c r="AQ55" s="2">
        <v>0.5</v>
      </c>
      <c r="AR55" s="2">
        <v>0.79789080000000001</v>
      </c>
      <c r="AS55" s="2">
        <v>0.97503580000000001</v>
      </c>
      <c r="AT55" s="2">
        <v>1.1519082</v>
      </c>
      <c r="AU55" s="2">
        <v>5.3542151000000002</v>
      </c>
      <c r="AV55" s="2">
        <v>1.5865498</v>
      </c>
      <c r="AW55" s="2">
        <v>2.0856838</v>
      </c>
      <c r="AX55" s="2">
        <v>0.72079819999999994</v>
      </c>
      <c r="AY55" s="2">
        <v>0.28631380000000001</v>
      </c>
      <c r="AZ55" s="2">
        <v>11.4</v>
      </c>
      <c r="BA55" s="2">
        <v>0.5</v>
      </c>
      <c r="BB55" s="2">
        <v>0.82062190000000002</v>
      </c>
      <c r="BC55" s="2">
        <v>0.58785100000000001</v>
      </c>
      <c r="BD55" s="2">
        <v>0.56808139999999996</v>
      </c>
      <c r="BE55" s="2">
        <v>6.2552380999999997</v>
      </c>
      <c r="BF55" s="2">
        <v>1.4932364</v>
      </c>
      <c r="BG55" s="2">
        <v>0.18919369999999999</v>
      </c>
      <c r="BH55" s="2">
        <v>0.52706770000000003</v>
      </c>
      <c r="BI55" s="2">
        <v>0.54089790000000004</v>
      </c>
      <c r="BJ55" s="2">
        <v>14</v>
      </c>
      <c r="BK55" s="2">
        <v>0.5</v>
      </c>
      <c r="BL55" s="2">
        <v>0.80601929999999999</v>
      </c>
      <c r="BM55" s="2">
        <v>1.0519270000000001</v>
      </c>
      <c r="BN55" s="2">
        <v>1.2542259</v>
      </c>
      <c r="BO55" s="2">
        <v>5.3435148999999997</v>
      </c>
      <c r="BP55" s="2">
        <v>1.7450098999999999</v>
      </c>
      <c r="BQ55" s="2">
        <v>2.2661311999999998</v>
      </c>
      <c r="BR55" s="2">
        <v>0.77785760000000004</v>
      </c>
      <c r="BS55" s="2">
        <v>0.27430660000000001</v>
      </c>
      <c r="BT55" s="2">
        <v>11.8</v>
      </c>
      <c r="BU55" s="2">
        <v>0.5</v>
      </c>
      <c r="BV55" s="2">
        <v>0.69679679999999999</v>
      </c>
      <c r="BW55" s="2">
        <v>0.5206674</v>
      </c>
      <c r="BX55" s="2">
        <v>0.89604479999999997</v>
      </c>
      <c r="BY55" s="2">
        <v>5.2316479999999999</v>
      </c>
      <c r="BZ55" s="2">
        <v>1.8433933</v>
      </c>
      <c r="CA55" s="2">
        <v>0.85837390000000002</v>
      </c>
      <c r="CB55" s="2">
        <v>0.73727889999999996</v>
      </c>
      <c r="CC55" s="2">
        <v>0.56066170000000004</v>
      </c>
      <c r="CD55" s="2">
        <v>12.8</v>
      </c>
      <c r="CE55" s="2">
        <v>0.5</v>
      </c>
      <c r="CF55" s="2">
        <v>0.4840371</v>
      </c>
      <c r="CG55" s="2">
        <v>1.0391250000000001</v>
      </c>
      <c r="CH55" s="2">
        <v>1.0805297</v>
      </c>
      <c r="CI55" s="2">
        <v>5.3126268000000003</v>
      </c>
      <c r="CJ55" s="2">
        <v>1.3170364000000001</v>
      </c>
      <c r="CK55" s="2">
        <v>2.1836991000000001</v>
      </c>
      <c r="CL55" s="2">
        <v>0.68386619999999998</v>
      </c>
      <c r="CM55" s="2">
        <v>0.26897789999999999</v>
      </c>
      <c r="CO55" t="str">
        <f t="shared" si="4"/>
        <v>CA_Monterey1003</v>
      </c>
      <c r="CP55">
        <f t="shared" si="5"/>
        <v>14</v>
      </c>
      <c r="CQ55">
        <f t="shared" si="6"/>
        <v>0.5</v>
      </c>
      <c r="CR55">
        <f t="shared" si="7"/>
        <v>0.80646830000000003</v>
      </c>
      <c r="CS55">
        <f t="shared" si="8"/>
        <v>1.053609</v>
      </c>
      <c r="CT55">
        <f t="shared" si="9"/>
        <v>1.267909</v>
      </c>
      <c r="CU55">
        <f t="shared" si="10"/>
        <v>5.3464146000000001</v>
      </c>
      <c r="CV55">
        <f t="shared" si="11"/>
        <v>1.7817179999999999</v>
      </c>
      <c r="CW55">
        <f t="shared" si="12"/>
        <v>2.2706723000000002</v>
      </c>
      <c r="CX55">
        <f t="shared" si="13"/>
        <v>0.78779049999999995</v>
      </c>
      <c r="CY55">
        <f t="shared" si="14"/>
        <v>0.27430660000000001</v>
      </c>
      <c r="CZ55">
        <f t="shared" si="15"/>
        <v>5.2000000000000011</v>
      </c>
      <c r="DA55">
        <f t="shared" si="16"/>
        <v>0.5</v>
      </c>
      <c r="DB55">
        <f t="shared" si="17"/>
        <v>0.19504129999999986</v>
      </c>
      <c r="DC55">
        <f t="shared" si="18"/>
        <v>-0.17180550000000006</v>
      </c>
      <c r="DD55">
        <f t="shared" si="19"/>
        <v>-7.3898099999999634E-2</v>
      </c>
      <c r="DE55">
        <f t="shared" si="20"/>
        <v>4.2480555999999989</v>
      </c>
      <c r="DF55">
        <f t="shared" si="21"/>
        <v>-7.0022099999999421E-2</v>
      </c>
      <c r="DG55">
        <f t="shared" si="22"/>
        <v>-0.35919480000000137</v>
      </c>
      <c r="DH55">
        <f t="shared" si="23"/>
        <v>0.11680850000000031</v>
      </c>
      <c r="DI55">
        <f t="shared" si="24"/>
        <v>0.64475020000000005</v>
      </c>
      <c r="DJ55">
        <f t="shared" si="25"/>
        <v>0.30000000000000071</v>
      </c>
      <c r="DK55">
        <f t="shared" si="26"/>
        <v>0</v>
      </c>
      <c r="DL55">
        <f t="shared" si="27"/>
        <v>2.195350000000007E-2</v>
      </c>
      <c r="DM55">
        <f t="shared" si="28"/>
        <v>-3.6710999999999938E-2</v>
      </c>
      <c r="DN55">
        <f t="shared" si="29"/>
        <v>1.0384299999999902E-2</v>
      </c>
      <c r="DO55">
        <f t="shared" si="30"/>
        <v>0.23986630000000009</v>
      </c>
      <c r="DP55">
        <f t="shared" si="31"/>
        <v>0.33630749999999998</v>
      </c>
      <c r="DQ55">
        <f t="shared" si="32"/>
        <v>-0.33507229999999977</v>
      </c>
      <c r="DR55">
        <f t="shared" si="33"/>
        <v>5.8187299999999942E-2</v>
      </c>
      <c r="DS55">
        <f t="shared" si="34"/>
        <v>4.7554400000000024E-2</v>
      </c>
      <c r="DT55">
        <f t="shared" si="35"/>
        <v>1.9000000000000004</v>
      </c>
      <c r="DU55">
        <f t="shared" si="36"/>
        <v>0</v>
      </c>
      <c r="DV55">
        <f t="shared" si="37"/>
        <v>0.16241729999999999</v>
      </c>
      <c r="DW55">
        <f t="shared" si="38"/>
        <v>0.16778979999999999</v>
      </c>
      <c r="DX55">
        <f t="shared" si="39"/>
        <v>-5.9442800000000018E-2</v>
      </c>
      <c r="DY55">
        <f t="shared" si="40"/>
        <v>1.6225906000000001</v>
      </c>
      <c r="DZ55">
        <f t="shared" si="41"/>
        <v>0.59031379999999989</v>
      </c>
      <c r="EA55">
        <f t="shared" si="42"/>
        <v>-0.81053309999999978</v>
      </c>
      <c r="EB55">
        <f t="shared" si="43"/>
        <v>0.11945499999999998</v>
      </c>
      <c r="EC55">
        <f t="shared" si="44"/>
        <v>0.1416269</v>
      </c>
      <c r="ED55">
        <f t="shared" si="45"/>
        <v>0</v>
      </c>
      <c r="EE55">
        <f t="shared" si="46"/>
        <v>0</v>
      </c>
      <c r="EF55">
        <f t="shared" si="47"/>
        <v>8.0599999999986238E-5</v>
      </c>
      <c r="EG55">
        <f t="shared" si="48"/>
        <v>8.9690000000008929E-4</v>
      </c>
      <c r="EH55">
        <f t="shared" si="49"/>
        <v>2.1105999999999625E-3</v>
      </c>
      <c r="EI55">
        <f t="shared" si="50"/>
        <v>1.0719999999997398E-3</v>
      </c>
      <c r="EJ55">
        <f t="shared" si="51"/>
        <v>1.7545999999999395E-3</v>
      </c>
      <c r="EK55">
        <f t="shared" si="52"/>
        <v>5.1927000000002721E-3</v>
      </c>
      <c r="EL55">
        <f t="shared" si="53"/>
        <v>1.2557999999999181E-3</v>
      </c>
      <c r="EM55">
        <f t="shared" si="54"/>
        <v>0</v>
      </c>
      <c r="EN55">
        <f t="shared" si="55"/>
        <v>0.59999999999999964</v>
      </c>
      <c r="EO55">
        <f t="shared" si="56"/>
        <v>0</v>
      </c>
      <c r="EP55">
        <f t="shared" si="57"/>
        <v>8.5775000000000157E-3</v>
      </c>
      <c r="EQ55">
        <f t="shared" si="58"/>
        <v>7.857320000000001E-2</v>
      </c>
      <c r="ER55">
        <f t="shared" si="59"/>
        <v>0.1160007999999999</v>
      </c>
      <c r="ES55">
        <f t="shared" si="60"/>
        <v>-7.800500000000099E-3</v>
      </c>
      <c r="ET55">
        <f t="shared" si="61"/>
        <v>0.1951681999999999</v>
      </c>
      <c r="EU55">
        <f t="shared" si="62"/>
        <v>0.18498850000000022</v>
      </c>
      <c r="EV55">
        <f t="shared" si="63"/>
        <v>6.6992300000000005E-2</v>
      </c>
      <c r="EW55">
        <f t="shared" si="64"/>
        <v>-1.2007199999999996E-2</v>
      </c>
      <c r="EX55">
        <f t="shared" si="65"/>
        <v>2.5999999999999996</v>
      </c>
      <c r="EY55">
        <f t="shared" si="66"/>
        <v>0</v>
      </c>
      <c r="EZ55">
        <f t="shared" si="67"/>
        <v>-1.4153599999999988E-2</v>
      </c>
      <c r="FA55">
        <f t="shared" si="68"/>
        <v>0.46575800000000001</v>
      </c>
      <c r="FB55">
        <f t="shared" si="69"/>
        <v>0.69982759999999999</v>
      </c>
      <c r="FC55">
        <f t="shared" si="70"/>
        <v>-0.90882349999999956</v>
      </c>
      <c r="FD55">
        <f t="shared" si="71"/>
        <v>0.28848159999999989</v>
      </c>
      <c r="FE55">
        <f t="shared" si="72"/>
        <v>2.0814786000000001</v>
      </c>
      <c r="FF55">
        <f t="shared" si="73"/>
        <v>0.26072279999999992</v>
      </c>
      <c r="FG55">
        <f t="shared" si="74"/>
        <v>-0.26659130000000003</v>
      </c>
      <c r="FH55">
        <f t="shared" si="75"/>
        <v>0</v>
      </c>
      <c r="FI55">
        <f t="shared" si="76"/>
        <v>0</v>
      </c>
      <c r="FJ55">
        <f t="shared" si="77"/>
        <v>4.4900000000003271E-4</v>
      </c>
      <c r="FK55">
        <f t="shared" si="78"/>
        <v>1.6819999999999613E-3</v>
      </c>
      <c r="FL55">
        <f t="shared" si="79"/>
        <v>1.3683099999999948E-2</v>
      </c>
      <c r="FM55">
        <f t="shared" si="80"/>
        <v>2.8997000000003936E-3</v>
      </c>
      <c r="FN55">
        <f t="shared" si="81"/>
        <v>3.6708100000000021E-2</v>
      </c>
      <c r="FO55">
        <f t="shared" si="82"/>
        <v>4.5411000000004087E-3</v>
      </c>
      <c r="FP55">
        <f t="shared" si="83"/>
        <v>9.9328999999999112E-3</v>
      </c>
      <c r="FQ55">
        <f t="shared" si="84"/>
        <v>0</v>
      </c>
      <c r="FR55">
        <f t="shared" si="85"/>
        <v>2.1999999999999993</v>
      </c>
      <c r="FS55">
        <f t="shared" si="86"/>
        <v>0</v>
      </c>
      <c r="FT55">
        <f t="shared" si="87"/>
        <v>0.10967150000000003</v>
      </c>
      <c r="FU55">
        <f t="shared" si="88"/>
        <v>0.53294160000000002</v>
      </c>
      <c r="FV55">
        <f t="shared" si="89"/>
        <v>0.37186419999999998</v>
      </c>
      <c r="FW55">
        <f t="shared" si="90"/>
        <v>0.11476660000000027</v>
      </c>
      <c r="FX55">
        <f t="shared" si="91"/>
        <v>-6.1675300000000099E-2</v>
      </c>
      <c r="FY55">
        <f t="shared" si="92"/>
        <v>1.4122984000000001</v>
      </c>
      <c r="FZ55">
        <f t="shared" si="93"/>
        <v>5.051159999999999E-2</v>
      </c>
      <c r="GA55">
        <f t="shared" si="94"/>
        <v>-0.28635510000000003</v>
      </c>
      <c r="GB55">
        <f t="shared" si="95"/>
        <v>1.1999999999999993</v>
      </c>
      <c r="GC55">
        <f t="shared" si="96"/>
        <v>0</v>
      </c>
      <c r="GD55">
        <f t="shared" si="97"/>
        <v>0.32243120000000003</v>
      </c>
      <c r="GE55">
        <f t="shared" si="98"/>
        <v>1.4483999999999941E-2</v>
      </c>
      <c r="GF55">
        <f t="shared" si="99"/>
        <v>0.18737929999999992</v>
      </c>
      <c r="GG55">
        <f t="shared" si="100"/>
        <v>3.3787799999999812E-2</v>
      </c>
      <c r="GH55">
        <f t="shared" si="101"/>
        <v>0.46468159999999981</v>
      </c>
      <c r="GI55">
        <f t="shared" si="102"/>
        <v>8.6973200000000084E-2</v>
      </c>
      <c r="GJ55">
        <f t="shared" si="103"/>
        <v>0.10392429999999997</v>
      </c>
      <c r="GK55">
        <f t="shared" si="104"/>
        <v>5.3287000000000195E-3</v>
      </c>
    </row>
    <row r="56" spans="1:193" x14ac:dyDescent="0.25">
      <c r="A56" t="s">
        <v>398</v>
      </c>
      <c r="B56">
        <v>32.5</v>
      </c>
      <c r="C56">
        <v>0.5</v>
      </c>
      <c r="D56">
        <v>1.2929227000000001</v>
      </c>
      <c r="E56">
        <v>0.78898789999999996</v>
      </c>
      <c r="F56">
        <v>0.80039210000000005</v>
      </c>
      <c r="G56">
        <v>25.600000399999999</v>
      </c>
      <c r="H56">
        <v>1.9495581</v>
      </c>
      <c r="I56">
        <v>0.43973430000000002</v>
      </c>
      <c r="J56">
        <v>0.77561880000000005</v>
      </c>
      <c r="K56">
        <v>0.35278589999999999</v>
      </c>
      <c r="L56" s="2">
        <v>32.299999999999997</v>
      </c>
      <c r="M56" s="2">
        <v>0.5</v>
      </c>
      <c r="N56" s="2">
        <v>1.2877052</v>
      </c>
      <c r="O56" s="2">
        <v>0.78898789999999996</v>
      </c>
      <c r="P56" s="2">
        <v>0.78054140000000005</v>
      </c>
      <c r="Q56" s="2">
        <v>25.600000399999999</v>
      </c>
      <c r="R56" s="2">
        <v>1.8966371</v>
      </c>
      <c r="S56" s="2">
        <v>0.43472129999999998</v>
      </c>
      <c r="T56" s="2">
        <v>0.75538369999999999</v>
      </c>
      <c r="U56" s="2">
        <v>0.35278589999999999</v>
      </c>
      <c r="V56" s="2">
        <v>11.6</v>
      </c>
      <c r="W56" s="2">
        <v>0.5</v>
      </c>
      <c r="X56" s="2">
        <v>0.46510170000000001</v>
      </c>
      <c r="Y56" s="2">
        <v>0.2208668</v>
      </c>
      <c r="Z56" s="2">
        <v>0.46287020000000001</v>
      </c>
      <c r="AA56" s="2">
        <v>7.9671425999999999</v>
      </c>
      <c r="AB56" s="2">
        <v>0.77286259999999996</v>
      </c>
      <c r="AC56" s="2">
        <v>0.6572673</v>
      </c>
      <c r="AD56" s="2">
        <v>0.38358009999999998</v>
      </c>
      <c r="AE56" s="2">
        <v>0.25088860000000002</v>
      </c>
      <c r="AF56" s="2">
        <v>32.4</v>
      </c>
      <c r="AG56" s="2">
        <v>0.5</v>
      </c>
      <c r="AH56" s="2">
        <v>1.2927934000000001</v>
      </c>
      <c r="AI56" s="2">
        <v>0.78885099999999997</v>
      </c>
      <c r="AJ56" s="2">
        <v>0.79904940000000002</v>
      </c>
      <c r="AK56" s="2">
        <v>25.5974407</v>
      </c>
      <c r="AL56" s="2">
        <v>1.9489633</v>
      </c>
      <c r="AM56" s="2">
        <v>0.4358206</v>
      </c>
      <c r="AN56" s="2">
        <v>0.7746883</v>
      </c>
      <c r="AO56" s="2">
        <v>0.35278589999999999</v>
      </c>
      <c r="AP56" s="2">
        <v>32.200000000000003</v>
      </c>
      <c r="AQ56" s="2">
        <v>0.5</v>
      </c>
      <c r="AR56" s="2">
        <v>1.2885058</v>
      </c>
      <c r="AS56" s="2">
        <v>0.78256309999999996</v>
      </c>
      <c r="AT56" s="2">
        <v>0.76194110000000004</v>
      </c>
      <c r="AU56" s="2">
        <v>25.537261999999998</v>
      </c>
      <c r="AV56" s="2">
        <v>1.8619965000000001</v>
      </c>
      <c r="AW56" s="2">
        <v>0.4121629</v>
      </c>
      <c r="AX56" s="2">
        <v>0.73932549999999997</v>
      </c>
      <c r="AY56" s="2">
        <v>0.35278589999999999</v>
      </c>
      <c r="AZ56" s="2">
        <v>31.6</v>
      </c>
      <c r="BA56" s="2">
        <v>0.5</v>
      </c>
      <c r="BB56" s="2">
        <v>1.4572940999999999</v>
      </c>
      <c r="BC56" s="2">
        <v>0.70179049999999998</v>
      </c>
      <c r="BD56" s="2">
        <v>0.69133940000000005</v>
      </c>
      <c r="BE56" s="2">
        <v>25.123977700000001</v>
      </c>
      <c r="BF56" s="2">
        <v>2.0286388</v>
      </c>
      <c r="BG56" s="2">
        <v>0</v>
      </c>
      <c r="BH56" s="2">
        <v>0.73485880000000003</v>
      </c>
      <c r="BI56" s="2">
        <v>0.42647089999999999</v>
      </c>
      <c r="BJ56" s="2">
        <v>32.4</v>
      </c>
      <c r="BK56" s="2">
        <v>0.5</v>
      </c>
      <c r="BL56" s="2">
        <v>1.2927687000000001</v>
      </c>
      <c r="BM56" s="2">
        <v>0.78857390000000005</v>
      </c>
      <c r="BN56" s="2">
        <v>0.79670160000000001</v>
      </c>
      <c r="BO56" s="2">
        <v>25.596248599999999</v>
      </c>
      <c r="BP56" s="2">
        <v>1.9399390999999999</v>
      </c>
      <c r="BQ56" s="2">
        <v>0.43854700000000002</v>
      </c>
      <c r="BR56" s="2">
        <v>0.77245989999999998</v>
      </c>
      <c r="BS56" s="2">
        <v>0.35278589999999999</v>
      </c>
      <c r="BT56" s="2">
        <v>29.2</v>
      </c>
      <c r="BU56" s="2">
        <v>0.5</v>
      </c>
      <c r="BV56" s="2">
        <v>1.2802069</v>
      </c>
      <c r="BW56" s="2">
        <v>0.65436559999999999</v>
      </c>
      <c r="BX56" s="2">
        <v>0.69040539999999995</v>
      </c>
      <c r="BY56" s="2">
        <v>23.018352499999999</v>
      </c>
      <c r="BZ56" s="2">
        <v>2.0170631000000001</v>
      </c>
      <c r="CA56" s="2">
        <v>0</v>
      </c>
      <c r="CB56" s="2">
        <v>0.73340269999999996</v>
      </c>
      <c r="CC56" s="2">
        <v>0.3859303</v>
      </c>
      <c r="CD56" s="2">
        <v>31</v>
      </c>
      <c r="CE56" s="2">
        <v>0.5</v>
      </c>
      <c r="CF56" s="2">
        <v>0.91084379999999998</v>
      </c>
      <c r="CG56" s="2">
        <v>0.78151040000000005</v>
      </c>
      <c r="CH56" s="2">
        <v>0.61272249999999995</v>
      </c>
      <c r="CI56" s="2">
        <v>25.471485099999999</v>
      </c>
      <c r="CJ56" s="2">
        <v>1.416423</v>
      </c>
      <c r="CK56" s="2">
        <v>0.43142330000000001</v>
      </c>
      <c r="CL56" s="2">
        <v>0.5894123</v>
      </c>
      <c r="CM56" s="2">
        <v>0.35278589999999999</v>
      </c>
      <c r="CO56" t="str">
        <f t="shared" si="4"/>
        <v>CA_Nevada0005</v>
      </c>
      <c r="CP56">
        <f t="shared" si="5"/>
        <v>32.5</v>
      </c>
      <c r="CQ56">
        <f t="shared" si="6"/>
        <v>0.5</v>
      </c>
      <c r="CR56">
        <f t="shared" si="7"/>
        <v>1.2929227000000001</v>
      </c>
      <c r="CS56">
        <f t="shared" si="8"/>
        <v>0.78898789999999996</v>
      </c>
      <c r="CT56">
        <f t="shared" si="9"/>
        <v>0.80039210000000005</v>
      </c>
      <c r="CU56">
        <f t="shared" si="10"/>
        <v>25.600000399999999</v>
      </c>
      <c r="CV56">
        <f t="shared" si="11"/>
        <v>1.9495581</v>
      </c>
      <c r="CW56">
        <f t="shared" si="12"/>
        <v>0.43973430000000002</v>
      </c>
      <c r="CX56">
        <f t="shared" si="13"/>
        <v>0.77561880000000005</v>
      </c>
      <c r="CY56">
        <f t="shared" si="14"/>
        <v>0.35278589999999999</v>
      </c>
      <c r="CZ56">
        <f t="shared" si="15"/>
        <v>5.1999999999999993</v>
      </c>
      <c r="DA56">
        <f t="shared" si="16"/>
        <v>0.5</v>
      </c>
      <c r="DB56">
        <f t="shared" si="17"/>
        <v>0.22476069999999959</v>
      </c>
      <c r="DC56">
        <f t="shared" si="18"/>
        <v>-1.5406099999999756E-2</v>
      </c>
      <c r="DD56">
        <f t="shared" si="19"/>
        <v>-7.1737000000002826E-3</v>
      </c>
      <c r="DE56">
        <f t="shared" si="20"/>
        <v>4.7119068000000013</v>
      </c>
      <c r="DF56">
        <f t="shared" si="21"/>
        <v>0.23561680000000007</v>
      </c>
      <c r="DG56">
        <f t="shared" si="22"/>
        <v>-0.26819770000000021</v>
      </c>
      <c r="DH56">
        <f t="shared" si="23"/>
        <v>5.3779699999999542E-2</v>
      </c>
      <c r="DI56">
        <f t="shared" si="24"/>
        <v>0.35771800000000004</v>
      </c>
      <c r="DJ56">
        <f t="shared" si="25"/>
        <v>0.20000000000000284</v>
      </c>
      <c r="DK56">
        <f t="shared" si="26"/>
        <v>0</v>
      </c>
      <c r="DL56">
        <f t="shared" si="27"/>
        <v>5.2175000000000971E-3</v>
      </c>
      <c r="DM56">
        <f t="shared" si="28"/>
        <v>0</v>
      </c>
      <c r="DN56">
        <f t="shared" si="29"/>
        <v>1.9850699999999999E-2</v>
      </c>
      <c r="DO56">
        <f t="shared" si="30"/>
        <v>0</v>
      </c>
      <c r="DP56">
        <f t="shared" si="31"/>
        <v>5.2920999999999996E-2</v>
      </c>
      <c r="DQ56">
        <f t="shared" si="32"/>
        <v>5.0130000000000452E-3</v>
      </c>
      <c r="DR56">
        <f t="shared" si="33"/>
        <v>2.0235100000000061E-2</v>
      </c>
      <c r="DS56">
        <f t="shared" si="34"/>
        <v>0</v>
      </c>
      <c r="DT56">
        <f t="shared" si="35"/>
        <v>20.9</v>
      </c>
      <c r="DU56">
        <f t="shared" si="36"/>
        <v>0</v>
      </c>
      <c r="DV56">
        <f t="shared" si="37"/>
        <v>0.82782100000000014</v>
      </c>
      <c r="DW56">
        <f t="shared" si="38"/>
        <v>0.56812109999999993</v>
      </c>
      <c r="DX56">
        <f t="shared" si="39"/>
        <v>0.33752190000000004</v>
      </c>
      <c r="DY56">
        <f t="shared" si="40"/>
        <v>17.6328578</v>
      </c>
      <c r="DZ56">
        <f t="shared" si="41"/>
        <v>1.1766955000000001</v>
      </c>
      <c r="EA56">
        <f t="shared" si="42"/>
        <v>-0.21753299999999998</v>
      </c>
      <c r="EB56">
        <f t="shared" si="43"/>
        <v>0.39203870000000007</v>
      </c>
      <c r="EC56">
        <f t="shared" si="44"/>
        <v>0.10189729999999997</v>
      </c>
      <c r="ED56">
        <f t="shared" si="45"/>
        <v>0.10000000000000142</v>
      </c>
      <c r="EE56">
        <f t="shared" si="46"/>
        <v>0</v>
      </c>
      <c r="EF56">
        <f t="shared" si="47"/>
        <v>1.2929999999999886E-4</v>
      </c>
      <c r="EG56">
        <f t="shared" si="48"/>
        <v>1.3689999999999536E-4</v>
      </c>
      <c r="EH56">
        <f t="shared" si="49"/>
        <v>1.34270000000003E-3</v>
      </c>
      <c r="EI56">
        <f t="shared" si="50"/>
        <v>2.5596999999990544E-3</v>
      </c>
      <c r="EJ56">
        <f t="shared" si="51"/>
        <v>5.9480000000000643E-4</v>
      </c>
      <c r="EK56">
        <f t="shared" si="52"/>
        <v>3.9137000000000199E-3</v>
      </c>
      <c r="EL56">
        <f t="shared" si="53"/>
        <v>9.3050000000005628E-4</v>
      </c>
      <c r="EM56">
        <f t="shared" si="54"/>
        <v>0</v>
      </c>
      <c r="EN56">
        <f t="shared" si="55"/>
        <v>0.29999999999999716</v>
      </c>
      <c r="EO56">
        <f t="shared" si="56"/>
        <v>0</v>
      </c>
      <c r="EP56">
        <f t="shared" si="57"/>
        <v>4.4169000000000569E-3</v>
      </c>
      <c r="EQ56">
        <f t="shared" si="58"/>
        <v>6.4248000000000083E-3</v>
      </c>
      <c r="ER56">
        <f t="shared" si="59"/>
        <v>3.8451000000000013E-2</v>
      </c>
      <c r="ES56">
        <f t="shared" si="60"/>
        <v>6.2738400000000638E-2</v>
      </c>
      <c r="ET56">
        <f t="shared" si="61"/>
        <v>8.7561599999999906E-2</v>
      </c>
      <c r="EU56">
        <f t="shared" si="62"/>
        <v>2.7571400000000024E-2</v>
      </c>
      <c r="EV56">
        <f t="shared" si="63"/>
        <v>3.6293300000000084E-2</v>
      </c>
      <c r="EW56">
        <f t="shared" si="64"/>
        <v>0</v>
      </c>
      <c r="EX56">
        <f t="shared" si="65"/>
        <v>0.89999999999999858</v>
      </c>
      <c r="EY56">
        <f t="shared" si="66"/>
        <v>0</v>
      </c>
      <c r="EZ56">
        <f t="shared" si="67"/>
        <v>-0.16437139999999983</v>
      </c>
      <c r="FA56">
        <f t="shared" si="68"/>
        <v>8.719739999999998E-2</v>
      </c>
      <c r="FB56">
        <f t="shared" si="69"/>
        <v>0.1090527</v>
      </c>
      <c r="FC56">
        <f t="shared" si="70"/>
        <v>0.47602269999999791</v>
      </c>
      <c r="FD56">
        <f t="shared" si="71"/>
        <v>-7.9080700000000004E-2</v>
      </c>
      <c r="FE56">
        <f t="shared" si="72"/>
        <v>0.43973430000000002</v>
      </c>
      <c r="FF56">
        <f t="shared" si="73"/>
        <v>4.0760000000000018E-2</v>
      </c>
      <c r="FG56">
        <f t="shared" si="74"/>
        <v>-7.3685E-2</v>
      </c>
      <c r="FH56">
        <f t="shared" si="75"/>
        <v>0.10000000000000142</v>
      </c>
      <c r="FI56">
        <f t="shared" si="76"/>
        <v>0</v>
      </c>
      <c r="FJ56">
        <f t="shared" si="77"/>
        <v>1.5399999999998748E-4</v>
      </c>
      <c r="FK56">
        <f t="shared" si="78"/>
        <v>4.1399999999991444E-4</v>
      </c>
      <c r="FL56">
        <f t="shared" si="79"/>
        <v>3.690500000000041E-3</v>
      </c>
      <c r="FM56">
        <f t="shared" si="80"/>
        <v>3.7517999999998608E-3</v>
      </c>
      <c r="FN56">
        <f t="shared" si="81"/>
        <v>9.6190000000000442E-3</v>
      </c>
      <c r="FO56">
        <f t="shared" si="82"/>
        <v>1.1873000000000022E-3</v>
      </c>
      <c r="FP56">
        <f t="shared" si="83"/>
        <v>3.1589000000000755E-3</v>
      </c>
      <c r="FQ56">
        <f t="shared" si="84"/>
        <v>0</v>
      </c>
      <c r="FR56">
        <f t="shared" si="85"/>
        <v>3.3000000000000007</v>
      </c>
      <c r="FS56">
        <f t="shared" si="86"/>
        <v>0</v>
      </c>
      <c r="FT56">
        <f t="shared" si="87"/>
        <v>1.2715800000000055E-2</v>
      </c>
      <c r="FU56">
        <f t="shared" si="88"/>
        <v>0.13462229999999997</v>
      </c>
      <c r="FV56">
        <f t="shared" si="89"/>
        <v>0.1099867000000001</v>
      </c>
      <c r="FW56">
        <f t="shared" si="90"/>
        <v>2.5816479000000001</v>
      </c>
      <c r="FX56">
        <f t="shared" si="91"/>
        <v>-6.7505000000000148E-2</v>
      </c>
      <c r="FY56">
        <f t="shared" si="92"/>
        <v>0.43973430000000002</v>
      </c>
      <c r="FZ56">
        <f t="shared" si="93"/>
        <v>4.221610000000009E-2</v>
      </c>
      <c r="GA56">
        <f t="shared" si="94"/>
        <v>-3.3144400000000018E-2</v>
      </c>
      <c r="GB56">
        <f t="shared" si="95"/>
        <v>1.5</v>
      </c>
      <c r="GC56">
        <f t="shared" si="96"/>
        <v>0</v>
      </c>
      <c r="GD56">
        <f t="shared" si="97"/>
        <v>0.38207890000000011</v>
      </c>
      <c r="GE56">
        <f t="shared" si="98"/>
        <v>7.4774999999999148E-3</v>
      </c>
      <c r="GF56">
        <f t="shared" si="99"/>
        <v>0.1876696000000001</v>
      </c>
      <c r="GG56">
        <f t="shared" si="100"/>
        <v>0.12851530000000011</v>
      </c>
      <c r="GH56">
        <f t="shared" si="101"/>
        <v>0.53313509999999997</v>
      </c>
      <c r="GI56">
        <f t="shared" si="102"/>
        <v>8.3110000000000128E-3</v>
      </c>
      <c r="GJ56">
        <f t="shared" si="103"/>
        <v>0.18620650000000005</v>
      </c>
      <c r="GK56">
        <f t="shared" si="104"/>
        <v>0</v>
      </c>
    </row>
    <row r="57" spans="1:193" x14ac:dyDescent="0.25">
      <c r="A57" t="s">
        <v>399</v>
      </c>
      <c r="B57">
        <v>26.2</v>
      </c>
      <c r="C57">
        <v>0.5</v>
      </c>
      <c r="D57">
        <v>1.7220637000000001</v>
      </c>
      <c r="E57">
        <v>1.5827247</v>
      </c>
      <c r="F57">
        <v>0.7069706</v>
      </c>
      <c r="G57">
        <v>18.885234799999999</v>
      </c>
      <c r="H57">
        <v>1.1815325999999999</v>
      </c>
      <c r="I57">
        <v>0.96759899999999999</v>
      </c>
      <c r="J57">
        <v>0.54803559999999996</v>
      </c>
      <c r="K57">
        <v>0.1169502</v>
      </c>
      <c r="L57" s="2">
        <v>26.1</v>
      </c>
      <c r="M57" s="2">
        <v>0.5</v>
      </c>
      <c r="N57" s="2">
        <v>1.7176454000000001</v>
      </c>
      <c r="O57" s="2">
        <v>1.5827247</v>
      </c>
      <c r="P57" s="2">
        <v>0.70113340000000002</v>
      </c>
      <c r="Q57" s="2">
        <v>18.885234799999999</v>
      </c>
      <c r="R57" s="2">
        <v>1.1692370000000001</v>
      </c>
      <c r="S57" s="2">
        <v>0.96276099999999998</v>
      </c>
      <c r="T57" s="2">
        <v>0.54325179999999995</v>
      </c>
      <c r="U57" s="2">
        <v>0.1169502</v>
      </c>
      <c r="V57" s="2">
        <v>13.5</v>
      </c>
      <c r="W57" s="2">
        <v>0.5</v>
      </c>
      <c r="X57" s="2">
        <v>1.1898500999999999</v>
      </c>
      <c r="Y57" s="2">
        <v>0.78446020000000005</v>
      </c>
      <c r="Z57" s="2">
        <v>0.66922499999999996</v>
      </c>
      <c r="AA57" s="2">
        <v>7.6982150000000003</v>
      </c>
      <c r="AB57" s="2">
        <v>0.83058880000000002</v>
      </c>
      <c r="AC57" s="2">
        <v>1.2761946</v>
      </c>
      <c r="AD57" s="2">
        <v>0.46805540000000001</v>
      </c>
      <c r="AE57" s="2">
        <v>0.1613</v>
      </c>
      <c r="AF57" s="2">
        <v>26.2</v>
      </c>
      <c r="AG57" s="2">
        <v>0.5</v>
      </c>
      <c r="AH57" s="2">
        <v>1.7218914999999999</v>
      </c>
      <c r="AI57" s="2">
        <v>1.5822784999999999</v>
      </c>
      <c r="AJ57" s="2">
        <v>0.70652119999999996</v>
      </c>
      <c r="AK57" s="2">
        <v>18.883346599999999</v>
      </c>
      <c r="AL57" s="2">
        <v>1.1812963000000001</v>
      </c>
      <c r="AM57" s="2">
        <v>0.96634120000000001</v>
      </c>
      <c r="AN57" s="2">
        <v>0.54772719999999997</v>
      </c>
      <c r="AO57" s="2">
        <v>0.1169502</v>
      </c>
      <c r="AP57" s="2">
        <v>25.9</v>
      </c>
      <c r="AQ57" s="2">
        <v>0.5</v>
      </c>
      <c r="AR57" s="2">
        <v>1.7174560000000001</v>
      </c>
      <c r="AS57" s="2">
        <v>1.5568519999999999</v>
      </c>
      <c r="AT57" s="2">
        <v>0.67375470000000004</v>
      </c>
      <c r="AU57" s="2">
        <v>18.844085700000001</v>
      </c>
      <c r="AV57" s="2">
        <v>1.1445525000000001</v>
      </c>
      <c r="AW57" s="2">
        <v>0.89918980000000004</v>
      </c>
      <c r="AX57" s="2">
        <v>0.5246381</v>
      </c>
      <c r="AY57" s="2">
        <v>0.1169502</v>
      </c>
      <c r="AZ57" s="2">
        <v>24.1</v>
      </c>
      <c r="BA57" s="2">
        <v>0.5</v>
      </c>
      <c r="BB57" s="2">
        <v>1.8101494</v>
      </c>
      <c r="BC57" s="2">
        <v>1.4077321</v>
      </c>
      <c r="BD57" s="2">
        <v>0.50709079999999995</v>
      </c>
      <c r="BE57" s="2">
        <v>17.923555400000001</v>
      </c>
      <c r="BF57" s="2">
        <v>1.0796779000000001</v>
      </c>
      <c r="BG57" s="2">
        <v>0.4003545</v>
      </c>
      <c r="BH57" s="2">
        <v>0.39065680000000003</v>
      </c>
      <c r="BI57" s="2">
        <v>0.12680810000000001</v>
      </c>
      <c r="BJ57" s="2">
        <v>26.1</v>
      </c>
      <c r="BK57" s="2">
        <v>0.5</v>
      </c>
      <c r="BL57" s="2">
        <v>1.7218914999999999</v>
      </c>
      <c r="BM57" s="2">
        <v>1.5824081999999999</v>
      </c>
      <c r="BN57" s="2">
        <v>0.70514330000000003</v>
      </c>
      <c r="BO57" s="2">
        <v>18.883346599999999</v>
      </c>
      <c r="BP57" s="2">
        <v>1.1769852999999999</v>
      </c>
      <c r="BQ57" s="2">
        <v>0.9669217</v>
      </c>
      <c r="BR57" s="2">
        <v>0.54625000000000001</v>
      </c>
      <c r="BS57" s="2">
        <v>0.1169502</v>
      </c>
      <c r="BT57" s="2">
        <v>22.8</v>
      </c>
      <c r="BU57" s="2">
        <v>0.5</v>
      </c>
      <c r="BV57" s="2">
        <v>1.2590984999999999</v>
      </c>
      <c r="BW57" s="2">
        <v>1.1450758000000001</v>
      </c>
      <c r="BX57" s="2">
        <v>0.47327979999999997</v>
      </c>
      <c r="BY57" s="2">
        <v>17.528884900000001</v>
      </c>
      <c r="BZ57" s="2">
        <v>1.1520311000000001</v>
      </c>
      <c r="CA57" s="2">
        <v>0.2084741</v>
      </c>
      <c r="CB57" s="2">
        <v>0.45366390000000001</v>
      </c>
      <c r="CC57" s="2">
        <v>9.0912300000000001E-2</v>
      </c>
      <c r="CD57" s="2">
        <v>23.9</v>
      </c>
      <c r="CE57" s="2">
        <v>0.5</v>
      </c>
      <c r="CF57" s="2">
        <v>0.76328739999999995</v>
      </c>
      <c r="CG57" s="2">
        <v>1.6779413999999999</v>
      </c>
      <c r="CH57" s="2">
        <v>0.58685080000000001</v>
      </c>
      <c r="CI57" s="2">
        <v>17.9335117</v>
      </c>
      <c r="CJ57" s="2">
        <v>0.58758379999999999</v>
      </c>
      <c r="CK57" s="2">
        <v>1.2958818999999999</v>
      </c>
      <c r="CL57" s="2">
        <v>0.4431195</v>
      </c>
      <c r="CM57" s="2">
        <v>0.12566150000000001</v>
      </c>
      <c r="CO57" t="str">
        <f t="shared" si="4"/>
        <v>CA_Nevada1001</v>
      </c>
      <c r="CP57">
        <f t="shared" si="5"/>
        <v>26.2</v>
      </c>
      <c r="CQ57">
        <f t="shared" si="6"/>
        <v>0.5</v>
      </c>
      <c r="CR57">
        <f t="shared" si="7"/>
        <v>1.7220637000000001</v>
      </c>
      <c r="CS57">
        <f t="shared" si="8"/>
        <v>1.5827247</v>
      </c>
      <c r="CT57">
        <f t="shared" si="9"/>
        <v>0.7069706</v>
      </c>
      <c r="CU57">
        <f t="shared" si="10"/>
        <v>18.885234799999999</v>
      </c>
      <c r="CV57">
        <f t="shared" si="11"/>
        <v>1.1815325999999999</v>
      </c>
      <c r="CW57">
        <f t="shared" si="12"/>
        <v>0.96759899999999999</v>
      </c>
      <c r="CX57">
        <f t="shared" si="13"/>
        <v>0.54803559999999996</v>
      </c>
      <c r="CY57">
        <f t="shared" si="14"/>
        <v>0.1169502</v>
      </c>
      <c r="CZ57">
        <f t="shared" si="15"/>
        <v>5.2000000000000064</v>
      </c>
      <c r="DA57">
        <f t="shared" si="16"/>
        <v>0.5</v>
      </c>
      <c r="DB57">
        <f t="shared" si="17"/>
        <v>-0.15317610000000093</v>
      </c>
      <c r="DC57">
        <f t="shared" si="18"/>
        <v>0.24039999999999995</v>
      </c>
      <c r="DD57">
        <f t="shared" si="19"/>
        <v>7.4204799999999849E-2</v>
      </c>
      <c r="DE57">
        <f t="shared" si="20"/>
        <v>4.3835371000000087</v>
      </c>
      <c r="DF57">
        <f t="shared" si="21"/>
        <v>5.1224500000000672E-2</v>
      </c>
      <c r="DG57">
        <f t="shared" si="22"/>
        <v>0.20292580000000005</v>
      </c>
      <c r="DH57">
        <f t="shared" si="23"/>
        <v>8.1113500000000283E-2</v>
      </c>
      <c r="DI57">
        <f t="shared" si="24"/>
        <v>0.1538313</v>
      </c>
      <c r="DJ57">
        <f t="shared" si="25"/>
        <v>9.9999999999997868E-2</v>
      </c>
      <c r="DK57">
        <f t="shared" si="26"/>
        <v>0</v>
      </c>
      <c r="DL57">
        <f t="shared" si="27"/>
        <v>4.4182999999999861E-3</v>
      </c>
      <c r="DM57">
        <f t="shared" si="28"/>
        <v>0</v>
      </c>
      <c r="DN57">
        <f t="shared" si="29"/>
        <v>5.8371999999999868E-3</v>
      </c>
      <c r="DO57">
        <f t="shared" si="30"/>
        <v>0</v>
      </c>
      <c r="DP57">
        <f t="shared" si="31"/>
        <v>1.2295599999999851E-2</v>
      </c>
      <c r="DQ57">
        <f t="shared" si="32"/>
        <v>4.838000000000009E-3</v>
      </c>
      <c r="DR57">
        <f t="shared" si="33"/>
        <v>4.7838000000000047E-3</v>
      </c>
      <c r="DS57">
        <f t="shared" si="34"/>
        <v>0</v>
      </c>
      <c r="DT57">
        <f t="shared" si="35"/>
        <v>12.7</v>
      </c>
      <c r="DU57">
        <f t="shared" si="36"/>
        <v>0</v>
      </c>
      <c r="DV57">
        <f t="shared" si="37"/>
        <v>0.53221360000000018</v>
      </c>
      <c r="DW57">
        <f t="shared" si="38"/>
        <v>0.79826449999999993</v>
      </c>
      <c r="DX57">
        <f t="shared" si="39"/>
        <v>3.7745600000000046E-2</v>
      </c>
      <c r="DY57">
        <f t="shared" si="40"/>
        <v>11.187019799999998</v>
      </c>
      <c r="DZ57">
        <f t="shared" si="41"/>
        <v>0.35094379999999992</v>
      </c>
      <c r="EA57">
        <f t="shared" si="42"/>
        <v>-0.30859559999999997</v>
      </c>
      <c r="EB57">
        <f t="shared" si="43"/>
        <v>7.9980199999999946E-2</v>
      </c>
      <c r="EC57">
        <f t="shared" si="44"/>
        <v>-4.4349799999999995E-2</v>
      </c>
      <c r="ED57">
        <f t="shared" si="45"/>
        <v>0</v>
      </c>
      <c r="EE57">
        <f t="shared" si="46"/>
        <v>0</v>
      </c>
      <c r="EF57">
        <f t="shared" si="47"/>
        <v>1.7220000000017777E-4</v>
      </c>
      <c r="EG57">
        <f t="shared" si="48"/>
        <v>4.4620000000006321E-4</v>
      </c>
      <c r="EH57">
        <f t="shared" si="49"/>
        <v>4.4940000000004421E-4</v>
      </c>
      <c r="EI57">
        <f t="shared" si="50"/>
        <v>1.8881999999997845E-3</v>
      </c>
      <c r="EJ57">
        <f t="shared" si="51"/>
        <v>2.3629999999985607E-4</v>
      </c>
      <c r="EK57">
        <f t="shared" si="52"/>
        <v>1.2577999999999756E-3</v>
      </c>
      <c r="EL57">
        <f t="shared" si="53"/>
        <v>3.0839999999998646E-4</v>
      </c>
      <c r="EM57">
        <f t="shared" si="54"/>
        <v>0</v>
      </c>
      <c r="EN57">
        <f t="shared" si="55"/>
        <v>0.30000000000000071</v>
      </c>
      <c r="EO57">
        <f t="shared" si="56"/>
        <v>0</v>
      </c>
      <c r="EP57">
        <f t="shared" si="57"/>
        <v>4.6076999999999924E-3</v>
      </c>
      <c r="EQ57">
        <f t="shared" si="58"/>
        <v>2.5872700000000082E-2</v>
      </c>
      <c r="ER57">
        <f t="shared" si="59"/>
        <v>3.3215899999999965E-2</v>
      </c>
      <c r="ES57">
        <f t="shared" si="60"/>
        <v>4.1149099999998384E-2</v>
      </c>
      <c r="ET57">
        <f t="shared" si="61"/>
        <v>3.6980099999999849E-2</v>
      </c>
      <c r="EU57">
        <f t="shared" si="62"/>
        <v>6.8409199999999948E-2</v>
      </c>
      <c r="EV57">
        <f t="shared" si="63"/>
        <v>2.339749999999996E-2</v>
      </c>
      <c r="EW57">
        <f t="shared" si="64"/>
        <v>0</v>
      </c>
      <c r="EX57">
        <f t="shared" si="65"/>
        <v>2.0999999999999979</v>
      </c>
      <c r="EY57">
        <f t="shared" si="66"/>
        <v>0</v>
      </c>
      <c r="EZ57">
        <f t="shared" si="67"/>
        <v>-8.8085699999999933E-2</v>
      </c>
      <c r="FA57">
        <f t="shared" si="68"/>
        <v>0.17499259999999994</v>
      </c>
      <c r="FB57">
        <f t="shared" si="69"/>
        <v>0.19987980000000005</v>
      </c>
      <c r="FC57">
        <f t="shared" si="70"/>
        <v>0.96167939999999774</v>
      </c>
      <c r="FD57">
        <f t="shared" si="71"/>
        <v>0.10185469999999985</v>
      </c>
      <c r="FE57">
        <f t="shared" si="72"/>
        <v>0.56724449999999993</v>
      </c>
      <c r="FF57">
        <f t="shared" si="73"/>
        <v>0.15737879999999993</v>
      </c>
      <c r="FG57">
        <f t="shared" si="74"/>
        <v>-9.8579000000000028E-3</v>
      </c>
      <c r="FH57">
        <f t="shared" si="75"/>
        <v>9.9999999999997868E-2</v>
      </c>
      <c r="FI57">
        <f t="shared" si="76"/>
        <v>0</v>
      </c>
      <c r="FJ57">
        <f t="shared" si="77"/>
        <v>1.7220000000017777E-4</v>
      </c>
      <c r="FK57">
        <f t="shared" si="78"/>
        <v>3.1650000000005285E-4</v>
      </c>
      <c r="FL57">
        <f t="shared" si="79"/>
        <v>1.8272999999999762E-3</v>
      </c>
      <c r="FM57">
        <f t="shared" si="80"/>
        <v>1.8881999999997845E-3</v>
      </c>
      <c r="FN57">
        <f t="shared" si="81"/>
        <v>4.5473000000000319E-3</v>
      </c>
      <c r="FO57">
        <f t="shared" si="82"/>
        <v>6.772999999999918E-4</v>
      </c>
      <c r="FP57">
        <f t="shared" si="83"/>
        <v>1.7855999999999428E-3</v>
      </c>
      <c r="FQ57">
        <f t="shared" si="84"/>
        <v>0</v>
      </c>
      <c r="FR57">
        <f t="shared" si="85"/>
        <v>3.3999999999999986</v>
      </c>
      <c r="FS57">
        <f t="shared" si="86"/>
        <v>0</v>
      </c>
      <c r="FT57">
        <f t="shared" si="87"/>
        <v>0.46296520000000019</v>
      </c>
      <c r="FU57">
        <f t="shared" si="88"/>
        <v>0.4376488999999999</v>
      </c>
      <c r="FV57">
        <f t="shared" si="89"/>
        <v>0.23369080000000003</v>
      </c>
      <c r="FW57">
        <f t="shared" si="90"/>
        <v>1.3563498999999979</v>
      </c>
      <c r="FX57">
        <f t="shared" si="91"/>
        <v>2.9501499999999847E-2</v>
      </c>
      <c r="FY57">
        <f t="shared" si="92"/>
        <v>0.75912489999999999</v>
      </c>
      <c r="FZ57">
        <f t="shared" si="93"/>
        <v>9.4371699999999947E-2</v>
      </c>
      <c r="GA57">
        <f t="shared" si="94"/>
        <v>2.6037900000000003E-2</v>
      </c>
      <c r="GB57">
        <f t="shared" si="95"/>
        <v>2.3000000000000007</v>
      </c>
      <c r="GC57">
        <f t="shared" si="96"/>
        <v>0</v>
      </c>
      <c r="GD57">
        <f t="shared" si="97"/>
        <v>0.95877630000000014</v>
      </c>
      <c r="GE57">
        <f t="shared" si="98"/>
        <v>-9.5216699999999932E-2</v>
      </c>
      <c r="GF57">
        <f t="shared" si="99"/>
        <v>0.1201198</v>
      </c>
      <c r="GG57">
        <f t="shared" si="100"/>
        <v>0.95172309999999882</v>
      </c>
      <c r="GH57">
        <f t="shared" si="101"/>
        <v>0.59394879999999994</v>
      </c>
      <c r="GI57">
        <f t="shared" si="102"/>
        <v>-0.32828289999999993</v>
      </c>
      <c r="GJ57">
        <f t="shared" si="103"/>
        <v>0.10491609999999996</v>
      </c>
      <c r="GK57">
        <f t="shared" si="104"/>
        <v>-8.7113000000000052E-3</v>
      </c>
    </row>
    <row r="58" spans="1:193" x14ac:dyDescent="0.25">
      <c r="A58" t="s">
        <v>400</v>
      </c>
      <c r="B58">
        <v>25.7</v>
      </c>
      <c r="C58">
        <v>0.5</v>
      </c>
      <c r="D58">
        <v>1.1065483</v>
      </c>
      <c r="E58">
        <v>2.7295899000000001</v>
      </c>
      <c r="F58">
        <v>3.0007348</v>
      </c>
      <c r="G58">
        <v>7.0021677000000002</v>
      </c>
      <c r="H58">
        <v>2.2274522999999999</v>
      </c>
      <c r="I58">
        <v>7.4879559999999996</v>
      </c>
      <c r="J58">
        <v>1.5633518</v>
      </c>
      <c r="K58">
        <v>0.14886530000000001</v>
      </c>
      <c r="L58" s="2">
        <v>25.2</v>
      </c>
      <c r="M58" s="2">
        <v>0.5</v>
      </c>
      <c r="N58" s="2">
        <v>1.1015725000000001</v>
      </c>
      <c r="O58" s="2">
        <v>2.7295899000000001</v>
      </c>
      <c r="P58" s="2">
        <v>2.8766427000000001</v>
      </c>
      <c r="Q58" s="2">
        <v>7.0021677000000002</v>
      </c>
      <c r="R58" s="2">
        <v>1.9257342</v>
      </c>
      <c r="S58" s="2">
        <v>7.4471359000000001</v>
      </c>
      <c r="T58" s="2">
        <v>1.5285298</v>
      </c>
      <c r="U58" s="2">
        <v>0.14886530000000001</v>
      </c>
      <c r="V58" s="2">
        <v>25.2</v>
      </c>
      <c r="W58" s="2">
        <v>0.5</v>
      </c>
      <c r="X58" s="2">
        <v>1.0978505999999999</v>
      </c>
      <c r="Y58" s="2">
        <v>2.6656759000000001</v>
      </c>
      <c r="Z58" s="2">
        <v>2.9886588999999999</v>
      </c>
      <c r="AA58" s="2">
        <v>6.6094169999999997</v>
      </c>
      <c r="AB58" s="2">
        <v>2.2057791</v>
      </c>
      <c r="AC58" s="2">
        <v>7.4742727000000002</v>
      </c>
      <c r="AD58" s="2">
        <v>1.5581077000000001</v>
      </c>
      <c r="AE58" s="2">
        <v>0.14886530000000001</v>
      </c>
      <c r="AF58" s="2">
        <v>25.7</v>
      </c>
      <c r="AG58" s="2">
        <v>0.5</v>
      </c>
      <c r="AH58" s="2">
        <v>1.1063379</v>
      </c>
      <c r="AI58" s="2">
        <v>2.7249805999999999</v>
      </c>
      <c r="AJ58" s="2">
        <v>2.9972512999999998</v>
      </c>
      <c r="AK58" s="2">
        <v>6.9982882000000002</v>
      </c>
      <c r="AL58" s="2">
        <v>2.2223815999999998</v>
      </c>
      <c r="AM58" s="2">
        <v>7.4824519</v>
      </c>
      <c r="AN58" s="2">
        <v>1.5619105</v>
      </c>
      <c r="AO58" s="2">
        <v>0.14886530000000001</v>
      </c>
      <c r="AP58" s="2">
        <v>24.4</v>
      </c>
      <c r="AQ58" s="2">
        <v>0.5</v>
      </c>
      <c r="AR58" s="2">
        <v>1.0787312</v>
      </c>
      <c r="AS58" s="2">
        <v>2.4734101000000002</v>
      </c>
      <c r="AT58" s="2">
        <v>2.8120873</v>
      </c>
      <c r="AU58" s="2">
        <v>6.7997508</v>
      </c>
      <c r="AV58" s="2">
        <v>2.0463531000000001</v>
      </c>
      <c r="AW58" s="2">
        <v>7.0698508999999996</v>
      </c>
      <c r="AX58" s="2">
        <v>1.4720982</v>
      </c>
      <c r="AY58" s="2">
        <v>0.14886530000000001</v>
      </c>
      <c r="AZ58" s="2">
        <v>13</v>
      </c>
      <c r="BA58" s="2">
        <v>0.5</v>
      </c>
      <c r="BB58" s="2">
        <v>0.88151959999999996</v>
      </c>
      <c r="BC58" s="2">
        <v>0.61015090000000005</v>
      </c>
      <c r="BD58" s="2">
        <v>0.91104960000000001</v>
      </c>
      <c r="BE58" s="2">
        <v>6.5688081</v>
      </c>
      <c r="BF58" s="2">
        <v>2.1946344</v>
      </c>
      <c r="BG58" s="2">
        <v>0.51836159999999998</v>
      </c>
      <c r="BH58" s="2">
        <v>0.76161900000000005</v>
      </c>
      <c r="BI58" s="2">
        <v>0.13780990000000001</v>
      </c>
      <c r="BJ58" s="2">
        <v>25.3</v>
      </c>
      <c r="BK58" s="2">
        <v>0.5</v>
      </c>
      <c r="BL58" s="2">
        <v>1.1047359999999999</v>
      </c>
      <c r="BM58" s="2">
        <v>2.7116202999999999</v>
      </c>
      <c r="BN58" s="2">
        <v>2.9175328999999999</v>
      </c>
      <c r="BO58" s="2">
        <v>6.9819975000000003</v>
      </c>
      <c r="BP58" s="2">
        <v>2.0829127000000001</v>
      </c>
      <c r="BQ58" s="2">
        <v>7.3869847999999996</v>
      </c>
      <c r="BR58" s="2">
        <v>1.5307512000000001</v>
      </c>
      <c r="BS58" s="2">
        <v>0.14886530000000001</v>
      </c>
      <c r="BT58" s="2">
        <v>19.5</v>
      </c>
      <c r="BU58" s="2">
        <v>0.5</v>
      </c>
      <c r="BV58" s="2">
        <v>0.69529969999999996</v>
      </c>
      <c r="BW58" s="2">
        <v>2.3394442</v>
      </c>
      <c r="BX58" s="2">
        <v>2.8724164999999999</v>
      </c>
      <c r="BY58" s="2">
        <v>2.1520977000000001</v>
      </c>
      <c r="BZ58" s="2">
        <v>1.9258616</v>
      </c>
      <c r="CA58" s="2">
        <v>7.4417906</v>
      </c>
      <c r="CB58" s="2">
        <v>1.5189484</v>
      </c>
      <c r="CC58" s="2">
        <v>0.13981789999999999</v>
      </c>
      <c r="CD58" s="2">
        <v>23.8</v>
      </c>
      <c r="CE58" s="2">
        <v>0.5</v>
      </c>
      <c r="CF58" s="2">
        <v>0.62398149999999997</v>
      </c>
      <c r="CG58" s="2">
        <v>2.6622517000000001</v>
      </c>
      <c r="CH58" s="2">
        <v>2.6987972</v>
      </c>
      <c r="CI58" s="2">
        <v>6.8411565000000003</v>
      </c>
      <c r="CJ58" s="2">
        <v>1.4646797</v>
      </c>
      <c r="CK58" s="2">
        <v>7.4255781000000001</v>
      </c>
      <c r="CL58" s="2">
        <v>1.4873953</v>
      </c>
      <c r="CM58" s="2">
        <v>0.14886530000000001</v>
      </c>
      <c r="CO58" t="str">
        <f t="shared" si="4"/>
        <v>CA_Orange2022</v>
      </c>
      <c r="CP58">
        <f t="shared" si="5"/>
        <v>25.7</v>
      </c>
      <c r="CQ58">
        <f t="shared" si="6"/>
        <v>0.5</v>
      </c>
      <c r="CR58">
        <f t="shared" si="7"/>
        <v>1.1065483</v>
      </c>
      <c r="CS58">
        <f t="shared" si="8"/>
        <v>2.7295899000000001</v>
      </c>
      <c r="CT58">
        <f t="shared" si="9"/>
        <v>3.0007348</v>
      </c>
      <c r="CU58">
        <f t="shared" si="10"/>
        <v>7.0021677000000002</v>
      </c>
      <c r="CV58">
        <f t="shared" si="11"/>
        <v>2.2274522999999999</v>
      </c>
      <c r="CW58">
        <f t="shared" si="12"/>
        <v>7.4879559999999996</v>
      </c>
      <c r="CX58">
        <f t="shared" si="13"/>
        <v>1.5633518</v>
      </c>
      <c r="CY58">
        <f t="shared" si="14"/>
        <v>0.14886530000000001</v>
      </c>
      <c r="CZ58">
        <f t="shared" si="15"/>
        <v>2.2000000000000028</v>
      </c>
      <c r="DA58">
        <f t="shared" si="16"/>
        <v>0.5</v>
      </c>
      <c r="DB58">
        <f t="shared" si="17"/>
        <v>-5.58091000000005E-2</v>
      </c>
      <c r="DC58">
        <f t="shared" si="18"/>
        <v>-0.19000570000000039</v>
      </c>
      <c r="DD58">
        <f t="shared" si="19"/>
        <v>6.9292799999999488E-2</v>
      </c>
      <c r="DE58">
        <f t="shared" si="20"/>
        <v>0.93850959999999883</v>
      </c>
      <c r="DF58">
        <f t="shared" si="21"/>
        <v>0.47617030000000038</v>
      </c>
      <c r="DG58">
        <f t="shared" si="22"/>
        <v>-0.16926549999999807</v>
      </c>
      <c r="DH58">
        <f t="shared" si="23"/>
        <v>0.47589750000000053</v>
      </c>
      <c r="DI58">
        <f t="shared" si="24"/>
        <v>0.1287625</v>
      </c>
      <c r="DJ58">
        <f t="shared" si="25"/>
        <v>0.5</v>
      </c>
      <c r="DK58">
        <f t="shared" si="26"/>
        <v>0</v>
      </c>
      <c r="DL58">
        <f t="shared" si="27"/>
        <v>4.9757999999999747E-3</v>
      </c>
      <c r="DM58">
        <f t="shared" si="28"/>
        <v>0</v>
      </c>
      <c r="DN58">
        <f t="shared" si="29"/>
        <v>0.12409209999999993</v>
      </c>
      <c r="DO58">
        <f t="shared" si="30"/>
        <v>0</v>
      </c>
      <c r="DP58">
        <f t="shared" si="31"/>
        <v>0.30171809999999999</v>
      </c>
      <c r="DQ58">
        <f t="shared" si="32"/>
        <v>4.0820099999999471E-2</v>
      </c>
      <c r="DR58">
        <f t="shared" si="33"/>
        <v>3.4821999999999909E-2</v>
      </c>
      <c r="DS58">
        <f t="shared" si="34"/>
        <v>0</v>
      </c>
      <c r="DT58">
        <f t="shared" si="35"/>
        <v>0.5</v>
      </c>
      <c r="DU58">
        <f t="shared" si="36"/>
        <v>0</v>
      </c>
      <c r="DV58">
        <f t="shared" si="37"/>
        <v>8.6977000000001414E-3</v>
      </c>
      <c r="DW58">
        <f t="shared" si="38"/>
        <v>6.3914000000000026E-2</v>
      </c>
      <c r="DX58">
        <f t="shared" si="39"/>
        <v>1.2075900000000139E-2</v>
      </c>
      <c r="DY58">
        <f t="shared" si="40"/>
        <v>0.39275070000000056</v>
      </c>
      <c r="DZ58">
        <f t="shared" si="41"/>
        <v>2.1673199999999948E-2</v>
      </c>
      <c r="EA58">
        <f t="shared" si="42"/>
        <v>1.3683299999999399E-2</v>
      </c>
      <c r="EB58">
        <f t="shared" si="43"/>
        <v>5.2440999999998628E-3</v>
      </c>
      <c r="EC58">
        <f t="shared" si="44"/>
        <v>0</v>
      </c>
      <c r="ED58">
        <f t="shared" si="45"/>
        <v>0</v>
      </c>
      <c r="EE58">
        <f t="shared" si="46"/>
        <v>0</v>
      </c>
      <c r="EF58">
        <f t="shared" si="47"/>
        <v>2.1040000000005499E-4</v>
      </c>
      <c r="EG58">
        <f t="shared" si="48"/>
        <v>4.6093000000002604E-3</v>
      </c>
      <c r="EH58">
        <f t="shared" si="49"/>
        <v>3.4835000000001948E-3</v>
      </c>
      <c r="EI58">
        <f t="shared" si="50"/>
        <v>3.8795000000000357E-3</v>
      </c>
      <c r="EJ58">
        <f t="shared" si="51"/>
        <v>5.0707000000000946E-3</v>
      </c>
      <c r="EK58">
        <f t="shared" si="52"/>
        <v>5.5040999999995677E-3</v>
      </c>
      <c r="EL58">
        <f t="shared" si="53"/>
        <v>1.4412999999999787E-3</v>
      </c>
      <c r="EM58">
        <f t="shared" si="54"/>
        <v>0</v>
      </c>
      <c r="EN58">
        <f t="shared" si="55"/>
        <v>1.3000000000000007</v>
      </c>
      <c r="EO58">
        <f t="shared" si="56"/>
        <v>0</v>
      </c>
      <c r="EP58">
        <f t="shared" si="57"/>
        <v>2.7817100000000039E-2</v>
      </c>
      <c r="EQ58">
        <f t="shared" si="58"/>
        <v>0.25617979999999996</v>
      </c>
      <c r="ER58">
        <f t="shared" si="59"/>
        <v>0.18864750000000008</v>
      </c>
      <c r="ES58">
        <f t="shared" si="60"/>
        <v>0.20241690000000023</v>
      </c>
      <c r="ET58">
        <f t="shared" si="61"/>
        <v>0.18109919999999979</v>
      </c>
      <c r="EU58">
        <f t="shared" si="62"/>
        <v>0.41810510000000001</v>
      </c>
      <c r="EV58">
        <f t="shared" si="63"/>
        <v>9.1253599999999935E-2</v>
      </c>
      <c r="EW58">
        <f t="shared" si="64"/>
        <v>0</v>
      </c>
      <c r="EX58">
        <f t="shared" si="65"/>
        <v>12.7</v>
      </c>
      <c r="EY58">
        <f t="shared" si="66"/>
        <v>0</v>
      </c>
      <c r="EZ58">
        <f t="shared" si="67"/>
        <v>0.22502870000000008</v>
      </c>
      <c r="FA58">
        <f t="shared" si="68"/>
        <v>2.1194389999999999</v>
      </c>
      <c r="FB58">
        <f t="shared" si="69"/>
        <v>2.0896851999999999</v>
      </c>
      <c r="FC58">
        <f t="shared" si="70"/>
        <v>0.43335960000000018</v>
      </c>
      <c r="FD58">
        <f t="shared" si="71"/>
        <v>3.2817899999999955E-2</v>
      </c>
      <c r="FE58">
        <f t="shared" si="72"/>
        <v>6.9695944000000001</v>
      </c>
      <c r="FF58">
        <f t="shared" si="73"/>
        <v>0.80173279999999991</v>
      </c>
      <c r="FG58">
        <f t="shared" si="74"/>
        <v>1.1055399999999993E-2</v>
      </c>
      <c r="FH58">
        <f t="shared" si="75"/>
        <v>0.39999999999999858</v>
      </c>
      <c r="FI58">
        <f t="shared" si="76"/>
        <v>0</v>
      </c>
      <c r="FJ58">
        <f t="shared" si="77"/>
        <v>1.8123000000000999E-3</v>
      </c>
      <c r="FK58">
        <f t="shared" si="78"/>
        <v>1.7969600000000252E-2</v>
      </c>
      <c r="FL58">
        <f t="shared" si="79"/>
        <v>8.3201900000000162E-2</v>
      </c>
      <c r="FM58">
        <f t="shared" si="80"/>
        <v>2.0170199999999916E-2</v>
      </c>
      <c r="FN58">
        <f t="shared" si="81"/>
        <v>0.14453959999999988</v>
      </c>
      <c r="FO58">
        <f t="shared" si="82"/>
        <v>0.10097120000000004</v>
      </c>
      <c r="FP58">
        <f t="shared" si="83"/>
        <v>3.2600599999999869E-2</v>
      </c>
      <c r="FQ58">
        <f t="shared" si="84"/>
        <v>0</v>
      </c>
      <c r="FR58">
        <f t="shared" si="85"/>
        <v>6.1999999999999993</v>
      </c>
      <c r="FS58">
        <f t="shared" si="86"/>
        <v>0</v>
      </c>
      <c r="FT58">
        <f t="shared" si="87"/>
        <v>0.41124860000000008</v>
      </c>
      <c r="FU58">
        <f t="shared" si="88"/>
        <v>0.39014570000000015</v>
      </c>
      <c r="FV58">
        <f t="shared" si="89"/>
        <v>0.12831830000000011</v>
      </c>
      <c r="FW58">
        <f t="shared" si="90"/>
        <v>4.8500700000000005</v>
      </c>
      <c r="FX58">
        <f t="shared" si="91"/>
        <v>0.30159069999999999</v>
      </c>
      <c r="FY58">
        <f t="shared" si="92"/>
        <v>4.6165399999999579E-2</v>
      </c>
      <c r="FZ58">
        <f t="shared" si="93"/>
        <v>4.4403399999999982E-2</v>
      </c>
      <c r="GA58">
        <f t="shared" si="94"/>
        <v>9.047400000000011E-3</v>
      </c>
      <c r="GB58">
        <f t="shared" si="95"/>
        <v>1.8999999999999986</v>
      </c>
      <c r="GC58">
        <f t="shared" si="96"/>
        <v>0</v>
      </c>
      <c r="GD58">
        <f t="shared" si="97"/>
        <v>0.48256680000000007</v>
      </c>
      <c r="GE58">
        <f t="shared" si="98"/>
        <v>6.7338200000000015E-2</v>
      </c>
      <c r="GF58">
        <f t="shared" si="99"/>
        <v>0.30193760000000003</v>
      </c>
      <c r="GG58">
        <f t="shared" si="100"/>
        <v>0.16101119999999991</v>
      </c>
      <c r="GH58">
        <f t="shared" si="101"/>
        <v>0.76277259999999991</v>
      </c>
      <c r="GI58">
        <f t="shared" si="102"/>
        <v>6.2377899999999542E-2</v>
      </c>
      <c r="GJ58">
        <f t="shared" si="103"/>
        <v>7.5956499999999982E-2</v>
      </c>
      <c r="GK58">
        <f t="shared" si="104"/>
        <v>0</v>
      </c>
    </row>
    <row r="59" spans="1:193" x14ac:dyDescent="0.25">
      <c r="A59" t="s">
        <v>401</v>
      </c>
      <c r="B59">
        <v>25.8</v>
      </c>
      <c r="C59">
        <v>0.5</v>
      </c>
      <c r="D59">
        <v>0.32061980000000001</v>
      </c>
      <c r="E59">
        <v>1.3227091</v>
      </c>
      <c r="F59">
        <v>1.9540390000000001</v>
      </c>
      <c r="G59">
        <v>13.938329700000001</v>
      </c>
      <c r="H59">
        <v>0.74025209999999997</v>
      </c>
      <c r="I59">
        <v>5.7932014000000001</v>
      </c>
      <c r="J59">
        <v>1.1319218</v>
      </c>
      <c r="K59">
        <v>0.15448339999999999</v>
      </c>
      <c r="L59" s="2">
        <v>25.8</v>
      </c>
      <c r="M59" s="2">
        <v>0.5</v>
      </c>
      <c r="N59" s="2">
        <v>0.32018239999999998</v>
      </c>
      <c r="O59" s="2">
        <v>1.3227091</v>
      </c>
      <c r="P59" s="2">
        <v>1.9434952000000001</v>
      </c>
      <c r="Q59" s="2">
        <v>13.938329700000001</v>
      </c>
      <c r="R59" s="2">
        <v>0.72990219999999995</v>
      </c>
      <c r="S59" s="2">
        <v>5.7700557999999997</v>
      </c>
      <c r="T59" s="2">
        <v>1.1268879000000001</v>
      </c>
      <c r="U59" s="2">
        <v>0.15448339999999999</v>
      </c>
      <c r="V59" s="2">
        <v>25.4</v>
      </c>
      <c r="W59" s="2">
        <v>0.5</v>
      </c>
      <c r="X59" s="2">
        <v>0.3246542</v>
      </c>
      <c r="Y59" s="2">
        <v>1.4541529</v>
      </c>
      <c r="Z59" s="2">
        <v>1.9298024</v>
      </c>
      <c r="AA59" s="2">
        <v>13.414793</v>
      </c>
      <c r="AB59" s="2">
        <v>0.65522910000000001</v>
      </c>
      <c r="AC59" s="2">
        <v>5.8161329999999998</v>
      </c>
      <c r="AD59" s="2">
        <v>1.1299925</v>
      </c>
      <c r="AE59" s="2">
        <v>0.1769674</v>
      </c>
      <c r="AF59" s="2">
        <v>25.7</v>
      </c>
      <c r="AG59" s="2">
        <v>0.5</v>
      </c>
      <c r="AH59" s="2">
        <v>0.32058769999999998</v>
      </c>
      <c r="AI59" s="2">
        <v>1.3223689999999999</v>
      </c>
      <c r="AJ59" s="2">
        <v>1.9369084999999999</v>
      </c>
      <c r="AK59" s="2">
        <v>13.9369364</v>
      </c>
      <c r="AL59" s="2">
        <v>0.73991569999999995</v>
      </c>
      <c r="AM59" s="2">
        <v>5.7345633999999999</v>
      </c>
      <c r="AN59" s="2">
        <v>1.1209574</v>
      </c>
      <c r="AO59" s="2">
        <v>0.15448339999999999</v>
      </c>
      <c r="AP59" s="2">
        <v>24.7</v>
      </c>
      <c r="AQ59" s="2">
        <v>0.5</v>
      </c>
      <c r="AR59" s="2">
        <v>0.31074059999999998</v>
      </c>
      <c r="AS59" s="2">
        <v>1.2423584000000001</v>
      </c>
      <c r="AT59" s="2">
        <v>1.7958829000000001</v>
      </c>
      <c r="AU59" s="2">
        <v>13.703795400000001</v>
      </c>
      <c r="AV59" s="2">
        <v>0.63766800000000001</v>
      </c>
      <c r="AW59" s="2">
        <v>5.3787656000000004</v>
      </c>
      <c r="AX59" s="2">
        <v>1.0474895</v>
      </c>
      <c r="AY59" s="2">
        <v>0.15448339999999999</v>
      </c>
      <c r="AZ59" s="2">
        <v>18.3</v>
      </c>
      <c r="BA59" s="2">
        <v>0.5</v>
      </c>
      <c r="BB59" s="2">
        <v>0.65701480000000001</v>
      </c>
      <c r="BC59" s="2">
        <v>0.88843209999999995</v>
      </c>
      <c r="BD59" s="2">
        <v>0.65802729999999998</v>
      </c>
      <c r="BE59" s="2">
        <v>12.479862199999999</v>
      </c>
      <c r="BF59" s="2">
        <v>1.3433771999999999</v>
      </c>
      <c r="BG59" s="2">
        <v>0.860765</v>
      </c>
      <c r="BH59" s="2">
        <v>0.41907339999999998</v>
      </c>
      <c r="BI59" s="2">
        <v>0.53879569999999999</v>
      </c>
      <c r="BJ59" s="2">
        <v>25.8</v>
      </c>
      <c r="BK59" s="2">
        <v>0.5</v>
      </c>
      <c r="BL59" s="2">
        <v>0.3205442</v>
      </c>
      <c r="BM59" s="2">
        <v>1.3221986999999999</v>
      </c>
      <c r="BN59" s="2">
        <v>1.9515027</v>
      </c>
      <c r="BO59" s="2">
        <v>13.935542099999999</v>
      </c>
      <c r="BP59" s="2">
        <v>0.73702679999999998</v>
      </c>
      <c r="BQ59" s="2">
        <v>5.7885913999999996</v>
      </c>
      <c r="BR59" s="2">
        <v>1.1308292</v>
      </c>
      <c r="BS59" s="2">
        <v>0.15448339999999999</v>
      </c>
      <c r="BT59" s="2">
        <v>14</v>
      </c>
      <c r="BU59" s="2">
        <v>0.5</v>
      </c>
      <c r="BV59" s="2">
        <v>0.53510120000000005</v>
      </c>
      <c r="BW59" s="2">
        <v>0.59045219999999998</v>
      </c>
      <c r="BX59" s="2">
        <v>1.1833503000000001</v>
      </c>
      <c r="BY59" s="2">
        <v>5.8197850999999998</v>
      </c>
      <c r="BZ59" s="2">
        <v>1.6149967000000001</v>
      </c>
      <c r="CA59" s="2">
        <v>2.4108793999999998</v>
      </c>
      <c r="CB59" s="2">
        <v>0.82211350000000005</v>
      </c>
      <c r="CC59" s="2">
        <v>0.55305210000000005</v>
      </c>
      <c r="CD59" s="2">
        <v>24.9</v>
      </c>
      <c r="CE59" s="2">
        <v>0.5</v>
      </c>
      <c r="CF59" s="2">
        <v>0.20359740000000001</v>
      </c>
      <c r="CG59" s="2">
        <v>1.2972636</v>
      </c>
      <c r="CH59" s="2">
        <v>1.787644</v>
      </c>
      <c r="CI59" s="2">
        <v>13.8566647</v>
      </c>
      <c r="CJ59" s="2">
        <v>0.34760360000000001</v>
      </c>
      <c r="CK59" s="2">
        <v>5.7204809000000001</v>
      </c>
      <c r="CL59" s="2">
        <v>1.0892636</v>
      </c>
      <c r="CM59" s="2">
        <v>0.15448339999999999</v>
      </c>
      <c r="CO59" t="str">
        <f t="shared" si="4"/>
        <v>CA_Placer0006</v>
      </c>
      <c r="CP59">
        <f t="shared" si="5"/>
        <v>25.8</v>
      </c>
      <c r="CQ59">
        <f t="shared" si="6"/>
        <v>0.5</v>
      </c>
      <c r="CR59">
        <f t="shared" si="7"/>
        <v>0.32061980000000001</v>
      </c>
      <c r="CS59">
        <f t="shared" si="8"/>
        <v>1.3227091</v>
      </c>
      <c r="CT59">
        <f t="shared" si="9"/>
        <v>1.9540390000000001</v>
      </c>
      <c r="CU59">
        <f t="shared" si="10"/>
        <v>13.938329700000001</v>
      </c>
      <c r="CV59">
        <f t="shared" si="11"/>
        <v>0.74025209999999997</v>
      </c>
      <c r="CW59">
        <f t="shared" si="12"/>
        <v>5.7932014000000001</v>
      </c>
      <c r="CX59">
        <f t="shared" si="13"/>
        <v>1.1319218</v>
      </c>
      <c r="CY59">
        <f t="shared" si="14"/>
        <v>0.15448339999999999</v>
      </c>
      <c r="CZ59">
        <f t="shared" si="15"/>
        <v>3.9999999999999929</v>
      </c>
      <c r="DA59">
        <f t="shared" si="16"/>
        <v>0.5</v>
      </c>
      <c r="DB59">
        <f t="shared" si="17"/>
        <v>0.74808389999999991</v>
      </c>
      <c r="DC59">
        <f t="shared" si="18"/>
        <v>0.18097230000000009</v>
      </c>
      <c r="DD59">
        <f t="shared" si="19"/>
        <v>-0.4916597000000007</v>
      </c>
      <c r="DE59">
        <f t="shared" si="20"/>
        <v>3.517400699999996</v>
      </c>
      <c r="DF59">
        <f t="shared" si="21"/>
        <v>1.6239546</v>
      </c>
      <c r="DG59">
        <f t="shared" si="22"/>
        <v>-3.0721753000000023</v>
      </c>
      <c r="DH59">
        <f t="shared" si="23"/>
        <v>-3.6845599999999701E-2</v>
      </c>
      <c r="DI59">
        <f t="shared" si="24"/>
        <v>0.95984840000000005</v>
      </c>
      <c r="DJ59">
        <f t="shared" si="25"/>
        <v>0</v>
      </c>
      <c r="DK59">
        <f t="shared" si="26"/>
        <v>0</v>
      </c>
      <c r="DL59">
        <f t="shared" si="27"/>
        <v>4.3740000000003221E-4</v>
      </c>
      <c r="DM59">
        <f t="shared" si="28"/>
        <v>0</v>
      </c>
      <c r="DN59">
        <f t="shared" si="29"/>
        <v>1.0543799999999992E-2</v>
      </c>
      <c r="DO59">
        <f t="shared" si="30"/>
        <v>0</v>
      </c>
      <c r="DP59">
        <f t="shared" si="31"/>
        <v>1.0349900000000023E-2</v>
      </c>
      <c r="DQ59">
        <f t="shared" si="32"/>
        <v>2.3145600000000321E-2</v>
      </c>
      <c r="DR59">
        <f t="shared" si="33"/>
        <v>5.0338999999999245E-3</v>
      </c>
      <c r="DS59">
        <f t="shared" si="34"/>
        <v>0</v>
      </c>
      <c r="DT59">
        <f t="shared" si="35"/>
        <v>0.40000000000000213</v>
      </c>
      <c r="DU59">
        <f t="shared" si="36"/>
        <v>0</v>
      </c>
      <c r="DV59">
        <f t="shared" si="37"/>
        <v>-4.0343999999999935E-3</v>
      </c>
      <c r="DW59">
        <f t="shared" si="38"/>
        <v>-0.1314438</v>
      </c>
      <c r="DX59">
        <f t="shared" si="39"/>
        <v>2.4236600000000053E-2</v>
      </c>
      <c r="DY59">
        <f t="shared" si="40"/>
        <v>0.52353670000000108</v>
      </c>
      <c r="DZ59">
        <f t="shared" si="41"/>
        <v>8.502299999999996E-2</v>
      </c>
      <c r="EA59">
        <f t="shared" si="42"/>
        <v>-2.2931599999999719E-2</v>
      </c>
      <c r="EB59">
        <f t="shared" si="43"/>
        <v>1.9293000000000227E-3</v>
      </c>
      <c r="EC59">
        <f t="shared" si="44"/>
        <v>-2.2484000000000004E-2</v>
      </c>
      <c r="ED59">
        <f t="shared" si="45"/>
        <v>0.10000000000000142</v>
      </c>
      <c r="EE59">
        <f t="shared" si="46"/>
        <v>0</v>
      </c>
      <c r="EF59">
        <f t="shared" si="47"/>
        <v>3.2100000000034878E-5</v>
      </c>
      <c r="EG59">
        <f t="shared" si="48"/>
        <v>3.4010000000006535E-4</v>
      </c>
      <c r="EH59">
        <f t="shared" si="49"/>
        <v>1.7130500000000159E-2</v>
      </c>
      <c r="EI59">
        <f t="shared" si="50"/>
        <v>1.3933000000001527E-3</v>
      </c>
      <c r="EJ59">
        <f t="shared" si="51"/>
        <v>3.3640000000001447E-4</v>
      </c>
      <c r="EK59">
        <f t="shared" si="52"/>
        <v>5.863800000000019E-2</v>
      </c>
      <c r="EL59">
        <f t="shared" si="53"/>
        <v>1.0964399999999985E-2</v>
      </c>
      <c r="EM59">
        <f t="shared" si="54"/>
        <v>0</v>
      </c>
      <c r="EN59">
        <f t="shared" si="55"/>
        <v>1.1000000000000014</v>
      </c>
      <c r="EO59">
        <f t="shared" si="56"/>
        <v>0</v>
      </c>
      <c r="EP59">
        <f t="shared" si="57"/>
        <v>9.8792000000000324E-3</v>
      </c>
      <c r="EQ59">
        <f t="shared" si="58"/>
        <v>8.0350699999999886E-2</v>
      </c>
      <c r="ER59">
        <f t="shared" si="59"/>
        <v>0.15815610000000002</v>
      </c>
      <c r="ES59">
        <f t="shared" si="60"/>
        <v>0.23453429999999997</v>
      </c>
      <c r="ET59">
        <f t="shared" si="61"/>
        <v>0.10258409999999996</v>
      </c>
      <c r="EU59">
        <f t="shared" si="62"/>
        <v>0.41443579999999969</v>
      </c>
      <c r="EV59">
        <f t="shared" si="63"/>
        <v>8.4432300000000016E-2</v>
      </c>
      <c r="EW59">
        <f t="shared" si="64"/>
        <v>0</v>
      </c>
      <c r="EX59">
        <f t="shared" si="65"/>
        <v>7.5</v>
      </c>
      <c r="EY59">
        <f t="shared" si="66"/>
        <v>0</v>
      </c>
      <c r="EZ59">
        <f t="shared" si="67"/>
        <v>-0.336395</v>
      </c>
      <c r="FA59">
        <f t="shared" si="68"/>
        <v>0.43427700000000002</v>
      </c>
      <c r="FB59">
        <f t="shared" si="69"/>
        <v>1.2960117000000002</v>
      </c>
      <c r="FC59">
        <f t="shared" si="70"/>
        <v>1.4584675000000011</v>
      </c>
      <c r="FD59">
        <f t="shared" si="71"/>
        <v>-0.60312509999999997</v>
      </c>
      <c r="FE59">
        <f t="shared" si="72"/>
        <v>4.9324364000000003</v>
      </c>
      <c r="FF59">
        <f t="shared" si="73"/>
        <v>0.71284839999999994</v>
      </c>
      <c r="FG59">
        <f t="shared" si="74"/>
        <v>-0.3843123</v>
      </c>
      <c r="FH59">
        <f t="shared" si="75"/>
        <v>0</v>
      </c>
      <c r="FI59">
        <f t="shared" si="76"/>
        <v>0</v>
      </c>
      <c r="FJ59">
        <f t="shared" si="77"/>
        <v>7.5600000000008993E-5</v>
      </c>
      <c r="FK59">
        <f t="shared" si="78"/>
        <v>5.1040000000002195E-4</v>
      </c>
      <c r="FL59">
        <f t="shared" si="79"/>
        <v>2.5363000000000469E-3</v>
      </c>
      <c r="FM59">
        <f t="shared" si="80"/>
        <v>2.7876000000013335E-3</v>
      </c>
      <c r="FN59">
        <f t="shared" si="81"/>
        <v>3.2252999999999865E-3</v>
      </c>
      <c r="FO59">
        <f t="shared" si="82"/>
        <v>4.6100000000004471E-3</v>
      </c>
      <c r="FP59">
        <f t="shared" si="83"/>
        <v>1.0925999999999991E-3</v>
      </c>
      <c r="FQ59">
        <f t="shared" si="84"/>
        <v>0</v>
      </c>
      <c r="FR59">
        <f t="shared" si="85"/>
        <v>11.8</v>
      </c>
      <c r="FS59">
        <f t="shared" si="86"/>
        <v>0</v>
      </c>
      <c r="FT59">
        <f t="shared" si="87"/>
        <v>-0.21448140000000004</v>
      </c>
      <c r="FU59">
        <f t="shared" si="88"/>
        <v>0.73225689999999999</v>
      </c>
      <c r="FV59">
        <f t="shared" si="89"/>
        <v>0.7706887</v>
      </c>
      <c r="FW59">
        <f t="shared" si="90"/>
        <v>8.1185445999999999</v>
      </c>
      <c r="FX59">
        <f t="shared" si="91"/>
        <v>-0.87474460000000009</v>
      </c>
      <c r="FY59">
        <f t="shared" si="92"/>
        <v>3.3823220000000003</v>
      </c>
      <c r="FZ59">
        <f t="shared" si="93"/>
        <v>0.30980829999999993</v>
      </c>
      <c r="GA59">
        <f t="shared" si="94"/>
        <v>-0.39856870000000005</v>
      </c>
      <c r="GB59">
        <f t="shared" si="95"/>
        <v>0.90000000000000213</v>
      </c>
      <c r="GC59">
        <f t="shared" si="96"/>
        <v>0</v>
      </c>
      <c r="GD59">
        <f t="shared" si="97"/>
        <v>0.1170224</v>
      </c>
      <c r="GE59">
        <f t="shared" si="98"/>
        <v>2.544550000000001E-2</v>
      </c>
      <c r="GF59">
        <f t="shared" si="99"/>
        <v>0.16639500000000007</v>
      </c>
      <c r="GG59">
        <f t="shared" si="100"/>
        <v>8.1665000000000987E-2</v>
      </c>
      <c r="GH59">
        <f t="shared" si="101"/>
        <v>0.39264849999999996</v>
      </c>
      <c r="GI59">
        <f t="shared" si="102"/>
        <v>7.2720499999999966E-2</v>
      </c>
      <c r="GJ59">
        <f t="shared" si="103"/>
        <v>4.2658199999999979E-2</v>
      </c>
      <c r="GK59">
        <f t="shared" si="104"/>
        <v>0</v>
      </c>
    </row>
    <row r="60" spans="1:193" x14ac:dyDescent="0.25">
      <c r="A60" t="s">
        <v>402</v>
      </c>
      <c r="B60">
        <v>32.200000000000003</v>
      </c>
      <c r="C60">
        <v>0.5</v>
      </c>
      <c r="D60">
        <v>1.5751113000000001</v>
      </c>
      <c r="E60">
        <v>2.1578827</v>
      </c>
      <c r="F60">
        <v>0.54198829999999998</v>
      </c>
      <c r="G60">
        <v>25.404445599999999</v>
      </c>
      <c r="H60">
        <v>0.898393</v>
      </c>
      <c r="I60">
        <v>0.75919999999999999</v>
      </c>
      <c r="J60">
        <v>0.32665440000000001</v>
      </c>
      <c r="K60">
        <v>9.18823E-2</v>
      </c>
      <c r="L60" s="2">
        <v>32.200000000000003</v>
      </c>
      <c r="M60" s="2">
        <v>0.5</v>
      </c>
      <c r="N60" s="2">
        <v>1.5735992999999999</v>
      </c>
      <c r="O60" s="2">
        <v>2.1578827</v>
      </c>
      <c r="P60" s="2">
        <v>0.53742369999999995</v>
      </c>
      <c r="Q60" s="2">
        <v>25.404445599999999</v>
      </c>
      <c r="R60" s="2">
        <v>0.89103940000000004</v>
      </c>
      <c r="S60" s="2">
        <v>0.75262200000000001</v>
      </c>
      <c r="T60" s="2">
        <v>0.32404719999999998</v>
      </c>
      <c r="U60" s="2">
        <v>9.18823E-2</v>
      </c>
      <c r="V60" s="2">
        <v>25.3</v>
      </c>
      <c r="W60" s="2">
        <v>0.5</v>
      </c>
      <c r="X60" s="2">
        <v>0.89570340000000004</v>
      </c>
      <c r="Y60" s="2">
        <v>1.7278996</v>
      </c>
      <c r="Z60" s="2">
        <v>0.56062330000000005</v>
      </c>
      <c r="AA60" s="2">
        <v>19.574890100000001</v>
      </c>
      <c r="AB60" s="2">
        <v>0.67667449999999996</v>
      </c>
      <c r="AC60" s="2">
        <v>1.0740407000000001</v>
      </c>
      <c r="AD60" s="2">
        <v>0.2694242</v>
      </c>
      <c r="AE60" s="2">
        <v>9.9790799999999999E-2</v>
      </c>
      <c r="AF60" s="2">
        <v>32.200000000000003</v>
      </c>
      <c r="AG60" s="2">
        <v>0.5</v>
      </c>
      <c r="AH60" s="2">
        <v>1.5749538000000001</v>
      </c>
      <c r="AI60" s="2">
        <v>2.1566770000000002</v>
      </c>
      <c r="AJ60" s="2">
        <v>0.54087289999999999</v>
      </c>
      <c r="AK60" s="2">
        <v>25.401687599999999</v>
      </c>
      <c r="AL60" s="2">
        <v>0.89819939999999998</v>
      </c>
      <c r="AM60" s="2">
        <v>0.75559750000000003</v>
      </c>
      <c r="AN60" s="2">
        <v>0.3261677</v>
      </c>
      <c r="AO60" s="2">
        <v>9.18823E-2</v>
      </c>
      <c r="AP60" s="2">
        <v>31.4</v>
      </c>
      <c r="AQ60" s="2">
        <v>0.5</v>
      </c>
      <c r="AR60" s="2">
        <v>1.0264888000000001</v>
      </c>
      <c r="AS60" s="2">
        <v>2.3917904000000001</v>
      </c>
      <c r="AT60" s="2">
        <v>0.54818529999999999</v>
      </c>
      <c r="AU60" s="2">
        <v>24.945365899999999</v>
      </c>
      <c r="AV60" s="2">
        <v>0.68536649999999999</v>
      </c>
      <c r="AW60" s="2">
        <v>1.0196668</v>
      </c>
      <c r="AX60" s="2">
        <v>0.26198080000000001</v>
      </c>
      <c r="AY60" s="2">
        <v>0.1007271</v>
      </c>
      <c r="AZ60" s="2">
        <v>29.6</v>
      </c>
      <c r="BA60" s="2">
        <v>0.5</v>
      </c>
      <c r="BB60" s="2">
        <v>1.0245108999999999</v>
      </c>
      <c r="BC60" s="2">
        <v>1.8325194</v>
      </c>
      <c r="BD60" s="2">
        <v>0.3417116</v>
      </c>
      <c r="BE60" s="2">
        <v>24.655054100000001</v>
      </c>
      <c r="BF60" s="2">
        <v>0.71543559999999995</v>
      </c>
      <c r="BG60" s="2">
        <v>0.26944580000000001</v>
      </c>
      <c r="BH60" s="2">
        <v>0.2303029</v>
      </c>
      <c r="BI60" s="2">
        <v>0.1007271</v>
      </c>
      <c r="BJ60" s="2">
        <v>32.200000000000003</v>
      </c>
      <c r="BK60" s="2">
        <v>0.5</v>
      </c>
      <c r="BL60" s="2">
        <v>1.5749366</v>
      </c>
      <c r="BM60" s="2">
        <v>2.1571090000000002</v>
      </c>
      <c r="BN60" s="2">
        <v>0.54109050000000003</v>
      </c>
      <c r="BO60" s="2">
        <v>25.4003792</v>
      </c>
      <c r="BP60" s="2">
        <v>0.89662180000000002</v>
      </c>
      <c r="BQ60" s="2">
        <v>0.75830129999999996</v>
      </c>
      <c r="BR60" s="2">
        <v>0.32615949999999999</v>
      </c>
      <c r="BS60" s="2">
        <v>9.18823E-2</v>
      </c>
      <c r="BT60" s="2">
        <v>21.1</v>
      </c>
      <c r="BU60" s="2">
        <v>0.5</v>
      </c>
      <c r="BV60" s="2">
        <v>0.38356459999999998</v>
      </c>
      <c r="BW60" s="2">
        <v>2.1285861000000001</v>
      </c>
      <c r="BX60" s="2">
        <v>0.57123789999999997</v>
      </c>
      <c r="BY60" s="2">
        <v>15.422293700000001</v>
      </c>
      <c r="BZ60" s="2">
        <v>0.61572329999999997</v>
      </c>
      <c r="CA60" s="2">
        <v>1.1919356999999999</v>
      </c>
      <c r="CB60" s="2">
        <v>0.27594489999999999</v>
      </c>
      <c r="CC60" s="2">
        <v>0.1072104</v>
      </c>
      <c r="CD60" s="2">
        <v>29</v>
      </c>
      <c r="CE60" s="2">
        <v>0.5</v>
      </c>
      <c r="CF60" s="2">
        <v>0.14124010000000001</v>
      </c>
      <c r="CG60" s="2">
        <v>2.3403640000000001</v>
      </c>
      <c r="CH60" s="2">
        <v>0.39575759999999999</v>
      </c>
      <c r="CI60" s="2">
        <v>24.014829599999999</v>
      </c>
      <c r="CJ60" s="2">
        <v>0.1547538</v>
      </c>
      <c r="CK60" s="2">
        <v>1.1688608</v>
      </c>
      <c r="CL60" s="2">
        <v>0.2289822</v>
      </c>
      <c r="CM60" s="2">
        <v>0.1074682</v>
      </c>
      <c r="CO60" t="str">
        <f t="shared" si="4"/>
        <v>CA_Plumas1006</v>
      </c>
      <c r="CP60">
        <f t="shared" si="5"/>
        <v>32.200000000000003</v>
      </c>
      <c r="CQ60">
        <f t="shared" si="6"/>
        <v>0.5</v>
      </c>
      <c r="CR60">
        <f t="shared" si="7"/>
        <v>1.5751113000000001</v>
      </c>
      <c r="CS60">
        <f t="shared" si="8"/>
        <v>2.1578827</v>
      </c>
      <c r="CT60">
        <f t="shared" si="9"/>
        <v>0.54198829999999998</v>
      </c>
      <c r="CU60">
        <f t="shared" si="10"/>
        <v>25.404445599999999</v>
      </c>
      <c r="CV60">
        <f t="shared" si="11"/>
        <v>0.898393</v>
      </c>
      <c r="CW60">
        <f t="shared" si="12"/>
        <v>0.75919999999999999</v>
      </c>
      <c r="CX60">
        <f t="shared" si="13"/>
        <v>0.32665440000000001</v>
      </c>
      <c r="CY60">
        <f t="shared" si="14"/>
        <v>9.18823E-2</v>
      </c>
      <c r="CZ60">
        <f t="shared" si="15"/>
        <v>7.5999999999999908</v>
      </c>
      <c r="DA60">
        <f t="shared" si="16"/>
        <v>0.5</v>
      </c>
      <c r="DB60">
        <f t="shared" si="17"/>
        <v>-2.8307816000000012</v>
      </c>
      <c r="DC60">
        <f t="shared" si="18"/>
        <v>1.7876493000000004</v>
      </c>
      <c r="DD60">
        <f t="shared" si="19"/>
        <v>0.24298470000000011</v>
      </c>
      <c r="DE60">
        <f t="shared" si="20"/>
        <v>6.9878266000000053</v>
      </c>
      <c r="DF60">
        <f t="shared" si="21"/>
        <v>-0.75493670000000002</v>
      </c>
      <c r="DG60">
        <f t="shared" si="22"/>
        <v>1.6760706000000001</v>
      </c>
      <c r="DH60">
        <f t="shared" si="23"/>
        <v>-4.3571400000000038E-2</v>
      </c>
      <c r="DI60">
        <f t="shared" si="24"/>
        <v>0.14839439999999998</v>
      </c>
      <c r="DJ60">
        <f t="shared" si="25"/>
        <v>0</v>
      </c>
      <c r="DK60">
        <f t="shared" si="26"/>
        <v>0</v>
      </c>
      <c r="DL60">
        <f t="shared" si="27"/>
        <v>1.5120000000001799E-3</v>
      </c>
      <c r="DM60">
        <f t="shared" si="28"/>
        <v>0</v>
      </c>
      <c r="DN60">
        <f t="shared" si="29"/>
        <v>4.5646000000000297E-3</v>
      </c>
      <c r="DO60">
        <f t="shared" si="30"/>
        <v>0</v>
      </c>
      <c r="DP60">
        <f t="shared" si="31"/>
        <v>7.3535999999999602E-3</v>
      </c>
      <c r="DQ60">
        <f t="shared" si="32"/>
        <v>6.5779999999999728E-3</v>
      </c>
      <c r="DR60">
        <f t="shared" si="33"/>
        <v>2.6072000000000317E-3</v>
      </c>
      <c r="DS60">
        <f t="shared" si="34"/>
        <v>0</v>
      </c>
      <c r="DT60">
        <f t="shared" si="35"/>
        <v>6.9000000000000021</v>
      </c>
      <c r="DU60">
        <f t="shared" si="36"/>
        <v>0</v>
      </c>
      <c r="DV60">
        <f t="shared" si="37"/>
        <v>0.67940790000000006</v>
      </c>
      <c r="DW60">
        <f t="shared" si="38"/>
        <v>0.42998310000000006</v>
      </c>
      <c r="DX60">
        <f t="shared" si="39"/>
        <v>-1.8635000000000068E-2</v>
      </c>
      <c r="DY60">
        <f t="shared" si="40"/>
        <v>5.8295554999999979</v>
      </c>
      <c r="DZ60">
        <f t="shared" si="41"/>
        <v>0.22171850000000004</v>
      </c>
      <c r="EA60">
        <f t="shared" si="42"/>
        <v>-0.31484070000000008</v>
      </c>
      <c r="EB60">
        <f t="shared" si="43"/>
        <v>5.7230200000000009E-2</v>
      </c>
      <c r="EC60">
        <f t="shared" si="44"/>
        <v>-7.9084999999999989E-3</v>
      </c>
      <c r="ED60">
        <f t="shared" si="45"/>
        <v>0</v>
      </c>
      <c r="EE60">
        <f t="shared" si="46"/>
        <v>0</v>
      </c>
      <c r="EF60">
        <f t="shared" si="47"/>
        <v>1.5750000000003261E-4</v>
      </c>
      <c r="EG60">
        <f t="shared" si="48"/>
        <v>1.2056999999998652E-3</v>
      </c>
      <c r="EH60">
        <f t="shared" si="49"/>
        <v>1.1153999999999886E-3</v>
      </c>
      <c r="EI60">
        <f t="shared" si="50"/>
        <v>2.7580000000000382E-3</v>
      </c>
      <c r="EJ60">
        <f t="shared" si="51"/>
        <v>1.9360000000001598E-4</v>
      </c>
      <c r="EK60">
        <f t="shared" si="52"/>
        <v>3.602499999999953E-3</v>
      </c>
      <c r="EL60">
        <f t="shared" si="53"/>
        <v>4.8670000000000657E-4</v>
      </c>
      <c r="EM60">
        <f t="shared" si="54"/>
        <v>0</v>
      </c>
      <c r="EN60">
        <f t="shared" si="55"/>
        <v>0.80000000000000426</v>
      </c>
      <c r="EO60">
        <f t="shared" si="56"/>
        <v>0</v>
      </c>
      <c r="EP60">
        <f t="shared" si="57"/>
        <v>0.54862250000000001</v>
      </c>
      <c r="EQ60">
        <f t="shared" si="58"/>
        <v>-0.23390770000000005</v>
      </c>
      <c r="ER60">
        <f t="shared" si="59"/>
        <v>-6.1970000000000081E-3</v>
      </c>
      <c r="ES60">
        <f t="shared" si="60"/>
        <v>0.4590797000000002</v>
      </c>
      <c r="ET60">
        <f t="shared" si="61"/>
        <v>0.21302650000000001</v>
      </c>
      <c r="EU60">
        <f t="shared" si="62"/>
        <v>-0.2604668</v>
      </c>
      <c r="EV60">
        <f t="shared" si="63"/>
        <v>6.4673599999999998E-2</v>
      </c>
      <c r="EW60">
        <f t="shared" si="64"/>
        <v>-8.8447999999999999E-3</v>
      </c>
      <c r="EX60">
        <f t="shared" si="65"/>
        <v>2.6000000000000014</v>
      </c>
      <c r="EY60">
        <f t="shared" si="66"/>
        <v>0</v>
      </c>
      <c r="EZ60">
        <f t="shared" si="67"/>
        <v>0.55060040000000021</v>
      </c>
      <c r="FA60">
        <f t="shared" si="68"/>
        <v>0.32536330000000002</v>
      </c>
      <c r="FB60">
        <f t="shared" si="69"/>
        <v>0.20027669999999997</v>
      </c>
      <c r="FC60">
        <f t="shared" si="70"/>
        <v>0.74939149999999799</v>
      </c>
      <c r="FD60">
        <f t="shared" si="71"/>
        <v>0.18295740000000005</v>
      </c>
      <c r="FE60">
        <f t="shared" si="72"/>
        <v>0.48975419999999997</v>
      </c>
      <c r="FF60">
        <f t="shared" si="73"/>
        <v>9.6351500000000007E-2</v>
      </c>
      <c r="FG60">
        <f t="shared" si="74"/>
        <v>-8.8447999999999999E-3</v>
      </c>
      <c r="FH60">
        <f t="shared" si="75"/>
        <v>0</v>
      </c>
      <c r="FI60">
        <f t="shared" si="76"/>
        <v>0</v>
      </c>
      <c r="FJ60">
        <f t="shared" si="77"/>
        <v>1.7470000000008312E-4</v>
      </c>
      <c r="FK60">
        <f t="shared" si="78"/>
        <v>7.7369999999987726E-4</v>
      </c>
      <c r="FL60">
        <f t="shared" si="79"/>
        <v>8.9779999999994864E-4</v>
      </c>
      <c r="FM60">
        <f t="shared" si="80"/>
        <v>4.0663999999992484E-3</v>
      </c>
      <c r="FN60">
        <f t="shared" si="81"/>
        <v>1.7711999999999728E-3</v>
      </c>
      <c r="FO60">
        <f t="shared" si="82"/>
        <v>8.9870000000003003E-4</v>
      </c>
      <c r="FP60">
        <f t="shared" si="83"/>
        <v>4.9490000000002032E-4</v>
      </c>
      <c r="FQ60">
        <f t="shared" si="84"/>
        <v>0</v>
      </c>
      <c r="FR60">
        <f t="shared" si="85"/>
        <v>11.100000000000001</v>
      </c>
      <c r="FS60">
        <f t="shared" si="86"/>
        <v>0</v>
      </c>
      <c r="FT60">
        <f t="shared" si="87"/>
        <v>1.1915467000000002</v>
      </c>
      <c r="FU60">
        <f t="shared" si="88"/>
        <v>2.9296599999999895E-2</v>
      </c>
      <c r="FV60">
        <f t="shared" si="89"/>
        <v>-2.9249599999999987E-2</v>
      </c>
      <c r="FW60">
        <f t="shared" si="90"/>
        <v>9.9821518999999981</v>
      </c>
      <c r="FX60">
        <f t="shared" si="91"/>
        <v>0.28266970000000002</v>
      </c>
      <c r="FY60">
        <f t="shared" si="92"/>
        <v>-0.43273569999999995</v>
      </c>
      <c r="FZ60">
        <f t="shared" si="93"/>
        <v>5.0709500000000018E-2</v>
      </c>
      <c r="GA60">
        <f t="shared" si="94"/>
        <v>-1.5328099999999997E-2</v>
      </c>
      <c r="GB60">
        <f t="shared" si="95"/>
        <v>3.2000000000000028</v>
      </c>
      <c r="GC60">
        <f t="shared" si="96"/>
        <v>0</v>
      </c>
      <c r="GD60">
        <f t="shared" si="97"/>
        <v>1.4338712</v>
      </c>
      <c r="GE60">
        <f t="shared" si="98"/>
        <v>-0.18248130000000007</v>
      </c>
      <c r="GF60">
        <f t="shared" si="99"/>
        <v>0.14623069999999999</v>
      </c>
      <c r="GG60">
        <f t="shared" si="100"/>
        <v>1.3896160000000002</v>
      </c>
      <c r="GH60">
        <f t="shared" si="101"/>
        <v>0.74363920000000006</v>
      </c>
      <c r="GI60">
        <f t="shared" si="102"/>
        <v>-0.40966080000000005</v>
      </c>
      <c r="GJ60">
        <f t="shared" si="103"/>
        <v>9.7672200000000015E-2</v>
      </c>
      <c r="GK60">
        <f t="shared" si="104"/>
        <v>-1.55859E-2</v>
      </c>
    </row>
    <row r="61" spans="1:193" x14ac:dyDescent="0.25">
      <c r="A61" t="s">
        <v>403</v>
      </c>
      <c r="B61">
        <v>34.1</v>
      </c>
      <c r="C61">
        <v>0.5</v>
      </c>
      <c r="D61">
        <v>1.2618446000000001</v>
      </c>
      <c r="E61">
        <v>3.6422903999999998</v>
      </c>
      <c r="F61">
        <v>0.3850153</v>
      </c>
      <c r="G61">
        <v>26.933332400000001</v>
      </c>
      <c r="H61">
        <v>0.69645650000000003</v>
      </c>
      <c r="I61">
        <v>0.42704530000000002</v>
      </c>
      <c r="J61">
        <v>0.2296415</v>
      </c>
      <c r="K61">
        <v>9.1039800000000004E-2</v>
      </c>
      <c r="L61" s="2">
        <v>34.1</v>
      </c>
      <c r="M61" s="2">
        <v>0.5</v>
      </c>
      <c r="N61" s="2">
        <v>1.2588314</v>
      </c>
      <c r="O61" s="2">
        <v>3.6422903999999998</v>
      </c>
      <c r="P61" s="2">
        <v>0.38128109999999998</v>
      </c>
      <c r="Q61" s="2">
        <v>26.933332400000001</v>
      </c>
      <c r="R61" s="2">
        <v>0.6914652</v>
      </c>
      <c r="S61" s="2">
        <v>0.42062640000000001</v>
      </c>
      <c r="T61" s="2">
        <v>0.22753399999999999</v>
      </c>
      <c r="U61" s="2">
        <v>9.1039800000000004E-2</v>
      </c>
      <c r="V61" s="2">
        <v>23.6</v>
      </c>
      <c r="W61" s="2">
        <v>0.5</v>
      </c>
      <c r="X61" s="2">
        <v>1.0989764</v>
      </c>
      <c r="Y61" s="2">
        <v>2.4551219999999998</v>
      </c>
      <c r="Z61" s="2">
        <v>0.23105149999999999</v>
      </c>
      <c r="AA61" s="2">
        <v>18.5268154</v>
      </c>
      <c r="AB61" s="2">
        <v>0.49610080000000001</v>
      </c>
      <c r="AC61" s="2">
        <v>0.15521950000000001</v>
      </c>
      <c r="AD61" s="2">
        <v>0.15900529999999999</v>
      </c>
      <c r="AE61" s="2">
        <v>7.0403199999999999E-2</v>
      </c>
      <c r="AF61" s="2">
        <v>34.1</v>
      </c>
      <c r="AG61" s="2">
        <v>0.5</v>
      </c>
      <c r="AH61" s="2">
        <v>1.2617185</v>
      </c>
      <c r="AI61" s="2">
        <v>3.6398202999999998</v>
      </c>
      <c r="AJ61" s="2">
        <v>0.38455430000000002</v>
      </c>
      <c r="AK61" s="2">
        <v>26.928760499999999</v>
      </c>
      <c r="AL61" s="2">
        <v>0.69616370000000005</v>
      </c>
      <c r="AM61" s="2">
        <v>0.42583749999999998</v>
      </c>
      <c r="AN61" s="2">
        <v>0.2295423</v>
      </c>
      <c r="AO61" s="2">
        <v>9.1039800000000004E-2</v>
      </c>
      <c r="AP61" s="2">
        <v>33.299999999999997</v>
      </c>
      <c r="AQ61" s="2">
        <v>0.5</v>
      </c>
      <c r="AR61" s="2">
        <v>1.2576303</v>
      </c>
      <c r="AS61" s="2">
        <v>3.4172346999999998</v>
      </c>
      <c r="AT61" s="2">
        <v>0.36088819999999999</v>
      </c>
      <c r="AU61" s="2">
        <v>26.445627200000001</v>
      </c>
      <c r="AV61" s="2">
        <v>0.66181520000000005</v>
      </c>
      <c r="AW61" s="2">
        <v>0.38864650000000001</v>
      </c>
      <c r="AX61" s="2">
        <v>0.2168138</v>
      </c>
      <c r="AY61" s="2">
        <v>9.1039800000000004E-2</v>
      </c>
      <c r="AZ61" s="2">
        <v>31.8</v>
      </c>
      <c r="BA61" s="2">
        <v>0.5</v>
      </c>
      <c r="BB61" s="2">
        <v>1.2559258</v>
      </c>
      <c r="BC61" s="2">
        <v>2.7144387000000001</v>
      </c>
      <c r="BD61" s="2">
        <v>0.29394559999999997</v>
      </c>
      <c r="BE61" s="2">
        <v>25.930372200000001</v>
      </c>
      <c r="BF61" s="2">
        <v>0.68041470000000004</v>
      </c>
      <c r="BG61" s="2">
        <v>0.13375889999999999</v>
      </c>
      <c r="BH61" s="2">
        <v>0.22926759999999999</v>
      </c>
      <c r="BI61" s="2">
        <v>9.1039800000000004E-2</v>
      </c>
      <c r="BJ61" s="2">
        <v>34.1</v>
      </c>
      <c r="BK61" s="2">
        <v>0.5</v>
      </c>
      <c r="BL61" s="2">
        <v>1.2616445000000001</v>
      </c>
      <c r="BM61" s="2">
        <v>3.6404831</v>
      </c>
      <c r="BN61" s="2">
        <v>0.38301160000000001</v>
      </c>
      <c r="BO61" s="2">
        <v>26.927387199999998</v>
      </c>
      <c r="BP61" s="2">
        <v>0.69250820000000002</v>
      </c>
      <c r="BQ61" s="2">
        <v>0.42524499999999998</v>
      </c>
      <c r="BR61" s="2">
        <v>0.22866429999999999</v>
      </c>
      <c r="BS61" s="2">
        <v>9.1039800000000004E-2</v>
      </c>
      <c r="BT61" s="2">
        <v>27.8</v>
      </c>
      <c r="BU61" s="2">
        <v>0.5</v>
      </c>
      <c r="BV61" s="2">
        <v>0.66396840000000001</v>
      </c>
      <c r="BW61" s="2">
        <v>2.4113641000000001</v>
      </c>
      <c r="BX61" s="2">
        <v>0.58939839999999999</v>
      </c>
      <c r="BY61" s="2">
        <v>21.5347309</v>
      </c>
      <c r="BZ61" s="2">
        <v>1.1737298</v>
      </c>
      <c r="CA61" s="2">
        <v>0.51465439999999996</v>
      </c>
      <c r="CB61" s="2">
        <v>0.41428880000000001</v>
      </c>
      <c r="CC61" s="2">
        <v>5.0858800000000003E-2</v>
      </c>
      <c r="CD61" s="2">
        <v>30.6</v>
      </c>
      <c r="CE61" s="2">
        <v>0.5</v>
      </c>
      <c r="CF61" s="2">
        <v>0.25481140000000002</v>
      </c>
      <c r="CG61" s="2">
        <v>3.3463576000000002</v>
      </c>
      <c r="CH61" s="2">
        <v>0.3228646</v>
      </c>
      <c r="CI61" s="2">
        <v>24.9278908</v>
      </c>
      <c r="CJ61" s="2">
        <v>0.2413363</v>
      </c>
      <c r="CK61" s="2">
        <v>0.8012534</v>
      </c>
      <c r="CL61" s="2">
        <v>0.16537830000000001</v>
      </c>
      <c r="CM61" s="2">
        <v>6.8634700000000007E-2</v>
      </c>
      <c r="CO61" t="str">
        <f t="shared" si="4"/>
        <v>CA_Plumas1009</v>
      </c>
      <c r="CP61">
        <f t="shared" si="5"/>
        <v>34.1</v>
      </c>
      <c r="CQ61">
        <f t="shared" si="6"/>
        <v>0.5</v>
      </c>
      <c r="CR61">
        <f t="shared" si="7"/>
        <v>1.2618446000000001</v>
      </c>
      <c r="CS61">
        <f t="shared" si="8"/>
        <v>3.6422903999999998</v>
      </c>
      <c r="CT61">
        <f t="shared" si="9"/>
        <v>0.3850153</v>
      </c>
      <c r="CU61">
        <f t="shared" si="10"/>
        <v>26.933332400000001</v>
      </c>
      <c r="CV61">
        <f t="shared" si="11"/>
        <v>0.69645650000000003</v>
      </c>
      <c r="CW61">
        <f t="shared" si="12"/>
        <v>0.42704530000000002</v>
      </c>
      <c r="CX61">
        <f t="shared" si="13"/>
        <v>0.2296415</v>
      </c>
      <c r="CY61">
        <f t="shared" si="14"/>
        <v>9.1039800000000004E-2</v>
      </c>
      <c r="CZ61">
        <f t="shared" si="15"/>
        <v>10.699999999999996</v>
      </c>
      <c r="DA61">
        <f t="shared" si="16"/>
        <v>0.5</v>
      </c>
      <c r="DB61">
        <f t="shared" si="17"/>
        <v>-0.51940550000000063</v>
      </c>
      <c r="DC61">
        <f t="shared" si="18"/>
        <v>-0.22892189999999912</v>
      </c>
      <c r="DD61">
        <f t="shared" si="19"/>
        <v>0.25188819999999995</v>
      </c>
      <c r="DE61">
        <f t="shared" si="20"/>
        <v>9.6215897999999918</v>
      </c>
      <c r="DF61">
        <f t="shared" si="21"/>
        <v>0.45833839999999998</v>
      </c>
      <c r="DG61">
        <f t="shared" si="22"/>
        <v>0.27592449999999968</v>
      </c>
      <c r="DH61">
        <f t="shared" si="23"/>
        <v>0.26300389999999996</v>
      </c>
      <c r="DI61">
        <f t="shared" si="24"/>
        <v>7.8170999999999935E-3</v>
      </c>
      <c r="DJ61">
        <f t="shared" si="25"/>
        <v>0</v>
      </c>
      <c r="DK61">
        <f t="shared" si="26"/>
        <v>0</v>
      </c>
      <c r="DL61">
        <f t="shared" si="27"/>
        <v>3.0132000000000492E-3</v>
      </c>
      <c r="DM61">
        <f t="shared" si="28"/>
        <v>0</v>
      </c>
      <c r="DN61">
        <f t="shared" si="29"/>
        <v>3.7342000000000208E-3</v>
      </c>
      <c r="DO61">
        <f t="shared" si="30"/>
        <v>0</v>
      </c>
      <c r="DP61">
        <f t="shared" si="31"/>
        <v>4.9913000000000318E-3</v>
      </c>
      <c r="DQ61">
        <f t="shared" si="32"/>
        <v>6.4189000000000052E-3</v>
      </c>
      <c r="DR61">
        <f t="shared" si="33"/>
        <v>2.1075000000000121E-3</v>
      </c>
      <c r="DS61">
        <f t="shared" si="34"/>
        <v>0</v>
      </c>
      <c r="DT61">
        <f t="shared" si="35"/>
        <v>10.5</v>
      </c>
      <c r="DU61">
        <f t="shared" si="36"/>
        <v>0</v>
      </c>
      <c r="DV61">
        <f t="shared" si="37"/>
        <v>0.16286820000000013</v>
      </c>
      <c r="DW61">
        <f t="shared" si="38"/>
        <v>1.1871684</v>
      </c>
      <c r="DX61">
        <f t="shared" si="39"/>
        <v>0.15396380000000001</v>
      </c>
      <c r="DY61">
        <f t="shared" si="40"/>
        <v>8.4065170000000009</v>
      </c>
      <c r="DZ61">
        <f t="shared" si="41"/>
        <v>0.20035570000000003</v>
      </c>
      <c r="EA61">
        <f t="shared" si="42"/>
        <v>0.27182580000000001</v>
      </c>
      <c r="EB61">
        <f t="shared" si="43"/>
        <v>7.063620000000001E-2</v>
      </c>
      <c r="EC61">
        <f t="shared" si="44"/>
        <v>2.0636600000000005E-2</v>
      </c>
      <c r="ED61">
        <f t="shared" si="45"/>
        <v>0</v>
      </c>
      <c r="EE61">
        <f t="shared" si="46"/>
        <v>0</v>
      </c>
      <c r="EF61">
        <f t="shared" si="47"/>
        <v>1.2610000000012889E-4</v>
      </c>
      <c r="EG61">
        <f t="shared" si="48"/>
        <v>2.4701000000000306E-3</v>
      </c>
      <c r="EH61">
        <f t="shared" si="49"/>
        <v>4.609999999999892E-4</v>
      </c>
      <c r="EI61">
        <f t="shared" si="50"/>
        <v>4.5719000000019605E-3</v>
      </c>
      <c r="EJ61">
        <f t="shared" si="51"/>
        <v>2.9279999999998196E-4</v>
      </c>
      <c r="EK61">
        <f t="shared" si="52"/>
        <v>1.2078000000000366E-3</v>
      </c>
      <c r="EL61">
        <f t="shared" si="53"/>
        <v>9.9199999999993738E-5</v>
      </c>
      <c r="EM61">
        <f t="shared" si="54"/>
        <v>0</v>
      </c>
      <c r="EN61">
        <f t="shared" si="55"/>
        <v>0.80000000000000426</v>
      </c>
      <c r="EO61">
        <f t="shared" si="56"/>
        <v>0</v>
      </c>
      <c r="EP61">
        <f t="shared" si="57"/>
        <v>4.2143000000001152E-3</v>
      </c>
      <c r="EQ61">
        <f t="shared" si="58"/>
        <v>0.22505569999999997</v>
      </c>
      <c r="ER61">
        <f t="shared" si="59"/>
        <v>2.4127100000000012E-2</v>
      </c>
      <c r="ES61">
        <f t="shared" si="60"/>
        <v>0.48770520000000062</v>
      </c>
      <c r="ET61">
        <f t="shared" si="61"/>
        <v>3.4641299999999986E-2</v>
      </c>
      <c r="EU61">
        <f t="shared" si="62"/>
        <v>3.8398800000000011E-2</v>
      </c>
      <c r="EV61">
        <f t="shared" si="63"/>
        <v>1.2827699999999997E-2</v>
      </c>
      <c r="EW61">
        <f t="shared" si="64"/>
        <v>0</v>
      </c>
      <c r="EX61">
        <f t="shared" si="65"/>
        <v>2.3000000000000007</v>
      </c>
      <c r="EY61">
        <f t="shared" si="66"/>
        <v>0</v>
      </c>
      <c r="EZ61">
        <f t="shared" si="67"/>
        <v>5.9188000000001129E-3</v>
      </c>
      <c r="FA61">
        <f t="shared" si="68"/>
        <v>0.92785169999999972</v>
      </c>
      <c r="FB61">
        <f t="shared" si="69"/>
        <v>9.1069700000000031E-2</v>
      </c>
      <c r="FC61">
        <f t="shared" si="70"/>
        <v>1.0029602000000004</v>
      </c>
      <c r="FD61">
        <f t="shared" si="71"/>
        <v>1.6041799999999995E-2</v>
      </c>
      <c r="FE61">
        <f t="shared" si="72"/>
        <v>0.29328640000000006</v>
      </c>
      <c r="FF61">
        <f t="shared" si="73"/>
        <v>3.7390000000001034E-4</v>
      </c>
      <c r="FG61">
        <f t="shared" si="74"/>
        <v>0</v>
      </c>
      <c r="FH61">
        <f t="shared" si="75"/>
        <v>0</v>
      </c>
      <c r="FI61">
        <f t="shared" si="76"/>
        <v>0</v>
      </c>
      <c r="FJ61">
        <f t="shared" si="77"/>
        <v>2.0010000000003636E-4</v>
      </c>
      <c r="FK61">
        <f t="shared" si="78"/>
        <v>1.8072999999998451E-3</v>
      </c>
      <c r="FL61">
        <f t="shared" si="79"/>
        <v>2.0036999999999972E-3</v>
      </c>
      <c r="FM61">
        <f t="shared" si="80"/>
        <v>5.9452000000028704E-3</v>
      </c>
      <c r="FN61">
        <f t="shared" si="81"/>
        <v>3.9483000000000157E-3</v>
      </c>
      <c r="FO61">
        <f t="shared" si="82"/>
        <v>1.8003000000000324E-3</v>
      </c>
      <c r="FP61">
        <f t="shared" si="83"/>
        <v>9.7720000000001139E-4</v>
      </c>
      <c r="FQ61">
        <f t="shared" si="84"/>
        <v>0</v>
      </c>
      <c r="FR61">
        <f t="shared" si="85"/>
        <v>6.3000000000000007</v>
      </c>
      <c r="FS61">
        <f t="shared" si="86"/>
        <v>0</v>
      </c>
      <c r="FT61">
        <f t="shared" si="87"/>
        <v>0.59787620000000008</v>
      </c>
      <c r="FU61">
        <f t="shared" si="88"/>
        <v>1.2309262999999997</v>
      </c>
      <c r="FV61">
        <f t="shared" si="89"/>
        <v>-0.20438309999999998</v>
      </c>
      <c r="FW61">
        <f t="shared" si="90"/>
        <v>5.3986015000000016</v>
      </c>
      <c r="FX61">
        <f t="shared" si="91"/>
        <v>-0.47727330000000001</v>
      </c>
      <c r="FY61">
        <f t="shared" si="92"/>
        <v>-8.760909999999994E-2</v>
      </c>
      <c r="FZ61">
        <f t="shared" si="93"/>
        <v>-0.18464730000000001</v>
      </c>
      <c r="GA61">
        <f t="shared" si="94"/>
        <v>4.0181000000000001E-2</v>
      </c>
      <c r="GB61">
        <f t="shared" si="95"/>
        <v>3.5</v>
      </c>
      <c r="GC61">
        <f t="shared" si="96"/>
        <v>0</v>
      </c>
      <c r="GD61">
        <f t="shared" si="97"/>
        <v>1.0070332</v>
      </c>
      <c r="GE61">
        <f t="shared" si="98"/>
        <v>0.29593279999999966</v>
      </c>
      <c r="GF61">
        <f t="shared" si="99"/>
        <v>6.2150700000000003E-2</v>
      </c>
      <c r="GG61">
        <f t="shared" si="100"/>
        <v>2.005441600000001</v>
      </c>
      <c r="GH61">
        <f t="shared" si="101"/>
        <v>0.45512020000000003</v>
      </c>
      <c r="GI61">
        <f t="shared" si="102"/>
        <v>-0.37420809999999999</v>
      </c>
      <c r="GJ61">
        <f t="shared" si="103"/>
        <v>6.4263199999999993E-2</v>
      </c>
      <c r="GK61">
        <f t="shared" si="104"/>
        <v>2.2405099999999997E-2</v>
      </c>
    </row>
    <row r="62" spans="1:193" x14ac:dyDescent="0.25">
      <c r="A62" t="s">
        <v>404</v>
      </c>
      <c r="B62">
        <v>41.7</v>
      </c>
      <c r="C62">
        <v>0.5</v>
      </c>
      <c r="D62">
        <v>1.1790233999999999</v>
      </c>
      <c r="E62">
        <v>2.2355328000000001</v>
      </c>
      <c r="F62">
        <v>5.7800975000000001</v>
      </c>
      <c r="G62">
        <v>9.8295183000000002</v>
      </c>
      <c r="H62">
        <v>3.7254596000000002</v>
      </c>
      <c r="I62">
        <v>15.1144123</v>
      </c>
      <c r="J62">
        <v>3.0711149999999998</v>
      </c>
      <c r="K62">
        <v>0.32039420000000002</v>
      </c>
      <c r="L62" s="2">
        <v>41.2</v>
      </c>
      <c r="M62" s="2">
        <v>0.5</v>
      </c>
      <c r="N62" s="2">
        <v>1.1735369</v>
      </c>
      <c r="O62" s="2">
        <v>2.2355328000000001</v>
      </c>
      <c r="P62" s="2">
        <v>5.6469535999999998</v>
      </c>
      <c r="Q62" s="2">
        <v>9.8295183000000002</v>
      </c>
      <c r="R62" s="2">
        <v>3.4420171000000002</v>
      </c>
      <c r="S62" s="2">
        <v>15.0217695</v>
      </c>
      <c r="T62" s="2">
        <v>3.0317441999999999</v>
      </c>
      <c r="U62" s="2">
        <v>0.32039420000000002</v>
      </c>
      <c r="V62" s="2">
        <v>41.4</v>
      </c>
      <c r="W62" s="2">
        <v>0.5</v>
      </c>
      <c r="X62" s="2">
        <v>1.1703459000000001</v>
      </c>
      <c r="Y62" s="2">
        <v>2.1888410999999999</v>
      </c>
      <c r="Z62" s="2">
        <v>5.7649846</v>
      </c>
      <c r="AA62" s="2">
        <v>9.6041278999999999</v>
      </c>
      <c r="AB62" s="2">
        <v>3.6988525000000001</v>
      </c>
      <c r="AC62" s="2">
        <v>15.0966997</v>
      </c>
      <c r="AD62" s="2">
        <v>3.0655717999999998</v>
      </c>
      <c r="AE62" s="2">
        <v>0.32039420000000002</v>
      </c>
      <c r="AF62" s="2">
        <v>41.7</v>
      </c>
      <c r="AG62" s="2">
        <v>0.5</v>
      </c>
      <c r="AH62" s="2">
        <v>1.1788023000000001</v>
      </c>
      <c r="AI62" s="2">
        <v>2.2329409</v>
      </c>
      <c r="AJ62" s="2">
        <v>5.7745762000000003</v>
      </c>
      <c r="AK62" s="2">
        <v>9.8262491000000001</v>
      </c>
      <c r="AL62" s="2">
        <v>3.7189155</v>
      </c>
      <c r="AM62" s="2">
        <v>15.1038332</v>
      </c>
      <c r="AN62" s="2">
        <v>3.0686757999999998</v>
      </c>
      <c r="AO62" s="2">
        <v>0.32039420000000002</v>
      </c>
      <c r="AP62" s="2">
        <v>39.200000000000003</v>
      </c>
      <c r="AQ62" s="2">
        <v>0.5</v>
      </c>
      <c r="AR62" s="2">
        <v>1.1351618000000001</v>
      </c>
      <c r="AS62" s="2">
        <v>1.9276696</v>
      </c>
      <c r="AT62" s="2">
        <v>5.3904858000000004</v>
      </c>
      <c r="AU62" s="2">
        <v>9.5266418000000002</v>
      </c>
      <c r="AV62" s="2">
        <v>3.3856223000000001</v>
      </c>
      <c r="AW62" s="2">
        <v>14.210326200000001</v>
      </c>
      <c r="AX62" s="2">
        <v>2.8797226</v>
      </c>
      <c r="AY62" s="2">
        <v>0.32039420000000002</v>
      </c>
      <c r="AZ62" s="2">
        <v>19.3</v>
      </c>
      <c r="BA62" s="2">
        <v>0.5</v>
      </c>
      <c r="BB62" s="2">
        <v>1.0758848999999999</v>
      </c>
      <c r="BC62" s="2">
        <v>0.951824</v>
      </c>
      <c r="BD62" s="2">
        <v>1.7167329</v>
      </c>
      <c r="BE62" s="2">
        <v>8.8335266000000008</v>
      </c>
      <c r="BF62" s="2">
        <v>2.7612572000000002</v>
      </c>
      <c r="BG62" s="2">
        <v>2.3497064000000001</v>
      </c>
      <c r="BH62" s="2">
        <v>0.8800867</v>
      </c>
      <c r="BI62" s="2">
        <v>0.30650870000000002</v>
      </c>
      <c r="BJ62" s="2">
        <v>41.2</v>
      </c>
      <c r="BK62" s="2">
        <v>0.5</v>
      </c>
      <c r="BL62" s="2">
        <v>1.1777678</v>
      </c>
      <c r="BM62" s="2">
        <v>2.2266202000000002</v>
      </c>
      <c r="BN62" s="2">
        <v>5.6688032000000002</v>
      </c>
      <c r="BO62" s="2">
        <v>9.8150615999999999</v>
      </c>
      <c r="BP62" s="2">
        <v>3.5486982</v>
      </c>
      <c r="BQ62" s="2">
        <v>14.9591923</v>
      </c>
      <c r="BR62" s="2">
        <v>3.0287527999999999</v>
      </c>
      <c r="BS62" s="2">
        <v>0.32039420000000002</v>
      </c>
      <c r="BT62" s="2">
        <v>31.4</v>
      </c>
      <c r="BU62" s="2">
        <v>0.5</v>
      </c>
      <c r="BV62" s="2">
        <v>0.73587309999999995</v>
      </c>
      <c r="BW62" s="2">
        <v>1.1771271000000001</v>
      </c>
      <c r="BX62" s="2">
        <v>5.6967648999999998</v>
      </c>
      <c r="BY62" s="2">
        <v>1.8890123000000001</v>
      </c>
      <c r="BZ62" s="2">
        <v>4.6572895000000001</v>
      </c>
      <c r="CA62" s="2">
        <v>13.6220646</v>
      </c>
      <c r="CB62" s="2">
        <v>2.8771627</v>
      </c>
      <c r="CC62" s="2">
        <v>0.26662710000000001</v>
      </c>
      <c r="CD62" s="2">
        <v>38.9</v>
      </c>
      <c r="CE62" s="2">
        <v>0.5</v>
      </c>
      <c r="CF62" s="2">
        <v>0.70798830000000001</v>
      </c>
      <c r="CG62" s="2">
        <v>2.0181773000000001</v>
      </c>
      <c r="CH62" s="2">
        <v>5.2586855999999997</v>
      </c>
      <c r="CI62" s="2">
        <v>9.7138223999999997</v>
      </c>
      <c r="CJ62" s="2">
        <v>2.4272524999999998</v>
      </c>
      <c r="CK62" s="2">
        <v>14.9947701</v>
      </c>
      <c r="CL62" s="2">
        <v>2.9587240000000001</v>
      </c>
      <c r="CM62" s="2">
        <v>0.34192790000000001</v>
      </c>
      <c r="CO62" t="str">
        <f t="shared" si="4"/>
        <v>CA_Riverside1003</v>
      </c>
      <c r="CP62">
        <f t="shared" si="5"/>
        <v>41.7</v>
      </c>
      <c r="CQ62">
        <f t="shared" si="6"/>
        <v>0.5</v>
      </c>
      <c r="CR62">
        <f t="shared" si="7"/>
        <v>1.1790233999999999</v>
      </c>
      <c r="CS62">
        <f t="shared" si="8"/>
        <v>2.2355328000000001</v>
      </c>
      <c r="CT62">
        <f t="shared" si="9"/>
        <v>5.7800975000000001</v>
      </c>
      <c r="CU62">
        <f t="shared" si="10"/>
        <v>9.8295183000000002</v>
      </c>
      <c r="CV62">
        <f t="shared" si="11"/>
        <v>3.7254596000000002</v>
      </c>
      <c r="CW62">
        <f t="shared" si="12"/>
        <v>15.1144123</v>
      </c>
      <c r="CX62">
        <f t="shared" si="13"/>
        <v>3.0711149999999998</v>
      </c>
      <c r="CY62">
        <f t="shared" si="14"/>
        <v>0.32039420000000002</v>
      </c>
      <c r="CZ62">
        <f t="shared" si="15"/>
        <v>2.3999999999999844</v>
      </c>
      <c r="DA62">
        <f t="shared" si="16"/>
        <v>0.5</v>
      </c>
      <c r="DB62">
        <f t="shared" si="17"/>
        <v>0.10219720000000065</v>
      </c>
      <c r="DC62">
        <f t="shared" si="18"/>
        <v>-0.68999660000000018</v>
      </c>
      <c r="DD62">
        <f t="shared" si="19"/>
        <v>0.45730429999999966</v>
      </c>
      <c r="DE62">
        <f t="shared" si="20"/>
        <v>0.23133189999999892</v>
      </c>
      <c r="DF62">
        <f t="shared" si="21"/>
        <v>1.5616875999999991</v>
      </c>
      <c r="DG62">
        <f t="shared" si="22"/>
        <v>-0.44252409999999642</v>
      </c>
      <c r="DH62">
        <f t="shared" si="23"/>
        <v>0.29263560000000099</v>
      </c>
      <c r="DI62">
        <f t="shared" si="24"/>
        <v>0.2742753</v>
      </c>
      <c r="DJ62">
        <f t="shared" si="25"/>
        <v>0.5</v>
      </c>
      <c r="DK62">
        <f t="shared" si="26"/>
        <v>0</v>
      </c>
      <c r="DL62">
        <f t="shared" si="27"/>
        <v>5.4864999999999498E-3</v>
      </c>
      <c r="DM62">
        <f t="shared" si="28"/>
        <v>0</v>
      </c>
      <c r="DN62">
        <f t="shared" si="29"/>
        <v>0.13314390000000031</v>
      </c>
      <c r="DO62">
        <f t="shared" si="30"/>
        <v>0</v>
      </c>
      <c r="DP62">
        <f t="shared" si="31"/>
        <v>0.28344250000000004</v>
      </c>
      <c r="DQ62">
        <f t="shared" si="32"/>
        <v>9.2642800000000136E-2</v>
      </c>
      <c r="DR62">
        <f t="shared" si="33"/>
        <v>3.9370799999999928E-2</v>
      </c>
      <c r="DS62">
        <f t="shared" si="34"/>
        <v>0</v>
      </c>
      <c r="DT62">
        <f t="shared" si="35"/>
        <v>0.30000000000000426</v>
      </c>
      <c r="DU62">
        <f t="shared" si="36"/>
        <v>0</v>
      </c>
      <c r="DV62">
        <f t="shared" si="37"/>
        <v>8.6774999999998936E-3</v>
      </c>
      <c r="DW62">
        <f t="shared" si="38"/>
        <v>4.6691700000000225E-2</v>
      </c>
      <c r="DX62">
        <f t="shared" si="39"/>
        <v>1.5112900000000096E-2</v>
      </c>
      <c r="DY62">
        <f t="shared" si="40"/>
        <v>0.22539040000000021</v>
      </c>
      <c r="DZ62">
        <f t="shared" si="41"/>
        <v>2.6607100000000106E-2</v>
      </c>
      <c r="EA62">
        <f t="shared" si="42"/>
        <v>1.7712599999999412E-2</v>
      </c>
      <c r="EB62">
        <f t="shared" si="43"/>
        <v>5.5431999999999704E-3</v>
      </c>
      <c r="EC62">
        <f t="shared" si="44"/>
        <v>0</v>
      </c>
      <c r="ED62">
        <f t="shared" si="45"/>
        <v>0</v>
      </c>
      <c r="EE62">
        <f t="shared" si="46"/>
        <v>0</v>
      </c>
      <c r="EF62">
        <f t="shared" si="47"/>
        <v>2.2109999999986307E-4</v>
      </c>
      <c r="EG62">
        <f t="shared" si="48"/>
        <v>2.5919000000000914E-3</v>
      </c>
      <c r="EH62">
        <f t="shared" si="49"/>
        <v>5.5212999999998402E-3</v>
      </c>
      <c r="EI62">
        <f t="shared" si="50"/>
        <v>3.2692000000000832E-3</v>
      </c>
      <c r="EJ62">
        <f t="shared" si="51"/>
        <v>6.5441000000001637E-3</v>
      </c>
      <c r="EK62">
        <f t="shared" si="52"/>
        <v>1.0579099999999286E-2</v>
      </c>
      <c r="EL62">
        <f t="shared" si="53"/>
        <v>2.4391999999999747E-3</v>
      </c>
      <c r="EM62">
        <f t="shared" si="54"/>
        <v>0</v>
      </c>
      <c r="EN62">
        <f t="shared" si="55"/>
        <v>2.5</v>
      </c>
      <c r="EO62">
        <f t="shared" si="56"/>
        <v>0</v>
      </c>
      <c r="EP62">
        <f t="shared" si="57"/>
        <v>4.3861599999999834E-2</v>
      </c>
      <c r="EQ62">
        <f t="shared" si="58"/>
        <v>0.30786320000000011</v>
      </c>
      <c r="ER62">
        <f t="shared" si="59"/>
        <v>0.38961169999999967</v>
      </c>
      <c r="ES62">
        <f t="shared" si="60"/>
        <v>0.30287649999999999</v>
      </c>
      <c r="ET62">
        <f t="shared" si="61"/>
        <v>0.33983730000000012</v>
      </c>
      <c r="EU62">
        <f t="shared" si="62"/>
        <v>0.90408609999999889</v>
      </c>
      <c r="EV62">
        <f t="shared" si="63"/>
        <v>0.1913923999999998</v>
      </c>
      <c r="EW62">
        <f t="shared" si="64"/>
        <v>0</v>
      </c>
      <c r="EX62">
        <f t="shared" si="65"/>
        <v>22.400000000000002</v>
      </c>
      <c r="EY62">
        <f t="shared" si="66"/>
        <v>0</v>
      </c>
      <c r="EZ62">
        <f t="shared" si="67"/>
        <v>0.10313850000000002</v>
      </c>
      <c r="FA62">
        <f t="shared" si="68"/>
        <v>1.2837088000000001</v>
      </c>
      <c r="FB62">
        <f t="shared" si="69"/>
        <v>4.0633645999999999</v>
      </c>
      <c r="FC62">
        <f t="shared" si="70"/>
        <v>0.99599169999999937</v>
      </c>
      <c r="FD62">
        <f t="shared" si="71"/>
        <v>0.96420240000000002</v>
      </c>
      <c r="FE62">
        <f t="shared" si="72"/>
        <v>12.764705899999999</v>
      </c>
      <c r="FF62">
        <f t="shared" si="73"/>
        <v>2.1910282999999997</v>
      </c>
      <c r="FG62">
        <f t="shared" si="74"/>
        <v>1.3885499999999995E-2</v>
      </c>
      <c r="FH62">
        <f t="shared" si="75"/>
        <v>0.5</v>
      </c>
      <c r="FI62">
        <f t="shared" si="76"/>
        <v>0</v>
      </c>
      <c r="FJ62">
        <f t="shared" si="77"/>
        <v>1.2555999999999123E-3</v>
      </c>
      <c r="FK62">
        <f t="shared" si="78"/>
        <v>8.9125999999999372E-3</v>
      </c>
      <c r="FL62">
        <f t="shared" si="79"/>
        <v>0.11129429999999996</v>
      </c>
      <c r="FM62">
        <f t="shared" si="80"/>
        <v>1.4456700000000211E-2</v>
      </c>
      <c r="FN62">
        <f t="shared" si="81"/>
        <v>0.17676140000000018</v>
      </c>
      <c r="FO62">
        <f t="shared" si="82"/>
        <v>0.15521999999999991</v>
      </c>
      <c r="FP62">
        <f t="shared" si="83"/>
        <v>4.2362199999999905E-2</v>
      </c>
      <c r="FQ62">
        <f t="shared" si="84"/>
        <v>0</v>
      </c>
      <c r="FR62">
        <f t="shared" si="85"/>
        <v>10.300000000000004</v>
      </c>
      <c r="FS62">
        <f t="shared" si="86"/>
        <v>0</v>
      </c>
      <c r="FT62">
        <f t="shared" si="87"/>
        <v>0.4431503</v>
      </c>
      <c r="FU62">
        <f t="shared" si="88"/>
        <v>1.0584057</v>
      </c>
      <c r="FV62">
        <f t="shared" si="89"/>
        <v>8.3332600000000312E-2</v>
      </c>
      <c r="FW62">
        <f t="shared" si="90"/>
        <v>7.9405060000000001</v>
      </c>
      <c r="FX62">
        <f t="shared" si="91"/>
        <v>-0.93182989999999988</v>
      </c>
      <c r="FY62">
        <f t="shared" si="92"/>
        <v>1.4923476999999998</v>
      </c>
      <c r="FZ62">
        <f t="shared" si="93"/>
        <v>0.19395229999999986</v>
      </c>
      <c r="GA62">
        <f t="shared" si="94"/>
        <v>5.3767100000000012E-2</v>
      </c>
      <c r="GB62">
        <f t="shared" si="95"/>
        <v>2.8000000000000043</v>
      </c>
      <c r="GC62">
        <f t="shared" si="96"/>
        <v>0</v>
      </c>
      <c r="GD62">
        <f t="shared" si="97"/>
        <v>0.47103509999999993</v>
      </c>
      <c r="GE62">
        <f t="shared" si="98"/>
        <v>0.21735550000000003</v>
      </c>
      <c r="GF62">
        <f t="shared" si="99"/>
        <v>0.52141190000000037</v>
      </c>
      <c r="GG62">
        <f t="shared" si="100"/>
        <v>0.11569590000000041</v>
      </c>
      <c r="GH62">
        <f t="shared" si="101"/>
        <v>1.2982071000000004</v>
      </c>
      <c r="GI62">
        <f t="shared" si="102"/>
        <v>0.11964219999999948</v>
      </c>
      <c r="GJ62">
        <f t="shared" si="103"/>
        <v>0.11239099999999969</v>
      </c>
      <c r="GK62">
        <f t="shared" si="104"/>
        <v>-2.1533699999999989E-2</v>
      </c>
    </row>
    <row r="63" spans="1:193" x14ac:dyDescent="0.25">
      <c r="A63" t="s">
        <v>405</v>
      </c>
      <c r="B63">
        <v>19.3</v>
      </c>
      <c r="C63">
        <v>0.5</v>
      </c>
      <c r="D63">
        <v>1.3689604</v>
      </c>
      <c r="E63">
        <v>0.97539679999999995</v>
      </c>
      <c r="F63">
        <v>0.98095100000000002</v>
      </c>
      <c r="G63">
        <v>11.710906</v>
      </c>
      <c r="H63">
        <v>1.5480033</v>
      </c>
      <c r="I63">
        <v>1.4333696</v>
      </c>
      <c r="J63">
        <v>0.51966230000000002</v>
      </c>
      <c r="K63">
        <v>0.32941680000000001</v>
      </c>
      <c r="L63" s="2">
        <v>19.2</v>
      </c>
      <c r="M63" s="2">
        <v>0.5</v>
      </c>
      <c r="N63" s="2">
        <v>1.3200312999999999</v>
      </c>
      <c r="O63" s="2">
        <v>0.97539679999999995</v>
      </c>
      <c r="P63" s="2">
        <v>0.96010759999999995</v>
      </c>
      <c r="Q63" s="2">
        <v>11.710906</v>
      </c>
      <c r="R63" s="2">
        <v>1.5056992</v>
      </c>
      <c r="S63" s="2">
        <v>1.4149138000000001</v>
      </c>
      <c r="T63" s="2">
        <v>0.50813229999999998</v>
      </c>
      <c r="U63" s="2">
        <v>0.32941680000000001</v>
      </c>
      <c r="V63" s="2">
        <v>18.3</v>
      </c>
      <c r="W63" s="2">
        <v>0.5</v>
      </c>
      <c r="X63" s="2">
        <v>1.7502953999999999</v>
      </c>
      <c r="Y63" s="2">
        <v>0.81299500000000002</v>
      </c>
      <c r="Z63" s="2">
        <v>1.0213144999999999</v>
      </c>
      <c r="AA63" s="2">
        <v>10.2819366</v>
      </c>
      <c r="AB63" s="2">
        <v>1.9089651000000001</v>
      </c>
      <c r="AC63" s="2">
        <v>1.1614708</v>
      </c>
      <c r="AD63" s="2">
        <v>0.6666434</v>
      </c>
      <c r="AE63" s="2">
        <v>0.26317889999999999</v>
      </c>
      <c r="AF63" s="2">
        <v>19.3</v>
      </c>
      <c r="AG63" s="2">
        <v>0.5</v>
      </c>
      <c r="AH63" s="2">
        <v>1.3683664</v>
      </c>
      <c r="AI63" s="2">
        <v>0.97382709999999995</v>
      </c>
      <c r="AJ63" s="2">
        <v>0.97448159999999995</v>
      </c>
      <c r="AK63" s="2">
        <v>11.699614499999999</v>
      </c>
      <c r="AL63" s="2">
        <v>1.5365686000000001</v>
      </c>
      <c r="AM63" s="2">
        <v>1.4254716999999999</v>
      </c>
      <c r="AN63" s="2">
        <v>0.51611249999999997</v>
      </c>
      <c r="AO63" s="2">
        <v>0.32941680000000001</v>
      </c>
      <c r="AP63" s="2">
        <v>18.5</v>
      </c>
      <c r="AQ63" s="2">
        <v>0.5</v>
      </c>
      <c r="AR63" s="2">
        <v>1.3451084</v>
      </c>
      <c r="AS63" s="2">
        <v>0.90258459999999996</v>
      </c>
      <c r="AT63" s="2">
        <v>0.88863250000000005</v>
      </c>
      <c r="AU63" s="2">
        <v>11.389795299999999</v>
      </c>
      <c r="AV63" s="2">
        <v>1.3410164</v>
      </c>
      <c r="AW63" s="2">
        <v>1.3642015000000001</v>
      </c>
      <c r="AX63" s="2">
        <v>0.46430080000000001</v>
      </c>
      <c r="AY63" s="2">
        <v>0.33070139999999998</v>
      </c>
      <c r="AZ63" s="2">
        <v>15.9</v>
      </c>
      <c r="BA63" s="2">
        <v>0.5</v>
      </c>
      <c r="BB63" s="2">
        <v>1.7556729</v>
      </c>
      <c r="BC63" s="2">
        <v>0.37871460000000001</v>
      </c>
      <c r="BD63" s="2">
        <v>0.69161980000000001</v>
      </c>
      <c r="BE63" s="2">
        <v>9.8213481999999992</v>
      </c>
      <c r="BF63" s="2">
        <v>1.7496830000000001</v>
      </c>
      <c r="BG63" s="2">
        <v>0.22737679999999999</v>
      </c>
      <c r="BH63" s="2">
        <v>0.61403549999999996</v>
      </c>
      <c r="BI63" s="2">
        <v>0.23215749999999999</v>
      </c>
      <c r="BJ63" s="2">
        <v>18.5</v>
      </c>
      <c r="BK63" s="2">
        <v>0.5</v>
      </c>
      <c r="BL63" s="2">
        <v>1.4468038999999999</v>
      </c>
      <c r="BM63" s="2">
        <v>0.89591880000000002</v>
      </c>
      <c r="BN63" s="2">
        <v>0.92623040000000001</v>
      </c>
      <c r="BO63" s="2">
        <v>11.1680317</v>
      </c>
      <c r="BP63" s="2">
        <v>1.3667765999999999</v>
      </c>
      <c r="BQ63" s="2">
        <v>1.4702462000000001</v>
      </c>
      <c r="BR63" s="2">
        <v>0.47804039999999998</v>
      </c>
      <c r="BS63" s="2">
        <v>0.29866700000000002</v>
      </c>
      <c r="BT63" s="2">
        <v>14.8</v>
      </c>
      <c r="BU63" s="2">
        <v>0.5</v>
      </c>
      <c r="BV63" s="2">
        <v>1.3318131</v>
      </c>
      <c r="BW63" s="2">
        <v>0.84816820000000004</v>
      </c>
      <c r="BX63" s="2">
        <v>0.99450510000000003</v>
      </c>
      <c r="BY63" s="2">
        <v>7.2562784999999996</v>
      </c>
      <c r="BZ63" s="2">
        <v>1.8037635000000001</v>
      </c>
      <c r="CA63" s="2">
        <v>1.1907824</v>
      </c>
      <c r="CB63" s="2">
        <v>0.62363290000000005</v>
      </c>
      <c r="CC63" s="2">
        <v>0.27097589999999999</v>
      </c>
      <c r="CD63" s="2">
        <v>16.3</v>
      </c>
      <c r="CE63" s="2">
        <v>0.5</v>
      </c>
      <c r="CF63" s="2">
        <v>0.79427179999999997</v>
      </c>
      <c r="CG63" s="2">
        <v>0.828739</v>
      </c>
      <c r="CH63" s="2">
        <v>0.71252689999999996</v>
      </c>
      <c r="CI63" s="2">
        <v>10.6260653</v>
      </c>
      <c r="CJ63" s="2">
        <v>1.3124747000000001</v>
      </c>
      <c r="CK63" s="2">
        <v>0.84322059999999999</v>
      </c>
      <c r="CL63" s="2">
        <v>0.47847620000000002</v>
      </c>
      <c r="CM63" s="2">
        <v>0.27273039999999998</v>
      </c>
      <c r="CO63" t="str">
        <f t="shared" si="4"/>
        <v>CA_Riverside2002</v>
      </c>
      <c r="CP63">
        <f t="shared" si="5"/>
        <v>19.3</v>
      </c>
      <c r="CQ63">
        <f t="shared" si="6"/>
        <v>0.5</v>
      </c>
      <c r="CR63">
        <f t="shared" si="7"/>
        <v>1.3689604</v>
      </c>
      <c r="CS63">
        <f t="shared" si="8"/>
        <v>0.97539679999999995</v>
      </c>
      <c r="CT63">
        <f t="shared" si="9"/>
        <v>0.98095100000000002</v>
      </c>
      <c r="CU63">
        <f t="shared" si="10"/>
        <v>11.710906</v>
      </c>
      <c r="CV63">
        <f t="shared" si="11"/>
        <v>1.5480033</v>
      </c>
      <c r="CW63">
        <f t="shared" si="12"/>
        <v>1.4333696</v>
      </c>
      <c r="CX63">
        <f t="shared" si="13"/>
        <v>0.51966230000000002</v>
      </c>
      <c r="CY63">
        <f t="shared" si="14"/>
        <v>0.32941680000000001</v>
      </c>
      <c r="CZ63">
        <f t="shared" si="15"/>
        <v>5.6999999999999975</v>
      </c>
      <c r="DA63">
        <f t="shared" si="16"/>
        <v>0.5</v>
      </c>
      <c r="DB63">
        <f t="shared" si="17"/>
        <v>1.5296403999999999</v>
      </c>
      <c r="DC63">
        <f t="shared" si="18"/>
        <v>-0.21143349999999961</v>
      </c>
      <c r="DD63">
        <f t="shared" si="19"/>
        <v>0.30276139999999974</v>
      </c>
      <c r="DE63">
        <f t="shared" si="20"/>
        <v>1.9776340999999995</v>
      </c>
      <c r="DF63">
        <f t="shared" si="21"/>
        <v>1.6889240000000005</v>
      </c>
      <c r="DG63">
        <f t="shared" si="22"/>
        <v>-0.93590339999999972</v>
      </c>
      <c r="DH63">
        <f t="shared" si="23"/>
        <v>0.71173789999999981</v>
      </c>
      <c r="DI63">
        <f t="shared" si="24"/>
        <v>2.1327099999999877E-2</v>
      </c>
      <c r="DJ63">
        <f t="shared" si="25"/>
        <v>0.10000000000000142</v>
      </c>
      <c r="DK63">
        <f t="shared" si="26"/>
        <v>0</v>
      </c>
      <c r="DL63">
        <f t="shared" si="27"/>
        <v>4.8929100000000059E-2</v>
      </c>
      <c r="DM63">
        <f t="shared" si="28"/>
        <v>0</v>
      </c>
      <c r="DN63">
        <f t="shared" si="29"/>
        <v>2.0843400000000067E-2</v>
      </c>
      <c r="DO63">
        <f t="shared" si="30"/>
        <v>0</v>
      </c>
      <c r="DP63">
        <f t="shared" si="31"/>
        <v>4.2304099999999956E-2</v>
      </c>
      <c r="DQ63">
        <f t="shared" si="32"/>
        <v>1.8455799999999911E-2</v>
      </c>
      <c r="DR63">
        <f t="shared" si="33"/>
        <v>1.153000000000004E-2</v>
      </c>
      <c r="DS63">
        <f t="shared" si="34"/>
        <v>0</v>
      </c>
      <c r="DT63">
        <f t="shared" si="35"/>
        <v>1</v>
      </c>
      <c r="DU63">
        <f t="shared" si="36"/>
        <v>0</v>
      </c>
      <c r="DV63">
        <f t="shared" si="37"/>
        <v>-0.38133499999999998</v>
      </c>
      <c r="DW63">
        <f t="shared" si="38"/>
        <v>0.16240179999999993</v>
      </c>
      <c r="DX63">
        <f t="shared" si="39"/>
        <v>-4.0363499999999886E-2</v>
      </c>
      <c r="DY63">
        <f t="shared" si="40"/>
        <v>1.4289693999999997</v>
      </c>
      <c r="DZ63">
        <f t="shared" si="41"/>
        <v>-0.36096180000000011</v>
      </c>
      <c r="EA63">
        <f t="shared" si="42"/>
        <v>0.2718988</v>
      </c>
      <c r="EB63">
        <f t="shared" si="43"/>
        <v>-0.14698109999999998</v>
      </c>
      <c r="EC63">
        <f t="shared" si="44"/>
        <v>6.6237900000000016E-2</v>
      </c>
      <c r="ED63">
        <f t="shared" si="45"/>
        <v>0</v>
      </c>
      <c r="EE63">
        <f t="shared" si="46"/>
        <v>0</v>
      </c>
      <c r="EF63">
        <f t="shared" si="47"/>
        <v>5.9399999999998343E-4</v>
      </c>
      <c r="EG63">
        <f t="shared" si="48"/>
        <v>1.5697000000000072E-3</v>
      </c>
      <c r="EH63">
        <f t="shared" si="49"/>
        <v>6.4694000000000695E-3</v>
      </c>
      <c r="EI63">
        <f t="shared" si="50"/>
        <v>1.1291500000000454E-2</v>
      </c>
      <c r="EJ63">
        <f t="shared" si="51"/>
        <v>1.1434699999999909E-2</v>
      </c>
      <c r="EK63">
        <f t="shared" si="52"/>
        <v>7.8979000000001243E-3</v>
      </c>
      <c r="EL63">
        <f t="shared" si="53"/>
        <v>3.5498000000000474E-3</v>
      </c>
      <c r="EM63">
        <f t="shared" si="54"/>
        <v>0</v>
      </c>
      <c r="EN63">
        <f t="shared" si="55"/>
        <v>0.80000000000000071</v>
      </c>
      <c r="EO63">
        <f t="shared" si="56"/>
        <v>0</v>
      </c>
      <c r="EP63">
        <f t="shared" si="57"/>
        <v>2.3851999999999984E-2</v>
      </c>
      <c r="EQ63">
        <f t="shared" si="58"/>
        <v>7.2812199999999994E-2</v>
      </c>
      <c r="ER63">
        <f t="shared" si="59"/>
        <v>9.231849999999997E-2</v>
      </c>
      <c r="ES63">
        <f t="shared" si="60"/>
        <v>0.32111070000000019</v>
      </c>
      <c r="ET63">
        <f t="shared" si="61"/>
        <v>0.20698689999999997</v>
      </c>
      <c r="EU63">
        <f t="shared" si="62"/>
        <v>6.9168099999999955E-2</v>
      </c>
      <c r="EV63">
        <f t="shared" si="63"/>
        <v>5.5361500000000008E-2</v>
      </c>
      <c r="EW63">
        <f t="shared" si="64"/>
        <v>-1.2845999999999691E-3</v>
      </c>
      <c r="EX63">
        <f t="shared" si="65"/>
        <v>3.4000000000000004</v>
      </c>
      <c r="EY63">
        <f t="shared" si="66"/>
        <v>0</v>
      </c>
      <c r="EZ63">
        <f t="shared" si="67"/>
        <v>-0.38671250000000001</v>
      </c>
      <c r="FA63">
        <f t="shared" si="68"/>
        <v>0.59668219999999994</v>
      </c>
      <c r="FB63">
        <f t="shared" si="69"/>
        <v>0.28933120000000001</v>
      </c>
      <c r="FC63">
        <f t="shared" si="70"/>
        <v>1.8895578000000004</v>
      </c>
      <c r="FD63">
        <f t="shared" si="71"/>
        <v>-0.20167970000000013</v>
      </c>
      <c r="FE63">
        <f t="shared" si="72"/>
        <v>1.2059928</v>
      </c>
      <c r="FF63">
        <f t="shared" si="73"/>
        <v>-9.4373199999999935E-2</v>
      </c>
      <c r="FG63">
        <f t="shared" si="74"/>
        <v>9.7259300000000021E-2</v>
      </c>
      <c r="FH63">
        <f t="shared" si="75"/>
        <v>0.80000000000000071</v>
      </c>
      <c r="FI63">
        <f t="shared" si="76"/>
        <v>0</v>
      </c>
      <c r="FJ63">
        <f t="shared" si="77"/>
        <v>-7.7843499999999954E-2</v>
      </c>
      <c r="FK63">
        <f t="shared" si="78"/>
        <v>7.9477999999999938E-2</v>
      </c>
      <c r="FL63">
        <f t="shared" si="79"/>
        <v>5.4720600000000008E-2</v>
      </c>
      <c r="FM63">
        <f t="shared" si="80"/>
        <v>0.54287429999999937</v>
      </c>
      <c r="FN63">
        <f t="shared" si="81"/>
        <v>0.18122670000000007</v>
      </c>
      <c r="FO63">
        <f t="shared" si="82"/>
        <v>-3.6876600000000037E-2</v>
      </c>
      <c r="FP63">
        <f t="shared" si="83"/>
        <v>4.1621900000000045E-2</v>
      </c>
      <c r="FQ63">
        <f t="shared" si="84"/>
        <v>3.0749799999999994E-2</v>
      </c>
      <c r="FR63">
        <f t="shared" si="85"/>
        <v>4.5</v>
      </c>
      <c r="FS63">
        <f t="shared" si="86"/>
        <v>0</v>
      </c>
      <c r="FT63">
        <f t="shared" si="87"/>
        <v>3.7147299999999994E-2</v>
      </c>
      <c r="FU63">
        <f t="shared" si="88"/>
        <v>0.12722859999999991</v>
      </c>
      <c r="FV63">
        <f t="shared" si="89"/>
        <v>-1.3554100000000013E-2</v>
      </c>
      <c r="FW63">
        <f t="shared" si="90"/>
        <v>4.4546275</v>
      </c>
      <c r="FX63">
        <f t="shared" si="91"/>
        <v>-0.2557602000000001</v>
      </c>
      <c r="FY63">
        <f t="shared" si="92"/>
        <v>0.2425872</v>
      </c>
      <c r="FZ63">
        <f t="shared" si="93"/>
        <v>-0.10397060000000002</v>
      </c>
      <c r="GA63">
        <f t="shared" si="94"/>
        <v>5.8440900000000018E-2</v>
      </c>
      <c r="GB63">
        <f t="shared" si="95"/>
        <v>3</v>
      </c>
      <c r="GC63">
        <f t="shared" si="96"/>
        <v>0</v>
      </c>
      <c r="GD63">
        <f t="shared" si="97"/>
        <v>0.57468859999999999</v>
      </c>
      <c r="GE63">
        <f t="shared" si="98"/>
        <v>0.14665779999999995</v>
      </c>
      <c r="GF63">
        <f t="shared" si="99"/>
        <v>0.26842410000000005</v>
      </c>
      <c r="GG63">
        <f t="shared" si="100"/>
        <v>1.0848406999999991</v>
      </c>
      <c r="GH63">
        <f t="shared" si="101"/>
        <v>0.23552859999999987</v>
      </c>
      <c r="GI63">
        <f t="shared" si="102"/>
        <v>0.59014900000000003</v>
      </c>
      <c r="GJ63">
        <f t="shared" si="103"/>
        <v>4.1186100000000003E-2</v>
      </c>
      <c r="GK63">
        <f t="shared" si="104"/>
        <v>5.6686400000000026E-2</v>
      </c>
    </row>
    <row r="64" spans="1:193" x14ac:dyDescent="0.25">
      <c r="A64" t="s">
        <v>406</v>
      </c>
      <c r="B64">
        <v>16.600000000000001</v>
      </c>
      <c r="C64">
        <v>0.5</v>
      </c>
      <c r="D64">
        <v>2.1967091999999999</v>
      </c>
      <c r="E64">
        <v>0.56505530000000004</v>
      </c>
      <c r="F64">
        <v>0.70287710000000003</v>
      </c>
      <c r="G64">
        <v>10.0121422</v>
      </c>
      <c r="H64">
        <v>1.8519825999999999</v>
      </c>
      <c r="I64">
        <v>0.1344156</v>
      </c>
      <c r="J64">
        <v>0.66680280000000003</v>
      </c>
      <c r="K64">
        <v>2.5571400000000001E-2</v>
      </c>
      <c r="L64" s="2">
        <v>16.399999999999999</v>
      </c>
      <c r="M64" s="2">
        <v>0.5</v>
      </c>
      <c r="N64" s="2">
        <v>2.142808</v>
      </c>
      <c r="O64" s="2">
        <v>0.56505530000000004</v>
      </c>
      <c r="P64" s="2">
        <v>0.67834399999999995</v>
      </c>
      <c r="Q64" s="2">
        <v>10.0121422</v>
      </c>
      <c r="R64" s="2">
        <v>1.7842255</v>
      </c>
      <c r="S64" s="2">
        <v>0.13397200000000001</v>
      </c>
      <c r="T64" s="2">
        <v>0.64214490000000002</v>
      </c>
      <c r="U64" s="2">
        <v>2.5571400000000001E-2</v>
      </c>
      <c r="V64" s="2">
        <v>15.4</v>
      </c>
      <c r="W64" s="2">
        <v>0.5</v>
      </c>
      <c r="X64" s="2">
        <v>2.0900009000000002</v>
      </c>
      <c r="Y64" s="2">
        <v>0.42225610000000002</v>
      </c>
      <c r="Z64" s="2">
        <v>0.72164260000000002</v>
      </c>
      <c r="AA64" s="2">
        <v>9.0260534000000003</v>
      </c>
      <c r="AB64" s="2">
        <v>1.8186880000000001</v>
      </c>
      <c r="AC64" s="2">
        <v>0.1693209</v>
      </c>
      <c r="AD64" s="2">
        <v>0.63784700000000005</v>
      </c>
      <c r="AE64" s="2">
        <v>2.9850499999999999E-2</v>
      </c>
      <c r="AF64" s="2">
        <v>16.600000000000001</v>
      </c>
      <c r="AG64" s="2">
        <v>0.5</v>
      </c>
      <c r="AH64" s="2">
        <v>2.1963165</v>
      </c>
      <c r="AI64" s="2">
        <v>0.56391429999999998</v>
      </c>
      <c r="AJ64" s="2">
        <v>0.70048160000000004</v>
      </c>
      <c r="AK64" s="2">
        <v>10.006017699999999</v>
      </c>
      <c r="AL64" s="2">
        <v>1.8453466000000001</v>
      </c>
      <c r="AM64" s="2">
        <v>0.13432150000000001</v>
      </c>
      <c r="AN64" s="2">
        <v>0.66436360000000005</v>
      </c>
      <c r="AO64" s="2">
        <v>2.5571400000000001E-2</v>
      </c>
      <c r="AP64" s="2">
        <v>15.7</v>
      </c>
      <c r="AQ64" s="2">
        <v>0.5</v>
      </c>
      <c r="AR64" s="2">
        <v>2.1582314999999999</v>
      </c>
      <c r="AS64" s="2">
        <v>0.51573029999999997</v>
      </c>
      <c r="AT64" s="2">
        <v>0.57362849999999999</v>
      </c>
      <c r="AU64" s="2">
        <v>9.7989855000000006</v>
      </c>
      <c r="AV64" s="2">
        <v>1.4959178</v>
      </c>
      <c r="AW64" s="2">
        <v>0.12651190000000001</v>
      </c>
      <c r="AX64" s="2">
        <v>0.53608670000000003</v>
      </c>
      <c r="AY64" s="2">
        <v>2.5571400000000001E-2</v>
      </c>
      <c r="AZ64" s="2">
        <v>14.5</v>
      </c>
      <c r="BA64" s="2">
        <v>0.5</v>
      </c>
      <c r="BB64" s="2">
        <v>1.9123490000000001</v>
      </c>
      <c r="BC64" s="2">
        <v>0.25654870000000002</v>
      </c>
      <c r="BD64" s="2">
        <v>0.51545110000000005</v>
      </c>
      <c r="BE64" s="2">
        <v>9.3717755999999994</v>
      </c>
      <c r="BF64" s="2">
        <v>1.3792609</v>
      </c>
      <c r="BG64" s="2">
        <v>4.28645E-2</v>
      </c>
      <c r="BH64" s="2">
        <v>0.49943460000000001</v>
      </c>
      <c r="BI64" s="2">
        <v>4.3070499999999998E-2</v>
      </c>
      <c r="BJ64" s="2">
        <v>16.2</v>
      </c>
      <c r="BK64" s="2">
        <v>0.5</v>
      </c>
      <c r="BL64" s="2">
        <v>2.1899899999999999</v>
      </c>
      <c r="BM64" s="2">
        <v>0.55758110000000005</v>
      </c>
      <c r="BN64" s="2">
        <v>0.6341386</v>
      </c>
      <c r="BO64" s="2">
        <v>9.9810809999999996</v>
      </c>
      <c r="BP64" s="2">
        <v>1.6596272999999999</v>
      </c>
      <c r="BQ64" s="2">
        <v>0.13370319999999999</v>
      </c>
      <c r="BR64" s="2">
        <v>0.59578739999999997</v>
      </c>
      <c r="BS64" s="2">
        <v>2.5571400000000001E-2</v>
      </c>
      <c r="BT64" s="2">
        <v>13</v>
      </c>
      <c r="BU64" s="2">
        <v>0.5</v>
      </c>
      <c r="BV64" s="2">
        <v>1.6865284</v>
      </c>
      <c r="BW64" s="2">
        <v>0.49535820000000003</v>
      </c>
      <c r="BX64" s="2">
        <v>0.67119379999999995</v>
      </c>
      <c r="BY64" s="2">
        <v>7.0822592000000002</v>
      </c>
      <c r="BZ64" s="2">
        <v>1.8766978999999999</v>
      </c>
      <c r="CA64" s="2">
        <v>2.5099999999999998E-4</v>
      </c>
      <c r="CB64" s="2">
        <v>0.6926213</v>
      </c>
      <c r="CC64" s="2">
        <v>1.13861E-2</v>
      </c>
      <c r="CD64" s="2">
        <v>12.8</v>
      </c>
      <c r="CE64" s="2">
        <v>0.5</v>
      </c>
      <c r="CF64" s="2">
        <v>0.78166820000000004</v>
      </c>
      <c r="CG64" s="2">
        <v>0.49666159999999998</v>
      </c>
      <c r="CH64" s="2">
        <v>0.4318903</v>
      </c>
      <c r="CI64" s="2">
        <v>8.9977626999999991</v>
      </c>
      <c r="CJ64" s="2">
        <v>1.0312504</v>
      </c>
      <c r="CK64" s="2">
        <v>0.21560119999999999</v>
      </c>
      <c r="CL64" s="2">
        <v>0.37580330000000001</v>
      </c>
      <c r="CM64" s="2">
        <v>3.5429000000000002E-2</v>
      </c>
      <c r="CO64" t="str">
        <f t="shared" si="4"/>
        <v>CA_Riverside5001</v>
      </c>
      <c r="CP64">
        <f t="shared" si="5"/>
        <v>16.600000000000001</v>
      </c>
      <c r="CQ64">
        <f t="shared" si="6"/>
        <v>0.5</v>
      </c>
      <c r="CR64">
        <f t="shared" si="7"/>
        <v>2.1967091999999999</v>
      </c>
      <c r="CS64">
        <f t="shared" si="8"/>
        <v>0.56505530000000004</v>
      </c>
      <c r="CT64">
        <f t="shared" si="9"/>
        <v>0.70287710000000003</v>
      </c>
      <c r="CU64">
        <f t="shared" si="10"/>
        <v>10.0121422</v>
      </c>
      <c r="CV64">
        <f t="shared" si="11"/>
        <v>1.8519825999999999</v>
      </c>
      <c r="CW64">
        <f t="shared" si="12"/>
        <v>0.1344156</v>
      </c>
      <c r="CX64">
        <f t="shared" si="13"/>
        <v>0.66680280000000003</v>
      </c>
      <c r="CY64">
        <f t="shared" si="14"/>
        <v>2.5571400000000001E-2</v>
      </c>
      <c r="CZ64">
        <f t="shared" si="15"/>
        <v>4.3999999999999897</v>
      </c>
      <c r="DA64">
        <f t="shared" si="16"/>
        <v>0.5</v>
      </c>
      <c r="DB64">
        <f t="shared" si="17"/>
        <v>-0.21907189999999943</v>
      </c>
      <c r="DC64">
        <f t="shared" si="18"/>
        <v>-8.228150000000034E-2</v>
      </c>
      <c r="DD64">
        <f t="shared" si="19"/>
        <v>6.6307999999997147E-3</v>
      </c>
      <c r="DE64">
        <f t="shared" si="20"/>
        <v>4.1910819000000012</v>
      </c>
      <c r="DF64">
        <f t="shared" si="21"/>
        <v>-7.2863799999999479E-2</v>
      </c>
      <c r="DG64">
        <f t="shared" si="22"/>
        <v>1.563700000000004E-2</v>
      </c>
      <c r="DH64">
        <f t="shared" si="23"/>
        <v>-2.3530800000000074E-2</v>
      </c>
      <c r="DI64">
        <f t="shared" si="24"/>
        <v>4.3021899999999995E-2</v>
      </c>
      <c r="DJ64">
        <f t="shared" si="25"/>
        <v>0.20000000000000284</v>
      </c>
      <c r="DK64">
        <f t="shared" si="26"/>
        <v>0</v>
      </c>
      <c r="DL64">
        <f t="shared" si="27"/>
        <v>5.3901199999999871E-2</v>
      </c>
      <c r="DM64">
        <f t="shared" si="28"/>
        <v>0</v>
      </c>
      <c r="DN64">
        <f t="shared" si="29"/>
        <v>2.4533100000000085E-2</v>
      </c>
      <c r="DO64">
        <f t="shared" si="30"/>
        <v>0</v>
      </c>
      <c r="DP64">
        <f t="shared" si="31"/>
        <v>6.7757099999999904E-2</v>
      </c>
      <c r="DQ64">
        <f t="shared" si="32"/>
        <v>4.4359999999998845E-4</v>
      </c>
      <c r="DR64">
        <f t="shared" si="33"/>
        <v>2.465790000000001E-2</v>
      </c>
      <c r="DS64">
        <f t="shared" si="34"/>
        <v>0</v>
      </c>
      <c r="DT64">
        <f t="shared" si="35"/>
        <v>1.2000000000000011</v>
      </c>
      <c r="DU64">
        <f t="shared" si="36"/>
        <v>0</v>
      </c>
      <c r="DV64">
        <f t="shared" si="37"/>
        <v>0.10670829999999976</v>
      </c>
      <c r="DW64">
        <f t="shared" si="38"/>
        <v>0.14279920000000002</v>
      </c>
      <c r="DX64">
        <f t="shared" si="39"/>
        <v>-1.8765499999999991E-2</v>
      </c>
      <c r="DY64">
        <f t="shared" si="40"/>
        <v>0.98608879999999921</v>
      </c>
      <c r="DZ64">
        <f t="shared" si="41"/>
        <v>3.3294599999999841E-2</v>
      </c>
      <c r="EA64">
        <f t="shared" si="42"/>
        <v>-3.49053E-2</v>
      </c>
      <c r="EB64">
        <f t="shared" si="43"/>
        <v>2.8955799999999976E-2</v>
      </c>
      <c r="EC64">
        <f t="shared" si="44"/>
        <v>-4.2790999999999975E-3</v>
      </c>
      <c r="ED64">
        <f t="shared" si="45"/>
        <v>0</v>
      </c>
      <c r="EE64">
        <f t="shared" si="46"/>
        <v>0</v>
      </c>
      <c r="EF64">
        <f t="shared" si="47"/>
        <v>3.9269999999991256E-4</v>
      </c>
      <c r="EG64">
        <f t="shared" si="48"/>
        <v>1.1410000000000586E-3</v>
      </c>
      <c r="EH64">
        <f t="shared" si="49"/>
        <v>2.3954999999999949E-3</v>
      </c>
      <c r="EI64">
        <f t="shared" si="50"/>
        <v>6.1245000000003103E-3</v>
      </c>
      <c r="EJ64">
        <f t="shared" si="51"/>
        <v>6.6359999999998642E-3</v>
      </c>
      <c r="EK64">
        <f t="shared" si="52"/>
        <v>9.4099999999985862E-5</v>
      </c>
      <c r="EL64">
        <f t="shared" si="53"/>
        <v>2.4391999999999747E-3</v>
      </c>
      <c r="EM64">
        <f t="shared" si="54"/>
        <v>0</v>
      </c>
      <c r="EN64">
        <f t="shared" si="55"/>
        <v>0.90000000000000213</v>
      </c>
      <c r="EO64">
        <f t="shared" si="56"/>
        <v>0</v>
      </c>
      <c r="EP64">
        <f t="shared" si="57"/>
        <v>3.8477700000000059E-2</v>
      </c>
      <c r="EQ64">
        <f t="shared" si="58"/>
        <v>4.9325000000000063E-2</v>
      </c>
      <c r="ER64">
        <f t="shared" si="59"/>
        <v>0.12924860000000005</v>
      </c>
      <c r="ES64">
        <f t="shared" si="60"/>
        <v>0.21315669999999898</v>
      </c>
      <c r="ET64">
        <f t="shared" si="61"/>
        <v>0.35606479999999996</v>
      </c>
      <c r="EU64">
        <f t="shared" si="62"/>
        <v>7.9036999999999857E-3</v>
      </c>
      <c r="EV64">
        <f t="shared" si="63"/>
        <v>0.1307161</v>
      </c>
      <c r="EW64">
        <f t="shared" si="64"/>
        <v>0</v>
      </c>
      <c r="EX64">
        <f t="shared" si="65"/>
        <v>2.1000000000000014</v>
      </c>
      <c r="EY64">
        <f t="shared" si="66"/>
        <v>0</v>
      </c>
      <c r="EZ64">
        <f t="shared" si="67"/>
        <v>0.28436019999999984</v>
      </c>
      <c r="FA64">
        <f t="shared" si="68"/>
        <v>0.30850660000000002</v>
      </c>
      <c r="FB64">
        <f t="shared" si="69"/>
        <v>0.18742599999999998</v>
      </c>
      <c r="FC64">
        <f t="shared" si="70"/>
        <v>0.64036660000000012</v>
      </c>
      <c r="FD64">
        <f t="shared" si="71"/>
        <v>0.47272169999999991</v>
      </c>
      <c r="FE64">
        <f t="shared" si="72"/>
        <v>9.1551099999999996E-2</v>
      </c>
      <c r="FF64">
        <f t="shared" si="73"/>
        <v>0.16736820000000002</v>
      </c>
      <c r="FG64">
        <f t="shared" si="74"/>
        <v>-1.7499099999999997E-2</v>
      </c>
      <c r="FH64">
        <f t="shared" si="75"/>
        <v>0.40000000000000213</v>
      </c>
      <c r="FI64">
        <f t="shared" si="76"/>
        <v>0</v>
      </c>
      <c r="FJ64">
        <f t="shared" si="77"/>
        <v>6.7192000000000363E-3</v>
      </c>
      <c r="FK64">
        <f t="shared" si="78"/>
        <v>7.4741999999999864E-3</v>
      </c>
      <c r="FL64">
        <f t="shared" si="79"/>
        <v>6.8738500000000036E-2</v>
      </c>
      <c r="FM64">
        <f t="shared" si="80"/>
        <v>3.10611999999999E-2</v>
      </c>
      <c r="FN64">
        <f t="shared" si="81"/>
        <v>0.19235530000000001</v>
      </c>
      <c r="FO64">
        <f t="shared" si="82"/>
        <v>7.1240000000000192E-4</v>
      </c>
      <c r="FP64">
        <f t="shared" si="83"/>
        <v>7.1015400000000062E-2</v>
      </c>
      <c r="FQ64">
        <f t="shared" si="84"/>
        <v>0</v>
      </c>
      <c r="FR64">
        <f t="shared" si="85"/>
        <v>3.6000000000000014</v>
      </c>
      <c r="FS64">
        <f t="shared" si="86"/>
        <v>0</v>
      </c>
      <c r="FT64">
        <f t="shared" si="87"/>
        <v>0.51018079999999988</v>
      </c>
      <c r="FU64">
        <f t="shared" si="88"/>
        <v>6.9697100000000012E-2</v>
      </c>
      <c r="FV64">
        <f t="shared" si="89"/>
        <v>3.1683300000000081E-2</v>
      </c>
      <c r="FW64">
        <f t="shared" si="90"/>
        <v>2.9298829999999993</v>
      </c>
      <c r="FX64">
        <f t="shared" si="91"/>
        <v>-2.4715299999999996E-2</v>
      </c>
      <c r="FY64">
        <f t="shared" si="92"/>
        <v>0.13416459999999999</v>
      </c>
      <c r="FZ64">
        <f t="shared" si="93"/>
        <v>-2.5818499999999966E-2</v>
      </c>
      <c r="GA64">
        <f t="shared" si="94"/>
        <v>1.4185300000000001E-2</v>
      </c>
      <c r="GB64">
        <f t="shared" si="95"/>
        <v>3.8000000000000007</v>
      </c>
      <c r="GC64">
        <f t="shared" si="96"/>
        <v>0</v>
      </c>
      <c r="GD64">
        <f t="shared" si="97"/>
        <v>1.415041</v>
      </c>
      <c r="GE64">
        <f t="shared" si="98"/>
        <v>6.8393700000000057E-2</v>
      </c>
      <c r="GF64">
        <f t="shared" si="99"/>
        <v>0.27098680000000003</v>
      </c>
      <c r="GG64">
        <f t="shared" si="100"/>
        <v>1.0143795000000004</v>
      </c>
      <c r="GH64">
        <f t="shared" si="101"/>
        <v>0.82073219999999991</v>
      </c>
      <c r="GI64">
        <f t="shared" si="102"/>
        <v>-8.1185599999999997E-2</v>
      </c>
      <c r="GJ64">
        <f t="shared" si="103"/>
        <v>0.29099950000000002</v>
      </c>
      <c r="GK64">
        <f t="shared" si="104"/>
        <v>-9.8576000000000011E-3</v>
      </c>
    </row>
    <row r="65" spans="1:193" x14ac:dyDescent="0.25">
      <c r="A65" t="s">
        <v>407</v>
      </c>
      <c r="B65">
        <v>44</v>
      </c>
      <c r="C65">
        <v>0.5</v>
      </c>
      <c r="D65">
        <v>1.3983667</v>
      </c>
      <c r="E65">
        <v>2.1156952000000002</v>
      </c>
      <c r="F65">
        <v>5.5084280999999997</v>
      </c>
      <c r="G65">
        <v>13.795994800000001</v>
      </c>
      <c r="H65">
        <v>4.8575168</v>
      </c>
      <c r="I65">
        <v>12.7791262</v>
      </c>
      <c r="J65">
        <v>2.8478564999999998</v>
      </c>
      <c r="K65">
        <v>0.2525715</v>
      </c>
      <c r="L65" s="2">
        <v>43.2</v>
      </c>
      <c r="M65" s="2">
        <v>0.5</v>
      </c>
      <c r="N65" s="2">
        <v>1.4470216</v>
      </c>
      <c r="O65" s="2">
        <v>1.8709165999999999</v>
      </c>
      <c r="P65" s="2">
        <v>5.5090113000000001</v>
      </c>
      <c r="Q65" s="2">
        <v>13.464106599999999</v>
      </c>
      <c r="R65" s="2">
        <v>5.3705230000000004</v>
      </c>
      <c r="S65" s="2">
        <v>12.1302729</v>
      </c>
      <c r="T65" s="2">
        <v>2.7767662999999998</v>
      </c>
      <c r="U65" s="2">
        <v>0.21277869999999999</v>
      </c>
      <c r="V65" s="2">
        <v>43.2</v>
      </c>
      <c r="W65" s="2">
        <v>0.5</v>
      </c>
      <c r="X65" s="2">
        <v>1.4039202</v>
      </c>
      <c r="Y65" s="2">
        <v>2.7293881999999998</v>
      </c>
      <c r="Z65" s="2">
        <v>5.4776334999999996</v>
      </c>
      <c r="AA65" s="2">
        <v>12.050720200000001</v>
      </c>
      <c r="AB65" s="2">
        <v>3.3925063999999998</v>
      </c>
      <c r="AC65" s="2">
        <v>14.501529700000001</v>
      </c>
      <c r="AD65" s="2">
        <v>2.9348497</v>
      </c>
      <c r="AE65" s="2">
        <v>0.24553639999999999</v>
      </c>
      <c r="AF65" s="2">
        <v>44</v>
      </c>
      <c r="AG65" s="2">
        <v>0.5</v>
      </c>
      <c r="AH65" s="2">
        <v>1.3959661999999999</v>
      </c>
      <c r="AI65" s="2">
        <v>1.9002247000000001</v>
      </c>
      <c r="AJ65" s="2">
        <v>5.7472466999999998</v>
      </c>
      <c r="AK65" s="2">
        <v>13.084323899999999</v>
      </c>
      <c r="AL65" s="2">
        <v>5.5241232</v>
      </c>
      <c r="AM65" s="2">
        <v>12.740487099999999</v>
      </c>
      <c r="AN65" s="2">
        <v>2.8956013</v>
      </c>
      <c r="AO65" s="2">
        <v>0.22856760000000001</v>
      </c>
      <c r="AP65" s="2">
        <v>41.3</v>
      </c>
      <c r="AQ65" s="2">
        <v>0.5</v>
      </c>
      <c r="AR65" s="2">
        <v>1.5316049</v>
      </c>
      <c r="AS65" s="2">
        <v>1.7561922999999999</v>
      </c>
      <c r="AT65" s="2">
        <v>4.8807812000000004</v>
      </c>
      <c r="AU65" s="2">
        <v>14.595559099999999</v>
      </c>
      <c r="AV65" s="2">
        <v>5.2743691999999998</v>
      </c>
      <c r="AW65" s="2">
        <v>10.1199636</v>
      </c>
      <c r="AX65" s="2">
        <v>2.4475946</v>
      </c>
      <c r="AY65" s="2">
        <v>0.19746320000000001</v>
      </c>
      <c r="AZ65" s="2">
        <v>23.1</v>
      </c>
      <c r="BA65" s="2">
        <v>0.5</v>
      </c>
      <c r="BB65" s="2">
        <v>1.1902457</v>
      </c>
      <c r="BC65" s="2">
        <v>0.9050705</v>
      </c>
      <c r="BD65" s="2">
        <v>1.8133987</v>
      </c>
      <c r="BE65" s="2">
        <v>12.035867700000001</v>
      </c>
      <c r="BF65" s="2">
        <v>3.3005941000000001</v>
      </c>
      <c r="BG65" s="2">
        <v>2.0200648000000001</v>
      </c>
      <c r="BH65" s="2">
        <v>1.0794846</v>
      </c>
      <c r="BI65" s="2">
        <v>0.25671139999999998</v>
      </c>
      <c r="BJ65" s="2">
        <v>43.4</v>
      </c>
      <c r="BK65" s="2">
        <v>0.5</v>
      </c>
      <c r="BL65" s="2">
        <v>1.596489</v>
      </c>
      <c r="BM65" s="2">
        <v>1.9967127</v>
      </c>
      <c r="BN65" s="2">
        <v>5.1719818000000002</v>
      </c>
      <c r="BO65" s="2">
        <v>15.0711689</v>
      </c>
      <c r="BP65" s="2">
        <v>5.5824794999999998</v>
      </c>
      <c r="BQ65" s="2">
        <v>10.7321072</v>
      </c>
      <c r="BR65" s="2">
        <v>2.5920548000000001</v>
      </c>
      <c r="BS65" s="2">
        <v>0.19746320000000001</v>
      </c>
      <c r="BT65" s="2">
        <v>32.1</v>
      </c>
      <c r="BU65" s="2">
        <v>0.5</v>
      </c>
      <c r="BV65" s="2">
        <v>0.90102700000000002</v>
      </c>
      <c r="BW65" s="2">
        <v>1.5528584999999999</v>
      </c>
      <c r="BX65" s="2">
        <v>5.505744</v>
      </c>
      <c r="BY65" s="2">
        <v>2.9120328</v>
      </c>
      <c r="BZ65" s="2">
        <v>4.2297143999999998</v>
      </c>
      <c r="CA65" s="2">
        <v>13.515866300000001</v>
      </c>
      <c r="CB65" s="2">
        <v>2.8224330000000002</v>
      </c>
      <c r="CC65" s="2">
        <v>0.23740169999999999</v>
      </c>
      <c r="CD65" s="2">
        <v>40.5</v>
      </c>
      <c r="CE65" s="2">
        <v>0.5</v>
      </c>
      <c r="CF65" s="2">
        <v>0.75592210000000004</v>
      </c>
      <c r="CG65" s="2">
        <v>2.3811814999999998</v>
      </c>
      <c r="CH65" s="2">
        <v>4.8916373000000002</v>
      </c>
      <c r="CI65" s="2">
        <v>12.7963352</v>
      </c>
      <c r="CJ65" s="2">
        <v>2.3175569</v>
      </c>
      <c r="CK65" s="2">
        <v>13.883565900000001</v>
      </c>
      <c r="CL65" s="2">
        <v>2.7602962999999998</v>
      </c>
      <c r="CM65" s="2">
        <v>0.29199199999999997</v>
      </c>
      <c r="CO65" t="str">
        <f t="shared" si="4"/>
        <v>CA_Riverside8001</v>
      </c>
      <c r="CP65">
        <f t="shared" si="5"/>
        <v>44</v>
      </c>
      <c r="CQ65">
        <f t="shared" si="6"/>
        <v>0.5</v>
      </c>
      <c r="CR65">
        <f t="shared" si="7"/>
        <v>1.3983667</v>
      </c>
      <c r="CS65">
        <f t="shared" si="8"/>
        <v>2.1156952000000002</v>
      </c>
      <c r="CT65">
        <f t="shared" si="9"/>
        <v>5.5084280999999997</v>
      </c>
      <c r="CU65">
        <f t="shared" si="10"/>
        <v>13.795994800000001</v>
      </c>
      <c r="CV65">
        <f t="shared" si="11"/>
        <v>4.8575168</v>
      </c>
      <c r="CW65">
        <f t="shared" si="12"/>
        <v>12.7791262</v>
      </c>
      <c r="CX65">
        <f t="shared" si="13"/>
        <v>2.8478564999999998</v>
      </c>
      <c r="CY65">
        <f t="shared" si="14"/>
        <v>0.2525715</v>
      </c>
      <c r="CZ65">
        <f t="shared" si="15"/>
        <v>2.8000000000000043</v>
      </c>
      <c r="DA65">
        <f t="shared" si="16"/>
        <v>0.5</v>
      </c>
      <c r="DB65">
        <f t="shared" si="17"/>
        <v>0.43362980000000029</v>
      </c>
      <c r="DC65">
        <f t="shared" si="18"/>
        <v>0.28267859999999789</v>
      </c>
      <c r="DD65">
        <f t="shared" si="19"/>
        <v>0.43843780000000265</v>
      </c>
      <c r="DE65">
        <f t="shared" si="20"/>
        <v>-0.56184920000000638</v>
      </c>
      <c r="DF65">
        <f t="shared" si="21"/>
        <v>0.98924909999999988</v>
      </c>
      <c r="DG65">
        <f t="shared" si="22"/>
        <v>0.18997409999999881</v>
      </c>
      <c r="DH65">
        <f t="shared" si="23"/>
        <v>0.37408510000000117</v>
      </c>
      <c r="DI65">
        <f t="shared" si="24"/>
        <v>9.9913699999999911E-2</v>
      </c>
      <c r="DJ65">
        <f t="shared" si="25"/>
        <v>0.79999999999999716</v>
      </c>
      <c r="DK65">
        <f t="shared" si="26"/>
        <v>0</v>
      </c>
      <c r="DL65">
        <f t="shared" si="27"/>
        <v>-4.8654900000000056E-2</v>
      </c>
      <c r="DM65">
        <f t="shared" si="28"/>
        <v>0.24477860000000029</v>
      </c>
      <c r="DN65">
        <f t="shared" si="29"/>
        <v>-5.83200000000339E-4</v>
      </c>
      <c r="DO65">
        <f t="shared" si="30"/>
        <v>0.33188820000000163</v>
      </c>
      <c r="DP65">
        <f t="shared" si="31"/>
        <v>-0.51300620000000041</v>
      </c>
      <c r="DQ65">
        <f t="shared" si="32"/>
        <v>0.64885330000000074</v>
      </c>
      <c r="DR65">
        <f t="shared" si="33"/>
        <v>7.1090199999999992E-2</v>
      </c>
      <c r="DS65">
        <f t="shared" si="34"/>
        <v>3.9792800000000017E-2</v>
      </c>
      <c r="DT65">
        <f t="shared" si="35"/>
        <v>0.79999999999999716</v>
      </c>
      <c r="DU65">
        <f t="shared" si="36"/>
        <v>0</v>
      </c>
      <c r="DV65">
        <f t="shared" si="37"/>
        <v>-5.553499999999989E-3</v>
      </c>
      <c r="DW65">
        <f t="shared" si="38"/>
        <v>-0.6136929999999996</v>
      </c>
      <c r="DX65">
        <f t="shared" si="39"/>
        <v>3.0794600000000116E-2</v>
      </c>
      <c r="DY65">
        <f t="shared" si="40"/>
        <v>1.7452746000000001</v>
      </c>
      <c r="DZ65">
        <f t="shared" si="41"/>
        <v>1.4650104000000002</v>
      </c>
      <c r="EA65">
        <f t="shared" si="42"/>
        <v>-1.7224035000000004</v>
      </c>
      <c r="EB65">
        <f t="shared" si="43"/>
        <v>-8.6993200000000215E-2</v>
      </c>
      <c r="EC65">
        <f t="shared" si="44"/>
        <v>7.0351000000000163E-3</v>
      </c>
      <c r="ED65">
        <f t="shared" si="45"/>
        <v>0</v>
      </c>
      <c r="EE65">
        <f t="shared" si="46"/>
        <v>0</v>
      </c>
      <c r="EF65">
        <f t="shared" si="47"/>
        <v>2.4005000000000276E-3</v>
      </c>
      <c r="EG65">
        <f t="shared" si="48"/>
        <v>0.21547050000000012</v>
      </c>
      <c r="EH65">
        <f t="shared" si="49"/>
        <v>-0.2388186000000001</v>
      </c>
      <c r="EI65">
        <f t="shared" si="50"/>
        <v>0.71167090000000144</v>
      </c>
      <c r="EJ65">
        <f t="shared" si="51"/>
        <v>-0.66660640000000004</v>
      </c>
      <c r="EK65">
        <f t="shared" si="52"/>
        <v>3.8639100000001037E-2</v>
      </c>
      <c r="EL65">
        <f t="shared" si="53"/>
        <v>-4.7744800000000254E-2</v>
      </c>
      <c r="EM65">
        <f t="shared" si="54"/>
        <v>2.4003899999999995E-2</v>
      </c>
      <c r="EN65">
        <f t="shared" si="55"/>
        <v>2.7000000000000028</v>
      </c>
      <c r="EO65">
        <f t="shared" si="56"/>
        <v>0</v>
      </c>
      <c r="EP65">
        <f t="shared" si="57"/>
        <v>-0.13323820000000008</v>
      </c>
      <c r="EQ65">
        <f t="shared" si="58"/>
        <v>0.35950290000000029</v>
      </c>
      <c r="ER65">
        <f t="shared" si="59"/>
        <v>0.62764689999999934</v>
      </c>
      <c r="ES65">
        <f t="shared" si="60"/>
        <v>-0.79956429999999834</v>
      </c>
      <c r="ET65">
        <f t="shared" si="61"/>
        <v>-0.41685239999999979</v>
      </c>
      <c r="EU65">
        <f t="shared" si="62"/>
        <v>2.6591626000000002</v>
      </c>
      <c r="EV65">
        <f t="shared" si="63"/>
        <v>0.40026189999999984</v>
      </c>
      <c r="EW65">
        <f t="shared" si="64"/>
        <v>5.5108299999999999E-2</v>
      </c>
      <c r="EX65">
        <f t="shared" si="65"/>
        <v>20.9</v>
      </c>
      <c r="EY65">
        <f t="shared" si="66"/>
        <v>0</v>
      </c>
      <c r="EZ65">
        <f t="shared" si="67"/>
        <v>0.208121</v>
      </c>
      <c r="FA65">
        <f t="shared" si="68"/>
        <v>1.2106247000000003</v>
      </c>
      <c r="FB65">
        <f t="shared" si="69"/>
        <v>3.6950293999999997</v>
      </c>
      <c r="FC65">
        <f t="shared" si="70"/>
        <v>1.7601271000000001</v>
      </c>
      <c r="FD65">
        <f t="shared" si="71"/>
        <v>1.5569226999999999</v>
      </c>
      <c r="FE65">
        <f t="shared" si="72"/>
        <v>10.7590614</v>
      </c>
      <c r="FF65">
        <f t="shared" si="73"/>
        <v>1.7683718999999998</v>
      </c>
      <c r="FG65">
        <f t="shared" si="74"/>
        <v>-4.1398999999999742E-3</v>
      </c>
      <c r="FH65">
        <f t="shared" si="75"/>
        <v>0.60000000000000142</v>
      </c>
      <c r="FI65">
        <f t="shared" si="76"/>
        <v>0</v>
      </c>
      <c r="FJ65">
        <f t="shared" si="77"/>
        <v>-0.19812230000000008</v>
      </c>
      <c r="FK65">
        <f t="shared" si="78"/>
        <v>0.11898250000000021</v>
      </c>
      <c r="FL65">
        <f t="shared" si="79"/>
        <v>0.33644629999999953</v>
      </c>
      <c r="FM65">
        <f t="shared" si="80"/>
        <v>-1.2751740999999992</v>
      </c>
      <c r="FN65">
        <f t="shared" si="81"/>
        <v>-0.72496269999999985</v>
      </c>
      <c r="FO65">
        <f t="shared" si="82"/>
        <v>2.0470190000000006</v>
      </c>
      <c r="FP65">
        <f t="shared" si="83"/>
        <v>0.25580169999999969</v>
      </c>
      <c r="FQ65">
        <f t="shared" si="84"/>
        <v>5.5108299999999999E-2</v>
      </c>
      <c r="FR65">
        <f t="shared" si="85"/>
        <v>11.899999999999999</v>
      </c>
      <c r="FS65">
        <f t="shared" si="86"/>
        <v>0</v>
      </c>
      <c r="FT65">
        <f t="shared" si="87"/>
        <v>0.49733969999999994</v>
      </c>
      <c r="FU65">
        <f t="shared" si="88"/>
        <v>0.5628367000000003</v>
      </c>
      <c r="FV65">
        <f t="shared" si="89"/>
        <v>2.684099999999745E-3</v>
      </c>
      <c r="FW65">
        <f t="shared" si="90"/>
        <v>10.883962</v>
      </c>
      <c r="FX65">
        <f t="shared" si="91"/>
        <v>0.6278024000000002</v>
      </c>
      <c r="FY65">
        <f t="shared" si="92"/>
        <v>-0.73674010000000045</v>
      </c>
      <c r="FZ65">
        <f t="shared" si="93"/>
        <v>2.5423499999999599E-2</v>
      </c>
      <c r="GA65">
        <f t="shared" si="94"/>
        <v>1.5169800000000011E-2</v>
      </c>
      <c r="GB65">
        <f t="shared" si="95"/>
        <v>3.5</v>
      </c>
      <c r="GC65">
        <f t="shared" si="96"/>
        <v>0</v>
      </c>
      <c r="GD65">
        <f t="shared" si="97"/>
        <v>0.64244459999999992</v>
      </c>
      <c r="GE65">
        <f t="shared" si="98"/>
        <v>-0.26548629999999962</v>
      </c>
      <c r="GF65">
        <f t="shared" si="99"/>
        <v>0.61679079999999953</v>
      </c>
      <c r="GG65">
        <f t="shared" si="100"/>
        <v>0.99965960000000109</v>
      </c>
      <c r="GH65">
        <f t="shared" si="101"/>
        <v>2.5399598999999999</v>
      </c>
      <c r="GI65">
        <f t="shared" si="102"/>
        <v>-1.1044397000000004</v>
      </c>
      <c r="GJ65">
        <f t="shared" si="103"/>
        <v>8.7560199999999977E-2</v>
      </c>
      <c r="GK65">
        <f t="shared" si="104"/>
        <v>-3.9420499999999969E-2</v>
      </c>
    </row>
    <row r="66" spans="1:193" x14ac:dyDescent="0.25">
      <c r="A66" t="s">
        <v>408</v>
      </c>
      <c r="B66">
        <v>47.8</v>
      </c>
      <c r="C66">
        <v>0.5</v>
      </c>
      <c r="D66">
        <v>1.477811</v>
      </c>
      <c r="E66">
        <v>2.2865112000000001</v>
      </c>
      <c r="F66">
        <v>4.9452844000000002</v>
      </c>
      <c r="G66">
        <v>20.2727985</v>
      </c>
      <c r="H66">
        <v>4.8738956</v>
      </c>
      <c r="I66">
        <v>10.7952938</v>
      </c>
      <c r="J66">
        <v>2.5223572000000001</v>
      </c>
      <c r="K66">
        <v>0.17049139999999999</v>
      </c>
      <c r="L66" s="2">
        <v>47.1</v>
      </c>
      <c r="M66" s="2">
        <v>0.5</v>
      </c>
      <c r="N66" s="2">
        <v>1.4713744</v>
      </c>
      <c r="O66" s="2">
        <v>2.2865112000000001</v>
      </c>
      <c r="P66" s="2">
        <v>4.7778872999999997</v>
      </c>
      <c r="Q66" s="2">
        <v>20.2727985</v>
      </c>
      <c r="R66" s="2">
        <v>4.4543609999999996</v>
      </c>
      <c r="S66" s="2">
        <v>10.758008</v>
      </c>
      <c r="T66" s="2">
        <v>2.4572240999999999</v>
      </c>
      <c r="U66" s="2">
        <v>0.17049139999999999</v>
      </c>
      <c r="V66" s="2">
        <v>46.9</v>
      </c>
      <c r="W66" s="2">
        <v>0.5</v>
      </c>
      <c r="X66" s="2">
        <v>1.3042898000000001</v>
      </c>
      <c r="Y66" s="2">
        <v>2.5428595999999999</v>
      </c>
      <c r="Z66" s="2">
        <v>5.0517988000000003</v>
      </c>
      <c r="AA66" s="2">
        <v>18.155488999999999</v>
      </c>
      <c r="AB66" s="2">
        <v>3.1873882</v>
      </c>
      <c r="AC66" s="2">
        <v>13.2995138</v>
      </c>
      <c r="AD66" s="2">
        <v>2.7007823000000002</v>
      </c>
      <c r="AE66" s="2">
        <v>0.22925400000000001</v>
      </c>
      <c r="AF66" s="2">
        <v>47.8</v>
      </c>
      <c r="AG66" s="2">
        <v>0.5</v>
      </c>
      <c r="AH66" s="2">
        <v>1.4775563</v>
      </c>
      <c r="AI66" s="2">
        <v>2.2835964999999998</v>
      </c>
      <c r="AJ66" s="2">
        <v>4.9391173999999998</v>
      </c>
      <c r="AK66" s="2">
        <v>20.265399899999998</v>
      </c>
      <c r="AL66" s="2">
        <v>4.8640436999999999</v>
      </c>
      <c r="AM66" s="2">
        <v>10.786658299999999</v>
      </c>
      <c r="AN66" s="2">
        <v>2.519263</v>
      </c>
      <c r="AO66" s="2">
        <v>0.17049139999999999</v>
      </c>
      <c r="AP66" s="2">
        <v>45.1</v>
      </c>
      <c r="AQ66" s="2">
        <v>0.5</v>
      </c>
      <c r="AR66" s="2">
        <v>1.4246957</v>
      </c>
      <c r="AS66" s="2">
        <v>1.9982578</v>
      </c>
      <c r="AT66" s="2">
        <v>4.5806971000000001</v>
      </c>
      <c r="AU66" s="2">
        <v>19.5793076</v>
      </c>
      <c r="AV66" s="2">
        <v>4.3984446999999998</v>
      </c>
      <c r="AW66" s="2">
        <v>10.1473608</v>
      </c>
      <c r="AX66" s="2">
        <v>2.3357579999999998</v>
      </c>
      <c r="AY66" s="2">
        <v>0.17049139999999999</v>
      </c>
      <c r="AZ66" s="2">
        <v>27.5</v>
      </c>
      <c r="BA66" s="2">
        <v>0.5</v>
      </c>
      <c r="BB66" s="2">
        <v>1.0775367</v>
      </c>
      <c r="BC66" s="2">
        <v>1.0849323</v>
      </c>
      <c r="BD66" s="2">
        <v>1.8573993</v>
      </c>
      <c r="BE66" s="2">
        <v>16.1759491</v>
      </c>
      <c r="BF66" s="2">
        <v>2.8765201999999999</v>
      </c>
      <c r="BG66" s="2">
        <v>2.6854844</v>
      </c>
      <c r="BH66" s="2">
        <v>0.93608930000000001</v>
      </c>
      <c r="BI66" s="2">
        <v>0.32851089999999999</v>
      </c>
      <c r="BJ66" s="2">
        <v>47.3</v>
      </c>
      <c r="BK66" s="2">
        <v>0.5</v>
      </c>
      <c r="BL66" s="2">
        <v>1.4766921</v>
      </c>
      <c r="BM66" s="2">
        <v>2.2792327000000001</v>
      </c>
      <c r="BN66" s="2">
        <v>4.8407897999999996</v>
      </c>
      <c r="BO66" s="2">
        <v>20.247777899999999</v>
      </c>
      <c r="BP66" s="2">
        <v>4.6286735999999999</v>
      </c>
      <c r="BQ66" s="2">
        <v>10.7488546</v>
      </c>
      <c r="BR66" s="2">
        <v>2.4679332</v>
      </c>
      <c r="BS66" s="2">
        <v>0.17049139999999999</v>
      </c>
      <c r="BT66" s="2">
        <v>31.6</v>
      </c>
      <c r="BU66" s="2">
        <v>0.5</v>
      </c>
      <c r="BV66" s="2">
        <v>0.90194459999999999</v>
      </c>
      <c r="BW66" s="2">
        <v>1.637381</v>
      </c>
      <c r="BX66" s="2">
        <v>4.2516518000000003</v>
      </c>
      <c r="BY66" s="2">
        <v>8.8493051999999999</v>
      </c>
      <c r="BZ66" s="2">
        <v>5.0340014000000002</v>
      </c>
      <c r="CA66" s="2">
        <v>8.2198104999999995</v>
      </c>
      <c r="CB66" s="2">
        <v>2.1193616</v>
      </c>
      <c r="CC66" s="2">
        <v>0.1498544</v>
      </c>
      <c r="CD66" s="2">
        <v>44.5</v>
      </c>
      <c r="CE66" s="2">
        <v>0.5</v>
      </c>
      <c r="CF66" s="2">
        <v>0.76686100000000001</v>
      </c>
      <c r="CG66" s="2">
        <v>2.2549638999999999</v>
      </c>
      <c r="CH66" s="2">
        <v>5.0673317999999998</v>
      </c>
      <c r="CI66" s="2">
        <v>15.903747600000001</v>
      </c>
      <c r="CJ66" s="2">
        <v>2.2543902</v>
      </c>
      <c r="CK66" s="2">
        <v>14.5584984</v>
      </c>
      <c r="CL66" s="2">
        <v>2.8660412000000002</v>
      </c>
      <c r="CM66" s="2">
        <v>0.33745979999999998</v>
      </c>
      <c r="CO66" t="str">
        <f t="shared" si="4"/>
        <v>CA_Riverside8005</v>
      </c>
      <c r="CP66">
        <f t="shared" si="5"/>
        <v>47.8</v>
      </c>
      <c r="CQ66">
        <f t="shared" si="6"/>
        <v>0.5</v>
      </c>
      <c r="CR66">
        <f t="shared" si="7"/>
        <v>1.477811</v>
      </c>
      <c r="CS66">
        <f t="shared" si="8"/>
        <v>2.2865112000000001</v>
      </c>
      <c r="CT66">
        <f t="shared" si="9"/>
        <v>4.9452844000000002</v>
      </c>
      <c r="CU66">
        <f t="shared" si="10"/>
        <v>20.2727985</v>
      </c>
      <c r="CV66">
        <f t="shared" si="11"/>
        <v>4.8738956</v>
      </c>
      <c r="CW66">
        <f t="shared" si="12"/>
        <v>10.7952938</v>
      </c>
      <c r="CX66">
        <f t="shared" si="13"/>
        <v>2.5223572000000001</v>
      </c>
      <c r="CY66">
        <f t="shared" si="14"/>
        <v>0.17049139999999999</v>
      </c>
      <c r="CZ66">
        <f t="shared" si="15"/>
        <v>3.2000000000000171</v>
      </c>
      <c r="DA66">
        <f t="shared" si="16"/>
        <v>0.5</v>
      </c>
      <c r="DB66">
        <f t="shared" si="17"/>
        <v>-0.44372639999999985</v>
      </c>
      <c r="DC66">
        <f t="shared" si="18"/>
        <v>0.36215659999999916</v>
      </c>
      <c r="DD66">
        <f t="shared" si="19"/>
        <v>0.74968249999999781</v>
      </c>
      <c r="DE66">
        <f t="shared" si="20"/>
        <v>-2.4598147000000026</v>
      </c>
      <c r="DF66">
        <f t="shared" si="21"/>
        <v>-2.4194462000000003</v>
      </c>
      <c r="DG66">
        <f t="shared" si="22"/>
        <v>5.6371321999999999</v>
      </c>
      <c r="DH66">
        <f t="shared" si="23"/>
        <v>0.74595229999999946</v>
      </c>
      <c r="DI66">
        <f t="shared" si="24"/>
        <v>0.53360490000000005</v>
      </c>
      <c r="DJ66">
        <f t="shared" si="25"/>
        <v>0.69999999999999574</v>
      </c>
      <c r="DK66">
        <f t="shared" si="26"/>
        <v>0</v>
      </c>
      <c r="DL66">
        <f t="shared" si="27"/>
        <v>6.4366000000000145E-3</v>
      </c>
      <c r="DM66">
        <f t="shared" si="28"/>
        <v>0</v>
      </c>
      <c r="DN66">
        <f t="shared" si="29"/>
        <v>0.16739710000000052</v>
      </c>
      <c r="DO66">
        <f t="shared" si="30"/>
        <v>0</v>
      </c>
      <c r="DP66">
        <f t="shared" si="31"/>
        <v>0.41953460000000042</v>
      </c>
      <c r="DQ66">
        <f t="shared" si="32"/>
        <v>3.7285799999999369E-2</v>
      </c>
      <c r="DR66">
        <f t="shared" si="33"/>
        <v>6.5133100000000166E-2</v>
      </c>
      <c r="DS66">
        <f t="shared" si="34"/>
        <v>0</v>
      </c>
      <c r="DT66">
        <f t="shared" si="35"/>
        <v>0.89999999999999858</v>
      </c>
      <c r="DU66">
        <f t="shared" si="36"/>
        <v>0</v>
      </c>
      <c r="DV66">
        <f t="shared" si="37"/>
        <v>0.17352119999999993</v>
      </c>
      <c r="DW66">
        <f t="shared" si="38"/>
        <v>-0.25634839999999981</v>
      </c>
      <c r="DX66">
        <f t="shared" si="39"/>
        <v>-0.10651440000000001</v>
      </c>
      <c r="DY66">
        <f t="shared" si="40"/>
        <v>2.1173095000000011</v>
      </c>
      <c r="DZ66">
        <f t="shared" si="41"/>
        <v>1.6865074</v>
      </c>
      <c r="EA66">
        <f t="shared" si="42"/>
        <v>-2.5042200000000001</v>
      </c>
      <c r="EB66">
        <f t="shared" si="43"/>
        <v>-0.17842510000000011</v>
      </c>
      <c r="EC66">
        <f t="shared" si="44"/>
        <v>-5.8762600000000026E-2</v>
      </c>
      <c r="ED66">
        <f t="shared" si="45"/>
        <v>0</v>
      </c>
      <c r="EE66">
        <f t="shared" si="46"/>
        <v>0</v>
      </c>
      <c r="EF66">
        <f t="shared" si="47"/>
        <v>2.5469999999994108E-4</v>
      </c>
      <c r="EG66">
        <f t="shared" si="48"/>
        <v>2.9147000000002699E-3</v>
      </c>
      <c r="EH66">
        <f t="shared" si="49"/>
        <v>6.1670000000004777E-3</v>
      </c>
      <c r="EI66">
        <f t="shared" si="50"/>
        <v>7.3986000000019203E-3</v>
      </c>
      <c r="EJ66">
        <f t="shared" si="51"/>
        <v>9.8519000000001355E-3</v>
      </c>
      <c r="EK66">
        <f t="shared" si="52"/>
        <v>8.6355000000004623E-3</v>
      </c>
      <c r="EL66">
        <f t="shared" si="53"/>
        <v>3.0942000000000469E-3</v>
      </c>
      <c r="EM66">
        <f t="shared" si="54"/>
        <v>0</v>
      </c>
      <c r="EN66">
        <f t="shared" si="55"/>
        <v>2.6999999999999957</v>
      </c>
      <c r="EO66">
        <f t="shared" si="56"/>
        <v>0</v>
      </c>
      <c r="EP66">
        <f t="shared" si="57"/>
        <v>5.3115299999999976E-2</v>
      </c>
      <c r="EQ66">
        <f t="shared" si="58"/>
        <v>0.2882534000000001</v>
      </c>
      <c r="ER66">
        <f t="shared" si="59"/>
        <v>0.36458730000000017</v>
      </c>
      <c r="ES66">
        <f t="shared" si="60"/>
        <v>0.69349090000000047</v>
      </c>
      <c r="ET66">
        <f t="shared" si="61"/>
        <v>0.47545090000000023</v>
      </c>
      <c r="EU66">
        <f t="shared" si="62"/>
        <v>0.64793300000000009</v>
      </c>
      <c r="EV66">
        <f t="shared" si="63"/>
        <v>0.1865992000000003</v>
      </c>
      <c r="EW66">
        <f t="shared" si="64"/>
        <v>0</v>
      </c>
      <c r="EX66">
        <f t="shared" si="65"/>
        <v>20.299999999999997</v>
      </c>
      <c r="EY66">
        <f t="shared" si="66"/>
        <v>0</v>
      </c>
      <c r="EZ66">
        <f t="shared" si="67"/>
        <v>0.40027429999999997</v>
      </c>
      <c r="FA66">
        <f t="shared" si="68"/>
        <v>1.2015789000000001</v>
      </c>
      <c r="FB66">
        <f t="shared" si="69"/>
        <v>3.0878851000000003</v>
      </c>
      <c r="FC66">
        <f t="shared" si="70"/>
        <v>4.0968494</v>
      </c>
      <c r="FD66">
        <f t="shared" si="71"/>
        <v>1.9973754000000001</v>
      </c>
      <c r="FE66">
        <f t="shared" si="72"/>
        <v>8.1098093999999996</v>
      </c>
      <c r="FF66">
        <f t="shared" si="73"/>
        <v>1.5862679000000002</v>
      </c>
      <c r="FG66">
        <f t="shared" si="74"/>
        <v>-0.15801950000000001</v>
      </c>
      <c r="FH66">
        <f t="shared" si="75"/>
        <v>0.5</v>
      </c>
      <c r="FI66">
        <f t="shared" si="76"/>
        <v>0</v>
      </c>
      <c r="FJ66">
        <f t="shared" si="77"/>
        <v>1.1189000000000338E-3</v>
      </c>
      <c r="FK66">
        <f t="shared" si="78"/>
        <v>7.2784999999999656E-3</v>
      </c>
      <c r="FL66">
        <f t="shared" si="79"/>
        <v>0.10449460000000066</v>
      </c>
      <c r="FM66">
        <f t="shared" si="80"/>
        <v>2.5020600000001281E-2</v>
      </c>
      <c r="FN66">
        <f t="shared" si="81"/>
        <v>0.24522200000000005</v>
      </c>
      <c r="FO66">
        <f t="shared" si="82"/>
        <v>4.6439200000000014E-2</v>
      </c>
      <c r="FP66">
        <f t="shared" si="83"/>
        <v>5.4424000000000028E-2</v>
      </c>
      <c r="FQ66">
        <f t="shared" si="84"/>
        <v>0</v>
      </c>
      <c r="FR66">
        <f t="shared" si="85"/>
        <v>16.199999999999996</v>
      </c>
      <c r="FS66">
        <f t="shared" si="86"/>
        <v>0</v>
      </c>
      <c r="FT66">
        <f t="shared" si="87"/>
        <v>0.5758664</v>
      </c>
      <c r="FU66">
        <f t="shared" si="88"/>
        <v>0.6491302000000001</v>
      </c>
      <c r="FV66">
        <f t="shared" si="89"/>
        <v>0.69363259999999993</v>
      </c>
      <c r="FW66">
        <f t="shared" si="90"/>
        <v>11.423493300000001</v>
      </c>
      <c r="FX66">
        <f t="shared" si="91"/>
        <v>-0.16010580000000019</v>
      </c>
      <c r="FY66">
        <f t="shared" si="92"/>
        <v>2.5754833000000001</v>
      </c>
      <c r="FZ66">
        <f t="shared" si="93"/>
        <v>0.40299560000000012</v>
      </c>
      <c r="GA66">
        <f t="shared" si="94"/>
        <v>2.0636999999999989E-2</v>
      </c>
      <c r="GB66">
        <f t="shared" si="95"/>
        <v>3.2999999999999972</v>
      </c>
      <c r="GC66">
        <f t="shared" si="96"/>
        <v>0</v>
      </c>
      <c r="GD66">
        <f t="shared" si="97"/>
        <v>0.71094999999999997</v>
      </c>
      <c r="GE66">
        <f t="shared" si="98"/>
        <v>3.1547300000000167E-2</v>
      </c>
      <c r="GF66">
        <f t="shared" si="99"/>
        <v>-0.12204739999999958</v>
      </c>
      <c r="GG66">
        <f t="shared" si="100"/>
        <v>4.3690508999999995</v>
      </c>
      <c r="GH66">
        <f t="shared" si="101"/>
        <v>2.6195054</v>
      </c>
      <c r="GI66">
        <f t="shared" si="102"/>
        <v>-3.7632045999999999</v>
      </c>
      <c r="GJ66">
        <f t="shared" si="103"/>
        <v>-0.3436840000000001</v>
      </c>
      <c r="GK66">
        <f t="shared" si="104"/>
        <v>-0.16696839999999999</v>
      </c>
    </row>
    <row r="67" spans="1:193" x14ac:dyDescent="0.25">
      <c r="A67" t="s">
        <v>409</v>
      </c>
      <c r="B67">
        <v>49.6</v>
      </c>
      <c r="C67">
        <v>0.5</v>
      </c>
      <c r="D67">
        <v>1.2119324</v>
      </c>
      <c r="E67">
        <v>2.1847197999999999</v>
      </c>
      <c r="F67">
        <v>2.8493395000000001</v>
      </c>
      <c r="G67">
        <v>31.160730399999998</v>
      </c>
      <c r="H67">
        <v>2.6824219</v>
      </c>
      <c r="I67">
        <v>6.6346797999999998</v>
      </c>
      <c r="J67">
        <v>1.9449787999999999</v>
      </c>
      <c r="K67">
        <v>0.50897809999999999</v>
      </c>
      <c r="L67" s="2">
        <v>49.3</v>
      </c>
      <c r="M67" s="2">
        <v>0.5</v>
      </c>
      <c r="N67" s="2">
        <v>1.2041687000000001</v>
      </c>
      <c r="O67" s="2">
        <v>2.1847197999999999</v>
      </c>
      <c r="P67" s="2">
        <v>2.7765784</v>
      </c>
      <c r="Q67" s="2">
        <v>31.160730399999998</v>
      </c>
      <c r="R67" s="2">
        <v>2.4872127000000002</v>
      </c>
      <c r="S67" s="2">
        <v>6.6099796</v>
      </c>
      <c r="T67" s="2">
        <v>1.8742056</v>
      </c>
      <c r="U67" s="2">
        <v>0.50897809999999999</v>
      </c>
      <c r="V67" s="2">
        <v>46.8</v>
      </c>
      <c r="W67" s="2">
        <v>0.5</v>
      </c>
      <c r="X67" s="2">
        <v>0.52447710000000003</v>
      </c>
      <c r="Y67" s="2">
        <v>2.5454254000000001</v>
      </c>
      <c r="Z67" s="2">
        <v>3.4129322000000002</v>
      </c>
      <c r="AA67" s="2">
        <v>26.228967699999998</v>
      </c>
      <c r="AB67" s="2">
        <v>1.3856619999999999</v>
      </c>
      <c r="AC67" s="2">
        <v>10.012491199999999</v>
      </c>
      <c r="AD67" s="2">
        <v>1.9653425</v>
      </c>
      <c r="AE67" s="2">
        <v>0.29661860000000001</v>
      </c>
      <c r="AF67" s="2">
        <v>49.5</v>
      </c>
      <c r="AG67" s="2">
        <v>0.5</v>
      </c>
      <c r="AH67" s="2">
        <v>0.5423173</v>
      </c>
      <c r="AI67" s="2">
        <v>2.9250816999999998</v>
      </c>
      <c r="AJ67" s="2">
        <v>3.4069932000000001</v>
      </c>
      <c r="AK67" s="2">
        <v>28.474367099999998</v>
      </c>
      <c r="AL67" s="2">
        <v>1.2819294000000001</v>
      </c>
      <c r="AM67" s="2">
        <v>10.117472599999999</v>
      </c>
      <c r="AN67" s="2">
        <v>1.9768277000000001</v>
      </c>
      <c r="AO67" s="2">
        <v>0.33361299999999999</v>
      </c>
      <c r="AP67" s="2">
        <v>47.3</v>
      </c>
      <c r="AQ67" s="2">
        <v>0.5</v>
      </c>
      <c r="AR67" s="2">
        <v>0.52054180000000005</v>
      </c>
      <c r="AS67" s="2">
        <v>2.6551632999999999</v>
      </c>
      <c r="AT67" s="2">
        <v>3.1225847999999998</v>
      </c>
      <c r="AU67" s="2">
        <v>27.8601837</v>
      </c>
      <c r="AV67" s="2">
        <v>1.0471241</v>
      </c>
      <c r="AW67" s="2">
        <v>9.4354191000000007</v>
      </c>
      <c r="AX67" s="2">
        <v>1.8329675000000001</v>
      </c>
      <c r="AY67" s="2">
        <v>0.33361299999999999</v>
      </c>
      <c r="AZ67" s="2">
        <v>37.200000000000003</v>
      </c>
      <c r="BA67" s="2">
        <v>0.5</v>
      </c>
      <c r="BB67" s="2">
        <v>1.1343167999999999</v>
      </c>
      <c r="BC67" s="2">
        <v>1.4823978</v>
      </c>
      <c r="BD67" s="2">
        <v>1.1187107999999999</v>
      </c>
      <c r="BE67" s="2">
        <v>27.738996499999999</v>
      </c>
      <c r="BF67" s="2">
        <v>2.4390793</v>
      </c>
      <c r="BG67" s="2">
        <v>1.3353896999999999</v>
      </c>
      <c r="BH67" s="2">
        <v>0.71912229999999999</v>
      </c>
      <c r="BI67" s="2">
        <v>0.82061620000000002</v>
      </c>
      <c r="BJ67" s="2">
        <v>49.6</v>
      </c>
      <c r="BK67" s="2">
        <v>0.5</v>
      </c>
      <c r="BL67" s="2">
        <v>1.2117762999999999</v>
      </c>
      <c r="BM67" s="2">
        <v>2.1841086999999999</v>
      </c>
      <c r="BN67" s="2">
        <v>2.8460641</v>
      </c>
      <c r="BO67" s="2">
        <v>31.156229</v>
      </c>
      <c r="BP67" s="2">
        <v>2.6770809</v>
      </c>
      <c r="BQ67" s="2">
        <v>6.6297497999999999</v>
      </c>
      <c r="BR67" s="2">
        <v>1.9426441999999999</v>
      </c>
      <c r="BS67" s="2">
        <v>0.50897809999999999</v>
      </c>
      <c r="BT67" s="2">
        <v>27.7</v>
      </c>
      <c r="BU67" s="2">
        <v>0.5</v>
      </c>
      <c r="BV67" s="2">
        <v>0.75685769999999997</v>
      </c>
      <c r="BW67" s="2">
        <v>1.3487127999999999</v>
      </c>
      <c r="BX67" s="2">
        <v>2.4579295999999999</v>
      </c>
      <c r="BY67" s="2">
        <v>11.9813461</v>
      </c>
      <c r="BZ67" s="2">
        <v>2.5405552</v>
      </c>
      <c r="CA67" s="2">
        <v>5.8645700999999999</v>
      </c>
      <c r="CB67" s="2">
        <v>1.5775665000000001</v>
      </c>
      <c r="CC67" s="2">
        <v>0.7641116</v>
      </c>
      <c r="CD67" s="2">
        <v>47.1</v>
      </c>
      <c r="CE67" s="2">
        <v>0.5</v>
      </c>
      <c r="CF67" s="2">
        <v>0.72796669999999997</v>
      </c>
      <c r="CG67" s="2">
        <v>2.1474345000000001</v>
      </c>
      <c r="CH67" s="2">
        <v>2.4732813999999999</v>
      </c>
      <c r="CI67" s="2">
        <v>30.905445100000001</v>
      </c>
      <c r="CJ67" s="2">
        <v>1.6647695</v>
      </c>
      <c r="CK67" s="2">
        <v>6.5587844999999998</v>
      </c>
      <c r="CL67" s="2">
        <v>1.6864786</v>
      </c>
      <c r="CM67" s="2">
        <v>0.50897809999999999</v>
      </c>
      <c r="CO67" t="str">
        <f t="shared" si="4"/>
        <v>CA_Sacramento0006</v>
      </c>
      <c r="CP67">
        <f t="shared" si="5"/>
        <v>49.6</v>
      </c>
      <c r="CQ67">
        <f t="shared" si="6"/>
        <v>0.5</v>
      </c>
      <c r="CR67">
        <f t="shared" si="7"/>
        <v>1.2119324</v>
      </c>
      <c r="CS67">
        <f t="shared" si="8"/>
        <v>2.1847197999999999</v>
      </c>
      <c r="CT67">
        <f t="shared" si="9"/>
        <v>2.8493395000000001</v>
      </c>
      <c r="CU67">
        <f t="shared" si="10"/>
        <v>31.160730399999998</v>
      </c>
      <c r="CV67">
        <f t="shared" si="11"/>
        <v>2.6824219</v>
      </c>
      <c r="CW67">
        <f t="shared" si="12"/>
        <v>6.6346797999999998</v>
      </c>
      <c r="CX67">
        <f t="shared" si="13"/>
        <v>1.9449787999999999</v>
      </c>
      <c r="CY67">
        <f t="shared" si="14"/>
        <v>0.50897809999999999</v>
      </c>
      <c r="CZ67">
        <f t="shared" si="15"/>
        <v>7.2999999999999901</v>
      </c>
      <c r="DA67">
        <f t="shared" si="16"/>
        <v>0.5</v>
      </c>
      <c r="DB67">
        <f t="shared" si="17"/>
        <v>-1.8611044000000001</v>
      </c>
      <c r="DC67">
        <f t="shared" si="18"/>
        <v>2.1800054000000006</v>
      </c>
      <c r="DD67">
        <f t="shared" si="19"/>
        <v>1.6696979999999988</v>
      </c>
      <c r="DE67">
        <f t="shared" si="20"/>
        <v>-2.6188471999999976</v>
      </c>
      <c r="DF67">
        <f t="shared" si="21"/>
        <v>-3.2535402000000002</v>
      </c>
      <c r="DG67">
        <f t="shared" si="22"/>
        <v>10.121098</v>
      </c>
      <c r="DH67">
        <f t="shared" si="23"/>
        <v>-3.969669999999903E-2</v>
      </c>
      <c r="DI67">
        <f t="shared" si="24"/>
        <v>0.51266000000000012</v>
      </c>
      <c r="DJ67">
        <f t="shared" si="25"/>
        <v>0.30000000000000426</v>
      </c>
      <c r="DK67">
        <f t="shared" si="26"/>
        <v>0</v>
      </c>
      <c r="DL67">
        <f t="shared" si="27"/>
        <v>7.763699999999929E-3</v>
      </c>
      <c r="DM67">
        <f t="shared" si="28"/>
        <v>0</v>
      </c>
      <c r="DN67">
        <f t="shared" si="29"/>
        <v>7.2761100000000134E-2</v>
      </c>
      <c r="DO67">
        <f t="shared" si="30"/>
        <v>0</v>
      </c>
      <c r="DP67">
        <f t="shared" si="31"/>
        <v>0.19520919999999986</v>
      </c>
      <c r="DQ67">
        <f t="shared" si="32"/>
        <v>2.4700199999999839E-2</v>
      </c>
      <c r="DR67">
        <f t="shared" si="33"/>
        <v>7.077319999999987E-2</v>
      </c>
      <c r="DS67">
        <f t="shared" si="34"/>
        <v>0</v>
      </c>
      <c r="DT67">
        <f t="shared" si="35"/>
        <v>2.8000000000000043</v>
      </c>
      <c r="DU67">
        <f t="shared" si="36"/>
        <v>0</v>
      </c>
      <c r="DV67">
        <f t="shared" si="37"/>
        <v>0.68745529999999999</v>
      </c>
      <c r="DW67">
        <f t="shared" si="38"/>
        <v>-0.36070560000000018</v>
      </c>
      <c r="DX67">
        <f t="shared" si="39"/>
        <v>-0.56359270000000006</v>
      </c>
      <c r="DY67">
        <f t="shared" si="40"/>
        <v>4.9317627000000002</v>
      </c>
      <c r="DZ67">
        <f t="shared" si="41"/>
        <v>1.2967599000000001</v>
      </c>
      <c r="EA67">
        <f t="shared" si="42"/>
        <v>-3.3778113999999997</v>
      </c>
      <c r="EB67">
        <f t="shared" si="43"/>
        <v>-2.0363700000000096E-2</v>
      </c>
      <c r="EC67">
        <f t="shared" si="44"/>
        <v>0.21235949999999998</v>
      </c>
      <c r="ED67">
        <f t="shared" si="45"/>
        <v>0.10000000000000142</v>
      </c>
      <c r="EE67">
        <f t="shared" si="46"/>
        <v>0</v>
      </c>
      <c r="EF67">
        <f t="shared" si="47"/>
        <v>0.66961510000000002</v>
      </c>
      <c r="EG67">
        <f t="shared" si="48"/>
        <v>-0.74036189999999991</v>
      </c>
      <c r="EH67">
        <f t="shared" si="49"/>
        <v>-0.55765369999999992</v>
      </c>
      <c r="EI67">
        <f t="shared" si="50"/>
        <v>2.6863633</v>
      </c>
      <c r="EJ67">
        <f t="shared" si="51"/>
        <v>1.4004924999999999</v>
      </c>
      <c r="EK67">
        <f t="shared" si="52"/>
        <v>-3.4827927999999995</v>
      </c>
      <c r="EL67">
        <f t="shared" si="53"/>
        <v>-3.184890000000018E-2</v>
      </c>
      <c r="EM67">
        <f t="shared" si="54"/>
        <v>0.1753651</v>
      </c>
      <c r="EN67">
        <f t="shared" si="55"/>
        <v>2.3000000000000043</v>
      </c>
      <c r="EO67">
        <f t="shared" si="56"/>
        <v>0</v>
      </c>
      <c r="EP67">
        <f t="shared" si="57"/>
        <v>0.69139059999999997</v>
      </c>
      <c r="EQ67">
        <f t="shared" si="58"/>
        <v>-0.47044350000000001</v>
      </c>
      <c r="ER67">
        <f t="shared" si="59"/>
        <v>-0.27324529999999969</v>
      </c>
      <c r="ES67">
        <f t="shared" si="60"/>
        <v>3.3005466999999982</v>
      </c>
      <c r="ET67">
        <f t="shared" si="61"/>
        <v>1.6352978</v>
      </c>
      <c r="EU67">
        <f t="shared" si="62"/>
        <v>-2.8007393000000009</v>
      </c>
      <c r="EV67">
        <f t="shared" si="63"/>
        <v>0.11201129999999981</v>
      </c>
      <c r="EW67">
        <f t="shared" si="64"/>
        <v>0.1753651</v>
      </c>
      <c r="EX67">
        <f t="shared" si="65"/>
        <v>12.399999999999999</v>
      </c>
      <c r="EY67">
        <f t="shared" si="66"/>
        <v>0</v>
      </c>
      <c r="EZ67">
        <f t="shared" si="67"/>
        <v>7.7615600000000118E-2</v>
      </c>
      <c r="FA67">
        <f t="shared" si="68"/>
        <v>0.70232199999999989</v>
      </c>
      <c r="FB67">
        <f t="shared" si="69"/>
        <v>1.7306287000000002</v>
      </c>
      <c r="FC67">
        <f t="shared" si="70"/>
        <v>3.4217338999999996</v>
      </c>
      <c r="FD67">
        <f t="shared" si="71"/>
        <v>0.24334260000000008</v>
      </c>
      <c r="FE67">
        <f t="shared" si="72"/>
        <v>5.2992901000000003</v>
      </c>
      <c r="FF67">
        <f t="shared" si="73"/>
        <v>1.2258564999999999</v>
      </c>
      <c r="FG67">
        <f t="shared" si="74"/>
        <v>-0.31163810000000003</v>
      </c>
      <c r="FH67">
        <f t="shared" si="75"/>
        <v>0</v>
      </c>
      <c r="FI67">
        <f t="shared" si="76"/>
        <v>0</v>
      </c>
      <c r="FJ67">
        <f t="shared" si="77"/>
        <v>1.5610000000010338E-4</v>
      </c>
      <c r="FK67">
        <f t="shared" si="78"/>
        <v>6.1109999999997555E-4</v>
      </c>
      <c r="FL67">
        <f t="shared" si="79"/>
        <v>3.2754000000001504E-3</v>
      </c>
      <c r="FM67">
        <f t="shared" si="80"/>
        <v>4.5013999999987675E-3</v>
      </c>
      <c r="FN67">
        <f t="shared" si="81"/>
        <v>5.3410000000000402E-3</v>
      </c>
      <c r="FO67">
        <f t="shared" si="82"/>
        <v>4.9299999999998789E-3</v>
      </c>
      <c r="FP67">
        <f t="shared" si="83"/>
        <v>2.3345999999999645E-3</v>
      </c>
      <c r="FQ67">
        <f t="shared" si="84"/>
        <v>0</v>
      </c>
      <c r="FR67">
        <f t="shared" si="85"/>
        <v>21.900000000000002</v>
      </c>
      <c r="FS67">
        <f t="shared" si="86"/>
        <v>0</v>
      </c>
      <c r="FT67">
        <f t="shared" si="87"/>
        <v>0.45507470000000005</v>
      </c>
      <c r="FU67">
        <f t="shared" si="88"/>
        <v>0.83600699999999994</v>
      </c>
      <c r="FV67">
        <f t="shared" si="89"/>
        <v>0.3914099000000002</v>
      </c>
      <c r="FW67">
        <f t="shared" si="90"/>
        <v>19.179384299999999</v>
      </c>
      <c r="FX67">
        <f t="shared" si="91"/>
        <v>0.14186670000000001</v>
      </c>
      <c r="FY67">
        <f t="shared" si="92"/>
        <v>0.7701096999999999</v>
      </c>
      <c r="FZ67">
        <f t="shared" si="93"/>
        <v>0.3674122999999998</v>
      </c>
      <c r="GA67">
        <f t="shared" si="94"/>
        <v>-0.25513350000000001</v>
      </c>
      <c r="GB67">
        <f t="shared" si="95"/>
        <v>2.5</v>
      </c>
      <c r="GC67">
        <f t="shared" si="96"/>
        <v>0</v>
      </c>
      <c r="GD67">
        <f t="shared" si="97"/>
        <v>0.48396570000000005</v>
      </c>
      <c r="GE67">
        <f t="shared" si="98"/>
        <v>3.7285299999999744E-2</v>
      </c>
      <c r="GF67">
        <f t="shared" si="99"/>
        <v>0.37605810000000028</v>
      </c>
      <c r="GG67">
        <f t="shared" si="100"/>
        <v>0.25528529999999705</v>
      </c>
      <c r="GH67">
        <f t="shared" si="101"/>
        <v>1.0176524</v>
      </c>
      <c r="GI67">
        <f t="shared" si="102"/>
        <v>7.5895299999999999E-2</v>
      </c>
      <c r="GJ67">
        <f t="shared" si="103"/>
        <v>0.25850019999999985</v>
      </c>
      <c r="GK67">
        <f t="shared" si="104"/>
        <v>0</v>
      </c>
    </row>
    <row r="68" spans="1:193" x14ac:dyDescent="0.25">
      <c r="A68" t="s">
        <v>410</v>
      </c>
      <c r="B68">
        <v>38.4</v>
      </c>
      <c r="C68">
        <v>0.5</v>
      </c>
      <c r="D68">
        <v>1.0600039999999999</v>
      </c>
      <c r="E68">
        <v>0.9618179</v>
      </c>
      <c r="F68">
        <v>2.7547592999999999</v>
      </c>
      <c r="G68">
        <v>20.685901600000001</v>
      </c>
      <c r="H68">
        <v>2.6572122999999999</v>
      </c>
      <c r="I68">
        <v>6.7334328000000001</v>
      </c>
      <c r="J68">
        <v>1.7333533000000001</v>
      </c>
      <c r="K68">
        <v>1.3468529</v>
      </c>
      <c r="L68" s="2">
        <v>38.1</v>
      </c>
      <c r="M68" s="2">
        <v>0.5</v>
      </c>
      <c r="N68" s="2">
        <v>1.0529603000000001</v>
      </c>
      <c r="O68" s="2">
        <v>0.9618179</v>
      </c>
      <c r="P68" s="2">
        <v>2.7081784999999998</v>
      </c>
      <c r="Q68" s="2">
        <v>20.685901600000001</v>
      </c>
      <c r="R68" s="2">
        <v>2.5201408999999999</v>
      </c>
      <c r="S68" s="2">
        <v>6.7061514999999998</v>
      </c>
      <c r="T68" s="2">
        <v>1.6995072</v>
      </c>
      <c r="U68" s="2">
        <v>1.3468529</v>
      </c>
      <c r="V68" s="2">
        <v>32.799999999999997</v>
      </c>
      <c r="W68" s="2">
        <v>0.5</v>
      </c>
      <c r="X68" s="2">
        <v>0.52119819999999994</v>
      </c>
      <c r="Y68" s="2">
        <v>1.1793070999999999</v>
      </c>
      <c r="Z68" s="2">
        <v>3.2082212000000001</v>
      </c>
      <c r="AA68" s="2">
        <v>14.602626799999999</v>
      </c>
      <c r="AB68" s="2">
        <v>0.96902049999999995</v>
      </c>
      <c r="AC68" s="2">
        <v>9.8097878000000005</v>
      </c>
      <c r="AD68" s="2">
        <v>1.8944143</v>
      </c>
      <c r="AE68" s="2">
        <v>0.1780824</v>
      </c>
      <c r="AF68" s="2">
        <v>38.299999999999997</v>
      </c>
      <c r="AG68" s="2">
        <v>0.5</v>
      </c>
      <c r="AH68" s="2">
        <v>1.0598671</v>
      </c>
      <c r="AI68" s="2">
        <v>0.96153630000000001</v>
      </c>
      <c r="AJ68" s="2">
        <v>2.7311768999999999</v>
      </c>
      <c r="AK68" s="2">
        <v>20.683834099999999</v>
      </c>
      <c r="AL68" s="2">
        <v>2.6556457999999998</v>
      </c>
      <c r="AM68" s="2">
        <v>6.6538038000000004</v>
      </c>
      <c r="AN68" s="2">
        <v>1.7182257999999999</v>
      </c>
      <c r="AO68" s="2">
        <v>1.3468529</v>
      </c>
      <c r="AP68" s="2">
        <v>36.700000000000003</v>
      </c>
      <c r="AQ68" s="2">
        <v>0.5</v>
      </c>
      <c r="AR68" s="2">
        <v>1.0328511</v>
      </c>
      <c r="AS68" s="2">
        <v>0.88709649999999995</v>
      </c>
      <c r="AT68" s="2">
        <v>2.5043587999999999</v>
      </c>
      <c r="AU68" s="2">
        <v>20.3187389</v>
      </c>
      <c r="AV68" s="2">
        <v>2.3579167999999999</v>
      </c>
      <c r="AW68" s="2">
        <v>6.2120914000000003</v>
      </c>
      <c r="AX68" s="2">
        <v>1.5959403999999999</v>
      </c>
      <c r="AY68" s="2">
        <v>1.3468529</v>
      </c>
      <c r="AZ68" s="2">
        <v>29.2</v>
      </c>
      <c r="BA68" s="2">
        <v>0.5</v>
      </c>
      <c r="BB68" s="2">
        <v>1.0073793</v>
      </c>
      <c r="BC68" s="2">
        <v>0.69159870000000001</v>
      </c>
      <c r="BD68" s="2">
        <v>1.1050758000000001</v>
      </c>
      <c r="BE68" s="2">
        <v>20.2582874</v>
      </c>
      <c r="BF68" s="2">
        <v>2.1875453</v>
      </c>
      <c r="BG68" s="2">
        <v>1.509822</v>
      </c>
      <c r="BH68" s="2">
        <v>0.67396460000000002</v>
      </c>
      <c r="BI68" s="2">
        <v>1.3494847999999999</v>
      </c>
      <c r="BJ68" s="2">
        <v>38.299999999999997</v>
      </c>
      <c r="BK68" s="2">
        <v>0.5</v>
      </c>
      <c r="BL68" s="2">
        <v>1.0597167000000001</v>
      </c>
      <c r="BM68" s="2">
        <v>0.96136299999999997</v>
      </c>
      <c r="BN68" s="2">
        <v>2.7463236000000002</v>
      </c>
      <c r="BO68" s="2">
        <v>20.680904399999999</v>
      </c>
      <c r="BP68" s="2">
        <v>2.6318931999999999</v>
      </c>
      <c r="BQ68" s="2">
        <v>6.7284369000000002</v>
      </c>
      <c r="BR68" s="2">
        <v>1.7268597999999999</v>
      </c>
      <c r="BS68" s="2">
        <v>1.3468529</v>
      </c>
      <c r="BT68" s="2">
        <v>26.6</v>
      </c>
      <c r="BU68" s="2">
        <v>0.5</v>
      </c>
      <c r="BV68" s="2">
        <v>0.73611369999999998</v>
      </c>
      <c r="BW68" s="2">
        <v>0.6702747</v>
      </c>
      <c r="BX68" s="2">
        <v>2.5067205000000001</v>
      </c>
      <c r="BY68" s="2">
        <v>10.709748299999999</v>
      </c>
      <c r="BZ68" s="2">
        <v>2.4722797999999999</v>
      </c>
      <c r="CA68" s="2">
        <v>6.0999017000000002</v>
      </c>
      <c r="CB68" s="2">
        <v>1.5950354</v>
      </c>
      <c r="CC68" s="2">
        <v>1.3481072000000001</v>
      </c>
      <c r="CD68" s="2">
        <v>36.299999999999997</v>
      </c>
      <c r="CE68" s="2">
        <v>0.5</v>
      </c>
      <c r="CF68" s="2">
        <v>0.71280589999999999</v>
      </c>
      <c r="CG68" s="2">
        <v>0.94574950000000002</v>
      </c>
      <c r="CH68" s="2">
        <v>2.4465370000000002</v>
      </c>
      <c r="CI68" s="2">
        <v>20.460754399999999</v>
      </c>
      <c r="CJ68" s="2">
        <v>1.7367116</v>
      </c>
      <c r="CK68" s="2">
        <v>6.6618842999999996</v>
      </c>
      <c r="CL68" s="2">
        <v>1.5682324000000001</v>
      </c>
      <c r="CM68" s="2">
        <v>1.3468529</v>
      </c>
      <c r="CO68" t="str">
        <f t="shared" si="4"/>
        <v>CA_Sacramento0010</v>
      </c>
      <c r="CP68">
        <f t="shared" si="5"/>
        <v>38.4</v>
      </c>
      <c r="CQ68">
        <f t="shared" si="6"/>
        <v>0.5</v>
      </c>
      <c r="CR68">
        <f t="shared" si="7"/>
        <v>1.0600039999999999</v>
      </c>
      <c r="CS68">
        <f t="shared" si="8"/>
        <v>0.9618179</v>
      </c>
      <c r="CT68">
        <f t="shared" si="9"/>
        <v>2.7547592999999999</v>
      </c>
      <c r="CU68">
        <f t="shared" si="10"/>
        <v>20.685901600000001</v>
      </c>
      <c r="CV68">
        <f t="shared" si="11"/>
        <v>2.6572122999999999</v>
      </c>
      <c r="CW68">
        <f t="shared" si="12"/>
        <v>6.7334328000000001</v>
      </c>
      <c r="CX68">
        <f t="shared" si="13"/>
        <v>1.7333533000000001</v>
      </c>
      <c r="CY68">
        <f t="shared" si="14"/>
        <v>1.3468529</v>
      </c>
      <c r="CZ68">
        <f t="shared" si="15"/>
        <v>7.5000000000000036</v>
      </c>
      <c r="DA68">
        <f t="shared" si="16"/>
        <v>0.5</v>
      </c>
      <c r="DB68">
        <f t="shared" si="17"/>
        <v>-0.23713569999999962</v>
      </c>
      <c r="DC68">
        <f t="shared" si="18"/>
        <v>0.52601839999999989</v>
      </c>
      <c r="DD68">
        <f t="shared" si="19"/>
        <v>0.67327720000000113</v>
      </c>
      <c r="DE68">
        <f t="shared" si="20"/>
        <v>3.5994846999999908</v>
      </c>
      <c r="DF68">
        <f t="shared" si="21"/>
        <v>-1.0693321999999994</v>
      </c>
      <c r="DG68">
        <f t="shared" si="22"/>
        <v>3.2478498</v>
      </c>
      <c r="DH68">
        <f t="shared" si="23"/>
        <v>0.33870679999999931</v>
      </c>
      <c r="DI68">
        <f t="shared" si="24"/>
        <v>0.18196860000000004</v>
      </c>
      <c r="DJ68">
        <f t="shared" si="25"/>
        <v>0.29999999999999716</v>
      </c>
      <c r="DK68">
        <f t="shared" si="26"/>
        <v>0</v>
      </c>
      <c r="DL68">
        <f t="shared" si="27"/>
        <v>7.0436999999998751E-3</v>
      </c>
      <c r="DM68">
        <f t="shared" si="28"/>
        <v>0</v>
      </c>
      <c r="DN68">
        <f t="shared" si="29"/>
        <v>4.6580800000000089E-2</v>
      </c>
      <c r="DO68">
        <f t="shared" si="30"/>
        <v>0</v>
      </c>
      <c r="DP68">
        <f t="shared" si="31"/>
        <v>0.13707139999999995</v>
      </c>
      <c r="DQ68">
        <f t="shared" si="32"/>
        <v>2.7281300000000286E-2</v>
      </c>
      <c r="DR68">
        <f t="shared" si="33"/>
        <v>3.3846100000000101E-2</v>
      </c>
      <c r="DS68">
        <f t="shared" si="34"/>
        <v>0</v>
      </c>
      <c r="DT68">
        <f t="shared" si="35"/>
        <v>5.6000000000000014</v>
      </c>
      <c r="DU68">
        <f t="shared" si="36"/>
        <v>0</v>
      </c>
      <c r="DV68">
        <f t="shared" si="37"/>
        <v>0.5388058</v>
      </c>
      <c r="DW68">
        <f t="shared" si="38"/>
        <v>-0.21748919999999994</v>
      </c>
      <c r="DX68">
        <f t="shared" si="39"/>
        <v>-0.4534619000000002</v>
      </c>
      <c r="DY68">
        <f t="shared" si="40"/>
        <v>6.0832748000000016</v>
      </c>
      <c r="DZ68">
        <f t="shared" si="41"/>
        <v>1.6881917999999998</v>
      </c>
      <c r="EA68">
        <f t="shared" si="42"/>
        <v>-3.0763550000000004</v>
      </c>
      <c r="EB68">
        <f t="shared" si="43"/>
        <v>-0.1610609999999999</v>
      </c>
      <c r="EC68">
        <f t="shared" si="44"/>
        <v>1.1687704999999999</v>
      </c>
      <c r="ED68">
        <f t="shared" si="45"/>
        <v>0.10000000000000142</v>
      </c>
      <c r="EE68">
        <f t="shared" si="46"/>
        <v>0</v>
      </c>
      <c r="EF68">
        <f t="shared" si="47"/>
        <v>1.3689999999999536E-4</v>
      </c>
      <c r="EG68">
        <f t="shared" si="48"/>
        <v>2.8159999999999297E-4</v>
      </c>
      <c r="EH68">
        <f t="shared" si="49"/>
        <v>2.3582400000000003E-2</v>
      </c>
      <c r="EI68">
        <f t="shared" si="50"/>
        <v>2.0675000000025534E-3</v>
      </c>
      <c r="EJ68">
        <f t="shared" si="51"/>
        <v>1.5665000000000262E-3</v>
      </c>
      <c r="EK68">
        <f t="shared" si="52"/>
        <v>7.9628999999999728E-2</v>
      </c>
      <c r="EL68">
        <f t="shared" si="53"/>
        <v>1.5127500000000182E-2</v>
      </c>
      <c r="EM68">
        <f t="shared" si="54"/>
        <v>0</v>
      </c>
      <c r="EN68">
        <f t="shared" si="55"/>
        <v>1.6999999999999957</v>
      </c>
      <c r="EO68">
        <f t="shared" si="56"/>
        <v>0</v>
      </c>
      <c r="EP68">
        <f t="shared" si="57"/>
        <v>2.7152899999999924E-2</v>
      </c>
      <c r="EQ68">
        <f t="shared" si="58"/>
        <v>7.4721400000000049E-2</v>
      </c>
      <c r="ER68">
        <f t="shared" si="59"/>
        <v>0.25040050000000003</v>
      </c>
      <c r="ES68">
        <f t="shared" si="60"/>
        <v>0.36716270000000151</v>
      </c>
      <c r="ET68">
        <f t="shared" si="61"/>
        <v>0.29929549999999994</v>
      </c>
      <c r="EU68">
        <f t="shared" si="62"/>
        <v>0.52134139999999984</v>
      </c>
      <c r="EV68">
        <f t="shared" si="63"/>
        <v>0.13741290000000017</v>
      </c>
      <c r="EW68">
        <f t="shared" si="64"/>
        <v>0</v>
      </c>
      <c r="EX68">
        <f t="shared" si="65"/>
        <v>9.1999999999999993</v>
      </c>
      <c r="EY68">
        <f t="shared" si="66"/>
        <v>0</v>
      </c>
      <c r="EZ68">
        <f t="shared" si="67"/>
        <v>5.2624699999999969E-2</v>
      </c>
      <c r="FA68">
        <f t="shared" si="68"/>
        <v>0.27021919999999999</v>
      </c>
      <c r="FB68">
        <f t="shared" si="69"/>
        <v>1.6496834999999999</v>
      </c>
      <c r="FC68">
        <f t="shared" si="70"/>
        <v>0.42761420000000072</v>
      </c>
      <c r="FD68">
        <f t="shared" si="71"/>
        <v>0.46966699999999983</v>
      </c>
      <c r="FE68">
        <f t="shared" si="72"/>
        <v>5.2236108000000003</v>
      </c>
      <c r="FF68">
        <f t="shared" si="73"/>
        <v>1.0593887</v>
      </c>
      <c r="FG68">
        <f t="shared" si="74"/>
        <v>-2.6318999999999093E-3</v>
      </c>
      <c r="FH68">
        <f t="shared" si="75"/>
        <v>0.10000000000000142</v>
      </c>
      <c r="FI68">
        <f t="shared" si="76"/>
        <v>0</v>
      </c>
      <c r="FJ68">
        <f t="shared" si="77"/>
        <v>2.8729999999987932E-4</v>
      </c>
      <c r="FK68">
        <f t="shared" si="78"/>
        <v>4.5490000000003583E-4</v>
      </c>
      <c r="FL68">
        <f t="shared" si="79"/>
        <v>8.4356999999997129E-3</v>
      </c>
      <c r="FM68">
        <f t="shared" si="80"/>
        <v>4.9972000000018113E-3</v>
      </c>
      <c r="FN68">
        <f t="shared" si="81"/>
        <v>2.5319099999999928E-2</v>
      </c>
      <c r="FO68">
        <f t="shared" si="82"/>
        <v>4.9958999999999421E-3</v>
      </c>
      <c r="FP68">
        <f t="shared" si="83"/>
        <v>6.4935000000001519E-3</v>
      </c>
      <c r="FQ68">
        <f t="shared" si="84"/>
        <v>0</v>
      </c>
      <c r="FR68">
        <f t="shared" si="85"/>
        <v>11.799999999999997</v>
      </c>
      <c r="FS68">
        <f t="shared" si="86"/>
        <v>0</v>
      </c>
      <c r="FT68">
        <f t="shared" si="87"/>
        <v>0.32389029999999996</v>
      </c>
      <c r="FU68">
        <f t="shared" si="88"/>
        <v>0.2915432</v>
      </c>
      <c r="FV68">
        <f t="shared" si="89"/>
        <v>0.24803879999999978</v>
      </c>
      <c r="FW68">
        <f t="shared" si="90"/>
        <v>9.9761533000000018</v>
      </c>
      <c r="FX68">
        <f t="shared" si="91"/>
        <v>0.18493249999999994</v>
      </c>
      <c r="FY68">
        <f t="shared" si="92"/>
        <v>0.6335310999999999</v>
      </c>
      <c r="FZ68">
        <f t="shared" si="93"/>
        <v>0.1383179000000001</v>
      </c>
      <c r="GA68">
        <f t="shared" si="94"/>
        <v>-1.2543000000000415E-3</v>
      </c>
      <c r="GB68">
        <f t="shared" si="95"/>
        <v>2.1000000000000014</v>
      </c>
      <c r="GC68">
        <f t="shared" si="96"/>
        <v>0</v>
      </c>
      <c r="GD68">
        <f t="shared" si="97"/>
        <v>0.34719809999999995</v>
      </c>
      <c r="GE68">
        <f t="shared" si="98"/>
        <v>1.6068399999999983E-2</v>
      </c>
      <c r="GF68">
        <f t="shared" si="99"/>
        <v>0.30822229999999973</v>
      </c>
      <c r="GG68">
        <f t="shared" si="100"/>
        <v>0.2251472000000021</v>
      </c>
      <c r="GH68">
        <f t="shared" si="101"/>
        <v>0.92050069999999984</v>
      </c>
      <c r="GI68">
        <f t="shared" si="102"/>
        <v>7.1548500000000459E-2</v>
      </c>
      <c r="GJ68">
        <f t="shared" si="103"/>
        <v>0.16512090000000001</v>
      </c>
      <c r="GK68">
        <f t="shared" si="104"/>
        <v>0</v>
      </c>
    </row>
    <row r="69" spans="1:193" x14ac:dyDescent="0.25">
      <c r="A69" t="s">
        <v>411</v>
      </c>
      <c r="B69">
        <v>41.4</v>
      </c>
      <c r="C69">
        <v>0.5</v>
      </c>
      <c r="D69">
        <v>0.6262276</v>
      </c>
      <c r="E69">
        <v>1.6122570000000001</v>
      </c>
      <c r="F69">
        <v>3.7690248</v>
      </c>
      <c r="G69">
        <v>19.823720900000001</v>
      </c>
      <c r="H69">
        <v>1.1301645</v>
      </c>
      <c r="I69">
        <v>11.536974000000001</v>
      </c>
      <c r="J69">
        <v>2.2275729000000002</v>
      </c>
      <c r="K69">
        <v>0.22961239999999999</v>
      </c>
      <c r="L69" s="2">
        <v>41.3</v>
      </c>
      <c r="M69" s="2">
        <v>0.5</v>
      </c>
      <c r="N69" s="2">
        <v>0.62542620000000004</v>
      </c>
      <c r="O69" s="2">
        <v>1.6122570000000001</v>
      </c>
      <c r="P69" s="2">
        <v>3.7462928</v>
      </c>
      <c r="Q69" s="2">
        <v>19.823720900000001</v>
      </c>
      <c r="R69" s="2">
        <v>1.1112656999999999</v>
      </c>
      <c r="S69" s="2">
        <v>11.482994100000001</v>
      </c>
      <c r="T69" s="2">
        <v>2.2162220000000001</v>
      </c>
      <c r="U69" s="2">
        <v>0.22961239999999999</v>
      </c>
      <c r="V69" s="2">
        <v>38.200000000000003</v>
      </c>
      <c r="W69" s="2">
        <v>0.5</v>
      </c>
      <c r="X69" s="2">
        <v>0.51415599999999995</v>
      </c>
      <c r="Y69" s="2">
        <v>1.1857276000000001</v>
      </c>
      <c r="Z69" s="2">
        <v>3.5733111000000002</v>
      </c>
      <c r="AA69" s="2">
        <v>18.276189800000001</v>
      </c>
      <c r="AB69" s="2">
        <v>1.2529534</v>
      </c>
      <c r="AC69" s="2">
        <v>10.704045300000001</v>
      </c>
      <c r="AD69" s="2">
        <v>2.0809698000000001</v>
      </c>
      <c r="AE69" s="2">
        <v>0.1625298</v>
      </c>
      <c r="AF69" s="2">
        <v>41.2</v>
      </c>
      <c r="AG69" s="2">
        <v>0.5</v>
      </c>
      <c r="AH69" s="2">
        <v>0.62610239999999995</v>
      </c>
      <c r="AI69" s="2">
        <v>1.6118345000000001</v>
      </c>
      <c r="AJ69" s="2">
        <v>3.7356012000000001</v>
      </c>
      <c r="AK69" s="2">
        <v>19.821737299999999</v>
      </c>
      <c r="AL69" s="2">
        <v>1.1293232</v>
      </c>
      <c r="AM69" s="2">
        <v>11.4228077</v>
      </c>
      <c r="AN69" s="2">
        <v>2.2062434999999998</v>
      </c>
      <c r="AO69" s="2">
        <v>0.22961239999999999</v>
      </c>
      <c r="AP69" s="2">
        <v>39.299999999999997</v>
      </c>
      <c r="AQ69" s="2">
        <v>0.5</v>
      </c>
      <c r="AR69" s="2">
        <v>1.0944830999999999</v>
      </c>
      <c r="AS69" s="2">
        <v>1.1487535</v>
      </c>
      <c r="AT69" s="2">
        <v>2.5937638000000001</v>
      </c>
      <c r="AU69" s="2">
        <v>22.0743942</v>
      </c>
      <c r="AV69" s="2">
        <v>2.3291137000000002</v>
      </c>
      <c r="AW69" s="2">
        <v>6.5657344000000002</v>
      </c>
      <c r="AX69" s="2">
        <v>1.6641455999999999</v>
      </c>
      <c r="AY69" s="2">
        <v>1.3370785000000001</v>
      </c>
      <c r="AZ69" s="2">
        <v>30.9</v>
      </c>
      <c r="BA69" s="2">
        <v>0.5</v>
      </c>
      <c r="BB69" s="2">
        <v>1.0576832</v>
      </c>
      <c r="BC69" s="2">
        <v>0.86361860000000001</v>
      </c>
      <c r="BD69" s="2">
        <v>1.0963949</v>
      </c>
      <c r="BE69" s="2">
        <v>21.708210000000001</v>
      </c>
      <c r="BF69" s="2">
        <v>2.1407835</v>
      </c>
      <c r="BG69" s="2">
        <v>1.5475042000000001</v>
      </c>
      <c r="BH69" s="2">
        <v>0.67882500000000001</v>
      </c>
      <c r="BI69" s="2">
        <v>1.3370785000000001</v>
      </c>
      <c r="BJ69" s="2">
        <v>41.4</v>
      </c>
      <c r="BK69" s="2">
        <v>0.5</v>
      </c>
      <c r="BL69" s="2">
        <v>0.62610239999999995</v>
      </c>
      <c r="BM69" s="2">
        <v>1.6116121000000001</v>
      </c>
      <c r="BN69" s="2">
        <v>3.7650383000000001</v>
      </c>
      <c r="BO69" s="2">
        <v>19.819110899999998</v>
      </c>
      <c r="BP69" s="2">
        <v>1.1248568999999999</v>
      </c>
      <c r="BQ69" s="2">
        <v>11.5300846</v>
      </c>
      <c r="BR69" s="2">
        <v>2.2259011000000002</v>
      </c>
      <c r="BS69" s="2">
        <v>0.22961239999999999</v>
      </c>
      <c r="BT69" s="2">
        <v>27.4</v>
      </c>
      <c r="BU69" s="2">
        <v>0.5</v>
      </c>
      <c r="BV69" s="2">
        <v>0.75123700000000004</v>
      </c>
      <c r="BW69" s="2">
        <v>0.74338910000000002</v>
      </c>
      <c r="BX69" s="2">
        <v>2.6034546000000001</v>
      </c>
      <c r="BY69" s="2">
        <v>10.9560938</v>
      </c>
      <c r="BZ69" s="2">
        <v>2.5367910999999999</v>
      </c>
      <c r="CA69" s="2">
        <v>6.3589076999999996</v>
      </c>
      <c r="CB69" s="2">
        <v>1.6526114999999999</v>
      </c>
      <c r="CC69" s="2">
        <v>1.3090695999999999</v>
      </c>
      <c r="CD69" s="2">
        <v>40</v>
      </c>
      <c r="CE69" s="2">
        <v>0.5</v>
      </c>
      <c r="CF69" s="2">
        <v>0.51297409999999999</v>
      </c>
      <c r="CG69" s="2">
        <v>1.1445196</v>
      </c>
      <c r="CH69" s="2">
        <v>2.6224761000000001</v>
      </c>
      <c r="CI69" s="2">
        <v>24.159103399999999</v>
      </c>
      <c r="CJ69" s="2">
        <v>1.6562767</v>
      </c>
      <c r="CK69" s="2">
        <v>7.0626534999999997</v>
      </c>
      <c r="CL69" s="2">
        <v>1.7753749000000001</v>
      </c>
      <c r="CM69" s="2">
        <v>0.60461299999999996</v>
      </c>
      <c r="CO69" t="str">
        <f t="shared" si="4"/>
        <v>CA_Sacramento4001</v>
      </c>
      <c r="CP69">
        <f t="shared" si="5"/>
        <v>41.4</v>
      </c>
      <c r="CQ69">
        <f t="shared" si="6"/>
        <v>0.5</v>
      </c>
      <c r="CR69">
        <f t="shared" si="7"/>
        <v>0.6262276</v>
      </c>
      <c r="CS69">
        <f t="shared" si="8"/>
        <v>1.6122570000000001</v>
      </c>
      <c r="CT69">
        <f t="shared" si="9"/>
        <v>3.7690248</v>
      </c>
      <c r="CU69">
        <f t="shared" si="10"/>
        <v>19.823720900000001</v>
      </c>
      <c r="CV69">
        <f t="shared" si="11"/>
        <v>1.1301645</v>
      </c>
      <c r="CW69">
        <f t="shared" si="12"/>
        <v>11.536974000000001</v>
      </c>
      <c r="CX69">
        <f t="shared" si="13"/>
        <v>2.2275729000000002</v>
      </c>
      <c r="CY69">
        <f t="shared" si="14"/>
        <v>0.22961239999999999</v>
      </c>
      <c r="CZ69">
        <f t="shared" si="15"/>
        <v>9.9000000000000057</v>
      </c>
      <c r="DA69">
        <f t="shared" si="16"/>
        <v>0.5</v>
      </c>
      <c r="DB69">
        <f t="shared" si="17"/>
        <v>1.4245711999999999</v>
      </c>
      <c r="DC69">
        <f t="shared" si="18"/>
        <v>-1.364087</v>
      </c>
      <c r="DD69">
        <f t="shared" si="19"/>
        <v>-2.6468408000000001</v>
      </c>
      <c r="DE69">
        <f t="shared" si="20"/>
        <v>17.872513999999988</v>
      </c>
      <c r="DF69">
        <f t="shared" si="21"/>
        <v>5.3702126999999997</v>
      </c>
      <c r="DG69">
        <f t="shared" si="22"/>
        <v>-14.084086500000002</v>
      </c>
      <c r="DH69">
        <f t="shared" si="23"/>
        <v>-1.0927169000000014</v>
      </c>
      <c r="DI69">
        <f t="shared" si="24"/>
        <v>3.8319198000000001</v>
      </c>
      <c r="DJ69">
        <f t="shared" si="25"/>
        <v>0.10000000000000142</v>
      </c>
      <c r="DK69">
        <f t="shared" si="26"/>
        <v>0</v>
      </c>
      <c r="DL69">
        <f t="shared" si="27"/>
        <v>8.0139999999995215E-4</v>
      </c>
      <c r="DM69">
        <f t="shared" si="28"/>
        <v>0</v>
      </c>
      <c r="DN69">
        <f t="shared" si="29"/>
        <v>2.2731999999999974E-2</v>
      </c>
      <c r="DO69">
        <f t="shared" si="30"/>
        <v>0</v>
      </c>
      <c r="DP69">
        <f t="shared" si="31"/>
        <v>1.8898800000000104E-2</v>
      </c>
      <c r="DQ69">
        <f t="shared" si="32"/>
        <v>5.3979899999999859E-2</v>
      </c>
      <c r="DR69">
        <f t="shared" si="33"/>
        <v>1.1350900000000053E-2</v>
      </c>
      <c r="DS69">
        <f t="shared" si="34"/>
        <v>0</v>
      </c>
      <c r="DT69">
        <f t="shared" si="35"/>
        <v>3.1999999999999957</v>
      </c>
      <c r="DU69">
        <f t="shared" si="36"/>
        <v>0</v>
      </c>
      <c r="DV69">
        <f t="shared" si="37"/>
        <v>0.11207160000000005</v>
      </c>
      <c r="DW69">
        <f t="shared" si="38"/>
        <v>0.42652939999999995</v>
      </c>
      <c r="DX69">
        <f t="shared" si="39"/>
        <v>0.19571369999999977</v>
      </c>
      <c r="DY69">
        <f t="shared" si="40"/>
        <v>1.5475311000000005</v>
      </c>
      <c r="DZ69">
        <f t="shared" si="41"/>
        <v>-0.12278889999999998</v>
      </c>
      <c r="EA69">
        <f t="shared" si="42"/>
        <v>0.83292870000000008</v>
      </c>
      <c r="EB69">
        <f t="shared" si="43"/>
        <v>0.1466031000000001</v>
      </c>
      <c r="EC69">
        <f t="shared" si="44"/>
        <v>6.7082599999999992E-2</v>
      </c>
      <c r="ED69">
        <f t="shared" si="45"/>
        <v>0.19999999999999574</v>
      </c>
      <c r="EE69">
        <f t="shared" si="46"/>
        <v>0</v>
      </c>
      <c r="EF69">
        <f t="shared" si="47"/>
        <v>1.252000000000475E-4</v>
      </c>
      <c r="EG69">
        <f t="shared" si="48"/>
        <v>4.2249999999999233E-4</v>
      </c>
      <c r="EH69">
        <f t="shared" si="49"/>
        <v>3.3423599999999887E-2</v>
      </c>
      <c r="EI69">
        <f t="shared" si="50"/>
        <v>1.9836000000026388E-3</v>
      </c>
      <c r="EJ69">
        <f t="shared" si="51"/>
        <v>8.4130000000004479E-4</v>
      </c>
      <c r="EK69">
        <f t="shared" si="52"/>
        <v>0.11416630000000083</v>
      </c>
      <c r="EL69">
        <f t="shared" si="53"/>
        <v>2.1329400000000387E-2</v>
      </c>
      <c r="EM69">
        <f t="shared" si="54"/>
        <v>0</v>
      </c>
      <c r="EN69">
        <f t="shared" si="55"/>
        <v>2.1000000000000014</v>
      </c>
      <c r="EO69">
        <f t="shared" si="56"/>
        <v>0</v>
      </c>
      <c r="EP69">
        <f t="shared" si="57"/>
        <v>-0.46825549999999994</v>
      </c>
      <c r="EQ69">
        <f t="shared" si="58"/>
        <v>0.46350350000000007</v>
      </c>
      <c r="ER69">
        <f t="shared" si="59"/>
        <v>1.1752609999999999</v>
      </c>
      <c r="ES69">
        <f t="shared" si="60"/>
        <v>-2.250673299999999</v>
      </c>
      <c r="ET69">
        <f t="shared" si="61"/>
        <v>-1.1989492000000002</v>
      </c>
      <c r="EU69">
        <f t="shared" si="62"/>
        <v>4.9712396000000005</v>
      </c>
      <c r="EV69">
        <f t="shared" si="63"/>
        <v>0.5634273000000003</v>
      </c>
      <c r="EW69">
        <f t="shared" si="64"/>
        <v>-1.1074661000000001</v>
      </c>
      <c r="EX69">
        <f t="shared" si="65"/>
        <v>10.5</v>
      </c>
      <c r="EY69">
        <f t="shared" si="66"/>
        <v>0</v>
      </c>
      <c r="EZ69">
        <f t="shared" si="67"/>
        <v>-0.43145560000000005</v>
      </c>
      <c r="FA69">
        <f t="shared" si="68"/>
        <v>0.74863840000000004</v>
      </c>
      <c r="FB69">
        <f t="shared" si="69"/>
        <v>2.6726299</v>
      </c>
      <c r="FC69">
        <f t="shared" si="70"/>
        <v>-1.8844890999999997</v>
      </c>
      <c r="FD69">
        <f t="shared" si="71"/>
        <v>-1.0106189999999999</v>
      </c>
      <c r="FE69">
        <f t="shared" si="72"/>
        <v>9.9894698000000002</v>
      </c>
      <c r="FF69">
        <f t="shared" si="73"/>
        <v>1.5487479000000002</v>
      </c>
      <c r="FG69">
        <f t="shared" si="74"/>
        <v>-1.1074661000000001</v>
      </c>
      <c r="FH69">
        <f t="shared" si="75"/>
        <v>0</v>
      </c>
      <c r="FI69">
        <f t="shared" si="76"/>
        <v>0</v>
      </c>
      <c r="FJ69">
        <f t="shared" si="77"/>
        <v>1.252000000000475E-4</v>
      </c>
      <c r="FK69">
        <f t="shared" si="78"/>
        <v>6.4489999999994829E-4</v>
      </c>
      <c r="FL69">
        <f t="shared" si="79"/>
        <v>3.9864999999998929E-3</v>
      </c>
      <c r="FM69">
        <f t="shared" si="80"/>
        <v>4.6100000000031116E-3</v>
      </c>
      <c r="FN69">
        <f t="shared" si="81"/>
        <v>5.3076000000000789E-3</v>
      </c>
      <c r="FO69">
        <f t="shared" si="82"/>
        <v>6.8894000000003786E-3</v>
      </c>
      <c r="FP69">
        <f t="shared" si="83"/>
        <v>1.6718000000000011E-3</v>
      </c>
      <c r="FQ69">
        <f t="shared" si="84"/>
        <v>0</v>
      </c>
      <c r="FR69">
        <f t="shared" si="85"/>
        <v>14</v>
      </c>
      <c r="FS69">
        <f t="shared" si="86"/>
        <v>0</v>
      </c>
      <c r="FT69">
        <f t="shared" si="87"/>
        <v>-0.12500940000000005</v>
      </c>
      <c r="FU69">
        <f t="shared" si="88"/>
        <v>0.86886790000000003</v>
      </c>
      <c r="FV69">
        <f t="shared" si="89"/>
        <v>1.1655701999999999</v>
      </c>
      <c r="FW69">
        <f t="shared" si="90"/>
        <v>8.8676271000000018</v>
      </c>
      <c r="FX69">
        <f t="shared" si="91"/>
        <v>-1.4066265999999998</v>
      </c>
      <c r="FY69">
        <f t="shared" si="92"/>
        <v>5.1780663000000011</v>
      </c>
      <c r="FZ69">
        <f t="shared" si="93"/>
        <v>0.57496140000000029</v>
      </c>
      <c r="GA69">
        <f t="shared" si="94"/>
        <v>-1.0794572</v>
      </c>
      <c r="GB69">
        <f t="shared" si="95"/>
        <v>1.3999999999999986</v>
      </c>
      <c r="GC69">
        <f t="shared" si="96"/>
        <v>0</v>
      </c>
      <c r="GD69">
        <f t="shared" si="97"/>
        <v>0.11325350000000001</v>
      </c>
      <c r="GE69">
        <f t="shared" si="98"/>
        <v>0.46773740000000008</v>
      </c>
      <c r="GF69">
        <f t="shared" si="99"/>
        <v>1.1465486999999999</v>
      </c>
      <c r="GG69">
        <f t="shared" si="100"/>
        <v>-4.3353824999999979</v>
      </c>
      <c r="GH69">
        <f t="shared" si="101"/>
        <v>-0.52611220000000003</v>
      </c>
      <c r="GI69">
        <f t="shared" si="102"/>
        <v>4.474320500000001</v>
      </c>
      <c r="GJ69">
        <f t="shared" si="103"/>
        <v>0.4521980000000001</v>
      </c>
      <c r="GK69">
        <f t="shared" si="104"/>
        <v>-0.37500059999999996</v>
      </c>
    </row>
    <row r="70" spans="1:193" x14ac:dyDescent="0.25">
      <c r="A70" t="s">
        <v>412</v>
      </c>
      <c r="B70">
        <v>16</v>
      </c>
      <c r="C70">
        <v>0.5</v>
      </c>
      <c r="D70">
        <v>0.79758479999999998</v>
      </c>
      <c r="E70">
        <v>1.1471534000000001</v>
      </c>
      <c r="F70">
        <v>1.6028178</v>
      </c>
      <c r="G70">
        <v>5.6455855000000001</v>
      </c>
      <c r="H70">
        <v>1.6438155000000001</v>
      </c>
      <c r="I70">
        <v>3.5628468999999998</v>
      </c>
      <c r="J70">
        <v>0.93265600000000004</v>
      </c>
      <c r="K70">
        <v>0.20087379999999999</v>
      </c>
      <c r="L70" s="2">
        <v>15.8</v>
      </c>
      <c r="M70" s="2">
        <v>0.5</v>
      </c>
      <c r="N70" s="2">
        <v>0.79404680000000005</v>
      </c>
      <c r="O70" s="2">
        <v>1.1471534000000001</v>
      </c>
      <c r="P70" s="2">
        <v>1.5597432</v>
      </c>
      <c r="Q70" s="2">
        <v>5.6455855000000001</v>
      </c>
      <c r="R70" s="2">
        <v>1.5380419000000001</v>
      </c>
      <c r="S70" s="2">
        <v>3.5392155999999999</v>
      </c>
      <c r="T70" s="2">
        <v>0.9077501</v>
      </c>
      <c r="U70" s="2">
        <v>0.20087379999999999</v>
      </c>
      <c r="V70" s="2">
        <v>14</v>
      </c>
      <c r="W70" s="2">
        <v>0.5</v>
      </c>
      <c r="X70" s="2">
        <v>0.6479741</v>
      </c>
      <c r="Y70" s="2">
        <v>0.9148153</v>
      </c>
      <c r="Z70" s="2">
        <v>1.6488</v>
      </c>
      <c r="AA70" s="2">
        <v>3.9859688000000002</v>
      </c>
      <c r="AB70" s="2">
        <v>1.2082379999999999</v>
      </c>
      <c r="AC70" s="2">
        <v>4.1683558999999999</v>
      </c>
      <c r="AD70" s="2">
        <v>0.8658825</v>
      </c>
      <c r="AE70" s="2">
        <v>0.14363699999999999</v>
      </c>
      <c r="AF70" s="2">
        <v>16</v>
      </c>
      <c r="AG70" s="2">
        <v>0.5</v>
      </c>
      <c r="AH70" s="2">
        <v>0.79750500000000002</v>
      </c>
      <c r="AI70" s="2">
        <v>1.1456199</v>
      </c>
      <c r="AJ70" s="2">
        <v>1.5996045999999999</v>
      </c>
      <c r="AK70" s="2">
        <v>5.6440562999999999</v>
      </c>
      <c r="AL70" s="2">
        <v>1.6416767000000001</v>
      </c>
      <c r="AM70" s="2">
        <v>3.5543331999999999</v>
      </c>
      <c r="AN70" s="2">
        <v>0.93075839999999999</v>
      </c>
      <c r="AO70" s="2">
        <v>0.20087379999999999</v>
      </c>
      <c r="AP70" s="2">
        <v>15.2</v>
      </c>
      <c r="AQ70" s="2">
        <v>0.5</v>
      </c>
      <c r="AR70" s="2">
        <v>0.98713989999999996</v>
      </c>
      <c r="AS70" s="2">
        <v>0.91875189999999995</v>
      </c>
      <c r="AT70" s="2">
        <v>1.2831558999999999</v>
      </c>
      <c r="AU70" s="2">
        <v>6.1992010999999998</v>
      </c>
      <c r="AV70" s="2">
        <v>2.0986543000000002</v>
      </c>
      <c r="AW70" s="2">
        <v>1.9207988</v>
      </c>
      <c r="AX70" s="2">
        <v>0.96089119999999995</v>
      </c>
      <c r="AY70" s="2">
        <v>0.38081680000000001</v>
      </c>
      <c r="AZ70" s="2">
        <v>11.7</v>
      </c>
      <c r="BA70" s="2">
        <v>0.5</v>
      </c>
      <c r="BB70" s="2">
        <v>0.83474099999999996</v>
      </c>
      <c r="BC70" s="2">
        <v>0.90268269999999995</v>
      </c>
      <c r="BD70" s="2">
        <v>0.76537809999999995</v>
      </c>
      <c r="BE70" s="2">
        <v>5.8177251999999999</v>
      </c>
      <c r="BF70" s="2">
        <v>1.3871450000000001</v>
      </c>
      <c r="BG70" s="2">
        <v>0.93758160000000001</v>
      </c>
      <c r="BH70" s="2">
        <v>0.43935469999999999</v>
      </c>
      <c r="BI70" s="2">
        <v>0.2041888</v>
      </c>
      <c r="BJ70" s="2">
        <v>15.9</v>
      </c>
      <c r="BK70" s="2">
        <v>0.5</v>
      </c>
      <c r="BL70" s="2">
        <v>0.79700870000000001</v>
      </c>
      <c r="BM70" s="2">
        <v>1.1441608999999999</v>
      </c>
      <c r="BN70" s="2">
        <v>1.5858886000000001</v>
      </c>
      <c r="BO70" s="2">
        <v>5.6409025000000002</v>
      </c>
      <c r="BP70" s="2">
        <v>1.5997484</v>
      </c>
      <c r="BQ70" s="2">
        <v>3.5564019999999998</v>
      </c>
      <c r="BR70" s="2">
        <v>0.92297779999999996</v>
      </c>
      <c r="BS70" s="2">
        <v>0.20087379999999999</v>
      </c>
      <c r="BT70" s="2">
        <v>13.2</v>
      </c>
      <c r="BU70" s="2">
        <v>0.5</v>
      </c>
      <c r="BV70" s="2">
        <v>0.81659119999999996</v>
      </c>
      <c r="BW70" s="2">
        <v>0.79254080000000005</v>
      </c>
      <c r="BX70" s="2">
        <v>1.4013663999999999</v>
      </c>
      <c r="BY70" s="2">
        <v>4.0378851999999998</v>
      </c>
      <c r="BZ70" s="2">
        <v>2.0342882000000002</v>
      </c>
      <c r="CA70" s="2">
        <v>2.3680197999999999</v>
      </c>
      <c r="CB70" s="2">
        <v>0.97971960000000002</v>
      </c>
      <c r="CC70" s="2">
        <v>0.3635487</v>
      </c>
      <c r="CD70" s="2">
        <v>14.5</v>
      </c>
      <c r="CE70" s="2">
        <v>0.5</v>
      </c>
      <c r="CF70" s="2">
        <v>0.40402159999999998</v>
      </c>
      <c r="CG70" s="2">
        <v>1.1283574000000001</v>
      </c>
      <c r="CH70" s="2">
        <v>1.3729392</v>
      </c>
      <c r="CI70" s="2">
        <v>5.5201726000000004</v>
      </c>
      <c r="CJ70" s="2">
        <v>1.0639292</v>
      </c>
      <c r="CK70" s="2">
        <v>3.4767027000000001</v>
      </c>
      <c r="CL70" s="2">
        <v>0.83495520000000001</v>
      </c>
      <c r="CM70" s="2">
        <v>0.20042550000000001</v>
      </c>
      <c r="CO70" t="str">
        <f t="shared" si="4"/>
        <v>CA_San Benito0002</v>
      </c>
      <c r="CP70">
        <f t="shared" si="5"/>
        <v>16</v>
      </c>
      <c r="CQ70">
        <f t="shared" si="6"/>
        <v>0.5</v>
      </c>
      <c r="CR70">
        <f t="shared" si="7"/>
        <v>0.79758479999999998</v>
      </c>
      <c r="CS70">
        <f t="shared" si="8"/>
        <v>1.1471534000000001</v>
      </c>
      <c r="CT70">
        <f t="shared" si="9"/>
        <v>1.6028178</v>
      </c>
      <c r="CU70">
        <f t="shared" si="10"/>
        <v>5.6455855000000001</v>
      </c>
      <c r="CV70">
        <f t="shared" si="11"/>
        <v>1.6438155000000001</v>
      </c>
      <c r="CW70">
        <f t="shared" si="12"/>
        <v>3.5628468999999998</v>
      </c>
      <c r="CX70">
        <f t="shared" si="13"/>
        <v>0.93265600000000004</v>
      </c>
      <c r="CY70">
        <f t="shared" si="14"/>
        <v>0.20087379999999999</v>
      </c>
      <c r="CZ70">
        <f t="shared" si="15"/>
        <v>4.2999999999999989</v>
      </c>
      <c r="DA70">
        <f t="shared" si="16"/>
        <v>0.5</v>
      </c>
      <c r="DB70">
        <f t="shared" si="17"/>
        <v>0.49593470000000006</v>
      </c>
      <c r="DC70">
        <f t="shared" si="18"/>
        <v>6.4008499999999469E-2</v>
      </c>
      <c r="DD70">
        <f t="shared" si="19"/>
        <v>-2.8485999999998679E-3</v>
      </c>
      <c r="DE70">
        <f t="shared" si="20"/>
        <v>2.9723986999999994</v>
      </c>
      <c r="DF70">
        <f t="shared" si="21"/>
        <v>1.0650131999999999</v>
      </c>
      <c r="DG70">
        <f t="shared" si="22"/>
        <v>-1.4185186999999986</v>
      </c>
      <c r="DH70">
        <f t="shared" si="23"/>
        <v>0.31369749999999963</v>
      </c>
      <c r="DI70">
        <f t="shared" si="24"/>
        <v>0.48912160000000005</v>
      </c>
      <c r="DJ70">
        <f t="shared" si="25"/>
        <v>0.19999999999999929</v>
      </c>
      <c r="DK70">
        <f t="shared" si="26"/>
        <v>0</v>
      </c>
      <c r="DL70">
        <f t="shared" si="27"/>
        <v>3.5379999999999301E-3</v>
      </c>
      <c r="DM70">
        <f t="shared" si="28"/>
        <v>0</v>
      </c>
      <c r="DN70">
        <f t="shared" si="29"/>
        <v>4.3074599999999963E-2</v>
      </c>
      <c r="DO70">
        <f t="shared" si="30"/>
        <v>0</v>
      </c>
      <c r="DP70">
        <f t="shared" si="31"/>
        <v>0.10577360000000002</v>
      </c>
      <c r="DQ70">
        <f t="shared" si="32"/>
        <v>2.3631299999999911E-2</v>
      </c>
      <c r="DR70">
        <f t="shared" si="33"/>
        <v>2.4905900000000036E-2</v>
      </c>
      <c r="DS70">
        <f t="shared" si="34"/>
        <v>0</v>
      </c>
      <c r="DT70">
        <f t="shared" si="35"/>
        <v>2</v>
      </c>
      <c r="DU70">
        <f t="shared" si="36"/>
        <v>0</v>
      </c>
      <c r="DV70">
        <f t="shared" si="37"/>
        <v>0.14961069999999999</v>
      </c>
      <c r="DW70">
        <f t="shared" si="38"/>
        <v>0.2323381000000001</v>
      </c>
      <c r="DX70">
        <f t="shared" si="39"/>
        <v>-4.5982200000000084E-2</v>
      </c>
      <c r="DY70">
        <f t="shared" si="40"/>
        <v>1.6596166999999999</v>
      </c>
      <c r="DZ70">
        <f t="shared" si="41"/>
        <v>0.43557750000000017</v>
      </c>
      <c r="EA70">
        <f t="shared" si="42"/>
        <v>-0.60550900000000007</v>
      </c>
      <c r="EB70">
        <f t="shared" si="43"/>
        <v>6.6773500000000041E-2</v>
      </c>
      <c r="EC70">
        <f t="shared" si="44"/>
        <v>5.7236800000000004E-2</v>
      </c>
      <c r="ED70">
        <f t="shared" si="45"/>
        <v>0</v>
      </c>
      <c r="EE70">
        <f t="shared" si="46"/>
        <v>0</v>
      </c>
      <c r="EF70">
        <f t="shared" si="47"/>
        <v>7.9799999999963234E-5</v>
      </c>
      <c r="EG70">
        <f t="shared" si="48"/>
        <v>1.5335000000000765E-3</v>
      </c>
      <c r="EH70">
        <f t="shared" si="49"/>
        <v>3.2132000000000271E-3</v>
      </c>
      <c r="EI70">
        <f t="shared" si="50"/>
        <v>1.5292000000002304E-3</v>
      </c>
      <c r="EJ70">
        <f t="shared" si="51"/>
        <v>2.1387999999999963E-3</v>
      </c>
      <c r="EK70">
        <f t="shared" si="52"/>
        <v>8.5136999999999574E-3</v>
      </c>
      <c r="EL70">
        <f t="shared" si="53"/>
        <v>1.8976000000000548E-3</v>
      </c>
      <c r="EM70">
        <f t="shared" si="54"/>
        <v>0</v>
      </c>
      <c r="EN70">
        <f t="shared" si="55"/>
        <v>0.80000000000000071</v>
      </c>
      <c r="EO70">
        <f t="shared" si="56"/>
        <v>0</v>
      </c>
      <c r="EP70">
        <f t="shared" si="57"/>
        <v>-0.18955509999999998</v>
      </c>
      <c r="EQ70">
        <f t="shared" si="58"/>
        <v>0.22840150000000015</v>
      </c>
      <c r="ER70">
        <f t="shared" si="59"/>
        <v>0.31966190000000005</v>
      </c>
      <c r="ES70">
        <f t="shared" si="60"/>
        <v>-0.55361559999999965</v>
      </c>
      <c r="ET70">
        <f t="shared" si="61"/>
        <v>-0.4548388000000001</v>
      </c>
      <c r="EU70">
        <f t="shared" si="62"/>
        <v>1.6420480999999998</v>
      </c>
      <c r="EV70">
        <f t="shared" si="63"/>
        <v>-2.8235199999999905E-2</v>
      </c>
      <c r="EW70">
        <f t="shared" si="64"/>
        <v>-0.17994300000000002</v>
      </c>
      <c r="EX70">
        <f t="shared" si="65"/>
        <v>4.3000000000000007</v>
      </c>
      <c r="EY70">
        <f t="shared" si="66"/>
        <v>0</v>
      </c>
      <c r="EZ70">
        <f t="shared" si="67"/>
        <v>-3.7156199999999973E-2</v>
      </c>
      <c r="FA70">
        <f t="shared" si="68"/>
        <v>0.24447070000000015</v>
      </c>
      <c r="FB70">
        <f t="shared" si="69"/>
        <v>0.83743970000000001</v>
      </c>
      <c r="FC70">
        <f t="shared" si="70"/>
        <v>-0.17213969999999978</v>
      </c>
      <c r="FD70">
        <f t="shared" si="71"/>
        <v>0.25667050000000002</v>
      </c>
      <c r="FE70">
        <f t="shared" si="72"/>
        <v>2.6252652999999997</v>
      </c>
      <c r="FF70">
        <f t="shared" si="73"/>
        <v>0.49330130000000005</v>
      </c>
      <c r="FG70">
        <f t="shared" si="74"/>
        <v>-3.3150000000000124E-3</v>
      </c>
      <c r="FH70">
        <f t="shared" si="75"/>
        <v>9.9999999999999645E-2</v>
      </c>
      <c r="FI70">
        <f t="shared" si="76"/>
        <v>0</v>
      </c>
      <c r="FJ70">
        <f t="shared" si="77"/>
        <v>5.760999999999683E-4</v>
      </c>
      <c r="FK70">
        <f t="shared" si="78"/>
        <v>2.9925000000001756E-3</v>
      </c>
      <c r="FL70">
        <f t="shared" si="79"/>
        <v>1.6929199999999867E-2</v>
      </c>
      <c r="FM70">
        <f t="shared" si="80"/>
        <v>4.6829999999999927E-3</v>
      </c>
      <c r="FN70">
        <f t="shared" si="81"/>
        <v>4.4067100000000137E-2</v>
      </c>
      <c r="FO70">
        <f t="shared" si="82"/>
        <v>6.4448999999999756E-3</v>
      </c>
      <c r="FP70">
        <f t="shared" si="83"/>
        <v>9.6782000000000812E-3</v>
      </c>
      <c r="FQ70">
        <f t="shared" si="84"/>
        <v>0</v>
      </c>
      <c r="FR70">
        <f t="shared" si="85"/>
        <v>2.8000000000000007</v>
      </c>
      <c r="FS70">
        <f t="shared" si="86"/>
        <v>0</v>
      </c>
      <c r="FT70">
        <f t="shared" si="87"/>
        <v>-1.9006399999999979E-2</v>
      </c>
      <c r="FU70">
        <f t="shared" si="88"/>
        <v>0.35461260000000006</v>
      </c>
      <c r="FV70">
        <f t="shared" si="89"/>
        <v>0.20145140000000006</v>
      </c>
      <c r="FW70">
        <f t="shared" si="90"/>
        <v>1.6077003000000003</v>
      </c>
      <c r="FX70">
        <f t="shared" si="91"/>
        <v>-0.39047270000000012</v>
      </c>
      <c r="FY70">
        <f t="shared" si="92"/>
        <v>1.1948270999999999</v>
      </c>
      <c r="FZ70">
        <f t="shared" si="93"/>
        <v>-4.7063599999999983E-2</v>
      </c>
      <c r="GA70">
        <f t="shared" si="94"/>
        <v>-0.16267490000000001</v>
      </c>
      <c r="GB70">
        <f t="shared" si="95"/>
        <v>1.5</v>
      </c>
      <c r="GC70">
        <f t="shared" si="96"/>
        <v>0</v>
      </c>
      <c r="GD70">
        <f t="shared" si="97"/>
        <v>0.3935632</v>
      </c>
      <c r="GE70">
        <f t="shared" si="98"/>
        <v>1.8796000000000035E-2</v>
      </c>
      <c r="GF70">
        <f t="shared" si="99"/>
        <v>0.22987859999999993</v>
      </c>
      <c r="GG70">
        <f t="shared" si="100"/>
        <v>0.12541289999999972</v>
      </c>
      <c r="GH70">
        <f t="shared" si="101"/>
        <v>0.57988630000000008</v>
      </c>
      <c r="GI70">
        <f t="shared" si="102"/>
        <v>8.6144199999999671E-2</v>
      </c>
      <c r="GJ70">
        <f t="shared" si="103"/>
        <v>9.7700800000000032E-2</v>
      </c>
      <c r="GK70">
        <f t="shared" si="104"/>
        <v>4.4829999999998482E-4</v>
      </c>
    </row>
    <row r="71" spans="1:193" x14ac:dyDescent="0.25">
      <c r="A71" t="s">
        <v>413</v>
      </c>
      <c r="B71">
        <v>41.9</v>
      </c>
      <c r="C71">
        <v>0.5</v>
      </c>
      <c r="D71">
        <v>1.2776741</v>
      </c>
      <c r="E71">
        <v>3.0646651</v>
      </c>
      <c r="F71">
        <v>4.2367587000000002</v>
      </c>
      <c r="G71">
        <v>16.549518599999999</v>
      </c>
      <c r="H71">
        <v>2.6409286999999999</v>
      </c>
      <c r="I71">
        <v>11.1975327</v>
      </c>
      <c r="J71">
        <v>2.2612507000000002</v>
      </c>
      <c r="K71">
        <v>0.19389419999999999</v>
      </c>
      <c r="L71" s="2">
        <v>41.5</v>
      </c>
      <c r="M71" s="2">
        <v>0.5</v>
      </c>
      <c r="N71" s="2">
        <v>1.2698100000000001</v>
      </c>
      <c r="O71" s="2">
        <v>3.0646651</v>
      </c>
      <c r="P71" s="2">
        <v>4.1523051000000004</v>
      </c>
      <c r="Q71" s="2">
        <v>16.549518599999999</v>
      </c>
      <c r="R71" s="2">
        <v>2.4586079000000001</v>
      </c>
      <c r="S71" s="2">
        <v>11.141778</v>
      </c>
      <c r="T71" s="2">
        <v>2.2391554999999999</v>
      </c>
      <c r="U71" s="2">
        <v>0.19389419999999999</v>
      </c>
      <c r="V71" s="2">
        <v>40.299999999999997</v>
      </c>
      <c r="W71" s="2">
        <v>0.5</v>
      </c>
      <c r="X71" s="2">
        <v>1.3127469</v>
      </c>
      <c r="Y71" s="2">
        <v>2.6913611999999998</v>
      </c>
      <c r="Z71" s="2">
        <v>4.2828841000000004</v>
      </c>
      <c r="AA71" s="2">
        <v>15.0526009</v>
      </c>
      <c r="AB71" s="2">
        <v>2.5089583000000002</v>
      </c>
      <c r="AC71" s="2">
        <v>11.5343447</v>
      </c>
      <c r="AD71" s="2">
        <v>2.3171181999999999</v>
      </c>
      <c r="AE71" s="2">
        <v>0.15081910000000001</v>
      </c>
      <c r="AF71" s="2">
        <v>41.8</v>
      </c>
      <c r="AG71" s="2">
        <v>0.5</v>
      </c>
      <c r="AH71" s="2">
        <v>1.2771903</v>
      </c>
      <c r="AI71" s="2">
        <v>3.0623238000000002</v>
      </c>
      <c r="AJ71" s="2">
        <v>4.2314733999999996</v>
      </c>
      <c r="AK71" s="2">
        <v>16.545240400000001</v>
      </c>
      <c r="AL71" s="2">
        <v>2.6344595000000002</v>
      </c>
      <c r="AM71" s="2">
        <v>11.187668800000001</v>
      </c>
      <c r="AN71" s="2">
        <v>2.2589898000000002</v>
      </c>
      <c r="AO71" s="2">
        <v>0.19389419999999999</v>
      </c>
      <c r="AP71" s="2">
        <v>39.700000000000003</v>
      </c>
      <c r="AQ71" s="2">
        <v>0.5</v>
      </c>
      <c r="AR71" s="2">
        <v>1.2297994000000001</v>
      </c>
      <c r="AS71" s="2">
        <v>2.8222127000000001</v>
      </c>
      <c r="AT71" s="2">
        <v>3.9193832999999998</v>
      </c>
      <c r="AU71" s="2">
        <v>16.196536999999999</v>
      </c>
      <c r="AV71" s="2">
        <v>2.3537059</v>
      </c>
      <c r="AW71" s="2">
        <v>10.474202200000001</v>
      </c>
      <c r="AX71" s="2">
        <v>2.1076801000000001</v>
      </c>
      <c r="AY71" s="2">
        <v>0.19389419999999999</v>
      </c>
      <c r="AZ71" s="2">
        <v>24.7</v>
      </c>
      <c r="BA71" s="2">
        <v>0.5</v>
      </c>
      <c r="BB71" s="2">
        <v>1.2611657000000001</v>
      </c>
      <c r="BC71" s="2">
        <v>1.2156992</v>
      </c>
      <c r="BD71" s="2">
        <v>1.3552947</v>
      </c>
      <c r="BE71" s="2">
        <v>15.4504337</v>
      </c>
      <c r="BF71" s="2">
        <v>2.4773784000000001</v>
      </c>
      <c r="BG71" s="2">
        <v>1.5205309</v>
      </c>
      <c r="BH71" s="2">
        <v>0.82477769999999995</v>
      </c>
      <c r="BI71" s="2">
        <v>0.1545985</v>
      </c>
      <c r="BJ71" s="2">
        <v>41.4</v>
      </c>
      <c r="BK71" s="2">
        <v>0.5</v>
      </c>
      <c r="BL71" s="2">
        <v>1.2760568000000001</v>
      </c>
      <c r="BM71" s="2">
        <v>3.0551667</v>
      </c>
      <c r="BN71" s="2">
        <v>4.1359428999999999</v>
      </c>
      <c r="BO71" s="2">
        <v>16.530262</v>
      </c>
      <c r="BP71" s="2">
        <v>2.4869287</v>
      </c>
      <c r="BQ71" s="2">
        <v>11.0489788</v>
      </c>
      <c r="BR71" s="2">
        <v>2.2235977999999998</v>
      </c>
      <c r="BS71" s="2">
        <v>0.19389419999999999</v>
      </c>
      <c r="BT71" s="2">
        <v>28.9</v>
      </c>
      <c r="BU71" s="2">
        <v>0.5</v>
      </c>
      <c r="BV71" s="2">
        <v>0.69669709999999996</v>
      </c>
      <c r="BW71" s="2">
        <v>2.5182368999999998</v>
      </c>
      <c r="BX71" s="2">
        <v>3.658649</v>
      </c>
      <c r="BY71" s="2">
        <v>7.3516221000000002</v>
      </c>
      <c r="BZ71" s="2">
        <v>2.0939492999999998</v>
      </c>
      <c r="CA71" s="2">
        <v>9.9083375999999994</v>
      </c>
      <c r="CB71" s="2">
        <v>1.9850014</v>
      </c>
      <c r="CC71" s="2">
        <v>0.20688719999999999</v>
      </c>
      <c r="CD71" s="2">
        <v>39.9</v>
      </c>
      <c r="CE71" s="2">
        <v>0.5</v>
      </c>
      <c r="CF71" s="2">
        <v>0.86393710000000001</v>
      </c>
      <c r="CG71" s="2">
        <v>2.9422771999999999</v>
      </c>
      <c r="CH71" s="2">
        <v>3.9426868000000002</v>
      </c>
      <c r="CI71" s="2">
        <v>16.340564700000002</v>
      </c>
      <c r="CJ71" s="2">
        <v>2.0992692000000002</v>
      </c>
      <c r="CK71" s="2">
        <v>10.882839199999999</v>
      </c>
      <c r="CL71" s="2">
        <v>2.1712935</v>
      </c>
      <c r="CM71" s="2">
        <v>0.1866662</v>
      </c>
      <c r="CO71" t="str">
        <f t="shared" ref="CO71:CO134" si="105">A71</f>
        <v>CA_San Bernardino0025</v>
      </c>
      <c r="CP71">
        <f t="shared" ref="CP71:CP134" si="106">IF($B71&lt;0,NA(),B71)</f>
        <v>41.9</v>
      </c>
      <c r="CQ71">
        <f t="shared" ref="CQ71:CQ134" si="107">IF($B71&lt;0,NA(),C71)</f>
        <v>0.5</v>
      </c>
      <c r="CR71">
        <f t="shared" ref="CR71:CR134" si="108">IF($B71&lt;0,NA(),D71)</f>
        <v>1.2776741</v>
      </c>
      <c r="CS71">
        <f t="shared" ref="CS71:CS134" si="109">IF($B71&lt;0,NA(),E71)</f>
        <v>3.0646651</v>
      </c>
      <c r="CT71">
        <f t="shared" ref="CT71:CT134" si="110">IF($B71&lt;0,NA(),F71)</f>
        <v>4.2367587000000002</v>
      </c>
      <c r="CU71">
        <f t="shared" ref="CU71:CU134" si="111">IF($B71&lt;0,NA(),G71)</f>
        <v>16.549518599999999</v>
      </c>
      <c r="CV71">
        <f t="shared" ref="CV71:CV134" si="112">IF($B71&lt;0,NA(),H71)</f>
        <v>2.6409286999999999</v>
      </c>
      <c r="CW71">
        <f t="shared" ref="CW71:CW134" si="113">IF($B71&lt;0,NA(),I71)</f>
        <v>11.1975327</v>
      </c>
      <c r="CX71">
        <f t="shared" ref="CX71:CX134" si="114">IF($B71&lt;0,NA(),J71)</f>
        <v>2.2612507000000002</v>
      </c>
      <c r="CY71">
        <f t="shared" ref="CY71:CY134" si="115">IF($B71&lt;0,NA(),K71)</f>
        <v>0.19389419999999999</v>
      </c>
      <c r="CZ71">
        <f t="shared" ref="CZ71:CZ134" si="116">CP71-(DJ71+DT71+ED71+EN71+EX71+FH71+FR71+GB71)</f>
        <v>4.8999999999999986</v>
      </c>
      <c r="DA71">
        <f t="shared" ref="DA71:DA134" si="117">CQ71-(DK71+DU71+EE71+EO71+EY71+FI71+FS71+GC71)</f>
        <v>0.5</v>
      </c>
      <c r="DB71">
        <f t="shared" ref="DB71:DB134" si="118">CR71-(DL71+DV71+EF71+EP71+EZ71+FJ71+FT71+GD71)</f>
        <v>0.24368460000000014</v>
      </c>
      <c r="DC71">
        <f t="shared" ref="DC71:DC134" si="119">CS71-(DM71+DW71+EG71+EQ71+FA71+FK71+FU71+GE71)</f>
        <v>-8.071290000000042E-2</v>
      </c>
      <c r="DD71">
        <f t="shared" ref="DD71:DD134" si="120">CT71-(DN71+DX71+EH71+ER71+FB71+FL71+FV71+GF71)</f>
        <v>2.1308399999998784E-2</v>
      </c>
      <c r="DE71">
        <f t="shared" ref="DE71:DE134" si="121">CU71-(DO71+DY71+EI71+ES71+FC71+FM71+FW71+GG71)</f>
        <v>4.170149200000008</v>
      </c>
      <c r="DF71">
        <f t="shared" ref="DF71:DF134" si="122">CV71-(DP71+DZ71+EJ71+ET71+FD71+FN71+FX71+GH71)</f>
        <v>0.62675630000000115</v>
      </c>
      <c r="DG71">
        <f t="shared" ref="DG71:DG134" si="123">CW71-(DQ71+EA71+EK71+EU71+FE71+FO71+FY71+GI71)</f>
        <v>-0.68404869999999818</v>
      </c>
      <c r="DH71">
        <f t="shared" ref="DH71:DH134" si="124">CX71-(DR71+EB71+EL71+EV71+FF71+FP71+FZ71+GJ71)</f>
        <v>0.29885909999999849</v>
      </c>
      <c r="DI71">
        <f t="shared" ref="DI71:DI134" si="125">CY71-(DS71+EC71+EM71+EW71+FG71+FQ71+GA71+GK71)</f>
        <v>0.11728840000000004</v>
      </c>
      <c r="DJ71">
        <f t="shared" ref="DJ71:DJ134" si="126">$CP71-L71</f>
        <v>0.39999999999999858</v>
      </c>
      <c r="DK71">
        <f t="shared" ref="DK71:DK134" si="127">$CQ71-M71</f>
        <v>0</v>
      </c>
      <c r="DL71">
        <f t="shared" ref="DL71:DL134" si="128">$CR71-N71</f>
        <v>7.8640999999999295E-3</v>
      </c>
      <c r="DM71">
        <f t="shared" ref="DM71:DM134" si="129">$CS71-O71</f>
        <v>0</v>
      </c>
      <c r="DN71">
        <f t="shared" ref="DN71:DN134" si="130">$CT71-P71</f>
        <v>8.4453599999999796E-2</v>
      </c>
      <c r="DO71">
        <f t="shared" ref="DO71:DO134" si="131">$CU71-Q71</f>
        <v>0</v>
      </c>
      <c r="DP71">
        <f t="shared" ref="DP71:DP134" si="132">$CV71-R71</f>
        <v>0.18232079999999984</v>
      </c>
      <c r="DQ71">
        <f t="shared" ref="DQ71:DQ134" si="133">$CW71-S71</f>
        <v>5.5754699999999602E-2</v>
      </c>
      <c r="DR71">
        <f t="shared" ref="DR71:DR134" si="134">$CX71-T71</f>
        <v>2.2095200000000315E-2</v>
      </c>
      <c r="DS71">
        <f t="shared" ref="DS71:DS134" si="135">$CY71-U71</f>
        <v>0</v>
      </c>
      <c r="DT71">
        <f t="shared" ref="DT71:DT134" si="136">$CP71-V71</f>
        <v>1.6000000000000014</v>
      </c>
      <c r="DU71">
        <f t="shared" ref="DU71:DU134" si="137">$CQ71-W71</f>
        <v>0</v>
      </c>
      <c r="DV71">
        <f t="shared" ref="DV71:DV134" si="138">$CR71-X71</f>
        <v>-3.5072800000000015E-2</v>
      </c>
      <c r="DW71">
        <f t="shared" ref="DW71:DW134" si="139">$CS71-Y71</f>
        <v>0.37330390000000024</v>
      </c>
      <c r="DX71">
        <f t="shared" ref="DX71:DX134" si="140">$CT71-Z71</f>
        <v>-4.6125400000000205E-2</v>
      </c>
      <c r="DY71">
        <f t="shared" ref="DY71:DY134" si="141">$CU71-AA71</f>
        <v>1.4969176999999991</v>
      </c>
      <c r="DZ71">
        <f t="shared" ref="DZ71:DZ134" si="142">$CV71-AB71</f>
        <v>0.13197039999999971</v>
      </c>
      <c r="EA71">
        <f t="shared" ref="EA71:EA134" si="143">$CW71-AC71</f>
        <v>-0.33681200000000011</v>
      </c>
      <c r="EB71">
        <f t="shared" ref="EB71:EB134" si="144">$CX71-AD71</f>
        <v>-5.5867499999999737E-2</v>
      </c>
      <c r="EC71">
        <f t="shared" ref="EC71:EC134" si="145">$CY71-AE71</f>
        <v>4.3075099999999977E-2</v>
      </c>
      <c r="ED71">
        <f t="shared" ref="ED71:ED134" si="146">$CP71-AF71</f>
        <v>0.10000000000000142</v>
      </c>
      <c r="EE71">
        <f t="shared" ref="EE71:EE134" si="147">$CQ71-AG71</f>
        <v>0</v>
      </c>
      <c r="EF71">
        <f t="shared" ref="EF71:EF134" si="148">$CR71-AH71</f>
        <v>4.838000000000342E-4</v>
      </c>
      <c r="EG71">
        <f t="shared" ref="EG71:EG134" si="149">$CS71-AI71</f>
        <v>2.3412999999998796E-3</v>
      </c>
      <c r="EH71">
        <f t="shared" ref="EH71:EH134" si="150">$CT71-AJ71</f>
        <v>5.2853000000006034E-3</v>
      </c>
      <c r="EI71">
        <f t="shared" ref="EI71:EI134" si="151">$CU71-AK71</f>
        <v>4.2781999999981224E-3</v>
      </c>
      <c r="EJ71">
        <f t="shared" ref="EJ71:EJ134" si="152">$CV71-AL71</f>
        <v>6.4691999999997307E-3</v>
      </c>
      <c r="EK71">
        <f t="shared" ref="EK71:EK134" si="153">$CW71-AM71</f>
        <v>9.8638999999991483E-3</v>
      </c>
      <c r="EL71">
        <f t="shared" ref="EL71:EL134" si="154">$CX71-AN71</f>
        <v>2.2609000000000101E-3</v>
      </c>
      <c r="EM71">
        <f t="shared" ref="EM71:EM134" si="155">$CY71-AO71</f>
        <v>0</v>
      </c>
      <c r="EN71">
        <f t="shared" ref="EN71:EN134" si="156">$CP71-AP71</f>
        <v>2.1999999999999957</v>
      </c>
      <c r="EO71">
        <f t="shared" ref="EO71:EO134" si="157">$CQ71-AQ71</f>
        <v>0</v>
      </c>
      <c r="EP71">
        <f t="shared" ref="EP71:EP134" si="158">$CR71-AR71</f>
        <v>4.7874699999999937E-2</v>
      </c>
      <c r="EQ71">
        <f t="shared" ref="EQ71:EQ134" si="159">$CS71-AS71</f>
        <v>0.2424523999999999</v>
      </c>
      <c r="ER71">
        <f t="shared" ref="ER71:ER134" si="160">$CT71-AT71</f>
        <v>0.31737540000000042</v>
      </c>
      <c r="ES71">
        <f t="shared" ref="ES71:ES134" si="161">$CU71-AU71</f>
        <v>0.35298159999999967</v>
      </c>
      <c r="ET71">
        <f t="shared" ref="ET71:ET134" si="162">$CV71-AV71</f>
        <v>0.28722279999999989</v>
      </c>
      <c r="EU71">
        <f t="shared" ref="EU71:EU134" si="163">$CW71-AW71</f>
        <v>0.72333049999999943</v>
      </c>
      <c r="EV71">
        <f t="shared" ref="EV71:EV134" si="164">$CX71-AX71</f>
        <v>0.15357060000000011</v>
      </c>
      <c r="EW71">
        <f t="shared" ref="EW71:EW134" si="165">$CY71-AY71</f>
        <v>0</v>
      </c>
      <c r="EX71">
        <f t="shared" ref="EX71:EX134" si="166">$CP71-AZ71</f>
        <v>17.2</v>
      </c>
      <c r="EY71">
        <f t="shared" ref="EY71:EY134" si="167">$CQ71-BA71</f>
        <v>0</v>
      </c>
      <c r="EZ71">
        <f t="shared" ref="EZ71:EZ134" si="168">$CR71-BB71</f>
        <v>1.6508399999999979E-2</v>
      </c>
      <c r="FA71">
        <f t="shared" ref="FA71:FA134" si="169">$CS71-BC71</f>
        <v>1.8489659000000001</v>
      </c>
      <c r="FB71">
        <f t="shared" ref="FB71:FB134" si="170">$CT71-BD71</f>
        <v>2.8814640000000002</v>
      </c>
      <c r="FC71">
        <f t="shared" ref="FC71:FC134" si="171">$CU71-BE71</f>
        <v>1.0990848999999994</v>
      </c>
      <c r="FD71">
        <f t="shared" ref="FD71:FD134" si="172">$CV71-BF71</f>
        <v>0.16355029999999982</v>
      </c>
      <c r="FE71">
        <f t="shared" ref="FE71:FE134" si="173">$CW71-BG71</f>
        <v>9.6770017999999993</v>
      </c>
      <c r="FF71">
        <f t="shared" ref="FF71:FF134" si="174">$CX71-BH71</f>
        <v>1.4364730000000003</v>
      </c>
      <c r="FG71">
        <f t="shared" ref="FG71:FG134" si="175">$CY71-BI71</f>
        <v>3.9295699999999989E-2</v>
      </c>
      <c r="FH71">
        <f t="shared" ref="FH71:FH134" si="176">$CP71-BJ71</f>
        <v>0.5</v>
      </c>
      <c r="FI71">
        <f t="shared" ref="FI71:FI134" si="177">$CQ71-BK71</f>
        <v>0</v>
      </c>
      <c r="FJ71">
        <f t="shared" ref="FJ71:FJ134" si="178">$CR71-BL71</f>
        <v>1.6172999999999327E-3</v>
      </c>
      <c r="FK71">
        <f t="shared" ref="FK71:FK134" si="179">$CS71-BM71</f>
        <v>9.4984000000000179E-3</v>
      </c>
      <c r="FL71">
        <f t="shared" ref="FL71:FL134" si="180">$CT71-BN71</f>
        <v>0.10081580000000034</v>
      </c>
      <c r="FM71">
        <f t="shared" ref="FM71:FM134" si="181">$CU71-BO71</f>
        <v>1.9256599999998514E-2</v>
      </c>
      <c r="FN71">
        <f t="shared" ref="FN71:FN134" si="182">$CV71-BP71</f>
        <v>0.15399999999999991</v>
      </c>
      <c r="FO71">
        <f t="shared" ref="FO71:FO134" si="183">$CW71-BQ71</f>
        <v>0.14855389999999957</v>
      </c>
      <c r="FP71">
        <f t="shared" ref="FP71:FP134" si="184">$CX71-BR71</f>
        <v>3.7652900000000322E-2</v>
      </c>
      <c r="FQ71">
        <f t="shared" ref="FQ71:FQ134" si="185">$CY71-BS71</f>
        <v>0</v>
      </c>
      <c r="FR71">
        <f t="shared" ref="FR71:FR134" si="186">$CP71-BT71</f>
        <v>13</v>
      </c>
      <c r="FS71">
        <f t="shared" ref="FS71:FS134" si="187">$CQ71-BU71</f>
        <v>0</v>
      </c>
      <c r="FT71">
        <f t="shared" ref="FT71:FT134" si="188">$CR71-BV71</f>
        <v>0.58097700000000008</v>
      </c>
      <c r="FU71">
        <f t="shared" ref="FU71:FU134" si="189">$CS71-BW71</f>
        <v>0.54642820000000025</v>
      </c>
      <c r="FV71">
        <f t="shared" ref="FV71:FV134" si="190">$CT71-BX71</f>
        <v>0.57810970000000017</v>
      </c>
      <c r="FW71">
        <f t="shared" ref="FW71:FW134" si="191">$CU71-BY71</f>
        <v>9.1978964999999988</v>
      </c>
      <c r="FX71">
        <f t="shared" ref="FX71:FX134" si="192">$CV71-BZ71</f>
        <v>0.54697940000000012</v>
      </c>
      <c r="FY71">
        <f t="shared" ref="FY71:FY134" si="193">$CW71-CA71</f>
        <v>1.2891951000000006</v>
      </c>
      <c r="FZ71">
        <f t="shared" ref="FZ71:FZ134" si="194">$CX71-CB71</f>
        <v>0.27624930000000014</v>
      </c>
      <c r="GA71">
        <f t="shared" ref="GA71:GA134" si="195">$CY71-CC71</f>
        <v>-1.2993000000000005E-2</v>
      </c>
      <c r="GB71">
        <f t="shared" ref="GB71:GB134" si="196">$CP71-CD71</f>
        <v>2</v>
      </c>
      <c r="GC71">
        <f t="shared" ref="GC71:GC134" si="197">$CQ71-CE71</f>
        <v>0</v>
      </c>
      <c r="GD71">
        <f t="shared" ref="GD71:GD134" si="198">$CR71-CF71</f>
        <v>0.41373700000000002</v>
      </c>
      <c r="GE71">
        <f t="shared" ref="GE71:GE134" si="199">$CS71-CG71</f>
        <v>0.1223879000000001</v>
      </c>
      <c r="GF71">
        <f t="shared" ref="GF71:GF134" si="200">$CT71-CH71</f>
        <v>0.29407190000000005</v>
      </c>
      <c r="GG71">
        <f t="shared" ref="GG71:GG134" si="201">$CU71-CI71</f>
        <v>0.20895389999999736</v>
      </c>
      <c r="GH71">
        <f t="shared" ref="GH71:GH134" si="202">$CV71-CJ71</f>
        <v>0.54165949999999974</v>
      </c>
      <c r="GI71">
        <f t="shared" ref="GI71:GI134" si="203">$CW71-CK71</f>
        <v>0.31469350000000063</v>
      </c>
      <c r="GJ71">
        <f t="shared" ref="GJ71:GJ134" si="204">$CX71-CL71</f>
        <v>8.9957200000000181E-2</v>
      </c>
      <c r="GK71">
        <f t="shared" ref="GK71:GK134" si="205">$CY71-CM71</f>
        <v>7.2279999999999844E-3</v>
      </c>
    </row>
    <row r="72" spans="1:193" x14ac:dyDescent="0.25">
      <c r="A72" t="s">
        <v>414</v>
      </c>
      <c r="B72">
        <v>17.100000000000001</v>
      </c>
      <c r="C72">
        <v>0.5</v>
      </c>
      <c r="D72">
        <v>1.3056477</v>
      </c>
      <c r="E72">
        <v>1.3104180000000001</v>
      </c>
      <c r="F72">
        <v>1.6486242</v>
      </c>
      <c r="G72">
        <v>5.9963074000000001</v>
      </c>
      <c r="H72">
        <v>2.1741353999999999</v>
      </c>
      <c r="I72">
        <v>2.9917346999999999</v>
      </c>
      <c r="J72">
        <v>1.1062185</v>
      </c>
      <c r="K72">
        <v>7.8024999999999997E-2</v>
      </c>
      <c r="L72" s="2">
        <v>16.899999999999999</v>
      </c>
      <c r="M72" s="2">
        <v>0.5</v>
      </c>
      <c r="N72" s="2">
        <v>1.2874441999999999</v>
      </c>
      <c r="O72" s="2">
        <v>1.3104180000000001</v>
      </c>
      <c r="P72" s="2">
        <v>1.6181931000000001</v>
      </c>
      <c r="Q72" s="2">
        <v>5.9963074000000001</v>
      </c>
      <c r="R72" s="2">
        <v>2.1029374999999999</v>
      </c>
      <c r="S72" s="2">
        <v>2.9745816999999999</v>
      </c>
      <c r="T72" s="2">
        <v>1.0833014999999999</v>
      </c>
      <c r="U72" s="2">
        <v>7.8024999999999997E-2</v>
      </c>
      <c r="V72" s="2">
        <v>15.3</v>
      </c>
      <c r="W72" s="2">
        <v>0.5</v>
      </c>
      <c r="X72" s="2">
        <v>1.1176367</v>
      </c>
      <c r="Y72" s="2">
        <v>1.3155384000000001</v>
      </c>
      <c r="Z72" s="2">
        <v>1.8938075000000001</v>
      </c>
      <c r="AA72" s="2">
        <v>3.3596295999999999</v>
      </c>
      <c r="AB72" s="2">
        <v>1.3244119999999999</v>
      </c>
      <c r="AC72" s="2">
        <v>4.8282933000000003</v>
      </c>
      <c r="AD72" s="2">
        <v>0.9893383</v>
      </c>
      <c r="AE72" s="2">
        <v>6.3019599999999995E-2</v>
      </c>
      <c r="AF72" s="2">
        <v>17</v>
      </c>
      <c r="AG72" s="2">
        <v>0.5</v>
      </c>
      <c r="AH72" s="2">
        <v>1.3054383000000001</v>
      </c>
      <c r="AI72" s="2">
        <v>1.3083674000000001</v>
      </c>
      <c r="AJ72" s="2">
        <v>1.6459372999999999</v>
      </c>
      <c r="AK72" s="2">
        <v>5.9940313999999999</v>
      </c>
      <c r="AL72" s="2">
        <v>2.1689878</v>
      </c>
      <c r="AM72" s="2">
        <v>2.9887929</v>
      </c>
      <c r="AN72" s="2">
        <v>1.1041540999999999</v>
      </c>
      <c r="AO72" s="2">
        <v>7.8024999999999997E-2</v>
      </c>
      <c r="AP72" s="2">
        <v>15.3</v>
      </c>
      <c r="AQ72" s="2">
        <v>0.5</v>
      </c>
      <c r="AR72" s="2">
        <v>1.414458</v>
      </c>
      <c r="AS72" s="2">
        <v>1.1970634</v>
      </c>
      <c r="AT72" s="2">
        <v>1.039539</v>
      </c>
      <c r="AU72" s="2">
        <v>7.1464930000000004</v>
      </c>
      <c r="AV72" s="2">
        <v>2.0868454000000001</v>
      </c>
      <c r="AW72" s="2">
        <v>1.0410211</v>
      </c>
      <c r="AX72" s="2">
        <v>0.88693610000000001</v>
      </c>
      <c r="AY72" s="2">
        <v>4.4007400000000002E-2</v>
      </c>
      <c r="AZ72" s="2">
        <v>13.7</v>
      </c>
      <c r="BA72" s="2">
        <v>0.5</v>
      </c>
      <c r="BB72" s="2">
        <v>1.3534740000000001</v>
      </c>
      <c r="BC72" s="2">
        <v>0.865178</v>
      </c>
      <c r="BD72" s="2">
        <v>0.8875651</v>
      </c>
      <c r="BE72" s="2">
        <v>6.7867841999999996</v>
      </c>
      <c r="BF72" s="2">
        <v>1.9946550999999999</v>
      </c>
      <c r="BG72" s="2">
        <v>0.60843250000000004</v>
      </c>
      <c r="BH72" s="2">
        <v>0.71997049999999996</v>
      </c>
      <c r="BI72" s="2">
        <v>7.3122099999999995E-2</v>
      </c>
      <c r="BJ72" s="2">
        <v>16.8</v>
      </c>
      <c r="BK72" s="2">
        <v>0.5</v>
      </c>
      <c r="BL72" s="2">
        <v>1.3039856000000001</v>
      </c>
      <c r="BM72" s="2">
        <v>1.3041152</v>
      </c>
      <c r="BN72" s="2">
        <v>1.5962181</v>
      </c>
      <c r="BO72" s="2">
        <v>5.9890999999999996</v>
      </c>
      <c r="BP72" s="2">
        <v>2.0438646999999999</v>
      </c>
      <c r="BQ72" s="2">
        <v>2.9708917000000001</v>
      </c>
      <c r="BR72" s="2">
        <v>1.0633018000000001</v>
      </c>
      <c r="BS72" s="2">
        <v>7.8024999999999997E-2</v>
      </c>
      <c r="BT72" s="2">
        <v>13.9</v>
      </c>
      <c r="BU72" s="2">
        <v>0.5</v>
      </c>
      <c r="BV72" s="2">
        <v>1.1138798999999999</v>
      </c>
      <c r="BW72" s="2">
        <v>1.2755789</v>
      </c>
      <c r="BX72" s="2">
        <v>1.0008553</v>
      </c>
      <c r="BY72" s="2">
        <v>6.1175895000000002</v>
      </c>
      <c r="BZ72" s="2">
        <v>2.4676764000000002</v>
      </c>
      <c r="CA72" s="2">
        <v>0.45809709999999998</v>
      </c>
      <c r="CB72" s="2">
        <v>0.96364470000000002</v>
      </c>
      <c r="CC72" s="2">
        <v>3.00851E-2</v>
      </c>
      <c r="CD72" s="2">
        <v>15</v>
      </c>
      <c r="CE72" s="2">
        <v>0.5</v>
      </c>
      <c r="CF72" s="2">
        <v>0.66455070000000005</v>
      </c>
      <c r="CG72" s="2">
        <v>1.1820664000000001</v>
      </c>
      <c r="CH72" s="2">
        <v>1.6228203999999999</v>
      </c>
      <c r="CI72" s="2">
        <v>4.6407704000000001</v>
      </c>
      <c r="CJ72" s="2">
        <v>1.0857425999999999</v>
      </c>
      <c r="CK72" s="2">
        <v>4.2331289999999999</v>
      </c>
      <c r="CL72" s="2">
        <v>0.99186209999999997</v>
      </c>
      <c r="CM72" s="2">
        <v>0.102714</v>
      </c>
      <c r="CO72" t="str">
        <f t="shared" si="105"/>
        <v>CA_San Bernardino0306</v>
      </c>
      <c r="CP72">
        <f t="shared" si="106"/>
        <v>17.100000000000001</v>
      </c>
      <c r="CQ72">
        <f t="shared" si="107"/>
        <v>0.5</v>
      </c>
      <c r="CR72">
        <f t="shared" si="108"/>
        <v>1.3056477</v>
      </c>
      <c r="CS72">
        <f t="shared" si="109"/>
        <v>1.3104180000000001</v>
      </c>
      <c r="CT72">
        <f t="shared" si="110"/>
        <v>1.6486242</v>
      </c>
      <c r="CU72">
        <f t="shared" si="111"/>
        <v>5.9963074000000001</v>
      </c>
      <c r="CV72">
        <f t="shared" si="112"/>
        <v>2.1741353999999999</v>
      </c>
      <c r="CW72">
        <f t="shared" si="113"/>
        <v>2.9917346999999999</v>
      </c>
      <c r="CX72">
        <f t="shared" si="114"/>
        <v>1.1062185</v>
      </c>
      <c r="CY72">
        <f t="shared" si="115"/>
        <v>7.8024999999999997E-2</v>
      </c>
      <c r="CZ72">
        <f t="shared" si="116"/>
        <v>4.1999999999999904</v>
      </c>
      <c r="DA72">
        <f t="shared" si="117"/>
        <v>0.5</v>
      </c>
      <c r="DB72">
        <f t="shared" si="118"/>
        <v>0.42133350000000036</v>
      </c>
      <c r="DC72">
        <f t="shared" si="119"/>
        <v>0.58539969999999975</v>
      </c>
      <c r="DD72">
        <f t="shared" si="120"/>
        <v>-0.23543359999999991</v>
      </c>
      <c r="DE72">
        <f t="shared" si="121"/>
        <v>4.0565536999999994</v>
      </c>
      <c r="DF72">
        <f t="shared" si="122"/>
        <v>5.6173700000000437E-2</v>
      </c>
      <c r="DG72">
        <f t="shared" si="123"/>
        <v>-0.83890359999999831</v>
      </c>
      <c r="DH72">
        <f t="shared" si="124"/>
        <v>5.8979600000000021E-2</v>
      </c>
      <c r="DI72">
        <f t="shared" si="125"/>
        <v>8.4820000000000728E-4</v>
      </c>
      <c r="DJ72">
        <f t="shared" si="126"/>
        <v>0.20000000000000284</v>
      </c>
      <c r="DK72">
        <f t="shared" si="127"/>
        <v>0</v>
      </c>
      <c r="DL72">
        <f t="shared" si="128"/>
        <v>1.8203500000000039E-2</v>
      </c>
      <c r="DM72">
        <f t="shared" si="129"/>
        <v>0</v>
      </c>
      <c r="DN72">
        <f t="shared" si="130"/>
        <v>3.0431099999999933E-2</v>
      </c>
      <c r="DO72">
        <f t="shared" si="131"/>
        <v>0</v>
      </c>
      <c r="DP72">
        <f t="shared" si="132"/>
        <v>7.1197900000000036E-2</v>
      </c>
      <c r="DQ72">
        <f t="shared" si="133"/>
        <v>1.7152999999999974E-2</v>
      </c>
      <c r="DR72">
        <f t="shared" si="134"/>
        <v>2.2917000000000076E-2</v>
      </c>
      <c r="DS72">
        <f t="shared" si="135"/>
        <v>0</v>
      </c>
      <c r="DT72">
        <f t="shared" si="136"/>
        <v>1.8000000000000007</v>
      </c>
      <c r="DU72">
        <f t="shared" si="137"/>
        <v>0</v>
      </c>
      <c r="DV72">
        <f t="shared" si="138"/>
        <v>0.18801099999999993</v>
      </c>
      <c r="DW72">
        <f t="shared" si="139"/>
        <v>-5.1204000000000249E-3</v>
      </c>
      <c r="DX72">
        <f t="shared" si="140"/>
        <v>-0.2451833000000001</v>
      </c>
      <c r="DY72">
        <f t="shared" si="141"/>
        <v>2.6366778000000002</v>
      </c>
      <c r="DZ72">
        <f t="shared" si="142"/>
        <v>0.84972340000000002</v>
      </c>
      <c r="EA72">
        <f t="shared" si="143"/>
        <v>-1.8365586000000005</v>
      </c>
      <c r="EB72">
        <f t="shared" si="144"/>
        <v>0.11688019999999999</v>
      </c>
      <c r="EC72">
        <f t="shared" si="145"/>
        <v>1.5005400000000002E-2</v>
      </c>
      <c r="ED72">
        <f t="shared" si="146"/>
        <v>0.10000000000000142</v>
      </c>
      <c r="EE72">
        <f t="shared" si="147"/>
        <v>0</v>
      </c>
      <c r="EF72">
        <f t="shared" si="148"/>
        <v>2.0939999999991521E-4</v>
      </c>
      <c r="EG72">
        <f t="shared" si="149"/>
        <v>2.0506000000000135E-3</v>
      </c>
      <c r="EH72">
        <f t="shared" si="150"/>
        <v>2.6869000000000476E-3</v>
      </c>
      <c r="EI72">
        <f t="shared" si="151"/>
        <v>2.2760000000001668E-3</v>
      </c>
      <c r="EJ72">
        <f t="shared" si="152"/>
        <v>5.1475999999999189E-3</v>
      </c>
      <c r="EK72">
        <f t="shared" si="153"/>
        <v>2.9417999999998834E-3</v>
      </c>
      <c r="EL72">
        <f t="shared" si="154"/>
        <v>2.0644000000000773E-3</v>
      </c>
      <c r="EM72">
        <f t="shared" si="155"/>
        <v>0</v>
      </c>
      <c r="EN72">
        <f t="shared" si="156"/>
        <v>1.8000000000000007</v>
      </c>
      <c r="EO72">
        <f t="shared" si="157"/>
        <v>0</v>
      </c>
      <c r="EP72">
        <f t="shared" si="158"/>
        <v>-0.10881030000000003</v>
      </c>
      <c r="EQ72">
        <f t="shared" si="159"/>
        <v>0.11335460000000008</v>
      </c>
      <c r="ER72">
        <f t="shared" si="160"/>
        <v>0.60908519999999999</v>
      </c>
      <c r="ES72">
        <f t="shared" si="161"/>
        <v>-1.1501856000000004</v>
      </c>
      <c r="ET72">
        <f t="shared" si="162"/>
        <v>8.7289999999999868E-2</v>
      </c>
      <c r="EU72">
        <f t="shared" si="163"/>
        <v>1.9507135999999998</v>
      </c>
      <c r="EV72">
        <f t="shared" si="164"/>
        <v>0.21928239999999999</v>
      </c>
      <c r="EW72">
        <f t="shared" si="165"/>
        <v>3.4017599999999995E-2</v>
      </c>
      <c r="EX72">
        <f t="shared" si="166"/>
        <v>3.4000000000000021</v>
      </c>
      <c r="EY72">
        <f t="shared" si="167"/>
        <v>0</v>
      </c>
      <c r="EZ72">
        <f t="shared" si="168"/>
        <v>-4.7826300000000099E-2</v>
      </c>
      <c r="FA72">
        <f t="shared" si="169"/>
        <v>0.44524000000000008</v>
      </c>
      <c r="FB72">
        <f t="shared" si="170"/>
        <v>0.76105909999999999</v>
      </c>
      <c r="FC72">
        <f t="shared" si="171"/>
        <v>-0.79047679999999954</v>
      </c>
      <c r="FD72">
        <f t="shared" si="172"/>
        <v>0.17948030000000004</v>
      </c>
      <c r="FE72">
        <f t="shared" si="173"/>
        <v>2.3833021999999997</v>
      </c>
      <c r="FF72">
        <f t="shared" si="174"/>
        <v>0.38624800000000004</v>
      </c>
      <c r="FG72">
        <f t="shared" si="175"/>
        <v>4.9029000000000017E-3</v>
      </c>
      <c r="FH72">
        <f t="shared" si="176"/>
        <v>0.30000000000000071</v>
      </c>
      <c r="FI72">
        <f t="shared" si="177"/>
        <v>0</v>
      </c>
      <c r="FJ72">
        <f t="shared" si="178"/>
        <v>1.6620999999998887E-3</v>
      </c>
      <c r="FK72">
        <f t="shared" si="179"/>
        <v>6.3028000000000528E-3</v>
      </c>
      <c r="FL72">
        <f t="shared" si="180"/>
        <v>5.2406100000000011E-2</v>
      </c>
      <c r="FM72">
        <f t="shared" si="181"/>
        <v>7.207400000000419E-3</v>
      </c>
      <c r="FN72">
        <f t="shared" si="182"/>
        <v>0.13027070000000007</v>
      </c>
      <c r="FO72">
        <f t="shared" si="183"/>
        <v>2.0842999999999723E-2</v>
      </c>
      <c r="FP72">
        <f t="shared" si="184"/>
        <v>4.2916699999999919E-2</v>
      </c>
      <c r="FQ72">
        <f t="shared" si="185"/>
        <v>0</v>
      </c>
      <c r="FR72">
        <f t="shared" si="186"/>
        <v>3.2000000000000011</v>
      </c>
      <c r="FS72">
        <f t="shared" si="187"/>
        <v>0</v>
      </c>
      <c r="FT72">
        <f t="shared" si="188"/>
        <v>0.19176780000000004</v>
      </c>
      <c r="FU72">
        <f t="shared" si="189"/>
        <v>3.4839100000000123E-2</v>
      </c>
      <c r="FV72">
        <f t="shared" si="190"/>
        <v>0.64776889999999998</v>
      </c>
      <c r="FW72">
        <f t="shared" si="191"/>
        <v>-0.12128210000000017</v>
      </c>
      <c r="FX72">
        <f t="shared" si="192"/>
        <v>-0.29354100000000027</v>
      </c>
      <c r="FY72">
        <f t="shared" si="193"/>
        <v>2.5336376</v>
      </c>
      <c r="FZ72">
        <f t="shared" si="194"/>
        <v>0.14257379999999997</v>
      </c>
      <c r="GA72">
        <f t="shared" si="195"/>
        <v>4.7939899999999994E-2</v>
      </c>
      <c r="GB72">
        <f t="shared" si="196"/>
        <v>2.1000000000000014</v>
      </c>
      <c r="GC72">
        <f t="shared" si="197"/>
        <v>0</v>
      </c>
      <c r="GD72">
        <f t="shared" si="198"/>
        <v>0.64109699999999992</v>
      </c>
      <c r="GE72">
        <f t="shared" si="199"/>
        <v>0.12835160000000001</v>
      </c>
      <c r="GF72">
        <f t="shared" si="200"/>
        <v>2.5803800000000043E-2</v>
      </c>
      <c r="GG72">
        <f t="shared" si="201"/>
        <v>1.355537</v>
      </c>
      <c r="GH72">
        <f t="shared" si="202"/>
        <v>1.0883928</v>
      </c>
      <c r="GI72">
        <f t="shared" si="203"/>
        <v>-1.2413943000000001</v>
      </c>
      <c r="GJ72">
        <f t="shared" si="204"/>
        <v>0.11435640000000002</v>
      </c>
      <c r="GK72">
        <f t="shared" si="205"/>
        <v>-2.4689000000000003E-2</v>
      </c>
    </row>
    <row r="73" spans="1:193" x14ac:dyDescent="0.25">
      <c r="A73" t="s">
        <v>415</v>
      </c>
      <c r="B73">
        <v>45.6</v>
      </c>
      <c r="C73">
        <v>0.5</v>
      </c>
      <c r="D73">
        <v>1.4535114</v>
      </c>
      <c r="E73">
        <v>2.7801566000000002</v>
      </c>
      <c r="F73">
        <v>4.9088912000000002</v>
      </c>
      <c r="G73">
        <v>17.236763</v>
      </c>
      <c r="H73">
        <v>4.1467422999999997</v>
      </c>
      <c r="I73">
        <v>11.5650406</v>
      </c>
      <c r="J73">
        <v>2.7889526</v>
      </c>
      <c r="K73">
        <v>0.2643857</v>
      </c>
      <c r="L73" s="2">
        <v>45.1</v>
      </c>
      <c r="M73" s="2">
        <v>0.5</v>
      </c>
      <c r="N73" s="2">
        <v>1.4452263000000001</v>
      </c>
      <c r="O73" s="2">
        <v>2.7801566000000002</v>
      </c>
      <c r="P73" s="2">
        <v>4.7887950000000004</v>
      </c>
      <c r="Q73" s="2">
        <v>17.236763</v>
      </c>
      <c r="R73" s="2">
        <v>3.8744036999999998</v>
      </c>
      <c r="S73" s="2">
        <v>11.5030813</v>
      </c>
      <c r="T73" s="2">
        <v>2.7334740000000002</v>
      </c>
      <c r="U73" s="2">
        <v>0.2643857</v>
      </c>
      <c r="V73" s="2">
        <v>44.2</v>
      </c>
      <c r="W73" s="2">
        <v>0.5</v>
      </c>
      <c r="X73" s="2">
        <v>2.0828323000000002</v>
      </c>
      <c r="Y73" s="2">
        <v>3.3041849000000001</v>
      </c>
      <c r="Z73" s="2">
        <v>3.5915275000000002</v>
      </c>
      <c r="AA73" s="2">
        <v>21.654445599999999</v>
      </c>
      <c r="AB73" s="2">
        <v>5.3873934999999999</v>
      </c>
      <c r="AC73" s="2">
        <v>5.4181204000000003</v>
      </c>
      <c r="AD73" s="2">
        <v>2.2342482000000001</v>
      </c>
      <c r="AE73" s="2">
        <v>6.3370099999999999E-2</v>
      </c>
      <c r="AF73" s="2">
        <v>45.6</v>
      </c>
      <c r="AG73" s="2">
        <v>0.5</v>
      </c>
      <c r="AH73" s="2">
        <v>1.4532400000000001</v>
      </c>
      <c r="AI73" s="2">
        <v>2.7773298999999998</v>
      </c>
      <c r="AJ73" s="2">
        <v>4.9028815999999997</v>
      </c>
      <c r="AK73" s="2">
        <v>17.232366599999999</v>
      </c>
      <c r="AL73" s="2">
        <v>4.1387271999999999</v>
      </c>
      <c r="AM73" s="2">
        <v>11.554685599999999</v>
      </c>
      <c r="AN73" s="2">
        <v>2.7856219000000002</v>
      </c>
      <c r="AO73" s="2">
        <v>0.2643857</v>
      </c>
      <c r="AP73" s="2">
        <v>42.8</v>
      </c>
      <c r="AQ73" s="2">
        <v>0.5</v>
      </c>
      <c r="AR73" s="2">
        <v>1.3822862</v>
      </c>
      <c r="AS73" s="2">
        <v>2.4147544000000001</v>
      </c>
      <c r="AT73" s="2">
        <v>4.5201229999999999</v>
      </c>
      <c r="AU73" s="2">
        <v>16.726062800000001</v>
      </c>
      <c r="AV73" s="2">
        <v>3.6780941</v>
      </c>
      <c r="AW73" s="2">
        <v>10.8304749</v>
      </c>
      <c r="AX73" s="2">
        <v>2.5773413000000001</v>
      </c>
      <c r="AY73" s="2">
        <v>0.2643857</v>
      </c>
      <c r="AZ73" s="2">
        <v>26.2</v>
      </c>
      <c r="BA73" s="2">
        <v>0.5</v>
      </c>
      <c r="BB73" s="2">
        <v>1.3440761999999999</v>
      </c>
      <c r="BC73" s="2">
        <v>1.3122908</v>
      </c>
      <c r="BD73" s="2">
        <v>1.5275049999999999</v>
      </c>
      <c r="BE73" s="2">
        <v>16.019546500000001</v>
      </c>
      <c r="BF73" s="2">
        <v>3.1378083000000001</v>
      </c>
      <c r="BG73" s="2">
        <v>1.2097479</v>
      </c>
      <c r="BH73" s="2">
        <v>1.0889093000000001</v>
      </c>
      <c r="BI73" s="2">
        <v>0.15322849999999999</v>
      </c>
      <c r="BJ73" s="2">
        <v>45.1</v>
      </c>
      <c r="BK73" s="2">
        <v>0.5</v>
      </c>
      <c r="BL73" s="2">
        <v>1.4518918999999999</v>
      </c>
      <c r="BM73" s="2">
        <v>2.7695789</v>
      </c>
      <c r="BN73" s="2">
        <v>4.8050674999999998</v>
      </c>
      <c r="BO73" s="2">
        <v>17.216829300000001</v>
      </c>
      <c r="BP73" s="2">
        <v>3.9748513999999999</v>
      </c>
      <c r="BQ73" s="2">
        <v>11.4293041</v>
      </c>
      <c r="BR73" s="2">
        <v>2.7258420000000001</v>
      </c>
      <c r="BS73" s="2">
        <v>0.2643857</v>
      </c>
      <c r="BT73" s="2">
        <v>29.6</v>
      </c>
      <c r="BU73" s="2">
        <v>0.5</v>
      </c>
      <c r="BV73" s="2">
        <v>0.87858460000000005</v>
      </c>
      <c r="BW73" s="2">
        <v>2.1128146999999999</v>
      </c>
      <c r="BX73" s="2">
        <v>4.3216609999999998</v>
      </c>
      <c r="BY73" s="2">
        <v>5.1262026000000001</v>
      </c>
      <c r="BZ73" s="2">
        <v>3.3959351</v>
      </c>
      <c r="CA73" s="2">
        <v>10.5109844</v>
      </c>
      <c r="CB73" s="2">
        <v>2.5118532</v>
      </c>
      <c r="CC73" s="2">
        <v>0.26515070000000002</v>
      </c>
      <c r="CD73" s="2">
        <v>41.8</v>
      </c>
      <c r="CE73" s="2">
        <v>0.5</v>
      </c>
      <c r="CF73" s="2">
        <v>0.673489</v>
      </c>
      <c r="CG73" s="2">
        <v>2.8562626999999998</v>
      </c>
      <c r="CH73" s="2">
        <v>3.8389579999999999</v>
      </c>
      <c r="CI73" s="2">
        <v>19.1990032</v>
      </c>
      <c r="CJ73" s="2">
        <v>2.4779735000000001</v>
      </c>
      <c r="CK73" s="2">
        <v>10.0335102</v>
      </c>
      <c r="CL73" s="2">
        <v>2.0637591</v>
      </c>
      <c r="CM73" s="2">
        <v>0.15822749999999999</v>
      </c>
      <c r="CO73" t="str">
        <f t="shared" si="105"/>
        <v>CA_San Bernardino2002</v>
      </c>
      <c r="CP73">
        <f t="shared" si="106"/>
        <v>45.6</v>
      </c>
      <c r="CQ73">
        <f t="shared" si="107"/>
        <v>0.5</v>
      </c>
      <c r="CR73">
        <f t="shared" si="108"/>
        <v>1.4535114</v>
      </c>
      <c r="CS73">
        <f t="shared" si="109"/>
        <v>2.7801566000000002</v>
      </c>
      <c r="CT73">
        <f t="shared" si="110"/>
        <v>4.9088912000000002</v>
      </c>
      <c r="CU73">
        <f t="shared" si="111"/>
        <v>17.236763</v>
      </c>
      <c r="CV73">
        <f t="shared" si="112"/>
        <v>4.1467422999999997</v>
      </c>
      <c r="CW73">
        <f t="shared" si="113"/>
        <v>11.5650406</v>
      </c>
      <c r="CX73">
        <f t="shared" si="114"/>
        <v>2.7889526</v>
      </c>
      <c r="CY73">
        <f t="shared" si="115"/>
        <v>0.2643857</v>
      </c>
      <c r="CZ73">
        <f t="shared" si="116"/>
        <v>1.1999999999999886</v>
      </c>
      <c r="DA73">
        <f t="shared" si="117"/>
        <v>0.5</v>
      </c>
      <c r="DB73">
        <f t="shared" si="118"/>
        <v>0.53704670000000021</v>
      </c>
      <c r="DC73">
        <f t="shared" si="119"/>
        <v>0.86627669999999846</v>
      </c>
      <c r="DD73">
        <f t="shared" si="120"/>
        <v>-2.0657198000000028</v>
      </c>
      <c r="DE73">
        <f t="shared" si="121"/>
        <v>9.7538786000000002</v>
      </c>
      <c r="DF73">
        <f t="shared" si="122"/>
        <v>1.0379907000000022</v>
      </c>
      <c r="DG73">
        <f t="shared" si="123"/>
        <v>-8.4653754000000028</v>
      </c>
      <c r="DH73">
        <f t="shared" si="124"/>
        <v>-0.80161919999999931</v>
      </c>
      <c r="DI73">
        <f t="shared" si="125"/>
        <v>-0.15318029999999999</v>
      </c>
      <c r="DJ73">
        <f t="shared" si="126"/>
        <v>0.5</v>
      </c>
      <c r="DK73">
        <f t="shared" si="127"/>
        <v>0</v>
      </c>
      <c r="DL73">
        <f t="shared" si="128"/>
        <v>8.2850999999999342E-3</v>
      </c>
      <c r="DM73">
        <f t="shared" si="129"/>
        <v>0</v>
      </c>
      <c r="DN73">
        <f t="shared" si="130"/>
        <v>0.12009619999999988</v>
      </c>
      <c r="DO73">
        <f t="shared" si="131"/>
        <v>0</v>
      </c>
      <c r="DP73">
        <f t="shared" si="132"/>
        <v>0.27233859999999988</v>
      </c>
      <c r="DQ73">
        <f t="shared" si="133"/>
        <v>6.1959299999999828E-2</v>
      </c>
      <c r="DR73">
        <f t="shared" si="134"/>
        <v>5.5478599999999823E-2</v>
      </c>
      <c r="DS73">
        <f t="shared" si="135"/>
        <v>0</v>
      </c>
      <c r="DT73">
        <f t="shared" si="136"/>
        <v>1.3999999999999986</v>
      </c>
      <c r="DU73">
        <f t="shared" si="137"/>
        <v>0</v>
      </c>
      <c r="DV73">
        <f t="shared" si="138"/>
        <v>-0.62932090000000018</v>
      </c>
      <c r="DW73">
        <f t="shared" si="139"/>
        <v>-0.52402829999999989</v>
      </c>
      <c r="DX73">
        <f t="shared" si="140"/>
        <v>1.3173637</v>
      </c>
      <c r="DY73">
        <f t="shared" si="141"/>
        <v>-4.4176825999999991</v>
      </c>
      <c r="DZ73">
        <f t="shared" si="142"/>
        <v>-1.2406512000000003</v>
      </c>
      <c r="EA73">
        <f t="shared" si="143"/>
        <v>6.1469201999999994</v>
      </c>
      <c r="EB73">
        <f t="shared" si="144"/>
        <v>0.55470439999999988</v>
      </c>
      <c r="EC73">
        <f t="shared" si="145"/>
        <v>0.20101560000000002</v>
      </c>
      <c r="ED73">
        <f t="shared" si="146"/>
        <v>0</v>
      </c>
      <c r="EE73">
        <f t="shared" si="147"/>
        <v>0</v>
      </c>
      <c r="EF73">
        <f t="shared" si="148"/>
        <v>2.713999999999217E-4</v>
      </c>
      <c r="EG73">
        <f t="shared" si="149"/>
        <v>2.8267000000004039E-3</v>
      </c>
      <c r="EH73">
        <f t="shared" si="150"/>
        <v>6.0096000000005034E-3</v>
      </c>
      <c r="EI73">
        <f t="shared" si="151"/>
        <v>4.3964000000009662E-3</v>
      </c>
      <c r="EJ73">
        <f t="shared" si="152"/>
        <v>8.0150999999997197E-3</v>
      </c>
      <c r="EK73">
        <f t="shared" si="153"/>
        <v>1.0355000000000558E-2</v>
      </c>
      <c r="EL73">
        <f t="shared" si="154"/>
        <v>3.3306999999997977E-3</v>
      </c>
      <c r="EM73">
        <f t="shared" si="155"/>
        <v>0</v>
      </c>
      <c r="EN73">
        <f t="shared" si="156"/>
        <v>2.8000000000000043</v>
      </c>
      <c r="EO73">
        <f t="shared" si="157"/>
        <v>0</v>
      </c>
      <c r="EP73">
        <f t="shared" si="158"/>
        <v>7.1225199999999989E-2</v>
      </c>
      <c r="EQ73">
        <f t="shared" si="159"/>
        <v>0.36540220000000012</v>
      </c>
      <c r="ER73">
        <f t="shared" si="160"/>
        <v>0.38876820000000034</v>
      </c>
      <c r="ES73">
        <f t="shared" si="161"/>
        <v>0.51070019999999872</v>
      </c>
      <c r="ET73">
        <f t="shared" si="162"/>
        <v>0.46864819999999963</v>
      </c>
      <c r="EU73">
        <f t="shared" si="163"/>
        <v>0.73456569999999921</v>
      </c>
      <c r="EV73">
        <f t="shared" si="164"/>
        <v>0.21161129999999995</v>
      </c>
      <c r="EW73">
        <f t="shared" si="165"/>
        <v>0</v>
      </c>
      <c r="EX73">
        <f t="shared" si="166"/>
        <v>19.400000000000002</v>
      </c>
      <c r="EY73">
        <f t="shared" si="167"/>
        <v>0</v>
      </c>
      <c r="EZ73">
        <f t="shared" si="168"/>
        <v>0.10943520000000007</v>
      </c>
      <c r="FA73">
        <f t="shared" si="169"/>
        <v>1.4678658000000002</v>
      </c>
      <c r="FB73">
        <f t="shared" si="170"/>
        <v>3.3813862000000006</v>
      </c>
      <c r="FC73">
        <f t="shared" si="171"/>
        <v>1.2172164999999993</v>
      </c>
      <c r="FD73">
        <f t="shared" si="172"/>
        <v>1.0089339999999996</v>
      </c>
      <c r="FE73">
        <f t="shared" si="173"/>
        <v>10.3552927</v>
      </c>
      <c r="FF73">
        <f t="shared" si="174"/>
        <v>1.7000432999999999</v>
      </c>
      <c r="FG73">
        <f t="shared" si="175"/>
        <v>0.11115720000000001</v>
      </c>
      <c r="FH73">
        <f t="shared" si="176"/>
        <v>0.5</v>
      </c>
      <c r="FI73">
        <f t="shared" si="177"/>
        <v>0</v>
      </c>
      <c r="FJ73">
        <f t="shared" si="178"/>
        <v>1.619500000000107E-3</v>
      </c>
      <c r="FK73">
        <f t="shared" si="179"/>
        <v>1.0577700000000245E-2</v>
      </c>
      <c r="FL73">
        <f t="shared" si="180"/>
        <v>0.10382370000000041</v>
      </c>
      <c r="FM73">
        <f t="shared" si="181"/>
        <v>1.9933699999999277E-2</v>
      </c>
      <c r="FN73">
        <f t="shared" si="182"/>
        <v>0.17189089999999974</v>
      </c>
      <c r="FO73">
        <f t="shared" si="183"/>
        <v>0.13573650000000015</v>
      </c>
      <c r="FP73">
        <f t="shared" si="184"/>
        <v>6.3110599999999906E-2</v>
      </c>
      <c r="FQ73">
        <f t="shared" si="185"/>
        <v>0</v>
      </c>
      <c r="FR73">
        <f t="shared" si="186"/>
        <v>16</v>
      </c>
      <c r="FS73">
        <f t="shared" si="187"/>
        <v>0</v>
      </c>
      <c r="FT73">
        <f t="shared" si="188"/>
        <v>0.57492679999999996</v>
      </c>
      <c r="FU73">
        <f t="shared" si="189"/>
        <v>0.66734190000000027</v>
      </c>
      <c r="FV73">
        <f t="shared" si="190"/>
        <v>0.58723020000000048</v>
      </c>
      <c r="FW73">
        <f t="shared" si="191"/>
        <v>12.110560400000001</v>
      </c>
      <c r="FX73">
        <f t="shared" si="192"/>
        <v>0.75080719999999967</v>
      </c>
      <c r="FY73">
        <f t="shared" si="193"/>
        <v>1.0540561999999998</v>
      </c>
      <c r="FZ73">
        <f t="shared" si="194"/>
        <v>0.2770994</v>
      </c>
      <c r="GA73">
        <f t="shared" si="195"/>
        <v>-7.6500000000001567E-4</v>
      </c>
      <c r="GB73">
        <f t="shared" si="196"/>
        <v>3.8000000000000043</v>
      </c>
      <c r="GC73">
        <f t="shared" si="197"/>
        <v>0</v>
      </c>
      <c r="GD73">
        <f t="shared" si="198"/>
        <v>0.7800224</v>
      </c>
      <c r="GE73">
        <f t="shared" si="199"/>
        <v>-7.6106099999999621E-2</v>
      </c>
      <c r="GF73">
        <f t="shared" si="200"/>
        <v>1.0699332000000004</v>
      </c>
      <c r="GG73">
        <f t="shared" si="201"/>
        <v>-1.9622402000000001</v>
      </c>
      <c r="GH73">
        <f t="shared" si="202"/>
        <v>1.6687687999999996</v>
      </c>
      <c r="GI73">
        <f t="shared" si="203"/>
        <v>1.5315303999999994</v>
      </c>
      <c r="GJ73">
        <f t="shared" si="204"/>
        <v>0.72519350000000005</v>
      </c>
      <c r="GK73">
        <f t="shared" si="205"/>
        <v>0.10615820000000001</v>
      </c>
    </row>
    <row r="74" spans="1:193" x14ac:dyDescent="0.25">
      <c r="A74" t="s">
        <v>416</v>
      </c>
      <c r="B74">
        <v>33.9</v>
      </c>
      <c r="C74">
        <v>0.5</v>
      </c>
      <c r="D74">
        <v>1.6331663000000001</v>
      </c>
      <c r="E74">
        <v>0.94260790000000005</v>
      </c>
      <c r="F74">
        <v>0.91582390000000002</v>
      </c>
      <c r="G74">
        <v>26.7733326</v>
      </c>
      <c r="H74">
        <v>1.669708</v>
      </c>
      <c r="I74">
        <v>1.0042774999999999</v>
      </c>
      <c r="J74">
        <v>0.51028499999999999</v>
      </c>
      <c r="K74">
        <v>1.7466499999999999E-2</v>
      </c>
      <c r="L74" s="2">
        <v>33.799999999999997</v>
      </c>
      <c r="M74" s="2">
        <v>0.5</v>
      </c>
      <c r="N74" s="2">
        <v>1.6182927</v>
      </c>
      <c r="O74" s="2">
        <v>0.94260790000000005</v>
      </c>
      <c r="P74" s="2">
        <v>0.89288009999999995</v>
      </c>
      <c r="Q74" s="2">
        <v>26.7733326</v>
      </c>
      <c r="R74" s="2">
        <v>1.6129454000000001</v>
      </c>
      <c r="S74" s="2">
        <v>0.99832650000000001</v>
      </c>
      <c r="T74" s="2">
        <v>0.49241249999999998</v>
      </c>
      <c r="U74" s="2">
        <v>1.7466499999999999E-2</v>
      </c>
      <c r="V74" s="2">
        <v>33.4</v>
      </c>
      <c r="W74" s="2">
        <v>0.5</v>
      </c>
      <c r="X74" s="2">
        <v>1.6298096</v>
      </c>
      <c r="Y74" s="2">
        <v>0.91919030000000002</v>
      </c>
      <c r="Z74" s="2">
        <v>0.91400060000000005</v>
      </c>
      <c r="AA74" s="2">
        <v>26.269067799999998</v>
      </c>
      <c r="AB74" s="2">
        <v>1.6657325000000001</v>
      </c>
      <c r="AC74" s="2">
        <v>1.0031304000000001</v>
      </c>
      <c r="AD74" s="2">
        <v>0.50910849999999996</v>
      </c>
      <c r="AE74" s="2">
        <v>1.7466499999999999E-2</v>
      </c>
      <c r="AF74" s="2">
        <v>33.9</v>
      </c>
      <c r="AG74" s="2">
        <v>0.5</v>
      </c>
      <c r="AH74" s="2">
        <v>1.6329442000000001</v>
      </c>
      <c r="AI74" s="2">
        <v>0.94046790000000002</v>
      </c>
      <c r="AJ74" s="2">
        <v>0.91318169999999999</v>
      </c>
      <c r="AK74" s="2">
        <v>26.756174099999999</v>
      </c>
      <c r="AL74" s="2">
        <v>1.6638287</v>
      </c>
      <c r="AM74" s="2">
        <v>1.0027645999999999</v>
      </c>
      <c r="AN74" s="2">
        <v>0.50853400000000004</v>
      </c>
      <c r="AO74" s="2">
        <v>1.7466499999999999E-2</v>
      </c>
      <c r="AP74" s="2">
        <v>31</v>
      </c>
      <c r="AQ74" s="2">
        <v>0.5</v>
      </c>
      <c r="AR74" s="2">
        <v>1.5113597999999999</v>
      </c>
      <c r="AS74" s="2">
        <v>0.78663620000000001</v>
      </c>
      <c r="AT74" s="2">
        <v>0.76786620000000005</v>
      </c>
      <c r="AU74" s="2">
        <v>24.751230199999998</v>
      </c>
      <c r="AV74" s="2">
        <v>1.3357489</v>
      </c>
      <c r="AW74" s="2">
        <v>0.92532650000000005</v>
      </c>
      <c r="AX74" s="2">
        <v>0.41313450000000002</v>
      </c>
      <c r="AY74" s="2">
        <v>1.7466499999999999E-2</v>
      </c>
      <c r="AZ74" s="2">
        <v>29.8</v>
      </c>
      <c r="BA74" s="2">
        <v>0.5</v>
      </c>
      <c r="BB74" s="2">
        <v>1.5965240000000001</v>
      </c>
      <c r="BC74" s="2">
        <v>0.4907395</v>
      </c>
      <c r="BD74" s="2">
        <v>0.63432180000000005</v>
      </c>
      <c r="BE74" s="2">
        <v>24.385957699999999</v>
      </c>
      <c r="BF74" s="2">
        <v>1.5388607000000001</v>
      </c>
      <c r="BG74" s="2">
        <v>0.2023056</v>
      </c>
      <c r="BH74" s="2">
        <v>0.53030100000000002</v>
      </c>
      <c r="BI74" s="2">
        <v>1.7466499999999999E-2</v>
      </c>
      <c r="BJ74" s="2">
        <v>33.5</v>
      </c>
      <c r="BK74" s="2">
        <v>0.5</v>
      </c>
      <c r="BL74" s="2">
        <v>1.6307826999999999</v>
      </c>
      <c r="BM74" s="2">
        <v>0.92276840000000004</v>
      </c>
      <c r="BN74" s="2">
        <v>0.86088509999999996</v>
      </c>
      <c r="BO74" s="2">
        <v>26.618967099999999</v>
      </c>
      <c r="BP74" s="2">
        <v>1.5350855999999999</v>
      </c>
      <c r="BQ74" s="2">
        <v>0.98885179999999995</v>
      </c>
      <c r="BR74" s="2">
        <v>0.47151910000000002</v>
      </c>
      <c r="BS74" s="2">
        <v>1.7466499999999999E-2</v>
      </c>
      <c r="BT74" s="2">
        <v>19.399999999999999</v>
      </c>
      <c r="BU74" s="2">
        <v>0.5</v>
      </c>
      <c r="BV74" s="2">
        <v>1.7188439</v>
      </c>
      <c r="BW74" s="2">
        <v>1.0027349000000001</v>
      </c>
      <c r="BX74" s="2">
        <v>1.0417578000000001</v>
      </c>
      <c r="BY74" s="2">
        <v>11.3668938</v>
      </c>
      <c r="BZ74" s="2">
        <v>2.4881856</v>
      </c>
      <c r="CA74" s="2">
        <v>0.45449200000000001</v>
      </c>
      <c r="CB74" s="2">
        <v>0.86454839999999999</v>
      </c>
      <c r="CC74" s="2">
        <v>1.0224499999999999E-2</v>
      </c>
      <c r="CD74" s="2">
        <v>29.2</v>
      </c>
      <c r="CE74" s="2">
        <v>0.5</v>
      </c>
      <c r="CF74" s="2">
        <v>0.37679479999999999</v>
      </c>
      <c r="CG74" s="2">
        <v>0.85074090000000002</v>
      </c>
      <c r="CH74" s="2">
        <v>0.59136679999999997</v>
      </c>
      <c r="CI74" s="2">
        <v>24.8595486</v>
      </c>
      <c r="CJ74" s="2">
        <v>0.82359559999999998</v>
      </c>
      <c r="CK74" s="2">
        <v>0.97576240000000003</v>
      </c>
      <c r="CL74" s="2">
        <v>0.28043370000000001</v>
      </c>
      <c r="CM74" s="2">
        <v>1.7466499999999999E-2</v>
      </c>
      <c r="CO74" t="str">
        <f t="shared" si="105"/>
        <v>CA_San Bernardino8001</v>
      </c>
      <c r="CP74">
        <f t="shared" si="106"/>
        <v>33.9</v>
      </c>
      <c r="CQ74">
        <f t="shared" si="107"/>
        <v>0.5</v>
      </c>
      <c r="CR74">
        <f t="shared" si="108"/>
        <v>1.6331663000000001</v>
      </c>
      <c r="CS74">
        <f t="shared" si="109"/>
        <v>0.94260790000000005</v>
      </c>
      <c r="CT74">
        <f t="shared" si="110"/>
        <v>0.91582390000000002</v>
      </c>
      <c r="CU74">
        <f t="shared" si="111"/>
        <v>26.7733326</v>
      </c>
      <c r="CV74">
        <f t="shared" si="112"/>
        <v>1.669708</v>
      </c>
      <c r="CW74">
        <f t="shared" si="113"/>
        <v>1.0042774999999999</v>
      </c>
      <c r="CX74">
        <f t="shared" si="114"/>
        <v>0.51028499999999999</v>
      </c>
      <c r="CY74">
        <f t="shared" si="115"/>
        <v>1.7466499999999999E-2</v>
      </c>
      <c r="CZ74">
        <f t="shared" si="116"/>
        <v>6.7000000000000028</v>
      </c>
      <c r="DA74">
        <f t="shared" si="117"/>
        <v>0.5</v>
      </c>
      <c r="DB74">
        <f t="shared" si="118"/>
        <v>0.28318759999999932</v>
      </c>
      <c r="DC74">
        <f t="shared" si="119"/>
        <v>0.25763069999999988</v>
      </c>
      <c r="DD74">
        <f t="shared" si="120"/>
        <v>0.20549279999999992</v>
      </c>
      <c r="DE74">
        <f t="shared" si="121"/>
        <v>4.3678436999999946</v>
      </c>
      <c r="DF74">
        <f t="shared" si="122"/>
        <v>0.97602700000000042</v>
      </c>
      <c r="DG74">
        <f t="shared" si="123"/>
        <v>-0.47898269999999954</v>
      </c>
      <c r="DH74">
        <f t="shared" si="124"/>
        <v>0.49799670000000013</v>
      </c>
      <c r="DI74">
        <f t="shared" si="125"/>
        <v>1.0224499999999999E-2</v>
      </c>
      <c r="DJ74">
        <f t="shared" si="126"/>
        <v>0.10000000000000142</v>
      </c>
      <c r="DK74">
        <f t="shared" si="127"/>
        <v>0</v>
      </c>
      <c r="DL74">
        <f t="shared" si="128"/>
        <v>1.4873600000000042E-2</v>
      </c>
      <c r="DM74">
        <f t="shared" si="129"/>
        <v>0</v>
      </c>
      <c r="DN74">
        <f t="shared" si="130"/>
        <v>2.294380000000007E-2</v>
      </c>
      <c r="DO74">
        <f t="shared" si="131"/>
        <v>0</v>
      </c>
      <c r="DP74">
        <f t="shared" si="132"/>
        <v>5.6762599999999885E-2</v>
      </c>
      <c r="DQ74">
        <f t="shared" si="133"/>
        <v>5.9509999999999286E-3</v>
      </c>
      <c r="DR74">
        <f t="shared" si="134"/>
        <v>1.7872500000000013E-2</v>
      </c>
      <c r="DS74">
        <f t="shared" si="135"/>
        <v>0</v>
      </c>
      <c r="DT74">
        <f t="shared" si="136"/>
        <v>0.5</v>
      </c>
      <c r="DU74">
        <f t="shared" si="137"/>
        <v>0</v>
      </c>
      <c r="DV74">
        <f t="shared" si="138"/>
        <v>3.3567000000001013E-3</v>
      </c>
      <c r="DW74">
        <f t="shared" si="139"/>
        <v>2.3417600000000038E-2</v>
      </c>
      <c r="DX74">
        <f t="shared" si="140"/>
        <v>1.8232999999999722E-3</v>
      </c>
      <c r="DY74">
        <f t="shared" si="141"/>
        <v>0.5042648000000014</v>
      </c>
      <c r="DZ74">
        <f t="shared" si="142"/>
        <v>3.9754999999999097E-3</v>
      </c>
      <c r="EA74">
        <f t="shared" si="143"/>
        <v>1.1470999999998455E-3</v>
      </c>
      <c r="EB74">
        <f t="shared" si="144"/>
        <v>1.1765000000000247E-3</v>
      </c>
      <c r="EC74">
        <f t="shared" si="145"/>
        <v>0</v>
      </c>
      <c r="ED74">
        <f t="shared" si="146"/>
        <v>0</v>
      </c>
      <c r="EE74">
        <f t="shared" si="147"/>
        <v>0</v>
      </c>
      <c r="EF74">
        <f t="shared" si="148"/>
        <v>2.2210000000000285E-4</v>
      </c>
      <c r="EG74">
        <f t="shared" si="149"/>
        <v>2.1400000000000308E-3</v>
      </c>
      <c r="EH74">
        <f t="shared" si="150"/>
        <v>2.642200000000039E-3</v>
      </c>
      <c r="EI74">
        <f t="shared" si="151"/>
        <v>1.7158500000000743E-2</v>
      </c>
      <c r="EJ74">
        <f t="shared" si="152"/>
        <v>5.8792999999999207E-3</v>
      </c>
      <c r="EK74">
        <f t="shared" si="153"/>
        <v>1.5129000000000392E-3</v>
      </c>
      <c r="EL74">
        <f t="shared" si="154"/>
        <v>1.750999999999947E-3</v>
      </c>
      <c r="EM74">
        <f t="shared" si="155"/>
        <v>0</v>
      </c>
      <c r="EN74">
        <f t="shared" si="156"/>
        <v>2.8999999999999986</v>
      </c>
      <c r="EO74">
        <f t="shared" si="157"/>
        <v>0</v>
      </c>
      <c r="EP74">
        <f t="shared" si="158"/>
        <v>0.12180650000000015</v>
      </c>
      <c r="EQ74">
        <f t="shared" si="159"/>
        <v>0.15597170000000005</v>
      </c>
      <c r="ER74">
        <f t="shared" si="160"/>
        <v>0.14795769999999997</v>
      </c>
      <c r="ES74">
        <f t="shared" si="161"/>
        <v>2.0221024000000014</v>
      </c>
      <c r="ET74">
        <f t="shared" si="162"/>
        <v>0.33395909999999995</v>
      </c>
      <c r="EU74">
        <f t="shared" si="163"/>
        <v>7.8950999999999882E-2</v>
      </c>
      <c r="EV74">
        <f t="shared" si="164"/>
        <v>9.7150499999999973E-2</v>
      </c>
      <c r="EW74">
        <f t="shared" si="165"/>
        <v>0</v>
      </c>
      <c r="EX74">
        <f t="shared" si="166"/>
        <v>4.0999999999999979</v>
      </c>
      <c r="EY74">
        <f t="shared" si="167"/>
        <v>0</v>
      </c>
      <c r="EZ74">
        <f t="shared" si="168"/>
        <v>3.6642300000000017E-2</v>
      </c>
      <c r="FA74">
        <f t="shared" si="169"/>
        <v>0.45186840000000006</v>
      </c>
      <c r="FB74">
        <f t="shared" si="170"/>
        <v>0.28150209999999998</v>
      </c>
      <c r="FC74">
        <f t="shared" si="171"/>
        <v>2.3873749000000011</v>
      </c>
      <c r="FD74">
        <f t="shared" si="172"/>
        <v>0.13084729999999989</v>
      </c>
      <c r="FE74">
        <f t="shared" si="173"/>
        <v>0.80197189999999996</v>
      </c>
      <c r="FF74">
        <f t="shared" si="174"/>
        <v>-2.0016000000000034E-2</v>
      </c>
      <c r="FG74">
        <f t="shared" si="175"/>
        <v>0</v>
      </c>
      <c r="FH74">
        <f t="shared" si="176"/>
        <v>0.39999999999999858</v>
      </c>
      <c r="FI74">
        <f t="shared" si="177"/>
        <v>0</v>
      </c>
      <c r="FJ74">
        <f t="shared" si="178"/>
        <v>2.3836000000001523E-3</v>
      </c>
      <c r="FK74">
        <f t="shared" si="179"/>
        <v>1.983950000000001E-2</v>
      </c>
      <c r="FL74">
        <f t="shared" si="180"/>
        <v>5.4938800000000065E-2</v>
      </c>
      <c r="FM74">
        <f t="shared" si="181"/>
        <v>0.15436550000000082</v>
      </c>
      <c r="FN74">
        <f t="shared" si="182"/>
        <v>0.13462240000000003</v>
      </c>
      <c r="FO74">
        <f t="shared" si="183"/>
        <v>1.5425699999999987E-2</v>
      </c>
      <c r="FP74">
        <f t="shared" si="184"/>
        <v>3.8765899999999964E-2</v>
      </c>
      <c r="FQ74">
        <f t="shared" si="185"/>
        <v>0</v>
      </c>
      <c r="FR74">
        <f t="shared" si="186"/>
        <v>14.5</v>
      </c>
      <c r="FS74">
        <f t="shared" si="187"/>
        <v>0</v>
      </c>
      <c r="FT74">
        <f t="shared" si="188"/>
        <v>-8.5677599999999909E-2</v>
      </c>
      <c r="FU74">
        <f t="shared" si="189"/>
        <v>-6.0127000000000042E-2</v>
      </c>
      <c r="FV74">
        <f t="shared" si="190"/>
        <v>-0.12593390000000004</v>
      </c>
      <c r="FW74">
        <f t="shared" si="191"/>
        <v>15.4064388</v>
      </c>
      <c r="FX74">
        <f t="shared" si="192"/>
        <v>-0.81847760000000003</v>
      </c>
      <c r="FY74">
        <f t="shared" si="193"/>
        <v>0.54978549999999993</v>
      </c>
      <c r="FZ74">
        <f t="shared" si="194"/>
        <v>-0.35426340000000001</v>
      </c>
      <c r="GA74">
        <f t="shared" si="195"/>
        <v>7.2420000000000002E-3</v>
      </c>
      <c r="GB74">
        <f t="shared" si="196"/>
        <v>4.6999999999999993</v>
      </c>
      <c r="GC74">
        <f t="shared" si="197"/>
        <v>0</v>
      </c>
      <c r="GD74">
        <f t="shared" si="198"/>
        <v>1.2563715000000002</v>
      </c>
      <c r="GE74">
        <f t="shared" si="199"/>
        <v>9.1867000000000032E-2</v>
      </c>
      <c r="GF74">
        <f t="shared" si="200"/>
        <v>0.32445710000000005</v>
      </c>
      <c r="GG74">
        <f t="shared" si="201"/>
        <v>1.9137839999999997</v>
      </c>
      <c r="GH74">
        <f t="shared" si="202"/>
        <v>0.84611239999999999</v>
      </c>
      <c r="GI74">
        <f t="shared" si="203"/>
        <v>2.8515099999999904E-2</v>
      </c>
      <c r="GJ74">
        <f t="shared" si="204"/>
        <v>0.22985129999999998</v>
      </c>
      <c r="GK74">
        <f t="shared" si="205"/>
        <v>0</v>
      </c>
    </row>
    <row r="75" spans="1:193" x14ac:dyDescent="0.25">
      <c r="A75" t="s">
        <v>417</v>
      </c>
      <c r="B75">
        <v>45.4</v>
      </c>
      <c r="C75">
        <v>0.5</v>
      </c>
      <c r="D75">
        <v>1.1508147</v>
      </c>
      <c r="E75">
        <v>1.9560797000000001</v>
      </c>
      <c r="F75">
        <v>4.9159883999999998</v>
      </c>
      <c r="G75">
        <v>18.166919700000001</v>
      </c>
      <c r="H75">
        <v>3.4902065000000002</v>
      </c>
      <c r="I75">
        <v>12.438966799999999</v>
      </c>
      <c r="J75">
        <v>2.5655117000000001</v>
      </c>
      <c r="K75">
        <v>0.28217490000000001</v>
      </c>
      <c r="L75" s="2">
        <v>44.9</v>
      </c>
      <c r="M75" s="2">
        <v>0.5</v>
      </c>
      <c r="N75" s="2">
        <v>1.1446053</v>
      </c>
      <c r="O75" s="2">
        <v>1.9560797000000001</v>
      </c>
      <c r="P75" s="2">
        <v>4.8022007999999996</v>
      </c>
      <c r="Q75" s="2">
        <v>18.166919700000001</v>
      </c>
      <c r="R75" s="2">
        <v>3.2435879999999999</v>
      </c>
      <c r="S75" s="2">
        <v>12.365448000000001</v>
      </c>
      <c r="T75" s="2">
        <v>2.5299885</v>
      </c>
      <c r="U75" s="2">
        <v>0.28217490000000001</v>
      </c>
      <c r="V75" s="2">
        <v>45.2</v>
      </c>
      <c r="W75" s="2">
        <v>0.5</v>
      </c>
      <c r="X75" s="2">
        <v>1.1482673000000001</v>
      </c>
      <c r="Y75" s="2">
        <v>1.9433718</v>
      </c>
      <c r="Z75" s="2">
        <v>4.9095607000000001</v>
      </c>
      <c r="AA75" s="2">
        <v>18.042442300000001</v>
      </c>
      <c r="AB75" s="2">
        <v>3.4822017999999999</v>
      </c>
      <c r="AC75" s="2">
        <v>12.4271498</v>
      </c>
      <c r="AD75" s="2">
        <v>2.5627583999999999</v>
      </c>
      <c r="AE75" s="2">
        <v>0.28217490000000001</v>
      </c>
      <c r="AF75" s="2">
        <v>45.4</v>
      </c>
      <c r="AG75" s="2">
        <v>0.5</v>
      </c>
      <c r="AH75" s="2">
        <v>1.1506996</v>
      </c>
      <c r="AI75" s="2">
        <v>1.9540131000000001</v>
      </c>
      <c r="AJ75" s="2">
        <v>4.9104285000000001</v>
      </c>
      <c r="AK75" s="2">
        <v>18.161092799999999</v>
      </c>
      <c r="AL75" s="2">
        <v>3.4829759999999998</v>
      </c>
      <c r="AM75" s="2">
        <v>12.4291401</v>
      </c>
      <c r="AN75" s="2">
        <v>2.5631377999999998</v>
      </c>
      <c r="AO75" s="2">
        <v>0.28217490000000001</v>
      </c>
      <c r="AP75" s="2">
        <v>42.8</v>
      </c>
      <c r="AQ75" s="2">
        <v>0.5</v>
      </c>
      <c r="AR75" s="2">
        <v>1.1192038</v>
      </c>
      <c r="AS75" s="2">
        <v>1.4959055000000001</v>
      </c>
      <c r="AT75" s="2">
        <v>4.5853723999999998</v>
      </c>
      <c r="AU75" s="2">
        <v>17.564340600000001</v>
      </c>
      <c r="AV75" s="2">
        <v>3.1709890000000001</v>
      </c>
      <c r="AW75" s="2">
        <v>11.7116594</v>
      </c>
      <c r="AX75" s="2">
        <v>2.4076768999999998</v>
      </c>
      <c r="AY75" s="2">
        <v>0.28217490000000001</v>
      </c>
      <c r="AZ75" s="2">
        <v>25.9</v>
      </c>
      <c r="BA75" s="2">
        <v>0.5</v>
      </c>
      <c r="BB75" s="2">
        <v>1.1303966999999999</v>
      </c>
      <c r="BC75" s="2">
        <v>1.1205463</v>
      </c>
      <c r="BD75" s="2">
        <v>1.6344595</v>
      </c>
      <c r="BE75" s="2">
        <v>15.640104300000001</v>
      </c>
      <c r="BF75" s="2">
        <v>2.6422234000000002</v>
      </c>
      <c r="BG75" s="2">
        <v>2.2202187000000002</v>
      </c>
      <c r="BH75" s="2">
        <v>0.84501000000000004</v>
      </c>
      <c r="BI75" s="2">
        <v>0.26168750000000002</v>
      </c>
      <c r="BJ75" s="2">
        <v>44.8</v>
      </c>
      <c r="BK75" s="2">
        <v>0.5</v>
      </c>
      <c r="BL75" s="2">
        <v>1.1491103</v>
      </c>
      <c r="BM75" s="2">
        <v>1.9456118</v>
      </c>
      <c r="BN75" s="2">
        <v>4.7961206000000001</v>
      </c>
      <c r="BO75" s="2">
        <v>18.131648999999999</v>
      </c>
      <c r="BP75" s="2">
        <v>3.3263943</v>
      </c>
      <c r="BQ75" s="2">
        <v>12.2374372</v>
      </c>
      <c r="BR75" s="2">
        <v>2.5154776999999999</v>
      </c>
      <c r="BS75" s="2">
        <v>0.28217490000000001</v>
      </c>
      <c r="BT75" s="2">
        <v>28.7</v>
      </c>
      <c r="BU75" s="2">
        <v>0.5</v>
      </c>
      <c r="BV75" s="2">
        <v>0.88824340000000002</v>
      </c>
      <c r="BW75" s="2">
        <v>1.7767710999999999</v>
      </c>
      <c r="BX75" s="2">
        <v>4.4475727000000003</v>
      </c>
      <c r="BY75" s="2">
        <v>4.1228704</v>
      </c>
      <c r="BZ75" s="2">
        <v>3.2228663000000002</v>
      </c>
      <c r="CA75" s="2">
        <v>11.177721999999999</v>
      </c>
      <c r="CB75" s="2">
        <v>2.3587338999999998</v>
      </c>
      <c r="CC75" s="2">
        <v>0.2472348</v>
      </c>
      <c r="CD75" s="2">
        <v>42.3</v>
      </c>
      <c r="CE75" s="2">
        <v>0.5</v>
      </c>
      <c r="CF75" s="2">
        <v>0.67370560000000002</v>
      </c>
      <c r="CG75" s="2">
        <v>2.1968991999999998</v>
      </c>
      <c r="CH75" s="2">
        <v>4.3815866000000003</v>
      </c>
      <c r="CI75" s="2">
        <v>17.261672999999998</v>
      </c>
      <c r="CJ75" s="2">
        <v>1.8748845999999999</v>
      </c>
      <c r="CK75" s="2">
        <v>12.684813500000001</v>
      </c>
      <c r="CL75" s="2">
        <v>2.4914138000000001</v>
      </c>
      <c r="CM75" s="2">
        <v>0.27487699999999998</v>
      </c>
      <c r="CO75" t="str">
        <f t="shared" si="105"/>
        <v>CA_San Bernardino9004</v>
      </c>
      <c r="CP75">
        <f t="shared" si="106"/>
        <v>45.4</v>
      </c>
      <c r="CQ75">
        <f t="shared" si="107"/>
        <v>0.5</v>
      </c>
      <c r="CR75">
        <f t="shared" si="108"/>
        <v>1.1508147</v>
      </c>
      <c r="CS75">
        <f t="shared" si="109"/>
        <v>1.9560797000000001</v>
      </c>
      <c r="CT75">
        <f t="shared" si="110"/>
        <v>4.9159883999999998</v>
      </c>
      <c r="CU75">
        <f t="shared" si="111"/>
        <v>18.166919700000001</v>
      </c>
      <c r="CV75">
        <f t="shared" si="112"/>
        <v>3.4902065000000002</v>
      </c>
      <c r="CW75">
        <f t="shared" si="113"/>
        <v>12.438966799999999</v>
      </c>
      <c r="CX75">
        <f t="shared" si="114"/>
        <v>2.5655117000000001</v>
      </c>
      <c r="CY75">
        <f t="shared" si="115"/>
        <v>0.28217490000000001</v>
      </c>
      <c r="CZ75">
        <f t="shared" si="116"/>
        <v>2.2000000000000028</v>
      </c>
      <c r="DA75">
        <f t="shared" si="117"/>
        <v>0.5</v>
      </c>
      <c r="DB75">
        <f t="shared" si="118"/>
        <v>0.34852910000000037</v>
      </c>
      <c r="DC75">
        <f t="shared" si="119"/>
        <v>0.69664059999999939</v>
      </c>
      <c r="DD75">
        <f t="shared" si="120"/>
        <v>5.5383000000001736E-2</v>
      </c>
      <c r="DE75">
        <f t="shared" si="121"/>
        <v>-7.7345800000006903E-2</v>
      </c>
      <c r="DF75">
        <f t="shared" si="122"/>
        <v>1.46778999999988E-2</v>
      </c>
      <c r="DG75">
        <f t="shared" si="123"/>
        <v>0.1808211000000064</v>
      </c>
      <c r="DH75">
        <f t="shared" si="124"/>
        <v>0.31561509999999871</v>
      </c>
      <c r="DI75">
        <f t="shared" si="125"/>
        <v>0.21944949999999999</v>
      </c>
      <c r="DJ75">
        <f t="shared" si="126"/>
        <v>0.5</v>
      </c>
      <c r="DK75">
        <f t="shared" si="127"/>
        <v>0</v>
      </c>
      <c r="DL75">
        <f t="shared" si="128"/>
        <v>6.2093999999999205E-3</v>
      </c>
      <c r="DM75">
        <f t="shared" si="129"/>
        <v>0</v>
      </c>
      <c r="DN75">
        <f t="shared" si="130"/>
        <v>0.11378760000000021</v>
      </c>
      <c r="DO75">
        <f t="shared" si="131"/>
        <v>0</v>
      </c>
      <c r="DP75">
        <f t="shared" si="132"/>
        <v>0.2466185000000003</v>
      </c>
      <c r="DQ75">
        <f t="shared" si="133"/>
        <v>7.3518799999998663E-2</v>
      </c>
      <c r="DR75">
        <f t="shared" si="134"/>
        <v>3.5523200000000088E-2</v>
      </c>
      <c r="DS75">
        <f t="shared" si="135"/>
        <v>0</v>
      </c>
      <c r="DT75">
        <f t="shared" si="136"/>
        <v>0.19999999999999574</v>
      </c>
      <c r="DU75">
        <f t="shared" si="137"/>
        <v>0</v>
      </c>
      <c r="DV75">
        <f t="shared" si="138"/>
        <v>2.5473999999998664E-3</v>
      </c>
      <c r="DW75">
        <f t="shared" si="139"/>
        <v>1.2707900000000105E-2</v>
      </c>
      <c r="DX75">
        <f t="shared" si="140"/>
        <v>6.4276999999997031E-3</v>
      </c>
      <c r="DY75">
        <f t="shared" si="141"/>
        <v>0.12447739999999996</v>
      </c>
      <c r="DZ75">
        <f t="shared" si="142"/>
        <v>8.0047000000003088E-3</v>
      </c>
      <c r="EA75">
        <f t="shared" si="143"/>
        <v>1.1816999999998856E-2</v>
      </c>
      <c r="EB75">
        <f t="shared" si="144"/>
        <v>2.7533000000001806E-3</v>
      </c>
      <c r="EC75">
        <f t="shared" si="145"/>
        <v>0</v>
      </c>
      <c r="ED75">
        <f t="shared" si="146"/>
        <v>0</v>
      </c>
      <c r="EE75">
        <f t="shared" si="147"/>
        <v>0</v>
      </c>
      <c r="EF75">
        <f t="shared" si="148"/>
        <v>1.150999999999236E-4</v>
      </c>
      <c r="EG75">
        <f t="shared" si="149"/>
        <v>2.0666000000000295E-3</v>
      </c>
      <c r="EH75">
        <f t="shared" si="150"/>
        <v>5.5598999999997289E-3</v>
      </c>
      <c r="EI75">
        <f t="shared" si="151"/>
        <v>5.8269000000024107E-3</v>
      </c>
      <c r="EJ75">
        <f t="shared" si="152"/>
        <v>7.2305000000003616E-3</v>
      </c>
      <c r="EK75">
        <f t="shared" si="153"/>
        <v>9.826699999999633E-3</v>
      </c>
      <c r="EL75">
        <f t="shared" si="154"/>
        <v>2.3739000000002619E-3</v>
      </c>
      <c r="EM75">
        <f t="shared" si="155"/>
        <v>0</v>
      </c>
      <c r="EN75">
        <f t="shared" si="156"/>
        <v>2.6000000000000014</v>
      </c>
      <c r="EO75">
        <f t="shared" si="157"/>
        <v>0</v>
      </c>
      <c r="EP75">
        <f t="shared" si="158"/>
        <v>3.1610899999999997E-2</v>
      </c>
      <c r="EQ75">
        <f t="shared" si="159"/>
        <v>0.46017419999999998</v>
      </c>
      <c r="ER75">
        <f t="shared" si="160"/>
        <v>0.33061600000000002</v>
      </c>
      <c r="ES75">
        <f t="shared" si="161"/>
        <v>0.60257909999999981</v>
      </c>
      <c r="ET75">
        <f t="shared" si="162"/>
        <v>0.31921750000000015</v>
      </c>
      <c r="EU75">
        <f t="shared" si="163"/>
        <v>0.72730739999999905</v>
      </c>
      <c r="EV75">
        <f t="shared" si="164"/>
        <v>0.15783480000000027</v>
      </c>
      <c r="EW75">
        <f t="shared" si="165"/>
        <v>0</v>
      </c>
      <c r="EX75">
        <f t="shared" si="166"/>
        <v>19.5</v>
      </c>
      <c r="EY75">
        <f t="shared" si="167"/>
        <v>0</v>
      </c>
      <c r="EZ75">
        <f t="shared" si="168"/>
        <v>2.0418000000000047E-2</v>
      </c>
      <c r="FA75">
        <f t="shared" si="169"/>
        <v>0.83553340000000009</v>
      </c>
      <c r="FB75">
        <f t="shared" si="170"/>
        <v>3.2815288999999996</v>
      </c>
      <c r="FC75">
        <f t="shared" si="171"/>
        <v>2.5268154000000003</v>
      </c>
      <c r="FD75">
        <f t="shared" si="172"/>
        <v>0.84798309999999999</v>
      </c>
      <c r="FE75">
        <f t="shared" si="173"/>
        <v>10.218748099999999</v>
      </c>
      <c r="FF75">
        <f t="shared" si="174"/>
        <v>1.7205017</v>
      </c>
      <c r="FG75">
        <f t="shared" si="175"/>
        <v>2.0487399999999989E-2</v>
      </c>
      <c r="FH75">
        <f t="shared" si="176"/>
        <v>0.60000000000000142</v>
      </c>
      <c r="FI75">
        <f t="shared" si="177"/>
        <v>0</v>
      </c>
      <c r="FJ75">
        <f t="shared" si="178"/>
        <v>1.7043999999999393E-3</v>
      </c>
      <c r="FK75">
        <f t="shared" si="179"/>
        <v>1.0467900000000085E-2</v>
      </c>
      <c r="FL75">
        <f t="shared" si="180"/>
        <v>0.11986779999999975</v>
      </c>
      <c r="FM75">
        <f t="shared" si="181"/>
        <v>3.5270700000001654E-2</v>
      </c>
      <c r="FN75">
        <f t="shared" si="182"/>
        <v>0.16381220000000019</v>
      </c>
      <c r="FO75">
        <f t="shared" si="183"/>
        <v>0.20152959999999887</v>
      </c>
      <c r="FP75">
        <f t="shared" si="184"/>
        <v>5.0034000000000134E-2</v>
      </c>
      <c r="FQ75">
        <f t="shared" si="185"/>
        <v>0</v>
      </c>
      <c r="FR75">
        <f t="shared" si="186"/>
        <v>16.7</v>
      </c>
      <c r="FS75">
        <f t="shared" si="187"/>
        <v>0</v>
      </c>
      <c r="FT75">
        <f t="shared" si="188"/>
        <v>0.26257129999999995</v>
      </c>
      <c r="FU75">
        <f t="shared" si="189"/>
        <v>0.17930860000000015</v>
      </c>
      <c r="FV75">
        <f t="shared" si="190"/>
        <v>0.46841569999999955</v>
      </c>
      <c r="FW75">
        <f t="shared" si="191"/>
        <v>14.044049300000001</v>
      </c>
      <c r="FX75">
        <f t="shared" si="192"/>
        <v>0.26734020000000003</v>
      </c>
      <c r="FY75">
        <f t="shared" si="193"/>
        <v>1.2612448000000001</v>
      </c>
      <c r="FZ75">
        <f t="shared" si="194"/>
        <v>0.20677780000000023</v>
      </c>
      <c r="GA75">
        <f t="shared" si="195"/>
        <v>3.4940100000000002E-2</v>
      </c>
      <c r="GB75">
        <f t="shared" si="196"/>
        <v>3.1000000000000014</v>
      </c>
      <c r="GC75">
        <f t="shared" si="197"/>
        <v>0</v>
      </c>
      <c r="GD75">
        <f t="shared" si="198"/>
        <v>0.47710909999999995</v>
      </c>
      <c r="GE75">
        <f t="shared" si="199"/>
        <v>-0.24081949999999974</v>
      </c>
      <c r="GF75">
        <f t="shared" si="200"/>
        <v>0.53440179999999948</v>
      </c>
      <c r="GG75">
        <f t="shared" si="201"/>
        <v>0.90524670000000285</v>
      </c>
      <c r="GH75">
        <f t="shared" si="202"/>
        <v>1.6153219000000003</v>
      </c>
      <c r="GI75">
        <f t="shared" si="203"/>
        <v>-0.24584670000000131</v>
      </c>
      <c r="GJ75">
        <f t="shared" si="204"/>
        <v>7.4097899999999939E-2</v>
      </c>
      <c r="GK75">
        <f t="shared" si="205"/>
        <v>7.2979000000000238E-3</v>
      </c>
    </row>
    <row r="76" spans="1:193" x14ac:dyDescent="0.25">
      <c r="A76" t="s">
        <v>418</v>
      </c>
      <c r="B76">
        <v>27.2</v>
      </c>
      <c r="C76">
        <v>0.5</v>
      </c>
      <c r="D76">
        <v>0.7933983</v>
      </c>
      <c r="E76">
        <v>2.4556784999999999</v>
      </c>
      <c r="F76">
        <v>1.7790891</v>
      </c>
      <c r="G76">
        <v>14.8661852</v>
      </c>
      <c r="H76">
        <v>2.1007346999999998</v>
      </c>
      <c r="I76">
        <v>3.5913944</v>
      </c>
      <c r="J76">
        <v>0.89282790000000001</v>
      </c>
      <c r="K76">
        <v>0.26513740000000002</v>
      </c>
      <c r="L76" s="2">
        <v>26.8</v>
      </c>
      <c r="M76" s="2">
        <v>0.5</v>
      </c>
      <c r="N76" s="2">
        <v>0.80380119999999999</v>
      </c>
      <c r="O76" s="2">
        <v>2.4796805000000002</v>
      </c>
      <c r="P76" s="2">
        <v>1.4596083</v>
      </c>
      <c r="Q76" s="2">
        <v>15.908727600000001</v>
      </c>
      <c r="R76" s="2">
        <v>1.7800678000000001</v>
      </c>
      <c r="S76" s="2">
        <v>2.9123483000000001</v>
      </c>
      <c r="T76" s="2">
        <v>0.7347882</v>
      </c>
      <c r="U76" s="2">
        <v>0.25537890000000002</v>
      </c>
      <c r="V76" s="2">
        <v>26.7</v>
      </c>
      <c r="W76" s="2">
        <v>0.5</v>
      </c>
      <c r="X76" s="2">
        <v>0.7876843</v>
      </c>
      <c r="Y76" s="2">
        <v>2.4102926</v>
      </c>
      <c r="Z76" s="2">
        <v>1.7747444999999999</v>
      </c>
      <c r="AA76" s="2">
        <v>14.462067599999999</v>
      </c>
      <c r="AB76" s="2">
        <v>2.0909908000000001</v>
      </c>
      <c r="AC76" s="2">
        <v>3.5880375</v>
      </c>
      <c r="AD76" s="2">
        <v>0.89057149999999996</v>
      </c>
      <c r="AE76" s="2">
        <v>0.26513740000000002</v>
      </c>
      <c r="AF76" s="2">
        <v>27.2</v>
      </c>
      <c r="AG76" s="2">
        <v>0.5</v>
      </c>
      <c r="AH76" s="2">
        <v>0.79325250000000003</v>
      </c>
      <c r="AI76" s="2">
        <v>2.4519951</v>
      </c>
      <c r="AJ76" s="2">
        <v>1.7769577999999999</v>
      </c>
      <c r="AK76" s="2">
        <v>14.858752300000001</v>
      </c>
      <c r="AL76" s="2">
        <v>2.0963349</v>
      </c>
      <c r="AM76" s="2">
        <v>3.589359</v>
      </c>
      <c r="AN76" s="2">
        <v>0.8917794</v>
      </c>
      <c r="AO76" s="2">
        <v>0.26513740000000002</v>
      </c>
      <c r="AP76" s="2">
        <v>25.4</v>
      </c>
      <c r="AQ76" s="2">
        <v>0.5</v>
      </c>
      <c r="AR76" s="2">
        <v>0.7416488</v>
      </c>
      <c r="AS76" s="2">
        <v>2.0353971</v>
      </c>
      <c r="AT76" s="2">
        <v>1.6597559</v>
      </c>
      <c r="AU76" s="2">
        <v>14.0758581</v>
      </c>
      <c r="AV76" s="2">
        <v>1.9260174000000001</v>
      </c>
      <c r="AW76" s="2">
        <v>3.3910081000000001</v>
      </c>
      <c r="AX76" s="2">
        <v>0.83313300000000001</v>
      </c>
      <c r="AY76" s="2">
        <v>0.26513740000000002</v>
      </c>
      <c r="AZ76" s="2">
        <v>19.3</v>
      </c>
      <c r="BA76" s="2">
        <v>0.5</v>
      </c>
      <c r="BB76" s="2">
        <v>0.72618199999999999</v>
      </c>
      <c r="BC76" s="2">
        <v>1.2072828</v>
      </c>
      <c r="BD76" s="2">
        <v>0.71113669999999995</v>
      </c>
      <c r="BE76" s="2">
        <v>13.3008823</v>
      </c>
      <c r="BF76" s="2">
        <v>1.5032957</v>
      </c>
      <c r="BG76" s="2">
        <v>0.64817979999999997</v>
      </c>
      <c r="BH76" s="2">
        <v>0.48765160000000002</v>
      </c>
      <c r="BI76" s="2">
        <v>0.2437493</v>
      </c>
      <c r="BJ76" s="2">
        <v>24.2</v>
      </c>
      <c r="BK76" s="2">
        <v>0.5</v>
      </c>
      <c r="BL76" s="2">
        <v>0.77957659999999995</v>
      </c>
      <c r="BM76" s="2">
        <v>2.0088439</v>
      </c>
      <c r="BN76" s="2">
        <v>1.5146242000000001</v>
      </c>
      <c r="BO76" s="2">
        <v>13.5931473</v>
      </c>
      <c r="BP76" s="2">
        <v>1.6963942000000001</v>
      </c>
      <c r="BQ76" s="2">
        <v>3.1671545999999999</v>
      </c>
      <c r="BR76" s="2">
        <v>0.76204819999999995</v>
      </c>
      <c r="BS76" s="2">
        <v>0.26513740000000002</v>
      </c>
      <c r="BT76" s="2">
        <v>17.5</v>
      </c>
      <c r="BU76" s="2">
        <v>0.5</v>
      </c>
      <c r="BV76" s="2">
        <v>0.46145849999999999</v>
      </c>
      <c r="BW76" s="2">
        <v>2.1711459</v>
      </c>
      <c r="BX76" s="2">
        <v>1.6780983</v>
      </c>
      <c r="BY76" s="2">
        <v>6.2770915</v>
      </c>
      <c r="BZ76" s="2">
        <v>2.2962313000000001</v>
      </c>
      <c r="CA76" s="2">
        <v>3.0132376999999999</v>
      </c>
      <c r="CB76" s="2">
        <v>0.92153969999999996</v>
      </c>
      <c r="CC76" s="2">
        <v>0.25884109999999999</v>
      </c>
      <c r="CD76" s="2">
        <v>26.1</v>
      </c>
      <c r="CE76" s="2">
        <v>0.5</v>
      </c>
      <c r="CF76" s="2">
        <v>0.57921319999999998</v>
      </c>
      <c r="CG76" s="2">
        <v>2.4347981999999999</v>
      </c>
      <c r="CH76" s="2">
        <v>1.4092606999999999</v>
      </c>
      <c r="CI76" s="2">
        <v>15.7400951</v>
      </c>
      <c r="CJ76" s="2">
        <v>1.64171</v>
      </c>
      <c r="CK76" s="2">
        <v>2.9035758999999999</v>
      </c>
      <c r="CL76" s="2">
        <v>0.711148</v>
      </c>
      <c r="CM76" s="2">
        <v>0.25537890000000002</v>
      </c>
      <c r="CO76" t="str">
        <f t="shared" si="105"/>
        <v>CA_San Diego0001</v>
      </c>
      <c r="CP76">
        <f t="shared" si="106"/>
        <v>27.2</v>
      </c>
      <c r="CQ76">
        <f t="shared" si="107"/>
        <v>0.5</v>
      </c>
      <c r="CR76">
        <f t="shared" si="108"/>
        <v>0.7933983</v>
      </c>
      <c r="CS76">
        <f t="shared" si="109"/>
        <v>2.4556784999999999</v>
      </c>
      <c r="CT76">
        <f t="shared" si="110"/>
        <v>1.7790891</v>
      </c>
      <c r="CU76">
        <f t="shared" si="111"/>
        <v>14.8661852</v>
      </c>
      <c r="CV76">
        <f t="shared" si="112"/>
        <v>2.1007346999999998</v>
      </c>
      <c r="CW76">
        <f t="shared" si="113"/>
        <v>3.5913944</v>
      </c>
      <c r="CX76">
        <f t="shared" si="114"/>
        <v>0.89282790000000001</v>
      </c>
      <c r="CY76">
        <f t="shared" si="115"/>
        <v>0.26513740000000002</v>
      </c>
      <c r="CZ76">
        <f t="shared" si="116"/>
        <v>2.8000000000000043</v>
      </c>
      <c r="DA76">
        <f t="shared" si="117"/>
        <v>0.5</v>
      </c>
      <c r="DB76">
        <f t="shared" si="118"/>
        <v>0.11902899999999994</v>
      </c>
      <c r="DC76">
        <f t="shared" si="119"/>
        <v>9.6866000000010999E-3</v>
      </c>
      <c r="DD76">
        <f t="shared" si="120"/>
        <v>-0.46943730000000028</v>
      </c>
      <c r="DE76">
        <f t="shared" si="121"/>
        <v>4.1533253999999982</v>
      </c>
      <c r="DF76">
        <f t="shared" si="122"/>
        <v>0.32589920000000161</v>
      </c>
      <c r="DG76">
        <f t="shared" si="123"/>
        <v>-1.9268599000000006</v>
      </c>
      <c r="DH76">
        <f t="shared" si="124"/>
        <v>-1.7135700000000087E-2</v>
      </c>
      <c r="DI76">
        <f t="shared" si="125"/>
        <v>0.21793599999999996</v>
      </c>
      <c r="DJ76">
        <f t="shared" si="126"/>
        <v>0.39999999999999858</v>
      </c>
      <c r="DK76">
        <f t="shared" si="127"/>
        <v>0</v>
      </c>
      <c r="DL76">
        <f t="shared" si="128"/>
        <v>-1.0402899999999993E-2</v>
      </c>
      <c r="DM76">
        <f t="shared" si="129"/>
        <v>-2.4002000000000301E-2</v>
      </c>
      <c r="DN76">
        <f t="shared" si="130"/>
        <v>0.31948080000000001</v>
      </c>
      <c r="DO76">
        <f t="shared" si="131"/>
        <v>-1.0425424000000003</v>
      </c>
      <c r="DP76">
        <f t="shared" si="132"/>
        <v>0.32066689999999975</v>
      </c>
      <c r="DQ76">
        <f t="shared" si="133"/>
        <v>0.67904609999999987</v>
      </c>
      <c r="DR76">
        <f t="shared" si="134"/>
        <v>0.15803970000000001</v>
      </c>
      <c r="DS76">
        <f t="shared" si="135"/>
        <v>9.7585000000000033E-3</v>
      </c>
      <c r="DT76">
        <f t="shared" si="136"/>
        <v>0.5</v>
      </c>
      <c r="DU76">
        <f t="shared" si="137"/>
        <v>0</v>
      </c>
      <c r="DV76">
        <f t="shared" si="138"/>
        <v>5.7139999999999969E-3</v>
      </c>
      <c r="DW76">
        <f t="shared" si="139"/>
        <v>4.5385899999999868E-2</v>
      </c>
      <c r="DX76">
        <f t="shared" si="140"/>
        <v>4.3446000000000318E-3</v>
      </c>
      <c r="DY76">
        <f t="shared" si="141"/>
        <v>0.40411760000000108</v>
      </c>
      <c r="DZ76">
        <f t="shared" si="142"/>
        <v>9.7438999999996945E-3</v>
      </c>
      <c r="EA76">
        <f t="shared" si="143"/>
        <v>3.356899999999996E-3</v>
      </c>
      <c r="EB76">
        <f t="shared" si="144"/>
        <v>2.2564000000000473E-3</v>
      </c>
      <c r="EC76">
        <f t="shared" si="145"/>
        <v>0</v>
      </c>
      <c r="ED76">
        <f t="shared" si="146"/>
        <v>0</v>
      </c>
      <c r="EE76">
        <f t="shared" si="147"/>
        <v>0</v>
      </c>
      <c r="EF76">
        <f t="shared" si="148"/>
        <v>1.4579999999997373E-4</v>
      </c>
      <c r="EG76">
        <f t="shared" si="149"/>
        <v>3.6833999999998923E-3</v>
      </c>
      <c r="EH76">
        <f t="shared" si="150"/>
        <v>2.1313000000000581E-3</v>
      </c>
      <c r="EI76">
        <f t="shared" si="151"/>
        <v>7.4328999999995204E-3</v>
      </c>
      <c r="EJ76">
        <f t="shared" si="152"/>
        <v>4.3997999999998427E-3</v>
      </c>
      <c r="EK76">
        <f t="shared" si="153"/>
        <v>2.0354000000000205E-3</v>
      </c>
      <c r="EL76">
        <f t="shared" si="154"/>
        <v>1.0485000000000078E-3</v>
      </c>
      <c r="EM76">
        <f t="shared" si="155"/>
        <v>0</v>
      </c>
      <c r="EN76">
        <f t="shared" si="156"/>
        <v>1.8000000000000007</v>
      </c>
      <c r="EO76">
        <f t="shared" si="157"/>
        <v>0</v>
      </c>
      <c r="EP76">
        <f t="shared" si="158"/>
        <v>5.1749500000000004E-2</v>
      </c>
      <c r="EQ76">
        <f t="shared" si="159"/>
        <v>0.42028139999999992</v>
      </c>
      <c r="ER76">
        <f t="shared" si="160"/>
        <v>0.11933320000000003</v>
      </c>
      <c r="ES76">
        <f t="shared" si="161"/>
        <v>0.79032710000000073</v>
      </c>
      <c r="ET76">
        <f t="shared" si="162"/>
        <v>0.17471729999999974</v>
      </c>
      <c r="EU76">
        <f t="shared" si="163"/>
        <v>0.20038629999999991</v>
      </c>
      <c r="EV76">
        <f t="shared" si="164"/>
        <v>5.9694899999999995E-2</v>
      </c>
      <c r="EW76">
        <f t="shared" si="165"/>
        <v>0</v>
      </c>
      <c r="EX76">
        <f t="shared" si="166"/>
        <v>7.8999999999999986</v>
      </c>
      <c r="EY76">
        <f t="shared" si="167"/>
        <v>0</v>
      </c>
      <c r="EZ76">
        <f t="shared" si="168"/>
        <v>6.7216300000000007E-2</v>
      </c>
      <c r="FA76">
        <f t="shared" si="169"/>
        <v>1.2483956999999999</v>
      </c>
      <c r="FB76">
        <f t="shared" si="170"/>
        <v>1.0679524</v>
      </c>
      <c r="FC76">
        <f t="shared" si="171"/>
        <v>1.5653029000000007</v>
      </c>
      <c r="FD76">
        <f t="shared" si="172"/>
        <v>0.59743899999999983</v>
      </c>
      <c r="FE76">
        <f t="shared" si="173"/>
        <v>2.9432146000000001</v>
      </c>
      <c r="FF76">
        <f t="shared" si="174"/>
        <v>0.40517629999999999</v>
      </c>
      <c r="FG76">
        <f t="shared" si="175"/>
        <v>2.1388100000000021E-2</v>
      </c>
      <c r="FH76">
        <f t="shared" si="176"/>
        <v>3</v>
      </c>
      <c r="FI76">
        <f t="shared" si="177"/>
        <v>0</v>
      </c>
      <c r="FJ76">
        <f t="shared" si="178"/>
        <v>1.3821700000000048E-2</v>
      </c>
      <c r="FK76">
        <f t="shared" si="179"/>
        <v>0.44683459999999986</v>
      </c>
      <c r="FL76">
        <f t="shared" si="180"/>
        <v>0.26446489999999989</v>
      </c>
      <c r="FM76">
        <f t="shared" si="181"/>
        <v>1.2730379000000003</v>
      </c>
      <c r="FN76">
        <f t="shared" si="182"/>
        <v>0.40434049999999977</v>
      </c>
      <c r="FO76">
        <f t="shared" si="183"/>
        <v>0.42423980000000006</v>
      </c>
      <c r="FP76">
        <f t="shared" si="184"/>
        <v>0.13077970000000005</v>
      </c>
      <c r="FQ76">
        <f t="shared" si="185"/>
        <v>0</v>
      </c>
      <c r="FR76">
        <f t="shared" si="186"/>
        <v>9.6999999999999993</v>
      </c>
      <c r="FS76">
        <f t="shared" si="187"/>
        <v>0</v>
      </c>
      <c r="FT76">
        <f t="shared" si="188"/>
        <v>0.33193980000000001</v>
      </c>
      <c r="FU76">
        <f t="shared" si="189"/>
        <v>0.28453259999999991</v>
      </c>
      <c r="FV76">
        <f t="shared" si="190"/>
        <v>0.10099079999999994</v>
      </c>
      <c r="FW76">
        <f t="shared" si="191"/>
        <v>8.5890936999999994</v>
      </c>
      <c r="FX76">
        <f t="shared" si="192"/>
        <v>-0.19549660000000024</v>
      </c>
      <c r="FY76">
        <f t="shared" si="193"/>
        <v>0.57815670000000008</v>
      </c>
      <c r="FZ76">
        <f t="shared" si="194"/>
        <v>-2.8711799999999954E-2</v>
      </c>
      <c r="GA76">
        <f t="shared" si="195"/>
        <v>6.2963000000000324E-3</v>
      </c>
      <c r="GB76">
        <f t="shared" si="196"/>
        <v>1.0999999999999979</v>
      </c>
      <c r="GC76">
        <f t="shared" si="197"/>
        <v>0</v>
      </c>
      <c r="GD76">
        <f t="shared" si="198"/>
        <v>0.21418510000000002</v>
      </c>
      <c r="GE76">
        <f t="shared" si="199"/>
        <v>2.0880299999999963E-2</v>
      </c>
      <c r="GF76">
        <f t="shared" si="200"/>
        <v>0.36982840000000006</v>
      </c>
      <c r="GG76">
        <f t="shared" si="201"/>
        <v>-0.87390989999999924</v>
      </c>
      <c r="GH76">
        <f t="shared" si="202"/>
        <v>0.45902469999999984</v>
      </c>
      <c r="GI76">
        <f t="shared" si="203"/>
        <v>0.68781850000000011</v>
      </c>
      <c r="GJ76">
        <f t="shared" si="204"/>
        <v>0.18167990000000001</v>
      </c>
      <c r="GK76">
        <f t="shared" si="205"/>
        <v>9.7585000000000033E-3</v>
      </c>
    </row>
    <row r="77" spans="1:193" x14ac:dyDescent="0.25">
      <c r="A77" t="s">
        <v>419</v>
      </c>
      <c r="B77">
        <v>25.2</v>
      </c>
      <c r="C77">
        <v>0.5</v>
      </c>
      <c r="D77">
        <v>0.5083318</v>
      </c>
      <c r="E77">
        <v>1.9670791999999999</v>
      </c>
      <c r="F77">
        <v>2.2920848999999999</v>
      </c>
      <c r="G77">
        <v>11.337513</v>
      </c>
      <c r="H77">
        <v>2.0297189000000002</v>
      </c>
      <c r="I77">
        <v>5.2791047000000004</v>
      </c>
      <c r="J77">
        <v>1.1266651999999999</v>
      </c>
      <c r="K77">
        <v>0.19283839999999999</v>
      </c>
      <c r="L77" s="2">
        <v>24.7</v>
      </c>
      <c r="M77" s="2">
        <v>0.5</v>
      </c>
      <c r="N77" s="2">
        <v>0.50624769999999997</v>
      </c>
      <c r="O77" s="2">
        <v>1.9670791999999999</v>
      </c>
      <c r="P77" s="2">
        <v>2.1815433999999998</v>
      </c>
      <c r="Q77" s="2">
        <v>11.337513</v>
      </c>
      <c r="R77" s="2">
        <v>1.7459640999999999</v>
      </c>
      <c r="S77" s="2">
        <v>5.2648516000000001</v>
      </c>
      <c r="T77" s="2">
        <v>1.0991814</v>
      </c>
      <c r="U77" s="2">
        <v>0.19283839999999999</v>
      </c>
      <c r="V77" s="2">
        <v>25</v>
      </c>
      <c r="W77" s="2">
        <v>0.5</v>
      </c>
      <c r="X77" s="2">
        <v>0.60814800000000002</v>
      </c>
      <c r="Y77" s="2">
        <v>2.2069697000000001</v>
      </c>
      <c r="Z77" s="2">
        <v>2.0520033999999998</v>
      </c>
      <c r="AA77" s="2">
        <v>11.9104052</v>
      </c>
      <c r="AB77" s="2">
        <v>2.1282934999999998</v>
      </c>
      <c r="AC77" s="2">
        <v>4.4340925000000002</v>
      </c>
      <c r="AD77" s="2">
        <v>1.0214559000000001</v>
      </c>
      <c r="AE77" s="2">
        <v>0.18560940000000001</v>
      </c>
      <c r="AF77" s="2">
        <v>25.2</v>
      </c>
      <c r="AG77" s="2">
        <v>0.5</v>
      </c>
      <c r="AH77" s="2">
        <v>0.61034770000000005</v>
      </c>
      <c r="AI77" s="2">
        <v>2.2291414999999999</v>
      </c>
      <c r="AJ77" s="2">
        <v>2.0521729</v>
      </c>
      <c r="AK77" s="2">
        <v>12.052527400000001</v>
      </c>
      <c r="AL77" s="2">
        <v>2.1290331</v>
      </c>
      <c r="AM77" s="2">
        <v>4.4340314999999997</v>
      </c>
      <c r="AN77" s="2">
        <v>1.0217225999999999</v>
      </c>
      <c r="AO77" s="2">
        <v>0.18560940000000001</v>
      </c>
      <c r="AP77" s="2">
        <v>23.6</v>
      </c>
      <c r="AQ77" s="2">
        <v>0.5</v>
      </c>
      <c r="AR77" s="2">
        <v>0.55329110000000004</v>
      </c>
      <c r="AS77" s="2">
        <v>1.8911446000000001</v>
      </c>
      <c r="AT77" s="2">
        <v>1.9249537999999999</v>
      </c>
      <c r="AU77" s="2">
        <v>11.4773941</v>
      </c>
      <c r="AV77" s="2">
        <v>1.9653535</v>
      </c>
      <c r="AW77" s="2">
        <v>4.1982827</v>
      </c>
      <c r="AX77" s="2">
        <v>0.96040919999999996</v>
      </c>
      <c r="AY77" s="2">
        <v>0.18560940000000001</v>
      </c>
      <c r="AZ77" s="2">
        <v>16.5</v>
      </c>
      <c r="BA77" s="2">
        <v>0.5</v>
      </c>
      <c r="BB77" s="2">
        <v>0.52558079999999996</v>
      </c>
      <c r="BC77" s="2">
        <v>0.68751079999999998</v>
      </c>
      <c r="BD77" s="2">
        <v>0.97980089999999997</v>
      </c>
      <c r="BE77" s="2">
        <v>10.1046143</v>
      </c>
      <c r="BF77" s="2">
        <v>2.0953103999999998</v>
      </c>
      <c r="BG77" s="2">
        <v>0.70460509999999998</v>
      </c>
      <c r="BH77" s="2">
        <v>0.69754349999999998</v>
      </c>
      <c r="BI77" s="2">
        <v>0.2420166</v>
      </c>
      <c r="BJ77" s="2">
        <v>23.5</v>
      </c>
      <c r="BK77" s="2">
        <v>0.5</v>
      </c>
      <c r="BL77" s="2">
        <v>0.60414920000000005</v>
      </c>
      <c r="BM77" s="2">
        <v>2.0306829999999998</v>
      </c>
      <c r="BN77" s="2">
        <v>1.8298151</v>
      </c>
      <c r="BO77" s="2">
        <v>11.589514700000001</v>
      </c>
      <c r="BP77" s="2">
        <v>1.8134493</v>
      </c>
      <c r="BQ77" s="2">
        <v>4.0537710000000002</v>
      </c>
      <c r="BR77" s="2">
        <v>0.91517320000000002</v>
      </c>
      <c r="BS77" s="2">
        <v>0.18560940000000001</v>
      </c>
      <c r="BT77" s="2">
        <v>16.100000000000001</v>
      </c>
      <c r="BU77" s="2">
        <v>0.5</v>
      </c>
      <c r="BV77" s="2">
        <v>0.42203629999999998</v>
      </c>
      <c r="BW77" s="2">
        <v>2.1725512</v>
      </c>
      <c r="BX77" s="2">
        <v>1.8710652999999999</v>
      </c>
      <c r="BY77" s="2">
        <v>4.0965242000000002</v>
      </c>
      <c r="BZ77" s="2">
        <v>2.2096065999999999</v>
      </c>
      <c r="CA77" s="2">
        <v>3.7935702999999998</v>
      </c>
      <c r="CB77" s="2">
        <v>0.94332570000000004</v>
      </c>
      <c r="CC77" s="2">
        <v>0.19005030000000001</v>
      </c>
      <c r="CD77" s="2">
        <v>23.6</v>
      </c>
      <c r="CE77" s="2">
        <v>0.5</v>
      </c>
      <c r="CF77" s="2">
        <v>0.33625490000000002</v>
      </c>
      <c r="CG77" s="2">
        <v>2.0933454</v>
      </c>
      <c r="CH77" s="2">
        <v>1.8723658000000001</v>
      </c>
      <c r="CI77" s="2">
        <v>11.596955299999999</v>
      </c>
      <c r="CJ77" s="2">
        <v>1.4930631999999999</v>
      </c>
      <c r="CK77" s="2">
        <v>4.5910392</v>
      </c>
      <c r="CL77" s="2">
        <v>0.97606709999999997</v>
      </c>
      <c r="CM77" s="2">
        <v>0.186444</v>
      </c>
      <c r="CO77" t="str">
        <f t="shared" si="105"/>
        <v>CA_San Diego0003</v>
      </c>
      <c r="CP77">
        <f t="shared" si="106"/>
        <v>25.2</v>
      </c>
      <c r="CQ77">
        <f t="shared" si="107"/>
        <v>0.5</v>
      </c>
      <c r="CR77">
        <f t="shared" si="108"/>
        <v>0.5083318</v>
      </c>
      <c r="CS77">
        <f t="shared" si="109"/>
        <v>1.9670791999999999</v>
      </c>
      <c r="CT77">
        <f t="shared" si="110"/>
        <v>2.2920848999999999</v>
      </c>
      <c r="CU77">
        <f t="shared" si="111"/>
        <v>11.337513</v>
      </c>
      <c r="CV77">
        <f t="shared" si="112"/>
        <v>2.0297189000000002</v>
      </c>
      <c r="CW77">
        <f t="shared" si="113"/>
        <v>5.2791047000000004</v>
      </c>
      <c r="CX77">
        <f t="shared" si="114"/>
        <v>1.1266651999999999</v>
      </c>
      <c r="CY77">
        <f t="shared" si="115"/>
        <v>0.19283839999999999</v>
      </c>
      <c r="CZ77">
        <f t="shared" si="116"/>
        <v>1.8000000000000078</v>
      </c>
      <c r="DA77">
        <f t="shared" si="117"/>
        <v>0.5</v>
      </c>
      <c r="DB77">
        <f t="shared" si="118"/>
        <v>0.60773310000000014</v>
      </c>
      <c r="DC77">
        <f t="shared" si="119"/>
        <v>1.5088710000000003</v>
      </c>
      <c r="DD77">
        <f t="shared" si="120"/>
        <v>-1.2808736999999999</v>
      </c>
      <c r="DE77">
        <f t="shared" si="121"/>
        <v>4.8028572000000027</v>
      </c>
      <c r="DF77">
        <f t="shared" si="122"/>
        <v>1.3720413999999979</v>
      </c>
      <c r="DG77">
        <f t="shared" si="123"/>
        <v>-5.4794890000000036</v>
      </c>
      <c r="DH77">
        <f t="shared" si="124"/>
        <v>-0.2517777999999995</v>
      </c>
      <c r="DI77">
        <f t="shared" si="125"/>
        <v>0.20391810000000007</v>
      </c>
      <c r="DJ77">
        <f t="shared" si="126"/>
        <v>0.5</v>
      </c>
      <c r="DK77">
        <f t="shared" si="127"/>
        <v>0</v>
      </c>
      <c r="DL77">
        <f t="shared" si="128"/>
        <v>2.0841000000000331E-3</v>
      </c>
      <c r="DM77">
        <f t="shared" si="129"/>
        <v>0</v>
      </c>
      <c r="DN77">
        <f t="shared" si="130"/>
        <v>0.11054150000000007</v>
      </c>
      <c r="DO77">
        <f t="shared" si="131"/>
        <v>0</v>
      </c>
      <c r="DP77">
        <f t="shared" si="132"/>
        <v>0.28375480000000031</v>
      </c>
      <c r="DQ77">
        <f t="shared" si="133"/>
        <v>1.4253100000000352E-2</v>
      </c>
      <c r="DR77">
        <f t="shared" si="134"/>
        <v>2.7483799999999947E-2</v>
      </c>
      <c r="DS77">
        <f t="shared" si="135"/>
        <v>0</v>
      </c>
      <c r="DT77">
        <f t="shared" si="136"/>
        <v>0.19999999999999929</v>
      </c>
      <c r="DU77">
        <f t="shared" si="137"/>
        <v>0</v>
      </c>
      <c r="DV77">
        <f t="shared" si="138"/>
        <v>-9.9816200000000022E-2</v>
      </c>
      <c r="DW77">
        <f t="shared" si="139"/>
        <v>-0.23989050000000023</v>
      </c>
      <c r="DX77">
        <f t="shared" si="140"/>
        <v>0.24008150000000006</v>
      </c>
      <c r="DY77">
        <f t="shared" si="141"/>
        <v>-0.57289220000000007</v>
      </c>
      <c r="DZ77">
        <f t="shared" si="142"/>
        <v>-9.8574599999999624E-2</v>
      </c>
      <c r="EA77">
        <f t="shared" si="143"/>
        <v>0.84501220000000021</v>
      </c>
      <c r="EB77">
        <f t="shared" si="144"/>
        <v>0.10520929999999984</v>
      </c>
      <c r="EC77">
        <f t="shared" si="145"/>
        <v>7.2289999999999854E-3</v>
      </c>
      <c r="ED77">
        <f t="shared" si="146"/>
        <v>0</v>
      </c>
      <c r="EE77">
        <f t="shared" si="147"/>
        <v>0</v>
      </c>
      <c r="EF77">
        <f t="shared" si="148"/>
        <v>-0.10201590000000005</v>
      </c>
      <c r="EG77">
        <f t="shared" si="149"/>
        <v>-0.26206229999999997</v>
      </c>
      <c r="EH77">
        <f t="shared" si="150"/>
        <v>0.2399119999999999</v>
      </c>
      <c r="EI77">
        <f t="shared" si="151"/>
        <v>-0.71501440000000116</v>
      </c>
      <c r="EJ77">
        <f t="shared" si="152"/>
        <v>-9.9314199999999797E-2</v>
      </c>
      <c r="EK77">
        <f t="shared" si="153"/>
        <v>0.84507320000000075</v>
      </c>
      <c r="EL77">
        <f t="shared" si="154"/>
        <v>0.1049426</v>
      </c>
      <c r="EM77">
        <f t="shared" si="155"/>
        <v>7.2289999999999854E-3</v>
      </c>
      <c r="EN77">
        <f t="shared" si="156"/>
        <v>1.5999999999999979</v>
      </c>
      <c r="EO77">
        <f t="shared" si="157"/>
        <v>0</v>
      </c>
      <c r="EP77">
        <f t="shared" si="158"/>
        <v>-4.4959300000000035E-2</v>
      </c>
      <c r="EQ77">
        <f t="shared" si="159"/>
        <v>7.5934599999999852E-2</v>
      </c>
      <c r="ER77">
        <f t="shared" si="160"/>
        <v>0.36713109999999993</v>
      </c>
      <c r="ES77">
        <f t="shared" si="161"/>
        <v>-0.1398811000000002</v>
      </c>
      <c r="ET77">
        <f t="shared" si="162"/>
        <v>6.4365400000000239E-2</v>
      </c>
      <c r="EU77">
        <f t="shared" si="163"/>
        <v>1.0808220000000004</v>
      </c>
      <c r="EV77">
        <f t="shared" si="164"/>
        <v>0.16625599999999996</v>
      </c>
      <c r="EW77">
        <f t="shared" si="165"/>
        <v>7.2289999999999854E-3</v>
      </c>
      <c r="EX77">
        <f t="shared" si="166"/>
        <v>8.6999999999999993</v>
      </c>
      <c r="EY77">
        <f t="shared" si="167"/>
        <v>0</v>
      </c>
      <c r="EZ77">
        <f t="shared" si="168"/>
        <v>-1.7248999999999959E-2</v>
      </c>
      <c r="FA77">
        <f t="shared" si="169"/>
        <v>1.2795684000000001</v>
      </c>
      <c r="FB77">
        <f t="shared" si="170"/>
        <v>1.312284</v>
      </c>
      <c r="FC77">
        <f t="shared" si="171"/>
        <v>1.2328986999999998</v>
      </c>
      <c r="FD77">
        <f t="shared" si="172"/>
        <v>-6.5591499999999581E-2</v>
      </c>
      <c r="FE77">
        <f t="shared" si="173"/>
        <v>4.5744996000000002</v>
      </c>
      <c r="FF77">
        <f t="shared" si="174"/>
        <v>0.42912169999999994</v>
      </c>
      <c r="FG77">
        <f t="shared" si="175"/>
        <v>-4.9178200000000005E-2</v>
      </c>
      <c r="FH77">
        <f t="shared" si="176"/>
        <v>1.6999999999999993</v>
      </c>
      <c r="FI77">
        <f t="shared" si="177"/>
        <v>0</v>
      </c>
      <c r="FJ77">
        <f t="shared" si="178"/>
        <v>-9.5817400000000053E-2</v>
      </c>
      <c r="FK77">
        <f t="shared" si="179"/>
        <v>-6.3603799999999877E-2</v>
      </c>
      <c r="FL77">
        <f t="shared" si="180"/>
        <v>0.46226979999999984</v>
      </c>
      <c r="FM77">
        <f t="shared" si="181"/>
        <v>-0.25200170000000099</v>
      </c>
      <c r="FN77">
        <f t="shared" si="182"/>
        <v>0.21626960000000017</v>
      </c>
      <c r="FO77">
        <f t="shared" si="183"/>
        <v>1.2253337000000002</v>
      </c>
      <c r="FP77">
        <f t="shared" si="184"/>
        <v>0.2114919999999999</v>
      </c>
      <c r="FQ77">
        <f t="shared" si="185"/>
        <v>7.2289999999999854E-3</v>
      </c>
      <c r="FR77">
        <f t="shared" si="186"/>
        <v>9.0999999999999979</v>
      </c>
      <c r="FS77">
        <f t="shared" si="187"/>
        <v>0</v>
      </c>
      <c r="FT77">
        <f t="shared" si="188"/>
        <v>8.6295500000000025E-2</v>
      </c>
      <c r="FU77">
        <f t="shared" si="189"/>
        <v>-0.2054720000000001</v>
      </c>
      <c r="FV77">
        <f t="shared" si="190"/>
        <v>0.42101959999999994</v>
      </c>
      <c r="FW77">
        <f t="shared" si="191"/>
        <v>7.2409887999999993</v>
      </c>
      <c r="FX77">
        <f t="shared" si="192"/>
        <v>-0.17988769999999965</v>
      </c>
      <c r="FY77">
        <f t="shared" si="193"/>
        <v>1.4855344000000006</v>
      </c>
      <c r="FZ77">
        <f t="shared" si="194"/>
        <v>0.18333949999999988</v>
      </c>
      <c r="GA77">
        <f t="shared" si="195"/>
        <v>2.7880999999999878E-3</v>
      </c>
      <c r="GB77">
        <f t="shared" si="196"/>
        <v>1.5999999999999979</v>
      </c>
      <c r="GC77">
        <f t="shared" si="197"/>
        <v>0</v>
      </c>
      <c r="GD77">
        <f t="shared" si="198"/>
        <v>0.17207689999999998</v>
      </c>
      <c r="GE77">
        <f t="shared" si="199"/>
        <v>-0.12626620000000011</v>
      </c>
      <c r="GF77">
        <f t="shared" si="200"/>
        <v>0.41971909999999979</v>
      </c>
      <c r="GG77">
        <f t="shared" si="201"/>
        <v>-0.2594422999999999</v>
      </c>
      <c r="GH77">
        <f t="shared" si="202"/>
        <v>0.53665570000000029</v>
      </c>
      <c r="GI77">
        <f t="shared" si="203"/>
        <v>0.68806550000000044</v>
      </c>
      <c r="GJ77">
        <f t="shared" si="204"/>
        <v>0.15059809999999996</v>
      </c>
      <c r="GK77">
        <f t="shared" si="205"/>
        <v>6.3943999999999945E-3</v>
      </c>
    </row>
    <row r="78" spans="1:193" x14ac:dyDescent="0.25">
      <c r="A78" t="s">
        <v>420</v>
      </c>
      <c r="B78">
        <v>23.1</v>
      </c>
      <c r="C78">
        <v>0.5</v>
      </c>
      <c r="D78">
        <v>0.75920180000000004</v>
      </c>
      <c r="E78">
        <v>2.3368459000000001</v>
      </c>
      <c r="F78">
        <v>2.1023480999999999</v>
      </c>
      <c r="G78">
        <v>9.4290018</v>
      </c>
      <c r="H78">
        <v>2.4716246000000002</v>
      </c>
      <c r="I78">
        <v>4.1845860000000004</v>
      </c>
      <c r="J78">
        <v>1.1142308999999999</v>
      </c>
      <c r="K78">
        <v>0.24660789999999999</v>
      </c>
      <c r="L78" s="2">
        <v>22.6</v>
      </c>
      <c r="M78" s="2">
        <v>0.5</v>
      </c>
      <c r="N78" s="2">
        <v>0.73397089999999998</v>
      </c>
      <c r="O78" s="2">
        <v>2.4319487</v>
      </c>
      <c r="P78" s="2">
        <v>1.9779358</v>
      </c>
      <c r="Q78" s="2">
        <v>9.3362274000000003</v>
      </c>
      <c r="R78" s="2">
        <v>1.8475634999999999</v>
      </c>
      <c r="S78" s="2">
        <v>4.5379953000000004</v>
      </c>
      <c r="T78" s="2">
        <v>1.0107632</v>
      </c>
      <c r="U78" s="2">
        <v>0.2400554</v>
      </c>
      <c r="V78" s="2">
        <v>22.9</v>
      </c>
      <c r="W78" s="2">
        <v>0.5</v>
      </c>
      <c r="X78" s="2">
        <v>0.735348</v>
      </c>
      <c r="Y78" s="2">
        <v>2.3961619999999999</v>
      </c>
      <c r="Z78" s="2">
        <v>2.0979806999999999</v>
      </c>
      <c r="AA78" s="2">
        <v>9.1821889999999993</v>
      </c>
      <c r="AB78" s="2">
        <v>2.1727622000000002</v>
      </c>
      <c r="AC78" s="2">
        <v>4.5471339000000004</v>
      </c>
      <c r="AD78" s="2">
        <v>1.0518453000000001</v>
      </c>
      <c r="AE78" s="2">
        <v>0.2400554</v>
      </c>
      <c r="AF78" s="2">
        <v>23.1</v>
      </c>
      <c r="AG78" s="2">
        <v>0.5</v>
      </c>
      <c r="AH78" s="2">
        <v>0.75907990000000003</v>
      </c>
      <c r="AI78" s="2">
        <v>2.3335024999999998</v>
      </c>
      <c r="AJ78" s="2">
        <v>2.0999191000000001</v>
      </c>
      <c r="AK78" s="2">
        <v>9.4252290999999992</v>
      </c>
      <c r="AL78" s="2">
        <v>2.4666494999999999</v>
      </c>
      <c r="AM78" s="2">
        <v>4.1823435</v>
      </c>
      <c r="AN78" s="2">
        <v>1.1129836</v>
      </c>
      <c r="AO78" s="2">
        <v>0.24660789999999999</v>
      </c>
      <c r="AP78" s="2">
        <v>21.5</v>
      </c>
      <c r="AQ78" s="2">
        <v>0.5</v>
      </c>
      <c r="AR78" s="2">
        <v>0.69904909999999998</v>
      </c>
      <c r="AS78" s="2">
        <v>1.9481324</v>
      </c>
      <c r="AT78" s="2">
        <v>1.9630547</v>
      </c>
      <c r="AU78" s="2">
        <v>8.9694623999999994</v>
      </c>
      <c r="AV78" s="2">
        <v>2.2756348000000002</v>
      </c>
      <c r="AW78" s="2">
        <v>3.9465237000000002</v>
      </c>
      <c r="AX78" s="2">
        <v>1.0428108</v>
      </c>
      <c r="AY78" s="2">
        <v>0.24660789999999999</v>
      </c>
      <c r="AZ78" s="2">
        <v>15.5</v>
      </c>
      <c r="BA78" s="2">
        <v>0.5</v>
      </c>
      <c r="BB78" s="2">
        <v>0.71092849999999996</v>
      </c>
      <c r="BC78" s="2">
        <v>0.77980130000000003</v>
      </c>
      <c r="BD78" s="2">
        <v>1.0563408999999999</v>
      </c>
      <c r="BE78" s="2">
        <v>8.4047575000000005</v>
      </c>
      <c r="BF78" s="2">
        <v>2.4405345999999999</v>
      </c>
      <c r="BG78" s="2">
        <v>0.57786479999999996</v>
      </c>
      <c r="BH78" s="2">
        <v>0.83182619999999996</v>
      </c>
      <c r="BI78" s="2">
        <v>0.27052480000000001</v>
      </c>
      <c r="BJ78" s="2">
        <v>22</v>
      </c>
      <c r="BK78" s="2">
        <v>0.5</v>
      </c>
      <c r="BL78" s="2">
        <v>0.73300889999999996</v>
      </c>
      <c r="BM78" s="2">
        <v>2.3128039999999999</v>
      </c>
      <c r="BN78" s="2">
        <v>1.9345056</v>
      </c>
      <c r="BO78" s="2">
        <v>9.1456242000000003</v>
      </c>
      <c r="BP78" s="2">
        <v>1.9206087999999999</v>
      </c>
      <c r="BQ78" s="2">
        <v>4.2918453000000003</v>
      </c>
      <c r="BR78" s="2">
        <v>0.97329540000000003</v>
      </c>
      <c r="BS78" s="2">
        <v>0.2400554</v>
      </c>
      <c r="BT78" s="2">
        <v>16</v>
      </c>
      <c r="BU78" s="2">
        <v>0.5</v>
      </c>
      <c r="BV78" s="2">
        <v>0.50007849999999998</v>
      </c>
      <c r="BW78" s="2">
        <v>1.5998279</v>
      </c>
      <c r="BX78" s="2">
        <v>1.9550817</v>
      </c>
      <c r="BY78" s="2">
        <v>4.0821294999999997</v>
      </c>
      <c r="BZ78" s="2">
        <v>3.7804179000000002</v>
      </c>
      <c r="CA78" s="2">
        <v>2.0286517000000002</v>
      </c>
      <c r="CB78" s="2">
        <v>1.3586241999999999</v>
      </c>
      <c r="CC78" s="2">
        <v>0.25958989999999998</v>
      </c>
      <c r="CD78" s="2">
        <v>21.8</v>
      </c>
      <c r="CE78" s="2">
        <v>0.5</v>
      </c>
      <c r="CF78" s="2">
        <v>0.50110900000000003</v>
      </c>
      <c r="CG78" s="2">
        <v>2.3789574999999998</v>
      </c>
      <c r="CH78" s="2">
        <v>1.8918265999999999</v>
      </c>
      <c r="CI78" s="2">
        <v>9.2084980000000005</v>
      </c>
      <c r="CJ78" s="2">
        <v>1.6215044999999999</v>
      </c>
      <c r="CK78" s="2">
        <v>4.5232238999999996</v>
      </c>
      <c r="CL78" s="2">
        <v>0.98450579999999999</v>
      </c>
      <c r="CM78" s="2">
        <v>0.2400554</v>
      </c>
      <c r="CO78" t="str">
        <f t="shared" si="105"/>
        <v>CA_San Diego0006</v>
      </c>
      <c r="CP78">
        <f t="shared" si="106"/>
        <v>23.1</v>
      </c>
      <c r="CQ78">
        <f t="shared" si="107"/>
        <v>0.5</v>
      </c>
      <c r="CR78">
        <f t="shared" si="108"/>
        <v>0.75920180000000004</v>
      </c>
      <c r="CS78">
        <f t="shared" si="109"/>
        <v>2.3368459000000001</v>
      </c>
      <c r="CT78">
        <f t="shared" si="110"/>
        <v>2.1023480999999999</v>
      </c>
      <c r="CU78">
        <f t="shared" si="111"/>
        <v>9.4290018</v>
      </c>
      <c r="CV78">
        <f t="shared" si="112"/>
        <v>2.4716246000000002</v>
      </c>
      <c r="CW78">
        <f t="shared" si="113"/>
        <v>4.1845860000000004</v>
      </c>
      <c r="CX78">
        <f t="shared" si="114"/>
        <v>1.1142308999999999</v>
      </c>
      <c r="CY78">
        <f t="shared" si="115"/>
        <v>0.24660789999999999</v>
      </c>
      <c r="CZ78">
        <f t="shared" si="116"/>
        <v>3.6999999999999922</v>
      </c>
      <c r="DA78">
        <f t="shared" si="117"/>
        <v>0.5</v>
      </c>
      <c r="DB78">
        <f t="shared" si="118"/>
        <v>5.8160199999999662E-2</v>
      </c>
      <c r="DC78">
        <f t="shared" si="119"/>
        <v>-0.17678500000000197</v>
      </c>
      <c r="DD78">
        <f t="shared" si="120"/>
        <v>0.26020840000000045</v>
      </c>
      <c r="DE78">
        <f t="shared" si="121"/>
        <v>1.7511044999999994</v>
      </c>
      <c r="DF78">
        <f t="shared" si="122"/>
        <v>1.2243035999999989</v>
      </c>
      <c r="DG78">
        <f t="shared" si="123"/>
        <v>-0.65651990000000104</v>
      </c>
      <c r="DH78">
        <f t="shared" si="124"/>
        <v>0.5670382000000006</v>
      </c>
      <c r="DI78">
        <f t="shared" si="125"/>
        <v>0.25729680000000005</v>
      </c>
      <c r="DJ78">
        <f t="shared" si="126"/>
        <v>0.5</v>
      </c>
      <c r="DK78">
        <f t="shared" si="127"/>
        <v>0</v>
      </c>
      <c r="DL78">
        <f t="shared" si="128"/>
        <v>2.5230900000000056E-2</v>
      </c>
      <c r="DM78">
        <f t="shared" si="129"/>
        <v>-9.5102799999999821E-2</v>
      </c>
      <c r="DN78">
        <f t="shared" si="130"/>
        <v>0.12441229999999992</v>
      </c>
      <c r="DO78">
        <f t="shared" si="131"/>
        <v>9.2774399999999702E-2</v>
      </c>
      <c r="DP78">
        <f t="shared" si="132"/>
        <v>0.62406110000000026</v>
      </c>
      <c r="DQ78">
        <f t="shared" si="133"/>
        <v>-0.35340930000000004</v>
      </c>
      <c r="DR78">
        <f t="shared" si="134"/>
        <v>0.10346769999999994</v>
      </c>
      <c r="DS78">
        <f t="shared" si="135"/>
        <v>6.5524999999999889E-3</v>
      </c>
      <c r="DT78">
        <f t="shared" si="136"/>
        <v>0.20000000000000284</v>
      </c>
      <c r="DU78">
        <f t="shared" si="137"/>
        <v>0</v>
      </c>
      <c r="DV78">
        <f t="shared" si="138"/>
        <v>2.3853800000000036E-2</v>
      </c>
      <c r="DW78">
        <f t="shared" si="139"/>
        <v>-5.9316099999999761E-2</v>
      </c>
      <c r="DX78">
        <f t="shared" si="140"/>
        <v>4.3674000000000213E-3</v>
      </c>
      <c r="DY78">
        <f t="shared" si="141"/>
        <v>0.24681280000000072</v>
      </c>
      <c r="DZ78">
        <f t="shared" si="142"/>
        <v>0.29886239999999997</v>
      </c>
      <c r="EA78">
        <f t="shared" si="143"/>
        <v>-0.36254790000000003</v>
      </c>
      <c r="EB78">
        <f t="shared" si="144"/>
        <v>6.2385599999999819E-2</v>
      </c>
      <c r="EC78">
        <f t="shared" si="145"/>
        <v>6.5524999999999889E-3</v>
      </c>
      <c r="ED78">
        <f t="shared" si="146"/>
        <v>0</v>
      </c>
      <c r="EE78">
        <f t="shared" si="147"/>
        <v>0</v>
      </c>
      <c r="EF78">
        <f t="shared" si="148"/>
        <v>1.2190000000000811E-4</v>
      </c>
      <c r="EG78">
        <f t="shared" si="149"/>
        <v>3.3434000000003294E-3</v>
      </c>
      <c r="EH78">
        <f t="shared" si="150"/>
        <v>2.4289999999997924E-3</v>
      </c>
      <c r="EI78">
        <f t="shared" si="151"/>
        <v>3.7727000000007394E-3</v>
      </c>
      <c r="EJ78">
        <f t="shared" si="152"/>
        <v>4.9751000000002321E-3</v>
      </c>
      <c r="EK78">
        <f t="shared" si="153"/>
        <v>2.2425000000003692E-3</v>
      </c>
      <c r="EL78">
        <f t="shared" si="154"/>
        <v>1.2472999999999512E-3</v>
      </c>
      <c r="EM78">
        <f t="shared" si="155"/>
        <v>0</v>
      </c>
      <c r="EN78">
        <f t="shared" si="156"/>
        <v>1.6000000000000014</v>
      </c>
      <c r="EO78">
        <f t="shared" si="157"/>
        <v>0</v>
      </c>
      <c r="EP78">
        <f t="shared" si="158"/>
        <v>6.0152700000000059E-2</v>
      </c>
      <c r="EQ78">
        <f t="shared" si="159"/>
        <v>0.38871350000000016</v>
      </c>
      <c r="ER78">
        <f t="shared" si="160"/>
        <v>0.1392933999999999</v>
      </c>
      <c r="ES78">
        <f t="shared" si="161"/>
        <v>0.4595394000000006</v>
      </c>
      <c r="ET78">
        <f t="shared" si="162"/>
        <v>0.19598979999999999</v>
      </c>
      <c r="EU78">
        <f t="shared" si="163"/>
        <v>0.23806230000000017</v>
      </c>
      <c r="EV78">
        <f t="shared" si="164"/>
        <v>7.1420099999999875E-2</v>
      </c>
      <c r="EW78">
        <f t="shared" si="165"/>
        <v>0</v>
      </c>
      <c r="EX78">
        <f t="shared" si="166"/>
        <v>7.6000000000000014</v>
      </c>
      <c r="EY78">
        <f t="shared" si="167"/>
        <v>0</v>
      </c>
      <c r="EZ78">
        <f t="shared" si="168"/>
        <v>4.8273300000000074E-2</v>
      </c>
      <c r="FA78">
        <f t="shared" si="169"/>
        <v>1.5570446000000002</v>
      </c>
      <c r="FB78">
        <f t="shared" si="170"/>
        <v>1.0460072</v>
      </c>
      <c r="FC78">
        <f t="shared" si="171"/>
        <v>1.0242442999999994</v>
      </c>
      <c r="FD78">
        <f t="shared" si="172"/>
        <v>3.1090000000000284E-2</v>
      </c>
      <c r="FE78">
        <f t="shared" si="173"/>
        <v>3.6067212000000004</v>
      </c>
      <c r="FF78">
        <f t="shared" si="174"/>
        <v>0.28240469999999995</v>
      </c>
      <c r="FG78">
        <f t="shared" si="175"/>
        <v>-2.3916900000000019E-2</v>
      </c>
      <c r="FH78">
        <f t="shared" si="176"/>
        <v>1.1000000000000014</v>
      </c>
      <c r="FI78">
        <f t="shared" si="177"/>
        <v>0</v>
      </c>
      <c r="FJ78">
        <f t="shared" si="178"/>
        <v>2.6192900000000074E-2</v>
      </c>
      <c r="FK78">
        <f t="shared" si="179"/>
        <v>2.4041900000000282E-2</v>
      </c>
      <c r="FL78">
        <f t="shared" si="180"/>
        <v>0.16784249999999989</v>
      </c>
      <c r="FM78">
        <f t="shared" si="181"/>
        <v>0.28337759999999967</v>
      </c>
      <c r="FN78">
        <f t="shared" si="182"/>
        <v>0.55101580000000028</v>
      </c>
      <c r="FO78">
        <f t="shared" si="183"/>
        <v>-0.10725929999999995</v>
      </c>
      <c r="FP78">
        <f t="shared" si="184"/>
        <v>0.14093549999999988</v>
      </c>
      <c r="FQ78">
        <f t="shared" si="185"/>
        <v>6.5524999999999889E-3</v>
      </c>
      <c r="FR78">
        <f t="shared" si="186"/>
        <v>7.1000000000000014</v>
      </c>
      <c r="FS78">
        <f t="shared" si="187"/>
        <v>0</v>
      </c>
      <c r="FT78">
        <f t="shared" si="188"/>
        <v>0.25912330000000006</v>
      </c>
      <c r="FU78">
        <f t="shared" si="189"/>
        <v>0.73701800000000017</v>
      </c>
      <c r="FV78">
        <f t="shared" si="190"/>
        <v>0.14726639999999991</v>
      </c>
      <c r="FW78">
        <f t="shared" si="191"/>
        <v>5.3468723000000002</v>
      </c>
      <c r="FX78">
        <f t="shared" si="192"/>
        <v>-1.3087933</v>
      </c>
      <c r="FY78">
        <f t="shared" si="193"/>
        <v>2.1559343000000002</v>
      </c>
      <c r="FZ78">
        <f t="shared" si="194"/>
        <v>-0.24439330000000004</v>
      </c>
      <c r="GA78">
        <f t="shared" si="195"/>
        <v>-1.2981999999999994E-2</v>
      </c>
      <c r="GB78">
        <f t="shared" si="196"/>
        <v>1.3000000000000007</v>
      </c>
      <c r="GC78">
        <f t="shared" si="197"/>
        <v>0</v>
      </c>
      <c r="GD78">
        <f t="shared" si="198"/>
        <v>0.25809280000000001</v>
      </c>
      <c r="GE78">
        <f t="shared" si="199"/>
        <v>-4.2111599999999694E-2</v>
      </c>
      <c r="GF78">
        <f t="shared" si="200"/>
        <v>0.21052150000000003</v>
      </c>
      <c r="GG78">
        <f t="shared" si="201"/>
        <v>0.22050379999999947</v>
      </c>
      <c r="GH78">
        <f t="shared" si="202"/>
        <v>0.85012010000000027</v>
      </c>
      <c r="GI78">
        <f t="shared" si="203"/>
        <v>-0.33863789999999927</v>
      </c>
      <c r="GJ78">
        <f t="shared" si="204"/>
        <v>0.12972509999999993</v>
      </c>
      <c r="GK78">
        <f t="shared" si="205"/>
        <v>6.5524999999999889E-3</v>
      </c>
    </row>
    <row r="79" spans="1:193" x14ac:dyDescent="0.25">
      <c r="A79" t="s">
        <v>421</v>
      </c>
      <c r="B79">
        <v>29.5</v>
      </c>
      <c r="C79">
        <v>0.5</v>
      </c>
      <c r="D79">
        <v>0.77571199999999996</v>
      </c>
      <c r="E79">
        <v>2.3982599000000002</v>
      </c>
      <c r="F79">
        <v>1.9423783999999999</v>
      </c>
      <c r="G79">
        <v>16.434166000000001</v>
      </c>
      <c r="H79">
        <v>2.1120478999999999</v>
      </c>
      <c r="I79">
        <v>4.1034160000000002</v>
      </c>
      <c r="J79">
        <v>0.97237209999999996</v>
      </c>
      <c r="K79">
        <v>0.27276349999999999</v>
      </c>
      <c r="L79" s="2">
        <v>29</v>
      </c>
      <c r="M79" s="2">
        <v>0.5</v>
      </c>
      <c r="N79" s="2">
        <v>0.77040589999999998</v>
      </c>
      <c r="O79" s="2">
        <v>2.3982599000000002</v>
      </c>
      <c r="P79" s="2">
        <v>1.8330263</v>
      </c>
      <c r="Q79" s="2">
        <v>16.434166000000001</v>
      </c>
      <c r="R79" s="2">
        <v>1.81792</v>
      </c>
      <c r="S79" s="2">
        <v>4.0898519000000002</v>
      </c>
      <c r="T79" s="2">
        <v>0.93122590000000005</v>
      </c>
      <c r="U79" s="2">
        <v>0.27276349999999999</v>
      </c>
      <c r="V79" s="2">
        <v>29.1</v>
      </c>
      <c r="W79" s="2">
        <v>0.5</v>
      </c>
      <c r="X79" s="2">
        <v>0.7709975</v>
      </c>
      <c r="Y79" s="2">
        <v>2.3610821</v>
      </c>
      <c r="Z79" s="2">
        <v>1.9388103000000001</v>
      </c>
      <c r="AA79" s="2">
        <v>16.0896969</v>
      </c>
      <c r="AB79" s="2">
        <v>2.1042295000000002</v>
      </c>
      <c r="AC79" s="2">
        <v>4.1004924999999997</v>
      </c>
      <c r="AD79" s="2">
        <v>0.97054200000000002</v>
      </c>
      <c r="AE79" s="2">
        <v>0.27276349999999999</v>
      </c>
      <c r="AF79" s="2">
        <v>29.4</v>
      </c>
      <c r="AG79" s="2">
        <v>0.5</v>
      </c>
      <c r="AH79" s="2">
        <v>0.7755803</v>
      </c>
      <c r="AI79" s="2">
        <v>2.3946624000000001</v>
      </c>
      <c r="AJ79" s="2">
        <v>1.9402218</v>
      </c>
      <c r="AK79" s="2">
        <v>16.4259491</v>
      </c>
      <c r="AL79" s="2">
        <v>2.1078043000000002</v>
      </c>
      <c r="AM79" s="2">
        <v>4.1011728999999999</v>
      </c>
      <c r="AN79" s="2">
        <v>0.97136310000000003</v>
      </c>
      <c r="AO79" s="2">
        <v>0.27276349999999999</v>
      </c>
      <c r="AP79" s="2">
        <v>27.5</v>
      </c>
      <c r="AQ79" s="2">
        <v>0.5</v>
      </c>
      <c r="AR79" s="2">
        <v>0.72738369999999997</v>
      </c>
      <c r="AS79" s="2">
        <v>1.9856788000000001</v>
      </c>
      <c r="AT79" s="2">
        <v>1.8145593</v>
      </c>
      <c r="AU79" s="2">
        <v>15.5761042</v>
      </c>
      <c r="AV79" s="2">
        <v>1.9412084000000001</v>
      </c>
      <c r="AW79" s="2">
        <v>3.8719730000000001</v>
      </c>
      <c r="AX79" s="2">
        <v>0.90923370000000003</v>
      </c>
      <c r="AY79" s="2">
        <v>0.27276349999999999</v>
      </c>
      <c r="AZ79" s="2">
        <v>20.399999999999999</v>
      </c>
      <c r="BA79" s="2">
        <v>0.5</v>
      </c>
      <c r="BB79" s="2">
        <v>0.68500620000000001</v>
      </c>
      <c r="BC79" s="2">
        <v>1.2261808999999999</v>
      </c>
      <c r="BD79" s="2">
        <v>0.77763389999999999</v>
      </c>
      <c r="BE79" s="2">
        <v>14.20716</v>
      </c>
      <c r="BF79" s="2">
        <v>1.4491512</v>
      </c>
      <c r="BG79" s="2">
        <v>0.90010179999999995</v>
      </c>
      <c r="BH79" s="2">
        <v>0.45058730000000002</v>
      </c>
      <c r="BI79" s="2">
        <v>0.27224910000000002</v>
      </c>
      <c r="BJ79" s="2">
        <v>26.3</v>
      </c>
      <c r="BK79" s="2">
        <v>0.5</v>
      </c>
      <c r="BL79" s="2">
        <v>0.7631251</v>
      </c>
      <c r="BM79" s="2">
        <v>1.9623611999999999</v>
      </c>
      <c r="BN79" s="2">
        <v>1.6764497</v>
      </c>
      <c r="BO79" s="2">
        <v>14.929910700000001</v>
      </c>
      <c r="BP79" s="2">
        <v>1.7261708</v>
      </c>
      <c r="BQ79" s="2">
        <v>3.6580856000000002</v>
      </c>
      <c r="BR79" s="2">
        <v>0.84360550000000001</v>
      </c>
      <c r="BS79" s="2">
        <v>0.27276349999999999</v>
      </c>
      <c r="BT79" s="2">
        <v>18.7</v>
      </c>
      <c r="BU79" s="2">
        <v>0.5</v>
      </c>
      <c r="BV79" s="2">
        <v>0.53517809999999999</v>
      </c>
      <c r="BW79" s="2">
        <v>1.2768649999999999</v>
      </c>
      <c r="BX79" s="2">
        <v>2.2462591999999999</v>
      </c>
      <c r="BY79" s="2">
        <v>5.5673323000000003</v>
      </c>
      <c r="BZ79" s="2">
        <v>3.4581016999999998</v>
      </c>
      <c r="CA79" s="2">
        <v>3.3694351</v>
      </c>
      <c r="CB79" s="2">
        <v>1.4720678</v>
      </c>
      <c r="CC79" s="2">
        <v>0.28083829999999999</v>
      </c>
      <c r="CD79" s="2">
        <v>28.1</v>
      </c>
      <c r="CE79" s="2">
        <v>0.5</v>
      </c>
      <c r="CF79" s="2">
        <v>0.53220849999999997</v>
      </c>
      <c r="CG79" s="2">
        <v>2.4129600999999998</v>
      </c>
      <c r="CH79" s="2">
        <v>1.6798317</v>
      </c>
      <c r="CI79" s="2">
        <v>16.498739199999999</v>
      </c>
      <c r="CJ79" s="2">
        <v>1.6471517</v>
      </c>
      <c r="CK79" s="2">
        <v>3.7874637</v>
      </c>
      <c r="CL79" s="2">
        <v>0.86063109999999998</v>
      </c>
      <c r="CM79" s="2">
        <v>0.27227970000000001</v>
      </c>
      <c r="CO79" t="str">
        <f t="shared" si="105"/>
        <v>CA_San Diego1010</v>
      </c>
      <c r="CP79">
        <f t="shared" si="106"/>
        <v>29.5</v>
      </c>
      <c r="CQ79">
        <f t="shared" si="107"/>
        <v>0.5</v>
      </c>
      <c r="CR79">
        <f t="shared" si="108"/>
        <v>0.77571199999999996</v>
      </c>
      <c r="CS79">
        <f t="shared" si="109"/>
        <v>2.3982599000000002</v>
      </c>
      <c r="CT79">
        <f t="shared" si="110"/>
        <v>1.9423783999999999</v>
      </c>
      <c r="CU79">
        <f t="shared" si="111"/>
        <v>16.434166000000001</v>
      </c>
      <c r="CV79">
        <f t="shared" si="112"/>
        <v>2.1120478999999999</v>
      </c>
      <c r="CW79">
        <f t="shared" si="113"/>
        <v>4.1034160000000002</v>
      </c>
      <c r="CX79">
        <f t="shared" si="114"/>
        <v>0.97237209999999996</v>
      </c>
      <c r="CY79">
        <f t="shared" si="115"/>
        <v>0.27276349999999999</v>
      </c>
      <c r="CZ79">
        <f t="shared" si="116"/>
        <v>2</v>
      </c>
      <c r="DA79">
        <f t="shared" si="117"/>
        <v>0.5</v>
      </c>
      <c r="DB79">
        <f t="shared" si="118"/>
        <v>0.12990130000000022</v>
      </c>
      <c r="DC79">
        <f t="shared" si="119"/>
        <v>-0.76976890000000164</v>
      </c>
      <c r="DD79">
        <f t="shared" si="120"/>
        <v>0.31014340000000051</v>
      </c>
      <c r="DE79">
        <f t="shared" si="121"/>
        <v>0.68989639999999319</v>
      </c>
      <c r="DF79">
        <f t="shared" si="122"/>
        <v>1.4674023000000012</v>
      </c>
      <c r="DG79">
        <f t="shared" si="123"/>
        <v>-0.84533550000000091</v>
      </c>
      <c r="DH79">
        <f t="shared" si="124"/>
        <v>0.60265170000000046</v>
      </c>
      <c r="DI79">
        <f t="shared" si="125"/>
        <v>0.27984010000000004</v>
      </c>
      <c r="DJ79">
        <f t="shared" si="126"/>
        <v>0.5</v>
      </c>
      <c r="DK79">
        <f t="shared" si="127"/>
        <v>0</v>
      </c>
      <c r="DL79">
        <f t="shared" si="128"/>
        <v>5.3060999999999803E-3</v>
      </c>
      <c r="DM79">
        <f t="shared" si="129"/>
        <v>0</v>
      </c>
      <c r="DN79">
        <f t="shared" si="130"/>
        <v>0.10935209999999995</v>
      </c>
      <c r="DO79">
        <f t="shared" si="131"/>
        <v>0</v>
      </c>
      <c r="DP79">
        <f t="shared" si="132"/>
        <v>0.29412789999999989</v>
      </c>
      <c r="DQ79">
        <f t="shared" si="133"/>
        <v>1.3564099999999968E-2</v>
      </c>
      <c r="DR79">
        <f t="shared" si="134"/>
        <v>4.1146199999999911E-2</v>
      </c>
      <c r="DS79">
        <f t="shared" si="135"/>
        <v>0</v>
      </c>
      <c r="DT79">
        <f t="shared" si="136"/>
        <v>0.39999999999999858</v>
      </c>
      <c r="DU79">
        <f t="shared" si="137"/>
        <v>0</v>
      </c>
      <c r="DV79">
        <f t="shared" si="138"/>
        <v>4.7144999999999548E-3</v>
      </c>
      <c r="DW79">
        <f t="shared" si="139"/>
        <v>3.7177800000000261E-2</v>
      </c>
      <c r="DX79">
        <f t="shared" si="140"/>
        <v>3.5680999999998519E-3</v>
      </c>
      <c r="DY79">
        <f t="shared" si="141"/>
        <v>0.3444691000000013</v>
      </c>
      <c r="DZ79">
        <f t="shared" si="142"/>
        <v>7.8183999999996701E-3</v>
      </c>
      <c r="EA79">
        <f t="shared" si="143"/>
        <v>2.9235000000005229E-3</v>
      </c>
      <c r="EB79">
        <f t="shared" si="144"/>
        <v>1.8300999999999457E-3</v>
      </c>
      <c r="EC79">
        <f t="shared" si="145"/>
        <v>0</v>
      </c>
      <c r="ED79">
        <f t="shared" si="146"/>
        <v>0.10000000000000142</v>
      </c>
      <c r="EE79">
        <f t="shared" si="147"/>
        <v>0</v>
      </c>
      <c r="EF79">
        <f t="shared" si="148"/>
        <v>1.3169999999995685E-4</v>
      </c>
      <c r="EG79">
        <f t="shared" si="149"/>
        <v>3.5975000000001423E-3</v>
      </c>
      <c r="EH79">
        <f t="shared" si="150"/>
        <v>2.156599999999953E-3</v>
      </c>
      <c r="EI79">
        <f t="shared" si="151"/>
        <v>8.2169000000007486E-3</v>
      </c>
      <c r="EJ79">
        <f t="shared" si="152"/>
        <v>4.243599999999681E-3</v>
      </c>
      <c r="EK79">
        <f t="shared" si="153"/>
        <v>2.2431000000002754E-3</v>
      </c>
      <c r="EL79">
        <f t="shared" si="154"/>
        <v>1.0089999999999266E-3</v>
      </c>
      <c r="EM79">
        <f t="shared" si="155"/>
        <v>0</v>
      </c>
      <c r="EN79">
        <f t="shared" si="156"/>
        <v>2</v>
      </c>
      <c r="EO79">
        <f t="shared" si="157"/>
        <v>0</v>
      </c>
      <c r="EP79">
        <f t="shared" si="158"/>
        <v>4.8328299999999991E-2</v>
      </c>
      <c r="EQ79">
        <f t="shared" si="159"/>
        <v>0.41258110000000014</v>
      </c>
      <c r="ER79">
        <f t="shared" si="160"/>
        <v>0.12781909999999996</v>
      </c>
      <c r="ES79">
        <f t="shared" si="161"/>
        <v>0.85806180000000154</v>
      </c>
      <c r="ET79">
        <f t="shared" si="162"/>
        <v>0.17083949999999981</v>
      </c>
      <c r="EU79">
        <f t="shared" si="163"/>
        <v>0.23144300000000007</v>
      </c>
      <c r="EV79">
        <f t="shared" si="164"/>
        <v>6.3138399999999928E-2</v>
      </c>
      <c r="EW79">
        <f t="shared" si="165"/>
        <v>0</v>
      </c>
      <c r="EX79">
        <f t="shared" si="166"/>
        <v>9.1000000000000014</v>
      </c>
      <c r="EY79">
        <f t="shared" si="167"/>
        <v>0</v>
      </c>
      <c r="EZ79">
        <f t="shared" si="168"/>
        <v>9.0705799999999948E-2</v>
      </c>
      <c r="FA79">
        <f t="shared" si="169"/>
        <v>1.1720790000000003</v>
      </c>
      <c r="FB79">
        <f t="shared" si="170"/>
        <v>1.1647444999999998</v>
      </c>
      <c r="FC79">
        <f t="shared" si="171"/>
        <v>2.2270060000000012</v>
      </c>
      <c r="FD79">
        <f t="shared" si="172"/>
        <v>0.66289669999999989</v>
      </c>
      <c r="FE79">
        <f t="shared" si="173"/>
        <v>3.2033142000000003</v>
      </c>
      <c r="FF79">
        <f t="shared" si="174"/>
        <v>0.52178479999999994</v>
      </c>
      <c r="FG79">
        <f t="shared" si="175"/>
        <v>5.1439999999997044E-4</v>
      </c>
      <c r="FH79">
        <f t="shared" si="176"/>
        <v>3.1999999999999993</v>
      </c>
      <c r="FI79">
        <f t="shared" si="177"/>
        <v>0</v>
      </c>
      <c r="FJ79">
        <f t="shared" si="178"/>
        <v>1.2586899999999956E-2</v>
      </c>
      <c r="FK79">
        <f t="shared" si="179"/>
        <v>0.43589870000000031</v>
      </c>
      <c r="FL79">
        <f t="shared" si="180"/>
        <v>0.26592869999999991</v>
      </c>
      <c r="FM79">
        <f t="shared" si="181"/>
        <v>1.5042553000000005</v>
      </c>
      <c r="FN79">
        <f t="shared" si="182"/>
        <v>0.38587709999999986</v>
      </c>
      <c r="FO79">
        <f t="shared" si="183"/>
        <v>0.44533040000000002</v>
      </c>
      <c r="FP79">
        <f t="shared" si="184"/>
        <v>0.12876659999999995</v>
      </c>
      <c r="FQ79">
        <f t="shared" si="185"/>
        <v>0</v>
      </c>
      <c r="FR79">
        <f t="shared" si="186"/>
        <v>10.8</v>
      </c>
      <c r="FS79">
        <f t="shared" si="187"/>
        <v>0</v>
      </c>
      <c r="FT79">
        <f t="shared" si="188"/>
        <v>0.24053389999999997</v>
      </c>
      <c r="FU79">
        <f t="shared" si="189"/>
        <v>1.1213949000000003</v>
      </c>
      <c r="FV79">
        <f t="shared" si="190"/>
        <v>-0.30388079999999995</v>
      </c>
      <c r="FW79">
        <f t="shared" si="191"/>
        <v>10.866833700000001</v>
      </c>
      <c r="FX79">
        <f t="shared" si="192"/>
        <v>-1.3460538</v>
      </c>
      <c r="FY79">
        <f t="shared" si="193"/>
        <v>0.73398090000000016</v>
      </c>
      <c r="FZ79">
        <f t="shared" si="194"/>
        <v>-0.49969570000000008</v>
      </c>
      <c r="GA79">
        <f t="shared" si="195"/>
        <v>-8.0747999999999931E-3</v>
      </c>
      <c r="GB79">
        <f t="shared" si="196"/>
        <v>1.3999999999999986</v>
      </c>
      <c r="GC79">
        <f t="shared" si="197"/>
        <v>0</v>
      </c>
      <c r="GD79">
        <f t="shared" si="198"/>
        <v>0.24350349999999998</v>
      </c>
      <c r="GE79">
        <f t="shared" si="199"/>
        <v>-1.4700199999999608E-2</v>
      </c>
      <c r="GF79">
        <f t="shared" si="200"/>
        <v>0.26254669999999991</v>
      </c>
      <c r="GG79">
        <f t="shared" si="201"/>
        <v>-6.457319999999811E-2</v>
      </c>
      <c r="GH79">
        <f t="shared" si="202"/>
        <v>0.46489619999999987</v>
      </c>
      <c r="GI79">
        <f t="shared" si="203"/>
        <v>0.31595230000000019</v>
      </c>
      <c r="GJ79">
        <f t="shared" si="204"/>
        <v>0.11174099999999998</v>
      </c>
      <c r="GK79">
        <f t="shared" si="205"/>
        <v>4.8379999999997869E-4</v>
      </c>
    </row>
    <row r="80" spans="1:193" x14ac:dyDescent="0.25">
      <c r="A80" t="s">
        <v>422</v>
      </c>
      <c r="B80">
        <v>29.7</v>
      </c>
      <c r="C80">
        <v>0.5</v>
      </c>
      <c r="D80">
        <v>0.64430279999999995</v>
      </c>
      <c r="E80">
        <v>1.5134439</v>
      </c>
      <c r="F80">
        <v>2.477284</v>
      </c>
      <c r="G80">
        <v>14.784641300000001</v>
      </c>
      <c r="H80">
        <v>1.7076385999999999</v>
      </c>
      <c r="I80">
        <v>6.3810476999999999</v>
      </c>
      <c r="J80">
        <v>1.3105766000000001</v>
      </c>
      <c r="K80">
        <v>0.42550789999999999</v>
      </c>
      <c r="L80" s="2">
        <v>29.5</v>
      </c>
      <c r="M80" s="2">
        <v>0.5</v>
      </c>
      <c r="N80" s="2">
        <v>0.64359089999999997</v>
      </c>
      <c r="O80" s="2">
        <v>1.5134439</v>
      </c>
      <c r="P80" s="2">
        <v>2.4179962000000002</v>
      </c>
      <c r="Q80" s="2">
        <v>14.784641300000001</v>
      </c>
      <c r="R80" s="2">
        <v>1.5677110000000001</v>
      </c>
      <c r="S80" s="2">
        <v>6.3538975999999998</v>
      </c>
      <c r="T80" s="2">
        <v>1.2952223</v>
      </c>
      <c r="U80" s="2">
        <v>0.42550789999999999</v>
      </c>
      <c r="V80" s="2">
        <v>29.5</v>
      </c>
      <c r="W80" s="2">
        <v>0.5</v>
      </c>
      <c r="X80" s="2">
        <v>0.63158099999999995</v>
      </c>
      <c r="Y80" s="2">
        <v>1.4672213000000001</v>
      </c>
      <c r="Z80" s="2">
        <v>2.4988678000000002</v>
      </c>
      <c r="AA80" s="2">
        <v>14.5186987</v>
      </c>
      <c r="AB80" s="2">
        <v>1.7138530999999999</v>
      </c>
      <c r="AC80" s="2">
        <v>6.4400162999999999</v>
      </c>
      <c r="AD80" s="2">
        <v>1.3205676</v>
      </c>
      <c r="AE80" s="2">
        <v>0.43897429999999998</v>
      </c>
      <c r="AF80" s="2">
        <v>29.6</v>
      </c>
      <c r="AG80" s="2">
        <v>0.5</v>
      </c>
      <c r="AH80" s="2">
        <v>0.64423839999999999</v>
      </c>
      <c r="AI80" s="2">
        <v>1.5130695999999999</v>
      </c>
      <c r="AJ80" s="2">
        <v>2.4656975000000001</v>
      </c>
      <c r="AK80" s="2">
        <v>14.783163099999999</v>
      </c>
      <c r="AL80" s="2">
        <v>1.7070428</v>
      </c>
      <c r="AM80" s="2">
        <v>6.3418349999999997</v>
      </c>
      <c r="AN80" s="2">
        <v>1.3032649999999999</v>
      </c>
      <c r="AO80" s="2">
        <v>0.42550789999999999</v>
      </c>
      <c r="AP80" s="2">
        <v>27.5</v>
      </c>
      <c r="AQ80" s="2">
        <v>0.5</v>
      </c>
      <c r="AR80" s="2">
        <v>0.63727590000000001</v>
      </c>
      <c r="AS80" s="2">
        <v>1.2936772000000001</v>
      </c>
      <c r="AT80" s="2">
        <v>2.0702769999999999</v>
      </c>
      <c r="AU80" s="2">
        <v>14.247425099999999</v>
      </c>
      <c r="AV80" s="2">
        <v>1.4816944999999999</v>
      </c>
      <c r="AW80" s="2">
        <v>5.2902111999999999</v>
      </c>
      <c r="AX80" s="2">
        <v>1.1834632</v>
      </c>
      <c r="AY80" s="2">
        <v>0.88023810000000002</v>
      </c>
      <c r="AZ80" s="2">
        <v>19.899999999999999</v>
      </c>
      <c r="BA80" s="2">
        <v>0.5</v>
      </c>
      <c r="BB80" s="2">
        <v>0.59238089999999999</v>
      </c>
      <c r="BC80" s="2">
        <v>0.55481559999999996</v>
      </c>
      <c r="BD80" s="2">
        <v>0.93552749999999996</v>
      </c>
      <c r="BE80" s="2">
        <v>13.2365484</v>
      </c>
      <c r="BF80" s="2">
        <v>1.5637785</v>
      </c>
      <c r="BG80" s="2">
        <v>1.2652494000000001</v>
      </c>
      <c r="BH80" s="2">
        <v>0.51188250000000002</v>
      </c>
      <c r="BI80" s="2">
        <v>0.82237649999999995</v>
      </c>
      <c r="BJ80" s="2">
        <v>29.7</v>
      </c>
      <c r="BK80" s="2">
        <v>0.5</v>
      </c>
      <c r="BL80" s="2">
        <v>0.64417709999999995</v>
      </c>
      <c r="BM80" s="2">
        <v>1.5127695999999999</v>
      </c>
      <c r="BN80" s="2">
        <v>2.4709899000000002</v>
      </c>
      <c r="BO80" s="2">
        <v>14.779536200000001</v>
      </c>
      <c r="BP80" s="2">
        <v>1.6969221999999999</v>
      </c>
      <c r="BQ80" s="2">
        <v>6.3726387000000004</v>
      </c>
      <c r="BR80" s="2">
        <v>1.3081299</v>
      </c>
      <c r="BS80" s="2">
        <v>0.42550789999999999</v>
      </c>
      <c r="BT80" s="2">
        <v>16.100000000000001</v>
      </c>
      <c r="BU80" s="2">
        <v>0.5</v>
      </c>
      <c r="BV80" s="2">
        <v>0.27962409999999999</v>
      </c>
      <c r="BW80" s="2">
        <v>1.0455692000000001</v>
      </c>
      <c r="BX80" s="2">
        <v>2.0844531000000002</v>
      </c>
      <c r="BY80" s="2">
        <v>3.4395471</v>
      </c>
      <c r="BZ80" s="2">
        <v>1.5075871000000001</v>
      </c>
      <c r="CA80" s="2">
        <v>5.3011723000000002</v>
      </c>
      <c r="CB80" s="2">
        <v>1.1718142</v>
      </c>
      <c r="CC80" s="2">
        <v>0.7996451</v>
      </c>
      <c r="CD80" s="2">
        <v>28.6</v>
      </c>
      <c r="CE80" s="2">
        <v>0.5</v>
      </c>
      <c r="CF80" s="2">
        <v>0.49286459999999999</v>
      </c>
      <c r="CG80" s="2">
        <v>1.4956746999999999</v>
      </c>
      <c r="CH80" s="2">
        <v>2.2650063</v>
      </c>
      <c r="CI80" s="2">
        <v>14.6793242</v>
      </c>
      <c r="CJ80" s="2">
        <v>1.1910704000000001</v>
      </c>
      <c r="CK80" s="2">
        <v>6.3037318999999998</v>
      </c>
      <c r="CL80" s="2">
        <v>1.2596958</v>
      </c>
      <c r="CM80" s="2">
        <v>0.42550789999999999</v>
      </c>
      <c r="CO80" t="str">
        <f t="shared" si="105"/>
        <v>CA_San Francisco0005</v>
      </c>
      <c r="CP80">
        <f t="shared" si="106"/>
        <v>29.7</v>
      </c>
      <c r="CQ80">
        <f t="shared" si="107"/>
        <v>0.5</v>
      </c>
      <c r="CR80">
        <f t="shared" si="108"/>
        <v>0.64430279999999995</v>
      </c>
      <c r="CS80">
        <f t="shared" si="109"/>
        <v>1.5134439</v>
      </c>
      <c r="CT80">
        <f t="shared" si="110"/>
        <v>2.477284</v>
      </c>
      <c r="CU80">
        <f t="shared" si="111"/>
        <v>14.784641300000001</v>
      </c>
      <c r="CV80">
        <f t="shared" si="112"/>
        <v>1.7076385999999999</v>
      </c>
      <c r="CW80">
        <f t="shared" si="113"/>
        <v>6.3810476999999999</v>
      </c>
      <c r="CX80">
        <f t="shared" si="114"/>
        <v>1.3105766000000001</v>
      </c>
      <c r="CY80">
        <f t="shared" si="115"/>
        <v>0.42550789999999999</v>
      </c>
      <c r="CZ80">
        <f t="shared" si="116"/>
        <v>2.5000000000000071</v>
      </c>
      <c r="DA80">
        <f t="shared" si="117"/>
        <v>0.5</v>
      </c>
      <c r="DB80">
        <f t="shared" si="118"/>
        <v>5.5613300000000088E-2</v>
      </c>
      <c r="DC80">
        <f t="shared" si="119"/>
        <v>-0.19786619999999977</v>
      </c>
      <c r="DD80">
        <f t="shared" si="120"/>
        <v>-0.13217269999999948</v>
      </c>
      <c r="DE80">
        <f t="shared" si="121"/>
        <v>0.97639499999999657</v>
      </c>
      <c r="DF80">
        <f t="shared" si="122"/>
        <v>0.47618940000000065</v>
      </c>
      <c r="DG80">
        <f t="shared" si="123"/>
        <v>-0.99858149999999934</v>
      </c>
      <c r="DH80">
        <f t="shared" si="124"/>
        <v>0.18000429999999934</v>
      </c>
      <c r="DI80">
        <f t="shared" si="125"/>
        <v>1.6647102999999999</v>
      </c>
      <c r="DJ80">
        <f t="shared" si="126"/>
        <v>0.19999999999999929</v>
      </c>
      <c r="DK80">
        <f t="shared" si="127"/>
        <v>0</v>
      </c>
      <c r="DL80">
        <f t="shared" si="128"/>
        <v>7.1189999999998754E-4</v>
      </c>
      <c r="DM80">
        <f t="shared" si="129"/>
        <v>0</v>
      </c>
      <c r="DN80">
        <f t="shared" si="130"/>
        <v>5.9287799999999891E-2</v>
      </c>
      <c r="DO80">
        <f t="shared" si="131"/>
        <v>0</v>
      </c>
      <c r="DP80">
        <f t="shared" si="132"/>
        <v>0.13992759999999982</v>
      </c>
      <c r="DQ80">
        <f t="shared" si="133"/>
        <v>2.7150100000000066E-2</v>
      </c>
      <c r="DR80">
        <f t="shared" si="134"/>
        <v>1.5354300000000043E-2</v>
      </c>
      <c r="DS80">
        <f t="shared" si="135"/>
        <v>0</v>
      </c>
      <c r="DT80">
        <f t="shared" si="136"/>
        <v>0.19999999999999929</v>
      </c>
      <c r="DU80">
        <f t="shared" si="137"/>
        <v>0</v>
      </c>
      <c r="DV80">
        <f t="shared" si="138"/>
        <v>1.2721800000000005E-2</v>
      </c>
      <c r="DW80">
        <f t="shared" si="139"/>
        <v>4.6222599999999892E-2</v>
      </c>
      <c r="DX80">
        <f t="shared" si="140"/>
        <v>-2.1583800000000153E-2</v>
      </c>
      <c r="DY80">
        <f t="shared" si="141"/>
        <v>0.2659426000000007</v>
      </c>
      <c r="DZ80">
        <f t="shared" si="142"/>
        <v>-6.2145000000000117E-3</v>
      </c>
      <c r="EA80">
        <f t="shared" si="143"/>
        <v>-5.8968600000000038E-2</v>
      </c>
      <c r="EB80">
        <f t="shared" si="144"/>
        <v>-9.9909999999998611E-3</v>
      </c>
      <c r="EC80">
        <f t="shared" si="145"/>
        <v>-1.3466399999999989E-2</v>
      </c>
      <c r="ED80">
        <f t="shared" si="146"/>
        <v>9.9999999999997868E-2</v>
      </c>
      <c r="EE80">
        <f t="shared" si="147"/>
        <v>0</v>
      </c>
      <c r="EF80">
        <f t="shared" si="148"/>
        <v>6.4399999999964486E-5</v>
      </c>
      <c r="EG80">
        <f t="shared" si="149"/>
        <v>3.7430000000004959E-4</v>
      </c>
      <c r="EH80">
        <f t="shared" si="150"/>
        <v>1.1586499999999944E-2</v>
      </c>
      <c r="EI80">
        <f t="shared" si="151"/>
        <v>1.4782000000010953E-3</v>
      </c>
      <c r="EJ80">
        <f t="shared" si="152"/>
        <v>5.9579999999992417E-4</v>
      </c>
      <c r="EK80">
        <f t="shared" si="153"/>
        <v>3.9212700000000211E-2</v>
      </c>
      <c r="EL80">
        <f t="shared" si="154"/>
        <v>7.3116000000001957E-3</v>
      </c>
      <c r="EM80">
        <f t="shared" si="155"/>
        <v>0</v>
      </c>
      <c r="EN80">
        <f t="shared" si="156"/>
        <v>2.1999999999999993</v>
      </c>
      <c r="EO80">
        <f t="shared" si="157"/>
        <v>0</v>
      </c>
      <c r="EP80">
        <f t="shared" si="158"/>
        <v>7.0268999999999471E-3</v>
      </c>
      <c r="EQ80">
        <f t="shared" si="159"/>
        <v>0.21976669999999987</v>
      </c>
      <c r="ER80">
        <f t="shared" si="160"/>
        <v>0.40700700000000012</v>
      </c>
      <c r="ES80">
        <f t="shared" si="161"/>
        <v>0.53721620000000136</v>
      </c>
      <c r="ET80">
        <f t="shared" si="162"/>
        <v>0.22594409999999998</v>
      </c>
      <c r="EU80">
        <f t="shared" si="163"/>
        <v>1.0908365</v>
      </c>
      <c r="EV80">
        <f t="shared" si="164"/>
        <v>0.12711340000000004</v>
      </c>
      <c r="EW80">
        <f t="shared" si="165"/>
        <v>-0.45473020000000003</v>
      </c>
      <c r="EX80">
        <f t="shared" si="166"/>
        <v>9.8000000000000007</v>
      </c>
      <c r="EY80">
        <f t="shared" si="167"/>
        <v>0</v>
      </c>
      <c r="EZ80">
        <f t="shared" si="168"/>
        <v>5.1921899999999965E-2</v>
      </c>
      <c r="FA80">
        <f t="shared" si="169"/>
        <v>0.95862829999999999</v>
      </c>
      <c r="FB80">
        <f t="shared" si="170"/>
        <v>1.5417565</v>
      </c>
      <c r="FC80">
        <f t="shared" si="171"/>
        <v>1.5480929000000003</v>
      </c>
      <c r="FD80">
        <f t="shared" si="172"/>
        <v>0.14386009999999994</v>
      </c>
      <c r="FE80">
        <f t="shared" si="173"/>
        <v>5.1157982999999998</v>
      </c>
      <c r="FF80">
        <f t="shared" si="174"/>
        <v>0.79869410000000007</v>
      </c>
      <c r="FG80">
        <f t="shared" si="175"/>
        <v>-0.39686859999999996</v>
      </c>
      <c r="FH80">
        <f t="shared" si="176"/>
        <v>0</v>
      </c>
      <c r="FI80">
        <f t="shared" si="177"/>
        <v>0</v>
      </c>
      <c r="FJ80">
        <f t="shared" si="178"/>
        <v>1.2570000000000636E-4</v>
      </c>
      <c r="FK80">
        <f t="shared" si="179"/>
        <v>6.7430000000001655E-4</v>
      </c>
      <c r="FL80">
        <f t="shared" si="180"/>
        <v>6.2940999999998581E-3</v>
      </c>
      <c r="FM80">
        <f t="shared" si="181"/>
        <v>5.1050999999997515E-3</v>
      </c>
      <c r="FN80">
        <f t="shared" si="182"/>
        <v>1.0716399999999959E-2</v>
      </c>
      <c r="FO80">
        <f t="shared" si="183"/>
        <v>8.4089999999994447E-3</v>
      </c>
      <c r="FP80">
        <f t="shared" si="184"/>
        <v>2.4467000000001349E-3</v>
      </c>
      <c r="FQ80">
        <f t="shared" si="185"/>
        <v>0</v>
      </c>
      <c r="FR80">
        <f t="shared" si="186"/>
        <v>13.599999999999998</v>
      </c>
      <c r="FS80">
        <f t="shared" si="187"/>
        <v>0</v>
      </c>
      <c r="FT80">
        <f t="shared" si="188"/>
        <v>0.36467869999999997</v>
      </c>
      <c r="FU80">
        <f t="shared" si="189"/>
        <v>0.46787469999999987</v>
      </c>
      <c r="FV80">
        <f t="shared" si="190"/>
        <v>0.39283089999999987</v>
      </c>
      <c r="FW80">
        <f t="shared" si="191"/>
        <v>11.3450942</v>
      </c>
      <c r="FX80">
        <f t="shared" si="192"/>
        <v>0.20005149999999983</v>
      </c>
      <c r="FY80">
        <f t="shared" si="193"/>
        <v>1.0798753999999997</v>
      </c>
      <c r="FZ80">
        <f t="shared" si="194"/>
        <v>0.13876240000000006</v>
      </c>
      <c r="GA80">
        <f t="shared" si="195"/>
        <v>-0.3741372</v>
      </c>
      <c r="GB80">
        <f t="shared" si="196"/>
        <v>1.0999999999999979</v>
      </c>
      <c r="GC80">
        <f t="shared" si="197"/>
        <v>0</v>
      </c>
      <c r="GD80">
        <f t="shared" si="198"/>
        <v>0.15143819999999997</v>
      </c>
      <c r="GE80">
        <f t="shared" si="199"/>
        <v>1.7769200000000041E-2</v>
      </c>
      <c r="GF80">
        <f t="shared" si="200"/>
        <v>0.21227770000000001</v>
      </c>
      <c r="GG80">
        <f t="shared" si="201"/>
        <v>0.10531710000000061</v>
      </c>
      <c r="GH80">
        <f t="shared" si="202"/>
        <v>0.51656819999999981</v>
      </c>
      <c r="GI80">
        <f t="shared" si="203"/>
        <v>7.7315800000000046E-2</v>
      </c>
      <c r="GJ80">
        <f t="shared" si="204"/>
        <v>5.0880800000000059E-2</v>
      </c>
      <c r="GK80">
        <f t="shared" si="205"/>
        <v>0</v>
      </c>
    </row>
    <row r="81" spans="1:193" x14ac:dyDescent="0.25">
      <c r="A81" t="s">
        <v>423</v>
      </c>
      <c r="B81">
        <v>48.1</v>
      </c>
      <c r="C81">
        <v>0.5</v>
      </c>
      <c r="D81">
        <v>0.87132529999999997</v>
      </c>
      <c r="E81">
        <v>2.0937817000000001</v>
      </c>
      <c r="F81">
        <v>4.3534316999999998</v>
      </c>
      <c r="G81">
        <v>22.956447600000001</v>
      </c>
      <c r="H81">
        <v>1.7564344000000001</v>
      </c>
      <c r="I81">
        <v>12.7710876</v>
      </c>
      <c r="J81">
        <v>2.5037720000000001</v>
      </c>
      <c r="K81">
        <v>0.33816829999999998</v>
      </c>
      <c r="L81" s="2">
        <v>47.7</v>
      </c>
      <c r="M81" s="2">
        <v>0.5</v>
      </c>
      <c r="N81" s="2">
        <v>1.3666891999999999</v>
      </c>
      <c r="O81" s="2">
        <v>1.8255764000000001</v>
      </c>
      <c r="P81" s="2">
        <v>3.1314299000000001</v>
      </c>
      <c r="Q81" s="2">
        <v>28.070919</v>
      </c>
      <c r="R81" s="2">
        <v>2.7894459</v>
      </c>
      <c r="S81" s="2">
        <v>7.3168631</v>
      </c>
      <c r="T81" s="2">
        <v>2.0755742000000001</v>
      </c>
      <c r="U81" s="2">
        <v>0.65618220000000005</v>
      </c>
      <c r="V81" s="2">
        <v>43</v>
      </c>
      <c r="W81" s="2">
        <v>0.5</v>
      </c>
      <c r="X81" s="2">
        <v>0.78407979999999999</v>
      </c>
      <c r="Y81" s="2">
        <v>1.8292344</v>
      </c>
      <c r="Z81" s="2">
        <v>3.9371314000000002</v>
      </c>
      <c r="AA81" s="2">
        <v>20.350675599999999</v>
      </c>
      <c r="AB81" s="2">
        <v>1.6001927</v>
      </c>
      <c r="AC81" s="2">
        <v>11.5323935</v>
      </c>
      <c r="AD81" s="2">
        <v>2.2615577999999998</v>
      </c>
      <c r="AE81" s="2">
        <v>0.29848059999999998</v>
      </c>
      <c r="AF81" s="2">
        <v>48</v>
      </c>
      <c r="AG81" s="2">
        <v>0.5</v>
      </c>
      <c r="AH81" s="2">
        <v>0.87115100000000001</v>
      </c>
      <c r="AI81" s="2">
        <v>2.0930380999999998</v>
      </c>
      <c r="AJ81" s="2">
        <v>4.3317208000000003</v>
      </c>
      <c r="AK81" s="2">
        <v>22.954151199999998</v>
      </c>
      <c r="AL81" s="2">
        <v>1.7549520000000001</v>
      </c>
      <c r="AM81" s="2">
        <v>12.6981173</v>
      </c>
      <c r="AN81" s="2">
        <v>2.4900403</v>
      </c>
      <c r="AO81" s="2">
        <v>0.33816829999999998</v>
      </c>
      <c r="AP81" s="2">
        <v>44.5</v>
      </c>
      <c r="AQ81" s="2">
        <v>0.5</v>
      </c>
      <c r="AR81" s="2">
        <v>0.80428250000000001</v>
      </c>
      <c r="AS81" s="2">
        <v>1.9043639000000001</v>
      </c>
      <c r="AT81" s="2">
        <v>3.7977892999999998</v>
      </c>
      <c r="AU81" s="2">
        <v>22.1531944</v>
      </c>
      <c r="AV81" s="2">
        <v>1.0628099</v>
      </c>
      <c r="AW81" s="2">
        <v>11.740740799999999</v>
      </c>
      <c r="AX81" s="2">
        <v>2.2626374</v>
      </c>
      <c r="AY81" s="2">
        <v>0.33816829999999998</v>
      </c>
      <c r="AZ81" s="2">
        <v>32.5</v>
      </c>
      <c r="BA81" s="2">
        <v>0.5</v>
      </c>
      <c r="BB81" s="2">
        <v>1.2389649</v>
      </c>
      <c r="BC81" s="2">
        <v>0.9518316</v>
      </c>
      <c r="BD81" s="2">
        <v>1.2692715999999999</v>
      </c>
      <c r="BE81" s="2">
        <v>22.678522099999999</v>
      </c>
      <c r="BF81" s="2">
        <v>2.5919072999999999</v>
      </c>
      <c r="BG81" s="2">
        <v>1.5613022999999999</v>
      </c>
      <c r="BH81" s="2">
        <v>0.79195110000000002</v>
      </c>
      <c r="BI81" s="2">
        <v>0.91764579999999996</v>
      </c>
      <c r="BJ81" s="2">
        <v>48.1</v>
      </c>
      <c r="BK81" s="2">
        <v>0.5</v>
      </c>
      <c r="BL81" s="2">
        <v>0.87111269999999996</v>
      </c>
      <c r="BM81" s="2">
        <v>2.0925541000000001</v>
      </c>
      <c r="BN81" s="2">
        <v>4.3461002999999998</v>
      </c>
      <c r="BO81" s="2">
        <v>22.949569700000001</v>
      </c>
      <c r="BP81" s="2">
        <v>1.7439378000000001</v>
      </c>
      <c r="BQ81" s="2">
        <v>12.7615757</v>
      </c>
      <c r="BR81" s="2">
        <v>2.5010830999999998</v>
      </c>
      <c r="BS81" s="2">
        <v>0.33816829999999998</v>
      </c>
      <c r="BT81" s="2">
        <v>29.8</v>
      </c>
      <c r="BU81" s="2">
        <v>0.5</v>
      </c>
      <c r="BV81" s="2">
        <v>0.95816100000000004</v>
      </c>
      <c r="BW81" s="2">
        <v>1.3152021</v>
      </c>
      <c r="BX81" s="2">
        <v>2.9809975999999998</v>
      </c>
      <c r="BY81" s="2">
        <v>11.240396499999999</v>
      </c>
      <c r="BZ81" s="2">
        <v>3.2208489999999999</v>
      </c>
      <c r="CA81" s="2">
        <v>6.8452510999999996</v>
      </c>
      <c r="CB81" s="2">
        <v>1.9019060000000001</v>
      </c>
      <c r="CC81" s="2">
        <v>0.92025729999999994</v>
      </c>
      <c r="CD81" s="2">
        <v>45.5</v>
      </c>
      <c r="CE81" s="2">
        <v>0.5</v>
      </c>
      <c r="CF81" s="2">
        <v>0.72234589999999999</v>
      </c>
      <c r="CG81" s="2">
        <v>1.7976607</v>
      </c>
      <c r="CH81" s="2">
        <v>2.8546686000000001</v>
      </c>
      <c r="CI81" s="2">
        <v>27.7673931</v>
      </c>
      <c r="CJ81" s="2">
        <v>2.0585113000000002</v>
      </c>
      <c r="CK81" s="2">
        <v>7.2760258000000002</v>
      </c>
      <c r="CL81" s="2">
        <v>1.8887080999999999</v>
      </c>
      <c r="CM81" s="2">
        <v>0.65618220000000005</v>
      </c>
      <c r="CO81" t="str">
        <f t="shared" si="105"/>
        <v>CA_San Joaquin1002</v>
      </c>
      <c r="CP81">
        <f t="shared" si="106"/>
        <v>48.1</v>
      </c>
      <c r="CQ81">
        <f t="shared" si="107"/>
        <v>0.5</v>
      </c>
      <c r="CR81">
        <f t="shared" si="108"/>
        <v>0.87132529999999997</v>
      </c>
      <c r="CS81">
        <f t="shared" si="109"/>
        <v>2.0937817000000001</v>
      </c>
      <c r="CT81">
        <f t="shared" si="110"/>
        <v>4.3534316999999998</v>
      </c>
      <c r="CU81">
        <f t="shared" si="111"/>
        <v>22.956447600000001</v>
      </c>
      <c r="CV81">
        <f t="shared" si="112"/>
        <v>1.7564344000000001</v>
      </c>
      <c r="CW81">
        <f t="shared" si="113"/>
        <v>12.7710876</v>
      </c>
      <c r="CX81">
        <f t="shared" si="114"/>
        <v>2.5037720000000001</v>
      </c>
      <c r="CY81">
        <f t="shared" si="115"/>
        <v>0.33816829999999998</v>
      </c>
      <c r="CZ81">
        <f t="shared" si="116"/>
        <v>2.3999999999999915</v>
      </c>
      <c r="DA81">
        <f t="shared" si="117"/>
        <v>0.5</v>
      </c>
      <c r="DB81">
        <f t="shared" si="118"/>
        <v>1.5175099000000003</v>
      </c>
      <c r="DC81">
        <f t="shared" si="119"/>
        <v>-0.84701060000000084</v>
      </c>
      <c r="DD81">
        <f t="shared" si="120"/>
        <v>-3.8249123999999988</v>
      </c>
      <c r="DE81">
        <f t="shared" si="121"/>
        <v>17.469688399999992</v>
      </c>
      <c r="DF81">
        <f t="shared" si="122"/>
        <v>4.5275650999999995</v>
      </c>
      <c r="DG81">
        <f t="shared" si="123"/>
        <v>-17.6653436</v>
      </c>
      <c r="DH81">
        <f t="shared" si="124"/>
        <v>-1.3529460000000006</v>
      </c>
      <c r="DI81">
        <f t="shared" si="125"/>
        <v>2.0960749000000001</v>
      </c>
      <c r="DJ81">
        <f t="shared" si="126"/>
        <v>0.39999999999999858</v>
      </c>
      <c r="DK81">
        <f t="shared" si="127"/>
        <v>0</v>
      </c>
      <c r="DL81">
        <f t="shared" si="128"/>
        <v>-0.49536389999999997</v>
      </c>
      <c r="DM81">
        <f t="shared" si="129"/>
        <v>0.26820529999999998</v>
      </c>
      <c r="DN81">
        <f t="shared" si="130"/>
        <v>1.2220017999999997</v>
      </c>
      <c r="DO81">
        <f t="shared" si="131"/>
        <v>-5.1144713999999993</v>
      </c>
      <c r="DP81">
        <f t="shared" si="132"/>
        <v>-1.0330115</v>
      </c>
      <c r="DQ81">
        <f t="shared" si="133"/>
        <v>5.4542244999999996</v>
      </c>
      <c r="DR81">
        <f t="shared" si="134"/>
        <v>0.42819779999999996</v>
      </c>
      <c r="DS81">
        <f t="shared" si="135"/>
        <v>-0.31801390000000007</v>
      </c>
      <c r="DT81">
        <f t="shared" si="136"/>
        <v>5.1000000000000014</v>
      </c>
      <c r="DU81">
        <f t="shared" si="137"/>
        <v>0</v>
      </c>
      <c r="DV81">
        <f t="shared" si="138"/>
        <v>8.7245499999999976E-2</v>
      </c>
      <c r="DW81">
        <f t="shared" si="139"/>
        <v>0.26454730000000004</v>
      </c>
      <c r="DX81">
        <f t="shared" si="140"/>
        <v>0.41630029999999962</v>
      </c>
      <c r="DY81">
        <f t="shared" si="141"/>
        <v>2.6057720000000018</v>
      </c>
      <c r="DZ81">
        <f t="shared" si="142"/>
        <v>0.15624170000000004</v>
      </c>
      <c r="EA81">
        <f t="shared" si="143"/>
        <v>1.2386941</v>
      </c>
      <c r="EB81">
        <f t="shared" si="144"/>
        <v>0.24221420000000027</v>
      </c>
      <c r="EC81">
        <f t="shared" si="145"/>
        <v>3.9687699999999992E-2</v>
      </c>
      <c r="ED81">
        <f t="shared" si="146"/>
        <v>0.10000000000000142</v>
      </c>
      <c r="EE81">
        <f t="shared" si="147"/>
        <v>0</v>
      </c>
      <c r="EF81">
        <f t="shared" si="148"/>
        <v>1.742999999999606E-4</v>
      </c>
      <c r="EG81">
        <f t="shared" si="149"/>
        <v>7.4360000000028847E-4</v>
      </c>
      <c r="EH81">
        <f t="shared" si="150"/>
        <v>2.1710899999999533E-2</v>
      </c>
      <c r="EI81">
        <f t="shared" si="151"/>
        <v>2.2964000000023077E-3</v>
      </c>
      <c r="EJ81">
        <f t="shared" si="152"/>
        <v>1.4823999999999948E-3</v>
      </c>
      <c r="EK81">
        <f t="shared" si="153"/>
        <v>7.297029999999971E-2</v>
      </c>
      <c r="EL81">
        <f t="shared" si="154"/>
        <v>1.3731700000000124E-2</v>
      </c>
      <c r="EM81">
        <f t="shared" si="155"/>
        <v>0</v>
      </c>
      <c r="EN81">
        <f t="shared" si="156"/>
        <v>3.6000000000000014</v>
      </c>
      <c r="EO81">
        <f t="shared" si="157"/>
        <v>0</v>
      </c>
      <c r="EP81">
        <f t="shared" si="158"/>
        <v>6.7042799999999958E-2</v>
      </c>
      <c r="EQ81">
        <f t="shared" si="159"/>
        <v>0.18941779999999997</v>
      </c>
      <c r="ER81">
        <f t="shared" si="160"/>
        <v>0.55564239999999998</v>
      </c>
      <c r="ES81">
        <f t="shared" si="161"/>
        <v>0.80325320000000033</v>
      </c>
      <c r="ET81">
        <f t="shared" si="162"/>
        <v>0.69362450000000009</v>
      </c>
      <c r="EU81">
        <f t="shared" si="163"/>
        <v>1.0303468000000002</v>
      </c>
      <c r="EV81">
        <f t="shared" si="164"/>
        <v>0.24113460000000009</v>
      </c>
      <c r="EW81">
        <f t="shared" si="165"/>
        <v>0</v>
      </c>
      <c r="EX81">
        <f t="shared" si="166"/>
        <v>15.600000000000001</v>
      </c>
      <c r="EY81">
        <f t="shared" si="167"/>
        <v>0</v>
      </c>
      <c r="EZ81">
        <f t="shared" si="168"/>
        <v>-0.36763960000000007</v>
      </c>
      <c r="FA81">
        <f t="shared" si="169"/>
        <v>1.1419501000000001</v>
      </c>
      <c r="FB81">
        <f t="shared" si="170"/>
        <v>3.0841601000000001</v>
      </c>
      <c r="FC81">
        <f t="shared" si="171"/>
        <v>0.27792550000000205</v>
      </c>
      <c r="FD81">
        <f t="shared" si="172"/>
        <v>-0.83547289999999985</v>
      </c>
      <c r="FE81">
        <f t="shared" si="173"/>
        <v>11.2097853</v>
      </c>
      <c r="FF81">
        <f t="shared" si="174"/>
        <v>1.7118209000000002</v>
      </c>
      <c r="FG81">
        <f t="shared" si="175"/>
        <v>-0.57947749999999998</v>
      </c>
      <c r="FH81">
        <f t="shared" si="176"/>
        <v>0</v>
      </c>
      <c r="FI81">
        <f t="shared" si="177"/>
        <v>0</v>
      </c>
      <c r="FJ81">
        <f t="shared" si="178"/>
        <v>2.1260000000000723E-4</v>
      </c>
      <c r="FK81">
        <f t="shared" si="179"/>
        <v>1.2275999999999954E-3</v>
      </c>
      <c r="FL81">
        <f t="shared" si="180"/>
        <v>7.3313999999999879E-3</v>
      </c>
      <c r="FM81">
        <f t="shared" si="181"/>
        <v>6.8778999999992152E-3</v>
      </c>
      <c r="FN81">
        <f t="shared" si="182"/>
        <v>1.2496599999999969E-2</v>
      </c>
      <c r="FO81">
        <f t="shared" si="183"/>
        <v>9.5118999999996845E-3</v>
      </c>
      <c r="FP81">
        <f t="shared" si="184"/>
        <v>2.6889000000003271E-3</v>
      </c>
      <c r="FQ81">
        <f t="shared" si="185"/>
        <v>0</v>
      </c>
      <c r="FR81">
        <f t="shared" si="186"/>
        <v>18.3</v>
      </c>
      <c r="FS81">
        <f t="shared" si="187"/>
        <v>0</v>
      </c>
      <c r="FT81">
        <f t="shared" si="188"/>
        <v>-8.6835700000000071E-2</v>
      </c>
      <c r="FU81">
        <f t="shared" si="189"/>
        <v>0.77857960000000004</v>
      </c>
      <c r="FV81">
        <f t="shared" si="190"/>
        <v>1.3724341</v>
      </c>
      <c r="FW81">
        <f t="shared" si="191"/>
        <v>11.716051100000001</v>
      </c>
      <c r="FX81">
        <f t="shared" si="192"/>
        <v>-1.4644145999999998</v>
      </c>
      <c r="FY81">
        <f t="shared" si="193"/>
        <v>5.9258365</v>
      </c>
      <c r="FZ81">
        <f t="shared" si="194"/>
        <v>0.60186600000000001</v>
      </c>
      <c r="GA81">
        <f t="shared" si="195"/>
        <v>-0.58208899999999997</v>
      </c>
      <c r="GB81">
        <f t="shared" si="196"/>
        <v>2.6000000000000014</v>
      </c>
      <c r="GC81">
        <f t="shared" si="197"/>
        <v>0</v>
      </c>
      <c r="GD81">
        <f t="shared" si="198"/>
        <v>0.14897939999999998</v>
      </c>
      <c r="GE81">
        <f t="shared" si="199"/>
        <v>0.29612100000000008</v>
      </c>
      <c r="GF81">
        <f t="shared" si="200"/>
        <v>1.4987630999999997</v>
      </c>
      <c r="GG81">
        <f t="shared" si="201"/>
        <v>-4.810945499999999</v>
      </c>
      <c r="GH81">
        <f t="shared" si="202"/>
        <v>-0.30207690000000009</v>
      </c>
      <c r="GI81">
        <f t="shared" si="203"/>
        <v>5.4950617999999993</v>
      </c>
      <c r="GJ81">
        <f t="shared" si="204"/>
        <v>0.61506390000000022</v>
      </c>
      <c r="GK81">
        <f t="shared" si="205"/>
        <v>-0.31801390000000007</v>
      </c>
    </row>
    <row r="82" spans="1:193" x14ac:dyDescent="0.25">
      <c r="A82" t="s">
        <v>424</v>
      </c>
      <c r="B82">
        <v>15.8</v>
      </c>
      <c r="C82">
        <v>0.5</v>
      </c>
      <c r="D82">
        <v>1.4547211</v>
      </c>
      <c r="E82">
        <v>1.0438715999999999</v>
      </c>
      <c r="F82">
        <v>1.4341725000000001</v>
      </c>
      <c r="G82">
        <v>5.5836778000000002</v>
      </c>
      <c r="H82">
        <v>2.0627765999999998</v>
      </c>
      <c r="I82">
        <v>2.4227262000000001</v>
      </c>
      <c r="J82">
        <v>1.0249311000000001</v>
      </c>
      <c r="K82">
        <v>0.273123</v>
      </c>
      <c r="L82" s="2">
        <v>15.1</v>
      </c>
      <c r="M82" s="2">
        <v>0.5</v>
      </c>
      <c r="N82" s="2">
        <v>1.5562088000000001</v>
      </c>
      <c r="O82" s="2">
        <v>0.69143969999999999</v>
      </c>
      <c r="P82" s="2">
        <v>1.4217477999999999</v>
      </c>
      <c r="Q82" s="2">
        <v>5.2195062999999999</v>
      </c>
      <c r="R82" s="2">
        <v>1.9497644999999999</v>
      </c>
      <c r="S82" s="2">
        <v>2.418987</v>
      </c>
      <c r="T82" s="2">
        <v>1.0064500999999999</v>
      </c>
      <c r="U82" s="2">
        <v>0.36497200000000002</v>
      </c>
      <c r="V82" s="2">
        <v>11.6</v>
      </c>
      <c r="W82" s="2">
        <v>0.5</v>
      </c>
      <c r="X82" s="2">
        <v>0.55703599999999998</v>
      </c>
      <c r="Y82" s="2">
        <v>0.45007190000000002</v>
      </c>
      <c r="Z82" s="2">
        <v>1.4395104999999999</v>
      </c>
      <c r="AA82" s="2">
        <v>3.1320686000000002</v>
      </c>
      <c r="AB82" s="2">
        <v>0.94912300000000005</v>
      </c>
      <c r="AC82" s="2">
        <v>3.7401160999999998</v>
      </c>
      <c r="AD82" s="2">
        <v>0.7601907</v>
      </c>
      <c r="AE82" s="2">
        <v>0.12683169999999999</v>
      </c>
      <c r="AF82" s="2">
        <v>15.7</v>
      </c>
      <c r="AG82" s="2">
        <v>0.5</v>
      </c>
      <c r="AH82" s="2">
        <v>1.4544849</v>
      </c>
      <c r="AI82" s="2">
        <v>1.0377638</v>
      </c>
      <c r="AJ82" s="2">
        <v>1.4301822</v>
      </c>
      <c r="AK82" s="2">
        <v>5.5767651000000003</v>
      </c>
      <c r="AL82" s="2">
        <v>2.0593479000000001</v>
      </c>
      <c r="AM82" s="2">
        <v>2.4132612</v>
      </c>
      <c r="AN82" s="2">
        <v>1.0225880000000001</v>
      </c>
      <c r="AO82" s="2">
        <v>0.273123</v>
      </c>
      <c r="AP82" s="2">
        <v>15.3</v>
      </c>
      <c r="AQ82" s="2">
        <v>0.5</v>
      </c>
      <c r="AR82" s="2">
        <v>1.5318422</v>
      </c>
      <c r="AS82" s="2">
        <v>1.0746009000000001</v>
      </c>
      <c r="AT82" s="2">
        <v>1.277029</v>
      </c>
      <c r="AU82" s="2">
        <v>5.7899604</v>
      </c>
      <c r="AV82" s="2">
        <v>2.0763767</v>
      </c>
      <c r="AW82" s="2">
        <v>1.8809997000000001</v>
      </c>
      <c r="AX82" s="2">
        <v>0.96653409999999995</v>
      </c>
      <c r="AY82" s="2">
        <v>0.28818149999999998</v>
      </c>
      <c r="AZ82" s="2">
        <v>12</v>
      </c>
      <c r="BA82" s="2">
        <v>0.5</v>
      </c>
      <c r="BB82" s="2">
        <v>1.5048207</v>
      </c>
      <c r="BC82" s="2">
        <v>0.98007889999999998</v>
      </c>
      <c r="BD82" s="2">
        <v>0.64338119999999999</v>
      </c>
      <c r="BE82" s="2">
        <v>5.7014594000000001</v>
      </c>
      <c r="BF82" s="2">
        <v>1.5211957</v>
      </c>
      <c r="BG82" s="2">
        <v>0.36237920000000001</v>
      </c>
      <c r="BH82" s="2">
        <v>0.53506330000000002</v>
      </c>
      <c r="BI82" s="2">
        <v>0.28818149999999998</v>
      </c>
      <c r="BJ82" s="2">
        <v>15.6</v>
      </c>
      <c r="BK82" s="2">
        <v>0.5</v>
      </c>
      <c r="BL82" s="2">
        <v>1.4538416000000001</v>
      </c>
      <c r="BM82" s="2">
        <v>1.0410016</v>
      </c>
      <c r="BN82" s="2">
        <v>1.4122375</v>
      </c>
      <c r="BO82" s="2">
        <v>5.5793790999999997</v>
      </c>
      <c r="BP82" s="2">
        <v>2.0120146000000001</v>
      </c>
      <c r="BQ82" s="2">
        <v>2.4094975000000001</v>
      </c>
      <c r="BR82" s="2">
        <v>1.0098696</v>
      </c>
      <c r="BS82" s="2">
        <v>0.273123</v>
      </c>
      <c r="BT82" s="2">
        <v>13.8</v>
      </c>
      <c r="BU82" s="2">
        <v>0.5</v>
      </c>
      <c r="BV82" s="2">
        <v>1.3542985999999999</v>
      </c>
      <c r="BW82" s="2">
        <v>0.98277519999999996</v>
      </c>
      <c r="BX82" s="2">
        <v>1.2900313999999999</v>
      </c>
      <c r="BY82" s="2">
        <v>4.5110836000000001</v>
      </c>
      <c r="BZ82" s="2">
        <v>2.1200242</v>
      </c>
      <c r="CA82" s="2">
        <v>1.8728224</v>
      </c>
      <c r="CB82" s="2">
        <v>0.97678569999999998</v>
      </c>
      <c r="CC82" s="2">
        <v>0.28818149999999998</v>
      </c>
      <c r="CD82" s="2">
        <v>13.5</v>
      </c>
      <c r="CE82" s="2">
        <v>0.5</v>
      </c>
      <c r="CF82" s="2">
        <v>0.53802720000000004</v>
      </c>
      <c r="CG82" s="2">
        <v>0.67012609999999995</v>
      </c>
      <c r="CH82" s="2">
        <v>1.4227278999999999</v>
      </c>
      <c r="CI82" s="2">
        <v>4.6893868000000003</v>
      </c>
      <c r="CJ82" s="2">
        <v>1.3906358000000001</v>
      </c>
      <c r="CK82" s="2">
        <v>3.1348128000000002</v>
      </c>
      <c r="CL82" s="2">
        <v>0.94837210000000005</v>
      </c>
      <c r="CM82" s="2">
        <v>0.2964852</v>
      </c>
      <c r="CO82" t="str">
        <f t="shared" si="105"/>
        <v>CA_San Luis Obispo2006</v>
      </c>
      <c r="CP82">
        <f t="shared" si="106"/>
        <v>15.8</v>
      </c>
      <c r="CQ82">
        <f t="shared" si="107"/>
        <v>0.5</v>
      </c>
      <c r="CR82">
        <f t="shared" si="108"/>
        <v>1.4547211</v>
      </c>
      <c r="CS82">
        <f t="shared" si="109"/>
        <v>1.0438715999999999</v>
      </c>
      <c r="CT82">
        <f t="shared" si="110"/>
        <v>1.4341725000000001</v>
      </c>
      <c r="CU82">
        <f t="shared" si="111"/>
        <v>5.5836778000000002</v>
      </c>
      <c r="CV82">
        <f t="shared" si="112"/>
        <v>2.0627765999999998</v>
      </c>
      <c r="CW82">
        <f t="shared" si="113"/>
        <v>2.4227262000000001</v>
      </c>
      <c r="CX82">
        <f t="shared" si="114"/>
        <v>1.0249311000000001</v>
      </c>
      <c r="CY82">
        <f t="shared" si="115"/>
        <v>0.273123</v>
      </c>
      <c r="CZ82">
        <f t="shared" si="116"/>
        <v>1.9999999999999947</v>
      </c>
      <c r="DA82">
        <f t="shared" si="117"/>
        <v>0.5</v>
      </c>
      <c r="DB82">
        <f t="shared" si="118"/>
        <v>-0.23248769999999985</v>
      </c>
      <c r="DC82">
        <f t="shared" si="119"/>
        <v>-0.37924309999999939</v>
      </c>
      <c r="DD82">
        <f t="shared" si="120"/>
        <v>0.29763999999999902</v>
      </c>
      <c r="DE82">
        <f t="shared" si="121"/>
        <v>1.1138646999999988</v>
      </c>
      <c r="DF82">
        <f t="shared" si="122"/>
        <v>-0.36095379999999855</v>
      </c>
      <c r="DG82">
        <f t="shared" si="123"/>
        <v>1.2737924999999997</v>
      </c>
      <c r="DH82">
        <f t="shared" si="124"/>
        <v>5.1335899999999324E-2</v>
      </c>
      <c r="DI82">
        <f t="shared" si="125"/>
        <v>0.28721839999999993</v>
      </c>
      <c r="DJ82">
        <f t="shared" si="126"/>
        <v>0.70000000000000107</v>
      </c>
      <c r="DK82">
        <f t="shared" si="127"/>
        <v>0</v>
      </c>
      <c r="DL82">
        <f t="shared" si="128"/>
        <v>-0.10148770000000007</v>
      </c>
      <c r="DM82">
        <f t="shared" si="129"/>
        <v>0.35243189999999991</v>
      </c>
      <c r="DN82">
        <f t="shared" si="130"/>
        <v>1.2424700000000177E-2</v>
      </c>
      <c r="DO82">
        <f t="shared" si="131"/>
        <v>0.36417150000000031</v>
      </c>
      <c r="DP82">
        <f t="shared" si="132"/>
        <v>0.11301209999999995</v>
      </c>
      <c r="DQ82">
        <f t="shared" si="133"/>
        <v>3.7392000000000536E-3</v>
      </c>
      <c r="DR82">
        <f t="shared" si="134"/>
        <v>1.8481000000000192E-2</v>
      </c>
      <c r="DS82">
        <f t="shared" si="135"/>
        <v>-9.1849000000000014E-2</v>
      </c>
      <c r="DT82">
        <f t="shared" si="136"/>
        <v>4.2000000000000011</v>
      </c>
      <c r="DU82">
        <f t="shared" si="137"/>
        <v>0</v>
      </c>
      <c r="DV82">
        <f t="shared" si="138"/>
        <v>0.89768510000000001</v>
      </c>
      <c r="DW82">
        <f t="shared" si="139"/>
        <v>0.59379969999999993</v>
      </c>
      <c r="DX82">
        <f t="shared" si="140"/>
        <v>-5.3379999999998429E-3</v>
      </c>
      <c r="DY82">
        <f t="shared" si="141"/>
        <v>2.4516092</v>
      </c>
      <c r="DZ82">
        <f t="shared" si="142"/>
        <v>1.1136535999999997</v>
      </c>
      <c r="EA82">
        <f t="shared" si="143"/>
        <v>-1.3173898999999998</v>
      </c>
      <c r="EB82">
        <f t="shared" si="144"/>
        <v>0.2647404000000001</v>
      </c>
      <c r="EC82">
        <f t="shared" si="145"/>
        <v>0.14629130000000001</v>
      </c>
      <c r="ED82">
        <f t="shared" si="146"/>
        <v>0.10000000000000142</v>
      </c>
      <c r="EE82">
        <f t="shared" si="147"/>
        <v>0</v>
      </c>
      <c r="EF82">
        <f t="shared" si="148"/>
        <v>2.3620000000001973E-4</v>
      </c>
      <c r="EG82">
        <f t="shared" si="149"/>
        <v>6.1077999999998855E-3</v>
      </c>
      <c r="EH82">
        <f t="shared" si="150"/>
        <v>3.9903000000001132E-3</v>
      </c>
      <c r="EI82">
        <f t="shared" si="151"/>
        <v>6.9126999999999938E-3</v>
      </c>
      <c r="EJ82">
        <f t="shared" si="152"/>
        <v>3.4286999999997292E-3</v>
      </c>
      <c r="EK82">
        <f t="shared" si="153"/>
        <v>9.4650000000000567E-3</v>
      </c>
      <c r="EL82">
        <f t="shared" si="154"/>
        <v>2.3431000000000424E-3</v>
      </c>
      <c r="EM82">
        <f t="shared" si="155"/>
        <v>0</v>
      </c>
      <c r="EN82">
        <f t="shared" si="156"/>
        <v>0.5</v>
      </c>
      <c r="EO82">
        <f t="shared" si="157"/>
        <v>0</v>
      </c>
      <c r="EP82">
        <f t="shared" si="158"/>
        <v>-7.7121100000000053E-2</v>
      </c>
      <c r="EQ82">
        <f t="shared" si="159"/>
        <v>-3.0729300000000181E-2</v>
      </c>
      <c r="ER82">
        <f t="shared" si="160"/>
        <v>0.1571435000000001</v>
      </c>
      <c r="ES82">
        <f t="shared" si="161"/>
        <v>-0.20628259999999976</v>
      </c>
      <c r="ET82">
        <f t="shared" si="162"/>
        <v>-1.3600100000000115E-2</v>
      </c>
      <c r="EU82">
        <f t="shared" si="163"/>
        <v>0.5417265</v>
      </c>
      <c r="EV82">
        <f t="shared" si="164"/>
        <v>5.8397000000000143E-2</v>
      </c>
      <c r="EW82">
        <f t="shared" si="165"/>
        <v>-1.5058499999999975E-2</v>
      </c>
      <c r="EX82">
        <f t="shared" si="166"/>
        <v>3.8000000000000007</v>
      </c>
      <c r="EY82">
        <f t="shared" si="167"/>
        <v>0</v>
      </c>
      <c r="EZ82">
        <f t="shared" si="168"/>
        <v>-5.0099600000000022E-2</v>
      </c>
      <c r="FA82">
        <f t="shared" si="169"/>
        <v>6.3792699999999924E-2</v>
      </c>
      <c r="FB82">
        <f t="shared" si="170"/>
        <v>0.79079130000000009</v>
      </c>
      <c r="FC82">
        <f t="shared" si="171"/>
        <v>-0.11778159999999982</v>
      </c>
      <c r="FD82">
        <f t="shared" si="172"/>
        <v>0.54158089999999981</v>
      </c>
      <c r="FE82">
        <f t="shared" si="173"/>
        <v>2.0603470000000002</v>
      </c>
      <c r="FF82">
        <f t="shared" si="174"/>
        <v>0.48986780000000008</v>
      </c>
      <c r="FG82">
        <f t="shared" si="175"/>
        <v>-1.5058499999999975E-2</v>
      </c>
      <c r="FH82">
        <f t="shared" si="176"/>
        <v>0.20000000000000107</v>
      </c>
      <c r="FI82">
        <f t="shared" si="177"/>
        <v>0</v>
      </c>
      <c r="FJ82">
        <f t="shared" si="178"/>
        <v>8.7949999999992201E-4</v>
      </c>
      <c r="FK82">
        <f t="shared" si="179"/>
        <v>2.8699999999999282E-3</v>
      </c>
      <c r="FL82">
        <f t="shared" si="180"/>
        <v>2.1935000000000038E-2</v>
      </c>
      <c r="FM82">
        <f t="shared" si="181"/>
        <v>4.2987000000005438E-3</v>
      </c>
      <c r="FN82">
        <f t="shared" si="182"/>
        <v>5.0761999999999752E-2</v>
      </c>
      <c r="FO82">
        <f t="shared" si="183"/>
        <v>1.3228699999999982E-2</v>
      </c>
      <c r="FP82">
        <f t="shared" si="184"/>
        <v>1.5061500000000061E-2</v>
      </c>
      <c r="FQ82">
        <f t="shared" si="185"/>
        <v>0</v>
      </c>
      <c r="FR82">
        <f t="shared" si="186"/>
        <v>2</v>
      </c>
      <c r="FS82">
        <f t="shared" si="187"/>
        <v>0</v>
      </c>
      <c r="FT82">
        <f t="shared" si="188"/>
        <v>0.10042250000000008</v>
      </c>
      <c r="FU82">
        <f t="shared" si="189"/>
        <v>6.109639999999994E-2</v>
      </c>
      <c r="FV82">
        <f t="shared" si="190"/>
        <v>0.14414110000000013</v>
      </c>
      <c r="FW82">
        <f t="shared" si="191"/>
        <v>1.0725942000000002</v>
      </c>
      <c r="FX82">
        <f t="shared" si="192"/>
        <v>-5.7247600000000176E-2</v>
      </c>
      <c r="FY82">
        <f t="shared" si="193"/>
        <v>0.54990380000000005</v>
      </c>
      <c r="FZ82">
        <f t="shared" si="194"/>
        <v>4.8145400000000116E-2</v>
      </c>
      <c r="GA82">
        <f t="shared" si="195"/>
        <v>-1.5058499999999975E-2</v>
      </c>
      <c r="GB82">
        <f t="shared" si="196"/>
        <v>2.3000000000000007</v>
      </c>
      <c r="GC82">
        <f t="shared" si="197"/>
        <v>0</v>
      </c>
      <c r="GD82">
        <f t="shared" si="198"/>
        <v>0.91669389999999995</v>
      </c>
      <c r="GE82">
        <f t="shared" si="199"/>
        <v>0.37374549999999995</v>
      </c>
      <c r="GF82">
        <f t="shared" si="200"/>
        <v>1.1444600000000138E-2</v>
      </c>
      <c r="GG82">
        <f t="shared" si="201"/>
        <v>0.89429099999999995</v>
      </c>
      <c r="GH82">
        <f t="shared" si="202"/>
        <v>0.67214079999999976</v>
      </c>
      <c r="GI82">
        <f t="shared" si="203"/>
        <v>-0.71208660000000013</v>
      </c>
      <c r="GJ82">
        <f t="shared" si="204"/>
        <v>7.6559000000000044E-2</v>
      </c>
      <c r="GK82">
        <f t="shared" si="205"/>
        <v>-2.33622E-2</v>
      </c>
    </row>
    <row r="83" spans="1:193" x14ac:dyDescent="0.25">
      <c r="A83" t="s">
        <v>425</v>
      </c>
      <c r="B83">
        <v>21.8</v>
      </c>
      <c r="C83">
        <v>0.5</v>
      </c>
      <c r="D83">
        <v>1.6014097</v>
      </c>
      <c r="E83">
        <v>1.4209825</v>
      </c>
      <c r="F83">
        <v>2.4515362000000001</v>
      </c>
      <c r="G83">
        <v>6.1306156999999999</v>
      </c>
      <c r="H83">
        <v>2.2473187000000001</v>
      </c>
      <c r="I83">
        <v>5.7189588999999996</v>
      </c>
      <c r="J83">
        <v>1.5549637999999999</v>
      </c>
      <c r="K83">
        <v>0.26310319999999998</v>
      </c>
      <c r="L83" s="2">
        <v>21.5</v>
      </c>
      <c r="M83" s="2">
        <v>0.5</v>
      </c>
      <c r="N83" s="2">
        <v>1.5763495999999999</v>
      </c>
      <c r="O83" s="2">
        <v>1.4209825</v>
      </c>
      <c r="P83" s="2">
        <v>2.3757963000000002</v>
      </c>
      <c r="Q83" s="2">
        <v>6.1306156999999999</v>
      </c>
      <c r="R83" s="2">
        <v>2.0702262</v>
      </c>
      <c r="S83" s="2">
        <v>5.6725744999999996</v>
      </c>
      <c r="T83" s="2">
        <v>1.5060011</v>
      </c>
      <c r="U83" s="2">
        <v>0.26310319999999998</v>
      </c>
      <c r="V83" s="2">
        <v>19.3</v>
      </c>
      <c r="W83" s="2">
        <v>0.5</v>
      </c>
      <c r="X83" s="2">
        <v>0.87927659999999996</v>
      </c>
      <c r="Y83" s="2">
        <v>0.77304209999999995</v>
      </c>
      <c r="Z83" s="2">
        <v>2.7070131000000002</v>
      </c>
      <c r="AA83" s="2">
        <v>3.9576223000000001</v>
      </c>
      <c r="AB83" s="2">
        <v>1.5193781</v>
      </c>
      <c r="AC83" s="2">
        <v>7.3885664999999996</v>
      </c>
      <c r="AD83" s="2">
        <v>1.4808158</v>
      </c>
      <c r="AE83" s="2">
        <v>0.17908769999999999</v>
      </c>
      <c r="AF83" s="2">
        <v>21.8</v>
      </c>
      <c r="AG83" s="2">
        <v>0.5</v>
      </c>
      <c r="AH83" s="2">
        <v>1.600962</v>
      </c>
      <c r="AI83" s="2">
        <v>1.4039249</v>
      </c>
      <c r="AJ83" s="2">
        <v>2.4404463999999999</v>
      </c>
      <c r="AK83" s="2">
        <v>6.1174302000000003</v>
      </c>
      <c r="AL83" s="2">
        <v>2.2391706</v>
      </c>
      <c r="AM83" s="2">
        <v>5.6909603999999998</v>
      </c>
      <c r="AN83" s="2">
        <v>1.5488492</v>
      </c>
      <c r="AO83" s="2">
        <v>0.26310319999999998</v>
      </c>
      <c r="AP83" s="2">
        <v>20.9</v>
      </c>
      <c r="AQ83" s="2">
        <v>0.5</v>
      </c>
      <c r="AR83" s="2">
        <v>1.7078252</v>
      </c>
      <c r="AS83" s="2">
        <v>1.3523793</v>
      </c>
      <c r="AT83" s="2">
        <v>2.1807470000000002</v>
      </c>
      <c r="AU83" s="2">
        <v>6.4507007999999999</v>
      </c>
      <c r="AV83" s="2">
        <v>2.3006305999999999</v>
      </c>
      <c r="AW83" s="2">
        <v>4.7149939999999999</v>
      </c>
      <c r="AX83" s="2">
        <v>1.4558572999999999</v>
      </c>
      <c r="AY83" s="2">
        <v>0.31085889999999999</v>
      </c>
      <c r="AZ83" s="2">
        <v>13.4</v>
      </c>
      <c r="BA83" s="2">
        <v>0.5</v>
      </c>
      <c r="BB83" s="2">
        <v>1.1225413</v>
      </c>
      <c r="BC83" s="2">
        <v>0.74493929999999997</v>
      </c>
      <c r="BD83" s="2">
        <v>1.0718493</v>
      </c>
      <c r="BE83" s="2">
        <v>6.0255666000000003</v>
      </c>
      <c r="BF83" s="2">
        <v>1.7878286000000001</v>
      </c>
      <c r="BG83" s="2">
        <v>1.3981227000000001</v>
      </c>
      <c r="BH83" s="2">
        <v>0.57363310000000001</v>
      </c>
      <c r="BI83" s="2">
        <v>0.27143030000000001</v>
      </c>
      <c r="BJ83" s="2">
        <v>21.7</v>
      </c>
      <c r="BK83" s="2">
        <v>0.5</v>
      </c>
      <c r="BL83" s="2">
        <v>1.6000504</v>
      </c>
      <c r="BM83" s="2">
        <v>1.4154248</v>
      </c>
      <c r="BN83" s="2">
        <v>2.4127554999999998</v>
      </c>
      <c r="BO83" s="2">
        <v>6.1234012</v>
      </c>
      <c r="BP83" s="2">
        <v>2.1590202000000001</v>
      </c>
      <c r="BQ83" s="2">
        <v>5.6955213999999996</v>
      </c>
      <c r="BR83" s="2">
        <v>1.5390941</v>
      </c>
      <c r="BS83" s="2">
        <v>0.26310319999999998</v>
      </c>
      <c r="BT83" s="2">
        <v>18.5</v>
      </c>
      <c r="BU83" s="2">
        <v>0.5</v>
      </c>
      <c r="BV83" s="2">
        <v>1.3298034999999999</v>
      </c>
      <c r="BW83" s="2">
        <v>1.1743847000000001</v>
      </c>
      <c r="BX83" s="2">
        <v>2.2631673999999999</v>
      </c>
      <c r="BY83" s="2">
        <v>4.2548680000000001</v>
      </c>
      <c r="BZ83" s="2">
        <v>2.1485248000000001</v>
      </c>
      <c r="CA83" s="2">
        <v>5.1936597999999998</v>
      </c>
      <c r="CB83" s="2">
        <v>1.4461965999999999</v>
      </c>
      <c r="CC83" s="2">
        <v>0.26108890000000001</v>
      </c>
      <c r="CD83" s="2">
        <v>19.3</v>
      </c>
      <c r="CE83" s="2">
        <v>0.5</v>
      </c>
      <c r="CF83" s="2">
        <v>0.8005679</v>
      </c>
      <c r="CG83" s="2">
        <v>1.2917186000000001</v>
      </c>
      <c r="CH83" s="2">
        <v>2.0095315</v>
      </c>
      <c r="CI83" s="2">
        <v>6.4680219000000001</v>
      </c>
      <c r="CJ83" s="2">
        <v>1.2925378999999999</v>
      </c>
      <c r="CK83" s="2">
        <v>5.3688916999999998</v>
      </c>
      <c r="CL83" s="2">
        <v>1.3233244</v>
      </c>
      <c r="CM83" s="2">
        <v>0.29200920000000002</v>
      </c>
      <c r="CO83" t="str">
        <f t="shared" si="105"/>
        <v>CA_San Luis Obispo8001</v>
      </c>
      <c r="CP83">
        <f t="shared" si="106"/>
        <v>21.8</v>
      </c>
      <c r="CQ83">
        <f t="shared" si="107"/>
        <v>0.5</v>
      </c>
      <c r="CR83">
        <f t="shared" si="108"/>
        <v>1.6014097</v>
      </c>
      <c r="CS83">
        <f t="shared" si="109"/>
        <v>1.4209825</v>
      </c>
      <c r="CT83">
        <f t="shared" si="110"/>
        <v>2.4515362000000001</v>
      </c>
      <c r="CU83">
        <f t="shared" si="111"/>
        <v>6.1306156999999999</v>
      </c>
      <c r="CV83">
        <f t="shared" si="112"/>
        <v>2.2473187000000001</v>
      </c>
      <c r="CW83">
        <f t="shared" si="113"/>
        <v>5.7189588999999996</v>
      </c>
      <c r="CX83">
        <f t="shared" si="114"/>
        <v>1.5549637999999999</v>
      </c>
      <c r="CY83">
        <f t="shared" si="115"/>
        <v>0.26310319999999998</v>
      </c>
      <c r="CZ83">
        <f t="shared" si="116"/>
        <v>3.7999999999999936</v>
      </c>
      <c r="DA83">
        <f t="shared" si="117"/>
        <v>0.5</v>
      </c>
      <c r="DB83">
        <f t="shared" si="118"/>
        <v>-0.59249140000000056</v>
      </c>
      <c r="DC83">
        <f t="shared" si="119"/>
        <v>-0.37008130000000028</v>
      </c>
      <c r="DD83">
        <f t="shared" si="120"/>
        <v>0.30055309999999968</v>
      </c>
      <c r="DE83">
        <f t="shared" si="121"/>
        <v>2.6139168000000015</v>
      </c>
      <c r="DF83">
        <f t="shared" si="122"/>
        <v>-0.21391390000000055</v>
      </c>
      <c r="DG83">
        <f t="shared" si="123"/>
        <v>1.0905787000000009</v>
      </c>
      <c r="DH83">
        <f t="shared" si="124"/>
        <v>-1.0974999999999291E-2</v>
      </c>
      <c r="DI83">
        <f t="shared" si="125"/>
        <v>0.26206220000000013</v>
      </c>
      <c r="DJ83">
        <f t="shared" si="126"/>
        <v>0.30000000000000071</v>
      </c>
      <c r="DK83">
        <f t="shared" si="127"/>
        <v>0</v>
      </c>
      <c r="DL83">
        <f t="shared" si="128"/>
        <v>2.5060100000000141E-2</v>
      </c>
      <c r="DM83">
        <f t="shared" si="129"/>
        <v>0</v>
      </c>
      <c r="DN83">
        <f t="shared" si="130"/>
        <v>7.573989999999986E-2</v>
      </c>
      <c r="DO83">
        <f t="shared" si="131"/>
        <v>0</v>
      </c>
      <c r="DP83">
        <f t="shared" si="132"/>
        <v>0.1770925000000001</v>
      </c>
      <c r="DQ83">
        <f t="shared" si="133"/>
        <v>4.6384399999999992E-2</v>
      </c>
      <c r="DR83">
        <f t="shared" si="134"/>
        <v>4.8962699999999915E-2</v>
      </c>
      <c r="DS83">
        <f t="shared" si="135"/>
        <v>0</v>
      </c>
      <c r="DT83">
        <f t="shared" si="136"/>
        <v>2.5</v>
      </c>
      <c r="DU83">
        <f t="shared" si="137"/>
        <v>0</v>
      </c>
      <c r="DV83">
        <f t="shared" si="138"/>
        <v>0.72213310000000008</v>
      </c>
      <c r="DW83">
        <f t="shared" si="139"/>
        <v>0.64794040000000008</v>
      </c>
      <c r="DX83">
        <f t="shared" si="140"/>
        <v>-0.25547690000000012</v>
      </c>
      <c r="DY83">
        <f t="shared" si="141"/>
        <v>2.1729933999999997</v>
      </c>
      <c r="DZ83">
        <f t="shared" si="142"/>
        <v>0.72794060000000016</v>
      </c>
      <c r="EA83">
        <f t="shared" si="143"/>
        <v>-1.6696076</v>
      </c>
      <c r="EB83">
        <f t="shared" si="144"/>
        <v>7.4147999999999881E-2</v>
      </c>
      <c r="EC83">
        <f t="shared" si="145"/>
        <v>8.4015499999999993E-2</v>
      </c>
      <c r="ED83">
        <f t="shared" si="146"/>
        <v>0</v>
      </c>
      <c r="EE83">
        <f t="shared" si="147"/>
        <v>0</v>
      </c>
      <c r="EF83">
        <f t="shared" si="148"/>
        <v>4.4770000000005084E-4</v>
      </c>
      <c r="EG83">
        <f t="shared" si="149"/>
        <v>1.7057600000000006E-2</v>
      </c>
      <c r="EH83">
        <f t="shared" si="150"/>
        <v>1.108980000000015E-2</v>
      </c>
      <c r="EI83">
        <f t="shared" si="151"/>
        <v>1.3185499999999628E-2</v>
      </c>
      <c r="EJ83">
        <f t="shared" si="152"/>
        <v>8.1481000000001025E-3</v>
      </c>
      <c r="EK83">
        <f t="shared" si="153"/>
        <v>2.7998499999999815E-2</v>
      </c>
      <c r="EL83">
        <f t="shared" si="154"/>
        <v>6.114599999999859E-3</v>
      </c>
      <c r="EM83">
        <f t="shared" si="155"/>
        <v>0</v>
      </c>
      <c r="EN83">
        <f t="shared" si="156"/>
        <v>0.90000000000000213</v>
      </c>
      <c r="EO83">
        <f t="shared" si="157"/>
        <v>0</v>
      </c>
      <c r="EP83">
        <f t="shared" si="158"/>
        <v>-0.1064155</v>
      </c>
      <c r="EQ83">
        <f t="shared" si="159"/>
        <v>6.8603200000000086E-2</v>
      </c>
      <c r="ER83">
        <f t="shared" si="160"/>
        <v>0.27078919999999984</v>
      </c>
      <c r="ES83">
        <f t="shared" si="161"/>
        <v>-0.32008510000000001</v>
      </c>
      <c r="ET83">
        <f t="shared" si="162"/>
        <v>-5.3311899999999746E-2</v>
      </c>
      <c r="EU83">
        <f t="shared" si="163"/>
        <v>1.0039648999999997</v>
      </c>
      <c r="EV83">
        <f t="shared" si="164"/>
        <v>9.9106499999999986E-2</v>
      </c>
      <c r="EW83">
        <f t="shared" si="165"/>
        <v>-4.7755700000000012E-2</v>
      </c>
      <c r="EX83">
        <f t="shared" si="166"/>
        <v>8.4</v>
      </c>
      <c r="EY83">
        <f t="shared" si="167"/>
        <v>0</v>
      </c>
      <c r="EZ83">
        <f t="shared" si="168"/>
        <v>0.47886840000000008</v>
      </c>
      <c r="FA83">
        <f t="shared" si="169"/>
        <v>0.67604320000000007</v>
      </c>
      <c r="FB83">
        <f t="shared" si="170"/>
        <v>1.3796869</v>
      </c>
      <c r="FC83">
        <f t="shared" si="171"/>
        <v>0.10504909999999956</v>
      </c>
      <c r="FD83">
        <f t="shared" si="172"/>
        <v>0.45949010000000001</v>
      </c>
      <c r="FE83">
        <f t="shared" si="173"/>
        <v>4.3208361999999996</v>
      </c>
      <c r="FF83">
        <f t="shared" si="174"/>
        <v>0.98133069999999989</v>
      </c>
      <c r="FG83">
        <f t="shared" si="175"/>
        <v>-8.3271000000000317E-3</v>
      </c>
      <c r="FH83">
        <f t="shared" si="176"/>
        <v>0.10000000000000142</v>
      </c>
      <c r="FI83">
        <f t="shared" si="177"/>
        <v>0</v>
      </c>
      <c r="FJ83">
        <f t="shared" si="178"/>
        <v>1.3593000000000632E-3</v>
      </c>
      <c r="FK83">
        <f t="shared" si="179"/>
        <v>5.5576999999999988E-3</v>
      </c>
      <c r="FL83">
        <f t="shared" si="180"/>
        <v>3.8780700000000223E-2</v>
      </c>
      <c r="FM83">
        <f t="shared" si="181"/>
        <v>7.2144999999999015E-3</v>
      </c>
      <c r="FN83">
        <f t="shared" si="182"/>
        <v>8.8298500000000057E-2</v>
      </c>
      <c r="FO83">
        <f t="shared" si="183"/>
        <v>2.34375E-2</v>
      </c>
      <c r="FP83">
        <f t="shared" si="184"/>
        <v>1.5869699999999876E-2</v>
      </c>
      <c r="FQ83">
        <f t="shared" si="185"/>
        <v>0</v>
      </c>
      <c r="FR83">
        <f t="shared" si="186"/>
        <v>3.3000000000000007</v>
      </c>
      <c r="FS83">
        <f t="shared" si="187"/>
        <v>0</v>
      </c>
      <c r="FT83">
        <f t="shared" si="188"/>
        <v>0.27160620000000013</v>
      </c>
      <c r="FU83">
        <f t="shared" si="189"/>
        <v>0.24659779999999998</v>
      </c>
      <c r="FV83">
        <f t="shared" si="190"/>
        <v>0.18836880000000011</v>
      </c>
      <c r="FW83">
        <f t="shared" si="191"/>
        <v>1.8757476999999998</v>
      </c>
      <c r="FX83">
        <f t="shared" si="192"/>
        <v>9.879389999999999E-2</v>
      </c>
      <c r="FY83">
        <f t="shared" si="193"/>
        <v>0.5252990999999998</v>
      </c>
      <c r="FZ83">
        <f t="shared" si="194"/>
        <v>0.10876719999999995</v>
      </c>
      <c r="GA83">
        <f t="shared" si="195"/>
        <v>2.0142999999999689E-3</v>
      </c>
      <c r="GB83">
        <f t="shared" si="196"/>
        <v>2.5</v>
      </c>
      <c r="GC83">
        <f t="shared" si="197"/>
        <v>0</v>
      </c>
      <c r="GD83">
        <f t="shared" si="198"/>
        <v>0.80084180000000005</v>
      </c>
      <c r="GE83">
        <f t="shared" si="199"/>
        <v>0.12926389999999999</v>
      </c>
      <c r="GF83">
        <f t="shared" si="200"/>
        <v>0.44200470000000003</v>
      </c>
      <c r="GG83">
        <f t="shared" si="201"/>
        <v>-0.33740620000000021</v>
      </c>
      <c r="GH83">
        <f t="shared" si="202"/>
        <v>0.95478080000000021</v>
      </c>
      <c r="GI83">
        <f t="shared" si="203"/>
        <v>0.3500671999999998</v>
      </c>
      <c r="GJ83">
        <f t="shared" si="204"/>
        <v>0.23163939999999994</v>
      </c>
      <c r="GK83">
        <f t="shared" si="205"/>
        <v>-2.8906000000000043E-2</v>
      </c>
    </row>
    <row r="84" spans="1:193" x14ac:dyDescent="0.25">
      <c r="A84" t="s">
        <v>426</v>
      </c>
      <c r="B84">
        <v>30.4</v>
      </c>
      <c r="C84">
        <v>0.5</v>
      </c>
      <c r="D84">
        <v>0.8646064</v>
      </c>
      <c r="E84">
        <v>2.3811479000000002</v>
      </c>
      <c r="F84">
        <v>2.9534438000000001</v>
      </c>
      <c r="G84">
        <v>12.1327734</v>
      </c>
      <c r="H84">
        <v>1.8368008</v>
      </c>
      <c r="I84">
        <v>7.8462505</v>
      </c>
      <c r="J84">
        <v>1.5896440999999999</v>
      </c>
      <c r="K84">
        <v>0.29532969999999997</v>
      </c>
      <c r="L84" s="2">
        <v>30</v>
      </c>
      <c r="M84" s="2">
        <v>0.5</v>
      </c>
      <c r="N84" s="2">
        <v>0.86267579999999999</v>
      </c>
      <c r="O84" s="2">
        <v>2.3811479000000002</v>
      </c>
      <c r="P84" s="2">
        <v>2.8732967</v>
      </c>
      <c r="Q84" s="2">
        <v>12.1327734</v>
      </c>
      <c r="R84" s="2">
        <v>1.6440967</v>
      </c>
      <c r="S84" s="2">
        <v>7.8156961999999996</v>
      </c>
      <c r="T84" s="2">
        <v>1.5709679000000001</v>
      </c>
      <c r="U84" s="2">
        <v>0.29532969999999997</v>
      </c>
      <c r="V84" s="2">
        <v>30.1</v>
      </c>
      <c r="W84" s="2">
        <v>0.5</v>
      </c>
      <c r="X84" s="2">
        <v>0.86020209999999997</v>
      </c>
      <c r="Y84" s="2">
        <v>2.3498755</v>
      </c>
      <c r="Z84" s="2">
        <v>2.9435999000000002</v>
      </c>
      <c r="AA84" s="2">
        <v>11.928527799999999</v>
      </c>
      <c r="AB84" s="2">
        <v>1.8324353</v>
      </c>
      <c r="AC84" s="2">
        <v>7.8176885</v>
      </c>
      <c r="AD84" s="2">
        <v>1.5839939999999999</v>
      </c>
      <c r="AE84" s="2">
        <v>0.29532969999999997</v>
      </c>
      <c r="AF84" s="2">
        <v>30.3</v>
      </c>
      <c r="AG84" s="2">
        <v>0.5</v>
      </c>
      <c r="AH84" s="2">
        <v>0.86451990000000001</v>
      </c>
      <c r="AI84" s="2">
        <v>2.3804137999999999</v>
      </c>
      <c r="AJ84" s="2">
        <v>2.9412571999999999</v>
      </c>
      <c r="AK84" s="2">
        <v>12.131053</v>
      </c>
      <c r="AL84" s="2">
        <v>1.8361468000000001</v>
      </c>
      <c r="AM84" s="2">
        <v>7.8050375000000001</v>
      </c>
      <c r="AN84" s="2">
        <v>1.5819065999999999</v>
      </c>
      <c r="AO84" s="2">
        <v>0.29532969999999997</v>
      </c>
      <c r="AP84" s="2">
        <v>27.8</v>
      </c>
      <c r="AQ84" s="2">
        <v>0.5</v>
      </c>
      <c r="AR84" s="2">
        <v>0.81387750000000003</v>
      </c>
      <c r="AS84" s="2">
        <v>2.0004171999999998</v>
      </c>
      <c r="AT84" s="2">
        <v>2.5967753</v>
      </c>
      <c r="AU84" s="2">
        <v>11.6774559</v>
      </c>
      <c r="AV84" s="2">
        <v>1.4557422</v>
      </c>
      <c r="AW84" s="2">
        <v>7.0997586000000004</v>
      </c>
      <c r="AX84" s="2">
        <v>1.4240090000000001</v>
      </c>
      <c r="AY84" s="2">
        <v>0.29532969999999997</v>
      </c>
      <c r="AZ84" s="2">
        <v>18.8</v>
      </c>
      <c r="BA84" s="2">
        <v>0.5</v>
      </c>
      <c r="BB84" s="2">
        <v>0.73100359999999998</v>
      </c>
      <c r="BC84" s="2">
        <v>1.1475682</v>
      </c>
      <c r="BD84" s="2">
        <v>0.92454860000000005</v>
      </c>
      <c r="BE84" s="2">
        <v>11.9375134</v>
      </c>
      <c r="BF84" s="2">
        <v>1.3807974000000001</v>
      </c>
      <c r="BG84" s="2">
        <v>1.4599214</v>
      </c>
      <c r="BH84" s="2">
        <v>0.45706390000000002</v>
      </c>
      <c r="BI84" s="2">
        <v>0.28364309999999998</v>
      </c>
      <c r="BJ84" s="2">
        <v>30.3</v>
      </c>
      <c r="BK84" s="2">
        <v>0.5</v>
      </c>
      <c r="BL84" s="2">
        <v>0.8644039</v>
      </c>
      <c r="BM84" s="2">
        <v>2.3795969000000001</v>
      </c>
      <c r="BN84" s="2">
        <v>2.9466496000000002</v>
      </c>
      <c r="BO84" s="2">
        <v>12.1278095</v>
      </c>
      <c r="BP84" s="2">
        <v>1.8247808999999999</v>
      </c>
      <c r="BQ84" s="2">
        <v>7.8375902000000002</v>
      </c>
      <c r="BR84" s="2">
        <v>1.5870709000000001</v>
      </c>
      <c r="BS84" s="2">
        <v>0.29532969999999997</v>
      </c>
      <c r="BT84" s="2">
        <v>17.8</v>
      </c>
      <c r="BU84" s="2">
        <v>0.5</v>
      </c>
      <c r="BV84" s="2">
        <v>0.45654119999999998</v>
      </c>
      <c r="BW84" s="2">
        <v>1.6484239999999999</v>
      </c>
      <c r="BX84" s="2">
        <v>2.6113415</v>
      </c>
      <c r="BY84" s="2">
        <v>2.3544594999999999</v>
      </c>
      <c r="BZ84" s="2">
        <v>1.4950292000000001</v>
      </c>
      <c r="CA84" s="2">
        <v>7.1021276000000002</v>
      </c>
      <c r="CB84" s="2">
        <v>1.4275698999999999</v>
      </c>
      <c r="CC84" s="2">
        <v>0.29532969999999997</v>
      </c>
      <c r="CD84" s="2">
        <v>28.8</v>
      </c>
      <c r="CE84" s="2">
        <v>0.5</v>
      </c>
      <c r="CF84" s="2">
        <v>0.56799789999999994</v>
      </c>
      <c r="CG84" s="2">
        <v>2.3383486000000002</v>
      </c>
      <c r="CH84" s="2">
        <v>2.673346</v>
      </c>
      <c r="CI84" s="2">
        <v>12.0201435</v>
      </c>
      <c r="CJ84" s="2">
        <v>1.1619952</v>
      </c>
      <c r="CK84" s="2">
        <v>7.7422909999999998</v>
      </c>
      <c r="CL84" s="2">
        <v>1.5256940000000001</v>
      </c>
      <c r="CM84" s="2">
        <v>0.29532969999999997</v>
      </c>
      <c r="CO84" t="str">
        <f t="shared" si="105"/>
        <v>CA_San Mateo1001</v>
      </c>
      <c r="CP84">
        <f t="shared" si="106"/>
        <v>30.4</v>
      </c>
      <c r="CQ84">
        <f t="shared" si="107"/>
        <v>0.5</v>
      </c>
      <c r="CR84">
        <f t="shared" si="108"/>
        <v>0.8646064</v>
      </c>
      <c r="CS84">
        <f t="shared" si="109"/>
        <v>2.3811479000000002</v>
      </c>
      <c r="CT84">
        <f t="shared" si="110"/>
        <v>2.9534438000000001</v>
      </c>
      <c r="CU84">
        <f t="shared" si="111"/>
        <v>12.1327734</v>
      </c>
      <c r="CV84">
        <f t="shared" si="112"/>
        <v>1.8368008</v>
      </c>
      <c r="CW84">
        <f t="shared" si="113"/>
        <v>7.8462505</v>
      </c>
      <c r="CX84">
        <f t="shared" si="114"/>
        <v>1.5896440999999999</v>
      </c>
      <c r="CY84">
        <f t="shared" si="115"/>
        <v>0.29532969999999997</v>
      </c>
      <c r="CZ84">
        <f t="shared" si="116"/>
        <v>1.1000000000000156</v>
      </c>
      <c r="DA84">
        <f t="shared" si="117"/>
        <v>0.5</v>
      </c>
      <c r="DB84">
        <f t="shared" si="118"/>
        <v>-3.1022900000000075E-2</v>
      </c>
      <c r="DC84">
        <f t="shared" si="119"/>
        <v>-4.2243200000001035E-2</v>
      </c>
      <c r="DD84">
        <f t="shared" si="120"/>
        <v>-0.1632918000000001</v>
      </c>
      <c r="DE84">
        <f t="shared" si="121"/>
        <v>1.3803222000000002</v>
      </c>
      <c r="DF84">
        <f t="shared" si="122"/>
        <v>-0.2265819</v>
      </c>
      <c r="DG84">
        <f t="shared" si="123"/>
        <v>-0.24364249999999998</v>
      </c>
      <c r="DH84">
        <f t="shared" si="124"/>
        <v>3.0767500000000947E-2</v>
      </c>
      <c r="DI84">
        <f t="shared" si="125"/>
        <v>0.28364309999999998</v>
      </c>
      <c r="DJ84">
        <f t="shared" si="126"/>
        <v>0.39999999999999858</v>
      </c>
      <c r="DK84">
        <f t="shared" si="127"/>
        <v>0</v>
      </c>
      <c r="DL84">
        <f t="shared" si="128"/>
        <v>1.9306000000000045E-3</v>
      </c>
      <c r="DM84">
        <f t="shared" si="129"/>
        <v>0</v>
      </c>
      <c r="DN84">
        <f t="shared" si="130"/>
        <v>8.0147100000000027E-2</v>
      </c>
      <c r="DO84">
        <f t="shared" si="131"/>
        <v>0</v>
      </c>
      <c r="DP84">
        <f t="shared" si="132"/>
        <v>0.19270410000000004</v>
      </c>
      <c r="DQ84">
        <f t="shared" si="133"/>
        <v>3.0554300000000367E-2</v>
      </c>
      <c r="DR84">
        <f t="shared" si="134"/>
        <v>1.867619999999981E-2</v>
      </c>
      <c r="DS84">
        <f t="shared" si="135"/>
        <v>0</v>
      </c>
      <c r="DT84">
        <f t="shared" si="136"/>
        <v>0.29999999999999716</v>
      </c>
      <c r="DU84">
        <f t="shared" si="137"/>
        <v>0</v>
      </c>
      <c r="DV84">
        <f t="shared" si="138"/>
        <v>4.4043000000000276E-3</v>
      </c>
      <c r="DW84">
        <f t="shared" si="139"/>
        <v>3.12724000000002E-2</v>
      </c>
      <c r="DX84">
        <f t="shared" si="140"/>
        <v>9.8438999999999055E-3</v>
      </c>
      <c r="DY84">
        <f t="shared" si="141"/>
        <v>0.20424560000000014</v>
      </c>
      <c r="DZ84">
        <f t="shared" si="142"/>
        <v>4.3655000000000221E-3</v>
      </c>
      <c r="EA84">
        <f t="shared" si="143"/>
        <v>2.8561999999999976E-2</v>
      </c>
      <c r="EB84">
        <f t="shared" si="144"/>
        <v>5.6500999999999912E-3</v>
      </c>
      <c r="EC84">
        <f t="shared" si="145"/>
        <v>0</v>
      </c>
      <c r="ED84">
        <f t="shared" si="146"/>
        <v>9.9999999999997868E-2</v>
      </c>
      <c r="EE84">
        <f t="shared" si="147"/>
        <v>0</v>
      </c>
      <c r="EF84">
        <f t="shared" si="148"/>
        <v>8.6499999999989363E-5</v>
      </c>
      <c r="EG84">
        <f t="shared" si="149"/>
        <v>7.3410000000029285E-4</v>
      </c>
      <c r="EH84">
        <f t="shared" si="150"/>
        <v>1.2186600000000158E-2</v>
      </c>
      <c r="EI84">
        <f t="shared" si="151"/>
        <v>1.7203999999999553E-3</v>
      </c>
      <c r="EJ84">
        <f t="shared" si="152"/>
        <v>6.5399999999993241E-4</v>
      </c>
      <c r="EK84">
        <f t="shared" si="153"/>
        <v>4.1212999999999944E-2</v>
      </c>
      <c r="EL84">
        <f t="shared" si="154"/>
        <v>7.7374999999999527E-3</v>
      </c>
      <c r="EM84">
        <f t="shared" si="155"/>
        <v>0</v>
      </c>
      <c r="EN84">
        <f t="shared" si="156"/>
        <v>2.5999999999999979</v>
      </c>
      <c r="EO84">
        <f t="shared" si="157"/>
        <v>0</v>
      </c>
      <c r="EP84">
        <f t="shared" si="158"/>
        <v>5.0728899999999966E-2</v>
      </c>
      <c r="EQ84">
        <f t="shared" si="159"/>
        <v>0.38073070000000042</v>
      </c>
      <c r="ER84">
        <f t="shared" si="160"/>
        <v>0.35666850000000005</v>
      </c>
      <c r="ES84">
        <f t="shared" si="161"/>
        <v>0.4553174999999996</v>
      </c>
      <c r="ET84">
        <f t="shared" si="162"/>
        <v>0.38105860000000003</v>
      </c>
      <c r="EU84">
        <f t="shared" si="163"/>
        <v>0.74649189999999965</v>
      </c>
      <c r="EV84">
        <f t="shared" si="164"/>
        <v>0.16563509999999981</v>
      </c>
      <c r="EW84">
        <f t="shared" si="165"/>
        <v>0</v>
      </c>
      <c r="EX84">
        <f t="shared" si="166"/>
        <v>11.599999999999998</v>
      </c>
      <c r="EY84">
        <f t="shared" si="167"/>
        <v>0</v>
      </c>
      <c r="EZ84">
        <f t="shared" si="168"/>
        <v>0.13360280000000002</v>
      </c>
      <c r="FA84">
        <f t="shared" si="169"/>
        <v>1.2335797000000002</v>
      </c>
      <c r="FB84">
        <f t="shared" si="170"/>
        <v>2.0288952</v>
      </c>
      <c r="FC84">
        <f t="shared" si="171"/>
        <v>0.19525999999999932</v>
      </c>
      <c r="FD84">
        <f t="shared" si="172"/>
        <v>0.45600339999999995</v>
      </c>
      <c r="FE84">
        <f t="shared" si="173"/>
        <v>6.3863291000000002</v>
      </c>
      <c r="FF84">
        <f t="shared" si="174"/>
        <v>1.1325801999999998</v>
      </c>
      <c r="FG84">
        <f t="shared" si="175"/>
        <v>1.1686599999999991E-2</v>
      </c>
      <c r="FH84">
        <f t="shared" si="176"/>
        <v>9.9999999999997868E-2</v>
      </c>
      <c r="FI84">
        <f t="shared" si="177"/>
        <v>0</v>
      </c>
      <c r="FJ84">
        <f t="shared" si="178"/>
        <v>2.0249999999999435E-4</v>
      </c>
      <c r="FK84">
        <f t="shared" si="179"/>
        <v>1.5510000000000801E-3</v>
      </c>
      <c r="FL84">
        <f t="shared" si="180"/>
        <v>6.7941999999998615E-3</v>
      </c>
      <c r="FM84">
        <f t="shared" si="181"/>
        <v>4.9638999999999101E-3</v>
      </c>
      <c r="FN84">
        <f t="shared" si="182"/>
        <v>1.2019900000000083E-2</v>
      </c>
      <c r="FO84">
        <f t="shared" si="183"/>
        <v>8.6602999999998431E-3</v>
      </c>
      <c r="FP84">
        <f t="shared" si="184"/>
        <v>2.5731999999998312E-3</v>
      </c>
      <c r="FQ84">
        <f t="shared" si="185"/>
        <v>0</v>
      </c>
      <c r="FR84">
        <f t="shared" si="186"/>
        <v>12.599999999999998</v>
      </c>
      <c r="FS84">
        <f t="shared" si="187"/>
        <v>0</v>
      </c>
      <c r="FT84">
        <f t="shared" si="188"/>
        <v>0.40806520000000002</v>
      </c>
      <c r="FU84">
        <f t="shared" si="189"/>
        <v>0.73272390000000032</v>
      </c>
      <c r="FV84">
        <f t="shared" si="190"/>
        <v>0.34210230000000008</v>
      </c>
      <c r="FW84">
        <f t="shared" si="191"/>
        <v>9.7783139000000006</v>
      </c>
      <c r="FX84">
        <f t="shared" si="192"/>
        <v>0.34177159999999995</v>
      </c>
      <c r="FY84">
        <f t="shared" si="193"/>
        <v>0.74412289999999981</v>
      </c>
      <c r="FZ84">
        <f t="shared" si="194"/>
        <v>0.16207419999999995</v>
      </c>
      <c r="GA84">
        <f t="shared" si="195"/>
        <v>0</v>
      </c>
      <c r="GB84">
        <f t="shared" si="196"/>
        <v>1.5999999999999979</v>
      </c>
      <c r="GC84">
        <f t="shared" si="197"/>
        <v>0</v>
      </c>
      <c r="GD84">
        <f t="shared" si="198"/>
        <v>0.29660850000000005</v>
      </c>
      <c r="GE84">
        <f t="shared" si="199"/>
        <v>4.2799299999999985E-2</v>
      </c>
      <c r="GF84">
        <f t="shared" si="200"/>
        <v>0.28009780000000006</v>
      </c>
      <c r="GG84">
        <f t="shared" si="201"/>
        <v>0.11262989999999995</v>
      </c>
      <c r="GH84">
        <f t="shared" si="202"/>
        <v>0.67480560000000001</v>
      </c>
      <c r="GI84">
        <f t="shared" si="203"/>
        <v>0.1039595000000002</v>
      </c>
      <c r="GJ84">
        <f t="shared" si="204"/>
        <v>6.3950099999999788E-2</v>
      </c>
      <c r="GK84">
        <f t="shared" si="205"/>
        <v>0</v>
      </c>
    </row>
    <row r="85" spans="1:193" x14ac:dyDescent="0.25">
      <c r="A85" t="s">
        <v>427</v>
      </c>
      <c r="B85">
        <v>20.6</v>
      </c>
      <c r="C85">
        <v>0.5</v>
      </c>
      <c r="D85">
        <v>1.0319834999999999</v>
      </c>
      <c r="E85">
        <v>0.90464290000000003</v>
      </c>
      <c r="F85">
        <v>0.79745659999999996</v>
      </c>
      <c r="G85">
        <v>14.370089500000001</v>
      </c>
      <c r="H85">
        <v>1.6755599000000001</v>
      </c>
      <c r="I85">
        <v>0.73141009999999995</v>
      </c>
      <c r="J85">
        <v>0.55523299999999998</v>
      </c>
      <c r="K85">
        <v>6.6957199999999994E-2</v>
      </c>
      <c r="L85" s="2">
        <v>20.2</v>
      </c>
      <c r="M85" s="2">
        <v>0.5</v>
      </c>
      <c r="N85" s="2">
        <v>1.022939</v>
      </c>
      <c r="O85" s="2">
        <v>0.90464290000000003</v>
      </c>
      <c r="P85" s="2">
        <v>0.71098450000000002</v>
      </c>
      <c r="Q85" s="2">
        <v>14.370089500000001</v>
      </c>
      <c r="R85" s="2">
        <v>1.4349696999999999</v>
      </c>
      <c r="S85" s="2">
        <v>0.72825439999999997</v>
      </c>
      <c r="T85" s="2">
        <v>0.48632029999999998</v>
      </c>
      <c r="U85" s="2">
        <v>6.6957199999999994E-2</v>
      </c>
      <c r="V85" s="2">
        <v>14.8</v>
      </c>
      <c r="W85" s="2">
        <v>0.5</v>
      </c>
      <c r="X85" s="2">
        <v>0.76554889999999998</v>
      </c>
      <c r="Y85" s="2">
        <v>0.36189490000000002</v>
      </c>
      <c r="Z85" s="2">
        <v>0.74577499999999997</v>
      </c>
      <c r="AA85" s="2">
        <v>9.7634992999999994</v>
      </c>
      <c r="AB85" s="2">
        <v>1.1298813000000001</v>
      </c>
      <c r="AC85" s="2">
        <v>1.1225874</v>
      </c>
      <c r="AD85" s="2">
        <v>0.36297479999999999</v>
      </c>
      <c r="AE85" s="2">
        <v>7.4528700000000003E-2</v>
      </c>
      <c r="AF85" s="2">
        <v>20.5</v>
      </c>
      <c r="AG85" s="2">
        <v>0.5</v>
      </c>
      <c r="AH85" s="2">
        <v>1.0316099000000001</v>
      </c>
      <c r="AI85" s="2">
        <v>0.89973479999999995</v>
      </c>
      <c r="AJ85" s="2">
        <v>0.79529130000000003</v>
      </c>
      <c r="AK85" s="2">
        <v>14.3424444</v>
      </c>
      <c r="AL85" s="2">
        <v>1.67045</v>
      </c>
      <c r="AM85" s="2">
        <v>0.73023910000000003</v>
      </c>
      <c r="AN85" s="2">
        <v>0.55367849999999996</v>
      </c>
      <c r="AO85" s="2">
        <v>6.6957199999999994E-2</v>
      </c>
      <c r="AP85" s="2">
        <v>20</v>
      </c>
      <c r="AQ85" s="2">
        <v>0.5</v>
      </c>
      <c r="AR85" s="2">
        <v>1.0156075</v>
      </c>
      <c r="AS85" s="2">
        <v>0.83008020000000005</v>
      </c>
      <c r="AT85" s="2">
        <v>0.74505390000000005</v>
      </c>
      <c r="AU85" s="2">
        <v>14.0750704</v>
      </c>
      <c r="AV85" s="2">
        <v>1.5725244</v>
      </c>
      <c r="AW85" s="2">
        <v>0.67776760000000003</v>
      </c>
      <c r="AX85" s="2">
        <v>0.52222449999999998</v>
      </c>
      <c r="AY85" s="2">
        <v>6.6957199999999994E-2</v>
      </c>
      <c r="AZ85" s="2">
        <v>17.7</v>
      </c>
      <c r="BA85" s="2">
        <v>0.5</v>
      </c>
      <c r="BB85" s="2">
        <v>0.97156419999999999</v>
      </c>
      <c r="BC85" s="2">
        <v>0.71326789999999995</v>
      </c>
      <c r="BD85" s="2">
        <v>0.4208693</v>
      </c>
      <c r="BE85" s="2">
        <v>13.5168819</v>
      </c>
      <c r="BF85" s="2">
        <v>1.0861373000000001</v>
      </c>
      <c r="BG85" s="2">
        <v>0.13143820000000001</v>
      </c>
      <c r="BH85" s="2">
        <v>0.3721507</v>
      </c>
      <c r="BI85" s="2">
        <v>6.6957199999999994E-2</v>
      </c>
      <c r="BJ85" s="2">
        <v>20.399999999999999</v>
      </c>
      <c r="BK85" s="2">
        <v>0.5</v>
      </c>
      <c r="BL85" s="2">
        <v>1.0302496000000001</v>
      </c>
      <c r="BM85" s="2">
        <v>0.89901529999999996</v>
      </c>
      <c r="BN85" s="2">
        <v>0.76271770000000005</v>
      </c>
      <c r="BO85" s="2">
        <v>14.3165417</v>
      </c>
      <c r="BP85" s="2">
        <v>1.5909603999999999</v>
      </c>
      <c r="BQ85" s="2">
        <v>0.71770829999999997</v>
      </c>
      <c r="BR85" s="2">
        <v>0.53107320000000002</v>
      </c>
      <c r="BS85" s="2">
        <v>6.6957199999999994E-2</v>
      </c>
      <c r="BT85" s="2">
        <v>15.9</v>
      </c>
      <c r="BU85" s="2">
        <v>0.5</v>
      </c>
      <c r="BV85" s="2">
        <v>1.0858399000000001</v>
      </c>
      <c r="BW85" s="2">
        <v>0.83596440000000005</v>
      </c>
      <c r="BX85" s="2">
        <v>0.96488879999999999</v>
      </c>
      <c r="BY85" s="2">
        <v>8.8599615000000007</v>
      </c>
      <c r="BZ85" s="2">
        <v>1.8966563999999999</v>
      </c>
      <c r="CA85" s="2">
        <v>1.0266230999999999</v>
      </c>
      <c r="CB85" s="2">
        <v>0.63175579999999998</v>
      </c>
      <c r="CC85" s="2">
        <v>0.1250723</v>
      </c>
      <c r="CD85" s="2">
        <v>19.100000000000001</v>
      </c>
      <c r="CE85" s="2">
        <v>0.5</v>
      </c>
      <c r="CF85" s="2">
        <v>0.5256286</v>
      </c>
      <c r="CG85" s="2">
        <v>0.88403359999999997</v>
      </c>
      <c r="CH85" s="2">
        <v>0.63786600000000004</v>
      </c>
      <c r="CI85" s="2">
        <v>14.1515112</v>
      </c>
      <c r="CJ85" s="2">
        <v>1.2325619000000001</v>
      </c>
      <c r="CK85" s="2">
        <v>0.71992230000000001</v>
      </c>
      <c r="CL85" s="2">
        <v>0.42771150000000002</v>
      </c>
      <c r="CM85" s="2">
        <v>6.6957199999999994E-2</v>
      </c>
      <c r="CO85" t="str">
        <f t="shared" si="105"/>
        <v>CA_Santa Barbara0011</v>
      </c>
      <c r="CP85">
        <f t="shared" si="106"/>
        <v>20.6</v>
      </c>
      <c r="CQ85">
        <f t="shared" si="107"/>
        <v>0.5</v>
      </c>
      <c r="CR85">
        <f t="shared" si="108"/>
        <v>1.0319834999999999</v>
      </c>
      <c r="CS85">
        <f t="shared" si="109"/>
        <v>0.90464290000000003</v>
      </c>
      <c r="CT85">
        <f t="shared" si="110"/>
        <v>0.79745659999999996</v>
      </c>
      <c r="CU85">
        <f t="shared" si="111"/>
        <v>14.370089500000001</v>
      </c>
      <c r="CV85">
        <f t="shared" si="112"/>
        <v>1.6755599000000001</v>
      </c>
      <c r="CW85">
        <f t="shared" si="113"/>
        <v>0.73141009999999995</v>
      </c>
      <c r="CX85">
        <f t="shared" si="114"/>
        <v>0.55523299999999998</v>
      </c>
      <c r="CY85">
        <f t="shared" si="115"/>
        <v>6.6957199999999994E-2</v>
      </c>
      <c r="CZ85">
        <f t="shared" si="116"/>
        <v>4.3999999999999915</v>
      </c>
      <c r="DA85">
        <f t="shared" si="117"/>
        <v>0.5</v>
      </c>
      <c r="DB85">
        <f t="shared" si="118"/>
        <v>0.22510310000000067</v>
      </c>
      <c r="DC85">
        <f t="shared" si="119"/>
        <v>-3.8663000000002112E-3</v>
      </c>
      <c r="DD85">
        <f t="shared" si="120"/>
        <v>0.20125030000000044</v>
      </c>
      <c r="DE85">
        <f t="shared" si="121"/>
        <v>2.8053733999999952</v>
      </c>
      <c r="DF85">
        <f t="shared" si="122"/>
        <v>-0.11477790000000065</v>
      </c>
      <c r="DG85">
        <f t="shared" si="123"/>
        <v>0.73466970000000031</v>
      </c>
      <c r="DH85">
        <f t="shared" si="124"/>
        <v>1.2583000000001565E-3</v>
      </c>
      <c r="DI85">
        <f t="shared" si="125"/>
        <v>0.13264380000000001</v>
      </c>
      <c r="DJ85">
        <f t="shared" si="126"/>
        <v>0.40000000000000213</v>
      </c>
      <c r="DK85">
        <f t="shared" si="127"/>
        <v>0</v>
      </c>
      <c r="DL85">
        <f t="shared" si="128"/>
        <v>9.0444999999998998E-3</v>
      </c>
      <c r="DM85">
        <f t="shared" si="129"/>
        <v>0</v>
      </c>
      <c r="DN85">
        <f t="shared" si="130"/>
        <v>8.6472099999999941E-2</v>
      </c>
      <c r="DO85">
        <f t="shared" si="131"/>
        <v>0</v>
      </c>
      <c r="DP85">
        <f t="shared" si="132"/>
        <v>0.2405902000000002</v>
      </c>
      <c r="DQ85">
        <f t="shared" si="133"/>
        <v>3.1556999999999835E-3</v>
      </c>
      <c r="DR85">
        <f t="shared" si="134"/>
        <v>6.8912699999999993E-2</v>
      </c>
      <c r="DS85">
        <f t="shared" si="135"/>
        <v>0</v>
      </c>
      <c r="DT85">
        <f t="shared" si="136"/>
        <v>5.8000000000000007</v>
      </c>
      <c r="DU85">
        <f t="shared" si="137"/>
        <v>0</v>
      </c>
      <c r="DV85">
        <f t="shared" si="138"/>
        <v>0.26643459999999997</v>
      </c>
      <c r="DW85">
        <f t="shared" si="139"/>
        <v>0.54274800000000001</v>
      </c>
      <c r="DX85">
        <f t="shared" si="140"/>
        <v>5.1681599999999994E-2</v>
      </c>
      <c r="DY85">
        <f t="shared" si="141"/>
        <v>4.6065902000000012</v>
      </c>
      <c r="DZ85">
        <f t="shared" si="142"/>
        <v>0.54567860000000001</v>
      </c>
      <c r="EA85">
        <f t="shared" si="143"/>
        <v>-0.39117730000000006</v>
      </c>
      <c r="EB85">
        <f t="shared" si="144"/>
        <v>0.19225819999999999</v>
      </c>
      <c r="EC85">
        <f t="shared" si="145"/>
        <v>-7.5715000000000088E-3</v>
      </c>
      <c r="ED85">
        <f t="shared" si="146"/>
        <v>0.10000000000000142</v>
      </c>
      <c r="EE85">
        <f t="shared" si="147"/>
        <v>0</v>
      </c>
      <c r="EF85">
        <f t="shared" si="148"/>
        <v>3.7359999999986293E-4</v>
      </c>
      <c r="EG85">
        <f t="shared" si="149"/>
        <v>4.9081000000000818E-3</v>
      </c>
      <c r="EH85">
        <f t="shared" si="150"/>
        <v>2.1652999999999256E-3</v>
      </c>
      <c r="EI85">
        <f t="shared" si="151"/>
        <v>2.7645100000000866E-2</v>
      </c>
      <c r="EJ85">
        <f t="shared" si="152"/>
        <v>5.1099000000001116E-3</v>
      </c>
      <c r="EK85">
        <f t="shared" si="153"/>
        <v>1.1709999999999221E-3</v>
      </c>
      <c r="EL85">
        <f t="shared" si="154"/>
        <v>1.5545000000000142E-3</v>
      </c>
      <c r="EM85">
        <f t="shared" si="155"/>
        <v>0</v>
      </c>
      <c r="EN85">
        <f t="shared" si="156"/>
        <v>0.60000000000000142</v>
      </c>
      <c r="EO85">
        <f t="shared" si="157"/>
        <v>0</v>
      </c>
      <c r="EP85">
        <f t="shared" si="158"/>
        <v>1.6375999999999946E-2</v>
      </c>
      <c r="EQ85">
        <f t="shared" si="159"/>
        <v>7.4562699999999982E-2</v>
      </c>
      <c r="ER85">
        <f t="shared" si="160"/>
        <v>5.2402699999999913E-2</v>
      </c>
      <c r="ES85">
        <f t="shared" si="161"/>
        <v>0.29501910000000109</v>
      </c>
      <c r="ET85">
        <f t="shared" si="162"/>
        <v>0.10303550000000006</v>
      </c>
      <c r="EU85">
        <f t="shared" si="163"/>
        <v>5.3642499999999926E-2</v>
      </c>
      <c r="EV85">
        <f t="shared" si="164"/>
        <v>3.3008499999999996E-2</v>
      </c>
      <c r="EW85">
        <f t="shared" si="165"/>
        <v>0</v>
      </c>
      <c r="EX85">
        <f t="shared" si="166"/>
        <v>2.9000000000000021</v>
      </c>
      <c r="EY85">
        <f t="shared" si="167"/>
        <v>0</v>
      </c>
      <c r="EZ85">
        <f t="shared" si="168"/>
        <v>6.0419299999999954E-2</v>
      </c>
      <c r="FA85">
        <f t="shared" si="169"/>
        <v>0.19137500000000007</v>
      </c>
      <c r="FB85">
        <f t="shared" si="170"/>
        <v>0.37658729999999996</v>
      </c>
      <c r="FC85">
        <f t="shared" si="171"/>
        <v>0.85320760000000107</v>
      </c>
      <c r="FD85">
        <f t="shared" si="172"/>
        <v>0.58942260000000002</v>
      </c>
      <c r="FE85">
        <f t="shared" si="173"/>
        <v>0.59997189999999989</v>
      </c>
      <c r="FF85">
        <f t="shared" si="174"/>
        <v>0.18308229999999998</v>
      </c>
      <c r="FG85">
        <f t="shared" si="175"/>
        <v>0</v>
      </c>
      <c r="FH85">
        <f t="shared" si="176"/>
        <v>0.20000000000000284</v>
      </c>
      <c r="FI85">
        <f t="shared" si="177"/>
        <v>0</v>
      </c>
      <c r="FJ85">
        <f t="shared" si="178"/>
        <v>1.7338999999998439E-3</v>
      </c>
      <c r="FK85">
        <f t="shared" si="179"/>
        <v>5.6276000000000659E-3</v>
      </c>
      <c r="FL85">
        <f t="shared" si="180"/>
        <v>3.4738899999999906E-2</v>
      </c>
      <c r="FM85">
        <f t="shared" si="181"/>
        <v>5.3547800000000478E-2</v>
      </c>
      <c r="FN85">
        <f t="shared" si="182"/>
        <v>8.4599500000000161E-2</v>
      </c>
      <c r="FO85">
        <f t="shared" si="183"/>
        <v>1.3701799999999986E-2</v>
      </c>
      <c r="FP85">
        <f t="shared" si="184"/>
        <v>2.4159799999999954E-2</v>
      </c>
      <c r="FQ85">
        <f t="shared" si="185"/>
        <v>0</v>
      </c>
      <c r="FR85">
        <f t="shared" si="186"/>
        <v>4.7000000000000011</v>
      </c>
      <c r="FS85">
        <f t="shared" si="187"/>
        <v>0</v>
      </c>
      <c r="FT85">
        <f t="shared" si="188"/>
        <v>-5.3856400000000137E-2</v>
      </c>
      <c r="FU85">
        <f t="shared" si="189"/>
        <v>6.8678499999999976E-2</v>
      </c>
      <c r="FV85">
        <f t="shared" si="190"/>
        <v>-0.16743220000000003</v>
      </c>
      <c r="FW85">
        <f t="shared" si="191"/>
        <v>5.5101279999999999</v>
      </c>
      <c r="FX85">
        <f t="shared" si="192"/>
        <v>-0.22109649999999981</v>
      </c>
      <c r="FY85">
        <f t="shared" si="193"/>
        <v>-0.29521299999999995</v>
      </c>
      <c r="FZ85">
        <f t="shared" si="194"/>
        <v>-7.6522800000000002E-2</v>
      </c>
      <c r="GA85">
        <f t="shared" si="195"/>
        <v>-5.8115100000000003E-2</v>
      </c>
      <c r="GB85">
        <f t="shared" si="196"/>
        <v>1.5</v>
      </c>
      <c r="GC85">
        <f t="shared" si="197"/>
        <v>0</v>
      </c>
      <c r="GD85">
        <f t="shared" si="198"/>
        <v>0.50635489999999994</v>
      </c>
      <c r="GE85">
        <f t="shared" si="199"/>
        <v>2.0609300000000053E-2</v>
      </c>
      <c r="GF85">
        <f t="shared" si="200"/>
        <v>0.15959059999999992</v>
      </c>
      <c r="GG85">
        <f t="shared" si="201"/>
        <v>0.21857830000000078</v>
      </c>
      <c r="GH85">
        <f t="shared" si="202"/>
        <v>0.442998</v>
      </c>
      <c r="GI85">
        <f t="shared" si="203"/>
        <v>1.1487799999999937E-2</v>
      </c>
      <c r="GJ85">
        <f t="shared" si="204"/>
        <v>0.12752149999999995</v>
      </c>
      <c r="GK85">
        <f t="shared" si="205"/>
        <v>0</v>
      </c>
    </row>
    <row r="86" spans="1:193" x14ac:dyDescent="0.25">
      <c r="A86" t="s">
        <v>428</v>
      </c>
      <c r="B86">
        <v>14.6</v>
      </c>
      <c r="C86">
        <v>0.5</v>
      </c>
      <c r="D86">
        <v>1.6415554999999999</v>
      </c>
      <c r="E86">
        <v>0.6227876</v>
      </c>
      <c r="F86">
        <v>1.1886884</v>
      </c>
      <c r="G86">
        <v>6.0094460999999999</v>
      </c>
      <c r="H86">
        <v>2.2286551000000001</v>
      </c>
      <c r="I86">
        <v>1.2789737999999999</v>
      </c>
      <c r="J86">
        <v>0.88794099999999998</v>
      </c>
      <c r="K86">
        <v>0.2419529</v>
      </c>
      <c r="L86" s="2">
        <v>13.9</v>
      </c>
      <c r="M86" s="2">
        <v>0.5</v>
      </c>
      <c r="N86" s="2">
        <v>1.6305179999999999</v>
      </c>
      <c r="O86" s="2">
        <v>0.6227876</v>
      </c>
      <c r="P86" s="2">
        <v>1.0428716</v>
      </c>
      <c r="Q86" s="2">
        <v>6.0094460999999999</v>
      </c>
      <c r="R86" s="2">
        <v>1.8406388</v>
      </c>
      <c r="S86" s="2">
        <v>1.2692562000000001</v>
      </c>
      <c r="T86" s="2">
        <v>0.76940569999999997</v>
      </c>
      <c r="U86" s="2">
        <v>0.2419529</v>
      </c>
      <c r="V86" s="2">
        <v>11.4</v>
      </c>
      <c r="W86" s="2">
        <v>0.5</v>
      </c>
      <c r="X86" s="2">
        <v>0.85504150000000001</v>
      </c>
      <c r="Y86" s="2">
        <v>0.42298999999999998</v>
      </c>
      <c r="Z86" s="2">
        <v>1.3540064000000001</v>
      </c>
      <c r="AA86" s="2">
        <v>3.2707590999999998</v>
      </c>
      <c r="AB86" s="2">
        <v>1.2569203</v>
      </c>
      <c r="AC86" s="2">
        <v>3.0589550000000001</v>
      </c>
      <c r="AD86" s="2">
        <v>0.66414390000000001</v>
      </c>
      <c r="AE86" s="2">
        <v>9.45521E-2</v>
      </c>
      <c r="AF86" s="2">
        <v>14.5</v>
      </c>
      <c r="AG86" s="2">
        <v>0.5</v>
      </c>
      <c r="AH86" s="2">
        <v>1.6411967999999999</v>
      </c>
      <c r="AI86" s="2">
        <v>0.61629780000000001</v>
      </c>
      <c r="AJ86" s="2">
        <v>1.1853823999999999</v>
      </c>
      <c r="AK86" s="2">
        <v>5.9982214000000003</v>
      </c>
      <c r="AL86" s="2">
        <v>2.2237132000000002</v>
      </c>
      <c r="AM86" s="2">
        <v>1.2738601000000001</v>
      </c>
      <c r="AN86" s="2">
        <v>0.88601549999999996</v>
      </c>
      <c r="AO86" s="2">
        <v>0.2419529</v>
      </c>
      <c r="AP86" s="2">
        <v>14.1</v>
      </c>
      <c r="AQ86" s="2">
        <v>0.5</v>
      </c>
      <c r="AR86" s="2">
        <v>1.6043048</v>
      </c>
      <c r="AS86" s="2">
        <v>0.4499475</v>
      </c>
      <c r="AT86" s="2">
        <v>1.0926815000000001</v>
      </c>
      <c r="AU86" s="2">
        <v>6.2427505999999999</v>
      </c>
      <c r="AV86" s="2">
        <v>2.0626058999999999</v>
      </c>
      <c r="AW86" s="2">
        <v>1.1348701999999999</v>
      </c>
      <c r="AX86" s="2">
        <v>0.82295379999999996</v>
      </c>
      <c r="AY86" s="2">
        <v>0.22608890000000001</v>
      </c>
      <c r="AZ86" s="2">
        <v>11.5</v>
      </c>
      <c r="BA86" s="2">
        <v>0.5</v>
      </c>
      <c r="BB86" s="2">
        <v>1.4565243000000001</v>
      </c>
      <c r="BC86" s="2">
        <v>0.52292930000000004</v>
      </c>
      <c r="BD86" s="2">
        <v>0.61816559999999998</v>
      </c>
      <c r="BE86" s="2">
        <v>6.0251216999999997</v>
      </c>
      <c r="BF86" s="2">
        <v>1.4254165000000001</v>
      </c>
      <c r="BG86" s="2">
        <v>0.32793559999999999</v>
      </c>
      <c r="BH86" s="2">
        <v>0.48878559999999999</v>
      </c>
      <c r="BI86" s="2">
        <v>0.19199279999999999</v>
      </c>
      <c r="BJ86" s="2">
        <v>14.4</v>
      </c>
      <c r="BK86" s="2">
        <v>0.5</v>
      </c>
      <c r="BL86" s="2">
        <v>1.6405206000000001</v>
      </c>
      <c r="BM86" s="2">
        <v>0.6203632</v>
      </c>
      <c r="BN86" s="2">
        <v>1.1623981000000001</v>
      </c>
      <c r="BO86" s="2">
        <v>6.0027952000000004</v>
      </c>
      <c r="BP86" s="2">
        <v>2.1649951999999999</v>
      </c>
      <c r="BQ86" s="2">
        <v>1.2690497999999999</v>
      </c>
      <c r="BR86" s="2">
        <v>0.86875020000000003</v>
      </c>
      <c r="BS86" s="2">
        <v>0.2419529</v>
      </c>
      <c r="BT86" s="2">
        <v>12.8</v>
      </c>
      <c r="BU86" s="2">
        <v>0.5</v>
      </c>
      <c r="BV86" s="2">
        <v>1.2848265000000001</v>
      </c>
      <c r="BW86" s="2">
        <v>0.5824281</v>
      </c>
      <c r="BX86" s="2">
        <v>1.2217963999999999</v>
      </c>
      <c r="BY86" s="2">
        <v>4.5102042999999998</v>
      </c>
      <c r="BZ86" s="2">
        <v>2.0477481000000002</v>
      </c>
      <c r="CA86" s="2">
        <v>1.6246756</v>
      </c>
      <c r="CB86" s="2">
        <v>0.84553650000000002</v>
      </c>
      <c r="CC86" s="2">
        <v>0.19199279999999999</v>
      </c>
      <c r="CD86" s="2">
        <v>12.5</v>
      </c>
      <c r="CE86" s="2">
        <v>0.5</v>
      </c>
      <c r="CF86" s="2">
        <v>0.58981729999999999</v>
      </c>
      <c r="CG86" s="2">
        <v>0.47783429999999999</v>
      </c>
      <c r="CH86" s="2">
        <v>0.99754410000000004</v>
      </c>
      <c r="CI86" s="2">
        <v>6.0208240000000002</v>
      </c>
      <c r="CJ86" s="2">
        <v>1.5176248999999999</v>
      </c>
      <c r="CK86" s="2">
        <v>1.5023392</v>
      </c>
      <c r="CL86" s="2">
        <v>0.69413420000000003</v>
      </c>
      <c r="CM86" s="2">
        <v>0.20403950000000001</v>
      </c>
      <c r="CO86" t="str">
        <f t="shared" si="105"/>
        <v>CA_Santa Barbara1008</v>
      </c>
      <c r="CP86">
        <f t="shared" si="106"/>
        <v>14.6</v>
      </c>
      <c r="CQ86">
        <f t="shared" si="107"/>
        <v>0.5</v>
      </c>
      <c r="CR86">
        <f t="shared" si="108"/>
        <v>1.6415554999999999</v>
      </c>
      <c r="CS86">
        <f t="shared" si="109"/>
        <v>0.6227876</v>
      </c>
      <c r="CT86">
        <f t="shared" si="110"/>
        <v>1.1886884</v>
      </c>
      <c r="CU86">
        <f t="shared" si="111"/>
        <v>6.0094460999999999</v>
      </c>
      <c r="CV86">
        <f t="shared" si="112"/>
        <v>2.2286551000000001</v>
      </c>
      <c r="CW86">
        <f t="shared" si="113"/>
        <v>1.2789737999999999</v>
      </c>
      <c r="CX86">
        <f t="shared" si="114"/>
        <v>0.88794099999999998</v>
      </c>
      <c r="CY86">
        <f t="shared" si="115"/>
        <v>0.2419529</v>
      </c>
      <c r="CZ86">
        <f t="shared" si="116"/>
        <v>2.9000000000000039</v>
      </c>
      <c r="DA86">
        <f t="shared" si="117"/>
        <v>0.5</v>
      </c>
      <c r="DB86">
        <f t="shared" si="118"/>
        <v>-0.7881386999999993</v>
      </c>
      <c r="DC86">
        <f t="shared" si="119"/>
        <v>-4.3935399999999958E-2</v>
      </c>
      <c r="DD86">
        <f t="shared" si="120"/>
        <v>0.35402730000000027</v>
      </c>
      <c r="DE86">
        <f t="shared" si="121"/>
        <v>2.0139997000000003</v>
      </c>
      <c r="DF86">
        <f t="shared" si="122"/>
        <v>-1.0609228000000006</v>
      </c>
      <c r="DG86">
        <f t="shared" si="123"/>
        <v>2.5081251000000004</v>
      </c>
      <c r="DH86">
        <f t="shared" si="124"/>
        <v>-0.17586159999999984</v>
      </c>
      <c r="DI86">
        <f t="shared" si="125"/>
        <v>-5.914549999999999E-2</v>
      </c>
      <c r="DJ86">
        <f t="shared" si="126"/>
        <v>0.69999999999999929</v>
      </c>
      <c r="DK86">
        <f t="shared" si="127"/>
        <v>0</v>
      </c>
      <c r="DL86">
        <f t="shared" si="128"/>
        <v>1.1037500000000033E-2</v>
      </c>
      <c r="DM86">
        <f t="shared" si="129"/>
        <v>0</v>
      </c>
      <c r="DN86">
        <f t="shared" si="130"/>
        <v>0.14581679999999997</v>
      </c>
      <c r="DO86">
        <f t="shared" si="131"/>
        <v>0</v>
      </c>
      <c r="DP86">
        <f t="shared" si="132"/>
        <v>0.38801630000000009</v>
      </c>
      <c r="DQ86">
        <f t="shared" si="133"/>
        <v>9.7175999999998819E-3</v>
      </c>
      <c r="DR86">
        <f t="shared" si="134"/>
        <v>0.11853530000000001</v>
      </c>
      <c r="DS86">
        <f t="shared" si="135"/>
        <v>0</v>
      </c>
      <c r="DT86">
        <f t="shared" si="136"/>
        <v>3.1999999999999993</v>
      </c>
      <c r="DU86">
        <f t="shared" si="137"/>
        <v>0</v>
      </c>
      <c r="DV86">
        <f t="shared" si="138"/>
        <v>0.78651399999999994</v>
      </c>
      <c r="DW86">
        <f t="shared" si="139"/>
        <v>0.19979760000000002</v>
      </c>
      <c r="DX86">
        <f t="shared" si="140"/>
        <v>-0.16531800000000008</v>
      </c>
      <c r="DY86">
        <f t="shared" si="141"/>
        <v>2.7386870000000001</v>
      </c>
      <c r="DZ86">
        <f t="shared" si="142"/>
        <v>0.97173480000000012</v>
      </c>
      <c r="EA86">
        <f t="shared" si="143"/>
        <v>-1.7799812000000002</v>
      </c>
      <c r="EB86">
        <f t="shared" si="144"/>
        <v>0.22379709999999997</v>
      </c>
      <c r="EC86">
        <f t="shared" si="145"/>
        <v>0.1474008</v>
      </c>
      <c r="ED86">
        <f t="shared" si="146"/>
        <v>9.9999999999999645E-2</v>
      </c>
      <c r="EE86">
        <f t="shared" si="147"/>
        <v>0</v>
      </c>
      <c r="EF86">
        <f t="shared" si="148"/>
        <v>3.5870000000004509E-4</v>
      </c>
      <c r="EG86">
        <f t="shared" si="149"/>
        <v>6.48979999999999E-3</v>
      </c>
      <c r="EH86">
        <f t="shared" si="150"/>
        <v>3.3060000000000311E-3</v>
      </c>
      <c r="EI86">
        <f t="shared" si="151"/>
        <v>1.1224699999999643E-2</v>
      </c>
      <c r="EJ86">
        <f t="shared" si="152"/>
        <v>4.9418999999999436E-3</v>
      </c>
      <c r="EK86">
        <f t="shared" si="153"/>
        <v>5.1136999999998878E-3</v>
      </c>
      <c r="EL86">
        <f t="shared" si="154"/>
        <v>1.9255000000000244E-3</v>
      </c>
      <c r="EM86">
        <f t="shared" si="155"/>
        <v>0</v>
      </c>
      <c r="EN86">
        <f t="shared" si="156"/>
        <v>0.5</v>
      </c>
      <c r="EO86">
        <f t="shared" si="157"/>
        <v>0</v>
      </c>
      <c r="EP86">
        <f t="shared" si="158"/>
        <v>3.725069999999997E-2</v>
      </c>
      <c r="EQ86">
        <f t="shared" si="159"/>
        <v>0.1728401</v>
      </c>
      <c r="ER86">
        <f t="shared" si="160"/>
        <v>9.6006899999999895E-2</v>
      </c>
      <c r="ES86">
        <f t="shared" si="161"/>
        <v>-0.23330450000000003</v>
      </c>
      <c r="ET86">
        <f t="shared" si="162"/>
        <v>0.16604920000000023</v>
      </c>
      <c r="EU86">
        <f t="shared" si="163"/>
        <v>0.1441036</v>
      </c>
      <c r="EV86">
        <f t="shared" si="164"/>
        <v>6.4987200000000023E-2</v>
      </c>
      <c r="EW86">
        <f t="shared" si="165"/>
        <v>1.5863999999999989E-2</v>
      </c>
      <c r="EX86">
        <f t="shared" si="166"/>
        <v>3.0999999999999996</v>
      </c>
      <c r="EY86">
        <f t="shared" si="167"/>
        <v>0</v>
      </c>
      <c r="EZ86">
        <f t="shared" si="168"/>
        <v>0.18503119999999984</v>
      </c>
      <c r="FA86">
        <f t="shared" si="169"/>
        <v>9.9858299999999955E-2</v>
      </c>
      <c r="FB86">
        <f t="shared" si="170"/>
        <v>0.5705228</v>
      </c>
      <c r="FC86">
        <f t="shared" si="171"/>
        <v>-1.567559999999979E-2</v>
      </c>
      <c r="FD86">
        <f t="shared" si="172"/>
        <v>0.80323860000000002</v>
      </c>
      <c r="FE86">
        <f t="shared" si="173"/>
        <v>0.95103819999999994</v>
      </c>
      <c r="FF86">
        <f t="shared" si="174"/>
        <v>0.39915539999999999</v>
      </c>
      <c r="FG86">
        <f t="shared" si="175"/>
        <v>4.9960100000000007E-2</v>
      </c>
      <c r="FH86">
        <f t="shared" si="176"/>
        <v>0.19999999999999929</v>
      </c>
      <c r="FI86">
        <f t="shared" si="177"/>
        <v>0</v>
      </c>
      <c r="FJ86">
        <f t="shared" si="178"/>
        <v>1.0348999999998387E-3</v>
      </c>
      <c r="FK86">
        <f t="shared" si="179"/>
        <v>2.4243999999999932E-3</v>
      </c>
      <c r="FL86">
        <f t="shared" si="180"/>
        <v>2.6290299999999878E-2</v>
      </c>
      <c r="FM86">
        <f t="shared" si="181"/>
        <v>6.65089999999946E-3</v>
      </c>
      <c r="FN86">
        <f t="shared" si="182"/>
        <v>6.3659900000000214E-2</v>
      </c>
      <c r="FO86">
        <f t="shared" si="183"/>
        <v>9.9240000000000439E-3</v>
      </c>
      <c r="FP86">
        <f t="shared" si="184"/>
        <v>1.9190799999999952E-2</v>
      </c>
      <c r="FQ86">
        <f t="shared" si="185"/>
        <v>0</v>
      </c>
      <c r="FR86">
        <f t="shared" si="186"/>
        <v>1.7999999999999989</v>
      </c>
      <c r="FS86">
        <f t="shared" si="187"/>
        <v>0</v>
      </c>
      <c r="FT86">
        <f t="shared" si="188"/>
        <v>0.35672899999999985</v>
      </c>
      <c r="FU86">
        <f t="shared" si="189"/>
        <v>4.0359499999999993E-2</v>
      </c>
      <c r="FV86">
        <f t="shared" si="190"/>
        <v>-3.3107999999999915E-2</v>
      </c>
      <c r="FW86">
        <f t="shared" si="191"/>
        <v>1.4992418000000001</v>
      </c>
      <c r="FX86">
        <f t="shared" si="192"/>
        <v>0.18090699999999993</v>
      </c>
      <c r="FY86">
        <f t="shared" si="193"/>
        <v>-0.34570180000000006</v>
      </c>
      <c r="FZ86">
        <f t="shared" si="194"/>
        <v>4.2404499999999956E-2</v>
      </c>
      <c r="GA86">
        <f t="shared" si="195"/>
        <v>4.9960100000000007E-2</v>
      </c>
      <c r="GB86">
        <f t="shared" si="196"/>
        <v>2.0999999999999996</v>
      </c>
      <c r="GC86">
        <f t="shared" si="197"/>
        <v>0</v>
      </c>
      <c r="GD86">
        <f t="shared" si="198"/>
        <v>1.0517382</v>
      </c>
      <c r="GE86">
        <f t="shared" si="199"/>
        <v>0.14495330000000001</v>
      </c>
      <c r="GF86">
        <f t="shared" si="200"/>
        <v>0.19114429999999993</v>
      </c>
      <c r="GG86">
        <f t="shared" si="201"/>
        <v>-1.1377900000000274E-2</v>
      </c>
      <c r="GH86">
        <f t="shared" si="202"/>
        <v>0.71103020000000017</v>
      </c>
      <c r="GI86">
        <f t="shared" si="203"/>
        <v>-0.22336540000000005</v>
      </c>
      <c r="GJ86">
        <f t="shared" si="204"/>
        <v>0.19380679999999995</v>
      </c>
      <c r="GK86">
        <f t="shared" si="205"/>
        <v>3.7913399999999986E-2</v>
      </c>
    </row>
    <row r="87" spans="1:193" x14ac:dyDescent="0.25">
      <c r="A87" t="s">
        <v>429</v>
      </c>
      <c r="B87">
        <v>23.7</v>
      </c>
      <c r="C87">
        <v>0.5</v>
      </c>
      <c r="D87">
        <v>0.84939640000000005</v>
      </c>
      <c r="E87">
        <v>1.9836429</v>
      </c>
      <c r="F87">
        <v>2.4649576999999998</v>
      </c>
      <c r="G87">
        <v>8.2232617999999995</v>
      </c>
      <c r="H87">
        <v>1.6043993999999999</v>
      </c>
      <c r="I87">
        <v>6.4963188000000001</v>
      </c>
      <c r="J87">
        <v>1.3290335</v>
      </c>
      <c r="K87">
        <v>0.24898989999999999</v>
      </c>
      <c r="L87" s="2">
        <v>23.3</v>
      </c>
      <c r="M87" s="2">
        <v>0.5</v>
      </c>
      <c r="N87" s="2">
        <v>0.92953810000000003</v>
      </c>
      <c r="O87" s="2">
        <v>1.5566027</v>
      </c>
      <c r="P87" s="2">
        <v>1.9032849000000001</v>
      </c>
      <c r="Q87" s="2">
        <v>10.506123499999999</v>
      </c>
      <c r="R87" s="2">
        <v>1.9042893999999999</v>
      </c>
      <c r="S87" s="2">
        <v>4.2382536000000002</v>
      </c>
      <c r="T87" s="2">
        <v>1.2075552000000001</v>
      </c>
      <c r="U87" s="2">
        <v>0.57308599999999998</v>
      </c>
      <c r="V87" s="2">
        <v>20.100000000000001</v>
      </c>
      <c r="W87" s="2">
        <v>0.5</v>
      </c>
      <c r="X87" s="2">
        <v>0.67447579999999996</v>
      </c>
      <c r="Y87" s="2">
        <v>1.4683581999999999</v>
      </c>
      <c r="Z87" s="2">
        <v>2.108196</v>
      </c>
      <c r="AA87" s="2">
        <v>7.1426530000000001</v>
      </c>
      <c r="AB87" s="2">
        <v>1.3325682000000001</v>
      </c>
      <c r="AC87" s="2">
        <v>5.5801581999999996</v>
      </c>
      <c r="AD87" s="2">
        <v>1.1336534</v>
      </c>
      <c r="AE87" s="2">
        <v>0.1998017</v>
      </c>
      <c r="AF87" s="2">
        <v>23.6</v>
      </c>
      <c r="AG87" s="2">
        <v>0.5</v>
      </c>
      <c r="AH87" s="2">
        <v>0.84931140000000005</v>
      </c>
      <c r="AI87" s="2">
        <v>1.9816625000000001</v>
      </c>
      <c r="AJ87" s="2">
        <v>2.4602927999999999</v>
      </c>
      <c r="AK87" s="2">
        <v>8.2218666000000002</v>
      </c>
      <c r="AL87" s="2">
        <v>1.6027617000000001</v>
      </c>
      <c r="AM87" s="2">
        <v>6.4822540000000002</v>
      </c>
      <c r="AN87" s="2">
        <v>1.3262929999999999</v>
      </c>
      <c r="AO87" s="2">
        <v>0.24898989999999999</v>
      </c>
      <c r="AP87" s="2">
        <v>22.6</v>
      </c>
      <c r="AQ87" s="2">
        <v>0.5</v>
      </c>
      <c r="AR87" s="2">
        <v>1.0133338000000001</v>
      </c>
      <c r="AS87" s="2">
        <v>1.2742022</v>
      </c>
      <c r="AT87" s="2">
        <v>1.5052053000000001</v>
      </c>
      <c r="AU87" s="2">
        <v>11.631119699999999</v>
      </c>
      <c r="AV87" s="2">
        <v>2.3976147000000001</v>
      </c>
      <c r="AW87" s="2">
        <v>2.3250670000000002</v>
      </c>
      <c r="AX87" s="2">
        <v>1.1642674</v>
      </c>
      <c r="AY87" s="2">
        <v>0.8242334</v>
      </c>
      <c r="AZ87" s="2">
        <v>18.100000000000001</v>
      </c>
      <c r="BA87" s="2">
        <v>0.5</v>
      </c>
      <c r="BB87" s="2">
        <v>0.92982339999999997</v>
      </c>
      <c r="BC87" s="2">
        <v>1.1051789999999999</v>
      </c>
      <c r="BD87" s="2">
        <v>0.93152080000000004</v>
      </c>
      <c r="BE87" s="2">
        <v>10.625353799999999</v>
      </c>
      <c r="BF87" s="2">
        <v>1.8028466999999999</v>
      </c>
      <c r="BG87" s="2">
        <v>1.0054817</v>
      </c>
      <c r="BH87" s="2">
        <v>0.62971129999999997</v>
      </c>
      <c r="BI87" s="2">
        <v>0.57292030000000005</v>
      </c>
      <c r="BJ87" s="2">
        <v>23.6</v>
      </c>
      <c r="BK87" s="2">
        <v>0.5</v>
      </c>
      <c r="BL87" s="2">
        <v>0.84898479999999998</v>
      </c>
      <c r="BM87" s="2">
        <v>1.9802325999999999</v>
      </c>
      <c r="BN87" s="2">
        <v>2.4528688999999999</v>
      </c>
      <c r="BO87" s="2">
        <v>8.2185020000000009</v>
      </c>
      <c r="BP87" s="2">
        <v>1.5786507999999999</v>
      </c>
      <c r="BQ87" s="2">
        <v>6.4864321</v>
      </c>
      <c r="BR87" s="2">
        <v>1.3251286</v>
      </c>
      <c r="BS87" s="2">
        <v>0.24898989999999999</v>
      </c>
      <c r="BT87" s="2">
        <v>18.7</v>
      </c>
      <c r="BU87" s="2">
        <v>0.5</v>
      </c>
      <c r="BV87" s="2">
        <v>0.77971440000000003</v>
      </c>
      <c r="BW87" s="2">
        <v>1.0132087000000001</v>
      </c>
      <c r="BX87" s="2">
        <v>1.4806292000000001</v>
      </c>
      <c r="BY87" s="2">
        <v>8.4402924000000006</v>
      </c>
      <c r="BZ87" s="2">
        <v>2.2810516000000001</v>
      </c>
      <c r="CA87" s="2">
        <v>2.3754566000000001</v>
      </c>
      <c r="CB87" s="2">
        <v>1.1136026000000001</v>
      </c>
      <c r="CC87" s="2">
        <v>0.76571860000000003</v>
      </c>
      <c r="CD87" s="2">
        <v>22.1</v>
      </c>
      <c r="CE87" s="2">
        <v>0.5</v>
      </c>
      <c r="CF87" s="2">
        <v>0.52537789999999995</v>
      </c>
      <c r="CG87" s="2">
        <v>1.5108992000000001</v>
      </c>
      <c r="CH87" s="2">
        <v>1.7416891000000001</v>
      </c>
      <c r="CI87" s="2">
        <v>10.406662000000001</v>
      </c>
      <c r="CJ87" s="2">
        <v>1.4762682</v>
      </c>
      <c r="CK87" s="2">
        <v>4.2164202</v>
      </c>
      <c r="CL87" s="2">
        <v>1.1524304000000001</v>
      </c>
      <c r="CM87" s="2">
        <v>0.57308599999999998</v>
      </c>
      <c r="CO87" t="str">
        <f t="shared" si="105"/>
        <v>CA_Santa Clara0002</v>
      </c>
      <c r="CP87">
        <f t="shared" si="106"/>
        <v>23.7</v>
      </c>
      <c r="CQ87">
        <f t="shared" si="107"/>
        <v>0.5</v>
      </c>
      <c r="CR87">
        <f t="shared" si="108"/>
        <v>0.84939640000000005</v>
      </c>
      <c r="CS87">
        <f t="shared" si="109"/>
        <v>1.9836429</v>
      </c>
      <c r="CT87">
        <f t="shared" si="110"/>
        <v>2.4649576999999998</v>
      </c>
      <c r="CU87">
        <f t="shared" si="111"/>
        <v>8.2232617999999995</v>
      </c>
      <c r="CV87">
        <f t="shared" si="112"/>
        <v>1.6043993999999999</v>
      </c>
      <c r="CW87">
        <f t="shared" si="113"/>
        <v>6.4963188000000001</v>
      </c>
      <c r="CX87">
        <f t="shared" si="114"/>
        <v>1.3290335</v>
      </c>
      <c r="CY87">
        <f t="shared" si="115"/>
        <v>0.24898989999999999</v>
      </c>
      <c r="CZ87">
        <f t="shared" si="116"/>
        <v>6.2000000000000135</v>
      </c>
      <c r="DA87">
        <f t="shared" si="117"/>
        <v>0.5</v>
      </c>
      <c r="DB87">
        <f t="shared" si="118"/>
        <v>0.60478479999999968</v>
      </c>
      <c r="DC87">
        <f t="shared" si="119"/>
        <v>-1.9951551999999997</v>
      </c>
      <c r="DD87">
        <f t="shared" si="120"/>
        <v>-2.6710168999999984</v>
      </c>
      <c r="DE87">
        <f t="shared" si="121"/>
        <v>17.629740400000003</v>
      </c>
      <c r="DF87">
        <f t="shared" si="122"/>
        <v>3.1452555000000006</v>
      </c>
      <c r="DG87">
        <f t="shared" si="123"/>
        <v>-12.764708200000001</v>
      </c>
      <c r="DH87">
        <f t="shared" si="124"/>
        <v>-0.25059259999999983</v>
      </c>
      <c r="DI87">
        <f t="shared" si="125"/>
        <v>2.2638965000000004</v>
      </c>
      <c r="DJ87">
        <f t="shared" si="126"/>
        <v>0.39999999999999858</v>
      </c>
      <c r="DK87">
        <f t="shared" si="127"/>
        <v>0</v>
      </c>
      <c r="DL87">
        <f t="shared" si="128"/>
        <v>-8.0141699999999982E-2</v>
      </c>
      <c r="DM87">
        <f t="shared" si="129"/>
        <v>0.42704019999999998</v>
      </c>
      <c r="DN87">
        <f t="shared" si="130"/>
        <v>0.56167279999999975</v>
      </c>
      <c r="DO87">
        <f t="shared" si="131"/>
        <v>-2.2828616999999998</v>
      </c>
      <c r="DP87">
        <f t="shared" si="132"/>
        <v>-0.29988999999999999</v>
      </c>
      <c r="DQ87">
        <f t="shared" si="133"/>
        <v>2.2580651999999999</v>
      </c>
      <c r="DR87">
        <f t="shared" si="134"/>
        <v>0.12147829999999993</v>
      </c>
      <c r="DS87">
        <f t="shared" si="135"/>
        <v>-0.3240961</v>
      </c>
      <c r="DT87">
        <f t="shared" si="136"/>
        <v>3.5999999999999979</v>
      </c>
      <c r="DU87">
        <f t="shared" si="137"/>
        <v>0</v>
      </c>
      <c r="DV87">
        <f t="shared" si="138"/>
        <v>0.17492060000000009</v>
      </c>
      <c r="DW87">
        <f t="shared" si="139"/>
        <v>0.51528470000000004</v>
      </c>
      <c r="DX87">
        <f t="shared" si="140"/>
        <v>0.35676169999999985</v>
      </c>
      <c r="DY87">
        <f t="shared" si="141"/>
        <v>1.0806087999999994</v>
      </c>
      <c r="DZ87">
        <f t="shared" si="142"/>
        <v>0.27183119999999983</v>
      </c>
      <c r="EA87">
        <f t="shared" si="143"/>
        <v>0.91616060000000044</v>
      </c>
      <c r="EB87">
        <f t="shared" si="144"/>
        <v>0.19538009999999995</v>
      </c>
      <c r="EC87">
        <f t="shared" si="145"/>
        <v>4.9188199999999987E-2</v>
      </c>
      <c r="ED87">
        <f t="shared" si="146"/>
        <v>9.9999999999997868E-2</v>
      </c>
      <c r="EE87">
        <f t="shared" si="147"/>
        <v>0</v>
      </c>
      <c r="EF87">
        <f t="shared" si="148"/>
        <v>8.5000000000001741E-5</v>
      </c>
      <c r="EG87">
        <f t="shared" si="149"/>
        <v>1.9803999999998823E-3</v>
      </c>
      <c r="EH87">
        <f t="shared" si="150"/>
        <v>4.6648999999998608E-3</v>
      </c>
      <c r="EI87">
        <f t="shared" si="151"/>
        <v>1.3951999999992637E-3</v>
      </c>
      <c r="EJ87">
        <f t="shared" si="152"/>
        <v>1.6376999999998532E-3</v>
      </c>
      <c r="EK87">
        <f t="shared" si="153"/>
        <v>1.4064799999999877E-2</v>
      </c>
      <c r="EL87">
        <f t="shared" si="154"/>
        <v>2.7405000000000346E-3</v>
      </c>
      <c r="EM87">
        <f t="shared" si="155"/>
        <v>0</v>
      </c>
      <c r="EN87">
        <f t="shared" si="156"/>
        <v>1.0999999999999979</v>
      </c>
      <c r="EO87">
        <f t="shared" si="157"/>
        <v>0</v>
      </c>
      <c r="EP87">
        <f t="shared" si="158"/>
        <v>-0.16393740000000001</v>
      </c>
      <c r="EQ87">
        <f t="shared" si="159"/>
        <v>0.70944070000000004</v>
      </c>
      <c r="ER87">
        <f t="shared" si="160"/>
        <v>0.95975239999999973</v>
      </c>
      <c r="ES87">
        <f t="shared" si="161"/>
        <v>-3.4078578999999998</v>
      </c>
      <c r="ET87">
        <f t="shared" si="162"/>
        <v>-0.79321530000000018</v>
      </c>
      <c r="EU87">
        <f t="shared" si="163"/>
        <v>4.1712518000000003</v>
      </c>
      <c r="EV87">
        <f t="shared" si="164"/>
        <v>0.16476610000000003</v>
      </c>
      <c r="EW87">
        <f t="shared" si="165"/>
        <v>-0.57524350000000002</v>
      </c>
      <c r="EX87">
        <f t="shared" si="166"/>
        <v>5.5999999999999979</v>
      </c>
      <c r="EY87">
        <f t="shared" si="167"/>
        <v>0</v>
      </c>
      <c r="EZ87">
        <f t="shared" si="168"/>
        <v>-8.0426999999999915E-2</v>
      </c>
      <c r="FA87">
        <f t="shared" si="169"/>
        <v>0.87846390000000008</v>
      </c>
      <c r="FB87">
        <f t="shared" si="170"/>
        <v>1.5334368999999999</v>
      </c>
      <c r="FC87">
        <f t="shared" si="171"/>
        <v>-2.4020919999999997</v>
      </c>
      <c r="FD87">
        <f t="shared" si="172"/>
        <v>-0.19844729999999999</v>
      </c>
      <c r="FE87">
        <f t="shared" si="173"/>
        <v>5.4908371000000002</v>
      </c>
      <c r="FF87">
        <f t="shared" si="174"/>
        <v>0.6993222</v>
      </c>
      <c r="FG87">
        <f t="shared" si="175"/>
        <v>-0.32393040000000006</v>
      </c>
      <c r="FH87">
        <f t="shared" si="176"/>
        <v>9.9999999999997868E-2</v>
      </c>
      <c r="FI87">
        <f t="shared" si="177"/>
        <v>0</v>
      </c>
      <c r="FJ87">
        <f t="shared" si="178"/>
        <v>4.1160000000006747E-4</v>
      </c>
      <c r="FK87">
        <f t="shared" si="179"/>
        <v>3.4103000000000883E-3</v>
      </c>
      <c r="FL87">
        <f t="shared" si="180"/>
        <v>1.20887999999999E-2</v>
      </c>
      <c r="FM87">
        <f t="shared" si="181"/>
        <v>4.7597999999986484E-3</v>
      </c>
      <c r="FN87">
        <f t="shared" si="182"/>
        <v>2.574860000000001E-2</v>
      </c>
      <c r="FO87">
        <f t="shared" si="183"/>
        <v>9.886700000000026E-3</v>
      </c>
      <c r="FP87">
        <f t="shared" si="184"/>
        <v>3.9048999999999889E-3</v>
      </c>
      <c r="FQ87">
        <f t="shared" si="185"/>
        <v>0</v>
      </c>
      <c r="FR87">
        <f t="shared" si="186"/>
        <v>5</v>
      </c>
      <c r="FS87">
        <f t="shared" si="187"/>
        <v>0</v>
      </c>
      <c r="FT87">
        <f t="shared" si="188"/>
        <v>6.9682000000000022E-2</v>
      </c>
      <c r="FU87">
        <f t="shared" si="189"/>
        <v>0.97043419999999991</v>
      </c>
      <c r="FV87">
        <f t="shared" si="190"/>
        <v>0.98432849999999972</v>
      </c>
      <c r="FW87">
        <f t="shared" si="191"/>
        <v>-0.21703060000000107</v>
      </c>
      <c r="FX87">
        <f t="shared" si="192"/>
        <v>-0.67665220000000015</v>
      </c>
      <c r="FY87">
        <f t="shared" si="193"/>
        <v>4.1208621999999995</v>
      </c>
      <c r="FZ87">
        <f t="shared" si="194"/>
        <v>0.21543089999999987</v>
      </c>
      <c r="GA87">
        <f t="shared" si="195"/>
        <v>-0.51672870000000004</v>
      </c>
      <c r="GB87">
        <f t="shared" si="196"/>
        <v>1.5999999999999979</v>
      </c>
      <c r="GC87">
        <f t="shared" si="197"/>
        <v>0</v>
      </c>
      <c r="GD87">
        <f t="shared" si="198"/>
        <v>0.3240185000000001</v>
      </c>
      <c r="GE87">
        <f t="shared" si="199"/>
        <v>0.47274369999999988</v>
      </c>
      <c r="GF87">
        <f t="shared" si="200"/>
        <v>0.72326859999999971</v>
      </c>
      <c r="GG87">
        <f t="shared" si="201"/>
        <v>-2.1834002000000012</v>
      </c>
      <c r="GH87">
        <f t="shared" si="202"/>
        <v>0.12813119999999989</v>
      </c>
      <c r="GI87">
        <f t="shared" si="203"/>
        <v>2.2798986000000001</v>
      </c>
      <c r="GJ87">
        <f t="shared" si="204"/>
        <v>0.1766030999999999</v>
      </c>
      <c r="GK87">
        <f t="shared" si="205"/>
        <v>-0.3240961</v>
      </c>
    </row>
    <row r="88" spans="1:193" x14ac:dyDescent="0.25">
      <c r="A88" t="s">
        <v>430</v>
      </c>
      <c r="B88">
        <v>37.200000000000003</v>
      </c>
      <c r="C88">
        <v>0.5</v>
      </c>
      <c r="D88">
        <v>0.97963520000000004</v>
      </c>
      <c r="E88">
        <v>2.9145701000000002</v>
      </c>
      <c r="F88">
        <v>3.150048</v>
      </c>
      <c r="G88">
        <v>17.3904724</v>
      </c>
      <c r="H88">
        <v>1.9951331999999999</v>
      </c>
      <c r="I88">
        <v>8.3164376999999998</v>
      </c>
      <c r="J88">
        <v>1.6871119000000001</v>
      </c>
      <c r="K88">
        <v>0.26659359999999999</v>
      </c>
      <c r="L88" s="2">
        <v>37</v>
      </c>
      <c r="M88" s="2">
        <v>0.5</v>
      </c>
      <c r="N88" s="2">
        <v>0.97824009999999995</v>
      </c>
      <c r="O88" s="2">
        <v>2.9145701000000002</v>
      </c>
      <c r="P88" s="2">
        <v>3.1047335</v>
      </c>
      <c r="Q88" s="2">
        <v>17.3904724</v>
      </c>
      <c r="R88" s="2">
        <v>1.8986936000000001</v>
      </c>
      <c r="S88" s="2">
        <v>8.2835178000000003</v>
      </c>
      <c r="T88" s="2">
        <v>1.6744570000000001</v>
      </c>
      <c r="U88" s="2">
        <v>0.26659359999999999</v>
      </c>
      <c r="V88" s="2">
        <v>36.799999999999997</v>
      </c>
      <c r="W88" s="2">
        <v>0.5</v>
      </c>
      <c r="X88" s="2">
        <v>0.98636590000000002</v>
      </c>
      <c r="Y88" s="2">
        <v>2.8978421999999999</v>
      </c>
      <c r="Z88" s="2">
        <v>3.3262643999999999</v>
      </c>
      <c r="AA88" s="2">
        <v>16.2560349</v>
      </c>
      <c r="AB88" s="2">
        <v>2.0960000000000001</v>
      </c>
      <c r="AC88" s="2">
        <v>8.7734155999999999</v>
      </c>
      <c r="AD88" s="2">
        <v>1.7753669999999999</v>
      </c>
      <c r="AE88" s="2">
        <v>0.26063510000000001</v>
      </c>
      <c r="AF88" s="2">
        <v>37.1</v>
      </c>
      <c r="AG88" s="2">
        <v>0.5</v>
      </c>
      <c r="AH88" s="2">
        <v>0.9795372</v>
      </c>
      <c r="AI88" s="2">
        <v>2.9138353000000001</v>
      </c>
      <c r="AJ88" s="2">
        <v>3.1425833999999999</v>
      </c>
      <c r="AK88" s="2">
        <v>17.388080599999999</v>
      </c>
      <c r="AL88" s="2">
        <v>1.9944949000000001</v>
      </c>
      <c r="AM88" s="2">
        <v>8.2914876999999994</v>
      </c>
      <c r="AN88" s="2">
        <v>1.6824135</v>
      </c>
      <c r="AO88" s="2">
        <v>0.26659359999999999</v>
      </c>
      <c r="AP88" s="2">
        <v>34.799999999999997</v>
      </c>
      <c r="AQ88" s="2">
        <v>0.5</v>
      </c>
      <c r="AR88" s="2">
        <v>0.92858839999999998</v>
      </c>
      <c r="AS88" s="2">
        <v>2.6346213999999999</v>
      </c>
      <c r="AT88" s="2">
        <v>2.813571</v>
      </c>
      <c r="AU88" s="2">
        <v>16.974206899999999</v>
      </c>
      <c r="AV88" s="2">
        <v>1.6925673000000001</v>
      </c>
      <c r="AW88" s="2">
        <v>7.5420293999999997</v>
      </c>
      <c r="AX88" s="2">
        <v>1.5219994999999999</v>
      </c>
      <c r="AY88" s="2">
        <v>0.26659359999999999</v>
      </c>
      <c r="AZ88" s="2">
        <v>25.4</v>
      </c>
      <c r="BA88" s="2">
        <v>0.5</v>
      </c>
      <c r="BB88" s="2">
        <v>0.87985159999999996</v>
      </c>
      <c r="BC88" s="2">
        <v>1.3801475999999999</v>
      </c>
      <c r="BD88" s="2">
        <v>1.0569738</v>
      </c>
      <c r="BE88" s="2">
        <v>17.387626600000001</v>
      </c>
      <c r="BF88" s="2">
        <v>1.9572715999999999</v>
      </c>
      <c r="BG88" s="2">
        <v>1.2582897</v>
      </c>
      <c r="BH88" s="2">
        <v>0.67352100000000004</v>
      </c>
      <c r="BI88" s="2">
        <v>0.40110210000000002</v>
      </c>
      <c r="BJ88" s="2">
        <v>37.1</v>
      </c>
      <c r="BK88" s="2">
        <v>0.5</v>
      </c>
      <c r="BL88" s="2">
        <v>0.97945059999999995</v>
      </c>
      <c r="BM88" s="2">
        <v>2.9131005000000001</v>
      </c>
      <c r="BN88" s="2">
        <v>3.1443479000000001</v>
      </c>
      <c r="BO88" s="2">
        <v>17.386127500000001</v>
      </c>
      <c r="BP88" s="2">
        <v>1.9850614</v>
      </c>
      <c r="BQ88" s="2">
        <v>8.3091735999999994</v>
      </c>
      <c r="BR88" s="2">
        <v>1.6849525999999999</v>
      </c>
      <c r="BS88" s="2">
        <v>0.26659359999999999</v>
      </c>
      <c r="BT88" s="2">
        <v>19.100000000000001</v>
      </c>
      <c r="BU88" s="2">
        <v>0.5</v>
      </c>
      <c r="BV88" s="2">
        <v>0.56789520000000004</v>
      </c>
      <c r="BW88" s="2">
        <v>1.9570543</v>
      </c>
      <c r="BX88" s="2">
        <v>2.4804544000000002</v>
      </c>
      <c r="BY88" s="2">
        <v>3.7680058000000001</v>
      </c>
      <c r="BZ88" s="2">
        <v>1.4345903</v>
      </c>
      <c r="CA88" s="2">
        <v>6.7679248000000003</v>
      </c>
      <c r="CB88" s="2">
        <v>1.3675923000000001</v>
      </c>
      <c r="CC88" s="2">
        <v>0.29549510000000001</v>
      </c>
      <c r="CD88" s="2">
        <v>35.1</v>
      </c>
      <c r="CE88" s="2">
        <v>0.5</v>
      </c>
      <c r="CF88" s="2">
        <v>0.56358209999999997</v>
      </c>
      <c r="CG88" s="2">
        <v>2.8565805000000002</v>
      </c>
      <c r="CH88" s="2">
        <v>2.7946832000000001</v>
      </c>
      <c r="CI88" s="2">
        <v>17.247846599999999</v>
      </c>
      <c r="CJ88" s="2">
        <v>1.1464965</v>
      </c>
      <c r="CK88" s="2">
        <v>8.1752710000000004</v>
      </c>
      <c r="CL88" s="2">
        <v>1.6047138999999999</v>
      </c>
      <c r="CM88" s="2">
        <v>0.26659359999999999</v>
      </c>
      <c r="CO88" t="str">
        <f t="shared" si="105"/>
        <v>CA_Santa Clara0005</v>
      </c>
      <c r="CP88">
        <f t="shared" si="106"/>
        <v>37.200000000000003</v>
      </c>
      <c r="CQ88">
        <f t="shared" si="107"/>
        <v>0.5</v>
      </c>
      <c r="CR88">
        <f t="shared" si="108"/>
        <v>0.97963520000000004</v>
      </c>
      <c r="CS88">
        <f t="shared" si="109"/>
        <v>2.9145701000000002</v>
      </c>
      <c r="CT88">
        <f t="shared" si="110"/>
        <v>3.150048</v>
      </c>
      <c r="CU88">
        <f t="shared" si="111"/>
        <v>17.3904724</v>
      </c>
      <c r="CV88">
        <f t="shared" si="112"/>
        <v>1.9951331999999999</v>
      </c>
      <c r="CW88">
        <f t="shared" si="113"/>
        <v>8.3164376999999998</v>
      </c>
      <c r="CX88">
        <f t="shared" si="114"/>
        <v>1.6871119000000001</v>
      </c>
      <c r="CY88">
        <f t="shared" si="115"/>
        <v>0.26659359999999999</v>
      </c>
      <c r="CZ88">
        <f t="shared" si="116"/>
        <v>1.9999999999999787</v>
      </c>
      <c r="DA88">
        <f t="shared" si="117"/>
        <v>0.5</v>
      </c>
      <c r="DB88">
        <f t="shared" si="118"/>
        <v>6.0646999999995899E-3</v>
      </c>
      <c r="DC88">
        <f t="shared" si="119"/>
        <v>6.5761199999999409E-2</v>
      </c>
      <c r="DD88">
        <f t="shared" si="120"/>
        <v>-0.18672439999999968</v>
      </c>
      <c r="DE88">
        <f t="shared" si="121"/>
        <v>2.0650944999999972</v>
      </c>
      <c r="DF88">
        <f t="shared" si="122"/>
        <v>0.23924320000000066</v>
      </c>
      <c r="DG88">
        <f t="shared" si="123"/>
        <v>-0.81395430000000069</v>
      </c>
      <c r="DH88">
        <f t="shared" si="124"/>
        <v>0.17523349999999915</v>
      </c>
      <c r="DI88">
        <f t="shared" si="125"/>
        <v>0.42404510000000006</v>
      </c>
      <c r="DJ88">
        <f t="shared" si="126"/>
        <v>0.20000000000000284</v>
      </c>
      <c r="DK88">
        <f t="shared" si="127"/>
        <v>0</v>
      </c>
      <c r="DL88">
        <f t="shared" si="128"/>
        <v>1.3951000000000935E-3</v>
      </c>
      <c r="DM88">
        <f t="shared" si="129"/>
        <v>0</v>
      </c>
      <c r="DN88">
        <f t="shared" si="130"/>
        <v>4.5314499999999924E-2</v>
      </c>
      <c r="DO88">
        <f t="shared" si="131"/>
        <v>0</v>
      </c>
      <c r="DP88">
        <f t="shared" si="132"/>
        <v>9.6439599999999848E-2</v>
      </c>
      <c r="DQ88">
        <f t="shared" si="133"/>
        <v>3.2919899999999558E-2</v>
      </c>
      <c r="DR88">
        <f t="shared" si="134"/>
        <v>1.2654900000000024E-2</v>
      </c>
      <c r="DS88">
        <f t="shared" si="135"/>
        <v>0</v>
      </c>
      <c r="DT88">
        <f t="shared" si="136"/>
        <v>0.40000000000000568</v>
      </c>
      <c r="DU88">
        <f t="shared" si="137"/>
        <v>0</v>
      </c>
      <c r="DV88">
        <f t="shared" si="138"/>
        <v>-6.7306999999999784E-3</v>
      </c>
      <c r="DW88">
        <f t="shared" si="139"/>
        <v>1.672790000000024E-2</v>
      </c>
      <c r="DX88">
        <f t="shared" si="140"/>
        <v>-0.17621639999999994</v>
      </c>
      <c r="DY88">
        <f t="shared" si="141"/>
        <v>1.1344375000000007</v>
      </c>
      <c r="DZ88">
        <f t="shared" si="142"/>
        <v>-0.10086680000000015</v>
      </c>
      <c r="EA88">
        <f t="shared" si="143"/>
        <v>-0.45697790000000005</v>
      </c>
      <c r="EB88">
        <f t="shared" si="144"/>
        <v>-8.8255099999999809E-2</v>
      </c>
      <c r="EC88">
        <f t="shared" si="145"/>
        <v>5.9584999999999777E-3</v>
      </c>
      <c r="ED88">
        <f t="shared" si="146"/>
        <v>0.10000000000000142</v>
      </c>
      <c r="EE88">
        <f t="shared" si="147"/>
        <v>0</v>
      </c>
      <c r="EF88">
        <f t="shared" si="148"/>
        <v>9.8000000000042498E-5</v>
      </c>
      <c r="EG88">
        <f t="shared" si="149"/>
        <v>7.3480000000003542E-4</v>
      </c>
      <c r="EH88">
        <f t="shared" si="150"/>
        <v>7.4646000000000434E-3</v>
      </c>
      <c r="EI88">
        <f t="shared" si="151"/>
        <v>2.3918000000016093E-3</v>
      </c>
      <c r="EJ88">
        <f t="shared" si="152"/>
        <v>6.3829999999986953E-4</v>
      </c>
      <c r="EK88">
        <f t="shared" si="153"/>
        <v>2.4950000000000472E-2</v>
      </c>
      <c r="EL88">
        <f t="shared" si="154"/>
        <v>4.6984000000001025E-3</v>
      </c>
      <c r="EM88">
        <f t="shared" si="155"/>
        <v>0</v>
      </c>
      <c r="EN88">
        <f t="shared" si="156"/>
        <v>2.4000000000000057</v>
      </c>
      <c r="EO88">
        <f t="shared" si="157"/>
        <v>0</v>
      </c>
      <c r="EP88">
        <f t="shared" si="158"/>
        <v>5.1046800000000059E-2</v>
      </c>
      <c r="EQ88">
        <f t="shared" si="159"/>
        <v>0.27994870000000027</v>
      </c>
      <c r="ER88">
        <f t="shared" si="160"/>
        <v>0.33647699999999992</v>
      </c>
      <c r="ES88">
        <f t="shared" si="161"/>
        <v>0.41626550000000151</v>
      </c>
      <c r="ET88">
        <f t="shared" si="162"/>
        <v>0.30256589999999983</v>
      </c>
      <c r="EU88">
        <f t="shared" si="163"/>
        <v>0.77440830000000016</v>
      </c>
      <c r="EV88">
        <f t="shared" si="164"/>
        <v>0.16511240000000016</v>
      </c>
      <c r="EW88">
        <f t="shared" si="165"/>
        <v>0</v>
      </c>
      <c r="EX88">
        <f t="shared" si="166"/>
        <v>11.800000000000004</v>
      </c>
      <c r="EY88">
        <f t="shared" si="167"/>
        <v>0</v>
      </c>
      <c r="EZ88">
        <f t="shared" si="168"/>
        <v>9.9783600000000083E-2</v>
      </c>
      <c r="FA88">
        <f t="shared" si="169"/>
        <v>1.5344225000000002</v>
      </c>
      <c r="FB88">
        <f t="shared" si="170"/>
        <v>2.0930742000000002</v>
      </c>
      <c r="FC88">
        <f t="shared" si="171"/>
        <v>2.8457999999993433E-3</v>
      </c>
      <c r="FD88">
        <f t="shared" si="172"/>
        <v>3.7861600000000051E-2</v>
      </c>
      <c r="FE88">
        <f t="shared" si="173"/>
        <v>7.0581480000000001</v>
      </c>
      <c r="FF88">
        <f t="shared" si="174"/>
        <v>1.0135909000000001</v>
      </c>
      <c r="FG88">
        <f t="shared" si="175"/>
        <v>-0.13450850000000003</v>
      </c>
      <c r="FH88">
        <f t="shared" si="176"/>
        <v>0.10000000000000142</v>
      </c>
      <c r="FI88">
        <f t="shared" si="177"/>
        <v>0</v>
      </c>
      <c r="FJ88">
        <f t="shared" si="178"/>
        <v>1.8460000000009025E-4</v>
      </c>
      <c r="FK88">
        <f t="shared" si="179"/>
        <v>1.4696000000000708E-3</v>
      </c>
      <c r="FL88">
        <f t="shared" si="180"/>
        <v>5.7000999999998747E-3</v>
      </c>
      <c r="FM88">
        <f t="shared" si="181"/>
        <v>4.3448999999995408E-3</v>
      </c>
      <c r="FN88">
        <f t="shared" si="182"/>
        <v>1.0071799999999964E-2</v>
      </c>
      <c r="FO88">
        <f t="shared" si="183"/>
        <v>7.2641000000004396E-3</v>
      </c>
      <c r="FP88">
        <f t="shared" si="184"/>
        <v>2.1593000000001972E-3</v>
      </c>
      <c r="FQ88">
        <f t="shared" si="185"/>
        <v>0</v>
      </c>
      <c r="FR88">
        <f t="shared" si="186"/>
        <v>18.100000000000001</v>
      </c>
      <c r="FS88">
        <f t="shared" si="187"/>
        <v>0</v>
      </c>
      <c r="FT88">
        <f t="shared" si="188"/>
        <v>0.41173999999999999</v>
      </c>
      <c r="FU88">
        <f t="shared" si="189"/>
        <v>0.95751580000000014</v>
      </c>
      <c r="FV88">
        <f t="shared" si="190"/>
        <v>0.66959359999999979</v>
      </c>
      <c r="FW88">
        <f t="shared" si="191"/>
        <v>13.622466599999999</v>
      </c>
      <c r="FX88">
        <f t="shared" si="192"/>
        <v>0.56054289999999996</v>
      </c>
      <c r="FY88">
        <f t="shared" si="193"/>
        <v>1.5485128999999995</v>
      </c>
      <c r="FZ88">
        <f t="shared" si="194"/>
        <v>0.31951960000000001</v>
      </c>
      <c r="GA88">
        <f t="shared" si="195"/>
        <v>-2.8901500000000024E-2</v>
      </c>
      <c r="GB88">
        <f t="shared" si="196"/>
        <v>2.1000000000000014</v>
      </c>
      <c r="GC88">
        <f t="shared" si="197"/>
        <v>0</v>
      </c>
      <c r="GD88">
        <f t="shared" si="198"/>
        <v>0.41605310000000006</v>
      </c>
      <c r="GE88">
        <f t="shared" si="199"/>
        <v>5.7989599999999975E-2</v>
      </c>
      <c r="GF88">
        <f t="shared" si="200"/>
        <v>0.35536479999999981</v>
      </c>
      <c r="GG88">
        <f t="shared" si="201"/>
        <v>0.14262580000000114</v>
      </c>
      <c r="GH88">
        <f t="shared" si="202"/>
        <v>0.84863669999999991</v>
      </c>
      <c r="GI88">
        <f t="shared" si="203"/>
        <v>0.14116669999999942</v>
      </c>
      <c r="GJ88">
        <f t="shared" si="204"/>
        <v>8.2398000000000193E-2</v>
      </c>
      <c r="GK88">
        <f t="shared" si="205"/>
        <v>0</v>
      </c>
    </row>
    <row r="89" spans="1:193" x14ac:dyDescent="0.25">
      <c r="A89" t="s">
        <v>431</v>
      </c>
      <c r="B89">
        <v>13.1</v>
      </c>
      <c r="C89">
        <v>0.5</v>
      </c>
      <c r="D89">
        <v>0.4966468</v>
      </c>
      <c r="E89">
        <v>0.78104960000000001</v>
      </c>
      <c r="F89">
        <v>0.79090950000000004</v>
      </c>
      <c r="G89">
        <v>6.9587840999999999</v>
      </c>
      <c r="H89">
        <v>1.3682464000000001</v>
      </c>
      <c r="I89">
        <v>1.1192689</v>
      </c>
      <c r="J89">
        <v>0.605074</v>
      </c>
      <c r="K89">
        <v>0.50224199999999997</v>
      </c>
      <c r="L89" s="2">
        <v>12.8</v>
      </c>
      <c r="M89" s="2">
        <v>0.5</v>
      </c>
      <c r="N89" s="2">
        <v>0.51609280000000002</v>
      </c>
      <c r="O89" s="2">
        <v>0.76550079999999998</v>
      </c>
      <c r="P89" s="2">
        <v>0.73392060000000003</v>
      </c>
      <c r="Q89" s="2">
        <v>6.8573731999999996</v>
      </c>
      <c r="R89" s="2">
        <v>1.2143577000000001</v>
      </c>
      <c r="S89" s="2">
        <v>1.0987833</v>
      </c>
      <c r="T89" s="2">
        <v>0.56639240000000002</v>
      </c>
      <c r="U89" s="2">
        <v>0.56908820000000004</v>
      </c>
      <c r="V89" s="2">
        <v>11.9</v>
      </c>
      <c r="W89" s="2">
        <v>0.5</v>
      </c>
      <c r="X89" s="2">
        <v>0.28803770000000001</v>
      </c>
      <c r="Y89" s="2">
        <v>0.71385240000000005</v>
      </c>
      <c r="Z89" s="2">
        <v>0.7132117</v>
      </c>
      <c r="AA89" s="2">
        <v>6.9115887000000003</v>
      </c>
      <c r="AB89" s="2">
        <v>0.53359219999999996</v>
      </c>
      <c r="AC89" s="2">
        <v>1.7978326</v>
      </c>
      <c r="AD89" s="2">
        <v>0.37592370000000003</v>
      </c>
      <c r="AE89" s="2">
        <v>8.3502000000000007E-2</v>
      </c>
      <c r="AF89" s="2">
        <v>13.1</v>
      </c>
      <c r="AG89" s="2">
        <v>0.5</v>
      </c>
      <c r="AH89" s="2">
        <v>0.49659720000000002</v>
      </c>
      <c r="AI89" s="2">
        <v>0.7804989</v>
      </c>
      <c r="AJ89" s="2">
        <v>0.78977189999999997</v>
      </c>
      <c r="AK89" s="2">
        <v>6.9576488000000003</v>
      </c>
      <c r="AL89" s="2">
        <v>1.3674705</v>
      </c>
      <c r="AM89" s="2">
        <v>1.1162696999999999</v>
      </c>
      <c r="AN89" s="2">
        <v>0.60435220000000001</v>
      </c>
      <c r="AO89" s="2">
        <v>0.50224199999999997</v>
      </c>
      <c r="AP89" s="2">
        <v>12.8</v>
      </c>
      <c r="AQ89" s="2">
        <v>0.5</v>
      </c>
      <c r="AR89" s="2">
        <v>0.4898499</v>
      </c>
      <c r="AS89" s="2">
        <v>0.74884490000000004</v>
      </c>
      <c r="AT89" s="2">
        <v>0.74515529999999996</v>
      </c>
      <c r="AU89" s="2">
        <v>6.8970665999999996</v>
      </c>
      <c r="AV89" s="2">
        <v>1.3072318000000001</v>
      </c>
      <c r="AW89" s="2">
        <v>1.0347689</v>
      </c>
      <c r="AX89" s="2">
        <v>0.57846149999999996</v>
      </c>
      <c r="AY89" s="2">
        <v>0.50224199999999997</v>
      </c>
      <c r="AZ89" s="2">
        <v>11.1</v>
      </c>
      <c r="BA89" s="2">
        <v>0.5</v>
      </c>
      <c r="BB89" s="2">
        <v>0.4536367</v>
      </c>
      <c r="BC89" s="2">
        <v>0.61968820000000002</v>
      </c>
      <c r="BD89" s="2">
        <v>0.41314450000000003</v>
      </c>
      <c r="BE89" s="2">
        <v>7.1560816999999997</v>
      </c>
      <c r="BF89" s="2">
        <v>0.96178370000000002</v>
      </c>
      <c r="BG89" s="2">
        <v>0.29312690000000002</v>
      </c>
      <c r="BH89" s="2">
        <v>0.33593460000000003</v>
      </c>
      <c r="BI89" s="2">
        <v>0.40993740000000001</v>
      </c>
      <c r="BJ89" s="2">
        <v>13</v>
      </c>
      <c r="BK89" s="2">
        <v>0.5</v>
      </c>
      <c r="BL89" s="2">
        <v>0.49647029999999998</v>
      </c>
      <c r="BM89" s="2">
        <v>0.78013659999999996</v>
      </c>
      <c r="BN89" s="2">
        <v>0.78477419999999998</v>
      </c>
      <c r="BO89" s="2">
        <v>6.9562568999999996</v>
      </c>
      <c r="BP89" s="2">
        <v>1.3521841000000001</v>
      </c>
      <c r="BQ89" s="2">
        <v>1.1169438</v>
      </c>
      <c r="BR89" s="2">
        <v>0.60014780000000001</v>
      </c>
      <c r="BS89" s="2">
        <v>0.50224199999999997</v>
      </c>
      <c r="BT89" s="2">
        <v>10.1</v>
      </c>
      <c r="BU89" s="2">
        <v>0.5</v>
      </c>
      <c r="BV89" s="2">
        <v>0.48800250000000001</v>
      </c>
      <c r="BW89" s="2">
        <v>0.51903109999999997</v>
      </c>
      <c r="BX89" s="2">
        <v>0.63258550000000002</v>
      </c>
      <c r="BY89" s="2">
        <v>4.6687984</v>
      </c>
      <c r="BZ89" s="2">
        <v>1.8522893</v>
      </c>
      <c r="CA89" s="2">
        <v>4.5186499999999998E-2</v>
      </c>
      <c r="CB89" s="2">
        <v>0.66566720000000001</v>
      </c>
      <c r="CC89" s="2">
        <v>0.75227239999999995</v>
      </c>
      <c r="CD89" s="2">
        <v>12.4</v>
      </c>
      <c r="CE89" s="2">
        <v>0.5</v>
      </c>
      <c r="CF89" s="2">
        <v>0.32544990000000001</v>
      </c>
      <c r="CG89" s="2">
        <v>0.75247920000000001</v>
      </c>
      <c r="CH89" s="2">
        <v>0.69753279999999995</v>
      </c>
      <c r="CI89" s="2">
        <v>6.8216891000000004</v>
      </c>
      <c r="CJ89" s="2">
        <v>1.1178516000000001</v>
      </c>
      <c r="CK89" s="2">
        <v>1.0899506000000001</v>
      </c>
      <c r="CL89" s="2">
        <v>0.54878159999999998</v>
      </c>
      <c r="CM89" s="2">
        <v>0.56908820000000004</v>
      </c>
      <c r="CO89" t="str">
        <f t="shared" si="105"/>
        <v>CA_Santa Cruz0007</v>
      </c>
      <c r="CP89">
        <f t="shared" si="106"/>
        <v>13.1</v>
      </c>
      <c r="CQ89">
        <f t="shared" si="107"/>
        <v>0.5</v>
      </c>
      <c r="CR89">
        <f t="shared" si="108"/>
        <v>0.4966468</v>
      </c>
      <c r="CS89">
        <f t="shared" si="109"/>
        <v>0.78104960000000001</v>
      </c>
      <c r="CT89">
        <f t="shared" si="110"/>
        <v>0.79090950000000004</v>
      </c>
      <c r="CU89">
        <f t="shared" si="111"/>
        <v>6.9587840999999999</v>
      </c>
      <c r="CV89">
        <f t="shared" si="112"/>
        <v>1.3682464000000001</v>
      </c>
      <c r="CW89">
        <f t="shared" si="113"/>
        <v>1.1192689</v>
      </c>
      <c r="CX89">
        <f t="shared" si="114"/>
        <v>0.605074</v>
      </c>
      <c r="CY89">
        <f t="shared" si="115"/>
        <v>0.50224199999999997</v>
      </c>
      <c r="CZ89">
        <f t="shared" si="116"/>
        <v>5.5000000000000036</v>
      </c>
      <c r="DA89">
        <f t="shared" si="117"/>
        <v>0.5</v>
      </c>
      <c r="DB89">
        <f t="shared" si="118"/>
        <v>7.7609400000000051E-2</v>
      </c>
      <c r="DC89">
        <f t="shared" si="119"/>
        <v>0.21268489999999995</v>
      </c>
      <c r="DD89">
        <f t="shared" si="120"/>
        <v>-2.6270000000000349E-2</v>
      </c>
      <c r="DE89">
        <f t="shared" si="121"/>
        <v>4.5150147</v>
      </c>
      <c r="DF89">
        <f t="shared" si="122"/>
        <v>0.12903609999999976</v>
      </c>
      <c r="DG89">
        <f t="shared" si="123"/>
        <v>-0.2420199999999999</v>
      </c>
      <c r="DH89">
        <f t="shared" si="124"/>
        <v>4.014300000000004E-2</v>
      </c>
      <c r="DI89">
        <f t="shared" si="125"/>
        <v>0.3749202000000002</v>
      </c>
      <c r="DJ89">
        <f t="shared" si="126"/>
        <v>0.29999999999999893</v>
      </c>
      <c r="DK89">
        <f t="shared" si="127"/>
        <v>0</v>
      </c>
      <c r="DL89">
        <f t="shared" si="128"/>
        <v>-1.9446000000000019E-2</v>
      </c>
      <c r="DM89">
        <f t="shared" si="129"/>
        <v>1.5548800000000029E-2</v>
      </c>
      <c r="DN89">
        <f t="shared" si="130"/>
        <v>5.6988900000000009E-2</v>
      </c>
      <c r="DO89">
        <f t="shared" si="131"/>
        <v>0.1014109000000003</v>
      </c>
      <c r="DP89">
        <f t="shared" si="132"/>
        <v>0.15388869999999999</v>
      </c>
      <c r="DQ89">
        <f t="shared" si="133"/>
        <v>2.0485599999999993E-2</v>
      </c>
      <c r="DR89">
        <f t="shared" si="134"/>
        <v>3.8681599999999983E-2</v>
      </c>
      <c r="DS89">
        <f t="shared" si="135"/>
        <v>-6.6846200000000078E-2</v>
      </c>
      <c r="DT89">
        <f t="shared" si="136"/>
        <v>1.1999999999999993</v>
      </c>
      <c r="DU89">
        <f t="shared" si="137"/>
        <v>0</v>
      </c>
      <c r="DV89">
        <f t="shared" si="138"/>
        <v>0.20860909999999999</v>
      </c>
      <c r="DW89">
        <f t="shared" si="139"/>
        <v>6.7197199999999957E-2</v>
      </c>
      <c r="DX89">
        <f t="shared" si="140"/>
        <v>7.7697800000000039E-2</v>
      </c>
      <c r="DY89">
        <f t="shared" si="141"/>
        <v>4.7195399999999665E-2</v>
      </c>
      <c r="DZ89">
        <f t="shared" si="142"/>
        <v>0.83465420000000012</v>
      </c>
      <c r="EA89">
        <f t="shared" si="143"/>
        <v>-0.67856369999999999</v>
      </c>
      <c r="EB89">
        <f t="shared" si="144"/>
        <v>0.22915029999999997</v>
      </c>
      <c r="EC89">
        <f t="shared" si="145"/>
        <v>0.41873999999999995</v>
      </c>
      <c r="ED89">
        <f t="shared" si="146"/>
        <v>0</v>
      </c>
      <c r="EE89">
        <f t="shared" si="147"/>
        <v>0</v>
      </c>
      <c r="EF89">
        <f t="shared" si="148"/>
        <v>4.9599999999982991E-5</v>
      </c>
      <c r="EG89">
        <f t="shared" si="149"/>
        <v>5.5070000000001507E-4</v>
      </c>
      <c r="EH89">
        <f t="shared" si="150"/>
        <v>1.1376000000000719E-3</v>
      </c>
      <c r="EI89">
        <f t="shared" si="151"/>
        <v>1.1352999999996172E-3</v>
      </c>
      <c r="EJ89">
        <f t="shared" si="152"/>
        <v>7.7590000000005155E-4</v>
      </c>
      <c r="EK89">
        <f t="shared" si="153"/>
        <v>2.9992000000000907E-3</v>
      </c>
      <c r="EL89">
        <f t="shared" si="154"/>
        <v>7.2179999999999467E-4</v>
      </c>
      <c r="EM89">
        <f t="shared" si="155"/>
        <v>0</v>
      </c>
      <c r="EN89">
        <f t="shared" si="156"/>
        <v>0.29999999999999893</v>
      </c>
      <c r="EO89">
        <f t="shared" si="157"/>
        <v>0</v>
      </c>
      <c r="EP89">
        <f t="shared" si="158"/>
        <v>6.7968999999999946E-3</v>
      </c>
      <c r="EQ89">
        <f t="shared" si="159"/>
        <v>3.2204699999999975E-2</v>
      </c>
      <c r="ER89">
        <f t="shared" si="160"/>
        <v>4.5754200000000078E-2</v>
      </c>
      <c r="ES89">
        <f t="shared" si="161"/>
        <v>6.1717500000000314E-2</v>
      </c>
      <c r="ET89">
        <f t="shared" si="162"/>
        <v>6.101460000000003E-2</v>
      </c>
      <c r="EU89">
        <f t="shared" si="163"/>
        <v>8.450000000000002E-2</v>
      </c>
      <c r="EV89">
        <f t="shared" si="164"/>
        <v>2.6612500000000039E-2</v>
      </c>
      <c r="EW89">
        <f t="shared" si="165"/>
        <v>0</v>
      </c>
      <c r="EX89">
        <f t="shared" si="166"/>
        <v>2</v>
      </c>
      <c r="EY89">
        <f t="shared" si="167"/>
        <v>0</v>
      </c>
      <c r="EZ89">
        <f t="shared" si="168"/>
        <v>4.3010099999999996E-2</v>
      </c>
      <c r="FA89">
        <f t="shared" si="169"/>
        <v>0.16136139999999999</v>
      </c>
      <c r="FB89">
        <f t="shared" si="170"/>
        <v>0.37776500000000002</v>
      </c>
      <c r="FC89">
        <f t="shared" si="171"/>
        <v>-0.19729759999999974</v>
      </c>
      <c r="FD89">
        <f t="shared" si="172"/>
        <v>0.40646270000000007</v>
      </c>
      <c r="FE89">
        <f t="shared" si="173"/>
        <v>0.82614199999999993</v>
      </c>
      <c r="FF89">
        <f t="shared" si="174"/>
        <v>0.26913939999999997</v>
      </c>
      <c r="FG89">
        <f t="shared" si="175"/>
        <v>9.2304599999999959E-2</v>
      </c>
      <c r="FH89">
        <f t="shared" si="176"/>
        <v>9.9999999999999645E-2</v>
      </c>
      <c r="FI89">
        <f t="shared" si="177"/>
        <v>0</v>
      </c>
      <c r="FJ89">
        <f t="shared" si="178"/>
        <v>1.7650000000002386E-4</v>
      </c>
      <c r="FK89">
        <f t="shared" si="179"/>
        <v>9.1300000000005266E-4</v>
      </c>
      <c r="FL89">
        <f t="shared" si="180"/>
        <v>6.1353000000000657E-3</v>
      </c>
      <c r="FM89">
        <f t="shared" si="181"/>
        <v>2.5272000000002848E-3</v>
      </c>
      <c r="FN89">
        <f t="shared" si="182"/>
        <v>1.6062299999999974E-2</v>
      </c>
      <c r="FO89">
        <f t="shared" si="183"/>
        <v>2.3250999999999689E-3</v>
      </c>
      <c r="FP89">
        <f t="shared" si="184"/>
        <v>4.9261999999999917E-3</v>
      </c>
      <c r="FQ89">
        <f t="shared" si="185"/>
        <v>0</v>
      </c>
      <c r="FR89">
        <f t="shared" si="186"/>
        <v>3</v>
      </c>
      <c r="FS89">
        <f t="shared" si="187"/>
        <v>0</v>
      </c>
      <c r="FT89">
        <f t="shared" si="188"/>
        <v>8.6442999999999937E-3</v>
      </c>
      <c r="FU89">
        <f t="shared" si="189"/>
        <v>0.26201850000000004</v>
      </c>
      <c r="FV89">
        <f t="shared" si="190"/>
        <v>0.15832400000000002</v>
      </c>
      <c r="FW89">
        <f t="shared" si="191"/>
        <v>2.2899856999999999</v>
      </c>
      <c r="FX89">
        <f t="shared" si="192"/>
        <v>-0.48404289999999994</v>
      </c>
      <c r="FY89">
        <f t="shared" si="193"/>
        <v>1.0740824</v>
      </c>
      <c r="FZ89">
        <f t="shared" si="194"/>
        <v>-6.0593200000000014E-2</v>
      </c>
      <c r="GA89">
        <f t="shared" si="195"/>
        <v>-0.25003039999999999</v>
      </c>
      <c r="GB89">
        <f t="shared" si="196"/>
        <v>0.69999999999999929</v>
      </c>
      <c r="GC89">
        <f t="shared" si="197"/>
        <v>0</v>
      </c>
      <c r="GD89">
        <f t="shared" si="198"/>
        <v>0.17119689999999999</v>
      </c>
      <c r="GE89">
        <f t="shared" si="199"/>
        <v>2.8570399999999996E-2</v>
      </c>
      <c r="GF89">
        <f t="shared" si="200"/>
        <v>9.337670000000009E-2</v>
      </c>
      <c r="GG89">
        <f t="shared" si="201"/>
        <v>0.13709499999999952</v>
      </c>
      <c r="GH89">
        <f t="shared" si="202"/>
        <v>0.25039480000000003</v>
      </c>
      <c r="GI89">
        <f t="shared" si="203"/>
        <v>2.9318299999999908E-2</v>
      </c>
      <c r="GJ89">
        <f t="shared" si="204"/>
        <v>5.629240000000002E-2</v>
      </c>
      <c r="GK89">
        <f t="shared" si="205"/>
        <v>-6.6846200000000078E-2</v>
      </c>
    </row>
    <row r="90" spans="1:193" x14ac:dyDescent="0.25">
      <c r="A90" t="s">
        <v>432</v>
      </c>
      <c r="B90">
        <v>21.1</v>
      </c>
      <c r="C90">
        <v>0.5</v>
      </c>
      <c r="D90">
        <v>1.2709634000000001</v>
      </c>
      <c r="E90">
        <v>1.0863543</v>
      </c>
      <c r="F90">
        <v>0.35280280000000003</v>
      </c>
      <c r="G90">
        <v>16.506666200000002</v>
      </c>
      <c r="H90">
        <v>0.96281519999999998</v>
      </c>
      <c r="I90">
        <v>9.5816899999999997E-2</v>
      </c>
      <c r="J90">
        <v>0.32737379999999999</v>
      </c>
      <c r="K90">
        <v>3.0539500000000001E-2</v>
      </c>
      <c r="L90" s="2">
        <v>21.1</v>
      </c>
      <c r="M90" s="2">
        <v>0.5</v>
      </c>
      <c r="N90" s="2">
        <v>1.2693783999999999</v>
      </c>
      <c r="O90" s="2">
        <v>1.0863543</v>
      </c>
      <c r="P90" s="2">
        <v>0.34819549999999999</v>
      </c>
      <c r="Q90" s="2">
        <v>16.506666200000002</v>
      </c>
      <c r="R90" s="2">
        <v>0.94992209999999999</v>
      </c>
      <c r="S90" s="2">
        <v>9.4565300000000005E-2</v>
      </c>
      <c r="T90" s="2">
        <v>0.32310519999999998</v>
      </c>
      <c r="U90" s="2">
        <v>3.0539500000000001E-2</v>
      </c>
      <c r="V90" s="2">
        <v>16.600000000000001</v>
      </c>
      <c r="W90" s="2">
        <v>0.5</v>
      </c>
      <c r="X90" s="2">
        <v>0.87985380000000002</v>
      </c>
      <c r="Y90" s="2">
        <v>0.77008069999999995</v>
      </c>
      <c r="Z90" s="2">
        <v>0.29682340000000002</v>
      </c>
      <c r="AA90" s="2">
        <v>12.9319782</v>
      </c>
      <c r="AB90" s="2">
        <v>0.76837529999999998</v>
      </c>
      <c r="AC90" s="2">
        <v>0.2018549</v>
      </c>
      <c r="AD90" s="2">
        <v>0.23216529999999999</v>
      </c>
      <c r="AE90" s="2">
        <v>5.6594100000000001E-2</v>
      </c>
      <c r="AF90" s="2">
        <v>21.1</v>
      </c>
      <c r="AG90" s="2">
        <v>0.5</v>
      </c>
      <c r="AH90" s="2">
        <v>1.2708364000000001</v>
      </c>
      <c r="AI90" s="2">
        <v>1.0862358999999999</v>
      </c>
      <c r="AJ90" s="2">
        <v>0.35235240000000001</v>
      </c>
      <c r="AK90" s="2">
        <v>16.505016300000001</v>
      </c>
      <c r="AL90" s="2">
        <v>0.96267579999999997</v>
      </c>
      <c r="AM90" s="2">
        <v>9.4421699999999997E-2</v>
      </c>
      <c r="AN90" s="2">
        <v>0.32740039999999998</v>
      </c>
      <c r="AO90" s="2">
        <v>3.0539500000000001E-2</v>
      </c>
      <c r="AP90" s="2">
        <v>20.8</v>
      </c>
      <c r="AQ90" s="2">
        <v>0.5</v>
      </c>
      <c r="AR90" s="2">
        <v>1.2471353000000001</v>
      </c>
      <c r="AS90" s="2">
        <v>1.0666671999999999</v>
      </c>
      <c r="AT90" s="2">
        <v>0.33282669999999998</v>
      </c>
      <c r="AU90" s="2">
        <v>16.374069200000001</v>
      </c>
      <c r="AV90" s="2">
        <v>0.90725279999999997</v>
      </c>
      <c r="AW90" s="2">
        <v>8.7567800000000001E-2</v>
      </c>
      <c r="AX90" s="2">
        <v>0.30984869999999998</v>
      </c>
      <c r="AY90" s="2">
        <v>3.0539500000000001E-2</v>
      </c>
      <c r="AZ90" s="2">
        <v>20.7</v>
      </c>
      <c r="BA90" s="2">
        <v>0.5</v>
      </c>
      <c r="BB90" s="2">
        <v>1.2392243000000001</v>
      </c>
      <c r="BC90" s="2">
        <v>1.0310941</v>
      </c>
      <c r="BD90" s="2">
        <v>0.31945899999999999</v>
      </c>
      <c r="BE90" s="2">
        <v>16.405464200000001</v>
      </c>
      <c r="BF90" s="2">
        <v>0.92081559999999996</v>
      </c>
      <c r="BG90" s="2">
        <v>2.84008E-2</v>
      </c>
      <c r="BH90" s="2">
        <v>0.31883149999999999</v>
      </c>
      <c r="BI90" s="2">
        <v>3.0539500000000001E-2</v>
      </c>
      <c r="BJ90" s="2">
        <v>21.1</v>
      </c>
      <c r="BK90" s="2">
        <v>0.5</v>
      </c>
      <c r="BL90" s="2">
        <v>1.2707995999999999</v>
      </c>
      <c r="BM90" s="2">
        <v>1.0861968</v>
      </c>
      <c r="BN90" s="2">
        <v>0.35196100000000002</v>
      </c>
      <c r="BO90" s="2">
        <v>16.504678699999999</v>
      </c>
      <c r="BP90" s="2">
        <v>0.9604277</v>
      </c>
      <c r="BQ90" s="2">
        <v>9.5714499999999994E-2</v>
      </c>
      <c r="BR90" s="2">
        <v>0.32654929999999999</v>
      </c>
      <c r="BS90" s="2">
        <v>3.0539500000000001E-2</v>
      </c>
      <c r="BT90" s="2">
        <v>15.5</v>
      </c>
      <c r="BU90" s="2">
        <v>0.5</v>
      </c>
      <c r="BV90" s="2">
        <v>0.91661300000000001</v>
      </c>
      <c r="BW90" s="2">
        <v>0.83251439999999999</v>
      </c>
      <c r="BX90" s="2">
        <v>0.25700630000000002</v>
      </c>
      <c r="BY90" s="2">
        <v>12.0262794</v>
      </c>
      <c r="BZ90" s="2">
        <v>0.71769360000000004</v>
      </c>
      <c r="CA90" s="2">
        <v>0</v>
      </c>
      <c r="CB90" s="2">
        <v>0.26476680000000002</v>
      </c>
      <c r="CC90" s="2">
        <v>6.7216999999999997E-3</v>
      </c>
      <c r="CD90" s="2">
        <v>20.100000000000001</v>
      </c>
      <c r="CE90" s="2">
        <v>0.5</v>
      </c>
      <c r="CF90" s="2">
        <v>0.93693119999999996</v>
      </c>
      <c r="CG90" s="2">
        <v>1.035882</v>
      </c>
      <c r="CH90" s="2">
        <v>0.2437907</v>
      </c>
      <c r="CI90" s="2">
        <v>16.486169799999999</v>
      </c>
      <c r="CJ90" s="2">
        <v>0.63406010000000002</v>
      </c>
      <c r="CK90" s="2">
        <v>8.2441899999999999E-2</v>
      </c>
      <c r="CL90" s="2">
        <v>0.22248889999999999</v>
      </c>
      <c r="CM90" s="2">
        <v>2.7492599999999999E-2</v>
      </c>
      <c r="CO90" t="str">
        <f t="shared" si="105"/>
        <v>CA_Shasta0004</v>
      </c>
      <c r="CP90">
        <f t="shared" si="106"/>
        <v>21.1</v>
      </c>
      <c r="CQ90">
        <f t="shared" si="107"/>
        <v>0.5</v>
      </c>
      <c r="CR90">
        <f t="shared" si="108"/>
        <v>1.2709634000000001</v>
      </c>
      <c r="CS90">
        <f t="shared" si="109"/>
        <v>1.0863543</v>
      </c>
      <c r="CT90">
        <f t="shared" si="110"/>
        <v>0.35280280000000003</v>
      </c>
      <c r="CU90">
        <f t="shared" si="111"/>
        <v>16.506666200000002</v>
      </c>
      <c r="CV90">
        <f t="shared" si="112"/>
        <v>0.96281519999999998</v>
      </c>
      <c r="CW90">
        <f t="shared" si="113"/>
        <v>9.5816899999999997E-2</v>
      </c>
      <c r="CX90">
        <f t="shared" si="114"/>
        <v>0.32737379999999999</v>
      </c>
      <c r="CY90">
        <f t="shared" si="115"/>
        <v>3.0539500000000001E-2</v>
      </c>
      <c r="CZ90">
        <f t="shared" si="116"/>
        <v>9.2999999999999972</v>
      </c>
      <c r="DA90">
        <f t="shared" si="117"/>
        <v>0.5</v>
      </c>
      <c r="DB90">
        <f t="shared" si="118"/>
        <v>0.13402819999999949</v>
      </c>
      <c r="DC90">
        <f t="shared" si="119"/>
        <v>0.39054529999999976</v>
      </c>
      <c r="DD90">
        <f t="shared" si="120"/>
        <v>3.2795399999999864E-2</v>
      </c>
      <c r="DE90">
        <f t="shared" si="121"/>
        <v>8.193658599999992</v>
      </c>
      <c r="DF90">
        <f t="shared" si="122"/>
        <v>8.151660000000005E-2</v>
      </c>
      <c r="DG90">
        <f t="shared" si="123"/>
        <v>1.4248600000000028E-2</v>
      </c>
      <c r="DH90">
        <f t="shared" si="124"/>
        <v>3.35395E-2</v>
      </c>
      <c r="DI90">
        <f t="shared" si="125"/>
        <v>2.97294E-2</v>
      </c>
      <c r="DJ90">
        <f t="shared" si="126"/>
        <v>0</v>
      </c>
      <c r="DK90">
        <f t="shared" si="127"/>
        <v>0</v>
      </c>
      <c r="DL90">
        <f t="shared" si="128"/>
        <v>1.5850000000001696E-3</v>
      </c>
      <c r="DM90">
        <f t="shared" si="129"/>
        <v>0</v>
      </c>
      <c r="DN90">
        <f t="shared" si="130"/>
        <v>4.6073000000000364E-3</v>
      </c>
      <c r="DO90">
        <f t="shared" si="131"/>
        <v>0</v>
      </c>
      <c r="DP90">
        <f t="shared" si="132"/>
        <v>1.2893099999999991E-2</v>
      </c>
      <c r="DQ90">
        <f t="shared" si="133"/>
        <v>1.2515999999999916E-3</v>
      </c>
      <c r="DR90">
        <f t="shared" si="134"/>
        <v>4.2686000000000113E-3</v>
      </c>
      <c r="DS90">
        <f t="shared" si="135"/>
        <v>0</v>
      </c>
      <c r="DT90">
        <f t="shared" si="136"/>
        <v>4.5</v>
      </c>
      <c r="DU90">
        <f t="shared" si="137"/>
        <v>0</v>
      </c>
      <c r="DV90">
        <f t="shared" si="138"/>
        <v>0.39110960000000006</v>
      </c>
      <c r="DW90">
        <f t="shared" si="139"/>
        <v>0.31627360000000004</v>
      </c>
      <c r="DX90">
        <f t="shared" si="140"/>
        <v>5.5979400000000012E-2</v>
      </c>
      <c r="DY90">
        <f t="shared" si="141"/>
        <v>3.5746880000000019</v>
      </c>
      <c r="DZ90">
        <f t="shared" si="142"/>
        <v>0.1944399</v>
      </c>
      <c r="EA90">
        <f t="shared" si="143"/>
        <v>-0.10603800000000001</v>
      </c>
      <c r="EB90">
        <f t="shared" si="144"/>
        <v>9.5208500000000001E-2</v>
      </c>
      <c r="EC90">
        <f t="shared" si="145"/>
        <v>-2.6054600000000001E-2</v>
      </c>
      <c r="ED90">
        <f t="shared" si="146"/>
        <v>0</v>
      </c>
      <c r="EE90">
        <f t="shared" si="147"/>
        <v>0</v>
      </c>
      <c r="EF90">
        <f t="shared" si="148"/>
        <v>1.2699999999998823E-4</v>
      </c>
      <c r="EG90">
        <f t="shared" si="149"/>
        <v>1.18400000000074E-4</v>
      </c>
      <c r="EH90">
        <f t="shared" si="150"/>
        <v>4.5040000000001745E-4</v>
      </c>
      <c r="EI90">
        <f t="shared" si="151"/>
        <v>1.649900000000315E-3</v>
      </c>
      <c r="EJ90">
        <f t="shared" si="152"/>
        <v>1.3940000000001174E-4</v>
      </c>
      <c r="EK90">
        <f t="shared" si="153"/>
        <v>1.3951999999999992E-3</v>
      </c>
      <c r="EL90">
        <f t="shared" si="154"/>
        <v>-2.6599999999987745E-5</v>
      </c>
      <c r="EM90">
        <f t="shared" si="155"/>
        <v>0</v>
      </c>
      <c r="EN90">
        <f t="shared" si="156"/>
        <v>0.30000000000000071</v>
      </c>
      <c r="EO90">
        <f t="shared" si="157"/>
        <v>0</v>
      </c>
      <c r="EP90">
        <f t="shared" si="158"/>
        <v>2.3828100000000019E-2</v>
      </c>
      <c r="EQ90">
        <f t="shared" si="159"/>
        <v>1.9687100000000068E-2</v>
      </c>
      <c r="ER90">
        <f t="shared" si="160"/>
        <v>1.9976100000000052E-2</v>
      </c>
      <c r="ES90">
        <f t="shared" si="161"/>
        <v>0.13259700000000052</v>
      </c>
      <c r="ET90">
        <f t="shared" si="162"/>
        <v>5.5562400000000012E-2</v>
      </c>
      <c r="EU90">
        <f t="shared" si="163"/>
        <v>8.2490999999999953E-3</v>
      </c>
      <c r="EV90">
        <f t="shared" si="164"/>
        <v>1.7525100000000016E-2</v>
      </c>
      <c r="EW90">
        <f t="shared" si="165"/>
        <v>0</v>
      </c>
      <c r="EX90">
        <f t="shared" si="166"/>
        <v>0.40000000000000213</v>
      </c>
      <c r="EY90">
        <f t="shared" si="167"/>
        <v>0</v>
      </c>
      <c r="EZ90">
        <f t="shared" si="168"/>
        <v>3.173910000000002E-2</v>
      </c>
      <c r="FA90">
        <f t="shared" si="169"/>
        <v>5.5260199999999982E-2</v>
      </c>
      <c r="FB90">
        <f t="shared" si="170"/>
        <v>3.3343800000000035E-2</v>
      </c>
      <c r="FC90">
        <f t="shared" si="171"/>
        <v>0.10120200000000068</v>
      </c>
      <c r="FD90">
        <f t="shared" si="172"/>
        <v>4.1999600000000026E-2</v>
      </c>
      <c r="FE90">
        <f t="shared" si="173"/>
        <v>6.7416099999999993E-2</v>
      </c>
      <c r="FF90">
        <f t="shared" si="174"/>
        <v>8.5423000000000027E-3</v>
      </c>
      <c r="FG90">
        <f t="shared" si="175"/>
        <v>0</v>
      </c>
      <c r="FH90">
        <f t="shared" si="176"/>
        <v>0</v>
      </c>
      <c r="FI90">
        <f t="shared" si="177"/>
        <v>0</v>
      </c>
      <c r="FJ90">
        <f t="shared" si="178"/>
        <v>1.6380000000015826E-4</v>
      </c>
      <c r="FK90">
        <f t="shared" si="179"/>
        <v>1.5750000000003261E-4</v>
      </c>
      <c r="FL90">
        <f t="shared" si="180"/>
        <v>8.4180000000000366E-4</v>
      </c>
      <c r="FM90">
        <f t="shared" si="181"/>
        <v>1.9875000000020293E-3</v>
      </c>
      <c r="FN90">
        <f t="shared" si="182"/>
        <v>2.3874999999999869E-3</v>
      </c>
      <c r="FO90">
        <f t="shared" si="183"/>
        <v>1.0240000000000249E-4</v>
      </c>
      <c r="FP90">
        <f t="shared" si="184"/>
        <v>8.2450000000000578E-4</v>
      </c>
      <c r="FQ90">
        <f t="shared" si="185"/>
        <v>0</v>
      </c>
      <c r="FR90">
        <f t="shared" si="186"/>
        <v>5.6000000000000014</v>
      </c>
      <c r="FS90">
        <f t="shared" si="187"/>
        <v>0</v>
      </c>
      <c r="FT90">
        <f t="shared" si="188"/>
        <v>0.35435040000000007</v>
      </c>
      <c r="FU90">
        <f t="shared" si="189"/>
        <v>0.25383990000000001</v>
      </c>
      <c r="FV90">
        <f t="shared" si="190"/>
        <v>9.5796500000000007E-2</v>
      </c>
      <c r="FW90">
        <f t="shared" si="191"/>
        <v>4.4803868000000016</v>
      </c>
      <c r="FX90">
        <f t="shared" si="192"/>
        <v>0.24512159999999994</v>
      </c>
      <c r="FY90">
        <f t="shared" si="193"/>
        <v>9.5816899999999997E-2</v>
      </c>
      <c r="FZ90">
        <f t="shared" si="194"/>
        <v>6.2606999999999968E-2</v>
      </c>
      <c r="GA90">
        <f t="shared" si="195"/>
        <v>2.38178E-2</v>
      </c>
      <c r="GB90">
        <f t="shared" si="196"/>
        <v>1</v>
      </c>
      <c r="GC90">
        <f t="shared" si="197"/>
        <v>0</v>
      </c>
      <c r="GD90">
        <f t="shared" si="198"/>
        <v>0.33403220000000011</v>
      </c>
      <c r="GE90">
        <f t="shared" si="199"/>
        <v>5.0472300000000025E-2</v>
      </c>
      <c r="GF90">
        <f t="shared" si="200"/>
        <v>0.10901210000000003</v>
      </c>
      <c r="GG90">
        <f t="shared" si="201"/>
        <v>2.0496400000002524E-2</v>
      </c>
      <c r="GH90">
        <f t="shared" si="202"/>
        <v>0.32875509999999997</v>
      </c>
      <c r="GI90">
        <f t="shared" si="203"/>
        <v>1.3374999999999998E-2</v>
      </c>
      <c r="GJ90">
        <f t="shared" si="204"/>
        <v>0.1048849</v>
      </c>
      <c r="GK90">
        <f t="shared" si="205"/>
        <v>3.0469000000000017E-3</v>
      </c>
    </row>
    <row r="91" spans="1:193" x14ac:dyDescent="0.25">
      <c r="A91" t="s">
        <v>433</v>
      </c>
      <c r="B91">
        <v>37.9</v>
      </c>
      <c r="C91">
        <v>0.5</v>
      </c>
      <c r="D91">
        <v>0.64440960000000003</v>
      </c>
      <c r="E91">
        <v>1.4813067</v>
      </c>
      <c r="F91">
        <v>2.7075841</v>
      </c>
      <c r="G91">
        <v>21.8542004</v>
      </c>
      <c r="H91">
        <v>1.6963024</v>
      </c>
      <c r="I91">
        <v>7.1947846000000002</v>
      </c>
      <c r="J91">
        <v>1.4618015</v>
      </c>
      <c r="K91">
        <v>0.42627510000000002</v>
      </c>
      <c r="L91" s="2">
        <v>37.799999999999997</v>
      </c>
      <c r="M91" s="2">
        <v>0.5</v>
      </c>
      <c r="N91" s="2">
        <v>0.64356950000000002</v>
      </c>
      <c r="O91" s="2">
        <v>1.4813067</v>
      </c>
      <c r="P91" s="2">
        <v>2.6793608999999998</v>
      </c>
      <c r="Q91" s="2">
        <v>21.8542004</v>
      </c>
      <c r="R91" s="2">
        <v>1.6472955</v>
      </c>
      <c r="S91" s="2">
        <v>7.1595887999999999</v>
      </c>
      <c r="T91" s="2">
        <v>1.4517856</v>
      </c>
      <c r="U91" s="2">
        <v>0.42627510000000002</v>
      </c>
      <c r="V91" s="2">
        <v>37.6</v>
      </c>
      <c r="W91" s="2">
        <v>0.5</v>
      </c>
      <c r="X91" s="2">
        <v>0.65440500000000001</v>
      </c>
      <c r="Y91" s="2">
        <v>1.4577298999999999</v>
      </c>
      <c r="Z91" s="2">
        <v>2.9662068000000001</v>
      </c>
      <c r="AA91" s="2">
        <v>20.229867899999999</v>
      </c>
      <c r="AB91" s="2">
        <v>1.8643432</v>
      </c>
      <c r="AC91" s="2">
        <v>7.8602409</v>
      </c>
      <c r="AD91" s="2">
        <v>1.5952850999999999</v>
      </c>
      <c r="AE91" s="2">
        <v>0.50063489999999999</v>
      </c>
      <c r="AF91" s="2">
        <v>37.799999999999997</v>
      </c>
      <c r="AG91" s="2">
        <v>0.5</v>
      </c>
      <c r="AH91" s="2">
        <v>0.64434519999999995</v>
      </c>
      <c r="AI91" s="2">
        <v>1.4808623000000001</v>
      </c>
      <c r="AJ91" s="2">
        <v>2.6943978999999998</v>
      </c>
      <c r="AK91" s="2">
        <v>21.852014499999999</v>
      </c>
      <c r="AL91" s="2">
        <v>1.6955625999999999</v>
      </c>
      <c r="AM91" s="2">
        <v>7.1502447</v>
      </c>
      <c r="AN91" s="2">
        <v>1.4534568999999999</v>
      </c>
      <c r="AO91" s="2">
        <v>0.42627510000000002</v>
      </c>
      <c r="AP91" s="2">
        <v>34.6</v>
      </c>
      <c r="AQ91" s="2">
        <v>0.5</v>
      </c>
      <c r="AR91" s="2">
        <v>0.5768491</v>
      </c>
      <c r="AS91" s="2">
        <v>1.2631477</v>
      </c>
      <c r="AT91" s="2">
        <v>2.2596463999999998</v>
      </c>
      <c r="AU91" s="2">
        <v>20.7679768</v>
      </c>
      <c r="AV91" s="2">
        <v>1.0232711000000001</v>
      </c>
      <c r="AW91" s="2">
        <v>6.4999266000000002</v>
      </c>
      <c r="AX91" s="2">
        <v>1.2850831</v>
      </c>
      <c r="AY91" s="2">
        <v>0.42627510000000002</v>
      </c>
      <c r="AZ91" s="2">
        <v>26.4</v>
      </c>
      <c r="BA91" s="2">
        <v>0.5</v>
      </c>
      <c r="BB91" s="2">
        <v>0.5739708</v>
      </c>
      <c r="BC91" s="2">
        <v>0.85145530000000003</v>
      </c>
      <c r="BD91" s="2">
        <v>1.1089222000000001</v>
      </c>
      <c r="BE91" s="2">
        <v>19.005676300000001</v>
      </c>
      <c r="BF91" s="2">
        <v>1.6290211999999999</v>
      </c>
      <c r="BG91" s="2">
        <v>1.7543428999999999</v>
      </c>
      <c r="BH91" s="2">
        <v>0.53806140000000002</v>
      </c>
      <c r="BI91" s="2">
        <v>0.50018940000000001</v>
      </c>
      <c r="BJ91" s="2">
        <v>37.9</v>
      </c>
      <c r="BK91" s="2">
        <v>0.5</v>
      </c>
      <c r="BL91" s="2">
        <v>0.65887759999999995</v>
      </c>
      <c r="BM91" s="2">
        <v>1.4778709000000001</v>
      </c>
      <c r="BN91" s="2">
        <v>2.9706681000000001</v>
      </c>
      <c r="BO91" s="2">
        <v>20.486625700000001</v>
      </c>
      <c r="BP91" s="2">
        <v>1.8619796</v>
      </c>
      <c r="BQ91" s="2">
        <v>7.8786044000000004</v>
      </c>
      <c r="BR91" s="2">
        <v>1.5985301999999999</v>
      </c>
      <c r="BS91" s="2">
        <v>0.50063489999999999</v>
      </c>
      <c r="BT91" s="2">
        <v>18.399999999999999</v>
      </c>
      <c r="BU91" s="2">
        <v>0.5</v>
      </c>
      <c r="BV91" s="2">
        <v>0.43020649999999999</v>
      </c>
      <c r="BW91" s="2">
        <v>0.85580239999999996</v>
      </c>
      <c r="BX91" s="2">
        <v>2.5468885999999999</v>
      </c>
      <c r="BY91" s="2">
        <v>3.4860828000000001</v>
      </c>
      <c r="BZ91" s="2">
        <v>1.7576311</v>
      </c>
      <c r="CA91" s="2">
        <v>6.6121983999999996</v>
      </c>
      <c r="CB91" s="2">
        <v>1.4180428</v>
      </c>
      <c r="CC91" s="2">
        <v>0.8150461</v>
      </c>
      <c r="CD91" s="2">
        <v>36.700000000000003</v>
      </c>
      <c r="CE91" s="2">
        <v>0.5</v>
      </c>
      <c r="CF91" s="2">
        <v>0.40420450000000002</v>
      </c>
      <c r="CG91" s="2">
        <v>1.4602746</v>
      </c>
      <c r="CH91" s="2">
        <v>2.5002558000000001</v>
      </c>
      <c r="CI91" s="2">
        <v>21.7395</v>
      </c>
      <c r="CJ91" s="2">
        <v>1.1944636</v>
      </c>
      <c r="CK91" s="2">
        <v>7.1131063000000001</v>
      </c>
      <c r="CL91" s="2">
        <v>1.4113952999999999</v>
      </c>
      <c r="CM91" s="2">
        <v>0.42627510000000002</v>
      </c>
      <c r="CO91" t="str">
        <f t="shared" si="105"/>
        <v>CA_Solano0004</v>
      </c>
      <c r="CP91">
        <f t="shared" si="106"/>
        <v>37.9</v>
      </c>
      <c r="CQ91">
        <f t="shared" si="107"/>
        <v>0.5</v>
      </c>
      <c r="CR91">
        <f t="shared" si="108"/>
        <v>0.64440960000000003</v>
      </c>
      <c r="CS91">
        <f t="shared" si="109"/>
        <v>1.4813067</v>
      </c>
      <c r="CT91">
        <f t="shared" si="110"/>
        <v>2.7075841</v>
      </c>
      <c r="CU91">
        <f t="shared" si="111"/>
        <v>21.8542004</v>
      </c>
      <c r="CV91">
        <f t="shared" si="112"/>
        <v>1.6963024</v>
      </c>
      <c r="CW91">
        <f t="shared" si="113"/>
        <v>7.1947846000000002</v>
      </c>
      <c r="CX91">
        <f t="shared" si="114"/>
        <v>1.4618015</v>
      </c>
      <c r="CY91">
        <f t="shared" si="115"/>
        <v>0.42627510000000002</v>
      </c>
      <c r="CZ91">
        <f t="shared" si="116"/>
        <v>1.9000000000000057</v>
      </c>
      <c r="DA91">
        <f t="shared" si="117"/>
        <v>0.5</v>
      </c>
      <c r="DB91">
        <f t="shared" si="118"/>
        <v>7.5560999999999767E-2</v>
      </c>
      <c r="DC91">
        <f t="shared" si="119"/>
        <v>-4.069709999999982E-2</v>
      </c>
      <c r="DD91">
        <f t="shared" si="120"/>
        <v>0.77325799999999956</v>
      </c>
      <c r="DE91">
        <f t="shared" si="121"/>
        <v>-3.557458399999998</v>
      </c>
      <c r="DF91">
        <f t="shared" si="122"/>
        <v>0.79945109999999997</v>
      </c>
      <c r="DG91">
        <f t="shared" si="123"/>
        <v>1.6647607999999989</v>
      </c>
      <c r="DH91">
        <f t="shared" si="124"/>
        <v>0.51902989999999993</v>
      </c>
      <c r="DI91">
        <f t="shared" si="125"/>
        <v>1.0376799999999999</v>
      </c>
      <c r="DJ91">
        <f t="shared" si="126"/>
        <v>0.10000000000000142</v>
      </c>
      <c r="DK91">
        <f t="shared" si="127"/>
        <v>0</v>
      </c>
      <c r="DL91">
        <f t="shared" si="128"/>
        <v>8.4010000000001028E-4</v>
      </c>
      <c r="DM91">
        <f t="shared" si="129"/>
        <v>0</v>
      </c>
      <c r="DN91">
        <f t="shared" si="130"/>
        <v>2.8223200000000226E-2</v>
      </c>
      <c r="DO91">
        <f t="shared" si="131"/>
        <v>0</v>
      </c>
      <c r="DP91">
        <f t="shared" si="132"/>
        <v>4.9006899999999964E-2</v>
      </c>
      <c r="DQ91">
        <f t="shared" si="133"/>
        <v>3.5195800000000332E-2</v>
      </c>
      <c r="DR91">
        <f t="shared" si="134"/>
        <v>1.0015899999999966E-2</v>
      </c>
      <c r="DS91">
        <f t="shared" si="135"/>
        <v>0</v>
      </c>
      <c r="DT91">
        <f t="shared" si="136"/>
        <v>0.29999999999999716</v>
      </c>
      <c r="DU91">
        <f t="shared" si="137"/>
        <v>0</v>
      </c>
      <c r="DV91">
        <f t="shared" si="138"/>
        <v>-9.9953999999999876E-3</v>
      </c>
      <c r="DW91">
        <f t="shared" si="139"/>
        <v>2.3576800000000064E-2</v>
      </c>
      <c r="DX91">
        <f t="shared" si="140"/>
        <v>-0.25862270000000009</v>
      </c>
      <c r="DY91">
        <f t="shared" si="141"/>
        <v>1.6243325000000013</v>
      </c>
      <c r="DZ91">
        <f t="shared" si="142"/>
        <v>-0.16804079999999999</v>
      </c>
      <c r="EA91">
        <f t="shared" si="143"/>
        <v>-0.66545629999999978</v>
      </c>
      <c r="EB91">
        <f t="shared" si="144"/>
        <v>-0.13348359999999992</v>
      </c>
      <c r="EC91">
        <f t="shared" si="145"/>
        <v>-7.4359799999999976E-2</v>
      </c>
      <c r="ED91">
        <f t="shared" si="146"/>
        <v>0.10000000000000142</v>
      </c>
      <c r="EE91">
        <f t="shared" si="147"/>
        <v>0</v>
      </c>
      <c r="EF91">
        <f t="shared" si="148"/>
        <v>6.4400000000075508E-5</v>
      </c>
      <c r="EG91">
        <f t="shared" si="149"/>
        <v>4.4439999999990043E-4</v>
      </c>
      <c r="EH91">
        <f t="shared" si="150"/>
        <v>1.3186200000000259E-2</v>
      </c>
      <c r="EI91">
        <f t="shared" si="151"/>
        <v>2.185900000000629E-3</v>
      </c>
      <c r="EJ91">
        <f t="shared" si="152"/>
        <v>7.3980000000006818E-4</v>
      </c>
      <c r="EK91">
        <f t="shared" si="153"/>
        <v>4.4539900000000188E-2</v>
      </c>
      <c r="EL91">
        <f t="shared" si="154"/>
        <v>8.3446000000000353E-3</v>
      </c>
      <c r="EM91">
        <f t="shared" si="155"/>
        <v>0</v>
      </c>
      <c r="EN91">
        <f t="shared" si="156"/>
        <v>3.2999999999999972</v>
      </c>
      <c r="EO91">
        <f t="shared" si="157"/>
        <v>0</v>
      </c>
      <c r="EP91">
        <f t="shared" si="158"/>
        <v>6.7560500000000023E-2</v>
      </c>
      <c r="EQ91">
        <f t="shared" si="159"/>
        <v>0.21815899999999999</v>
      </c>
      <c r="ER91">
        <f t="shared" si="160"/>
        <v>0.44793770000000022</v>
      </c>
      <c r="ES91">
        <f t="shared" si="161"/>
        <v>1.0862236000000003</v>
      </c>
      <c r="ET91">
        <f t="shared" si="162"/>
        <v>0.67303129999999989</v>
      </c>
      <c r="EU91">
        <f t="shared" si="163"/>
        <v>0.69485799999999998</v>
      </c>
      <c r="EV91">
        <f t="shared" si="164"/>
        <v>0.17671839999999994</v>
      </c>
      <c r="EW91">
        <f t="shared" si="165"/>
        <v>0</v>
      </c>
      <c r="EX91">
        <f t="shared" si="166"/>
        <v>11.5</v>
      </c>
      <c r="EY91">
        <f t="shared" si="167"/>
        <v>0</v>
      </c>
      <c r="EZ91">
        <f t="shared" si="168"/>
        <v>7.0438800000000024E-2</v>
      </c>
      <c r="FA91">
        <f t="shared" si="169"/>
        <v>0.62985139999999995</v>
      </c>
      <c r="FB91">
        <f t="shared" si="170"/>
        <v>1.5986619</v>
      </c>
      <c r="FC91">
        <f t="shared" si="171"/>
        <v>2.8485240999999988</v>
      </c>
      <c r="FD91">
        <f t="shared" si="172"/>
        <v>6.7281200000000041E-2</v>
      </c>
      <c r="FE91">
        <f t="shared" si="173"/>
        <v>5.4404417</v>
      </c>
      <c r="FF91">
        <f t="shared" si="174"/>
        <v>0.92374009999999995</v>
      </c>
      <c r="FG91">
        <f t="shared" si="175"/>
        <v>-7.3914299999999988E-2</v>
      </c>
      <c r="FH91">
        <f t="shared" si="176"/>
        <v>0</v>
      </c>
      <c r="FI91">
        <f t="shared" si="177"/>
        <v>0</v>
      </c>
      <c r="FJ91">
        <f t="shared" si="178"/>
        <v>-1.4467999999999925E-2</v>
      </c>
      <c r="FK91">
        <f t="shared" si="179"/>
        <v>3.4357999999998778E-3</v>
      </c>
      <c r="FL91">
        <f t="shared" si="180"/>
        <v>-0.2630840000000001</v>
      </c>
      <c r="FM91">
        <f t="shared" si="181"/>
        <v>1.3675746999999987</v>
      </c>
      <c r="FN91">
        <f t="shared" si="182"/>
        <v>-0.16567719999999997</v>
      </c>
      <c r="FO91">
        <f t="shared" si="183"/>
        <v>-0.6838198000000002</v>
      </c>
      <c r="FP91">
        <f t="shared" si="184"/>
        <v>-0.13672869999999993</v>
      </c>
      <c r="FQ91">
        <f t="shared" si="185"/>
        <v>-7.4359799999999976E-2</v>
      </c>
      <c r="FR91">
        <f t="shared" si="186"/>
        <v>19.5</v>
      </c>
      <c r="FS91">
        <f t="shared" si="187"/>
        <v>0</v>
      </c>
      <c r="FT91">
        <f t="shared" si="188"/>
        <v>0.21420310000000004</v>
      </c>
      <c r="FU91">
        <f t="shared" si="189"/>
        <v>0.62550430000000001</v>
      </c>
      <c r="FV91">
        <f t="shared" si="190"/>
        <v>0.1606955000000001</v>
      </c>
      <c r="FW91">
        <f t="shared" si="191"/>
        <v>18.368117599999998</v>
      </c>
      <c r="FX91">
        <f t="shared" si="192"/>
        <v>-6.1328700000000014E-2</v>
      </c>
      <c r="FY91">
        <f t="shared" si="193"/>
        <v>0.58258620000000061</v>
      </c>
      <c r="FZ91">
        <f t="shared" si="194"/>
        <v>4.3758699999999928E-2</v>
      </c>
      <c r="GA91">
        <f t="shared" si="195"/>
        <v>-0.38877099999999998</v>
      </c>
      <c r="GB91">
        <f t="shared" si="196"/>
        <v>1.1999999999999957</v>
      </c>
      <c r="GC91">
        <f t="shared" si="197"/>
        <v>0</v>
      </c>
      <c r="GD91">
        <f t="shared" si="198"/>
        <v>0.2402051</v>
      </c>
      <c r="GE91">
        <f t="shared" si="199"/>
        <v>2.1032099999999998E-2</v>
      </c>
      <c r="GF91">
        <f t="shared" si="200"/>
        <v>0.20732829999999991</v>
      </c>
      <c r="GG91">
        <f t="shared" si="201"/>
        <v>0.11470040000000026</v>
      </c>
      <c r="GH91">
        <f t="shared" si="202"/>
        <v>0.50183880000000003</v>
      </c>
      <c r="GI91">
        <f t="shared" si="203"/>
        <v>8.1678300000000092E-2</v>
      </c>
      <c r="GJ91">
        <f t="shared" si="204"/>
        <v>5.0406200000000068E-2</v>
      </c>
      <c r="GK91">
        <f t="shared" si="205"/>
        <v>0</v>
      </c>
    </row>
    <row r="92" spans="1:193" x14ac:dyDescent="0.25">
      <c r="A92" t="s">
        <v>434</v>
      </c>
      <c r="B92">
        <v>28.5</v>
      </c>
      <c r="C92">
        <v>0.5</v>
      </c>
      <c r="D92">
        <v>0.44849689999999998</v>
      </c>
      <c r="E92">
        <v>0.81023559999999994</v>
      </c>
      <c r="F92">
        <v>1.8405737</v>
      </c>
      <c r="G92">
        <v>17.4692078</v>
      </c>
      <c r="H92">
        <v>1.7770866999999999</v>
      </c>
      <c r="I92">
        <v>4.1181326</v>
      </c>
      <c r="J92">
        <v>0.91598769999999996</v>
      </c>
      <c r="K92">
        <v>0.65361369999999996</v>
      </c>
      <c r="L92" s="2">
        <v>28.3</v>
      </c>
      <c r="M92" s="2">
        <v>0.5</v>
      </c>
      <c r="N92" s="2">
        <v>0.44751849999999999</v>
      </c>
      <c r="O92" s="2">
        <v>0.81023559999999994</v>
      </c>
      <c r="P92" s="2">
        <v>1.7884910000000001</v>
      </c>
      <c r="Q92" s="2">
        <v>17.4692078</v>
      </c>
      <c r="R92" s="2">
        <v>1.6511016999999999</v>
      </c>
      <c r="S92" s="2">
        <v>4.0965672</v>
      </c>
      <c r="T92" s="2">
        <v>0.89782720000000005</v>
      </c>
      <c r="U92" s="2">
        <v>0.65361369999999996</v>
      </c>
      <c r="V92" s="2">
        <v>27.8</v>
      </c>
      <c r="W92" s="2">
        <v>0.5</v>
      </c>
      <c r="X92" s="2">
        <v>0.43203269999999999</v>
      </c>
      <c r="Y92" s="2">
        <v>0.8149575</v>
      </c>
      <c r="Z92" s="2">
        <v>1.4931793</v>
      </c>
      <c r="AA92" s="2">
        <v>18.6254463</v>
      </c>
      <c r="AB92" s="2">
        <v>1.5713292000000001</v>
      </c>
      <c r="AC92" s="2">
        <v>3.1880492999999999</v>
      </c>
      <c r="AD92" s="2">
        <v>0.73557539999999999</v>
      </c>
      <c r="AE92" s="2">
        <v>0.45491609999999999</v>
      </c>
      <c r="AF92" s="2">
        <v>28.4</v>
      </c>
      <c r="AG92" s="2">
        <v>0.5</v>
      </c>
      <c r="AH92" s="2">
        <v>0.44845210000000002</v>
      </c>
      <c r="AI92" s="2">
        <v>0.80984690000000004</v>
      </c>
      <c r="AJ92" s="2">
        <v>1.8340118000000001</v>
      </c>
      <c r="AK92" s="2">
        <v>17.467460599999999</v>
      </c>
      <c r="AL92" s="2">
        <v>1.7763055999999999</v>
      </c>
      <c r="AM92" s="2">
        <v>4.0964793999999998</v>
      </c>
      <c r="AN92" s="2">
        <v>0.91215710000000005</v>
      </c>
      <c r="AO92" s="2">
        <v>0.65361369999999996</v>
      </c>
      <c r="AP92" s="2">
        <v>27.2</v>
      </c>
      <c r="AQ92" s="2">
        <v>0.5</v>
      </c>
      <c r="AR92" s="2">
        <v>0.43324180000000001</v>
      </c>
      <c r="AS92" s="2">
        <v>0.75745050000000003</v>
      </c>
      <c r="AT92" s="2">
        <v>1.6140189</v>
      </c>
      <c r="AU92" s="2">
        <v>17.2269726</v>
      </c>
      <c r="AV92" s="2">
        <v>1.3965139</v>
      </c>
      <c r="AW92" s="2">
        <v>3.814435</v>
      </c>
      <c r="AX92" s="2">
        <v>0.82155029999999996</v>
      </c>
      <c r="AY92" s="2">
        <v>0.65361369999999996</v>
      </c>
      <c r="AZ92" s="2">
        <v>23</v>
      </c>
      <c r="BA92" s="2">
        <v>0.5</v>
      </c>
      <c r="BB92" s="2">
        <v>0.41176499999999999</v>
      </c>
      <c r="BC92" s="2">
        <v>0.53592530000000005</v>
      </c>
      <c r="BD92" s="2">
        <v>0.69228590000000001</v>
      </c>
      <c r="BE92" s="2">
        <v>17.975463900000001</v>
      </c>
      <c r="BF92" s="2">
        <v>1.3243763</v>
      </c>
      <c r="BG92" s="2">
        <v>0.73191329999999999</v>
      </c>
      <c r="BH92" s="2">
        <v>0.4140025</v>
      </c>
      <c r="BI92" s="2">
        <v>0.50857350000000001</v>
      </c>
      <c r="BJ92" s="2">
        <v>28.4</v>
      </c>
      <c r="BK92" s="2">
        <v>0.5</v>
      </c>
      <c r="BL92" s="2">
        <v>0.44831700000000002</v>
      </c>
      <c r="BM92" s="2">
        <v>0.8092762</v>
      </c>
      <c r="BN92" s="2">
        <v>1.833823</v>
      </c>
      <c r="BO92" s="2">
        <v>17.460533099999999</v>
      </c>
      <c r="BP92" s="2">
        <v>1.7630808</v>
      </c>
      <c r="BQ92" s="2">
        <v>4.1123028000000001</v>
      </c>
      <c r="BR92" s="2">
        <v>0.91303400000000001</v>
      </c>
      <c r="BS92" s="2">
        <v>0.65361369999999996</v>
      </c>
      <c r="BT92" s="2">
        <v>13.8</v>
      </c>
      <c r="BU92" s="2">
        <v>0.5</v>
      </c>
      <c r="BV92" s="2">
        <v>0.40465689999999999</v>
      </c>
      <c r="BW92" s="2">
        <v>0.17300270000000001</v>
      </c>
      <c r="BX92" s="2">
        <v>0.6059814</v>
      </c>
      <c r="BY92" s="2">
        <v>5.2262535000000003</v>
      </c>
      <c r="BZ92" s="2">
        <v>1.8895371000000001</v>
      </c>
      <c r="CA92" s="2">
        <v>7.8534E-3</v>
      </c>
      <c r="CB92" s="2">
        <v>0.64184149999999995</v>
      </c>
      <c r="CC92" s="2">
        <v>4.4089331999999999</v>
      </c>
      <c r="CD92" s="2">
        <v>27</v>
      </c>
      <c r="CE92" s="2">
        <v>0.5</v>
      </c>
      <c r="CF92" s="2">
        <v>0.20306189999999999</v>
      </c>
      <c r="CG92" s="2">
        <v>0.78596840000000001</v>
      </c>
      <c r="CH92" s="2">
        <v>1.5799783000000001</v>
      </c>
      <c r="CI92" s="2">
        <v>17.3262672</v>
      </c>
      <c r="CJ92" s="2">
        <v>1.1082894000000001</v>
      </c>
      <c r="CK92" s="2">
        <v>4.0583992000000002</v>
      </c>
      <c r="CL92" s="2">
        <v>0.83880670000000002</v>
      </c>
      <c r="CM92" s="2">
        <v>0.65361369999999996</v>
      </c>
      <c r="CO92" t="str">
        <f t="shared" si="105"/>
        <v>CA_Sonoma0003</v>
      </c>
      <c r="CP92">
        <f t="shared" si="106"/>
        <v>28.5</v>
      </c>
      <c r="CQ92">
        <f t="shared" si="107"/>
        <v>0.5</v>
      </c>
      <c r="CR92">
        <f t="shared" si="108"/>
        <v>0.44849689999999998</v>
      </c>
      <c r="CS92">
        <f t="shared" si="109"/>
        <v>0.81023559999999994</v>
      </c>
      <c r="CT92">
        <f t="shared" si="110"/>
        <v>1.8405737</v>
      </c>
      <c r="CU92">
        <f t="shared" si="111"/>
        <v>17.4692078</v>
      </c>
      <c r="CV92">
        <f t="shared" si="112"/>
        <v>1.7770866999999999</v>
      </c>
      <c r="CW92">
        <f t="shared" si="113"/>
        <v>4.1181326</v>
      </c>
      <c r="CX92">
        <f t="shared" si="114"/>
        <v>0.91598769999999996</v>
      </c>
      <c r="CY92">
        <f t="shared" si="115"/>
        <v>0.65361369999999996</v>
      </c>
      <c r="CZ92">
        <f t="shared" si="116"/>
        <v>4.3999999999999986</v>
      </c>
      <c r="DA92">
        <f t="shared" si="117"/>
        <v>0.5</v>
      </c>
      <c r="DB92">
        <f t="shared" si="118"/>
        <v>8.9567600000000192E-2</v>
      </c>
      <c r="DC92">
        <f t="shared" si="119"/>
        <v>-0.17498609999999948</v>
      </c>
      <c r="DD92">
        <f t="shared" si="120"/>
        <v>-1.4422462999999992</v>
      </c>
      <c r="DE92">
        <f t="shared" si="121"/>
        <v>6.4931504000000029</v>
      </c>
      <c r="DF92">
        <f t="shared" si="122"/>
        <v>4.092710000000066E-2</v>
      </c>
      <c r="DG92">
        <f t="shared" si="123"/>
        <v>-4.7209285999999997</v>
      </c>
      <c r="DH92">
        <f t="shared" si="124"/>
        <v>-0.23711919999999964</v>
      </c>
      <c r="DI92">
        <f t="shared" si="125"/>
        <v>4.0651953999999995</v>
      </c>
      <c r="DJ92">
        <f t="shared" si="126"/>
        <v>0.19999999999999929</v>
      </c>
      <c r="DK92">
        <f t="shared" si="127"/>
        <v>0</v>
      </c>
      <c r="DL92">
        <f t="shared" si="128"/>
        <v>9.7839999999999039E-4</v>
      </c>
      <c r="DM92">
        <f t="shared" si="129"/>
        <v>0</v>
      </c>
      <c r="DN92">
        <f t="shared" si="130"/>
        <v>5.2082699999999926E-2</v>
      </c>
      <c r="DO92">
        <f t="shared" si="131"/>
        <v>0</v>
      </c>
      <c r="DP92">
        <f t="shared" si="132"/>
        <v>0.12598500000000001</v>
      </c>
      <c r="DQ92">
        <f t="shared" si="133"/>
        <v>2.1565400000000068E-2</v>
      </c>
      <c r="DR92">
        <f t="shared" si="134"/>
        <v>1.8160499999999913E-2</v>
      </c>
      <c r="DS92">
        <f t="shared" si="135"/>
        <v>0</v>
      </c>
      <c r="DT92">
        <f t="shared" si="136"/>
        <v>0.69999999999999929</v>
      </c>
      <c r="DU92">
        <f t="shared" si="137"/>
        <v>0</v>
      </c>
      <c r="DV92">
        <f t="shared" si="138"/>
        <v>1.6464199999999984E-2</v>
      </c>
      <c r="DW92">
        <f t="shared" si="139"/>
        <v>-4.7219000000000566E-3</v>
      </c>
      <c r="DX92">
        <f t="shared" si="140"/>
        <v>0.34739439999999999</v>
      </c>
      <c r="DY92">
        <f t="shared" si="141"/>
        <v>-1.1562385000000006</v>
      </c>
      <c r="DZ92">
        <f t="shared" si="142"/>
        <v>0.20575749999999982</v>
      </c>
      <c r="EA92">
        <f t="shared" si="143"/>
        <v>0.93008330000000017</v>
      </c>
      <c r="EB92">
        <f t="shared" si="144"/>
        <v>0.18041229999999997</v>
      </c>
      <c r="EC92">
        <f t="shared" si="145"/>
        <v>0.19869759999999997</v>
      </c>
      <c r="ED92">
        <f t="shared" si="146"/>
        <v>0.10000000000000142</v>
      </c>
      <c r="EE92">
        <f t="shared" si="147"/>
        <v>0</v>
      </c>
      <c r="EF92">
        <f t="shared" si="148"/>
        <v>4.4799999999955986E-5</v>
      </c>
      <c r="EG92">
        <f t="shared" si="149"/>
        <v>3.8869999999990856E-4</v>
      </c>
      <c r="EH92">
        <f t="shared" si="150"/>
        <v>6.5618999999998984E-3</v>
      </c>
      <c r="EI92">
        <f t="shared" si="151"/>
        <v>1.7472000000005039E-3</v>
      </c>
      <c r="EJ92">
        <f t="shared" si="152"/>
        <v>7.8109999999997903E-4</v>
      </c>
      <c r="EK92">
        <f t="shared" si="153"/>
        <v>2.1653200000000261E-2</v>
      </c>
      <c r="EL92">
        <f t="shared" si="154"/>
        <v>3.8305999999999063E-3</v>
      </c>
      <c r="EM92">
        <f t="shared" si="155"/>
        <v>0</v>
      </c>
      <c r="EN92">
        <f t="shared" si="156"/>
        <v>1.3000000000000007</v>
      </c>
      <c r="EO92">
        <f t="shared" si="157"/>
        <v>0</v>
      </c>
      <c r="EP92">
        <f t="shared" si="158"/>
        <v>1.5255099999999966E-2</v>
      </c>
      <c r="EQ92">
        <f t="shared" si="159"/>
        <v>5.2785099999999918E-2</v>
      </c>
      <c r="ER92">
        <f t="shared" si="160"/>
        <v>0.22655479999999995</v>
      </c>
      <c r="ES92">
        <f t="shared" si="161"/>
        <v>0.24223519999999965</v>
      </c>
      <c r="ET92">
        <f t="shared" si="162"/>
        <v>0.38057279999999993</v>
      </c>
      <c r="EU92">
        <f t="shared" si="163"/>
        <v>0.30369760000000001</v>
      </c>
      <c r="EV92">
        <f t="shared" si="164"/>
        <v>9.4437400000000005E-2</v>
      </c>
      <c r="EW92">
        <f t="shared" si="165"/>
        <v>0</v>
      </c>
      <c r="EX92">
        <f t="shared" si="166"/>
        <v>5.5</v>
      </c>
      <c r="EY92">
        <f t="shared" si="167"/>
        <v>0</v>
      </c>
      <c r="EZ92">
        <f t="shared" si="168"/>
        <v>3.6731899999999984E-2</v>
      </c>
      <c r="FA92">
        <f t="shared" si="169"/>
        <v>0.2743102999999999</v>
      </c>
      <c r="FB92">
        <f t="shared" si="170"/>
        <v>1.1482877999999999</v>
      </c>
      <c r="FC92">
        <f t="shared" si="171"/>
        <v>-0.50625610000000165</v>
      </c>
      <c r="FD92">
        <f t="shared" si="172"/>
        <v>0.45271039999999996</v>
      </c>
      <c r="FE92">
        <f t="shared" si="173"/>
        <v>3.3862193</v>
      </c>
      <c r="FF92">
        <f t="shared" si="174"/>
        <v>0.50198520000000002</v>
      </c>
      <c r="FG92">
        <f t="shared" si="175"/>
        <v>0.14504019999999995</v>
      </c>
      <c r="FH92">
        <f t="shared" si="176"/>
        <v>0.10000000000000142</v>
      </c>
      <c r="FI92">
        <f t="shared" si="177"/>
        <v>0</v>
      </c>
      <c r="FJ92">
        <f t="shared" si="178"/>
        <v>1.798999999999551E-4</v>
      </c>
      <c r="FK92">
        <f t="shared" si="179"/>
        <v>9.5939999999994363E-4</v>
      </c>
      <c r="FL92">
        <f t="shared" si="180"/>
        <v>6.7506999999999984E-3</v>
      </c>
      <c r="FM92">
        <f t="shared" si="181"/>
        <v>8.6747000000002572E-3</v>
      </c>
      <c r="FN92">
        <f t="shared" si="182"/>
        <v>1.4005899999999905E-2</v>
      </c>
      <c r="FO92">
        <f t="shared" si="183"/>
        <v>5.8297999999998851E-3</v>
      </c>
      <c r="FP92">
        <f t="shared" si="184"/>
        <v>2.953699999999948E-3</v>
      </c>
      <c r="FQ92">
        <f t="shared" si="185"/>
        <v>0</v>
      </c>
      <c r="FR92">
        <f t="shared" si="186"/>
        <v>14.7</v>
      </c>
      <c r="FS92">
        <f t="shared" si="187"/>
        <v>0</v>
      </c>
      <c r="FT92">
        <f t="shared" si="188"/>
        <v>4.383999999999999E-2</v>
      </c>
      <c r="FU92">
        <f t="shared" si="189"/>
        <v>0.63723289999999988</v>
      </c>
      <c r="FV92">
        <f t="shared" si="190"/>
        <v>1.2345923000000001</v>
      </c>
      <c r="FW92">
        <f t="shared" si="191"/>
        <v>12.242954299999999</v>
      </c>
      <c r="FX92">
        <f t="shared" si="192"/>
        <v>-0.11245040000000017</v>
      </c>
      <c r="FY92">
        <f t="shared" si="193"/>
        <v>4.1102791999999999</v>
      </c>
      <c r="FZ92">
        <f t="shared" si="194"/>
        <v>0.27414620000000001</v>
      </c>
      <c r="GA92">
        <f t="shared" si="195"/>
        <v>-3.7553194999999997</v>
      </c>
      <c r="GB92">
        <f t="shared" si="196"/>
        <v>1.5</v>
      </c>
      <c r="GC92">
        <f t="shared" si="197"/>
        <v>0</v>
      </c>
      <c r="GD92">
        <f t="shared" si="198"/>
        <v>0.24543499999999999</v>
      </c>
      <c r="GE92">
        <f t="shared" si="199"/>
        <v>2.4267199999999933E-2</v>
      </c>
      <c r="GF92">
        <f t="shared" si="200"/>
        <v>0.26059539999999992</v>
      </c>
      <c r="GG92">
        <f t="shared" si="201"/>
        <v>0.14294059999999931</v>
      </c>
      <c r="GH92">
        <f t="shared" si="202"/>
        <v>0.66879729999999982</v>
      </c>
      <c r="GI92">
        <f t="shared" si="203"/>
        <v>5.9733399999999826E-2</v>
      </c>
      <c r="GJ92">
        <f t="shared" si="204"/>
        <v>7.7180999999999944E-2</v>
      </c>
      <c r="GK92">
        <f t="shared" si="205"/>
        <v>0</v>
      </c>
    </row>
    <row r="93" spans="1:193" x14ac:dyDescent="0.25">
      <c r="A93" t="s">
        <v>435</v>
      </c>
      <c r="B93">
        <v>52.9</v>
      </c>
      <c r="C93">
        <v>0.5</v>
      </c>
      <c r="D93">
        <v>1.6479429999999999</v>
      </c>
      <c r="E93">
        <v>2.4239218</v>
      </c>
      <c r="F93">
        <v>4.6247252999999997</v>
      </c>
      <c r="G93">
        <v>25.438184700000001</v>
      </c>
      <c r="H93">
        <v>3.4179542000000001</v>
      </c>
      <c r="I93">
        <v>11.548492400000001</v>
      </c>
      <c r="J93">
        <v>2.9483263000000002</v>
      </c>
      <c r="K93">
        <v>0.38378299999999999</v>
      </c>
      <c r="L93" s="2">
        <v>52.5</v>
      </c>
      <c r="M93" s="2">
        <v>0.5</v>
      </c>
      <c r="N93" s="2">
        <v>1.0098077000000001</v>
      </c>
      <c r="O93" s="2">
        <v>2.2695713</v>
      </c>
      <c r="P93" s="2">
        <v>5.7715106</v>
      </c>
      <c r="Q93" s="2">
        <v>19.852561999999999</v>
      </c>
      <c r="R93" s="2">
        <v>2.0879481000000002</v>
      </c>
      <c r="S93" s="2">
        <v>17.250900300000001</v>
      </c>
      <c r="T93" s="2">
        <v>3.3637679</v>
      </c>
      <c r="U93" s="2">
        <v>0.4362665</v>
      </c>
      <c r="V93" s="2">
        <v>50.8</v>
      </c>
      <c r="W93" s="2">
        <v>0.5</v>
      </c>
      <c r="X93" s="2">
        <v>0.97676039999999997</v>
      </c>
      <c r="Y93" s="2">
        <v>2.1523449000000001</v>
      </c>
      <c r="Z93" s="2">
        <v>5.6476040000000003</v>
      </c>
      <c r="AA93" s="2">
        <v>18.942850100000001</v>
      </c>
      <c r="AB93" s="2">
        <v>2.0710256</v>
      </c>
      <c r="AC93" s="2">
        <v>16.843828200000001</v>
      </c>
      <c r="AD93" s="2">
        <v>3.2865055000000001</v>
      </c>
      <c r="AE93" s="2">
        <v>0.42271760000000003</v>
      </c>
      <c r="AF93" s="2">
        <v>52.8</v>
      </c>
      <c r="AG93" s="2">
        <v>0.5</v>
      </c>
      <c r="AH93" s="2">
        <v>1.6477782999999999</v>
      </c>
      <c r="AI93" s="2">
        <v>2.4231691</v>
      </c>
      <c r="AJ93" s="2">
        <v>4.6103114999999999</v>
      </c>
      <c r="AK93" s="2">
        <v>25.4356422</v>
      </c>
      <c r="AL93" s="2">
        <v>3.4159082999999999</v>
      </c>
      <c r="AM93" s="2">
        <v>11.50142</v>
      </c>
      <c r="AN93" s="2">
        <v>2.9390640000000001</v>
      </c>
      <c r="AO93" s="2">
        <v>0.38378299999999999</v>
      </c>
      <c r="AP93" s="2">
        <v>49.6</v>
      </c>
      <c r="AQ93" s="2">
        <v>0.5</v>
      </c>
      <c r="AR93" s="2">
        <v>1.5718577</v>
      </c>
      <c r="AS93" s="2">
        <v>2.2527938000000001</v>
      </c>
      <c r="AT93" s="2">
        <v>4.1041717999999996</v>
      </c>
      <c r="AU93" s="2">
        <v>24.835502600000002</v>
      </c>
      <c r="AV93" s="2">
        <v>2.7339302999999999</v>
      </c>
      <c r="AW93" s="2">
        <v>10.631814</v>
      </c>
      <c r="AX93" s="2">
        <v>2.6616232000000002</v>
      </c>
      <c r="AY93" s="2">
        <v>0.38378299999999999</v>
      </c>
      <c r="AZ93" s="2">
        <v>33.200000000000003</v>
      </c>
      <c r="BA93" s="2">
        <v>0.5</v>
      </c>
      <c r="BB93" s="2">
        <v>1.4099200000000001</v>
      </c>
      <c r="BC93" s="2">
        <v>1.1743238</v>
      </c>
      <c r="BD93" s="2">
        <v>1.6579306</v>
      </c>
      <c r="BE93" s="2">
        <v>21.244863500000001</v>
      </c>
      <c r="BF93" s="2">
        <v>3.1040385000000001</v>
      </c>
      <c r="BG93" s="2">
        <v>2.3634898999999998</v>
      </c>
      <c r="BH93" s="2">
        <v>0.98651500000000003</v>
      </c>
      <c r="BI93" s="2">
        <v>0.79505009999999998</v>
      </c>
      <c r="BJ93" s="2">
        <v>52.8</v>
      </c>
      <c r="BK93" s="2">
        <v>0.5</v>
      </c>
      <c r="BL93" s="2">
        <v>1.6477069</v>
      </c>
      <c r="BM93" s="2">
        <v>2.4230919000000002</v>
      </c>
      <c r="BN93" s="2">
        <v>4.6181277999999999</v>
      </c>
      <c r="BO93" s="2">
        <v>25.433847400000001</v>
      </c>
      <c r="BP93" s="2">
        <v>3.4057281000000001</v>
      </c>
      <c r="BQ93" s="2">
        <v>11.5412865</v>
      </c>
      <c r="BR93" s="2">
        <v>2.9446444999999999</v>
      </c>
      <c r="BS93" s="2">
        <v>0.38378299999999999</v>
      </c>
      <c r="BT93" s="2">
        <v>34.299999999999997</v>
      </c>
      <c r="BU93" s="2">
        <v>0.5</v>
      </c>
      <c r="BV93" s="2">
        <v>1.047917</v>
      </c>
      <c r="BW93" s="2">
        <v>1.5726237000000001</v>
      </c>
      <c r="BX93" s="2">
        <v>4.1296368000000001</v>
      </c>
      <c r="BY93" s="2">
        <v>9.6984481999999996</v>
      </c>
      <c r="BZ93" s="2">
        <v>3.6376759999999999</v>
      </c>
      <c r="CA93" s="2">
        <v>10.3900805</v>
      </c>
      <c r="CB93" s="2">
        <v>2.5912061</v>
      </c>
      <c r="CC93" s="2">
        <v>0.78958300000000003</v>
      </c>
      <c r="CD93" s="2">
        <v>50.6</v>
      </c>
      <c r="CE93" s="2">
        <v>0.5</v>
      </c>
      <c r="CF93" s="2">
        <v>0.56071029999999999</v>
      </c>
      <c r="CG93" s="2">
        <v>2.2295932999999999</v>
      </c>
      <c r="CH93" s="2">
        <v>5.4645028</v>
      </c>
      <c r="CI93" s="2">
        <v>19.712047599999998</v>
      </c>
      <c r="CJ93" s="2">
        <v>1.3229386000000001</v>
      </c>
      <c r="CK93" s="2">
        <v>17.164333299999999</v>
      </c>
      <c r="CL93" s="2">
        <v>3.2905962</v>
      </c>
      <c r="CM93" s="2">
        <v>0.4362665</v>
      </c>
      <c r="CO93" t="str">
        <f t="shared" si="105"/>
        <v>CA_Stanislaus0005</v>
      </c>
      <c r="CP93">
        <f t="shared" si="106"/>
        <v>52.9</v>
      </c>
      <c r="CQ93">
        <f t="shared" si="107"/>
        <v>0.5</v>
      </c>
      <c r="CR93">
        <f t="shared" si="108"/>
        <v>1.6479429999999999</v>
      </c>
      <c r="CS93">
        <f t="shared" si="109"/>
        <v>2.4239218</v>
      </c>
      <c r="CT93">
        <f t="shared" si="110"/>
        <v>4.6247252999999997</v>
      </c>
      <c r="CU93">
        <f t="shared" si="111"/>
        <v>25.438184700000001</v>
      </c>
      <c r="CV93">
        <f t="shared" si="112"/>
        <v>3.4179542000000001</v>
      </c>
      <c r="CW93">
        <f t="shared" si="113"/>
        <v>11.548492400000001</v>
      </c>
      <c r="CX93">
        <f t="shared" si="114"/>
        <v>2.9483263000000002</v>
      </c>
      <c r="CY93">
        <f t="shared" si="115"/>
        <v>0.38378299999999999</v>
      </c>
      <c r="CZ93">
        <f t="shared" si="116"/>
        <v>6.3000000000000043</v>
      </c>
      <c r="DA93">
        <f t="shared" si="117"/>
        <v>0.5</v>
      </c>
      <c r="DB93">
        <f t="shared" si="118"/>
        <v>-1.6631426999999996</v>
      </c>
      <c r="DC93">
        <f t="shared" si="119"/>
        <v>-0.46994079999999983</v>
      </c>
      <c r="DD93">
        <f t="shared" si="120"/>
        <v>3.6307188000000021</v>
      </c>
      <c r="DE93">
        <f t="shared" si="121"/>
        <v>-12.911529300000005</v>
      </c>
      <c r="DF93">
        <f t="shared" si="122"/>
        <v>-2.1464859000000005</v>
      </c>
      <c r="DG93">
        <f t="shared" si="123"/>
        <v>16.847705899999994</v>
      </c>
      <c r="DH93">
        <f t="shared" si="124"/>
        <v>1.425638299999999</v>
      </c>
      <c r="DI93">
        <f t="shared" si="125"/>
        <v>1.3447517000000002</v>
      </c>
      <c r="DJ93">
        <f t="shared" si="126"/>
        <v>0.39999999999999858</v>
      </c>
      <c r="DK93">
        <f t="shared" si="127"/>
        <v>0</v>
      </c>
      <c r="DL93">
        <f t="shared" si="128"/>
        <v>0.63813529999999985</v>
      </c>
      <c r="DM93">
        <f t="shared" si="129"/>
        <v>0.15435050000000006</v>
      </c>
      <c r="DN93">
        <f t="shared" si="130"/>
        <v>-1.1467853000000003</v>
      </c>
      <c r="DO93">
        <f t="shared" si="131"/>
        <v>5.5856227000000018</v>
      </c>
      <c r="DP93">
        <f t="shared" si="132"/>
        <v>1.3300060999999999</v>
      </c>
      <c r="DQ93">
        <f t="shared" si="133"/>
        <v>-5.7024079000000008</v>
      </c>
      <c r="DR93">
        <f t="shared" si="134"/>
        <v>-0.41544159999999986</v>
      </c>
      <c r="DS93">
        <f t="shared" si="135"/>
        <v>-5.2483500000000016E-2</v>
      </c>
      <c r="DT93">
        <f t="shared" si="136"/>
        <v>2.1000000000000014</v>
      </c>
      <c r="DU93">
        <f t="shared" si="137"/>
        <v>0</v>
      </c>
      <c r="DV93">
        <f t="shared" si="138"/>
        <v>0.67118259999999996</v>
      </c>
      <c r="DW93">
        <f t="shared" si="139"/>
        <v>0.2715768999999999</v>
      </c>
      <c r="DX93">
        <f t="shared" si="140"/>
        <v>-1.0228787000000006</v>
      </c>
      <c r="DY93">
        <f t="shared" si="141"/>
        <v>6.4953345999999996</v>
      </c>
      <c r="DZ93">
        <f t="shared" si="142"/>
        <v>1.3469286</v>
      </c>
      <c r="EA93">
        <f t="shared" si="143"/>
        <v>-5.2953358000000001</v>
      </c>
      <c r="EB93">
        <f t="shared" si="144"/>
        <v>-0.3381791999999999</v>
      </c>
      <c r="EC93">
        <f t="shared" si="145"/>
        <v>-3.8934600000000041E-2</v>
      </c>
      <c r="ED93">
        <f t="shared" si="146"/>
        <v>0.10000000000000142</v>
      </c>
      <c r="EE93">
        <f t="shared" si="147"/>
        <v>0</v>
      </c>
      <c r="EF93">
        <f t="shared" si="148"/>
        <v>1.6470000000001761E-4</v>
      </c>
      <c r="EG93">
        <f t="shared" si="149"/>
        <v>7.5270000000005055E-4</v>
      </c>
      <c r="EH93">
        <f t="shared" si="150"/>
        <v>1.441379999999981E-2</v>
      </c>
      <c r="EI93">
        <f t="shared" si="151"/>
        <v>2.5425000000005582E-3</v>
      </c>
      <c r="EJ93">
        <f t="shared" si="152"/>
        <v>2.0459000000001559E-3</v>
      </c>
      <c r="EK93">
        <f t="shared" si="153"/>
        <v>4.7072400000001124E-2</v>
      </c>
      <c r="EL93">
        <f t="shared" si="154"/>
        <v>9.2623000000000566E-3</v>
      </c>
      <c r="EM93">
        <f t="shared" si="155"/>
        <v>0</v>
      </c>
      <c r="EN93">
        <f t="shared" si="156"/>
        <v>3.2999999999999972</v>
      </c>
      <c r="EO93">
        <f t="shared" si="157"/>
        <v>0</v>
      </c>
      <c r="EP93">
        <f t="shared" si="158"/>
        <v>7.6085299999999911E-2</v>
      </c>
      <c r="EQ93">
        <f t="shared" si="159"/>
        <v>0.17112799999999995</v>
      </c>
      <c r="ER93">
        <f t="shared" si="160"/>
        <v>0.52055350000000011</v>
      </c>
      <c r="ES93">
        <f t="shared" si="161"/>
        <v>0.60268209999999911</v>
      </c>
      <c r="ET93">
        <f t="shared" si="162"/>
        <v>0.68402390000000013</v>
      </c>
      <c r="EU93">
        <f t="shared" si="163"/>
        <v>0.91667840000000034</v>
      </c>
      <c r="EV93">
        <f t="shared" si="164"/>
        <v>0.28670309999999999</v>
      </c>
      <c r="EW93">
        <f t="shared" si="165"/>
        <v>0</v>
      </c>
      <c r="EX93">
        <f t="shared" si="166"/>
        <v>19.699999999999996</v>
      </c>
      <c r="EY93">
        <f t="shared" si="167"/>
        <v>0</v>
      </c>
      <c r="EZ93">
        <f t="shared" si="168"/>
        <v>0.23802299999999987</v>
      </c>
      <c r="FA93">
        <f t="shared" si="169"/>
        <v>1.249598</v>
      </c>
      <c r="FB93">
        <f t="shared" si="170"/>
        <v>2.9667946999999995</v>
      </c>
      <c r="FC93">
        <f t="shared" si="171"/>
        <v>4.1933211999999997</v>
      </c>
      <c r="FD93">
        <f t="shared" si="172"/>
        <v>0.31391569999999991</v>
      </c>
      <c r="FE93">
        <f t="shared" si="173"/>
        <v>9.1850025000000013</v>
      </c>
      <c r="FF93">
        <f t="shared" si="174"/>
        <v>1.9618113000000001</v>
      </c>
      <c r="FG93">
        <f t="shared" si="175"/>
        <v>-0.4112671</v>
      </c>
      <c r="FH93">
        <f t="shared" si="176"/>
        <v>0.10000000000000142</v>
      </c>
      <c r="FI93">
        <f t="shared" si="177"/>
        <v>0</v>
      </c>
      <c r="FJ93">
        <f t="shared" si="178"/>
        <v>2.3609999999996134E-4</v>
      </c>
      <c r="FK93">
        <f t="shared" si="179"/>
        <v>8.29899999999828E-4</v>
      </c>
      <c r="FL93">
        <f t="shared" si="180"/>
        <v>6.5974999999998118E-3</v>
      </c>
      <c r="FM93">
        <f t="shared" si="181"/>
        <v>4.3372999999995443E-3</v>
      </c>
      <c r="FN93">
        <f t="shared" si="182"/>
        <v>1.2226099999999906E-2</v>
      </c>
      <c r="FO93">
        <f t="shared" si="183"/>
        <v>7.2059000000006534E-3</v>
      </c>
      <c r="FP93">
        <f t="shared" si="184"/>
        <v>3.6818000000002904E-3</v>
      </c>
      <c r="FQ93">
        <f t="shared" si="185"/>
        <v>0</v>
      </c>
      <c r="FR93">
        <f t="shared" si="186"/>
        <v>18.600000000000001</v>
      </c>
      <c r="FS93">
        <f t="shared" si="187"/>
        <v>0</v>
      </c>
      <c r="FT93">
        <f t="shared" si="188"/>
        <v>0.60002599999999995</v>
      </c>
      <c r="FU93">
        <f t="shared" si="189"/>
        <v>0.85129809999999995</v>
      </c>
      <c r="FV93">
        <f t="shared" si="190"/>
        <v>0.4950884999999996</v>
      </c>
      <c r="FW93">
        <f t="shared" si="191"/>
        <v>15.739736500000001</v>
      </c>
      <c r="FX93">
        <f t="shared" si="192"/>
        <v>-0.21972179999999986</v>
      </c>
      <c r="FY93">
        <f t="shared" si="193"/>
        <v>1.1584119000000008</v>
      </c>
      <c r="FZ93">
        <f t="shared" si="194"/>
        <v>0.35712020000000022</v>
      </c>
      <c r="GA93">
        <f t="shared" si="195"/>
        <v>-0.40580000000000005</v>
      </c>
      <c r="GB93">
        <f t="shared" si="196"/>
        <v>2.2999999999999972</v>
      </c>
      <c r="GC93">
        <f t="shared" si="197"/>
        <v>0</v>
      </c>
      <c r="GD93">
        <f t="shared" si="198"/>
        <v>1.0872326999999999</v>
      </c>
      <c r="GE93">
        <f t="shared" si="199"/>
        <v>0.19432850000000013</v>
      </c>
      <c r="GF93">
        <f t="shared" si="200"/>
        <v>-0.83977750000000029</v>
      </c>
      <c r="GG93">
        <f t="shared" si="201"/>
        <v>5.7261371000000025</v>
      </c>
      <c r="GH93">
        <f t="shared" si="202"/>
        <v>2.0950156</v>
      </c>
      <c r="GI93">
        <f t="shared" si="203"/>
        <v>-5.6158408999999985</v>
      </c>
      <c r="GJ93">
        <f t="shared" si="204"/>
        <v>-0.34226989999999979</v>
      </c>
      <c r="GK93">
        <f t="shared" si="205"/>
        <v>-5.2483500000000016E-2</v>
      </c>
    </row>
    <row r="94" spans="1:193" x14ac:dyDescent="0.25">
      <c r="A94" t="s">
        <v>436</v>
      </c>
      <c r="B94">
        <v>54.6</v>
      </c>
      <c r="C94">
        <v>0.5</v>
      </c>
      <c r="D94">
        <v>0.94537090000000001</v>
      </c>
      <c r="E94">
        <v>2.2473478</v>
      </c>
      <c r="F94">
        <v>5.1198335000000004</v>
      </c>
      <c r="G94">
        <v>25.1562786</v>
      </c>
      <c r="H94">
        <v>1.8427175</v>
      </c>
      <c r="I94">
        <v>15.3552532</v>
      </c>
      <c r="J94">
        <v>2.9979463000000002</v>
      </c>
      <c r="K94">
        <v>0.50191370000000002</v>
      </c>
      <c r="L94" s="2">
        <v>54.4</v>
      </c>
      <c r="M94" s="2">
        <v>0.5</v>
      </c>
      <c r="N94" s="2">
        <v>0.94291290000000005</v>
      </c>
      <c r="O94" s="2">
        <v>2.2473478</v>
      </c>
      <c r="P94" s="2">
        <v>5.0814924000000001</v>
      </c>
      <c r="Q94" s="2">
        <v>25.1562786</v>
      </c>
      <c r="R94" s="2">
        <v>1.8056787999999999</v>
      </c>
      <c r="S94" s="2">
        <v>15.2692633</v>
      </c>
      <c r="T94" s="2">
        <v>2.9791080999999999</v>
      </c>
      <c r="U94" s="2">
        <v>0.50191370000000002</v>
      </c>
      <c r="V94" s="2">
        <v>53.1</v>
      </c>
      <c r="W94" s="2">
        <v>0.5</v>
      </c>
      <c r="X94" s="2">
        <v>0.92457259999999997</v>
      </c>
      <c r="Y94" s="2">
        <v>2.1192491000000002</v>
      </c>
      <c r="Z94" s="2">
        <v>5.0763892999999998</v>
      </c>
      <c r="AA94" s="2">
        <v>23.966386799999999</v>
      </c>
      <c r="AB94" s="2">
        <v>1.8124969</v>
      </c>
      <c r="AC94" s="2">
        <v>15.2431602</v>
      </c>
      <c r="AD94" s="2">
        <v>2.9747756000000001</v>
      </c>
      <c r="AE94" s="2">
        <v>0.50191370000000002</v>
      </c>
      <c r="AF94" s="2">
        <v>54.5</v>
      </c>
      <c r="AG94" s="2">
        <v>0.5</v>
      </c>
      <c r="AH94" s="2">
        <v>0.94527629999999996</v>
      </c>
      <c r="AI94" s="2">
        <v>2.2457747000000001</v>
      </c>
      <c r="AJ94" s="2">
        <v>5.1049156</v>
      </c>
      <c r="AK94" s="2">
        <v>25.151247000000001</v>
      </c>
      <c r="AL94" s="2">
        <v>1.8408747999999999</v>
      </c>
      <c r="AM94" s="2">
        <v>15.306116100000001</v>
      </c>
      <c r="AN94" s="2">
        <v>2.9886626999999999</v>
      </c>
      <c r="AO94" s="2">
        <v>0.50191370000000002</v>
      </c>
      <c r="AP94" s="2">
        <v>51.1</v>
      </c>
      <c r="AQ94" s="2">
        <v>0.5</v>
      </c>
      <c r="AR94" s="2">
        <v>0.86595960000000005</v>
      </c>
      <c r="AS94" s="2">
        <v>2.0165453000000002</v>
      </c>
      <c r="AT94" s="2">
        <v>4.6346125999999996</v>
      </c>
      <c r="AU94" s="2">
        <v>24.2380733</v>
      </c>
      <c r="AV94" s="2">
        <v>1.3706133</v>
      </c>
      <c r="AW94" s="2">
        <v>14.2711725</v>
      </c>
      <c r="AX94" s="2">
        <v>2.7595344000000002</v>
      </c>
      <c r="AY94" s="2">
        <v>0.50191370000000002</v>
      </c>
      <c r="AZ94" s="2">
        <v>32.799999999999997</v>
      </c>
      <c r="BA94" s="2">
        <v>0.5</v>
      </c>
      <c r="BB94" s="2">
        <v>0.89778159999999996</v>
      </c>
      <c r="BC94" s="2">
        <v>1.1167606999999999</v>
      </c>
      <c r="BD94" s="2">
        <v>1.5525055999999999</v>
      </c>
      <c r="BE94" s="2">
        <v>22.730800599999998</v>
      </c>
      <c r="BF94" s="2">
        <v>1.7508322000000001</v>
      </c>
      <c r="BG94" s="2">
        <v>3.1369815000000001</v>
      </c>
      <c r="BH94" s="2">
        <v>0.74355760000000004</v>
      </c>
      <c r="BI94" s="2">
        <v>0.43237609999999999</v>
      </c>
      <c r="BJ94" s="2">
        <v>54.5</v>
      </c>
      <c r="BK94" s="2">
        <v>0.5</v>
      </c>
      <c r="BL94" s="2">
        <v>0.94499270000000002</v>
      </c>
      <c r="BM94" s="2">
        <v>2.2448758999999998</v>
      </c>
      <c r="BN94" s="2">
        <v>5.1033077000000002</v>
      </c>
      <c r="BO94" s="2">
        <v>25.146215399999999</v>
      </c>
      <c r="BP94" s="2">
        <v>1.8130497000000001</v>
      </c>
      <c r="BQ94" s="2">
        <v>15.3352919</v>
      </c>
      <c r="BR94" s="2">
        <v>2.9919568999999999</v>
      </c>
      <c r="BS94" s="2">
        <v>0.50191370000000002</v>
      </c>
      <c r="BT94" s="2">
        <v>31.7</v>
      </c>
      <c r="BU94" s="2">
        <v>0.5</v>
      </c>
      <c r="BV94" s="2">
        <v>0.60418649999999996</v>
      </c>
      <c r="BW94" s="2">
        <v>1.5477486</v>
      </c>
      <c r="BX94" s="2">
        <v>4.6222156999999999</v>
      </c>
      <c r="BY94" s="2">
        <v>5.6928657999999999</v>
      </c>
      <c r="BZ94" s="2">
        <v>1.5775504</v>
      </c>
      <c r="CA94" s="2">
        <v>13.9702091</v>
      </c>
      <c r="CB94" s="2">
        <v>2.7199073</v>
      </c>
      <c r="CC94" s="2">
        <v>0.50191370000000002</v>
      </c>
      <c r="CD94" s="2">
        <v>52.8</v>
      </c>
      <c r="CE94" s="2">
        <v>0.5</v>
      </c>
      <c r="CF94" s="2">
        <v>0.56372460000000002</v>
      </c>
      <c r="CG94" s="2">
        <v>2.2048730999999999</v>
      </c>
      <c r="CH94" s="2">
        <v>4.8222332000000003</v>
      </c>
      <c r="CI94" s="2">
        <v>24.982700300000001</v>
      </c>
      <c r="CJ94" s="2">
        <v>1.13106</v>
      </c>
      <c r="CK94" s="2">
        <v>15.217056299999999</v>
      </c>
      <c r="CL94" s="2">
        <v>2.9155638000000001</v>
      </c>
      <c r="CM94" s="2">
        <v>0.50191370000000002</v>
      </c>
      <c r="CO94" t="str">
        <f t="shared" si="105"/>
        <v>CA_Stanislaus0006</v>
      </c>
      <c r="CP94">
        <f t="shared" si="106"/>
        <v>54.6</v>
      </c>
      <c r="CQ94">
        <f t="shared" si="107"/>
        <v>0.5</v>
      </c>
      <c r="CR94">
        <f t="shared" si="108"/>
        <v>0.94537090000000001</v>
      </c>
      <c r="CS94">
        <f t="shared" si="109"/>
        <v>2.2473478</v>
      </c>
      <c r="CT94">
        <f t="shared" si="110"/>
        <v>5.1198335000000004</v>
      </c>
      <c r="CU94">
        <f t="shared" si="111"/>
        <v>25.1562786</v>
      </c>
      <c r="CV94">
        <f t="shared" si="112"/>
        <v>1.8427175</v>
      </c>
      <c r="CW94">
        <f t="shared" si="113"/>
        <v>15.3552532</v>
      </c>
      <c r="CX94">
        <f t="shared" si="114"/>
        <v>2.9979463000000002</v>
      </c>
      <c r="CY94">
        <f t="shared" si="115"/>
        <v>0.50191370000000002</v>
      </c>
      <c r="CZ94">
        <f t="shared" si="116"/>
        <v>2.6999999999999886</v>
      </c>
      <c r="DA94">
        <f t="shared" si="117"/>
        <v>0.5</v>
      </c>
      <c r="DB94">
        <f t="shared" si="118"/>
        <v>7.1810499999999888E-2</v>
      </c>
      <c r="DC94">
        <f t="shared" si="119"/>
        <v>1.174059999999999E-2</v>
      </c>
      <c r="DD94">
        <f t="shared" si="120"/>
        <v>0.15883759999999736</v>
      </c>
      <c r="DE94">
        <f t="shared" si="121"/>
        <v>0.97061759999999708</v>
      </c>
      <c r="DF94">
        <f t="shared" si="122"/>
        <v>0.20313359999999991</v>
      </c>
      <c r="DG94">
        <f t="shared" si="123"/>
        <v>0.26247850000000206</v>
      </c>
      <c r="DH94">
        <f t="shared" si="124"/>
        <v>8.7442299999998863E-2</v>
      </c>
      <c r="DI94">
        <f t="shared" si="125"/>
        <v>0.43237609999999999</v>
      </c>
      <c r="DJ94">
        <f t="shared" si="126"/>
        <v>0.20000000000000284</v>
      </c>
      <c r="DK94">
        <f t="shared" si="127"/>
        <v>0</v>
      </c>
      <c r="DL94">
        <f t="shared" si="128"/>
        <v>2.4579999999999602E-3</v>
      </c>
      <c r="DM94">
        <f t="shared" si="129"/>
        <v>0</v>
      </c>
      <c r="DN94">
        <f t="shared" si="130"/>
        <v>3.8341100000000239E-2</v>
      </c>
      <c r="DO94">
        <f t="shared" si="131"/>
        <v>0</v>
      </c>
      <c r="DP94">
        <f t="shared" si="132"/>
        <v>3.7038700000000091E-2</v>
      </c>
      <c r="DQ94">
        <f t="shared" si="133"/>
        <v>8.5989899999999508E-2</v>
      </c>
      <c r="DR94">
        <f t="shared" si="134"/>
        <v>1.8838200000000249E-2</v>
      </c>
      <c r="DS94">
        <f t="shared" si="135"/>
        <v>0</v>
      </c>
      <c r="DT94">
        <f t="shared" si="136"/>
        <v>1.5</v>
      </c>
      <c r="DU94">
        <f t="shared" si="137"/>
        <v>0</v>
      </c>
      <c r="DV94">
        <f t="shared" si="138"/>
        <v>2.0798300000000047E-2</v>
      </c>
      <c r="DW94">
        <f t="shared" si="139"/>
        <v>0.12809869999999979</v>
      </c>
      <c r="DX94">
        <f t="shared" si="140"/>
        <v>4.3444200000000599E-2</v>
      </c>
      <c r="DY94">
        <f t="shared" si="141"/>
        <v>1.1898918000000016</v>
      </c>
      <c r="DZ94">
        <f t="shared" si="142"/>
        <v>3.0220600000000042E-2</v>
      </c>
      <c r="EA94">
        <f t="shared" si="143"/>
        <v>0.11209299999999978</v>
      </c>
      <c r="EB94">
        <f t="shared" si="144"/>
        <v>2.31707000000001E-2</v>
      </c>
      <c r="EC94">
        <f t="shared" si="145"/>
        <v>0</v>
      </c>
      <c r="ED94">
        <f t="shared" si="146"/>
        <v>0.10000000000000142</v>
      </c>
      <c r="EE94">
        <f t="shared" si="147"/>
        <v>0</v>
      </c>
      <c r="EF94">
        <f t="shared" si="148"/>
        <v>9.4600000000055751E-5</v>
      </c>
      <c r="EG94">
        <f t="shared" si="149"/>
        <v>1.5730999999998829E-3</v>
      </c>
      <c r="EH94">
        <f t="shared" si="150"/>
        <v>1.4917900000000373E-2</v>
      </c>
      <c r="EI94">
        <f t="shared" si="151"/>
        <v>5.0315999999988037E-3</v>
      </c>
      <c r="EJ94">
        <f t="shared" si="152"/>
        <v>1.8427000000000859E-3</v>
      </c>
      <c r="EK94">
        <f t="shared" si="153"/>
        <v>4.9137099999999378E-2</v>
      </c>
      <c r="EL94">
        <f t="shared" si="154"/>
        <v>9.2836000000002805E-3</v>
      </c>
      <c r="EM94">
        <f t="shared" si="155"/>
        <v>0</v>
      </c>
      <c r="EN94">
        <f t="shared" si="156"/>
        <v>3.5</v>
      </c>
      <c r="EO94">
        <f t="shared" si="157"/>
        <v>0</v>
      </c>
      <c r="EP94">
        <f t="shared" si="158"/>
        <v>7.9411299999999962E-2</v>
      </c>
      <c r="EQ94">
        <f t="shared" si="159"/>
        <v>0.2308024999999998</v>
      </c>
      <c r="ER94">
        <f t="shared" si="160"/>
        <v>0.48522090000000073</v>
      </c>
      <c r="ES94">
        <f t="shared" si="161"/>
        <v>0.91820530000000034</v>
      </c>
      <c r="ET94">
        <f t="shared" si="162"/>
        <v>0.47210419999999997</v>
      </c>
      <c r="EU94">
        <f t="shared" si="163"/>
        <v>1.0840806999999995</v>
      </c>
      <c r="EV94">
        <f t="shared" si="164"/>
        <v>0.23841190000000001</v>
      </c>
      <c r="EW94">
        <f t="shared" si="165"/>
        <v>0</v>
      </c>
      <c r="EX94">
        <f t="shared" si="166"/>
        <v>21.800000000000004</v>
      </c>
      <c r="EY94">
        <f t="shared" si="167"/>
        <v>0</v>
      </c>
      <c r="EZ94">
        <f t="shared" si="168"/>
        <v>4.7589300000000057E-2</v>
      </c>
      <c r="FA94">
        <f t="shared" si="169"/>
        <v>1.1305871000000001</v>
      </c>
      <c r="FB94">
        <f t="shared" si="170"/>
        <v>3.5673279000000004</v>
      </c>
      <c r="FC94">
        <f t="shared" si="171"/>
        <v>2.4254780000000018</v>
      </c>
      <c r="FD94">
        <f t="shared" si="172"/>
        <v>9.1885299999999948E-2</v>
      </c>
      <c r="FE94">
        <f t="shared" si="173"/>
        <v>12.218271699999999</v>
      </c>
      <c r="FF94">
        <f t="shared" si="174"/>
        <v>2.2543887000000002</v>
      </c>
      <c r="FG94">
        <f t="shared" si="175"/>
        <v>6.9537600000000033E-2</v>
      </c>
      <c r="FH94">
        <f t="shared" si="176"/>
        <v>0.10000000000000142</v>
      </c>
      <c r="FI94">
        <f t="shared" si="177"/>
        <v>0</v>
      </c>
      <c r="FJ94">
        <f t="shared" si="178"/>
        <v>3.7819999999999521E-4</v>
      </c>
      <c r="FK94">
        <f t="shared" si="179"/>
        <v>2.4719000000001934E-3</v>
      </c>
      <c r="FL94">
        <f t="shared" si="180"/>
        <v>1.6525800000000146E-2</v>
      </c>
      <c r="FM94">
        <f t="shared" si="181"/>
        <v>1.006320000000116E-2</v>
      </c>
      <c r="FN94">
        <f t="shared" si="182"/>
        <v>2.9667799999999911E-2</v>
      </c>
      <c r="FO94">
        <f t="shared" si="183"/>
        <v>1.9961300000000293E-2</v>
      </c>
      <c r="FP94">
        <f t="shared" si="184"/>
        <v>5.9894000000002556E-3</v>
      </c>
      <c r="FQ94">
        <f t="shared" si="185"/>
        <v>0</v>
      </c>
      <c r="FR94">
        <f t="shared" si="186"/>
        <v>22.900000000000002</v>
      </c>
      <c r="FS94">
        <f t="shared" si="187"/>
        <v>0</v>
      </c>
      <c r="FT94">
        <f t="shared" si="188"/>
        <v>0.34118440000000005</v>
      </c>
      <c r="FU94">
        <f t="shared" si="189"/>
        <v>0.69959919999999998</v>
      </c>
      <c r="FV94">
        <f t="shared" si="190"/>
        <v>0.49761780000000044</v>
      </c>
      <c r="FW94">
        <f t="shared" si="191"/>
        <v>19.4634128</v>
      </c>
      <c r="FX94">
        <f t="shared" si="192"/>
        <v>0.26516709999999999</v>
      </c>
      <c r="FY94">
        <f t="shared" si="193"/>
        <v>1.3850441</v>
      </c>
      <c r="FZ94">
        <f t="shared" si="194"/>
        <v>0.27803900000000015</v>
      </c>
      <c r="GA94">
        <f t="shared" si="195"/>
        <v>0</v>
      </c>
      <c r="GB94">
        <f t="shared" si="196"/>
        <v>1.8000000000000043</v>
      </c>
      <c r="GC94">
        <f t="shared" si="197"/>
        <v>0</v>
      </c>
      <c r="GD94">
        <f t="shared" si="198"/>
        <v>0.38164629999999999</v>
      </c>
      <c r="GE94">
        <f t="shared" si="199"/>
        <v>4.2474700000000087E-2</v>
      </c>
      <c r="GF94">
        <f t="shared" si="200"/>
        <v>0.29760030000000004</v>
      </c>
      <c r="GG94">
        <f t="shared" si="201"/>
        <v>0.17357829999999907</v>
      </c>
      <c r="GH94">
        <f t="shared" si="202"/>
        <v>0.71165750000000005</v>
      </c>
      <c r="GI94">
        <f t="shared" si="203"/>
        <v>0.13819690000000051</v>
      </c>
      <c r="GJ94">
        <f t="shared" si="204"/>
        <v>8.2382500000000025E-2</v>
      </c>
      <c r="GK94">
        <f t="shared" si="205"/>
        <v>0</v>
      </c>
    </row>
    <row r="95" spans="1:193" x14ac:dyDescent="0.25">
      <c r="A95" t="s">
        <v>437</v>
      </c>
      <c r="B95">
        <v>41.6</v>
      </c>
      <c r="C95">
        <v>0.5</v>
      </c>
      <c r="D95">
        <v>0.6824306</v>
      </c>
      <c r="E95">
        <v>2.6755426</v>
      </c>
      <c r="F95">
        <v>2.8702923999999999</v>
      </c>
      <c r="G95">
        <v>23.418592499999999</v>
      </c>
      <c r="H95">
        <v>1.2029155</v>
      </c>
      <c r="I95">
        <v>8.3504819999999995</v>
      </c>
      <c r="J95">
        <v>1.6393441</v>
      </c>
      <c r="K95">
        <v>0.31595820000000002</v>
      </c>
      <c r="L95" s="2">
        <v>41.5</v>
      </c>
      <c r="M95" s="2">
        <v>0.5</v>
      </c>
      <c r="N95" s="2">
        <v>0.68070390000000003</v>
      </c>
      <c r="O95" s="2">
        <v>2.6755426</v>
      </c>
      <c r="P95" s="2">
        <v>2.8499572</v>
      </c>
      <c r="Q95" s="2">
        <v>23.418592499999999</v>
      </c>
      <c r="R95" s="2">
        <v>1.1833296</v>
      </c>
      <c r="S95" s="2">
        <v>8.3055448999999992</v>
      </c>
      <c r="T95" s="2">
        <v>1.6296709</v>
      </c>
      <c r="U95" s="2">
        <v>0.31595820000000002</v>
      </c>
      <c r="V95" s="2">
        <v>28.3</v>
      </c>
      <c r="W95" s="2">
        <v>0.5</v>
      </c>
      <c r="X95" s="2">
        <v>0.51266239999999996</v>
      </c>
      <c r="Y95" s="2">
        <v>1.5984467</v>
      </c>
      <c r="Z95" s="2">
        <v>2.0668817000000002</v>
      </c>
      <c r="AA95" s="2">
        <v>15.4886169</v>
      </c>
      <c r="AB95" s="2">
        <v>0.93387750000000003</v>
      </c>
      <c r="AC95" s="2">
        <v>5.9270091000000003</v>
      </c>
      <c r="AD95" s="2">
        <v>1.1688409</v>
      </c>
      <c r="AE95" s="2">
        <v>0.20313249999999999</v>
      </c>
      <c r="AF95" s="2">
        <v>41.4</v>
      </c>
      <c r="AG95" s="2">
        <v>0.5</v>
      </c>
      <c r="AH95" s="2">
        <v>0.68231339999999996</v>
      </c>
      <c r="AI95" s="2">
        <v>2.6746496999999998</v>
      </c>
      <c r="AJ95" s="2">
        <v>2.8237274000000001</v>
      </c>
      <c r="AK95" s="2">
        <v>23.413907999999999</v>
      </c>
      <c r="AL95" s="2">
        <v>1.202099</v>
      </c>
      <c r="AM95" s="2">
        <v>8.1909627999999994</v>
      </c>
      <c r="AN95" s="2">
        <v>1.6094702000000001</v>
      </c>
      <c r="AO95" s="2">
        <v>0.31595820000000002</v>
      </c>
      <c r="AP95" s="2">
        <v>39.6</v>
      </c>
      <c r="AQ95" s="2">
        <v>0.5</v>
      </c>
      <c r="AR95" s="2">
        <v>0.65526280000000003</v>
      </c>
      <c r="AS95" s="2">
        <v>2.4883986</v>
      </c>
      <c r="AT95" s="2">
        <v>2.6230774000000001</v>
      </c>
      <c r="AU95" s="2">
        <v>22.7714043</v>
      </c>
      <c r="AV95" s="2">
        <v>1.0256354000000001</v>
      </c>
      <c r="AW95" s="2">
        <v>7.7260264999999997</v>
      </c>
      <c r="AX95" s="2">
        <v>1.5110028</v>
      </c>
      <c r="AY95" s="2">
        <v>0.31595820000000002</v>
      </c>
      <c r="AZ95" s="2">
        <v>32.6</v>
      </c>
      <c r="BA95" s="2">
        <v>0.5</v>
      </c>
      <c r="BB95" s="2">
        <v>1.0858893000000001</v>
      </c>
      <c r="BC95" s="2">
        <v>1.2064313</v>
      </c>
      <c r="BD95" s="2">
        <v>0.84425439999999996</v>
      </c>
      <c r="BE95" s="2">
        <v>24.957612999999998</v>
      </c>
      <c r="BF95" s="2">
        <v>1.7480266</v>
      </c>
      <c r="BG95" s="2">
        <v>0.93175569999999996</v>
      </c>
      <c r="BH95" s="2">
        <v>0.59371269999999998</v>
      </c>
      <c r="BI95" s="2">
        <v>0.78211699999999995</v>
      </c>
      <c r="BJ95" s="2">
        <v>41.5</v>
      </c>
      <c r="BK95" s="2">
        <v>0.5</v>
      </c>
      <c r="BL95" s="2">
        <v>0.68204949999999998</v>
      </c>
      <c r="BM95" s="2">
        <v>2.6717141</v>
      </c>
      <c r="BN95" s="2">
        <v>2.8593630999999999</v>
      </c>
      <c r="BO95" s="2">
        <v>23.4087219</v>
      </c>
      <c r="BP95" s="2">
        <v>1.1799588999999999</v>
      </c>
      <c r="BQ95" s="2">
        <v>8.3423376000000005</v>
      </c>
      <c r="BR95" s="2">
        <v>1.6363030999999999</v>
      </c>
      <c r="BS95" s="2">
        <v>0.31595820000000002</v>
      </c>
      <c r="BT95" s="2">
        <v>27.2</v>
      </c>
      <c r="BU95" s="2">
        <v>0.5</v>
      </c>
      <c r="BV95" s="2">
        <v>0.95141140000000002</v>
      </c>
      <c r="BW95" s="2">
        <v>0.83510300000000004</v>
      </c>
      <c r="BX95" s="2">
        <v>1.5735812</v>
      </c>
      <c r="BY95" s="2">
        <v>16.2947636</v>
      </c>
      <c r="BZ95" s="2">
        <v>1.9603759999999999</v>
      </c>
      <c r="CA95" s="2">
        <v>3.2361149999999999</v>
      </c>
      <c r="CB95" s="2">
        <v>1.0853417000000001</v>
      </c>
      <c r="CC95" s="2">
        <v>0.81218279999999998</v>
      </c>
      <c r="CD95" s="2">
        <v>40.1</v>
      </c>
      <c r="CE95" s="2">
        <v>0.5</v>
      </c>
      <c r="CF95" s="2">
        <v>0.85257210000000005</v>
      </c>
      <c r="CG95" s="2">
        <v>1.8500072999999999</v>
      </c>
      <c r="CH95" s="2">
        <v>1.7307421000000001</v>
      </c>
      <c r="CI95" s="2">
        <v>27.347555199999999</v>
      </c>
      <c r="CJ95" s="2">
        <v>1.7356689000000001</v>
      </c>
      <c r="CK95" s="2">
        <v>3.8961945</v>
      </c>
      <c r="CL95" s="2">
        <v>1.2873425000000001</v>
      </c>
      <c r="CM95" s="2">
        <v>0.91062160000000003</v>
      </c>
      <c r="CO95" t="str">
        <f t="shared" si="105"/>
        <v>CA_Sutter0003</v>
      </c>
      <c r="CP95">
        <f t="shared" si="106"/>
        <v>41.6</v>
      </c>
      <c r="CQ95">
        <f t="shared" si="107"/>
        <v>0.5</v>
      </c>
      <c r="CR95">
        <f t="shared" si="108"/>
        <v>0.6824306</v>
      </c>
      <c r="CS95">
        <f t="shared" si="109"/>
        <v>2.6755426</v>
      </c>
      <c r="CT95">
        <f t="shared" si="110"/>
        <v>2.8702923999999999</v>
      </c>
      <c r="CU95">
        <f t="shared" si="111"/>
        <v>23.418592499999999</v>
      </c>
      <c r="CV95">
        <f t="shared" si="112"/>
        <v>1.2029155</v>
      </c>
      <c r="CW95">
        <f t="shared" si="113"/>
        <v>8.3504819999999995</v>
      </c>
      <c r="CX95">
        <f t="shared" si="114"/>
        <v>1.6393441</v>
      </c>
      <c r="CY95">
        <f t="shared" si="115"/>
        <v>0.31595820000000002</v>
      </c>
      <c r="CZ95">
        <f t="shared" si="116"/>
        <v>0.99999999999999289</v>
      </c>
      <c r="DA95">
        <f t="shared" si="117"/>
        <v>0.5</v>
      </c>
      <c r="DB95">
        <f t="shared" si="118"/>
        <v>1.3258506000000001</v>
      </c>
      <c r="DC95">
        <f t="shared" si="119"/>
        <v>-2.7285049000000008</v>
      </c>
      <c r="DD95">
        <f t="shared" si="120"/>
        <v>-2.7204622999999981</v>
      </c>
      <c r="DE95">
        <f t="shared" si="121"/>
        <v>13.171027900000002</v>
      </c>
      <c r="DF95">
        <f t="shared" si="122"/>
        <v>2.5485633999999999</v>
      </c>
      <c r="DG95">
        <f t="shared" si="123"/>
        <v>-11.897427899999997</v>
      </c>
      <c r="DH95">
        <f t="shared" si="124"/>
        <v>-0.95372389999999974</v>
      </c>
      <c r="DI95">
        <f t="shared" si="125"/>
        <v>1.7601792999999999</v>
      </c>
      <c r="DJ95">
        <f t="shared" si="126"/>
        <v>0.10000000000000142</v>
      </c>
      <c r="DK95">
        <f t="shared" si="127"/>
        <v>0</v>
      </c>
      <c r="DL95">
        <f t="shared" si="128"/>
        <v>1.7266999999999699E-3</v>
      </c>
      <c r="DM95">
        <f t="shared" si="129"/>
        <v>0</v>
      </c>
      <c r="DN95">
        <f t="shared" si="130"/>
        <v>2.0335199999999887E-2</v>
      </c>
      <c r="DO95">
        <f t="shared" si="131"/>
        <v>0</v>
      </c>
      <c r="DP95">
        <f t="shared" si="132"/>
        <v>1.9585900000000045E-2</v>
      </c>
      <c r="DQ95">
        <f t="shared" si="133"/>
        <v>4.4937100000000285E-2</v>
      </c>
      <c r="DR95">
        <f t="shared" si="134"/>
        <v>9.6731999999999374E-3</v>
      </c>
      <c r="DS95">
        <f t="shared" si="135"/>
        <v>0</v>
      </c>
      <c r="DT95">
        <f t="shared" si="136"/>
        <v>13.3</v>
      </c>
      <c r="DU95">
        <f t="shared" si="137"/>
        <v>0</v>
      </c>
      <c r="DV95">
        <f t="shared" si="138"/>
        <v>0.16976820000000004</v>
      </c>
      <c r="DW95">
        <f t="shared" si="139"/>
        <v>1.0770959</v>
      </c>
      <c r="DX95">
        <f t="shared" si="140"/>
        <v>0.8034106999999997</v>
      </c>
      <c r="DY95">
        <f t="shared" si="141"/>
        <v>7.9299755999999988</v>
      </c>
      <c r="DZ95">
        <f t="shared" si="142"/>
        <v>0.269038</v>
      </c>
      <c r="EA95">
        <f t="shared" si="143"/>
        <v>2.4234728999999993</v>
      </c>
      <c r="EB95">
        <f t="shared" si="144"/>
        <v>0.47050320000000001</v>
      </c>
      <c r="EC95">
        <f t="shared" si="145"/>
        <v>0.11282570000000003</v>
      </c>
      <c r="ED95">
        <f t="shared" si="146"/>
        <v>0.20000000000000284</v>
      </c>
      <c r="EE95">
        <f t="shared" si="147"/>
        <v>0</v>
      </c>
      <c r="EF95">
        <f t="shared" si="148"/>
        <v>1.1720000000003949E-4</v>
      </c>
      <c r="EG95">
        <f t="shared" si="149"/>
        <v>8.9290000000019631E-4</v>
      </c>
      <c r="EH95">
        <f t="shared" si="150"/>
        <v>4.6564999999999745E-2</v>
      </c>
      <c r="EI95">
        <f t="shared" si="151"/>
        <v>4.6844999999997583E-3</v>
      </c>
      <c r="EJ95">
        <f t="shared" si="152"/>
        <v>8.1649999999999778E-4</v>
      </c>
      <c r="EK95">
        <f t="shared" si="153"/>
        <v>0.15951920000000008</v>
      </c>
      <c r="EL95">
        <f t="shared" si="154"/>
        <v>2.9873899999999898E-2</v>
      </c>
      <c r="EM95">
        <f t="shared" si="155"/>
        <v>0</v>
      </c>
      <c r="EN95">
        <f t="shared" si="156"/>
        <v>2</v>
      </c>
      <c r="EO95">
        <f t="shared" si="157"/>
        <v>0</v>
      </c>
      <c r="EP95">
        <f t="shared" si="158"/>
        <v>2.7167799999999964E-2</v>
      </c>
      <c r="EQ95">
        <f t="shared" si="159"/>
        <v>0.18714399999999998</v>
      </c>
      <c r="ER95">
        <f t="shared" si="160"/>
        <v>0.24721499999999974</v>
      </c>
      <c r="ES95">
        <f t="shared" si="161"/>
        <v>0.64718819999999866</v>
      </c>
      <c r="ET95">
        <f t="shared" si="162"/>
        <v>0.17728009999999994</v>
      </c>
      <c r="EU95">
        <f t="shared" si="163"/>
        <v>0.62445549999999983</v>
      </c>
      <c r="EV95">
        <f t="shared" si="164"/>
        <v>0.12834129999999999</v>
      </c>
      <c r="EW95">
        <f t="shared" si="165"/>
        <v>0</v>
      </c>
      <c r="EX95">
        <f t="shared" si="166"/>
        <v>9</v>
      </c>
      <c r="EY95">
        <f t="shared" si="167"/>
        <v>0</v>
      </c>
      <c r="EZ95">
        <f t="shared" si="168"/>
        <v>-0.40345870000000006</v>
      </c>
      <c r="FA95">
        <f t="shared" si="169"/>
        <v>1.4691113</v>
      </c>
      <c r="FB95">
        <f t="shared" si="170"/>
        <v>2.0260379999999998</v>
      </c>
      <c r="FC95">
        <f t="shared" si="171"/>
        <v>-1.5390204999999995</v>
      </c>
      <c r="FD95">
        <f t="shared" si="172"/>
        <v>-0.54511109999999996</v>
      </c>
      <c r="FE95">
        <f t="shared" si="173"/>
        <v>7.4187262999999994</v>
      </c>
      <c r="FF95">
        <f t="shared" si="174"/>
        <v>1.0456314</v>
      </c>
      <c r="FG95">
        <f t="shared" si="175"/>
        <v>-0.46615879999999993</v>
      </c>
      <c r="FH95">
        <f t="shared" si="176"/>
        <v>0.10000000000000142</v>
      </c>
      <c r="FI95">
        <f t="shared" si="177"/>
        <v>0</v>
      </c>
      <c r="FJ95">
        <f t="shared" si="178"/>
        <v>3.8110000000002309E-4</v>
      </c>
      <c r="FK95">
        <f t="shared" si="179"/>
        <v>3.8285000000000124E-3</v>
      </c>
      <c r="FL95">
        <f t="shared" si="180"/>
        <v>1.092929999999992E-2</v>
      </c>
      <c r="FM95">
        <f t="shared" si="181"/>
        <v>9.8705999999992855E-3</v>
      </c>
      <c r="FN95">
        <f t="shared" si="182"/>
        <v>2.2956600000000105E-2</v>
      </c>
      <c r="FO95">
        <f t="shared" si="183"/>
        <v>8.1443999999990524E-3</v>
      </c>
      <c r="FP95">
        <f t="shared" si="184"/>
        <v>3.0410000000000714E-3</v>
      </c>
      <c r="FQ95">
        <f t="shared" si="185"/>
        <v>0</v>
      </c>
      <c r="FR95">
        <f t="shared" si="186"/>
        <v>14.400000000000002</v>
      </c>
      <c r="FS95">
        <f t="shared" si="187"/>
        <v>0</v>
      </c>
      <c r="FT95">
        <f t="shared" si="188"/>
        <v>-0.26898080000000002</v>
      </c>
      <c r="FU95">
        <f t="shared" si="189"/>
        <v>1.8404395999999998</v>
      </c>
      <c r="FV95">
        <f t="shared" si="190"/>
        <v>1.2967111999999998</v>
      </c>
      <c r="FW95">
        <f t="shared" si="191"/>
        <v>7.1238288999999995</v>
      </c>
      <c r="FX95">
        <f t="shared" si="192"/>
        <v>-0.75746049999999987</v>
      </c>
      <c r="FY95">
        <f t="shared" si="193"/>
        <v>5.1143669999999997</v>
      </c>
      <c r="FZ95">
        <f t="shared" si="194"/>
        <v>0.55400239999999989</v>
      </c>
      <c r="GA95">
        <f t="shared" si="195"/>
        <v>-0.49622459999999996</v>
      </c>
      <c r="GB95">
        <f t="shared" si="196"/>
        <v>1.5</v>
      </c>
      <c r="GC95">
        <f t="shared" si="197"/>
        <v>0</v>
      </c>
      <c r="GD95">
        <f t="shared" si="198"/>
        <v>-0.17014150000000006</v>
      </c>
      <c r="GE95">
        <f t="shared" si="199"/>
        <v>0.82553530000000008</v>
      </c>
      <c r="GF95">
        <f t="shared" si="200"/>
        <v>1.1395502999999998</v>
      </c>
      <c r="GG95">
        <f t="shared" si="201"/>
        <v>-3.9289626999999996</v>
      </c>
      <c r="GH95">
        <f t="shared" si="202"/>
        <v>-0.53275340000000004</v>
      </c>
      <c r="GI95">
        <f t="shared" si="203"/>
        <v>4.4542874999999995</v>
      </c>
      <c r="GJ95">
        <f t="shared" si="204"/>
        <v>0.35200159999999991</v>
      </c>
      <c r="GK95">
        <f t="shared" si="205"/>
        <v>-0.59466339999999995</v>
      </c>
    </row>
    <row r="96" spans="1:193" x14ac:dyDescent="0.25">
      <c r="A96" t="s">
        <v>438</v>
      </c>
      <c r="B96">
        <v>55.5</v>
      </c>
      <c r="C96">
        <v>0.5</v>
      </c>
      <c r="D96">
        <v>0.91448269999999998</v>
      </c>
      <c r="E96">
        <v>1.8006173000000001</v>
      </c>
      <c r="F96">
        <v>6.7211040999999998</v>
      </c>
      <c r="G96">
        <v>18.501379</v>
      </c>
      <c r="H96">
        <v>2.3596389000000002</v>
      </c>
      <c r="I96">
        <v>20.419818899999999</v>
      </c>
      <c r="J96">
        <v>3.9810064000000001</v>
      </c>
      <c r="K96">
        <v>0.33528770000000002</v>
      </c>
      <c r="L96" s="2">
        <v>55.3</v>
      </c>
      <c r="M96" s="2">
        <v>0.5</v>
      </c>
      <c r="N96" s="2">
        <v>0.91104960000000001</v>
      </c>
      <c r="O96" s="2">
        <v>1.8006173000000001</v>
      </c>
      <c r="P96" s="2">
        <v>6.6763434000000004</v>
      </c>
      <c r="Q96" s="2">
        <v>18.501379</v>
      </c>
      <c r="R96" s="2">
        <v>2.3312347</v>
      </c>
      <c r="S96" s="2">
        <v>20.299301100000001</v>
      </c>
      <c r="T96" s="2">
        <v>3.9564135</v>
      </c>
      <c r="U96" s="2">
        <v>0.33528770000000002</v>
      </c>
      <c r="V96" s="2">
        <v>52.4</v>
      </c>
      <c r="W96" s="2">
        <v>0.5</v>
      </c>
      <c r="X96" s="2">
        <v>1.0921531</v>
      </c>
      <c r="Y96" s="2">
        <v>1.5868433</v>
      </c>
      <c r="Z96" s="2">
        <v>6.7081308000000002</v>
      </c>
      <c r="AA96" s="2">
        <v>15.045058300000001</v>
      </c>
      <c r="AB96" s="2">
        <v>1.8604963000000001</v>
      </c>
      <c r="AC96" s="2">
        <v>21.1773338</v>
      </c>
      <c r="AD96" s="2">
        <v>4.0893911999999997</v>
      </c>
      <c r="AE96" s="2">
        <v>0.34457369999999998</v>
      </c>
      <c r="AF96" s="2">
        <v>55.4</v>
      </c>
      <c r="AG96" s="2">
        <v>0.5</v>
      </c>
      <c r="AH96" s="2">
        <v>0.91433750000000003</v>
      </c>
      <c r="AI96" s="2">
        <v>1.7943267000000001</v>
      </c>
      <c r="AJ96" s="2">
        <v>6.7095218000000001</v>
      </c>
      <c r="AK96" s="2">
        <v>18.490896200000002</v>
      </c>
      <c r="AL96" s="2">
        <v>2.3557434000000002</v>
      </c>
      <c r="AM96" s="2">
        <v>20.384189599999999</v>
      </c>
      <c r="AN96" s="2">
        <v>3.9740207000000001</v>
      </c>
      <c r="AO96" s="2">
        <v>0.33528770000000002</v>
      </c>
      <c r="AP96" s="2">
        <v>53</v>
      </c>
      <c r="AQ96" s="2">
        <v>0.5</v>
      </c>
      <c r="AR96" s="2">
        <v>0.88450309999999999</v>
      </c>
      <c r="AS96" s="2">
        <v>1.6585559999999999</v>
      </c>
      <c r="AT96" s="2">
        <v>6.3280887999999997</v>
      </c>
      <c r="AU96" s="2">
        <v>18.1023712</v>
      </c>
      <c r="AV96" s="2">
        <v>2.0992812999999999</v>
      </c>
      <c r="AW96" s="2">
        <v>19.3639832</v>
      </c>
      <c r="AX96" s="2">
        <v>3.7628992000000001</v>
      </c>
      <c r="AY96" s="2">
        <v>0.33528770000000002</v>
      </c>
      <c r="AZ96" s="2">
        <v>29.3</v>
      </c>
      <c r="BA96" s="2">
        <v>0.5</v>
      </c>
      <c r="BB96" s="2">
        <v>0.91169509999999998</v>
      </c>
      <c r="BC96" s="2">
        <v>0.91894299999999995</v>
      </c>
      <c r="BD96" s="2">
        <v>1.7417826999999999</v>
      </c>
      <c r="BE96" s="2">
        <v>18.528610199999999</v>
      </c>
      <c r="BF96" s="2">
        <v>2.3264792000000001</v>
      </c>
      <c r="BG96" s="2">
        <v>3.1887607999999998</v>
      </c>
      <c r="BH96" s="2">
        <v>0.91295850000000001</v>
      </c>
      <c r="BI96" s="2">
        <v>0.31644840000000002</v>
      </c>
      <c r="BJ96" s="2">
        <v>55.4</v>
      </c>
      <c r="BK96" s="2">
        <v>0.5</v>
      </c>
      <c r="BL96" s="2">
        <v>0.91428359999999997</v>
      </c>
      <c r="BM96" s="2">
        <v>1.7996901000000001</v>
      </c>
      <c r="BN96" s="2">
        <v>6.7149409999999996</v>
      </c>
      <c r="BO96" s="2">
        <v>18.4982948</v>
      </c>
      <c r="BP96" s="2">
        <v>2.3503039000000001</v>
      </c>
      <c r="BQ96" s="2">
        <v>20.4078293</v>
      </c>
      <c r="BR96" s="2">
        <v>3.9777659999999999</v>
      </c>
      <c r="BS96" s="2">
        <v>0.33528770000000002</v>
      </c>
      <c r="BT96" s="2">
        <v>36.5</v>
      </c>
      <c r="BU96" s="2">
        <v>0.5</v>
      </c>
      <c r="BV96" s="2">
        <v>0.66286420000000001</v>
      </c>
      <c r="BW96" s="2">
        <v>1.1555734</v>
      </c>
      <c r="BX96" s="2">
        <v>6.0634027000000001</v>
      </c>
      <c r="BY96" s="2">
        <v>3.2994279999999998</v>
      </c>
      <c r="BZ96" s="2">
        <v>1.5497969</v>
      </c>
      <c r="CA96" s="2">
        <v>19.277986500000001</v>
      </c>
      <c r="CB96" s="2">
        <v>3.7077211999999999</v>
      </c>
      <c r="CC96" s="2">
        <v>0.34457369999999998</v>
      </c>
      <c r="CD96" s="2">
        <v>50.9</v>
      </c>
      <c r="CE96" s="2">
        <v>0.5</v>
      </c>
      <c r="CF96" s="2">
        <v>0.81633489999999997</v>
      </c>
      <c r="CG96" s="2">
        <v>1.7890587</v>
      </c>
      <c r="CH96" s="2">
        <v>4.6332396999999998</v>
      </c>
      <c r="CI96" s="2">
        <v>24.3955479</v>
      </c>
      <c r="CJ96" s="2">
        <v>2.0881414</v>
      </c>
      <c r="CK96" s="2">
        <v>13.403324100000001</v>
      </c>
      <c r="CL96" s="2">
        <v>3.0737526000000002</v>
      </c>
      <c r="CM96" s="2">
        <v>0.2513167</v>
      </c>
      <c r="CO96" t="str">
        <f t="shared" si="105"/>
        <v>CA_Tulare2002</v>
      </c>
      <c r="CP96">
        <f t="shared" si="106"/>
        <v>55.5</v>
      </c>
      <c r="CQ96">
        <f t="shared" si="107"/>
        <v>0.5</v>
      </c>
      <c r="CR96">
        <f t="shared" si="108"/>
        <v>0.91448269999999998</v>
      </c>
      <c r="CS96">
        <f t="shared" si="109"/>
        <v>1.8006173000000001</v>
      </c>
      <c r="CT96">
        <f t="shared" si="110"/>
        <v>6.7211040999999998</v>
      </c>
      <c r="CU96">
        <f t="shared" si="111"/>
        <v>18.501379</v>
      </c>
      <c r="CV96">
        <f t="shared" si="112"/>
        <v>2.3596389000000002</v>
      </c>
      <c r="CW96">
        <f t="shared" si="113"/>
        <v>20.419818899999999</v>
      </c>
      <c r="CX96">
        <f t="shared" si="114"/>
        <v>3.9810064000000001</v>
      </c>
      <c r="CY96">
        <f t="shared" si="115"/>
        <v>0.33528770000000002</v>
      </c>
      <c r="CZ96">
        <f t="shared" si="116"/>
        <v>-0.30000000000001137</v>
      </c>
      <c r="DA96">
        <f t="shared" si="117"/>
        <v>0.5</v>
      </c>
      <c r="DB96">
        <f t="shared" si="118"/>
        <v>0.70584220000000009</v>
      </c>
      <c r="DC96">
        <f t="shared" si="119"/>
        <v>-0.10071260000000049</v>
      </c>
      <c r="DD96">
        <f t="shared" si="120"/>
        <v>-1.4722777999999987</v>
      </c>
      <c r="DE96">
        <f t="shared" si="121"/>
        <v>5.3519326000000014</v>
      </c>
      <c r="DF96">
        <f t="shared" si="122"/>
        <v>0.44400479999999898</v>
      </c>
      <c r="DG96">
        <f t="shared" si="123"/>
        <v>-5.4360238999999915</v>
      </c>
      <c r="DH96">
        <f t="shared" si="124"/>
        <v>-0.41212190000000071</v>
      </c>
      <c r="DI96">
        <f t="shared" si="125"/>
        <v>0.25104939999999992</v>
      </c>
      <c r="DJ96">
        <f t="shared" si="126"/>
        <v>0.20000000000000284</v>
      </c>
      <c r="DK96">
        <f t="shared" si="127"/>
        <v>0</v>
      </c>
      <c r="DL96">
        <f t="shared" si="128"/>
        <v>3.4330999999999667E-3</v>
      </c>
      <c r="DM96">
        <f t="shared" si="129"/>
        <v>0</v>
      </c>
      <c r="DN96">
        <f t="shared" si="130"/>
        <v>4.4760699999999431E-2</v>
      </c>
      <c r="DO96">
        <f t="shared" si="131"/>
        <v>0</v>
      </c>
      <c r="DP96">
        <f t="shared" si="132"/>
        <v>2.8404200000000213E-2</v>
      </c>
      <c r="DQ96">
        <f t="shared" si="133"/>
        <v>0.12051779999999823</v>
      </c>
      <c r="DR96">
        <f t="shared" si="134"/>
        <v>2.4592900000000029E-2</v>
      </c>
      <c r="DS96">
        <f t="shared" si="135"/>
        <v>0</v>
      </c>
      <c r="DT96">
        <f t="shared" si="136"/>
        <v>3.1000000000000014</v>
      </c>
      <c r="DU96">
        <f t="shared" si="137"/>
        <v>0</v>
      </c>
      <c r="DV96">
        <f t="shared" si="138"/>
        <v>-0.17767040000000001</v>
      </c>
      <c r="DW96">
        <f t="shared" si="139"/>
        <v>0.21377400000000013</v>
      </c>
      <c r="DX96">
        <f t="shared" si="140"/>
        <v>1.2973299999999632E-2</v>
      </c>
      <c r="DY96">
        <f t="shared" si="141"/>
        <v>3.4563206999999991</v>
      </c>
      <c r="DZ96">
        <f t="shared" si="142"/>
        <v>0.4991426000000001</v>
      </c>
      <c r="EA96">
        <f t="shared" si="143"/>
        <v>-0.75751490000000032</v>
      </c>
      <c r="EB96">
        <f t="shared" si="144"/>
        <v>-0.10838479999999961</v>
      </c>
      <c r="EC96">
        <f t="shared" si="145"/>
        <v>-9.285999999999961E-3</v>
      </c>
      <c r="ED96">
        <f t="shared" si="146"/>
        <v>0.10000000000000142</v>
      </c>
      <c r="EE96">
        <f t="shared" si="147"/>
        <v>0</v>
      </c>
      <c r="EF96">
        <f t="shared" si="148"/>
        <v>1.4519999999995647E-4</v>
      </c>
      <c r="EG96">
        <f t="shared" si="149"/>
        <v>6.2906000000000351E-3</v>
      </c>
      <c r="EH96">
        <f t="shared" si="150"/>
        <v>1.1582299999999712E-2</v>
      </c>
      <c r="EI96">
        <f t="shared" si="151"/>
        <v>1.0482799999998349E-2</v>
      </c>
      <c r="EJ96">
        <f t="shared" si="152"/>
        <v>3.8955000000000517E-3</v>
      </c>
      <c r="EK96">
        <f t="shared" si="153"/>
        <v>3.5629300000000086E-2</v>
      </c>
      <c r="EL96">
        <f t="shared" si="154"/>
        <v>6.9856999999999836E-3</v>
      </c>
      <c r="EM96">
        <f t="shared" si="155"/>
        <v>0</v>
      </c>
      <c r="EN96">
        <f t="shared" si="156"/>
        <v>2.5</v>
      </c>
      <c r="EO96">
        <f t="shared" si="157"/>
        <v>0</v>
      </c>
      <c r="EP96">
        <f t="shared" si="158"/>
        <v>2.9979599999999995E-2</v>
      </c>
      <c r="EQ96">
        <f t="shared" si="159"/>
        <v>0.14206130000000017</v>
      </c>
      <c r="ER96">
        <f t="shared" si="160"/>
        <v>0.39301530000000007</v>
      </c>
      <c r="ES96">
        <f t="shared" si="161"/>
        <v>0.39900779999999969</v>
      </c>
      <c r="ET96">
        <f t="shared" si="162"/>
        <v>0.2603576000000003</v>
      </c>
      <c r="EU96">
        <f t="shared" si="163"/>
        <v>1.0558356999999994</v>
      </c>
      <c r="EV96">
        <f t="shared" si="164"/>
        <v>0.21810719999999995</v>
      </c>
      <c r="EW96">
        <f t="shared" si="165"/>
        <v>0</v>
      </c>
      <c r="EX96">
        <f t="shared" si="166"/>
        <v>26.2</v>
      </c>
      <c r="EY96">
        <f t="shared" si="167"/>
        <v>0</v>
      </c>
      <c r="EZ96">
        <f t="shared" si="168"/>
        <v>2.7876000000000012E-3</v>
      </c>
      <c r="FA96">
        <f t="shared" si="169"/>
        <v>0.88167430000000013</v>
      </c>
      <c r="FB96">
        <f t="shared" si="170"/>
        <v>4.9793213999999999</v>
      </c>
      <c r="FC96">
        <f t="shared" si="171"/>
        <v>-2.7231199999999234E-2</v>
      </c>
      <c r="FD96">
        <f t="shared" si="172"/>
        <v>3.3159700000000125E-2</v>
      </c>
      <c r="FE96">
        <f t="shared" si="173"/>
        <v>17.231058099999998</v>
      </c>
      <c r="FF96">
        <f t="shared" si="174"/>
        <v>3.0680478999999998</v>
      </c>
      <c r="FG96">
        <f t="shared" si="175"/>
        <v>1.8839300000000003E-2</v>
      </c>
      <c r="FH96">
        <f t="shared" si="176"/>
        <v>0.10000000000000142</v>
      </c>
      <c r="FI96">
        <f t="shared" si="177"/>
        <v>0</v>
      </c>
      <c r="FJ96">
        <f t="shared" si="178"/>
        <v>1.991000000000076E-4</v>
      </c>
      <c r="FK96">
        <f t="shared" si="179"/>
        <v>9.272000000000169E-4</v>
      </c>
      <c r="FL96">
        <f t="shared" si="180"/>
        <v>6.163100000000199E-3</v>
      </c>
      <c r="FM96">
        <f t="shared" si="181"/>
        <v>3.0841999999999814E-3</v>
      </c>
      <c r="FN96">
        <f t="shared" si="182"/>
        <v>9.3350000000000932E-3</v>
      </c>
      <c r="FO96">
        <f t="shared" si="183"/>
        <v>1.1989599999999712E-2</v>
      </c>
      <c r="FP96">
        <f t="shared" si="184"/>
        <v>3.2404000000001432E-3</v>
      </c>
      <c r="FQ96">
        <f t="shared" si="185"/>
        <v>0</v>
      </c>
      <c r="FR96">
        <f t="shared" si="186"/>
        <v>19</v>
      </c>
      <c r="FS96">
        <f t="shared" si="187"/>
        <v>0</v>
      </c>
      <c r="FT96">
        <f t="shared" si="188"/>
        <v>0.25161849999999997</v>
      </c>
      <c r="FU96">
        <f t="shared" si="189"/>
        <v>0.64504390000000011</v>
      </c>
      <c r="FV96">
        <f t="shared" si="190"/>
        <v>0.65770139999999966</v>
      </c>
      <c r="FW96">
        <f t="shared" si="191"/>
        <v>15.201951000000001</v>
      </c>
      <c r="FX96">
        <f t="shared" si="192"/>
        <v>0.80984200000000017</v>
      </c>
      <c r="FY96">
        <f t="shared" si="193"/>
        <v>1.1418323999999984</v>
      </c>
      <c r="FZ96">
        <f t="shared" si="194"/>
        <v>0.27328520000000012</v>
      </c>
      <c r="GA96">
        <f t="shared" si="195"/>
        <v>-9.285999999999961E-3</v>
      </c>
      <c r="GB96">
        <f t="shared" si="196"/>
        <v>4.6000000000000014</v>
      </c>
      <c r="GC96">
        <f t="shared" si="197"/>
        <v>0</v>
      </c>
      <c r="GD96">
        <f t="shared" si="198"/>
        <v>9.8147800000000007E-2</v>
      </c>
      <c r="GE96">
        <f t="shared" si="199"/>
        <v>1.1558600000000085E-2</v>
      </c>
      <c r="GF96">
        <f t="shared" si="200"/>
        <v>2.0878644</v>
      </c>
      <c r="GG96">
        <f t="shared" si="201"/>
        <v>-5.8941689000000004</v>
      </c>
      <c r="GH96">
        <f t="shared" si="202"/>
        <v>0.27149750000000017</v>
      </c>
      <c r="GI96">
        <f t="shared" si="203"/>
        <v>7.0164947999999985</v>
      </c>
      <c r="GJ96">
        <f t="shared" si="204"/>
        <v>0.90725379999999989</v>
      </c>
      <c r="GK96">
        <f t="shared" si="205"/>
        <v>8.3971000000000018E-2</v>
      </c>
    </row>
    <row r="97" spans="1:193" x14ac:dyDescent="0.25">
      <c r="A97" t="s">
        <v>439</v>
      </c>
      <c r="B97">
        <v>22</v>
      </c>
      <c r="C97">
        <v>0.5</v>
      </c>
      <c r="D97">
        <v>0.74354880000000001</v>
      </c>
      <c r="E97">
        <v>1.5123068</v>
      </c>
      <c r="F97">
        <v>2.7314059999999998</v>
      </c>
      <c r="G97">
        <v>6.4054570000000002</v>
      </c>
      <c r="H97">
        <v>3.1936626000000001</v>
      </c>
      <c r="I97">
        <v>5.4530786999999998</v>
      </c>
      <c r="J97">
        <v>1.4065344</v>
      </c>
      <c r="K97">
        <v>0.1428944</v>
      </c>
      <c r="L97" s="2">
        <v>21.3</v>
      </c>
      <c r="M97" s="2">
        <v>0.5</v>
      </c>
      <c r="N97" s="2">
        <v>0.73797789999999996</v>
      </c>
      <c r="O97" s="2">
        <v>1.5123068</v>
      </c>
      <c r="P97" s="2">
        <v>2.5511577000000001</v>
      </c>
      <c r="Q97" s="2">
        <v>6.4054570000000002</v>
      </c>
      <c r="R97" s="2">
        <v>2.7213202000000001</v>
      </c>
      <c r="S97" s="2">
        <v>5.4250226000000001</v>
      </c>
      <c r="T97" s="2">
        <v>1.3369177999999999</v>
      </c>
      <c r="U97" s="2">
        <v>0.1428944</v>
      </c>
      <c r="V97" s="2">
        <v>20.8</v>
      </c>
      <c r="W97" s="2">
        <v>0.5</v>
      </c>
      <c r="X97" s="2">
        <v>0.80172169999999998</v>
      </c>
      <c r="Y97" s="2">
        <v>1.0513352</v>
      </c>
      <c r="Z97" s="2">
        <v>2.6308088000000001</v>
      </c>
      <c r="AA97" s="2">
        <v>5.6479225</v>
      </c>
      <c r="AB97" s="2">
        <v>4.0111637</v>
      </c>
      <c r="AC97" s="2">
        <v>4.3960042000000001</v>
      </c>
      <c r="AD97" s="2">
        <v>1.5802434999999999</v>
      </c>
      <c r="AE97" s="2">
        <v>0.25976100000000002</v>
      </c>
      <c r="AF97" s="2">
        <v>22</v>
      </c>
      <c r="AG97" s="2">
        <v>0.5</v>
      </c>
      <c r="AH97" s="2">
        <v>0.74340010000000001</v>
      </c>
      <c r="AI97" s="2">
        <v>1.5079665</v>
      </c>
      <c r="AJ97" s="2">
        <v>2.7265296000000001</v>
      </c>
      <c r="AK97" s="2">
        <v>6.4003654000000001</v>
      </c>
      <c r="AL97" s="2">
        <v>3.1852217</v>
      </c>
      <c r="AM97" s="2">
        <v>5.4468617000000004</v>
      </c>
      <c r="AN97" s="2">
        <v>1.4042692000000001</v>
      </c>
      <c r="AO97" s="2">
        <v>0.1428944</v>
      </c>
      <c r="AP97" s="2">
        <v>20.399999999999999</v>
      </c>
      <c r="AQ97" s="2">
        <v>0.5</v>
      </c>
      <c r="AR97" s="2">
        <v>0.68133779999999999</v>
      </c>
      <c r="AS97" s="2">
        <v>1.2988944</v>
      </c>
      <c r="AT97" s="2">
        <v>2.6209612</v>
      </c>
      <c r="AU97" s="2">
        <v>5.7088628000000003</v>
      </c>
      <c r="AV97" s="2">
        <v>2.5745344000000001</v>
      </c>
      <c r="AW97" s="2">
        <v>5.7157587999999997</v>
      </c>
      <c r="AX97" s="2">
        <v>1.2604820999999999</v>
      </c>
      <c r="AY97" s="2">
        <v>0.1067405</v>
      </c>
      <c r="AZ97" s="2">
        <v>14.2</v>
      </c>
      <c r="BA97" s="2">
        <v>0.5</v>
      </c>
      <c r="BB97" s="2">
        <v>0.77380599999999999</v>
      </c>
      <c r="BC97" s="2">
        <v>0.53910119999999995</v>
      </c>
      <c r="BD97" s="2">
        <v>1.103448</v>
      </c>
      <c r="BE97" s="2">
        <v>6.6855520999999998</v>
      </c>
      <c r="BF97" s="2">
        <v>3.0502957999999998</v>
      </c>
      <c r="BG97" s="2">
        <v>0.3042784</v>
      </c>
      <c r="BH97" s="2">
        <v>0.98536769999999996</v>
      </c>
      <c r="BI97" s="2">
        <v>0.29012569999999999</v>
      </c>
      <c r="BJ97" s="2">
        <v>21.6</v>
      </c>
      <c r="BK97" s="2">
        <v>0.5</v>
      </c>
      <c r="BL97" s="2">
        <v>0.74170840000000005</v>
      </c>
      <c r="BM97" s="2">
        <v>1.4973726999999999</v>
      </c>
      <c r="BN97" s="2">
        <v>2.6302226000000002</v>
      </c>
      <c r="BO97" s="2">
        <v>6.3831964000000001</v>
      </c>
      <c r="BP97" s="2">
        <v>2.9824212000000001</v>
      </c>
      <c r="BQ97" s="2">
        <v>5.3715453000000002</v>
      </c>
      <c r="BR97" s="2">
        <v>1.3639743</v>
      </c>
      <c r="BS97" s="2">
        <v>0.1428944</v>
      </c>
      <c r="BT97" s="2">
        <v>17.600000000000001</v>
      </c>
      <c r="BU97" s="2">
        <v>0.5</v>
      </c>
      <c r="BV97" s="2">
        <v>0.67369489999999999</v>
      </c>
      <c r="BW97" s="2">
        <v>0.77795579999999998</v>
      </c>
      <c r="BX97" s="2">
        <v>2.1726264999999998</v>
      </c>
      <c r="BY97" s="2">
        <v>4.9809289000000003</v>
      </c>
      <c r="BZ97" s="2">
        <v>4.7775512000000004</v>
      </c>
      <c r="CA97" s="2">
        <v>1.9344466</v>
      </c>
      <c r="CB97" s="2">
        <v>1.5212327000000001</v>
      </c>
      <c r="CC97" s="2">
        <v>0.28189839999999999</v>
      </c>
      <c r="CD97" s="2">
        <v>20</v>
      </c>
      <c r="CE97" s="2">
        <v>0.5</v>
      </c>
      <c r="CF97" s="2">
        <v>0.40031480000000003</v>
      </c>
      <c r="CG97" s="2">
        <v>1.4567952</v>
      </c>
      <c r="CH97" s="2">
        <v>2.2693462000000002</v>
      </c>
      <c r="CI97" s="2">
        <v>6.7151937000000004</v>
      </c>
      <c r="CJ97" s="2">
        <v>2.4872613000000001</v>
      </c>
      <c r="CK97" s="2">
        <v>4.8209571999999996</v>
      </c>
      <c r="CL97" s="2">
        <v>1.2588763000000001</v>
      </c>
      <c r="CM97" s="2">
        <v>0.1743719</v>
      </c>
      <c r="CO97" t="str">
        <f t="shared" si="105"/>
        <v>CA_Ventura0007</v>
      </c>
      <c r="CP97">
        <f t="shared" si="106"/>
        <v>22</v>
      </c>
      <c r="CQ97">
        <f t="shared" si="107"/>
        <v>0.5</v>
      </c>
      <c r="CR97">
        <f t="shared" si="108"/>
        <v>0.74354880000000001</v>
      </c>
      <c r="CS97">
        <f t="shared" si="109"/>
        <v>1.5123068</v>
      </c>
      <c r="CT97">
        <f t="shared" si="110"/>
        <v>2.7314059999999998</v>
      </c>
      <c r="CU97">
        <f t="shared" si="111"/>
        <v>6.4054570000000002</v>
      </c>
      <c r="CV97">
        <f t="shared" si="112"/>
        <v>3.1936626000000001</v>
      </c>
      <c r="CW97">
        <f t="shared" si="113"/>
        <v>5.4530786999999998</v>
      </c>
      <c r="CX97">
        <f t="shared" si="114"/>
        <v>1.4065344</v>
      </c>
      <c r="CY97">
        <f t="shared" si="115"/>
        <v>0.1428944</v>
      </c>
      <c r="CZ97">
        <f t="shared" si="116"/>
        <v>3.9000000000000021</v>
      </c>
      <c r="DA97">
        <f t="shared" si="117"/>
        <v>0.5</v>
      </c>
      <c r="DB97">
        <f t="shared" si="118"/>
        <v>0.34911999999999993</v>
      </c>
      <c r="DC97">
        <f t="shared" si="119"/>
        <v>-0.9444197999999997</v>
      </c>
      <c r="DD97">
        <f t="shared" si="120"/>
        <v>-0.41474139999999826</v>
      </c>
      <c r="DE97">
        <f t="shared" si="121"/>
        <v>4.0892797999999999</v>
      </c>
      <c r="DF97">
        <f t="shared" si="122"/>
        <v>3.4341312999999998</v>
      </c>
      <c r="DG97">
        <f t="shared" si="123"/>
        <v>-4.7566760999999991</v>
      </c>
      <c r="DH97">
        <f t="shared" si="124"/>
        <v>0.86562280000000025</v>
      </c>
      <c r="DI97">
        <f t="shared" si="125"/>
        <v>0.54131989999999996</v>
      </c>
      <c r="DJ97">
        <f t="shared" si="126"/>
        <v>0.69999999999999929</v>
      </c>
      <c r="DK97">
        <f t="shared" si="127"/>
        <v>0</v>
      </c>
      <c r="DL97">
        <f t="shared" si="128"/>
        <v>5.5709000000000453E-3</v>
      </c>
      <c r="DM97">
        <f t="shared" si="129"/>
        <v>0</v>
      </c>
      <c r="DN97">
        <f t="shared" si="130"/>
        <v>0.18024829999999969</v>
      </c>
      <c r="DO97">
        <f t="shared" si="131"/>
        <v>0</v>
      </c>
      <c r="DP97">
        <f t="shared" si="132"/>
        <v>0.47234240000000005</v>
      </c>
      <c r="DQ97">
        <f t="shared" si="133"/>
        <v>2.8056099999999695E-2</v>
      </c>
      <c r="DR97">
        <f t="shared" si="134"/>
        <v>6.9616600000000028E-2</v>
      </c>
      <c r="DS97">
        <f t="shared" si="135"/>
        <v>0</v>
      </c>
      <c r="DT97">
        <f t="shared" si="136"/>
        <v>1.1999999999999993</v>
      </c>
      <c r="DU97">
        <f t="shared" si="137"/>
        <v>0</v>
      </c>
      <c r="DV97">
        <f t="shared" si="138"/>
        <v>-5.8172899999999972E-2</v>
      </c>
      <c r="DW97">
        <f t="shared" si="139"/>
        <v>0.46097159999999993</v>
      </c>
      <c r="DX97">
        <f t="shared" si="140"/>
        <v>0.10059719999999972</v>
      </c>
      <c r="DY97">
        <f t="shared" si="141"/>
        <v>0.75753450000000022</v>
      </c>
      <c r="DZ97">
        <f t="shared" si="142"/>
        <v>-0.81750109999999987</v>
      </c>
      <c r="EA97">
        <f t="shared" si="143"/>
        <v>1.0570744999999997</v>
      </c>
      <c r="EB97">
        <f t="shared" si="144"/>
        <v>-0.17370909999999995</v>
      </c>
      <c r="EC97">
        <f t="shared" si="145"/>
        <v>-0.11686660000000001</v>
      </c>
      <c r="ED97">
        <f t="shared" si="146"/>
        <v>0</v>
      </c>
      <c r="EE97">
        <f t="shared" si="147"/>
        <v>0</v>
      </c>
      <c r="EF97">
        <f t="shared" si="148"/>
        <v>1.4870000000000161E-4</v>
      </c>
      <c r="EG97">
        <f t="shared" si="149"/>
        <v>4.3402999999999636E-3</v>
      </c>
      <c r="EH97">
        <f t="shared" si="150"/>
        <v>4.8763999999996699E-3</v>
      </c>
      <c r="EI97">
        <f t="shared" si="151"/>
        <v>5.0916000000000849E-3</v>
      </c>
      <c r="EJ97">
        <f t="shared" si="152"/>
        <v>8.4409000000000844E-3</v>
      </c>
      <c r="EK97">
        <f t="shared" si="153"/>
        <v>6.2169999999994729E-3</v>
      </c>
      <c r="EL97">
        <f t="shared" si="154"/>
        <v>2.2651999999998562E-3</v>
      </c>
      <c r="EM97">
        <f t="shared" si="155"/>
        <v>0</v>
      </c>
      <c r="EN97">
        <f t="shared" si="156"/>
        <v>1.6000000000000014</v>
      </c>
      <c r="EO97">
        <f t="shared" si="157"/>
        <v>0</v>
      </c>
      <c r="EP97">
        <f t="shared" si="158"/>
        <v>6.2211000000000016E-2</v>
      </c>
      <c r="EQ97">
        <f t="shared" si="159"/>
        <v>0.21341239999999995</v>
      </c>
      <c r="ER97">
        <f t="shared" si="160"/>
        <v>0.11044479999999979</v>
      </c>
      <c r="ES97">
        <f t="shared" si="161"/>
        <v>0.69659419999999983</v>
      </c>
      <c r="ET97">
        <f t="shared" si="162"/>
        <v>0.61912820000000002</v>
      </c>
      <c r="EU97">
        <f t="shared" si="163"/>
        <v>-0.26268009999999986</v>
      </c>
      <c r="EV97">
        <f t="shared" si="164"/>
        <v>0.14605230000000002</v>
      </c>
      <c r="EW97">
        <f t="shared" si="165"/>
        <v>3.6153900000000003E-2</v>
      </c>
      <c r="EX97">
        <f t="shared" si="166"/>
        <v>7.8000000000000007</v>
      </c>
      <c r="EY97">
        <f t="shared" si="167"/>
        <v>0</v>
      </c>
      <c r="EZ97">
        <f t="shared" si="168"/>
        <v>-3.0257199999999984E-2</v>
      </c>
      <c r="FA97">
        <f t="shared" si="169"/>
        <v>0.9732056</v>
      </c>
      <c r="FB97">
        <f t="shared" si="170"/>
        <v>1.6279579999999998</v>
      </c>
      <c r="FC97">
        <f t="shared" si="171"/>
        <v>-0.2800950999999996</v>
      </c>
      <c r="FD97">
        <f t="shared" si="172"/>
        <v>0.14336680000000035</v>
      </c>
      <c r="FE97">
        <f t="shared" si="173"/>
        <v>5.1488002999999996</v>
      </c>
      <c r="FF97">
        <f t="shared" si="174"/>
        <v>0.4211667</v>
      </c>
      <c r="FG97">
        <f t="shared" si="175"/>
        <v>-0.14723129999999998</v>
      </c>
      <c r="FH97">
        <f t="shared" si="176"/>
        <v>0.39999999999999858</v>
      </c>
      <c r="FI97">
        <f t="shared" si="177"/>
        <v>0</v>
      </c>
      <c r="FJ97">
        <f t="shared" si="178"/>
        <v>1.8403999999999643E-3</v>
      </c>
      <c r="FK97">
        <f t="shared" si="179"/>
        <v>1.4934100000000061E-2</v>
      </c>
      <c r="FL97">
        <f t="shared" si="180"/>
        <v>0.10118339999999959</v>
      </c>
      <c r="FM97">
        <f t="shared" si="181"/>
        <v>2.2260600000000075E-2</v>
      </c>
      <c r="FN97">
        <f t="shared" si="182"/>
        <v>0.21124140000000002</v>
      </c>
      <c r="FO97">
        <f t="shared" si="183"/>
        <v>8.1533399999999645E-2</v>
      </c>
      <c r="FP97">
        <f t="shared" si="184"/>
        <v>4.256009999999999E-2</v>
      </c>
      <c r="FQ97">
        <f t="shared" si="185"/>
        <v>0</v>
      </c>
      <c r="FR97">
        <f t="shared" si="186"/>
        <v>4.3999999999999986</v>
      </c>
      <c r="FS97">
        <f t="shared" si="187"/>
        <v>0</v>
      </c>
      <c r="FT97">
        <f t="shared" si="188"/>
        <v>6.9853900000000024E-2</v>
      </c>
      <c r="FU97">
        <f t="shared" si="189"/>
        <v>0.73435099999999998</v>
      </c>
      <c r="FV97">
        <f t="shared" si="190"/>
        <v>0.55877949999999998</v>
      </c>
      <c r="FW97">
        <f t="shared" si="191"/>
        <v>1.4245280999999999</v>
      </c>
      <c r="FX97">
        <f t="shared" si="192"/>
        <v>-1.5838886000000003</v>
      </c>
      <c r="FY97">
        <f t="shared" si="193"/>
        <v>3.5186320999999996</v>
      </c>
      <c r="FZ97">
        <f t="shared" si="194"/>
        <v>-0.11469830000000014</v>
      </c>
      <c r="GA97">
        <f t="shared" si="195"/>
        <v>-0.13900399999999999</v>
      </c>
      <c r="GB97">
        <f t="shared" si="196"/>
        <v>2</v>
      </c>
      <c r="GC97">
        <f t="shared" si="197"/>
        <v>0</v>
      </c>
      <c r="GD97">
        <f t="shared" si="198"/>
        <v>0.34323399999999998</v>
      </c>
      <c r="GE97">
        <f t="shared" si="199"/>
        <v>5.5511599999999994E-2</v>
      </c>
      <c r="GF97">
        <f t="shared" si="200"/>
        <v>0.46205979999999958</v>
      </c>
      <c r="GG97">
        <f t="shared" si="201"/>
        <v>-0.3097367000000002</v>
      </c>
      <c r="GH97">
        <f t="shared" si="202"/>
        <v>0.70640130000000001</v>
      </c>
      <c r="GI97">
        <f t="shared" si="203"/>
        <v>0.63212150000000022</v>
      </c>
      <c r="GJ97">
        <f t="shared" si="204"/>
        <v>0.1476580999999999</v>
      </c>
      <c r="GK97">
        <f t="shared" si="205"/>
        <v>-3.1477499999999992E-2</v>
      </c>
    </row>
    <row r="98" spans="1:193" x14ac:dyDescent="0.25">
      <c r="A98" t="s">
        <v>440</v>
      </c>
      <c r="B98">
        <v>18.899999999999999</v>
      </c>
      <c r="C98">
        <v>0.5</v>
      </c>
      <c r="D98">
        <v>0.75344789999999995</v>
      </c>
      <c r="E98">
        <v>0.62810719999999998</v>
      </c>
      <c r="F98">
        <v>1.9130263000000001</v>
      </c>
      <c r="G98">
        <v>7.8908075999999996</v>
      </c>
      <c r="H98">
        <v>4.3272157</v>
      </c>
      <c r="I98">
        <v>1.4148927</v>
      </c>
      <c r="J98">
        <v>1.3410888999999999</v>
      </c>
      <c r="K98">
        <v>0.2203012</v>
      </c>
      <c r="L98" s="2">
        <v>18.399999999999999</v>
      </c>
      <c r="M98" s="2">
        <v>0.5</v>
      </c>
      <c r="N98" s="2">
        <v>0.68659369999999997</v>
      </c>
      <c r="O98" s="2">
        <v>0.91839850000000001</v>
      </c>
      <c r="P98" s="2">
        <v>1.9559548</v>
      </c>
      <c r="Q98" s="2">
        <v>6.7363977000000004</v>
      </c>
      <c r="R98" s="2">
        <v>3.0131747999999998</v>
      </c>
      <c r="S98" s="2">
        <v>3.2304604000000001</v>
      </c>
      <c r="T98" s="2">
        <v>1.2050959999999999</v>
      </c>
      <c r="U98" s="2">
        <v>0.19783480000000001</v>
      </c>
      <c r="V98" s="2">
        <v>17.600000000000001</v>
      </c>
      <c r="W98" s="2">
        <v>0.5</v>
      </c>
      <c r="X98" s="2">
        <v>0.70249019999999995</v>
      </c>
      <c r="Y98" s="2">
        <v>0.87259359999999997</v>
      </c>
      <c r="Z98" s="2">
        <v>2.5343146000000001</v>
      </c>
      <c r="AA98" s="2">
        <v>3.8063235</v>
      </c>
      <c r="AB98" s="2">
        <v>3.2809159999999999</v>
      </c>
      <c r="AC98" s="2">
        <v>4.5118384000000002</v>
      </c>
      <c r="AD98" s="2">
        <v>1.2877034000000001</v>
      </c>
      <c r="AE98" s="2">
        <v>0.13634379999999999</v>
      </c>
      <c r="AF98" s="2">
        <v>18.899999999999999</v>
      </c>
      <c r="AG98" s="2">
        <v>0.5</v>
      </c>
      <c r="AH98" s="2">
        <v>0.7533417</v>
      </c>
      <c r="AI98" s="2">
        <v>0.62506130000000004</v>
      </c>
      <c r="AJ98" s="2">
        <v>1.9086919</v>
      </c>
      <c r="AK98" s="2">
        <v>7.8817177000000003</v>
      </c>
      <c r="AL98" s="2">
        <v>4.3164992</v>
      </c>
      <c r="AM98" s="2">
        <v>1.4126126999999999</v>
      </c>
      <c r="AN98" s="2">
        <v>1.3377247000000001</v>
      </c>
      <c r="AO98" s="2">
        <v>0.2203012</v>
      </c>
      <c r="AP98" s="2">
        <v>18.100000000000001</v>
      </c>
      <c r="AQ98" s="2">
        <v>0.5</v>
      </c>
      <c r="AR98" s="2">
        <v>0.74226979999999998</v>
      </c>
      <c r="AS98" s="2">
        <v>0.56987719999999997</v>
      </c>
      <c r="AT98" s="2">
        <v>1.7837113</v>
      </c>
      <c r="AU98" s="2">
        <v>7.7208275999999998</v>
      </c>
      <c r="AV98" s="2">
        <v>4.0324564000000001</v>
      </c>
      <c r="AW98" s="2">
        <v>1.3180337</v>
      </c>
      <c r="AX98" s="2">
        <v>1.2498765000000001</v>
      </c>
      <c r="AY98" s="2">
        <v>0.2203012</v>
      </c>
      <c r="AZ98" s="2">
        <v>14.8</v>
      </c>
      <c r="BA98" s="2">
        <v>0.5</v>
      </c>
      <c r="BB98" s="2">
        <v>0.61301430000000001</v>
      </c>
      <c r="BC98" s="2">
        <v>0.43661899999999998</v>
      </c>
      <c r="BD98" s="2">
        <v>0.72758979999999995</v>
      </c>
      <c r="BE98" s="2">
        <v>9.2162476000000009</v>
      </c>
      <c r="BF98" s="2">
        <v>2.3508995000000001</v>
      </c>
      <c r="BG98" s="2">
        <v>1.99674E-2</v>
      </c>
      <c r="BH98" s="2">
        <v>0.74811919999999998</v>
      </c>
      <c r="BI98" s="2">
        <v>0.26880310000000002</v>
      </c>
      <c r="BJ98" s="2">
        <v>18.7</v>
      </c>
      <c r="BK98" s="2">
        <v>0.5</v>
      </c>
      <c r="BL98" s="2">
        <v>0.72669280000000003</v>
      </c>
      <c r="BM98" s="2">
        <v>0.76338450000000002</v>
      </c>
      <c r="BN98" s="2">
        <v>1.9322013</v>
      </c>
      <c r="BO98" s="2">
        <v>7.3528500000000001</v>
      </c>
      <c r="BP98" s="2">
        <v>3.6972065000000001</v>
      </c>
      <c r="BQ98" s="2">
        <v>2.2737083</v>
      </c>
      <c r="BR98" s="2">
        <v>1.2628024</v>
      </c>
      <c r="BS98" s="2">
        <v>0.21020829999999999</v>
      </c>
      <c r="BT98" s="2">
        <v>17</v>
      </c>
      <c r="BU98" s="2">
        <v>0.5</v>
      </c>
      <c r="BV98" s="2">
        <v>0.64507159999999997</v>
      </c>
      <c r="BW98" s="2">
        <v>0.6689948</v>
      </c>
      <c r="BX98" s="2">
        <v>1.9937256999999999</v>
      </c>
      <c r="BY98" s="2">
        <v>5.7318873000000004</v>
      </c>
      <c r="BZ98" s="2">
        <v>4.1472959999999999</v>
      </c>
      <c r="CA98" s="2">
        <v>1.8339211</v>
      </c>
      <c r="CB98" s="2">
        <v>1.3170373</v>
      </c>
      <c r="CC98" s="2">
        <v>0.20156350000000001</v>
      </c>
      <c r="CD98" s="2">
        <v>16.3</v>
      </c>
      <c r="CE98" s="2">
        <v>0.5</v>
      </c>
      <c r="CF98" s="2">
        <v>0.32071549999999999</v>
      </c>
      <c r="CG98" s="2">
        <v>1.0448989</v>
      </c>
      <c r="CH98" s="2">
        <v>1.4762930999999999</v>
      </c>
      <c r="CI98" s="2">
        <v>7.2139654000000002</v>
      </c>
      <c r="CJ98" s="2">
        <v>2.0696330000000001</v>
      </c>
      <c r="CK98" s="2">
        <v>2.6863568</v>
      </c>
      <c r="CL98" s="2">
        <v>0.91816529999999996</v>
      </c>
      <c r="CM98" s="2">
        <v>0.1693576</v>
      </c>
      <c r="CO98" t="str">
        <f t="shared" si="105"/>
        <v>CA_Ventura0009</v>
      </c>
      <c r="CP98">
        <f t="shared" si="106"/>
        <v>18.899999999999999</v>
      </c>
      <c r="CQ98">
        <f t="shared" si="107"/>
        <v>0.5</v>
      </c>
      <c r="CR98">
        <f t="shared" si="108"/>
        <v>0.75344789999999995</v>
      </c>
      <c r="CS98">
        <f t="shared" si="109"/>
        <v>0.62810719999999998</v>
      </c>
      <c r="CT98">
        <f t="shared" si="110"/>
        <v>1.9130263000000001</v>
      </c>
      <c r="CU98">
        <f t="shared" si="111"/>
        <v>7.8908075999999996</v>
      </c>
      <c r="CV98">
        <f t="shared" si="112"/>
        <v>4.3272157</v>
      </c>
      <c r="CW98">
        <f t="shared" si="113"/>
        <v>1.4148927</v>
      </c>
      <c r="CX98">
        <f t="shared" si="114"/>
        <v>1.3410888999999999</v>
      </c>
      <c r="CY98">
        <f t="shared" si="115"/>
        <v>0.2203012</v>
      </c>
      <c r="CZ98">
        <f t="shared" si="116"/>
        <v>7.5000000000000107</v>
      </c>
      <c r="DA98">
        <f t="shared" si="117"/>
        <v>0.5</v>
      </c>
      <c r="DB98">
        <f t="shared" si="118"/>
        <v>-8.394569999999979E-2</v>
      </c>
      <c r="DC98">
        <f t="shared" si="119"/>
        <v>1.5030774</v>
      </c>
      <c r="DD98">
        <f t="shared" si="120"/>
        <v>0.9212983999999993</v>
      </c>
      <c r="DE98">
        <f t="shared" si="121"/>
        <v>0.42456360000000526</v>
      </c>
      <c r="DF98">
        <f t="shared" si="122"/>
        <v>-3.3824284999999996</v>
      </c>
      <c r="DG98">
        <f t="shared" si="123"/>
        <v>7.3826499000000005</v>
      </c>
      <c r="DH98">
        <f t="shared" si="124"/>
        <v>-6.1097499999999361E-2</v>
      </c>
      <c r="DI98">
        <f t="shared" si="125"/>
        <v>8.2605099999999987E-2</v>
      </c>
      <c r="DJ98">
        <f t="shared" si="126"/>
        <v>0.5</v>
      </c>
      <c r="DK98">
        <f t="shared" si="127"/>
        <v>0</v>
      </c>
      <c r="DL98">
        <f t="shared" si="128"/>
        <v>6.6854199999999975E-2</v>
      </c>
      <c r="DM98">
        <f t="shared" si="129"/>
        <v>-0.29029130000000003</v>
      </c>
      <c r="DN98">
        <f t="shared" si="130"/>
        <v>-4.2928499999999925E-2</v>
      </c>
      <c r="DO98">
        <f t="shared" si="131"/>
        <v>1.1544098999999992</v>
      </c>
      <c r="DP98">
        <f t="shared" si="132"/>
        <v>1.3140409000000002</v>
      </c>
      <c r="DQ98">
        <f t="shared" si="133"/>
        <v>-1.8155677000000001</v>
      </c>
      <c r="DR98">
        <f t="shared" si="134"/>
        <v>0.13599289999999997</v>
      </c>
      <c r="DS98">
        <f t="shared" si="135"/>
        <v>2.2466399999999997E-2</v>
      </c>
      <c r="DT98">
        <f t="shared" si="136"/>
        <v>1.2999999999999972</v>
      </c>
      <c r="DU98">
        <f t="shared" si="137"/>
        <v>0</v>
      </c>
      <c r="DV98">
        <f t="shared" si="138"/>
        <v>5.0957699999999995E-2</v>
      </c>
      <c r="DW98">
        <f t="shared" si="139"/>
        <v>-0.24448639999999999</v>
      </c>
      <c r="DX98">
        <f t="shared" si="140"/>
        <v>-0.62128830000000002</v>
      </c>
      <c r="DY98">
        <f t="shared" si="141"/>
        <v>4.0844840999999992</v>
      </c>
      <c r="DZ98">
        <f t="shared" si="142"/>
        <v>1.0462997000000001</v>
      </c>
      <c r="EA98">
        <f t="shared" si="143"/>
        <v>-3.0969457</v>
      </c>
      <c r="EB98">
        <f t="shared" si="144"/>
        <v>5.3385499999999864E-2</v>
      </c>
      <c r="EC98">
        <f t="shared" si="145"/>
        <v>8.3957400000000015E-2</v>
      </c>
      <c r="ED98">
        <f t="shared" si="146"/>
        <v>0</v>
      </c>
      <c r="EE98">
        <f t="shared" si="147"/>
        <v>0</v>
      </c>
      <c r="EF98">
        <f t="shared" si="148"/>
        <v>1.0619999999994523E-4</v>
      </c>
      <c r="EG98">
        <f t="shared" si="149"/>
        <v>3.0458999999999348E-3</v>
      </c>
      <c r="EH98">
        <f t="shared" si="150"/>
        <v>4.3344000000000715E-3</v>
      </c>
      <c r="EI98">
        <f t="shared" si="151"/>
        <v>9.089899999999318E-3</v>
      </c>
      <c r="EJ98">
        <f t="shared" si="152"/>
        <v>1.0716500000000018E-2</v>
      </c>
      <c r="EK98">
        <f t="shared" si="153"/>
        <v>2.2800000000000598E-3</v>
      </c>
      <c r="EL98">
        <f t="shared" si="154"/>
        <v>3.3641999999998173E-3</v>
      </c>
      <c r="EM98">
        <f t="shared" si="155"/>
        <v>0</v>
      </c>
      <c r="EN98">
        <f t="shared" si="156"/>
        <v>0.79999999999999716</v>
      </c>
      <c r="EO98">
        <f t="shared" si="157"/>
        <v>0</v>
      </c>
      <c r="EP98">
        <f t="shared" si="158"/>
        <v>1.1178099999999969E-2</v>
      </c>
      <c r="EQ98">
        <f t="shared" si="159"/>
        <v>5.8230000000000004E-2</v>
      </c>
      <c r="ER98">
        <f t="shared" si="160"/>
        <v>0.12931500000000007</v>
      </c>
      <c r="ES98">
        <f t="shared" si="161"/>
        <v>0.1699799999999998</v>
      </c>
      <c r="ET98">
        <f t="shared" si="162"/>
        <v>0.29475929999999995</v>
      </c>
      <c r="EU98">
        <f t="shared" si="163"/>
        <v>9.6859000000000028E-2</v>
      </c>
      <c r="EV98">
        <f t="shared" si="164"/>
        <v>9.121239999999986E-2</v>
      </c>
      <c r="EW98">
        <f t="shared" si="165"/>
        <v>0</v>
      </c>
      <c r="EX98">
        <f t="shared" si="166"/>
        <v>4.0999999999999979</v>
      </c>
      <c r="EY98">
        <f t="shared" si="167"/>
        <v>0</v>
      </c>
      <c r="EZ98">
        <f t="shared" si="168"/>
        <v>0.14043359999999994</v>
      </c>
      <c r="FA98">
        <f t="shared" si="169"/>
        <v>0.1914882</v>
      </c>
      <c r="FB98">
        <f t="shared" si="170"/>
        <v>1.1854365000000002</v>
      </c>
      <c r="FC98">
        <f t="shared" si="171"/>
        <v>-1.3254400000000013</v>
      </c>
      <c r="FD98">
        <f t="shared" si="172"/>
        <v>1.9763161999999999</v>
      </c>
      <c r="FE98">
        <f t="shared" si="173"/>
        <v>1.3949252999999999</v>
      </c>
      <c r="FF98">
        <f t="shared" si="174"/>
        <v>0.59296969999999993</v>
      </c>
      <c r="FG98">
        <f t="shared" si="175"/>
        <v>-4.8501900000000014E-2</v>
      </c>
      <c r="FH98">
        <f t="shared" si="176"/>
        <v>0.19999999999999929</v>
      </c>
      <c r="FI98">
        <f t="shared" si="177"/>
        <v>0</v>
      </c>
      <c r="FJ98">
        <f t="shared" si="178"/>
        <v>2.6755099999999921E-2</v>
      </c>
      <c r="FK98">
        <f t="shared" si="179"/>
        <v>-0.13527730000000004</v>
      </c>
      <c r="FL98">
        <f t="shared" si="180"/>
        <v>-1.9174999999999942E-2</v>
      </c>
      <c r="FM98">
        <f t="shared" si="181"/>
        <v>0.53795759999999948</v>
      </c>
      <c r="FN98">
        <f t="shared" si="182"/>
        <v>0.63000919999999994</v>
      </c>
      <c r="FO98">
        <f t="shared" si="183"/>
        <v>-0.85881560000000001</v>
      </c>
      <c r="FP98">
        <f t="shared" si="184"/>
        <v>7.8286499999999926E-2</v>
      </c>
      <c r="FQ98">
        <f t="shared" si="185"/>
        <v>1.0092900000000016E-2</v>
      </c>
      <c r="FR98">
        <f t="shared" si="186"/>
        <v>1.8999999999999986</v>
      </c>
      <c r="FS98">
        <f t="shared" si="187"/>
        <v>0</v>
      </c>
      <c r="FT98">
        <f t="shared" si="188"/>
        <v>0.10837629999999998</v>
      </c>
      <c r="FU98">
        <f t="shared" si="189"/>
        <v>-4.0887600000000024E-2</v>
      </c>
      <c r="FV98">
        <f t="shared" si="190"/>
        <v>-8.0699399999999866E-2</v>
      </c>
      <c r="FW98">
        <f t="shared" si="191"/>
        <v>2.1589202999999992</v>
      </c>
      <c r="FX98">
        <f t="shared" si="192"/>
        <v>0.17991970000000013</v>
      </c>
      <c r="FY98">
        <f t="shared" si="193"/>
        <v>-0.41902839999999997</v>
      </c>
      <c r="FZ98">
        <f t="shared" si="194"/>
        <v>2.4051599999999951E-2</v>
      </c>
      <c r="GA98">
        <f t="shared" si="195"/>
        <v>1.8737699999999996E-2</v>
      </c>
      <c r="GB98">
        <f t="shared" si="196"/>
        <v>2.5999999999999979</v>
      </c>
      <c r="GC98">
        <f t="shared" si="197"/>
        <v>0</v>
      </c>
      <c r="GD98">
        <f t="shared" si="198"/>
        <v>0.43273239999999996</v>
      </c>
      <c r="GE98">
        <f t="shared" si="199"/>
        <v>-0.41679169999999999</v>
      </c>
      <c r="GF98">
        <f t="shared" si="200"/>
        <v>0.43673320000000015</v>
      </c>
      <c r="GG98">
        <f t="shared" si="201"/>
        <v>0.67684219999999939</v>
      </c>
      <c r="GH98">
        <f t="shared" si="202"/>
        <v>2.2575826999999999</v>
      </c>
      <c r="GI98">
        <f t="shared" si="203"/>
        <v>-1.2714641</v>
      </c>
      <c r="GJ98">
        <f t="shared" si="204"/>
        <v>0.42292359999999996</v>
      </c>
      <c r="GK98">
        <f t="shared" si="205"/>
        <v>5.0943600000000006E-2</v>
      </c>
    </row>
    <row r="99" spans="1:193" x14ac:dyDescent="0.25">
      <c r="A99" t="s">
        <v>441</v>
      </c>
      <c r="B99">
        <v>25.1</v>
      </c>
      <c r="C99">
        <v>0.5</v>
      </c>
      <c r="D99">
        <v>0.65486200000000006</v>
      </c>
      <c r="E99">
        <v>1.3273790000000001</v>
      </c>
      <c r="F99">
        <v>3.0375725999999998</v>
      </c>
      <c r="G99">
        <v>8.6576489999999993</v>
      </c>
      <c r="H99">
        <v>3.9676824000000002</v>
      </c>
      <c r="I99">
        <v>5.3541884</v>
      </c>
      <c r="J99">
        <v>1.5419358999999999</v>
      </c>
      <c r="K99">
        <v>0.14761479999999999</v>
      </c>
      <c r="L99" s="2">
        <v>24.3</v>
      </c>
      <c r="M99" s="2">
        <v>0.5</v>
      </c>
      <c r="N99" s="2">
        <v>0.67389909999999997</v>
      </c>
      <c r="O99" s="2">
        <v>1.3459315000000001</v>
      </c>
      <c r="P99" s="2">
        <v>2.7643057999999998</v>
      </c>
      <c r="Q99" s="2">
        <v>8.7906455999999995</v>
      </c>
      <c r="R99" s="2">
        <v>3.4968338000000001</v>
      </c>
      <c r="S99" s="2">
        <v>5.1147938000000002</v>
      </c>
      <c r="T99" s="2">
        <v>1.4497814</v>
      </c>
      <c r="U99" s="2">
        <v>0.16883010000000001</v>
      </c>
      <c r="V99" s="2">
        <v>23.6</v>
      </c>
      <c r="W99" s="2">
        <v>0.5</v>
      </c>
      <c r="X99" s="2">
        <v>0.62852940000000002</v>
      </c>
      <c r="Y99" s="2">
        <v>1.1568365</v>
      </c>
      <c r="Z99" s="2">
        <v>3.0152337999999999</v>
      </c>
      <c r="AA99" s="2">
        <v>7.3748636000000003</v>
      </c>
      <c r="AB99" s="2">
        <v>3.9127100000000001</v>
      </c>
      <c r="AC99" s="2">
        <v>5.3479799999999997</v>
      </c>
      <c r="AD99" s="2">
        <v>1.5259174</v>
      </c>
      <c r="AE99" s="2">
        <v>0.14752750000000001</v>
      </c>
      <c r="AF99" s="2">
        <v>25.1</v>
      </c>
      <c r="AG99" s="2">
        <v>0.5</v>
      </c>
      <c r="AH99" s="2">
        <v>0.65476610000000002</v>
      </c>
      <c r="AI99" s="2">
        <v>1.3244111999999999</v>
      </c>
      <c r="AJ99" s="2">
        <v>3.0325942000000001</v>
      </c>
      <c r="AK99" s="2">
        <v>8.6513281000000006</v>
      </c>
      <c r="AL99" s="2">
        <v>3.9590447000000002</v>
      </c>
      <c r="AM99" s="2">
        <v>5.3481712000000003</v>
      </c>
      <c r="AN99" s="2">
        <v>1.5394789</v>
      </c>
      <c r="AO99" s="2">
        <v>0.14761479999999999</v>
      </c>
      <c r="AP99" s="2">
        <v>23.6</v>
      </c>
      <c r="AQ99" s="2">
        <v>0.5</v>
      </c>
      <c r="AR99" s="2">
        <v>0.68336730000000001</v>
      </c>
      <c r="AS99" s="2">
        <v>1.1083464999999999</v>
      </c>
      <c r="AT99" s="2">
        <v>2.5727717999999999</v>
      </c>
      <c r="AU99" s="2">
        <v>9.1964015999999997</v>
      </c>
      <c r="AV99" s="2">
        <v>4.1072125000000002</v>
      </c>
      <c r="AW99" s="2">
        <v>3.8065836000000002</v>
      </c>
      <c r="AX99" s="2">
        <v>1.4854685000000001</v>
      </c>
      <c r="AY99" s="2">
        <v>0.20751249999999999</v>
      </c>
      <c r="AZ99" s="2">
        <v>16.3</v>
      </c>
      <c r="BA99" s="2">
        <v>0.5</v>
      </c>
      <c r="BB99" s="2">
        <v>0.6095313</v>
      </c>
      <c r="BC99" s="2">
        <v>0.50297460000000005</v>
      </c>
      <c r="BD99" s="2">
        <v>1.3472614000000001</v>
      </c>
      <c r="BE99" s="2">
        <v>8.2948588999999995</v>
      </c>
      <c r="BF99" s="2">
        <v>3.1732092000000001</v>
      </c>
      <c r="BG99" s="2">
        <v>0.64680269999999995</v>
      </c>
      <c r="BH99" s="2">
        <v>1.0596186000000001</v>
      </c>
      <c r="BI99" s="2">
        <v>0.19357650000000001</v>
      </c>
      <c r="BJ99" s="2">
        <v>24.6</v>
      </c>
      <c r="BK99" s="2">
        <v>0.5</v>
      </c>
      <c r="BL99" s="2">
        <v>0.6535552</v>
      </c>
      <c r="BM99" s="2">
        <v>1.3160957</v>
      </c>
      <c r="BN99" s="2">
        <v>2.9301233</v>
      </c>
      <c r="BO99" s="2">
        <v>8.6311855000000008</v>
      </c>
      <c r="BP99" s="2">
        <v>3.7414160000000001</v>
      </c>
      <c r="BQ99" s="2">
        <v>5.2758813</v>
      </c>
      <c r="BR99" s="2">
        <v>1.4895566</v>
      </c>
      <c r="BS99" s="2">
        <v>0.14761479999999999</v>
      </c>
      <c r="BT99" s="2">
        <v>19.8</v>
      </c>
      <c r="BU99" s="2">
        <v>0.5</v>
      </c>
      <c r="BV99" s="2">
        <v>0.54188080000000005</v>
      </c>
      <c r="BW99" s="2">
        <v>0.98219500000000004</v>
      </c>
      <c r="BX99" s="2">
        <v>2.6421394</v>
      </c>
      <c r="BY99" s="2">
        <v>5.3916396999999998</v>
      </c>
      <c r="BZ99" s="2">
        <v>4.5658931999999997</v>
      </c>
      <c r="CA99" s="2">
        <v>3.4646511000000002</v>
      </c>
      <c r="CB99" s="2">
        <v>1.5601832</v>
      </c>
      <c r="CC99" s="2">
        <v>0.21638859999999999</v>
      </c>
      <c r="CD99" s="2">
        <v>22.3</v>
      </c>
      <c r="CE99" s="2">
        <v>0.5</v>
      </c>
      <c r="CF99" s="2">
        <v>0.38215090000000002</v>
      </c>
      <c r="CG99" s="2">
        <v>1.6268043999999999</v>
      </c>
      <c r="CH99" s="2">
        <v>2.6111955999999998</v>
      </c>
      <c r="CI99" s="2">
        <v>7.3999180999999998</v>
      </c>
      <c r="CJ99" s="2">
        <v>2.1656119999999999</v>
      </c>
      <c r="CK99" s="2">
        <v>6.2037624999999998</v>
      </c>
      <c r="CL99" s="2">
        <v>1.3047165000000001</v>
      </c>
      <c r="CM99" s="2">
        <v>0.109019</v>
      </c>
      <c r="CO99" t="str">
        <f t="shared" si="105"/>
        <v>CA_Ventura2002</v>
      </c>
      <c r="CP99">
        <f t="shared" si="106"/>
        <v>25.1</v>
      </c>
      <c r="CQ99">
        <f t="shared" si="107"/>
        <v>0.5</v>
      </c>
      <c r="CR99">
        <f t="shared" si="108"/>
        <v>0.65486200000000006</v>
      </c>
      <c r="CS99">
        <f t="shared" si="109"/>
        <v>1.3273790000000001</v>
      </c>
      <c r="CT99">
        <f t="shared" si="110"/>
        <v>3.0375725999999998</v>
      </c>
      <c r="CU99">
        <f t="shared" si="111"/>
        <v>8.6576489999999993</v>
      </c>
      <c r="CV99">
        <f t="shared" si="112"/>
        <v>3.9676824000000002</v>
      </c>
      <c r="CW99">
        <f t="shared" si="113"/>
        <v>5.3541884</v>
      </c>
      <c r="CX99">
        <f t="shared" si="114"/>
        <v>1.5419358999999999</v>
      </c>
      <c r="CY99">
        <f t="shared" si="115"/>
        <v>0.14761479999999999</v>
      </c>
      <c r="CZ99">
        <f t="shared" si="116"/>
        <v>3.8999999999999986</v>
      </c>
      <c r="DA99">
        <f t="shared" si="117"/>
        <v>0.5</v>
      </c>
      <c r="DB99">
        <f t="shared" si="118"/>
        <v>0.2436460999999997</v>
      </c>
      <c r="DC99">
        <f t="shared" si="119"/>
        <v>7.1942399999999074E-2</v>
      </c>
      <c r="DD99">
        <f t="shared" si="120"/>
        <v>-0.34738289999999949</v>
      </c>
      <c r="DE99">
        <f t="shared" si="121"/>
        <v>3.1272981000000053</v>
      </c>
      <c r="DF99">
        <f t="shared" si="122"/>
        <v>1.3481545999999991</v>
      </c>
      <c r="DG99">
        <f t="shared" si="123"/>
        <v>-2.2706926000000003</v>
      </c>
      <c r="DH99">
        <f t="shared" si="124"/>
        <v>0.62116980000000077</v>
      </c>
      <c r="DI99">
        <f t="shared" si="125"/>
        <v>0.30478020000000006</v>
      </c>
      <c r="DJ99">
        <f t="shared" si="126"/>
        <v>0.80000000000000071</v>
      </c>
      <c r="DK99">
        <f t="shared" si="127"/>
        <v>0</v>
      </c>
      <c r="DL99">
        <f t="shared" si="128"/>
        <v>-1.9037099999999918E-2</v>
      </c>
      <c r="DM99">
        <f t="shared" si="129"/>
        <v>-1.8552499999999972E-2</v>
      </c>
      <c r="DN99">
        <f t="shared" si="130"/>
        <v>0.27326680000000003</v>
      </c>
      <c r="DO99">
        <f t="shared" si="131"/>
        <v>-0.13299660000000024</v>
      </c>
      <c r="DP99">
        <f t="shared" si="132"/>
        <v>0.47084860000000006</v>
      </c>
      <c r="DQ99">
        <f t="shared" si="133"/>
        <v>0.23939459999999979</v>
      </c>
      <c r="DR99">
        <f t="shared" si="134"/>
        <v>9.2154499999999917E-2</v>
      </c>
      <c r="DS99">
        <f t="shared" si="135"/>
        <v>-2.121530000000002E-2</v>
      </c>
      <c r="DT99">
        <f t="shared" si="136"/>
        <v>1.5</v>
      </c>
      <c r="DU99">
        <f t="shared" si="137"/>
        <v>0</v>
      </c>
      <c r="DV99">
        <f t="shared" si="138"/>
        <v>2.6332600000000039E-2</v>
      </c>
      <c r="DW99">
        <f t="shared" si="139"/>
        <v>0.17054250000000004</v>
      </c>
      <c r="DX99">
        <f t="shared" si="140"/>
        <v>2.2338799999999992E-2</v>
      </c>
      <c r="DY99">
        <f t="shared" si="141"/>
        <v>1.282785399999999</v>
      </c>
      <c r="DZ99">
        <f t="shared" si="142"/>
        <v>5.4972400000000032E-2</v>
      </c>
      <c r="EA99">
        <f t="shared" si="143"/>
        <v>6.2084000000002248E-3</v>
      </c>
      <c r="EB99">
        <f t="shared" si="144"/>
        <v>1.6018499999999936E-2</v>
      </c>
      <c r="EC99">
        <f t="shared" si="145"/>
        <v>8.7299999999984612E-5</v>
      </c>
      <c r="ED99">
        <f t="shared" si="146"/>
        <v>0</v>
      </c>
      <c r="EE99">
        <f t="shared" si="147"/>
        <v>0</v>
      </c>
      <c r="EF99">
        <f t="shared" si="148"/>
        <v>9.5900000000037622E-5</v>
      </c>
      <c r="EG99">
        <f t="shared" si="149"/>
        <v>2.967800000000187E-3</v>
      </c>
      <c r="EH99">
        <f t="shared" si="150"/>
        <v>4.9783999999997164E-3</v>
      </c>
      <c r="EI99">
        <f t="shared" si="151"/>
        <v>6.3208999999986304E-3</v>
      </c>
      <c r="EJ99">
        <f t="shared" si="152"/>
        <v>8.6376999999999704E-3</v>
      </c>
      <c r="EK99">
        <f t="shared" si="153"/>
        <v>6.0171999999996117E-3</v>
      </c>
      <c r="EL99">
        <f t="shared" si="154"/>
        <v>2.4569999999999315E-3</v>
      </c>
      <c r="EM99">
        <f t="shared" si="155"/>
        <v>0</v>
      </c>
      <c r="EN99">
        <f t="shared" si="156"/>
        <v>1.5</v>
      </c>
      <c r="EO99">
        <f t="shared" si="157"/>
        <v>0</v>
      </c>
      <c r="EP99">
        <f t="shared" si="158"/>
        <v>-2.8505299999999956E-2</v>
      </c>
      <c r="EQ99">
        <f t="shared" si="159"/>
        <v>0.21903250000000019</v>
      </c>
      <c r="ER99">
        <f t="shared" si="160"/>
        <v>0.4648007999999999</v>
      </c>
      <c r="ES99">
        <f t="shared" si="161"/>
        <v>-0.53875260000000047</v>
      </c>
      <c r="ET99">
        <f t="shared" si="162"/>
        <v>-0.13953009999999999</v>
      </c>
      <c r="EU99">
        <f t="shared" si="163"/>
        <v>1.5476047999999998</v>
      </c>
      <c r="EV99">
        <f t="shared" si="164"/>
        <v>5.6467399999999834E-2</v>
      </c>
      <c r="EW99">
        <f t="shared" si="165"/>
        <v>-5.9897699999999998E-2</v>
      </c>
      <c r="EX99">
        <f t="shared" si="166"/>
        <v>8.8000000000000007</v>
      </c>
      <c r="EY99">
        <f t="shared" si="167"/>
        <v>0</v>
      </c>
      <c r="EZ99">
        <f t="shared" si="168"/>
        <v>4.5330700000000057E-2</v>
      </c>
      <c r="FA99">
        <f t="shared" si="169"/>
        <v>0.82440440000000004</v>
      </c>
      <c r="FB99">
        <f t="shared" si="170"/>
        <v>1.6903111999999998</v>
      </c>
      <c r="FC99">
        <f t="shared" si="171"/>
        <v>0.36279009999999978</v>
      </c>
      <c r="FD99">
        <f t="shared" si="172"/>
        <v>0.7944732000000001</v>
      </c>
      <c r="FE99">
        <f t="shared" si="173"/>
        <v>4.7073856999999997</v>
      </c>
      <c r="FF99">
        <f t="shared" si="174"/>
        <v>0.48231729999999984</v>
      </c>
      <c r="FG99">
        <f t="shared" si="175"/>
        <v>-4.5961700000000022E-2</v>
      </c>
      <c r="FH99">
        <f t="shared" si="176"/>
        <v>0.5</v>
      </c>
      <c r="FI99">
        <f t="shared" si="177"/>
        <v>0</v>
      </c>
      <c r="FJ99">
        <f t="shared" si="178"/>
        <v>1.3068000000000524E-3</v>
      </c>
      <c r="FK99">
        <f t="shared" si="179"/>
        <v>1.1283300000000107E-2</v>
      </c>
      <c r="FL99">
        <f t="shared" si="180"/>
        <v>0.10744929999999986</v>
      </c>
      <c r="FM99">
        <f t="shared" si="181"/>
        <v>2.6463499999998419E-2</v>
      </c>
      <c r="FN99">
        <f t="shared" si="182"/>
        <v>0.22626640000000009</v>
      </c>
      <c r="FO99">
        <f t="shared" si="183"/>
        <v>7.8307099999999963E-2</v>
      </c>
      <c r="FP99">
        <f t="shared" si="184"/>
        <v>5.2379299999999906E-2</v>
      </c>
      <c r="FQ99">
        <f t="shared" si="185"/>
        <v>0</v>
      </c>
      <c r="FR99">
        <f t="shared" si="186"/>
        <v>5.3000000000000007</v>
      </c>
      <c r="FS99">
        <f t="shared" si="187"/>
        <v>0</v>
      </c>
      <c r="FT99">
        <f t="shared" si="188"/>
        <v>0.1129812</v>
      </c>
      <c r="FU99">
        <f t="shared" si="189"/>
        <v>0.34518400000000005</v>
      </c>
      <c r="FV99">
        <f t="shared" si="190"/>
        <v>0.39543319999999982</v>
      </c>
      <c r="FW99">
        <f t="shared" si="191"/>
        <v>3.2660092999999994</v>
      </c>
      <c r="FX99">
        <f t="shared" si="192"/>
        <v>-0.59821079999999949</v>
      </c>
      <c r="FY99">
        <f t="shared" si="193"/>
        <v>1.8895372999999998</v>
      </c>
      <c r="FZ99">
        <f t="shared" si="194"/>
        <v>-1.8247300000000077E-2</v>
      </c>
      <c r="GA99">
        <f t="shared" si="195"/>
        <v>-6.8773799999999996E-2</v>
      </c>
      <c r="GB99">
        <f t="shared" si="196"/>
        <v>2.8000000000000007</v>
      </c>
      <c r="GC99">
        <f t="shared" si="197"/>
        <v>0</v>
      </c>
      <c r="GD99">
        <f t="shared" si="198"/>
        <v>0.27271110000000004</v>
      </c>
      <c r="GE99">
        <f t="shared" si="199"/>
        <v>-0.29942539999999984</v>
      </c>
      <c r="GF99">
        <f t="shared" si="200"/>
        <v>0.42637700000000001</v>
      </c>
      <c r="GG99">
        <f t="shared" si="201"/>
        <v>1.2577308999999994</v>
      </c>
      <c r="GH99">
        <f t="shared" si="202"/>
        <v>1.8020704000000003</v>
      </c>
      <c r="GI99">
        <f t="shared" si="203"/>
        <v>-0.84957409999999989</v>
      </c>
      <c r="GJ99">
        <f t="shared" si="204"/>
        <v>0.23721939999999986</v>
      </c>
      <c r="GK99">
        <f t="shared" si="205"/>
        <v>3.8595799999999986E-2</v>
      </c>
    </row>
    <row r="100" spans="1:193" x14ac:dyDescent="0.25">
      <c r="A100" t="s">
        <v>442</v>
      </c>
      <c r="B100">
        <v>21.3</v>
      </c>
      <c r="C100">
        <v>0.5</v>
      </c>
      <c r="D100">
        <v>0.90232900000000005</v>
      </c>
      <c r="E100">
        <v>1.3856098999999999</v>
      </c>
      <c r="F100">
        <v>2.2118954999999998</v>
      </c>
      <c r="G100">
        <v>8.0132808999999998</v>
      </c>
      <c r="H100">
        <v>3.1338390999999999</v>
      </c>
      <c r="I100">
        <v>3.8179588</v>
      </c>
      <c r="J100">
        <v>1.2164296000000001</v>
      </c>
      <c r="K100">
        <v>0.14088000000000001</v>
      </c>
      <c r="L100" s="2">
        <v>20.5</v>
      </c>
      <c r="M100" s="2">
        <v>0.5</v>
      </c>
      <c r="N100" s="2">
        <v>0.85975140000000005</v>
      </c>
      <c r="O100" s="2">
        <v>1.4606949</v>
      </c>
      <c r="P100" s="2">
        <v>2.0049380999999999</v>
      </c>
      <c r="Q100" s="2">
        <v>8.0288018999999995</v>
      </c>
      <c r="R100" s="2">
        <v>2.4319286</v>
      </c>
      <c r="S100" s="2">
        <v>3.9814886999999999</v>
      </c>
      <c r="T100" s="2">
        <v>1.1003396999999999</v>
      </c>
      <c r="U100" s="2">
        <v>0.13311249999999999</v>
      </c>
      <c r="V100" s="2">
        <v>20.100000000000001</v>
      </c>
      <c r="W100" s="2">
        <v>0.5</v>
      </c>
      <c r="X100" s="2">
        <v>0.79181889999999999</v>
      </c>
      <c r="Y100" s="2">
        <v>1.4016515000000001</v>
      </c>
      <c r="Z100" s="2">
        <v>2.2812929</v>
      </c>
      <c r="AA100" s="2">
        <v>6.8118048</v>
      </c>
      <c r="AB100" s="2">
        <v>2.3824622999999998</v>
      </c>
      <c r="AC100" s="2">
        <v>4.7984438000000003</v>
      </c>
      <c r="AD100" s="2">
        <v>1.0858114000000001</v>
      </c>
      <c r="AE100" s="2">
        <v>8.1933099999999995E-2</v>
      </c>
      <c r="AF100" s="2">
        <v>21.2</v>
      </c>
      <c r="AG100" s="2">
        <v>0.5</v>
      </c>
      <c r="AH100" s="2">
        <v>0.90211189999999997</v>
      </c>
      <c r="AI100" s="2">
        <v>1.3799256</v>
      </c>
      <c r="AJ100" s="2">
        <v>2.2075098</v>
      </c>
      <c r="AK100" s="2">
        <v>8.0036173000000002</v>
      </c>
      <c r="AL100" s="2">
        <v>3.1259925000000002</v>
      </c>
      <c r="AM100" s="2">
        <v>3.8125600999999998</v>
      </c>
      <c r="AN100" s="2">
        <v>1.2142025000000001</v>
      </c>
      <c r="AO100" s="2">
        <v>0.14088000000000001</v>
      </c>
      <c r="AP100" s="2">
        <v>19.7</v>
      </c>
      <c r="AQ100" s="2">
        <v>0.5</v>
      </c>
      <c r="AR100" s="2">
        <v>0.86933360000000004</v>
      </c>
      <c r="AS100" s="2">
        <v>1.0465803</v>
      </c>
      <c r="AT100" s="2">
        <v>2.0354842999999998</v>
      </c>
      <c r="AU100" s="2">
        <v>7.6219777999999998</v>
      </c>
      <c r="AV100" s="2">
        <v>2.8723320999999999</v>
      </c>
      <c r="AW100" s="2">
        <v>3.5315927999999999</v>
      </c>
      <c r="AX100" s="2">
        <v>1.1249678000000001</v>
      </c>
      <c r="AY100" s="2">
        <v>0.13974239999999999</v>
      </c>
      <c r="AZ100" s="2">
        <v>14.3</v>
      </c>
      <c r="BA100" s="2">
        <v>0.5</v>
      </c>
      <c r="BB100" s="2">
        <v>0.88446400000000003</v>
      </c>
      <c r="BC100" s="2">
        <v>0.71300699999999995</v>
      </c>
      <c r="BD100" s="2">
        <v>0.86092900000000006</v>
      </c>
      <c r="BE100" s="2">
        <v>7.7660121999999996</v>
      </c>
      <c r="BF100" s="2">
        <v>2.3302196999999998</v>
      </c>
      <c r="BG100" s="2">
        <v>0.32985419999999999</v>
      </c>
      <c r="BH100" s="2">
        <v>0.73661989999999999</v>
      </c>
      <c r="BI100" s="2">
        <v>0.2329194</v>
      </c>
      <c r="BJ100" s="2">
        <v>20.9</v>
      </c>
      <c r="BK100" s="2">
        <v>0.5</v>
      </c>
      <c r="BL100" s="2">
        <v>0.90066860000000004</v>
      </c>
      <c r="BM100" s="2">
        <v>1.3756592000000001</v>
      </c>
      <c r="BN100" s="2">
        <v>2.1328811999999999</v>
      </c>
      <c r="BO100" s="2">
        <v>7.9897923000000004</v>
      </c>
      <c r="BP100" s="2">
        <v>2.9550424</v>
      </c>
      <c r="BQ100" s="2">
        <v>3.7693465000000002</v>
      </c>
      <c r="BR100" s="2">
        <v>1.1786705</v>
      </c>
      <c r="BS100" s="2">
        <v>0.14088000000000001</v>
      </c>
      <c r="BT100" s="2">
        <v>16.8</v>
      </c>
      <c r="BU100" s="2">
        <v>0.5</v>
      </c>
      <c r="BV100" s="2">
        <v>0.83763160000000003</v>
      </c>
      <c r="BW100" s="2">
        <v>0.88554350000000004</v>
      </c>
      <c r="BX100" s="2">
        <v>2.1237515999999999</v>
      </c>
      <c r="BY100" s="2">
        <v>4.7140684000000004</v>
      </c>
      <c r="BZ100" s="2">
        <v>3.7456640999999999</v>
      </c>
      <c r="CA100" s="2">
        <v>2.6203851999999999</v>
      </c>
      <c r="CB100" s="2">
        <v>1.2360960999999999</v>
      </c>
      <c r="CC100" s="2">
        <v>0.14925759999999999</v>
      </c>
      <c r="CD100" s="2">
        <v>19.3</v>
      </c>
      <c r="CE100" s="2">
        <v>0.5</v>
      </c>
      <c r="CF100" s="2">
        <v>0.4093157</v>
      </c>
      <c r="CG100" s="2">
        <v>1.4264791000000001</v>
      </c>
      <c r="CH100" s="2">
        <v>1.8975698999999999</v>
      </c>
      <c r="CI100" s="2">
        <v>7.8742089000000002</v>
      </c>
      <c r="CJ100" s="2">
        <v>2.1423402</v>
      </c>
      <c r="CK100" s="2">
        <v>3.9544263000000002</v>
      </c>
      <c r="CL100" s="2">
        <v>1.0400269</v>
      </c>
      <c r="CM100" s="2">
        <v>0.13197490000000001</v>
      </c>
      <c r="CO100" t="str">
        <f t="shared" si="105"/>
        <v>CA_Ventura3001</v>
      </c>
      <c r="CP100">
        <f t="shared" si="106"/>
        <v>21.3</v>
      </c>
      <c r="CQ100">
        <f t="shared" si="107"/>
        <v>0.5</v>
      </c>
      <c r="CR100">
        <f t="shared" si="108"/>
        <v>0.90232900000000005</v>
      </c>
      <c r="CS100">
        <f t="shared" si="109"/>
        <v>1.3856098999999999</v>
      </c>
      <c r="CT100">
        <f t="shared" si="110"/>
        <v>2.2118954999999998</v>
      </c>
      <c r="CU100">
        <f t="shared" si="111"/>
        <v>8.0132808999999998</v>
      </c>
      <c r="CV100">
        <f t="shared" si="112"/>
        <v>3.1338390999999999</v>
      </c>
      <c r="CW100">
        <f t="shared" si="113"/>
        <v>3.8179588</v>
      </c>
      <c r="CX100">
        <f t="shared" si="114"/>
        <v>1.2164296000000001</v>
      </c>
      <c r="CY100">
        <f t="shared" si="115"/>
        <v>0.14088000000000001</v>
      </c>
      <c r="CZ100">
        <f t="shared" si="116"/>
        <v>3.6999999999999957</v>
      </c>
      <c r="DA100">
        <f t="shared" si="117"/>
        <v>0.5</v>
      </c>
      <c r="DB100">
        <f t="shared" si="118"/>
        <v>0.13879269999999988</v>
      </c>
      <c r="DC100">
        <f t="shared" si="119"/>
        <v>-9.7281999999994095E-3</v>
      </c>
      <c r="DD100">
        <f t="shared" si="120"/>
        <v>6.108830000000065E-2</v>
      </c>
      <c r="DE100">
        <f t="shared" si="121"/>
        <v>2.7173173000000013</v>
      </c>
      <c r="DF100">
        <f t="shared" si="122"/>
        <v>4.910820000000049E-2</v>
      </c>
      <c r="DG100">
        <f t="shared" si="123"/>
        <v>7.2386000000000283E-2</v>
      </c>
      <c r="DH100">
        <f t="shared" si="124"/>
        <v>0.20172759999999923</v>
      </c>
      <c r="DI100">
        <f t="shared" si="125"/>
        <v>0.16453989999999996</v>
      </c>
      <c r="DJ100">
        <f t="shared" si="126"/>
        <v>0.80000000000000071</v>
      </c>
      <c r="DK100">
        <f t="shared" si="127"/>
        <v>0</v>
      </c>
      <c r="DL100">
        <f t="shared" si="128"/>
        <v>4.2577599999999993E-2</v>
      </c>
      <c r="DM100">
        <f t="shared" si="129"/>
        <v>-7.5085000000000068E-2</v>
      </c>
      <c r="DN100">
        <f t="shared" si="130"/>
        <v>0.20695739999999985</v>
      </c>
      <c r="DO100">
        <f t="shared" si="131"/>
        <v>-1.5520999999999674E-2</v>
      </c>
      <c r="DP100">
        <f t="shared" si="132"/>
        <v>0.70191049999999988</v>
      </c>
      <c r="DQ100">
        <f t="shared" si="133"/>
        <v>-0.16352989999999989</v>
      </c>
      <c r="DR100">
        <f t="shared" si="134"/>
        <v>0.11608990000000019</v>
      </c>
      <c r="DS100">
        <f t="shared" si="135"/>
        <v>7.7675000000000105E-3</v>
      </c>
      <c r="DT100">
        <f t="shared" si="136"/>
        <v>1.1999999999999993</v>
      </c>
      <c r="DU100">
        <f t="shared" si="137"/>
        <v>0</v>
      </c>
      <c r="DV100">
        <f t="shared" si="138"/>
        <v>0.11051010000000006</v>
      </c>
      <c r="DW100">
        <f t="shared" si="139"/>
        <v>-1.60416000000001E-2</v>
      </c>
      <c r="DX100">
        <f t="shared" si="140"/>
        <v>-6.9397400000000165E-2</v>
      </c>
      <c r="DY100">
        <f t="shared" si="141"/>
        <v>1.2014760999999998</v>
      </c>
      <c r="DZ100">
        <f t="shared" si="142"/>
        <v>0.75137680000000007</v>
      </c>
      <c r="EA100">
        <f t="shared" si="143"/>
        <v>-0.98048500000000027</v>
      </c>
      <c r="EB100">
        <f t="shared" si="144"/>
        <v>0.13061820000000002</v>
      </c>
      <c r="EC100">
        <f t="shared" si="145"/>
        <v>5.894690000000001E-2</v>
      </c>
      <c r="ED100">
        <f t="shared" si="146"/>
        <v>0.10000000000000142</v>
      </c>
      <c r="EE100">
        <f t="shared" si="147"/>
        <v>0</v>
      </c>
      <c r="EF100">
        <f t="shared" si="148"/>
        <v>2.1710000000008112E-4</v>
      </c>
      <c r="EG100">
        <f t="shared" si="149"/>
        <v>5.6842999999999755E-3</v>
      </c>
      <c r="EH100">
        <f t="shared" si="150"/>
        <v>4.3856999999998258E-3</v>
      </c>
      <c r="EI100">
        <f t="shared" si="151"/>
        <v>9.6635999999996613E-3</v>
      </c>
      <c r="EJ100">
        <f t="shared" si="152"/>
        <v>7.8465999999997038E-3</v>
      </c>
      <c r="EK100">
        <f t="shared" si="153"/>
        <v>5.3987000000002006E-3</v>
      </c>
      <c r="EL100">
        <f t="shared" si="154"/>
        <v>2.2271000000000374E-3</v>
      </c>
      <c r="EM100">
        <f t="shared" si="155"/>
        <v>0</v>
      </c>
      <c r="EN100">
        <f t="shared" si="156"/>
        <v>1.6000000000000014</v>
      </c>
      <c r="EO100">
        <f t="shared" si="157"/>
        <v>0</v>
      </c>
      <c r="EP100">
        <f t="shared" si="158"/>
        <v>3.2995400000000008E-2</v>
      </c>
      <c r="EQ100">
        <f t="shared" si="159"/>
        <v>0.33902959999999993</v>
      </c>
      <c r="ER100">
        <f t="shared" si="160"/>
        <v>0.17641119999999999</v>
      </c>
      <c r="ES100">
        <f t="shared" si="161"/>
        <v>0.39130310000000001</v>
      </c>
      <c r="ET100">
        <f t="shared" si="162"/>
        <v>0.26150699999999993</v>
      </c>
      <c r="EU100">
        <f t="shared" si="163"/>
        <v>0.28636600000000012</v>
      </c>
      <c r="EV100">
        <f t="shared" si="164"/>
        <v>9.1461800000000038E-2</v>
      </c>
      <c r="EW100">
        <f t="shared" si="165"/>
        <v>1.1376000000000164E-3</v>
      </c>
      <c r="EX100">
        <f t="shared" si="166"/>
        <v>7</v>
      </c>
      <c r="EY100">
        <f t="shared" si="167"/>
        <v>0</v>
      </c>
      <c r="EZ100">
        <f t="shared" si="168"/>
        <v>1.786500000000002E-2</v>
      </c>
      <c r="FA100">
        <f t="shared" si="169"/>
        <v>0.6726029</v>
      </c>
      <c r="FB100">
        <f t="shared" si="170"/>
        <v>1.3509664999999997</v>
      </c>
      <c r="FC100">
        <f t="shared" si="171"/>
        <v>0.24726870000000023</v>
      </c>
      <c r="FD100">
        <f t="shared" si="172"/>
        <v>0.80361940000000009</v>
      </c>
      <c r="FE100">
        <f t="shared" si="173"/>
        <v>3.4881045999999998</v>
      </c>
      <c r="FF100">
        <f t="shared" si="174"/>
        <v>0.47980970000000012</v>
      </c>
      <c r="FG100">
        <f t="shared" si="175"/>
        <v>-9.2039399999999993E-2</v>
      </c>
      <c r="FH100">
        <f t="shared" si="176"/>
        <v>0.40000000000000213</v>
      </c>
      <c r="FI100">
        <f t="shared" si="177"/>
        <v>0</v>
      </c>
      <c r="FJ100">
        <f t="shared" si="178"/>
        <v>1.6604000000000063E-3</v>
      </c>
      <c r="FK100">
        <f t="shared" si="179"/>
        <v>9.950699999999868E-3</v>
      </c>
      <c r="FL100">
        <f t="shared" si="180"/>
        <v>7.9014299999999871E-2</v>
      </c>
      <c r="FM100">
        <f t="shared" si="181"/>
        <v>2.3488599999999416E-2</v>
      </c>
      <c r="FN100">
        <f t="shared" si="182"/>
        <v>0.17879669999999992</v>
      </c>
      <c r="FO100">
        <f t="shared" si="183"/>
        <v>4.8612299999999831E-2</v>
      </c>
      <c r="FP100">
        <f t="shared" si="184"/>
        <v>3.7759100000000156E-2</v>
      </c>
      <c r="FQ100">
        <f t="shared" si="185"/>
        <v>0</v>
      </c>
      <c r="FR100">
        <f t="shared" si="186"/>
        <v>4.5</v>
      </c>
      <c r="FS100">
        <f t="shared" si="187"/>
        <v>0</v>
      </c>
      <c r="FT100">
        <f t="shared" si="188"/>
        <v>6.4697400000000016E-2</v>
      </c>
      <c r="FU100">
        <f t="shared" si="189"/>
        <v>0.50006639999999991</v>
      </c>
      <c r="FV100">
        <f t="shared" si="190"/>
        <v>8.8143899999999942E-2</v>
      </c>
      <c r="FW100">
        <f t="shared" si="191"/>
        <v>3.2992124999999994</v>
      </c>
      <c r="FX100">
        <f t="shared" si="192"/>
        <v>-0.61182500000000006</v>
      </c>
      <c r="FY100">
        <f t="shared" si="193"/>
        <v>1.1975736000000001</v>
      </c>
      <c r="FZ100">
        <f t="shared" si="194"/>
        <v>-1.9666499999999809E-2</v>
      </c>
      <c r="GA100">
        <f t="shared" si="195"/>
        <v>-8.3775999999999851E-3</v>
      </c>
      <c r="GB100">
        <f t="shared" si="196"/>
        <v>2</v>
      </c>
      <c r="GC100">
        <f t="shared" si="197"/>
        <v>0</v>
      </c>
      <c r="GD100">
        <f t="shared" si="198"/>
        <v>0.49301330000000004</v>
      </c>
      <c r="GE100">
        <f t="shared" si="199"/>
        <v>-4.0869200000000161E-2</v>
      </c>
      <c r="GF100">
        <f t="shared" si="200"/>
        <v>0.31432559999999987</v>
      </c>
      <c r="GG100">
        <f t="shared" si="201"/>
        <v>0.13907199999999964</v>
      </c>
      <c r="GH100">
        <f t="shared" si="202"/>
        <v>0.99149889999999985</v>
      </c>
      <c r="GI100">
        <f t="shared" si="203"/>
        <v>-0.13646750000000019</v>
      </c>
      <c r="GJ100">
        <f t="shared" si="204"/>
        <v>0.17640270000000013</v>
      </c>
      <c r="GK100">
        <f t="shared" si="205"/>
        <v>8.9050999999999991E-3</v>
      </c>
    </row>
    <row r="101" spans="1:193" x14ac:dyDescent="0.25">
      <c r="A101" t="s">
        <v>443</v>
      </c>
      <c r="B101">
        <v>27.3</v>
      </c>
      <c r="C101">
        <v>0.5</v>
      </c>
      <c r="D101">
        <v>3.183522</v>
      </c>
      <c r="E101">
        <v>3.0830115999999999</v>
      </c>
      <c r="F101">
        <v>2.6388440000000002</v>
      </c>
      <c r="G101">
        <v>7.5983213999999997</v>
      </c>
      <c r="H101">
        <v>2.052556</v>
      </c>
      <c r="I101">
        <v>6.4730166999999996</v>
      </c>
      <c r="J101">
        <v>1.3499570999999999</v>
      </c>
      <c r="K101">
        <v>0.476327</v>
      </c>
      <c r="L101" s="2">
        <v>27.1</v>
      </c>
      <c r="M101" s="2">
        <v>0.5</v>
      </c>
      <c r="N101" s="2">
        <v>3.1690830999999999</v>
      </c>
      <c r="O101" s="2">
        <v>3.0830115999999999</v>
      </c>
      <c r="P101" s="2">
        <v>2.6073507999999999</v>
      </c>
      <c r="Q101" s="2">
        <v>7.5983213999999997</v>
      </c>
      <c r="R101" s="2">
        <v>2.0469295999999999</v>
      </c>
      <c r="S101" s="2">
        <v>6.3716187</v>
      </c>
      <c r="T101" s="2">
        <v>1.3308916</v>
      </c>
      <c r="U101" s="2">
        <v>0.476327</v>
      </c>
      <c r="V101" s="2">
        <v>27.2</v>
      </c>
      <c r="W101" s="2">
        <v>0.5</v>
      </c>
      <c r="X101" s="2">
        <v>3.1743979000000002</v>
      </c>
      <c r="Y101" s="2">
        <v>3.0697863000000001</v>
      </c>
      <c r="Z101" s="2">
        <v>2.6305554</v>
      </c>
      <c r="AA101" s="2">
        <v>7.5268458999999996</v>
      </c>
      <c r="AB101" s="2">
        <v>2.0444871999999998</v>
      </c>
      <c r="AC101" s="2">
        <v>6.4547729</v>
      </c>
      <c r="AD101" s="2">
        <v>1.3459684999999999</v>
      </c>
      <c r="AE101" s="2">
        <v>0.476327</v>
      </c>
      <c r="AF101" s="2">
        <v>26.3</v>
      </c>
      <c r="AG101" s="2">
        <v>0.5</v>
      </c>
      <c r="AH101" s="2">
        <v>3.1591623000000002</v>
      </c>
      <c r="AI101" s="2">
        <v>3.0827034000000002</v>
      </c>
      <c r="AJ101" s="2">
        <v>2.4407698999999998</v>
      </c>
      <c r="AK101" s="2">
        <v>7.5760015999999997</v>
      </c>
      <c r="AL101" s="2">
        <v>1.9787014000000001</v>
      </c>
      <c r="AM101" s="2">
        <v>5.8845348</v>
      </c>
      <c r="AN101" s="2">
        <v>1.2367779000000001</v>
      </c>
      <c r="AO101" s="2">
        <v>0.476327</v>
      </c>
      <c r="AP101" s="2">
        <v>22.3</v>
      </c>
      <c r="AQ101" s="2">
        <v>0.5</v>
      </c>
      <c r="AR101" s="2">
        <v>2.2979908</v>
      </c>
      <c r="AS101" s="2">
        <v>2.9257399999999998</v>
      </c>
      <c r="AT101" s="2">
        <v>1.8275971</v>
      </c>
      <c r="AU101" s="2">
        <v>7.2380176000000001</v>
      </c>
      <c r="AV101" s="2">
        <v>0.93064829999999998</v>
      </c>
      <c r="AW101" s="2">
        <v>5.1112723000000004</v>
      </c>
      <c r="AX101" s="2">
        <v>1.0168649000000001</v>
      </c>
      <c r="AY101" s="2">
        <v>0.476327</v>
      </c>
      <c r="AZ101" s="2">
        <v>16.399999999999999</v>
      </c>
      <c r="BA101" s="2">
        <v>0.5</v>
      </c>
      <c r="BB101" s="2">
        <v>3.2715900000000002</v>
      </c>
      <c r="BC101" s="2">
        <v>0.389654</v>
      </c>
      <c r="BD101" s="2">
        <v>1.5221199000000001</v>
      </c>
      <c r="BE101" s="2">
        <v>4.9236468999999996</v>
      </c>
      <c r="BF101" s="2">
        <v>2.0139852</v>
      </c>
      <c r="BG101" s="2">
        <v>2.6714931000000002</v>
      </c>
      <c r="BH101" s="2">
        <v>0.7180744</v>
      </c>
      <c r="BI101" s="2">
        <v>0.4877338</v>
      </c>
      <c r="BJ101" s="2">
        <v>27.1</v>
      </c>
      <c r="BK101" s="2">
        <v>0.5</v>
      </c>
      <c r="BL101" s="2">
        <v>3.1812052999999998</v>
      </c>
      <c r="BM101" s="2">
        <v>3.0813012</v>
      </c>
      <c r="BN101" s="2">
        <v>2.5886157000000001</v>
      </c>
      <c r="BO101" s="2">
        <v>7.5937152000000001</v>
      </c>
      <c r="BP101" s="2">
        <v>1.9596879</v>
      </c>
      <c r="BQ101" s="2">
        <v>6.4186268000000002</v>
      </c>
      <c r="BR101" s="2">
        <v>1.3324552999999999</v>
      </c>
      <c r="BS101" s="2">
        <v>0.476327</v>
      </c>
      <c r="BT101" s="2">
        <v>20.5</v>
      </c>
      <c r="BU101" s="2">
        <v>0.5</v>
      </c>
      <c r="BV101" s="2">
        <v>1.5543216</v>
      </c>
      <c r="BW101" s="2">
        <v>3.1467795000000001</v>
      </c>
      <c r="BX101" s="2">
        <v>2.3750209999999998</v>
      </c>
      <c r="BY101" s="2">
        <v>3.5970669000000002</v>
      </c>
      <c r="BZ101" s="2">
        <v>1.8552405999999999</v>
      </c>
      <c r="CA101" s="2">
        <v>5.814692</v>
      </c>
      <c r="CB101" s="2">
        <v>1.2134782</v>
      </c>
      <c r="CC101" s="2">
        <v>0.49044870000000002</v>
      </c>
      <c r="CD101" s="2">
        <v>25.7</v>
      </c>
      <c r="CE101" s="2">
        <v>0.5</v>
      </c>
      <c r="CF101" s="2">
        <v>2.6721818000000002</v>
      </c>
      <c r="CG101" s="2">
        <v>3.0679430999999999</v>
      </c>
      <c r="CH101" s="2">
        <v>2.3823539999999999</v>
      </c>
      <c r="CI101" s="2">
        <v>7.5503596999999996</v>
      </c>
      <c r="CJ101" s="2">
        <v>1.4535449</v>
      </c>
      <c r="CK101" s="2">
        <v>6.3549452000000004</v>
      </c>
      <c r="CL101" s="2">
        <v>1.2836877</v>
      </c>
      <c r="CM101" s="2">
        <v>0.476327</v>
      </c>
      <c r="CO101" t="str">
        <f t="shared" si="105"/>
        <v>CO_Adams0006</v>
      </c>
      <c r="CP101">
        <f t="shared" si="106"/>
        <v>27.3</v>
      </c>
      <c r="CQ101">
        <f t="shared" si="107"/>
        <v>0.5</v>
      </c>
      <c r="CR101">
        <f t="shared" si="108"/>
        <v>3.183522</v>
      </c>
      <c r="CS101">
        <f t="shared" si="109"/>
        <v>3.0830115999999999</v>
      </c>
      <c r="CT101">
        <f t="shared" si="110"/>
        <v>2.6388440000000002</v>
      </c>
      <c r="CU101">
        <f t="shared" si="111"/>
        <v>7.5983213999999997</v>
      </c>
      <c r="CV101">
        <f t="shared" si="112"/>
        <v>2.052556</v>
      </c>
      <c r="CW101">
        <f t="shared" si="113"/>
        <v>6.4730166999999996</v>
      </c>
      <c r="CX101">
        <f t="shared" si="114"/>
        <v>1.3499570999999999</v>
      </c>
      <c r="CY101">
        <f t="shared" si="115"/>
        <v>0.476327</v>
      </c>
      <c r="CZ101">
        <f t="shared" si="116"/>
        <v>1.4999999999999964</v>
      </c>
      <c r="DA101">
        <f t="shared" si="117"/>
        <v>0.5</v>
      </c>
      <c r="DB101">
        <f t="shared" si="118"/>
        <v>0.19527880000000097</v>
      </c>
      <c r="DC101">
        <f t="shared" si="119"/>
        <v>0.26583790000000107</v>
      </c>
      <c r="DD101">
        <f t="shared" si="120"/>
        <v>-9.7524200000001837E-2</v>
      </c>
      <c r="DE101">
        <f t="shared" si="121"/>
        <v>0.41572540000000036</v>
      </c>
      <c r="DF101">
        <f t="shared" si="122"/>
        <v>-8.4666900000000211E-2</v>
      </c>
      <c r="DG101">
        <f t="shared" si="123"/>
        <v>-0.22916109999999623</v>
      </c>
      <c r="DH101">
        <f t="shared" si="124"/>
        <v>2.8498800000000601E-2</v>
      </c>
      <c r="DI101">
        <f t="shared" si="125"/>
        <v>0.50185550000000001</v>
      </c>
      <c r="DJ101">
        <f t="shared" si="126"/>
        <v>0.19999999999999929</v>
      </c>
      <c r="DK101">
        <f t="shared" si="127"/>
        <v>0</v>
      </c>
      <c r="DL101">
        <f t="shared" si="128"/>
        <v>1.4438900000000032E-2</v>
      </c>
      <c r="DM101">
        <f t="shared" si="129"/>
        <v>0</v>
      </c>
      <c r="DN101">
        <f t="shared" si="130"/>
        <v>3.1493200000000332E-2</v>
      </c>
      <c r="DO101">
        <f t="shared" si="131"/>
        <v>0</v>
      </c>
      <c r="DP101">
        <f t="shared" si="132"/>
        <v>5.6264000000001424E-3</v>
      </c>
      <c r="DQ101">
        <f t="shared" si="133"/>
        <v>0.10139799999999966</v>
      </c>
      <c r="DR101">
        <f t="shared" si="134"/>
        <v>1.9065499999999957E-2</v>
      </c>
      <c r="DS101">
        <f t="shared" si="135"/>
        <v>0</v>
      </c>
      <c r="DT101">
        <f t="shared" si="136"/>
        <v>0.10000000000000142</v>
      </c>
      <c r="DU101">
        <f t="shared" si="137"/>
        <v>0</v>
      </c>
      <c r="DV101">
        <f t="shared" si="138"/>
        <v>9.1240999999997463E-3</v>
      </c>
      <c r="DW101">
        <f t="shared" si="139"/>
        <v>1.3225299999999773E-2</v>
      </c>
      <c r="DX101">
        <f t="shared" si="140"/>
        <v>8.2886000000002014E-3</v>
      </c>
      <c r="DY101">
        <f t="shared" si="141"/>
        <v>7.1475500000000025E-2</v>
      </c>
      <c r="DZ101">
        <f t="shared" si="142"/>
        <v>8.0688000000002091E-3</v>
      </c>
      <c r="EA101">
        <f t="shared" si="143"/>
        <v>1.8243799999999588E-2</v>
      </c>
      <c r="EB101">
        <f t="shared" si="144"/>
        <v>3.9886000000000088E-3</v>
      </c>
      <c r="EC101">
        <f t="shared" si="145"/>
        <v>0</v>
      </c>
      <c r="ED101">
        <f t="shared" si="146"/>
        <v>1</v>
      </c>
      <c r="EE101">
        <f t="shared" si="147"/>
        <v>0</v>
      </c>
      <c r="EF101">
        <f t="shared" si="148"/>
        <v>2.4359699999999762E-2</v>
      </c>
      <c r="EG101">
        <f t="shared" si="149"/>
        <v>3.0819999999964764E-4</v>
      </c>
      <c r="EH101">
        <f t="shared" si="150"/>
        <v>0.19807410000000036</v>
      </c>
      <c r="EI101">
        <f t="shared" si="151"/>
        <v>2.2319800000000001E-2</v>
      </c>
      <c r="EJ101">
        <f t="shared" si="152"/>
        <v>7.3854599999999992E-2</v>
      </c>
      <c r="EK101">
        <f t="shared" si="153"/>
        <v>0.58848189999999967</v>
      </c>
      <c r="EL101">
        <f t="shared" si="154"/>
        <v>0.11317919999999981</v>
      </c>
      <c r="EM101">
        <f t="shared" si="155"/>
        <v>0</v>
      </c>
      <c r="EN101">
        <f t="shared" si="156"/>
        <v>5</v>
      </c>
      <c r="EO101">
        <f t="shared" si="157"/>
        <v>0</v>
      </c>
      <c r="EP101">
        <f t="shared" si="158"/>
        <v>0.88553119999999996</v>
      </c>
      <c r="EQ101">
        <f t="shared" si="159"/>
        <v>0.15727160000000007</v>
      </c>
      <c r="ER101">
        <f t="shared" si="160"/>
        <v>0.81124690000000022</v>
      </c>
      <c r="ES101">
        <f t="shared" si="161"/>
        <v>0.36030379999999962</v>
      </c>
      <c r="ET101">
        <f t="shared" si="162"/>
        <v>1.1219077</v>
      </c>
      <c r="EU101">
        <f t="shared" si="163"/>
        <v>1.3617443999999992</v>
      </c>
      <c r="EV101">
        <f t="shared" si="164"/>
        <v>0.33309219999999984</v>
      </c>
      <c r="EW101">
        <f t="shared" si="165"/>
        <v>0</v>
      </c>
      <c r="EX101">
        <f t="shared" si="166"/>
        <v>10.900000000000002</v>
      </c>
      <c r="EY101">
        <f t="shared" si="167"/>
        <v>0</v>
      </c>
      <c r="EZ101">
        <f t="shared" si="168"/>
        <v>-8.8068000000000257E-2</v>
      </c>
      <c r="FA101">
        <f t="shared" si="169"/>
        <v>2.6933575999999997</v>
      </c>
      <c r="FB101">
        <f t="shared" si="170"/>
        <v>1.1167241000000001</v>
      </c>
      <c r="FC101">
        <f t="shared" si="171"/>
        <v>2.6746745000000001</v>
      </c>
      <c r="FD101">
        <f t="shared" si="172"/>
        <v>3.8570800000000016E-2</v>
      </c>
      <c r="FE101">
        <f t="shared" si="173"/>
        <v>3.8015235999999994</v>
      </c>
      <c r="FF101">
        <f t="shared" si="174"/>
        <v>0.63188269999999991</v>
      </c>
      <c r="FG101">
        <f t="shared" si="175"/>
        <v>-1.1406799999999995E-2</v>
      </c>
      <c r="FH101">
        <f t="shared" si="176"/>
        <v>0.19999999999999929</v>
      </c>
      <c r="FI101">
        <f t="shared" si="177"/>
        <v>0</v>
      </c>
      <c r="FJ101">
        <f t="shared" si="178"/>
        <v>2.3167000000001714E-3</v>
      </c>
      <c r="FK101">
        <f t="shared" si="179"/>
        <v>1.7103999999998898E-3</v>
      </c>
      <c r="FL101">
        <f t="shared" si="180"/>
        <v>5.0228300000000115E-2</v>
      </c>
      <c r="FM101">
        <f t="shared" si="181"/>
        <v>4.6061999999995606E-3</v>
      </c>
      <c r="FN101">
        <f t="shared" si="182"/>
        <v>9.2868100000000009E-2</v>
      </c>
      <c r="FO101">
        <f t="shared" si="183"/>
        <v>5.4389899999999436E-2</v>
      </c>
      <c r="FP101">
        <f t="shared" si="184"/>
        <v>1.7501800000000012E-2</v>
      </c>
      <c r="FQ101">
        <f t="shared" si="185"/>
        <v>0</v>
      </c>
      <c r="FR101">
        <f t="shared" si="186"/>
        <v>6.8000000000000007</v>
      </c>
      <c r="FS101">
        <f t="shared" si="187"/>
        <v>0</v>
      </c>
      <c r="FT101">
        <f t="shared" si="188"/>
        <v>1.6292004</v>
      </c>
      <c r="FU101">
        <f t="shared" si="189"/>
        <v>-6.3767900000000211E-2</v>
      </c>
      <c r="FV101">
        <f t="shared" si="190"/>
        <v>0.26382300000000036</v>
      </c>
      <c r="FW101">
        <f t="shared" si="191"/>
        <v>4.0012544999999999</v>
      </c>
      <c r="FX101">
        <f t="shared" si="192"/>
        <v>0.19731540000000014</v>
      </c>
      <c r="FY101">
        <f t="shared" si="193"/>
        <v>0.65832469999999965</v>
      </c>
      <c r="FZ101">
        <f t="shared" si="194"/>
        <v>0.13647889999999996</v>
      </c>
      <c r="GA101">
        <f t="shared" si="195"/>
        <v>-1.4121700000000015E-2</v>
      </c>
      <c r="GB101">
        <f t="shared" si="196"/>
        <v>1.6000000000000014</v>
      </c>
      <c r="GC101">
        <f t="shared" si="197"/>
        <v>0</v>
      </c>
      <c r="GD101">
        <f t="shared" si="198"/>
        <v>0.5113401999999998</v>
      </c>
      <c r="GE101">
        <f t="shared" si="199"/>
        <v>1.5068499999999929E-2</v>
      </c>
      <c r="GF101">
        <f t="shared" si="200"/>
        <v>0.25649000000000033</v>
      </c>
      <c r="GG101">
        <f t="shared" si="201"/>
        <v>4.7961700000000107E-2</v>
      </c>
      <c r="GH101">
        <f t="shared" si="202"/>
        <v>0.59901110000000002</v>
      </c>
      <c r="GI101">
        <f t="shared" si="203"/>
        <v>0.11807149999999922</v>
      </c>
      <c r="GJ101">
        <f t="shared" si="204"/>
        <v>6.6269399999999923E-2</v>
      </c>
      <c r="GK101">
        <f t="shared" si="205"/>
        <v>0</v>
      </c>
    </row>
    <row r="102" spans="1:193" x14ac:dyDescent="0.25">
      <c r="A102" t="s">
        <v>444</v>
      </c>
      <c r="B102">
        <v>17.7</v>
      </c>
      <c r="C102">
        <v>0.5</v>
      </c>
      <c r="D102">
        <v>2.2891672000000001</v>
      </c>
      <c r="E102">
        <v>1.8647676</v>
      </c>
      <c r="F102">
        <v>1.2902081000000001</v>
      </c>
      <c r="G102">
        <v>6.7967443000000003</v>
      </c>
      <c r="H102">
        <v>1.5284241000000001</v>
      </c>
      <c r="I102">
        <v>2.5145833</v>
      </c>
      <c r="J102">
        <v>0.78767100000000001</v>
      </c>
      <c r="K102">
        <v>0.13954620000000001</v>
      </c>
      <c r="L102" s="2">
        <v>17.600000000000001</v>
      </c>
      <c r="M102" s="2">
        <v>0.5</v>
      </c>
      <c r="N102" s="2">
        <v>2.2659623999999998</v>
      </c>
      <c r="O102" s="2">
        <v>1.8647676</v>
      </c>
      <c r="P102" s="2">
        <v>1.2751378</v>
      </c>
      <c r="Q102" s="2">
        <v>6.7967443000000003</v>
      </c>
      <c r="R102" s="2">
        <v>1.5189946999999999</v>
      </c>
      <c r="S102" s="2">
        <v>2.4747007000000001</v>
      </c>
      <c r="T102" s="2">
        <v>0.77833229999999998</v>
      </c>
      <c r="U102" s="2">
        <v>0.13954620000000001</v>
      </c>
      <c r="V102" s="2">
        <v>17.399999999999999</v>
      </c>
      <c r="W102" s="2">
        <v>0.5</v>
      </c>
      <c r="X102" s="2">
        <v>2.2719828999999998</v>
      </c>
      <c r="Y102" s="2">
        <v>1.8456235000000001</v>
      </c>
      <c r="Z102" s="2">
        <v>1.2826232</v>
      </c>
      <c r="AA102" s="2">
        <v>6.6060777000000002</v>
      </c>
      <c r="AB102" s="2">
        <v>1.5150614</v>
      </c>
      <c r="AC102" s="2">
        <v>2.5050058000000002</v>
      </c>
      <c r="AD102" s="2">
        <v>0.78252909999999998</v>
      </c>
      <c r="AE102" s="2">
        <v>0.13954620000000001</v>
      </c>
      <c r="AF102" s="2">
        <v>17.3</v>
      </c>
      <c r="AG102" s="2">
        <v>0.5</v>
      </c>
      <c r="AH102" s="2">
        <v>2.2811507999999998</v>
      </c>
      <c r="AI102" s="2">
        <v>1.8645811000000001</v>
      </c>
      <c r="AJ102" s="2">
        <v>1.2163235999999999</v>
      </c>
      <c r="AK102" s="2">
        <v>6.7804241000000003</v>
      </c>
      <c r="AL102" s="2">
        <v>1.5002656000000001</v>
      </c>
      <c r="AM102" s="2">
        <v>2.295372</v>
      </c>
      <c r="AN102" s="2">
        <v>0.74495080000000002</v>
      </c>
      <c r="AO102" s="2">
        <v>0.13954620000000001</v>
      </c>
      <c r="AP102" s="2">
        <v>15.4</v>
      </c>
      <c r="AQ102" s="2">
        <v>0.5</v>
      </c>
      <c r="AR102" s="2">
        <v>2.0933758999999998</v>
      </c>
      <c r="AS102" s="2">
        <v>1.7869495</v>
      </c>
      <c r="AT102" s="2">
        <v>0.90633940000000002</v>
      </c>
      <c r="AU102" s="2">
        <v>6.5928678999999999</v>
      </c>
      <c r="AV102" s="2">
        <v>0.88031950000000003</v>
      </c>
      <c r="AW102" s="2">
        <v>2.0104175</v>
      </c>
      <c r="AX102" s="2">
        <v>0.56133699999999997</v>
      </c>
      <c r="AY102" s="2">
        <v>0.13954620000000001</v>
      </c>
      <c r="AZ102" s="2">
        <v>11.6</v>
      </c>
      <c r="BA102" s="2">
        <v>0.5</v>
      </c>
      <c r="BB102" s="2">
        <v>2.2327341999999999</v>
      </c>
      <c r="BC102" s="2">
        <v>0.2048528</v>
      </c>
      <c r="BD102" s="2">
        <v>0.75326729999999997</v>
      </c>
      <c r="BE102" s="2">
        <v>5.2181568</v>
      </c>
      <c r="BF102" s="2">
        <v>1.7718638</v>
      </c>
      <c r="BG102" s="2">
        <v>0.3377308</v>
      </c>
      <c r="BH102" s="2">
        <v>0.62901810000000002</v>
      </c>
      <c r="BI102" s="2">
        <v>4.6412200000000001E-2</v>
      </c>
      <c r="BJ102" s="2">
        <v>17.5</v>
      </c>
      <c r="BK102" s="2">
        <v>0.5</v>
      </c>
      <c r="BL102" s="2">
        <v>2.2867655999999998</v>
      </c>
      <c r="BM102" s="2">
        <v>1.8626716000000001</v>
      </c>
      <c r="BN102" s="2">
        <v>1.2505063000000001</v>
      </c>
      <c r="BO102" s="2">
        <v>6.7872195</v>
      </c>
      <c r="BP102" s="2">
        <v>1.4381278</v>
      </c>
      <c r="BQ102" s="2">
        <v>2.4921684000000002</v>
      </c>
      <c r="BR102" s="2">
        <v>0.76279660000000005</v>
      </c>
      <c r="BS102" s="2">
        <v>0.13954620000000001</v>
      </c>
      <c r="BT102" s="2">
        <v>13</v>
      </c>
      <c r="BU102" s="2">
        <v>0.5</v>
      </c>
      <c r="BV102" s="2">
        <v>0.87497329999999995</v>
      </c>
      <c r="BW102" s="2">
        <v>1.9091754999999999</v>
      </c>
      <c r="BX102" s="2">
        <v>1.6059436</v>
      </c>
      <c r="BY102" s="2">
        <v>2.0097296</v>
      </c>
      <c r="BZ102" s="2">
        <v>1.5037718</v>
      </c>
      <c r="CA102" s="2">
        <v>3.5980721</v>
      </c>
      <c r="CB102" s="2">
        <v>0.87372709999999998</v>
      </c>
      <c r="CC102" s="2">
        <v>0.214529</v>
      </c>
      <c r="CD102" s="2">
        <v>15.4</v>
      </c>
      <c r="CE102" s="2">
        <v>0.5</v>
      </c>
      <c r="CF102" s="2">
        <v>1.3673606</v>
      </c>
      <c r="CG102" s="2">
        <v>1.8363389000000001</v>
      </c>
      <c r="CH102" s="2">
        <v>1.0384612</v>
      </c>
      <c r="CI102" s="2">
        <v>6.6148094999999998</v>
      </c>
      <c r="CJ102" s="2">
        <v>0.87680579999999997</v>
      </c>
      <c r="CK102" s="2">
        <v>2.4716388999999999</v>
      </c>
      <c r="CL102" s="2">
        <v>0.61130620000000002</v>
      </c>
      <c r="CM102" s="2">
        <v>0.13954620000000001</v>
      </c>
      <c r="CO102" t="str">
        <f t="shared" si="105"/>
        <v>CO_Arapahoe0005</v>
      </c>
      <c r="CP102">
        <f t="shared" si="106"/>
        <v>17.7</v>
      </c>
      <c r="CQ102">
        <f t="shared" si="107"/>
        <v>0.5</v>
      </c>
      <c r="CR102">
        <f t="shared" si="108"/>
        <v>2.2891672000000001</v>
      </c>
      <c r="CS102">
        <f t="shared" si="109"/>
        <v>1.8647676</v>
      </c>
      <c r="CT102">
        <f t="shared" si="110"/>
        <v>1.2902081000000001</v>
      </c>
      <c r="CU102">
        <f t="shared" si="111"/>
        <v>6.7967443000000003</v>
      </c>
      <c r="CV102">
        <f t="shared" si="112"/>
        <v>1.5284241000000001</v>
      </c>
      <c r="CW102">
        <f t="shared" si="113"/>
        <v>2.5145833</v>
      </c>
      <c r="CX102">
        <f t="shared" si="114"/>
        <v>0.78767100000000001</v>
      </c>
      <c r="CY102">
        <f t="shared" si="115"/>
        <v>0.13954620000000001</v>
      </c>
      <c r="CZ102">
        <f t="shared" si="116"/>
        <v>1.3000000000000078</v>
      </c>
      <c r="DA102">
        <f t="shared" si="117"/>
        <v>0.5</v>
      </c>
      <c r="DB102">
        <f t="shared" si="118"/>
        <v>-0.34986470000000169</v>
      </c>
      <c r="DC102">
        <f t="shared" si="119"/>
        <v>0.12158730000000051</v>
      </c>
      <c r="DD102">
        <f t="shared" si="120"/>
        <v>0.29714569999999951</v>
      </c>
      <c r="DE102">
        <f t="shared" si="121"/>
        <v>-0.17118070000000163</v>
      </c>
      <c r="DF102">
        <f t="shared" si="122"/>
        <v>0.30624169999999951</v>
      </c>
      <c r="DG102">
        <f t="shared" si="123"/>
        <v>0.58302310000000057</v>
      </c>
      <c r="DH102">
        <f t="shared" si="124"/>
        <v>0.23030019999999995</v>
      </c>
      <c r="DI102">
        <f t="shared" si="125"/>
        <v>0.12139499999999999</v>
      </c>
      <c r="DJ102">
        <f t="shared" si="126"/>
        <v>9.9999999999997868E-2</v>
      </c>
      <c r="DK102">
        <f t="shared" si="127"/>
        <v>0</v>
      </c>
      <c r="DL102">
        <f t="shared" si="128"/>
        <v>2.3204800000000247E-2</v>
      </c>
      <c r="DM102">
        <f t="shared" si="129"/>
        <v>0</v>
      </c>
      <c r="DN102">
        <f t="shared" si="130"/>
        <v>1.5070300000000092E-2</v>
      </c>
      <c r="DO102">
        <f t="shared" si="131"/>
        <v>0</v>
      </c>
      <c r="DP102">
        <f t="shared" si="132"/>
        <v>9.4294000000001432E-3</v>
      </c>
      <c r="DQ102">
        <f t="shared" si="133"/>
        <v>3.9882599999999879E-2</v>
      </c>
      <c r="DR102">
        <f t="shared" si="134"/>
        <v>9.3387000000000331E-3</v>
      </c>
      <c r="DS102">
        <f t="shared" si="135"/>
        <v>0</v>
      </c>
      <c r="DT102">
        <f t="shared" si="136"/>
        <v>0.30000000000000071</v>
      </c>
      <c r="DU102">
        <f t="shared" si="137"/>
        <v>0</v>
      </c>
      <c r="DV102">
        <f t="shared" si="138"/>
        <v>1.7184300000000263E-2</v>
      </c>
      <c r="DW102">
        <f t="shared" si="139"/>
        <v>1.9144099999999886E-2</v>
      </c>
      <c r="DX102">
        <f t="shared" si="140"/>
        <v>7.5849000000001165E-3</v>
      </c>
      <c r="DY102">
        <f t="shared" si="141"/>
        <v>0.19066660000000013</v>
      </c>
      <c r="DZ102">
        <f t="shared" si="142"/>
        <v>1.3362700000000061E-2</v>
      </c>
      <c r="EA102">
        <f t="shared" si="143"/>
        <v>9.5774999999997945E-3</v>
      </c>
      <c r="EB102">
        <f t="shared" si="144"/>
        <v>5.1419000000000326E-3</v>
      </c>
      <c r="EC102">
        <f t="shared" si="145"/>
        <v>0</v>
      </c>
      <c r="ED102">
        <f t="shared" si="146"/>
        <v>0.39999999999999858</v>
      </c>
      <c r="EE102">
        <f t="shared" si="147"/>
        <v>0</v>
      </c>
      <c r="EF102">
        <f t="shared" si="148"/>
        <v>8.0164000000002567E-3</v>
      </c>
      <c r="EG102">
        <f t="shared" si="149"/>
        <v>1.8649999999986733E-4</v>
      </c>
      <c r="EH102">
        <f t="shared" si="150"/>
        <v>7.3884500000000131E-2</v>
      </c>
      <c r="EI102">
        <f t="shared" si="151"/>
        <v>1.6320200000000007E-2</v>
      </c>
      <c r="EJ102">
        <f t="shared" si="152"/>
        <v>2.8158499999999975E-2</v>
      </c>
      <c r="EK102">
        <f t="shared" si="153"/>
        <v>0.2192113</v>
      </c>
      <c r="EL102">
        <f t="shared" si="154"/>
        <v>4.2720199999999986E-2</v>
      </c>
      <c r="EM102">
        <f t="shared" si="155"/>
        <v>0</v>
      </c>
      <c r="EN102">
        <f t="shared" si="156"/>
        <v>2.2999999999999989</v>
      </c>
      <c r="EO102">
        <f t="shared" si="157"/>
        <v>0</v>
      </c>
      <c r="EP102">
        <f t="shared" si="158"/>
        <v>0.19579130000000022</v>
      </c>
      <c r="EQ102">
        <f t="shared" si="159"/>
        <v>7.7818100000000001E-2</v>
      </c>
      <c r="ER102">
        <f t="shared" si="160"/>
        <v>0.38386870000000006</v>
      </c>
      <c r="ES102">
        <f t="shared" si="161"/>
        <v>0.2038764000000004</v>
      </c>
      <c r="ET102">
        <f t="shared" si="162"/>
        <v>0.64810460000000003</v>
      </c>
      <c r="EU102">
        <f t="shared" si="163"/>
        <v>0.5041658</v>
      </c>
      <c r="EV102">
        <f t="shared" si="164"/>
        <v>0.22633400000000004</v>
      </c>
      <c r="EW102">
        <f t="shared" si="165"/>
        <v>0</v>
      </c>
      <c r="EX102">
        <f t="shared" si="166"/>
        <v>6.1</v>
      </c>
      <c r="EY102">
        <f t="shared" si="167"/>
        <v>0</v>
      </c>
      <c r="EZ102">
        <f t="shared" si="168"/>
        <v>5.6433000000000177E-2</v>
      </c>
      <c r="FA102">
        <f t="shared" si="169"/>
        <v>1.6599147999999999</v>
      </c>
      <c r="FB102">
        <f t="shared" si="170"/>
        <v>0.53694080000000011</v>
      </c>
      <c r="FC102">
        <f t="shared" si="171"/>
        <v>1.5785875000000003</v>
      </c>
      <c r="FD102">
        <f t="shared" si="172"/>
        <v>-0.24343969999999993</v>
      </c>
      <c r="FE102">
        <f t="shared" si="173"/>
        <v>2.1768524999999999</v>
      </c>
      <c r="FF102">
        <f t="shared" si="174"/>
        <v>0.15865289999999999</v>
      </c>
      <c r="FG102">
        <f t="shared" si="175"/>
        <v>9.3134000000000008E-2</v>
      </c>
      <c r="FH102">
        <f t="shared" si="176"/>
        <v>0.19999999999999929</v>
      </c>
      <c r="FI102">
        <f t="shared" si="177"/>
        <v>0</v>
      </c>
      <c r="FJ102">
        <f t="shared" si="178"/>
        <v>2.4016000000002258E-3</v>
      </c>
      <c r="FK102">
        <f t="shared" si="179"/>
        <v>2.0959999999998757E-3</v>
      </c>
      <c r="FL102">
        <f t="shared" si="180"/>
        <v>3.9701800000000009E-2</v>
      </c>
      <c r="FM102">
        <f t="shared" si="181"/>
        <v>9.524800000000333E-3</v>
      </c>
      <c r="FN102">
        <f t="shared" si="182"/>
        <v>9.0296300000000107E-2</v>
      </c>
      <c r="FO102">
        <f t="shared" si="183"/>
        <v>2.2414899999999793E-2</v>
      </c>
      <c r="FP102">
        <f t="shared" si="184"/>
        <v>2.4874399999999963E-2</v>
      </c>
      <c r="FQ102">
        <f t="shared" si="185"/>
        <v>0</v>
      </c>
      <c r="FR102">
        <f t="shared" si="186"/>
        <v>4.6999999999999993</v>
      </c>
      <c r="FS102">
        <f t="shared" si="187"/>
        <v>0</v>
      </c>
      <c r="FT102">
        <f t="shared" si="188"/>
        <v>1.4141939000000001</v>
      </c>
      <c r="FU102">
        <f t="shared" si="189"/>
        <v>-4.4407899999999945E-2</v>
      </c>
      <c r="FV102">
        <f t="shared" si="190"/>
        <v>-0.31573549999999995</v>
      </c>
      <c r="FW102">
        <f t="shared" si="191"/>
        <v>4.7870147000000003</v>
      </c>
      <c r="FX102">
        <f t="shared" si="192"/>
        <v>2.4652300000000071E-2</v>
      </c>
      <c r="FY102">
        <f t="shared" si="193"/>
        <v>-1.0834888</v>
      </c>
      <c r="FZ102">
        <f t="shared" si="194"/>
        <v>-8.6056099999999969E-2</v>
      </c>
      <c r="GA102">
        <f t="shared" si="195"/>
        <v>-7.4982799999999988E-2</v>
      </c>
      <c r="GB102">
        <f t="shared" si="196"/>
        <v>2.2999999999999989</v>
      </c>
      <c r="GC102">
        <f t="shared" si="197"/>
        <v>0</v>
      </c>
      <c r="GD102">
        <f t="shared" si="198"/>
        <v>0.92180660000000003</v>
      </c>
      <c r="GE102">
        <f t="shared" si="199"/>
        <v>2.8428699999999862E-2</v>
      </c>
      <c r="GF102">
        <f t="shared" si="200"/>
        <v>0.25174690000000011</v>
      </c>
      <c r="GG102">
        <f t="shared" si="201"/>
        <v>0.18193480000000051</v>
      </c>
      <c r="GH102">
        <f t="shared" si="202"/>
        <v>0.65161830000000009</v>
      </c>
      <c r="GI102">
        <f t="shared" si="203"/>
        <v>4.2944400000000105E-2</v>
      </c>
      <c r="GJ102">
        <f t="shared" si="204"/>
        <v>0.17636479999999999</v>
      </c>
      <c r="GK102">
        <f t="shared" si="205"/>
        <v>0</v>
      </c>
    </row>
    <row r="103" spans="1:193" x14ac:dyDescent="0.25">
      <c r="A103" t="s">
        <v>445</v>
      </c>
      <c r="B103">
        <v>22.8</v>
      </c>
      <c r="C103">
        <v>0.5</v>
      </c>
      <c r="D103">
        <v>2.0560136</v>
      </c>
      <c r="E103">
        <v>1.5509404</v>
      </c>
      <c r="F103">
        <v>2.3902747999999998</v>
      </c>
      <c r="G103">
        <v>7.2510009000000002</v>
      </c>
      <c r="H103">
        <v>1.7168398</v>
      </c>
      <c r="I103">
        <v>6.0283055000000001</v>
      </c>
      <c r="J103">
        <v>1.2390946</v>
      </c>
      <c r="K103">
        <v>0.15642220000000001</v>
      </c>
      <c r="L103" s="2">
        <v>22.7</v>
      </c>
      <c r="M103" s="2">
        <v>0.5</v>
      </c>
      <c r="N103" s="2">
        <v>2.0417347000000001</v>
      </c>
      <c r="O103" s="2">
        <v>1.5509404</v>
      </c>
      <c r="P103" s="2">
        <v>2.3701374999999998</v>
      </c>
      <c r="Q103" s="2">
        <v>7.2510009000000002</v>
      </c>
      <c r="R103" s="2">
        <v>1.7122307000000001</v>
      </c>
      <c r="S103" s="2">
        <v>5.9648117999999997</v>
      </c>
      <c r="T103" s="2">
        <v>1.2271875999999999</v>
      </c>
      <c r="U103" s="2">
        <v>0.15642220000000001</v>
      </c>
      <c r="V103" s="2">
        <v>22.6</v>
      </c>
      <c r="W103" s="2">
        <v>0.5</v>
      </c>
      <c r="X103" s="2">
        <v>2.0473713999999998</v>
      </c>
      <c r="Y103" s="2">
        <v>1.5353549</v>
      </c>
      <c r="Z103" s="2">
        <v>2.3837565999999999</v>
      </c>
      <c r="AA103" s="2">
        <v>7.0829190999999998</v>
      </c>
      <c r="AB103" s="2">
        <v>1.7089295</v>
      </c>
      <c r="AC103" s="2">
        <v>6.0160336000000001</v>
      </c>
      <c r="AD103" s="2">
        <v>1.2362359999999999</v>
      </c>
      <c r="AE103" s="2">
        <v>0.15642220000000001</v>
      </c>
      <c r="AF103" s="2">
        <v>20.6</v>
      </c>
      <c r="AG103" s="2">
        <v>0.5</v>
      </c>
      <c r="AH103" s="2">
        <v>1.9467346999999999</v>
      </c>
      <c r="AI103" s="2">
        <v>1.5507854000000001</v>
      </c>
      <c r="AJ103" s="2">
        <v>1.9822010000000001</v>
      </c>
      <c r="AK103" s="2">
        <v>7.0331606999999998</v>
      </c>
      <c r="AL103" s="2">
        <v>1.3899956</v>
      </c>
      <c r="AM103" s="2">
        <v>5.0426625999999999</v>
      </c>
      <c r="AN103" s="2">
        <v>1.0329117999999999</v>
      </c>
      <c r="AO103" s="2">
        <v>0.15642220000000001</v>
      </c>
      <c r="AP103" s="2">
        <v>19.3</v>
      </c>
      <c r="AQ103" s="2">
        <v>0.5</v>
      </c>
      <c r="AR103" s="2">
        <v>1.7758034</v>
      </c>
      <c r="AS103" s="2">
        <v>1.4783685</v>
      </c>
      <c r="AT103" s="2">
        <v>1.7861324999999999</v>
      </c>
      <c r="AU103" s="2">
        <v>6.8787146000000003</v>
      </c>
      <c r="AV103" s="2">
        <v>1.0627241000000001</v>
      </c>
      <c r="AW103" s="2">
        <v>4.7885999999999997</v>
      </c>
      <c r="AX103" s="2">
        <v>0.96336929999999998</v>
      </c>
      <c r="AY103" s="2">
        <v>0.15642220000000001</v>
      </c>
      <c r="AZ103" s="2">
        <v>15.1</v>
      </c>
      <c r="BA103" s="2">
        <v>0.5</v>
      </c>
      <c r="BB103" s="2">
        <v>2.3453056999999999</v>
      </c>
      <c r="BC103" s="2">
        <v>0.24363660000000001</v>
      </c>
      <c r="BD103" s="2">
        <v>1.2625656999999999</v>
      </c>
      <c r="BE103" s="2">
        <v>6.0881924999999999</v>
      </c>
      <c r="BF103" s="2">
        <v>1.5688059000000001</v>
      </c>
      <c r="BG103" s="2">
        <v>2.3298955000000001</v>
      </c>
      <c r="BH103" s="2">
        <v>0.59145979999999998</v>
      </c>
      <c r="BI103" s="2">
        <v>0.17110400000000001</v>
      </c>
      <c r="BJ103" s="2">
        <v>22.6</v>
      </c>
      <c r="BK103" s="2">
        <v>0.5</v>
      </c>
      <c r="BL103" s="2">
        <v>2.0539315</v>
      </c>
      <c r="BM103" s="2">
        <v>1.5492769</v>
      </c>
      <c r="BN103" s="2">
        <v>2.3369545999999999</v>
      </c>
      <c r="BO103" s="2">
        <v>7.2427143999999997</v>
      </c>
      <c r="BP103" s="2">
        <v>1.6211987999999999</v>
      </c>
      <c r="BQ103" s="2">
        <v>5.9677819999999997</v>
      </c>
      <c r="BR103" s="2">
        <v>1.2209163000000001</v>
      </c>
      <c r="BS103" s="2">
        <v>0.15642220000000001</v>
      </c>
      <c r="BT103" s="2">
        <v>16.8</v>
      </c>
      <c r="BU103" s="2">
        <v>0.5</v>
      </c>
      <c r="BV103" s="2">
        <v>1.0072950000000001</v>
      </c>
      <c r="BW103" s="2">
        <v>1.6701831</v>
      </c>
      <c r="BX103" s="2">
        <v>2.0366955</v>
      </c>
      <c r="BY103" s="2">
        <v>3.8412359</v>
      </c>
      <c r="BZ103" s="2">
        <v>1.573177</v>
      </c>
      <c r="CA103" s="2">
        <v>4.9937892000000002</v>
      </c>
      <c r="CB103" s="2">
        <v>1.0382058999999999</v>
      </c>
      <c r="CC103" s="2">
        <v>0.16754240000000001</v>
      </c>
      <c r="CD103" s="2">
        <v>21.2</v>
      </c>
      <c r="CE103" s="2">
        <v>0.5</v>
      </c>
      <c r="CF103" s="2">
        <v>1.5014947999999999</v>
      </c>
      <c r="CG103" s="2">
        <v>1.5307388</v>
      </c>
      <c r="CH103" s="2">
        <v>2.1590959999999999</v>
      </c>
      <c r="CI103" s="2">
        <v>7.1288027999999999</v>
      </c>
      <c r="CJ103" s="2">
        <v>1.1770350999999999</v>
      </c>
      <c r="CK103" s="2">
        <v>5.9272466000000001</v>
      </c>
      <c r="CL103" s="2">
        <v>1.1837217</v>
      </c>
      <c r="CM103" s="2">
        <v>0.15642220000000001</v>
      </c>
      <c r="CO103" t="str">
        <f t="shared" si="105"/>
        <v>CO_Boulder0003</v>
      </c>
      <c r="CP103">
        <f t="shared" si="106"/>
        <v>22.8</v>
      </c>
      <c r="CQ103">
        <f t="shared" si="107"/>
        <v>0.5</v>
      </c>
      <c r="CR103">
        <f t="shared" si="108"/>
        <v>2.0560136</v>
      </c>
      <c r="CS103">
        <f t="shared" si="109"/>
        <v>1.5509404</v>
      </c>
      <c r="CT103">
        <f t="shared" si="110"/>
        <v>2.3902747999999998</v>
      </c>
      <c r="CU103">
        <f t="shared" si="111"/>
        <v>7.2510009000000002</v>
      </c>
      <c r="CV103">
        <f t="shared" si="112"/>
        <v>1.7168398</v>
      </c>
      <c r="CW103">
        <f t="shared" si="113"/>
        <v>6.0283055000000001</v>
      </c>
      <c r="CX103">
        <f t="shared" si="114"/>
        <v>1.2390946</v>
      </c>
      <c r="CY103">
        <f t="shared" si="115"/>
        <v>0.15642220000000001</v>
      </c>
      <c r="CZ103">
        <f t="shared" si="116"/>
        <v>1.3000000000000007</v>
      </c>
      <c r="DA103">
        <f t="shared" si="117"/>
        <v>0.5</v>
      </c>
      <c r="DB103">
        <f t="shared" si="118"/>
        <v>0.32757599999999987</v>
      </c>
      <c r="DC103">
        <f t="shared" si="119"/>
        <v>0.25270180000000009</v>
      </c>
      <c r="DD103">
        <f t="shared" si="120"/>
        <v>-0.41438419999999931</v>
      </c>
      <c r="DE103">
        <f t="shared" si="121"/>
        <v>1.7897345999999983</v>
      </c>
      <c r="DF103">
        <f t="shared" si="122"/>
        <v>-0.20378190000000007</v>
      </c>
      <c r="DG103">
        <f t="shared" si="123"/>
        <v>-1.1673172000000012</v>
      </c>
      <c r="DH103">
        <f t="shared" si="124"/>
        <v>-0.17965380000000075</v>
      </c>
      <c r="DI103">
        <f t="shared" si="125"/>
        <v>0.1822242</v>
      </c>
      <c r="DJ103">
        <f t="shared" si="126"/>
        <v>0.10000000000000142</v>
      </c>
      <c r="DK103">
        <f t="shared" si="127"/>
        <v>0</v>
      </c>
      <c r="DL103">
        <f t="shared" si="128"/>
        <v>1.4278899999999872E-2</v>
      </c>
      <c r="DM103">
        <f t="shared" si="129"/>
        <v>0</v>
      </c>
      <c r="DN103">
        <f t="shared" si="130"/>
        <v>2.0137300000000025E-2</v>
      </c>
      <c r="DO103">
        <f t="shared" si="131"/>
        <v>0</v>
      </c>
      <c r="DP103">
        <f t="shared" si="132"/>
        <v>4.6090999999999216E-3</v>
      </c>
      <c r="DQ103">
        <f t="shared" si="133"/>
        <v>6.349370000000043E-2</v>
      </c>
      <c r="DR103">
        <f t="shared" si="134"/>
        <v>1.1907000000000112E-2</v>
      </c>
      <c r="DS103">
        <f t="shared" si="135"/>
        <v>0</v>
      </c>
      <c r="DT103">
        <f t="shared" si="136"/>
        <v>0.19999999999999929</v>
      </c>
      <c r="DU103">
        <f t="shared" si="137"/>
        <v>0</v>
      </c>
      <c r="DV103">
        <f t="shared" si="138"/>
        <v>8.6422000000001553E-3</v>
      </c>
      <c r="DW103">
        <f t="shared" si="139"/>
        <v>1.558550000000003E-2</v>
      </c>
      <c r="DX103">
        <f t="shared" si="140"/>
        <v>6.5181999999999185E-3</v>
      </c>
      <c r="DY103">
        <f t="shared" si="141"/>
        <v>0.16808180000000039</v>
      </c>
      <c r="DZ103">
        <f t="shared" si="142"/>
        <v>7.9103000000000367E-3</v>
      </c>
      <c r="EA103">
        <f t="shared" si="143"/>
        <v>1.2271900000000002E-2</v>
      </c>
      <c r="EB103">
        <f t="shared" si="144"/>
        <v>2.8586000000001555E-3</v>
      </c>
      <c r="EC103">
        <f t="shared" si="145"/>
        <v>0</v>
      </c>
      <c r="ED103">
        <f t="shared" si="146"/>
        <v>2.1999999999999993</v>
      </c>
      <c r="EE103">
        <f t="shared" si="147"/>
        <v>0</v>
      </c>
      <c r="EF103">
        <f t="shared" si="148"/>
        <v>0.10927890000000007</v>
      </c>
      <c r="EG103">
        <f t="shared" si="149"/>
        <v>1.5499999999990521E-4</v>
      </c>
      <c r="EH103">
        <f t="shared" si="150"/>
        <v>0.40807379999999971</v>
      </c>
      <c r="EI103">
        <f t="shared" si="151"/>
        <v>0.21784020000000037</v>
      </c>
      <c r="EJ103">
        <f t="shared" si="152"/>
        <v>0.32684420000000003</v>
      </c>
      <c r="EK103">
        <f t="shared" si="153"/>
        <v>0.98564290000000021</v>
      </c>
      <c r="EL103">
        <f t="shared" si="154"/>
        <v>0.20618280000000011</v>
      </c>
      <c r="EM103">
        <f t="shared" si="155"/>
        <v>0</v>
      </c>
      <c r="EN103">
        <f t="shared" si="156"/>
        <v>3.5</v>
      </c>
      <c r="EO103">
        <f t="shared" si="157"/>
        <v>0</v>
      </c>
      <c r="EP103">
        <f t="shared" si="158"/>
        <v>0.28021019999999996</v>
      </c>
      <c r="EQ103">
        <f t="shared" si="159"/>
        <v>7.2571900000000023E-2</v>
      </c>
      <c r="ER103">
        <f t="shared" si="160"/>
        <v>0.60414229999999991</v>
      </c>
      <c r="ES103">
        <f t="shared" si="161"/>
        <v>0.37228629999999985</v>
      </c>
      <c r="ET103">
        <f t="shared" si="162"/>
        <v>0.65411569999999997</v>
      </c>
      <c r="EU103">
        <f t="shared" si="163"/>
        <v>1.2397055000000003</v>
      </c>
      <c r="EV103">
        <f t="shared" si="164"/>
        <v>0.27572530000000006</v>
      </c>
      <c r="EW103">
        <f t="shared" si="165"/>
        <v>0</v>
      </c>
      <c r="EX103">
        <f t="shared" si="166"/>
        <v>7.7000000000000011</v>
      </c>
      <c r="EY103">
        <f t="shared" si="167"/>
        <v>0</v>
      </c>
      <c r="EZ103">
        <f t="shared" si="168"/>
        <v>-0.28929209999999994</v>
      </c>
      <c r="FA103">
        <f t="shared" si="169"/>
        <v>1.3073037999999999</v>
      </c>
      <c r="FB103">
        <f t="shared" si="170"/>
        <v>1.1277090999999999</v>
      </c>
      <c r="FC103">
        <f t="shared" si="171"/>
        <v>1.1628084000000003</v>
      </c>
      <c r="FD103">
        <f t="shared" si="172"/>
        <v>0.14803389999999994</v>
      </c>
      <c r="FE103">
        <f t="shared" si="173"/>
        <v>3.69841</v>
      </c>
      <c r="FF103">
        <f t="shared" si="174"/>
        <v>0.64763480000000007</v>
      </c>
      <c r="FG103">
        <f t="shared" si="175"/>
        <v>-1.4681799999999995E-2</v>
      </c>
      <c r="FH103">
        <f t="shared" si="176"/>
        <v>0.19999999999999929</v>
      </c>
      <c r="FI103">
        <f t="shared" si="177"/>
        <v>0</v>
      </c>
      <c r="FJ103">
        <f t="shared" si="178"/>
        <v>2.0820999999999756E-3</v>
      </c>
      <c r="FK103">
        <f t="shared" si="179"/>
        <v>1.6635000000000399E-3</v>
      </c>
      <c r="FL103">
        <f t="shared" si="180"/>
        <v>5.3320199999999929E-2</v>
      </c>
      <c r="FM103">
        <f t="shared" si="181"/>
        <v>8.2865000000005296E-3</v>
      </c>
      <c r="FN103">
        <f t="shared" si="182"/>
        <v>9.5641000000000087E-2</v>
      </c>
      <c r="FO103">
        <f t="shared" si="183"/>
        <v>6.0523500000000396E-2</v>
      </c>
      <c r="FP103">
        <f t="shared" si="184"/>
        <v>1.8178299999999981E-2</v>
      </c>
      <c r="FQ103">
        <f t="shared" si="185"/>
        <v>0</v>
      </c>
      <c r="FR103">
        <f t="shared" si="186"/>
        <v>6</v>
      </c>
      <c r="FS103">
        <f t="shared" si="187"/>
        <v>0</v>
      </c>
      <c r="FT103">
        <f t="shared" si="188"/>
        <v>1.0487185999999999</v>
      </c>
      <c r="FU103">
        <f t="shared" si="189"/>
        <v>-0.11924270000000003</v>
      </c>
      <c r="FV103">
        <f t="shared" si="190"/>
        <v>0.35357929999999982</v>
      </c>
      <c r="FW103">
        <f t="shared" si="191"/>
        <v>3.4097650000000002</v>
      </c>
      <c r="FX103">
        <f t="shared" si="192"/>
        <v>0.14366279999999998</v>
      </c>
      <c r="FY103">
        <f t="shared" si="193"/>
        <v>1.0345162999999999</v>
      </c>
      <c r="FZ103">
        <f t="shared" si="194"/>
        <v>0.20088870000000014</v>
      </c>
      <c r="GA103">
        <f t="shared" si="195"/>
        <v>-1.1120199999999997E-2</v>
      </c>
      <c r="GB103">
        <f t="shared" si="196"/>
        <v>1.6000000000000014</v>
      </c>
      <c r="GC103">
        <f t="shared" si="197"/>
        <v>0</v>
      </c>
      <c r="GD103">
        <f t="shared" si="198"/>
        <v>0.55451880000000009</v>
      </c>
      <c r="GE103">
        <f t="shared" si="199"/>
        <v>2.0201600000000042E-2</v>
      </c>
      <c r="GF103">
        <f t="shared" si="200"/>
        <v>0.23117879999999991</v>
      </c>
      <c r="GG103">
        <f t="shared" si="201"/>
        <v>0.12219810000000031</v>
      </c>
      <c r="GH103">
        <f t="shared" si="202"/>
        <v>0.53980470000000014</v>
      </c>
      <c r="GI103">
        <f t="shared" si="203"/>
        <v>0.10105889999999995</v>
      </c>
      <c r="GJ103">
        <f t="shared" si="204"/>
        <v>5.5372900000000058E-2</v>
      </c>
      <c r="GK103">
        <f t="shared" si="205"/>
        <v>0</v>
      </c>
    </row>
    <row r="104" spans="1:193" x14ac:dyDescent="0.25">
      <c r="A104" t="s">
        <v>446</v>
      </c>
      <c r="B104">
        <v>18.8</v>
      </c>
      <c r="C104">
        <v>0.5</v>
      </c>
      <c r="D104">
        <v>2.1891644000000001</v>
      </c>
      <c r="E104">
        <v>1.4504231999999999</v>
      </c>
      <c r="F104">
        <v>2.0795355</v>
      </c>
      <c r="G104">
        <v>4.6476030000000002</v>
      </c>
      <c r="H104">
        <v>1.8395041999999999</v>
      </c>
      <c r="I104">
        <v>4.8042401999999997</v>
      </c>
      <c r="J104">
        <v>1.1280929</v>
      </c>
      <c r="K104">
        <v>0.18365909999999999</v>
      </c>
      <c r="L104" s="2">
        <v>18.600000000000001</v>
      </c>
      <c r="M104" s="2">
        <v>0.5</v>
      </c>
      <c r="N104" s="2">
        <v>2.1643674000000002</v>
      </c>
      <c r="O104" s="2">
        <v>1.4504231999999999</v>
      </c>
      <c r="P104" s="2">
        <v>2.0540702</v>
      </c>
      <c r="Q104" s="2">
        <v>4.6476030000000002</v>
      </c>
      <c r="R104" s="2">
        <v>1.8300885</v>
      </c>
      <c r="S104" s="2">
        <v>4.7285408999999996</v>
      </c>
      <c r="T104" s="2">
        <v>1.1123202999999999</v>
      </c>
      <c r="U104" s="2">
        <v>0.18365909999999999</v>
      </c>
      <c r="V104" s="2">
        <v>18.5</v>
      </c>
      <c r="W104" s="2">
        <v>0.5</v>
      </c>
      <c r="X104" s="2">
        <v>1.7254411999999999</v>
      </c>
      <c r="Y104" s="2">
        <v>1.6166689000000001</v>
      </c>
      <c r="Z104" s="2">
        <v>2.1710848999999999</v>
      </c>
      <c r="AA104" s="2">
        <v>4.2161160000000004</v>
      </c>
      <c r="AB104" s="2">
        <v>1.6392949999999999</v>
      </c>
      <c r="AC104" s="2">
        <v>5.3769058999999997</v>
      </c>
      <c r="AD104" s="2">
        <v>1.1140587</v>
      </c>
      <c r="AE104" s="2">
        <v>0.21271370000000001</v>
      </c>
      <c r="AF104" s="2">
        <v>17.600000000000001</v>
      </c>
      <c r="AG104" s="2">
        <v>0.5</v>
      </c>
      <c r="AH104" s="2">
        <v>1.7016846999999999</v>
      </c>
      <c r="AI104" s="2">
        <v>1.6520094000000001</v>
      </c>
      <c r="AJ104" s="2">
        <v>1.9447881</v>
      </c>
      <c r="AK104" s="2">
        <v>4.3877435</v>
      </c>
      <c r="AL104" s="2">
        <v>1.5526549999999999</v>
      </c>
      <c r="AM104" s="2">
        <v>4.7080760000000001</v>
      </c>
      <c r="AN104" s="2">
        <v>0.98502299999999998</v>
      </c>
      <c r="AO104" s="2">
        <v>0.21271370000000001</v>
      </c>
      <c r="AP104" s="2">
        <v>15.9</v>
      </c>
      <c r="AQ104" s="2">
        <v>0.5</v>
      </c>
      <c r="AR104" s="2">
        <v>1.6299169</v>
      </c>
      <c r="AS104" s="2">
        <v>1.5920622</v>
      </c>
      <c r="AT104" s="2">
        <v>1.6034516000000001</v>
      </c>
      <c r="AU104" s="2">
        <v>4.2934593999999997</v>
      </c>
      <c r="AV104" s="2">
        <v>1.0074033</v>
      </c>
      <c r="AW104" s="2">
        <v>4.2328038000000001</v>
      </c>
      <c r="AX104" s="2">
        <v>0.85631939999999995</v>
      </c>
      <c r="AY104" s="2">
        <v>0.21271370000000001</v>
      </c>
      <c r="AZ104" s="2">
        <v>11.7</v>
      </c>
      <c r="BA104" s="2">
        <v>0.5</v>
      </c>
      <c r="BB104" s="2">
        <v>2.0068931999999999</v>
      </c>
      <c r="BC104" s="2">
        <v>0.20554210000000001</v>
      </c>
      <c r="BD104" s="2">
        <v>1.1951593</v>
      </c>
      <c r="BE104" s="2">
        <v>3.4111280000000002</v>
      </c>
      <c r="BF104" s="2">
        <v>1.6816055000000001</v>
      </c>
      <c r="BG104" s="2">
        <v>1.9616994000000001</v>
      </c>
      <c r="BH104" s="2">
        <v>0.63502930000000002</v>
      </c>
      <c r="BI104" s="2">
        <v>0.16111629999999999</v>
      </c>
      <c r="BJ104" s="2">
        <v>18.600000000000001</v>
      </c>
      <c r="BK104" s="2">
        <v>0.5</v>
      </c>
      <c r="BL104" s="2">
        <v>2.1876304000000002</v>
      </c>
      <c r="BM104" s="2">
        <v>1.4484956</v>
      </c>
      <c r="BN104" s="2">
        <v>2.0403874000000002</v>
      </c>
      <c r="BO104" s="2">
        <v>4.6405392000000001</v>
      </c>
      <c r="BP104" s="2">
        <v>1.7696141000000001</v>
      </c>
      <c r="BQ104" s="2">
        <v>4.7591786000000003</v>
      </c>
      <c r="BR104" s="2">
        <v>1.1118741999999999</v>
      </c>
      <c r="BS104" s="2">
        <v>0.18365909999999999</v>
      </c>
      <c r="BT104" s="2">
        <v>15.5</v>
      </c>
      <c r="BU104" s="2">
        <v>0.5</v>
      </c>
      <c r="BV104" s="2">
        <v>1.2040413999999999</v>
      </c>
      <c r="BW104" s="2">
        <v>1.5471410000000001</v>
      </c>
      <c r="BX104" s="2">
        <v>2.0985781999999999</v>
      </c>
      <c r="BY104" s="2">
        <v>2.1813188000000001</v>
      </c>
      <c r="BZ104" s="2">
        <v>1.6150959</v>
      </c>
      <c r="CA104" s="2">
        <v>5.1580209999999997</v>
      </c>
      <c r="CB104" s="2">
        <v>1.0719882999999999</v>
      </c>
      <c r="CC104" s="2">
        <v>0.21271370000000001</v>
      </c>
      <c r="CD104" s="2">
        <v>16.3</v>
      </c>
      <c r="CE104" s="2">
        <v>0.5</v>
      </c>
      <c r="CF104" s="2">
        <v>0.72167519999999996</v>
      </c>
      <c r="CG104" s="2">
        <v>1.5979178000000001</v>
      </c>
      <c r="CH104" s="2">
        <v>1.8582033</v>
      </c>
      <c r="CI104" s="2">
        <v>4.2395491999999999</v>
      </c>
      <c r="CJ104" s="2">
        <v>0.91175839999999997</v>
      </c>
      <c r="CK104" s="2">
        <v>5.2341160999999996</v>
      </c>
      <c r="CL104" s="2">
        <v>1.0377474</v>
      </c>
      <c r="CM104" s="2">
        <v>0.2115716</v>
      </c>
      <c r="CO104" t="str">
        <f t="shared" si="105"/>
        <v>CO_Boulder0012</v>
      </c>
      <c r="CP104">
        <f t="shared" si="106"/>
        <v>18.8</v>
      </c>
      <c r="CQ104">
        <f t="shared" si="107"/>
        <v>0.5</v>
      </c>
      <c r="CR104">
        <f t="shared" si="108"/>
        <v>2.1891644000000001</v>
      </c>
      <c r="CS104">
        <f t="shared" si="109"/>
        <v>1.4504231999999999</v>
      </c>
      <c r="CT104">
        <f t="shared" si="110"/>
        <v>2.0795355</v>
      </c>
      <c r="CU104">
        <f t="shared" si="111"/>
        <v>4.6476030000000002</v>
      </c>
      <c r="CV104">
        <f t="shared" si="112"/>
        <v>1.8395041999999999</v>
      </c>
      <c r="CW104">
        <f t="shared" si="113"/>
        <v>4.8042401999999997</v>
      </c>
      <c r="CX104">
        <f t="shared" si="114"/>
        <v>1.1280929</v>
      </c>
      <c r="CY104">
        <f t="shared" si="115"/>
        <v>0.18365909999999999</v>
      </c>
      <c r="CZ104">
        <f t="shared" si="116"/>
        <v>1.0999999999999979</v>
      </c>
      <c r="DA104">
        <f t="shared" si="117"/>
        <v>0.5</v>
      </c>
      <c r="DB104">
        <f t="shared" si="118"/>
        <v>-1.9825004000000011</v>
      </c>
      <c r="DC104">
        <f t="shared" si="119"/>
        <v>0.95729780000000075</v>
      </c>
      <c r="DD104">
        <f t="shared" si="120"/>
        <v>0.40897450000000024</v>
      </c>
      <c r="DE104">
        <f t="shared" si="121"/>
        <v>-0.5157639000000005</v>
      </c>
      <c r="DF104">
        <f t="shared" si="122"/>
        <v>-0.86901369999999956</v>
      </c>
      <c r="DG104">
        <f t="shared" si="123"/>
        <v>2.5296603000000011</v>
      </c>
      <c r="DH104">
        <f t="shared" si="124"/>
        <v>2.7710300000000077E-2</v>
      </c>
      <c r="DI104">
        <f t="shared" si="125"/>
        <v>0.30524720000000005</v>
      </c>
      <c r="DJ104">
        <f t="shared" si="126"/>
        <v>0.19999999999999929</v>
      </c>
      <c r="DK104">
        <f t="shared" si="127"/>
        <v>0</v>
      </c>
      <c r="DL104">
        <f t="shared" si="128"/>
        <v>2.4796999999999958E-2</v>
      </c>
      <c r="DM104">
        <f t="shared" si="129"/>
        <v>0</v>
      </c>
      <c r="DN104">
        <f t="shared" si="130"/>
        <v>2.5465300000000024E-2</v>
      </c>
      <c r="DO104">
        <f t="shared" si="131"/>
        <v>0</v>
      </c>
      <c r="DP104">
        <f t="shared" si="132"/>
        <v>9.4156999999999158E-3</v>
      </c>
      <c r="DQ104">
        <f t="shared" si="133"/>
        <v>7.5699300000000136E-2</v>
      </c>
      <c r="DR104">
        <f t="shared" si="134"/>
        <v>1.5772600000000025E-2</v>
      </c>
      <c r="DS104">
        <f t="shared" si="135"/>
        <v>0</v>
      </c>
      <c r="DT104">
        <f t="shared" si="136"/>
        <v>0.30000000000000071</v>
      </c>
      <c r="DU104">
        <f t="shared" si="137"/>
        <v>0</v>
      </c>
      <c r="DV104">
        <f t="shared" si="138"/>
        <v>0.46372320000000022</v>
      </c>
      <c r="DW104">
        <f t="shared" si="139"/>
        <v>-0.16624570000000016</v>
      </c>
      <c r="DX104">
        <f t="shared" si="140"/>
        <v>-9.1549399999999892E-2</v>
      </c>
      <c r="DY104">
        <f t="shared" si="141"/>
        <v>0.43148699999999973</v>
      </c>
      <c r="DZ104">
        <f t="shared" si="142"/>
        <v>0.20020919999999998</v>
      </c>
      <c r="EA104">
        <f t="shared" si="143"/>
        <v>-0.57266569999999994</v>
      </c>
      <c r="EB104">
        <f t="shared" si="144"/>
        <v>1.4034199999999997E-2</v>
      </c>
      <c r="EC104">
        <f t="shared" si="145"/>
        <v>-2.9054600000000014E-2</v>
      </c>
      <c r="ED104">
        <f t="shared" si="146"/>
        <v>1.1999999999999993</v>
      </c>
      <c r="EE104">
        <f t="shared" si="147"/>
        <v>0</v>
      </c>
      <c r="EF104">
        <f t="shared" si="148"/>
        <v>0.48747970000000018</v>
      </c>
      <c r="EG104">
        <f t="shared" si="149"/>
        <v>-0.20158620000000016</v>
      </c>
      <c r="EH104">
        <f t="shared" si="150"/>
        <v>0.13474739999999996</v>
      </c>
      <c r="EI104">
        <f t="shared" si="151"/>
        <v>0.25985950000000013</v>
      </c>
      <c r="EJ104">
        <f t="shared" si="152"/>
        <v>0.28684920000000003</v>
      </c>
      <c r="EK104">
        <f t="shared" si="153"/>
        <v>9.6164199999999589E-2</v>
      </c>
      <c r="EL104">
        <f t="shared" si="154"/>
        <v>0.14306989999999997</v>
      </c>
      <c r="EM104">
        <f t="shared" si="155"/>
        <v>-2.9054600000000014E-2</v>
      </c>
      <c r="EN104">
        <f t="shared" si="156"/>
        <v>2.9000000000000004</v>
      </c>
      <c r="EO104">
        <f t="shared" si="157"/>
        <v>0</v>
      </c>
      <c r="EP104">
        <f t="shared" si="158"/>
        <v>0.55924750000000012</v>
      </c>
      <c r="EQ104">
        <f t="shared" si="159"/>
        <v>-0.14163900000000007</v>
      </c>
      <c r="ER104">
        <f t="shared" si="160"/>
        <v>0.47608389999999989</v>
      </c>
      <c r="ES104">
        <f t="shared" si="161"/>
        <v>0.35414360000000045</v>
      </c>
      <c r="ET104">
        <f t="shared" si="162"/>
        <v>0.83210089999999992</v>
      </c>
      <c r="EU104">
        <f t="shared" si="163"/>
        <v>0.57143639999999962</v>
      </c>
      <c r="EV104">
        <f t="shared" si="164"/>
        <v>0.2717735</v>
      </c>
      <c r="EW104">
        <f t="shared" si="165"/>
        <v>-2.9054600000000014E-2</v>
      </c>
      <c r="EX104">
        <f t="shared" si="166"/>
        <v>7.1000000000000014</v>
      </c>
      <c r="EY104">
        <f t="shared" si="167"/>
        <v>0</v>
      </c>
      <c r="EZ104">
        <f t="shared" si="168"/>
        <v>0.18227120000000019</v>
      </c>
      <c r="FA104">
        <f t="shared" si="169"/>
        <v>1.2448811</v>
      </c>
      <c r="FB104">
        <f t="shared" si="170"/>
        <v>0.88437619999999995</v>
      </c>
      <c r="FC104">
        <f t="shared" si="171"/>
        <v>1.236475</v>
      </c>
      <c r="FD104">
        <f t="shared" si="172"/>
        <v>0.15789869999999984</v>
      </c>
      <c r="FE104">
        <f t="shared" si="173"/>
        <v>2.8425407999999996</v>
      </c>
      <c r="FF104">
        <f t="shared" si="174"/>
        <v>0.49306359999999994</v>
      </c>
      <c r="FG104">
        <f t="shared" si="175"/>
        <v>2.2542800000000002E-2</v>
      </c>
      <c r="FH104">
        <f t="shared" si="176"/>
        <v>0.19999999999999929</v>
      </c>
      <c r="FI104">
        <f t="shared" si="177"/>
        <v>0</v>
      </c>
      <c r="FJ104">
        <f t="shared" si="178"/>
        <v>1.5339999999999243E-3</v>
      </c>
      <c r="FK104">
        <f t="shared" si="179"/>
        <v>1.9275999999999183E-3</v>
      </c>
      <c r="FL104">
        <f t="shared" si="180"/>
        <v>3.9148099999999797E-2</v>
      </c>
      <c r="FM104">
        <f t="shared" si="181"/>
        <v>7.0638000000000645E-3</v>
      </c>
      <c r="FN104">
        <f t="shared" si="182"/>
        <v>6.9890099999999844E-2</v>
      </c>
      <c r="FO104">
        <f t="shared" si="183"/>
        <v>4.506159999999948E-2</v>
      </c>
      <c r="FP104">
        <f t="shared" si="184"/>
        <v>1.621870000000003E-2</v>
      </c>
      <c r="FQ104">
        <f t="shared" si="185"/>
        <v>0</v>
      </c>
      <c r="FR104">
        <f t="shared" si="186"/>
        <v>3.3000000000000007</v>
      </c>
      <c r="FS104">
        <f t="shared" si="187"/>
        <v>0</v>
      </c>
      <c r="FT104">
        <f t="shared" si="188"/>
        <v>0.98512300000000019</v>
      </c>
      <c r="FU104">
        <f t="shared" si="189"/>
        <v>-9.6717800000000187E-2</v>
      </c>
      <c r="FV104">
        <f t="shared" si="190"/>
        <v>-1.9042699999999968E-2</v>
      </c>
      <c r="FW104">
        <f t="shared" si="191"/>
        <v>2.4662842</v>
      </c>
      <c r="FX104">
        <f t="shared" si="192"/>
        <v>0.22440829999999989</v>
      </c>
      <c r="FY104">
        <f t="shared" si="193"/>
        <v>-0.35378080000000001</v>
      </c>
      <c r="FZ104">
        <f t="shared" si="194"/>
        <v>5.610460000000006E-2</v>
      </c>
      <c r="GA104">
        <f t="shared" si="195"/>
        <v>-2.9054600000000014E-2</v>
      </c>
      <c r="GB104">
        <f t="shared" si="196"/>
        <v>2.5</v>
      </c>
      <c r="GC104">
        <f t="shared" si="197"/>
        <v>0</v>
      </c>
      <c r="GD104">
        <f t="shared" si="198"/>
        <v>1.4674892000000002</v>
      </c>
      <c r="GE104">
        <f t="shared" si="199"/>
        <v>-0.14749460000000014</v>
      </c>
      <c r="GF104">
        <f t="shared" si="200"/>
        <v>0.22133219999999998</v>
      </c>
      <c r="GG104">
        <f t="shared" si="201"/>
        <v>0.40805380000000024</v>
      </c>
      <c r="GH104">
        <f t="shared" si="202"/>
        <v>0.92774579999999995</v>
      </c>
      <c r="GI104">
        <f t="shared" si="203"/>
        <v>-0.42987589999999987</v>
      </c>
      <c r="GJ104">
        <f t="shared" si="204"/>
        <v>9.0345499999999967E-2</v>
      </c>
      <c r="GK104">
        <f t="shared" si="205"/>
        <v>-2.7912500000000007E-2</v>
      </c>
    </row>
    <row r="105" spans="1:193" x14ac:dyDescent="0.25">
      <c r="A105" t="s">
        <v>447</v>
      </c>
      <c r="B105">
        <v>22</v>
      </c>
      <c r="C105">
        <v>0.5</v>
      </c>
      <c r="D105">
        <v>2.2035897000000002</v>
      </c>
      <c r="E105">
        <v>2.2292733</v>
      </c>
      <c r="F105">
        <v>1.7303852</v>
      </c>
      <c r="G105">
        <v>8.6053362</v>
      </c>
      <c r="H105">
        <v>1.4431503000000001</v>
      </c>
      <c r="I105">
        <v>4.1482530000000004</v>
      </c>
      <c r="J105">
        <v>1.0120726</v>
      </c>
      <c r="K105">
        <v>0.20571590000000001</v>
      </c>
      <c r="L105" s="2">
        <v>22</v>
      </c>
      <c r="M105" s="2">
        <v>0.5</v>
      </c>
      <c r="N105" s="2">
        <v>2.1936944</v>
      </c>
      <c r="O105" s="2">
        <v>2.2292733</v>
      </c>
      <c r="P105" s="2">
        <v>1.7185003000000001</v>
      </c>
      <c r="Q105" s="2">
        <v>8.6053362</v>
      </c>
      <c r="R105" s="2">
        <v>1.4397215000000001</v>
      </c>
      <c r="S105" s="2">
        <v>4.1116161</v>
      </c>
      <c r="T105" s="2">
        <v>1.0048379000000001</v>
      </c>
      <c r="U105" s="2">
        <v>0.20571590000000001</v>
      </c>
      <c r="V105" s="2">
        <v>21.9</v>
      </c>
      <c r="W105" s="2">
        <v>0.5</v>
      </c>
      <c r="X105" s="2">
        <v>2.1947336000000002</v>
      </c>
      <c r="Y105" s="2">
        <v>2.2183955000000002</v>
      </c>
      <c r="Z105" s="2">
        <v>1.7258328000000001</v>
      </c>
      <c r="AA105" s="2">
        <v>8.4756975000000008</v>
      </c>
      <c r="AB105" s="2">
        <v>1.4359926000000001</v>
      </c>
      <c r="AC105" s="2">
        <v>4.1414175000000002</v>
      </c>
      <c r="AD105" s="2">
        <v>1.0090789</v>
      </c>
      <c r="AE105" s="2">
        <v>0.20571590000000001</v>
      </c>
      <c r="AF105" s="2">
        <v>21.4</v>
      </c>
      <c r="AG105" s="2">
        <v>0.5</v>
      </c>
      <c r="AH105" s="2">
        <v>2.2743403999999998</v>
      </c>
      <c r="AI105" s="2">
        <v>2.2465055</v>
      </c>
      <c r="AJ105" s="2">
        <v>1.5493828999999999</v>
      </c>
      <c r="AK105" s="2">
        <v>8.759779</v>
      </c>
      <c r="AL105" s="2">
        <v>1.3903395999999999</v>
      </c>
      <c r="AM105" s="2">
        <v>3.5907342</v>
      </c>
      <c r="AN105" s="2">
        <v>0.90049829999999997</v>
      </c>
      <c r="AO105" s="2">
        <v>0.20731649999999999</v>
      </c>
      <c r="AP105" s="2">
        <v>18.5</v>
      </c>
      <c r="AQ105" s="2">
        <v>0.5</v>
      </c>
      <c r="AR105" s="2">
        <v>1.7187133999999999</v>
      </c>
      <c r="AS105" s="2">
        <v>2.1277784999999998</v>
      </c>
      <c r="AT105" s="2">
        <v>1.1559708</v>
      </c>
      <c r="AU105" s="2">
        <v>8.3344784000000001</v>
      </c>
      <c r="AV105" s="2">
        <v>0.70023060000000004</v>
      </c>
      <c r="AW105" s="2">
        <v>3.1065635999999999</v>
      </c>
      <c r="AX105" s="2">
        <v>0.70550420000000003</v>
      </c>
      <c r="AY105" s="2">
        <v>0.20731649999999999</v>
      </c>
      <c r="AZ105" s="2">
        <v>12.9</v>
      </c>
      <c r="BA105" s="2">
        <v>0.5</v>
      </c>
      <c r="BB105" s="2">
        <v>1.7129795999999999</v>
      </c>
      <c r="BC105" s="2">
        <v>0.29500480000000001</v>
      </c>
      <c r="BD105" s="2">
        <v>1.1267681000000001</v>
      </c>
      <c r="BE105" s="2">
        <v>5.0028595999999999</v>
      </c>
      <c r="BF105" s="2">
        <v>1.3868756</v>
      </c>
      <c r="BG105" s="2">
        <v>2.1081311999999999</v>
      </c>
      <c r="BH105" s="2">
        <v>0.55634399999999995</v>
      </c>
      <c r="BI105" s="2">
        <v>0.27029209999999998</v>
      </c>
      <c r="BJ105" s="2">
        <v>21.9</v>
      </c>
      <c r="BK105" s="2">
        <v>0.5</v>
      </c>
      <c r="BL105" s="2">
        <v>2.2021164999999998</v>
      </c>
      <c r="BM105" s="2">
        <v>2.2280478000000001</v>
      </c>
      <c r="BN105" s="2">
        <v>1.6969481</v>
      </c>
      <c r="BO105" s="2">
        <v>8.5983438000000003</v>
      </c>
      <c r="BP105" s="2">
        <v>1.3788843</v>
      </c>
      <c r="BQ105" s="2">
        <v>4.1140904000000003</v>
      </c>
      <c r="BR105" s="2">
        <v>0.99561080000000002</v>
      </c>
      <c r="BS105" s="2">
        <v>0.20571590000000001</v>
      </c>
      <c r="BT105" s="2">
        <v>16.3</v>
      </c>
      <c r="BU105" s="2">
        <v>0.5</v>
      </c>
      <c r="BV105" s="2">
        <v>0.60597230000000002</v>
      </c>
      <c r="BW105" s="2">
        <v>2.1337206000000002</v>
      </c>
      <c r="BX105" s="2">
        <v>2.0394372999999999</v>
      </c>
      <c r="BY105" s="2">
        <v>3.0340327999999999</v>
      </c>
      <c r="BZ105" s="2">
        <v>1.3084838000000001</v>
      </c>
      <c r="CA105" s="2">
        <v>5.3449960000000001</v>
      </c>
      <c r="CB105" s="2">
        <v>1.0836314</v>
      </c>
      <c r="CC105" s="2">
        <v>0.2768929</v>
      </c>
      <c r="CD105" s="2">
        <v>20.8</v>
      </c>
      <c r="CE105" s="2">
        <v>0.5</v>
      </c>
      <c r="CF105" s="2">
        <v>1.2156427000000001</v>
      </c>
      <c r="CG105" s="2">
        <v>2.3489439000000001</v>
      </c>
      <c r="CH105" s="2">
        <v>1.9302263</v>
      </c>
      <c r="CI105" s="2">
        <v>7.1591529999999999</v>
      </c>
      <c r="CJ105" s="2">
        <v>0.98734359999999999</v>
      </c>
      <c r="CK105" s="2">
        <v>5.3823261000000002</v>
      </c>
      <c r="CL105" s="2">
        <v>1.0696110999999999</v>
      </c>
      <c r="CM105" s="2">
        <v>0.28611239999999999</v>
      </c>
      <c r="CO105" t="str">
        <f t="shared" si="105"/>
        <v>CO_Denver0002</v>
      </c>
      <c r="CP105">
        <f t="shared" si="106"/>
        <v>22</v>
      </c>
      <c r="CQ105">
        <f t="shared" si="107"/>
        <v>0.5</v>
      </c>
      <c r="CR105">
        <f t="shared" si="108"/>
        <v>2.2035897000000002</v>
      </c>
      <c r="CS105">
        <f t="shared" si="109"/>
        <v>2.2292733</v>
      </c>
      <c r="CT105">
        <f t="shared" si="110"/>
        <v>1.7303852</v>
      </c>
      <c r="CU105">
        <f t="shared" si="111"/>
        <v>8.6053362</v>
      </c>
      <c r="CV105">
        <f t="shared" si="112"/>
        <v>1.4431503000000001</v>
      </c>
      <c r="CW105">
        <f t="shared" si="113"/>
        <v>4.1482530000000004</v>
      </c>
      <c r="CX105">
        <f t="shared" si="114"/>
        <v>1.0120726</v>
      </c>
      <c r="CY105">
        <f t="shared" si="115"/>
        <v>0.20571590000000001</v>
      </c>
      <c r="CZ105">
        <f t="shared" si="116"/>
        <v>1.6999999999999993</v>
      </c>
      <c r="DA105">
        <f t="shared" si="117"/>
        <v>0.5</v>
      </c>
      <c r="DB105">
        <f t="shared" si="118"/>
        <v>-1.306935000000002</v>
      </c>
      <c r="DC105">
        <f t="shared" si="119"/>
        <v>0.22275680000000042</v>
      </c>
      <c r="DD105">
        <f t="shared" si="120"/>
        <v>0.83037020000000017</v>
      </c>
      <c r="DE105">
        <f t="shared" si="121"/>
        <v>-2.2676730999999997</v>
      </c>
      <c r="DF105">
        <f t="shared" si="122"/>
        <v>-7.4180500000000649E-2</v>
      </c>
      <c r="DG105">
        <f t="shared" si="123"/>
        <v>2.8621040999999976</v>
      </c>
      <c r="DH105">
        <f t="shared" si="124"/>
        <v>0.24060840000000006</v>
      </c>
      <c r="DI105">
        <f t="shared" si="125"/>
        <v>0.42506679999999991</v>
      </c>
      <c r="DJ105">
        <f t="shared" si="126"/>
        <v>0</v>
      </c>
      <c r="DK105">
        <f t="shared" si="127"/>
        <v>0</v>
      </c>
      <c r="DL105">
        <f t="shared" si="128"/>
        <v>9.8953000000001623E-3</v>
      </c>
      <c r="DM105">
        <f t="shared" si="129"/>
        <v>0</v>
      </c>
      <c r="DN105">
        <f t="shared" si="130"/>
        <v>1.1884899999999865E-2</v>
      </c>
      <c r="DO105">
        <f t="shared" si="131"/>
        <v>0</v>
      </c>
      <c r="DP105">
        <f t="shared" si="132"/>
        <v>3.4288000000000096E-3</v>
      </c>
      <c r="DQ105">
        <f t="shared" si="133"/>
        <v>3.6636900000000416E-2</v>
      </c>
      <c r="DR105">
        <f t="shared" si="134"/>
        <v>7.2346999999999273E-3</v>
      </c>
      <c r="DS105">
        <f t="shared" si="135"/>
        <v>0</v>
      </c>
      <c r="DT105">
        <f t="shared" si="136"/>
        <v>0.10000000000000142</v>
      </c>
      <c r="DU105">
        <f t="shared" si="137"/>
        <v>0</v>
      </c>
      <c r="DV105">
        <f t="shared" si="138"/>
        <v>8.8561000000000334E-3</v>
      </c>
      <c r="DW105">
        <f t="shared" si="139"/>
        <v>1.0877799999999826E-2</v>
      </c>
      <c r="DX105">
        <f t="shared" si="140"/>
        <v>4.552399999999901E-3</v>
      </c>
      <c r="DY105">
        <f t="shared" si="141"/>
        <v>0.12963869999999922</v>
      </c>
      <c r="DZ105">
        <f t="shared" si="142"/>
        <v>7.1577000000000446E-3</v>
      </c>
      <c r="EA105">
        <f t="shared" si="143"/>
        <v>6.8355000000002164E-3</v>
      </c>
      <c r="EB105">
        <f t="shared" si="144"/>
        <v>2.993699999999988E-3</v>
      </c>
      <c r="EC105">
        <f t="shared" si="145"/>
        <v>0</v>
      </c>
      <c r="ED105">
        <f t="shared" si="146"/>
        <v>0.60000000000000142</v>
      </c>
      <c r="EE105">
        <f t="shared" si="147"/>
        <v>0</v>
      </c>
      <c r="EF105">
        <f t="shared" si="148"/>
        <v>-7.0750699999999611E-2</v>
      </c>
      <c r="EG105">
        <f t="shared" si="149"/>
        <v>-1.7232200000000031E-2</v>
      </c>
      <c r="EH105">
        <f t="shared" si="150"/>
        <v>0.18100230000000006</v>
      </c>
      <c r="EI105">
        <f t="shared" si="151"/>
        <v>-0.15444279999999999</v>
      </c>
      <c r="EJ105">
        <f t="shared" si="152"/>
        <v>5.281070000000021E-2</v>
      </c>
      <c r="EK105">
        <f t="shared" si="153"/>
        <v>0.55751880000000043</v>
      </c>
      <c r="EL105">
        <f t="shared" si="154"/>
        <v>0.11157430000000002</v>
      </c>
      <c r="EM105">
        <f t="shared" si="155"/>
        <v>-1.6005999999999798E-3</v>
      </c>
      <c r="EN105">
        <f t="shared" si="156"/>
        <v>3.5</v>
      </c>
      <c r="EO105">
        <f t="shared" si="157"/>
        <v>0</v>
      </c>
      <c r="EP105">
        <f t="shared" si="158"/>
        <v>0.48487630000000026</v>
      </c>
      <c r="EQ105">
        <f t="shared" si="159"/>
        <v>0.10149480000000022</v>
      </c>
      <c r="ER105">
        <f t="shared" si="160"/>
        <v>0.57441439999999999</v>
      </c>
      <c r="ES105">
        <f t="shared" si="161"/>
        <v>0.27085779999999993</v>
      </c>
      <c r="ET105">
        <f t="shared" si="162"/>
        <v>0.74291970000000007</v>
      </c>
      <c r="EU105">
        <f t="shared" si="163"/>
        <v>1.0416894000000005</v>
      </c>
      <c r="EV105">
        <f t="shared" si="164"/>
        <v>0.30656839999999996</v>
      </c>
      <c r="EW105">
        <f t="shared" si="165"/>
        <v>-1.6005999999999798E-3</v>
      </c>
      <c r="EX105">
        <f t="shared" si="166"/>
        <v>9.1</v>
      </c>
      <c r="EY105">
        <f t="shared" si="167"/>
        <v>0</v>
      </c>
      <c r="EZ105">
        <f t="shared" si="168"/>
        <v>0.49061010000000027</v>
      </c>
      <c r="FA105">
        <f t="shared" si="169"/>
        <v>1.9342684999999999</v>
      </c>
      <c r="FB105">
        <f t="shared" si="170"/>
        <v>0.60361709999999991</v>
      </c>
      <c r="FC105">
        <f t="shared" si="171"/>
        <v>3.6024766000000001</v>
      </c>
      <c r="FD105">
        <f t="shared" si="172"/>
        <v>5.6274700000000122E-2</v>
      </c>
      <c r="FE105">
        <f t="shared" si="173"/>
        <v>2.0401218000000005</v>
      </c>
      <c r="FF105">
        <f t="shared" si="174"/>
        <v>0.45572860000000004</v>
      </c>
      <c r="FG105">
        <f t="shared" si="175"/>
        <v>-6.4576199999999973E-2</v>
      </c>
      <c r="FH105">
        <f t="shared" si="176"/>
        <v>0.10000000000000142</v>
      </c>
      <c r="FI105">
        <f t="shared" si="177"/>
        <v>0</v>
      </c>
      <c r="FJ105">
        <f t="shared" si="178"/>
        <v>1.4732000000003964E-3</v>
      </c>
      <c r="FK105">
        <f t="shared" si="179"/>
        <v>1.2254999999998795E-3</v>
      </c>
      <c r="FL105">
        <f t="shared" si="180"/>
        <v>3.3437099999999997E-2</v>
      </c>
      <c r="FM105">
        <f t="shared" si="181"/>
        <v>6.9923999999996767E-3</v>
      </c>
      <c r="FN105">
        <f t="shared" si="182"/>
        <v>6.4266000000000156E-2</v>
      </c>
      <c r="FO105">
        <f t="shared" si="183"/>
        <v>3.4162600000000154E-2</v>
      </c>
      <c r="FP105">
        <f t="shared" si="184"/>
        <v>1.6461799999999971E-2</v>
      </c>
      <c r="FQ105">
        <f t="shared" si="185"/>
        <v>0</v>
      </c>
      <c r="FR105">
        <f t="shared" si="186"/>
        <v>5.6999999999999993</v>
      </c>
      <c r="FS105">
        <f t="shared" si="187"/>
        <v>0</v>
      </c>
      <c r="FT105">
        <f t="shared" si="188"/>
        <v>1.5976174000000003</v>
      </c>
      <c r="FU105">
        <f t="shared" si="189"/>
        <v>9.5552699999999824E-2</v>
      </c>
      <c r="FV105">
        <f t="shared" si="190"/>
        <v>-0.30905209999999994</v>
      </c>
      <c r="FW105">
        <f t="shared" si="191"/>
        <v>5.5713033999999997</v>
      </c>
      <c r="FX105">
        <f t="shared" si="192"/>
        <v>0.13466650000000002</v>
      </c>
      <c r="FY105">
        <f t="shared" si="193"/>
        <v>-1.1967429999999997</v>
      </c>
      <c r="FZ105">
        <f t="shared" si="194"/>
        <v>-7.1558800000000033E-2</v>
      </c>
      <c r="GA105">
        <f t="shared" si="195"/>
        <v>-7.117699999999999E-2</v>
      </c>
      <c r="GB105">
        <f t="shared" si="196"/>
        <v>1.1999999999999993</v>
      </c>
      <c r="GC105">
        <f t="shared" si="197"/>
        <v>0</v>
      </c>
      <c r="GD105">
        <f t="shared" si="198"/>
        <v>0.98794700000000013</v>
      </c>
      <c r="GE105">
        <f t="shared" si="199"/>
        <v>-0.11967060000000007</v>
      </c>
      <c r="GF105">
        <f t="shared" si="200"/>
        <v>-0.19984109999999999</v>
      </c>
      <c r="GG105">
        <f t="shared" si="201"/>
        <v>1.4461832000000001</v>
      </c>
      <c r="GH105">
        <f t="shared" si="202"/>
        <v>0.45580670000000012</v>
      </c>
      <c r="GI105">
        <f t="shared" si="203"/>
        <v>-1.2340730999999998</v>
      </c>
      <c r="GJ105">
        <f t="shared" si="204"/>
        <v>-5.7538499999999937E-2</v>
      </c>
      <c r="GK105">
        <f t="shared" si="205"/>
        <v>-8.0396499999999982E-2</v>
      </c>
    </row>
    <row r="106" spans="1:193" x14ac:dyDescent="0.25">
      <c r="A106" t="s">
        <v>448</v>
      </c>
      <c r="B106">
        <v>23</v>
      </c>
      <c r="C106">
        <v>0.5</v>
      </c>
      <c r="D106">
        <v>2.4194855999999998</v>
      </c>
      <c r="E106">
        <v>2.6351155999999998</v>
      </c>
      <c r="F106">
        <v>2.2077491</v>
      </c>
      <c r="G106">
        <v>6.5794511</v>
      </c>
      <c r="H106">
        <v>1.6520178000000001</v>
      </c>
      <c r="I106">
        <v>5.4931412000000002</v>
      </c>
      <c r="J106">
        <v>1.1369861000000001</v>
      </c>
      <c r="K106">
        <v>0.37605339999999998</v>
      </c>
      <c r="L106" s="2">
        <v>22.8</v>
      </c>
      <c r="M106" s="2">
        <v>0.5</v>
      </c>
      <c r="N106" s="2">
        <v>2.5384703000000002</v>
      </c>
      <c r="O106" s="2">
        <v>2.5472204999999999</v>
      </c>
      <c r="P106" s="2">
        <v>2.0724627999999998</v>
      </c>
      <c r="Q106" s="2">
        <v>7.0862693999999999</v>
      </c>
      <c r="R106" s="2">
        <v>1.7172725</v>
      </c>
      <c r="S106" s="2">
        <v>4.9495620999999996</v>
      </c>
      <c r="T106" s="2">
        <v>1.1029286</v>
      </c>
      <c r="U106" s="2">
        <v>0.34091650000000001</v>
      </c>
      <c r="V106" s="2">
        <v>22.8</v>
      </c>
      <c r="W106" s="2">
        <v>0.5</v>
      </c>
      <c r="X106" s="2">
        <v>2.4125032000000002</v>
      </c>
      <c r="Y106" s="2">
        <v>2.6240348999999998</v>
      </c>
      <c r="Z106" s="2">
        <v>2.2002416</v>
      </c>
      <c r="AA106" s="2">
        <v>6.5155067000000004</v>
      </c>
      <c r="AB106" s="2">
        <v>1.6448592</v>
      </c>
      <c r="AC106" s="2">
        <v>5.4764480999999998</v>
      </c>
      <c r="AD106" s="2">
        <v>1.1333671000000001</v>
      </c>
      <c r="AE106" s="2">
        <v>0.37605339999999998</v>
      </c>
      <c r="AF106" s="2">
        <v>22.1</v>
      </c>
      <c r="AG106" s="2">
        <v>0.5</v>
      </c>
      <c r="AH106" s="2">
        <v>2.5309286000000002</v>
      </c>
      <c r="AI106" s="2">
        <v>2.5469656000000001</v>
      </c>
      <c r="AJ106" s="2">
        <v>1.9415709999999999</v>
      </c>
      <c r="AK106" s="2">
        <v>7.0644054000000001</v>
      </c>
      <c r="AL106" s="2">
        <v>1.6605631000000001</v>
      </c>
      <c r="AM106" s="2">
        <v>4.5707997999999996</v>
      </c>
      <c r="AN106" s="2">
        <v>1.0273558</v>
      </c>
      <c r="AO106" s="2">
        <v>0.34091650000000001</v>
      </c>
      <c r="AP106" s="2">
        <v>18.899999999999999</v>
      </c>
      <c r="AQ106" s="2">
        <v>0.5</v>
      </c>
      <c r="AR106" s="2">
        <v>1.9559511000000001</v>
      </c>
      <c r="AS106" s="2">
        <v>2.5170224000000001</v>
      </c>
      <c r="AT106" s="2">
        <v>1.3601676</v>
      </c>
      <c r="AU106" s="2">
        <v>6.9714068999999999</v>
      </c>
      <c r="AV106" s="2">
        <v>0.75356520000000005</v>
      </c>
      <c r="AW106" s="2">
        <v>3.7266998</v>
      </c>
      <c r="AX106" s="2">
        <v>0.78103489999999998</v>
      </c>
      <c r="AY106" s="2">
        <v>0.34205259999999998</v>
      </c>
      <c r="AZ106" s="2">
        <v>14</v>
      </c>
      <c r="BA106" s="2">
        <v>0.5</v>
      </c>
      <c r="BB106" s="2">
        <v>2.2968346999999998</v>
      </c>
      <c r="BC106" s="2">
        <v>0.31355929999999999</v>
      </c>
      <c r="BD106" s="2">
        <v>1.4246270999999999</v>
      </c>
      <c r="BE106" s="2">
        <v>4.0414963000000004</v>
      </c>
      <c r="BF106" s="2">
        <v>1.8338443</v>
      </c>
      <c r="BG106" s="2">
        <v>2.5605587999999999</v>
      </c>
      <c r="BH106" s="2">
        <v>0.66834610000000005</v>
      </c>
      <c r="BI106" s="2">
        <v>0.39021289999999997</v>
      </c>
      <c r="BJ106" s="2">
        <v>22.8</v>
      </c>
      <c r="BK106" s="2">
        <v>0.5</v>
      </c>
      <c r="BL106" s="2">
        <v>2.4177170000000001</v>
      </c>
      <c r="BM106" s="2">
        <v>2.6336700999999998</v>
      </c>
      <c r="BN106" s="2">
        <v>2.1668343999999999</v>
      </c>
      <c r="BO106" s="2">
        <v>6.5753703000000003</v>
      </c>
      <c r="BP106" s="2">
        <v>1.5781620999999999</v>
      </c>
      <c r="BQ106" s="2">
        <v>5.4468112</v>
      </c>
      <c r="BR106" s="2">
        <v>1.1228145</v>
      </c>
      <c r="BS106" s="2">
        <v>0.37605339999999998</v>
      </c>
      <c r="BT106" s="2">
        <v>17.399999999999999</v>
      </c>
      <c r="BU106" s="2">
        <v>0.5</v>
      </c>
      <c r="BV106" s="2">
        <v>1.0306614999999999</v>
      </c>
      <c r="BW106" s="2">
        <v>2.3153193000000001</v>
      </c>
      <c r="BX106" s="2">
        <v>2.2022230999999999</v>
      </c>
      <c r="BY106" s="2">
        <v>2.7834913999999999</v>
      </c>
      <c r="BZ106" s="2">
        <v>1.6733123999999999</v>
      </c>
      <c r="CA106" s="2">
        <v>5.4475202999999999</v>
      </c>
      <c r="CB106" s="2">
        <v>1.1304399999999999</v>
      </c>
      <c r="CC106" s="2">
        <v>0.36945250000000002</v>
      </c>
      <c r="CD106" s="2">
        <v>21.2</v>
      </c>
      <c r="CE106" s="2">
        <v>0.5</v>
      </c>
      <c r="CF106" s="2">
        <v>1.9789987</v>
      </c>
      <c r="CG106" s="2">
        <v>2.5566072000000002</v>
      </c>
      <c r="CH106" s="2">
        <v>1.9688991</v>
      </c>
      <c r="CI106" s="2">
        <v>6.3778505000000001</v>
      </c>
      <c r="CJ106" s="2">
        <v>1.1554720000000001</v>
      </c>
      <c r="CK106" s="2">
        <v>5.3066367999999997</v>
      </c>
      <c r="CL106" s="2">
        <v>1.0673054</v>
      </c>
      <c r="CM106" s="2">
        <v>0.36795270000000002</v>
      </c>
      <c r="CO106" t="str">
        <f t="shared" si="105"/>
        <v>CO_Denver0023</v>
      </c>
      <c r="CP106">
        <f t="shared" si="106"/>
        <v>23</v>
      </c>
      <c r="CQ106">
        <f t="shared" si="107"/>
        <v>0.5</v>
      </c>
      <c r="CR106">
        <f t="shared" si="108"/>
        <v>2.4194855999999998</v>
      </c>
      <c r="CS106">
        <f t="shared" si="109"/>
        <v>2.6351155999999998</v>
      </c>
      <c r="CT106">
        <f t="shared" si="110"/>
        <v>2.2077491</v>
      </c>
      <c r="CU106">
        <f t="shared" si="111"/>
        <v>6.5794511</v>
      </c>
      <c r="CV106">
        <f t="shared" si="112"/>
        <v>1.6520178000000001</v>
      </c>
      <c r="CW106">
        <f t="shared" si="113"/>
        <v>5.4931412000000002</v>
      </c>
      <c r="CX106">
        <f t="shared" si="114"/>
        <v>1.1369861000000001</v>
      </c>
      <c r="CY106">
        <f t="shared" si="115"/>
        <v>0.37605339999999998</v>
      </c>
      <c r="CZ106">
        <f t="shared" si="116"/>
        <v>1</v>
      </c>
      <c r="DA106">
        <f t="shared" si="117"/>
        <v>0.5</v>
      </c>
      <c r="DB106">
        <f t="shared" si="118"/>
        <v>0.22566590000000186</v>
      </c>
      <c r="DC106">
        <f t="shared" si="119"/>
        <v>-0.39140989999999842</v>
      </c>
      <c r="DD106">
        <f t="shared" si="120"/>
        <v>-0.11721700000000013</v>
      </c>
      <c r="DE106">
        <f t="shared" si="121"/>
        <v>1.359639200000001</v>
      </c>
      <c r="DF106">
        <f t="shared" si="122"/>
        <v>0.45292619999999917</v>
      </c>
      <c r="DG106">
        <f t="shared" si="123"/>
        <v>-0.96695150000000218</v>
      </c>
      <c r="DH106">
        <f t="shared" si="124"/>
        <v>7.4689699999999304E-2</v>
      </c>
      <c r="DI106">
        <f t="shared" si="125"/>
        <v>0.27123670000000011</v>
      </c>
      <c r="DJ106">
        <f t="shared" si="126"/>
        <v>0.19999999999999929</v>
      </c>
      <c r="DK106">
        <f t="shared" si="127"/>
        <v>0</v>
      </c>
      <c r="DL106">
        <f t="shared" si="128"/>
        <v>-0.11898470000000039</v>
      </c>
      <c r="DM106">
        <f t="shared" si="129"/>
        <v>8.7895099999999893E-2</v>
      </c>
      <c r="DN106">
        <f t="shared" si="130"/>
        <v>0.13528630000000019</v>
      </c>
      <c r="DO106">
        <f t="shared" si="131"/>
        <v>-0.50681829999999994</v>
      </c>
      <c r="DP106">
        <f t="shared" si="132"/>
        <v>-6.5254699999999888E-2</v>
      </c>
      <c r="DQ106">
        <f t="shared" si="133"/>
        <v>0.54357910000000054</v>
      </c>
      <c r="DR106">
        <f t="shared" si="134"/>
        <v>3.4057500000000074E-2</v>
      </c>
      <c r="DS106">
        <f t="shared" si="135"/>
        <v>3.5136899999999971E-2</v>
      </c>
      <c r="DT106">
        <f t="shared" si="136"/>
        <v>0.19999999999999929</v>
      </c>
      <c r="DU106">
        <f t="shared" si="137"/>
        <v>0</v>
      </c>
      <c r="DV106">
        <f t="shared" si="138"/>
        <v>6.9823999999996111E-3</v>
      </c>
      <c r="DW106">
        <f t="shared" si="139"/>
        <v>1.1080699999999943E-2</v>
      </c>
      <c r="DX106">
        <f t="shared" si="140"/>
        <v>7.5075000000000003E-3</v>
      </c>
      <c r="DY106">
        <f t="shared" si="141"/>
        <v>6.3944399999999568E-2</v>
      </c>
      <c r="DZ106">
        <f t="shared" si="142"/>
        <v>7.158600000000126E-3</v>
      </c>
      <c r="EA106">
        <f t="shared" si="143"/>
        <v>1.6693100000000349E-2</v>
      </c>
      <c r="EB106">
        <f t="shared" si="144"/>
        <v>3.6190000000000389E-3</v>
      </c>
      <c r="EC106">
        <f t="shared" si="145"/>
        <v>0</v>
      </c>
      <c r="ED106">
        <f t="shared" si="146"/>
        <v>0.89999999999999858</v>
      </c>
      <c r="EE106">
        <f t="shared" si="147"/>
        <v>0</v>
      </c>
      <c r="EF106">
        <f t="shared" si="148"/>
        <v>-0.1114430000000004</v>
      </c>
      <c r="EG106">
        <f t="shared" si="149"/>
        <v>8.8149999999999729E-2</v>
      </c>
      <c r="EH106">
        <f t="shared" si="150"/>
        <v>0.26617810000000008</v>
      </c>
      <c r="EI106">
        <f t="shared" si="151"/>
        <v>-0.48495430000000006</v>
      </c>
      <c r="EJ106">
        <f t="shared" si="152"/>
        <v>-8.5452999999999779E-3</v>
      </c>
      <c r="EK106">
        <f t="shared" si="153"/>
        <v>0.92234140000000053</v>
      </c>
      <c r="EL106">
        <f t="shared" si="154"/>
        <v>0.10963030000000007</v>
      </c>
      <c r="EM106">
        <f t="shared" si="155"/>
        <v>3.5136899999999971E-2</v>
      </c>
      <c r="EN106">
        <f t="shared" si="156"/>
        <v>4.1000000000000014</v>
      </c>
      <c r="EO106">
        <f t="shared" si="157"/>
        <v>0</v>
      </c>
      <c r="EP106">
        <f t="shared" si="158"/>
        <v>0.46353449999999974</v>
      </c>
      <c r="EQ106">
        <f t="shared" si="159"/>
        <v>0.11809319999999968</v>
      </c>
      <c r="ER106">
        <f t="shared" si="160"/>
        <v>0.84758149999999999</v>
      </c>
      <c r="ES106">
        <f t="shared" si="161"/>
        <v>-0.39195579999999985</v>
      </c>
      <c r="ET106">
        <f t="shared" si="162"/>
        <v>0.89845260000000005</v>
      </c>
      <c r="EU106">
        <f t="shared" si="163"/>
        <v>1.7664414000000002</v>
      </c>
      <c r="EV106">
        <f t="shared" si="164"/>
        <v>0.35595120000000013</v>
      </c>
      <c r="EW106">
        <f t="shared" si="165"/>
        <v>3.4000799999999998E-2</v>
      </c>
      <c r="EX106">
        <f t="shared" si="166"/>
        <v>9</v>
      </c>
      <c r="EY106">
        <f t="shared" si="167"/>
        <v>0</v>
      </c>
      <c r="EZ106">
        <f t="shared" si="168"/>
        <v>0.12265090000000001</v>
      </c>
      <c r="FA106">
        <f t="shared" si="169"/>
        <v>2.3215562999999997</v>
      </c>
      <c r="FB106">
        <f t="shared" si="170"/>
        <v>0.7831220000000001</v>
      </c>
      <c r="FC106">
        <f t="shared" si="171"/>
        <v>2.5379547999999996</v>
      </c>
      <c r="FD106">
        <f t="shared" si="172"/>
        <v>-0.18182649999999989</v>
      </c>
      <c r="FE106">
        <f t="shared" si="173"/>
        <v>2.9325824000000003</v>
      </c>
      <c r="FF106">
        <f t="shared" si="174"/>
        <v>0.46864000000000006</v>
      </c>
      <c r="FG106">
        <f t="shared" si="175"/>
        <v>-1.4159499999999992E-2</v>
      </c>
      <c r="FH106">
        <f t="shared" si="176"/>
        <v>0.19999999999999929</v>
      </c>
      <c r="FI106">
        <f t="shared" si="177"/>
        <v>0</v>
      </c>
      <c r="FJ106">
        <f t="shared" si="178"/>
        <v>1.768599999999676E-3</v>
      </c>
      <c r="FK106">
        <f t="shared" si="179"/>
        <v>1.4454999999999885E-3</v>
      </c>
      <c r="FL106">
        <f t="shared" si="180"/>
        <v>4.0914700000000082E-2</v>
      </c>
      <c r="FM106">
        <f t="shared" si="181"/>
        <v>4.0807999999996625E-3</v>
      </c>
      <c r="FN106">
        <f t="shared" si="182"/>
        <v>7.3855700000000191E-2</v>
      </c>
      <c r="FO106">
        <f t="shared" si="183"/>
        <v>4.6330000000000204E-2</v>
      </c>
      <c r="FP106">
        <f t="shared" si="184"/>
        <v>1.4171600000000062E-2</v>
      </c>
      <c r="FQ106">
        <f t="shared" si="185"/>
        <v>0</v>
      </c>
      <c r="FR106">
        <f t="shared" si="186"/>
        <v>5.6000000000000014</v>
      </c>
      <c r="FS106">
        <f t="shared" si="187"/>
        <v>0</v>
      </c>
      <c r="FT106">
        <f t="shared" si="188"/>
        <v>1.3888240999999999</v>
      </c>
      <c r="FU106">
        <f t="shared" si="189"/>
        <v>0.3197962999999997</v>
      </c>
      <c r="FV106">
        <f t="shared" si="190"/>
        <v>5.5260000000001419E-3</v>
      </c>
      <c r="FW106">
        <f t="shared" si="191"/>
        <v>3.7959597</v>
      </c>
      <c r="FX106">
        <f t="shared" si="192"/>
        <v>-2.129459999999983E-2</v>
      </c>
      <c r="FY106">
        <f t="shared" si="193"/>
        <v>4.5620900000000297E-2</v>
      </c>
      <c r="FZ106">
        <f t="shared" si="194"/>
        <v>6.5461000000002212E-3</v>
      </c>
      <c r="GA106">
        <f t="shared" si="195"/>
        <v>6.6008999999999651E-3</v>
      </c>
      <c r="GB106">
        <f t="shared" si="196"/>
        <v>1.8000000000000007</v>
      </c>
      <c r="GC106">
        <f t="shared" si="197"/>
        <v>0</v>
      </c>
      <c r="GD106">
        <f t="shared" si="198"/>
        <v>0.44048689999999979</v>
      </c>
      <c r="GE106">
        <f t="shared" si="199"/>
        <v>7.850839999999959E-2</v>
      </c>
      <c r="GF106">
        <f t="shared" si="200"/>
        <v>0.23885000000000001</v>
      </c>
      <c r="GG106">
        <f t="shared" si="201"/>
        <v>0.20160059999999991</v>
      </c>
      <c r="GH106">
        <f t="shared" si="202"/>
        <v>0.49654580000000004</v>
      </c>
      <c r="GI106">
        <f t="shared" si="203"/>
        <v>0.18650440000000046</v>
      </c>
      <c r="GJ106">
        <f t="shared" si="204"/>
        <v>6.9680700000000151E-2</v>
      </c>
      <c r="GK106">
        <f t="shared" si="205"/>
        <v>8.1006999999999607E-3</v>
      </c>
    </row>
    <row r="107" spans="1:193" x14ac:dyDescent="0.25">
      <c r="A107" t="s">
        <v>449</v>
      </c>
      <c r="B107">
        <v>18.600000000000001</v>
      </c>
      <c r="C107">
        <v>0.5</v>
      </c>
      <c r="D107">
        <v>1.2766716</v>
      </c>
      <c r="E107">
        <v>2.1669841000000001</v>
      </c>
      <c r="F107">
        <v>1.8410137</v>
      </c>
      <c r="G107">
        <v>5.6371798999999996</v>
      </c>
      <c r="H107">
        <v>1.2793374</v>
      </c>
      <c r="I107">
        <v>4.6940049999999998</v>
      </c>
      <c r="J107">
        <v>0.96049050000000002</v>
      </c>
      <c r="K107">
        <v>0.24431720000000001</v>
      </c>
      <c r="L107" s="2">
        <v>18.399999999999999</v>
      </c>
      <c r="M107" s="2">
        <v>0.5</v>
      </c>
      <c r="N107" s="2">
        <v>1.2676767</v>
      </c>
      <c r="O107" s="2">
        <v>2.1669841000000001</v>
      </c>
      <c r="P107" s="2">
        <v>1.8091571</v>
      </c>
      <c r="Q107" s="2">
        <v>5.6371798999999996</v>
      </c>
      <c r="R107" s="2">
        <v>1.2750056999999999</v>
      </c>
      <c r="S107" s="2">
        <v>4.5897588999999996</v>
      </c>
      <c r="T107" s="2">
        <v>0.94108990000000003</v>
      </c>
      <c r="U107" s="2">
        <v>0.24431720000000001</v>
      </c>
      <c r="V107" s="2">
        <v>18.399999999999999</v>
      </c>
      <c r="W107" s="2">
        <v>0.5</v>
      </c>
      <c r="X107" s="2">
        <v>1.272019</v>
      </c>
      <c r="Y107" s="2">
        <v>2.1568687</v>
      </c>
      <c r="Z107" s="2">
        <v>1.8318061000000001</v>
      </c>
      <c r="AA107" s="2">
        <v>5.5873847000000003</v>
      </c>
      <c r="AB107" s="2">
        <v>1.2704219000000001</v>
      </c>
      <c r="AC107" s="2">
        <v>4.6737856999999998</v>
      </c>
      <c r="AD107" s="2">
        <v>0.95610030000000001</v>
      </c>
      <c r="AE107" s="2">
        <v>0.24431720000000001</v>
      </c>
      <c r="AF107" s="2">
        <v>18</v>
      </c>
      <c r="AG107" s="2">
        <v>0.5</v>
      </c>
      <c r="AH107" s="2">
        <v>1.9567958999999999</v>
      </c>
      <c r="AI107" s="2">
        <v>1.8687123999999999</v>
      </c>
      <c r="AJ107" s="2">
        <v>1.1979465</v>
      </c>
      <c r="AK107" s="2">
        <v>7.8146447999999999</v>
      </c>
      <c r="AL107" s="2">
        <v>1.1018076999999999</v>
      </c>
      <c r="AM107" s="2">
        <v>2.7505468999999998</v>
      </c>
      <c r="AN107" s="2">
        <v>0.69737090000000002</v>
      </c>
      <c r="AO107" s="2">
        <v>0.1515436</v>
      </c>
      <c r="AP107" s="2">
        <v>15.7</v>
      </c>
      <c r="AQ107" s="2">
        <v>0.5</v>
      </c>
      <c r="AR107" s="2">
        <v>1.5391543999999999</v>
      </c>
      <c r="AS107" s="2">
        <v>1.7712155999999999</v>
      </c>
      <c r="AT107" s="2">
        <v>0.8836079</v>
      </c>
      <c r="AU107" s="2">
        <v>7.4637032000000003</v>
      </c>
      <c r="AV107" s="2">
        <v>0.52726530000000005</v>
      </c>
      <c r="AW107" s="2">
        <v>2.3895732999999999</v>
      </c>
      <c r="AX107" s="2">
        <v>0.54184140000000003</v>
      </c>
      <c r="AY107" s="2">
        <v>0.1515436</v>
      </c>
      <c r="AZ107" s="2">
        <v>11.5</v>
      </c>
      <c r="BA107" s="2">
        <v>0.5</v>
      </c>
      <c r="BB107" s="2">
        <v>1.1138722999999999</v>
      </c>
      <c r="BC107" s="2">
        <v>0.1867086</v>
      </c>
      <c r="BD107" s="2">
        <v>0.82149030000000001</v>
      </c>
      <c r="BE107" s="2">
        <v>5.9430189000000002</v>
      </c>
      <c r="BF107" s="2">
        <v>1.9863842</v>
      </c>
      <c r="BG107" s="2">
        <v>0.26412479999999999</v>
      </c>
      <c r="BH107" s="2">
        <v>0.68272759999999999</v>
      </c>
      <c r="BI107" s="2">
        <v>1.1433E-2</v>
      </c>
      <c r="BJ107" s="2">
        <v>18.399999999999999</v>
      </c>
      <c r="BK107" s="2">
        <v>0.5</v>
      </c>
      <c r="BL107" s="2">
        <v>1.2754676</v>
      </c>
      <c r="BM107" s="2">
        <v>2.1656346000000002</v>
      </c>
      <c r="BN107" s="2">
        <v>1.8072469</v>
      </c>
      <c r="BO107" s="2">
        <v>5.6336383999999997</v>
      </c>
      <c r="BP107" s="2">
        <v>1.2185971</v>
      </c>
      <c r="BQ107" s="2">
        <v>4.6561136000000003</v>
      </c>
      <c r="BR107" s="2">
        <v>0.94903230000000005</v>
      </c>
      <c r="BS107" s="2">
        <v>0.24431720000000001</v>
      </c>
      <c r="BT107" s="2">
        <v>13.5</v>
      </c>
      <c r="BU107" s="2">
        <v>0.5</v>
      </c>
      <c r="BV107" s="2">
        <v>0.95847610000000005</v>
      </c>
      <c r="BW107" s="2">
        <v>1.7604169000000001</v>
      </c>
      <c r="BX107" s="2">
        <v>1.1391237999999999</v>
      </c>
      <c r="BY107" s="2">
        <v>4.6899486000000001</v>
      </c>
      <c r="BZ107" s="2">
        <v>0.96194919999999995</v>
      </c>
      <c r="CA107" s="2">
        <v>2.7425644</v>
      </c>
      <c r="CB107" s="2">
        <v>0.72104820000000003</v>
      </c>
      <c r="CC107" s="2">
        <v>0.12172620000000001</v>
      </c>
      <c r="CD107" s="2">
        <v>17.7</v>
      </c>
      <c r="CE107" s="2">
        <v>0.5</v>
      </c>
      <c r="CF107" s="2">
        <v>1.0598061999999999</v>
      </c>
      <c r="CG107" s="2">
        <v>2.1556033999999999</v>
      </c>
      <c r="CH107" s="2">
        <v>1.6922419</v>
      </c>
      <c r="CI107" s="2">
        <v>5.5972065999999998</v>
      </c>
      <c r="CJ107" s="2">
        <v>0.93982469999999996</v>
      </c>
      <c r="CK107" s="2">
        <v>4.6200266000000001</v>
      </c>
      <c r="CL107" s="2">
        <v>0.92332449999999999</v>
      </c>
      <c r="CM107" s="2">
        <v>0.24431720000000001</v>
      </c>
      <c r="CO107" t="str">
        <f t="shared" si="105"/>
        <v>CO_Denver0025</v>
      </c>
      <c r="CP107">
        <f t="shared" si="106"/>
        <v>18.600000000000001</v>
      </c>
      <c r="CQ107">
        <f t="shared" si="107"/>
        <v>0.5</v>
      </c>
      <c r="CR107">
        <f t="shared" si="108"/>
        <v>1.2766716</v>
      </c>
      <c r="CS107">
        <f t="shared" si="109"/>
        <v>2.1669841000000001</v>
      </c>
      <c r="CT107">
        <f t="shared" si="110"/>
        <v>1.8410137</v>
      </c>
      <c r="CU107">
        <f t="shared" si="111"/>
        <v>5.6371798999999996</v>
      </c>
      <c r="CV107">
        <f t="shared" si="112"/>
        <v>1.2793374</v>
      </c>
      <c r="CW107">
        <f t="shared" si="113"/>
        <v>4.6940049999999998</v>
      </c>
      <c r="CX107">
        <f t="shared" si="114"/>
        <v>0.96049050000000002</v>
      </c>
      <c r="CY107">
        <f t="shared" si="115"/>
        <v>0.24431720000000001</v>
      </c>
      <c r="CZ107">
        <f t="shared" si="116"/>
        <v>1.3999999999999844</v>
      </c>
      <c r="DA107">
        <f t="shared" si="117"/>
        <v>0.5</v>
      </c>
      <c r="DB107">
        <f t="shared" si="118"/>
        <v>1.5065669999999995</v>
      </c>
      <c r="DC107">
        <f t="shared" si="119"/>
        <v>-0.93674440000000025</v>
      </c>
      <c r="DD107">
        <f t="shared" si="120"/>
        <v>-1.7044753999999998</v>
      </c>
      <c r="DE107">
        <f t="shared" si="121"/>
        <v>8.906465800000003</v>
      </c>
      <c r="DF107">
        <f t="shared" si="122"/>
        <v>0.32589400000000024</v>
      </c>
      <c r="DG107">
        <f t="shared" si="123"/>
        <v>-6.1715407999999981</v>
      </c>
      <c r="DH107">
        <f t="shared" si="124"/>
        <v>-0.31089840000000002</v>
      </c>
      <c r="DI107">
        <f t="shared" si="125"/>
        <v>-0.2967052</v>
      </c>
      <c r="DJ107">
        <f t="shared" si="126"/>
        <v>0.20000000000000284</v>
      </c>
      <c r="DK107">
        <f t="shared" si="127"/>
        <v>0</v>
      </c>
      <c r="DL107">
        <f t="shared" si="128"/>
        <v>8.9949000000000279E-3</v>
      </c>
      <c r="DM107">
        <f t="shared" si="129"/>
        <v>0</v>
      </c>
      <c r="DN107">
        <f t="shared" si="130"/>
        <v>3.1856600000000013E-2</v>
      </c>
      <c r="DO107">
        <f t="shared" si="131"/>
        <v>0</v>
      </c>
      <c r="DP107">
        <f t="shared" si="132"/>
        <v>4.3317000000000494E-3</v>
      </c>
      <c r="DQ107">
        <f t="shared" si="133"/>
        <v>0.10424610000000012</v>
      </c>
      <c r="DR107">
        <f t="shared" si="134"/>
        <v>1.940059999999999E-2</v>
      </c>
      <c r="DS107">
        <f t="shared" si="135"/>
        <v>0</v>
      </c>
      <c r="DT107">
        <f t="shared" si="136"/>
        <v>0.20000000000000284</v>
      </c>
      <c r="DU107">
        <f t="shared" si="137"/>
        <v>0</v>
      </c>
      <c r="DV107">
        <f t="shared" si="138"/>
        <v>4.6526000000000067E-3</v>
      </c>
      <c r="DW107">
        <f t="shared" si="139"/>
        <v>1.0115400000000108E-2</v>
      </c>
      <c r="DX107">
        <f t="shared" si="140"/>
        <v>9.2075999999998714E-3</v>
      </c>
      <c r="DY107">
        <f t="shared" si="141"/>
        <v>4.9795199999999262E-2</v>
      </c>
      <c r="DZ107">
        <f t="shared" si="142"/>
        <v>8.9154999999998541E-3</v>
      </c>
      <c r="EA107">
        <f t="shared" si="143"/>
        <v>2.021929999999994E-2</v>
      </c>
      <c r="EB107">
        <f t="shared" si="144"/>
        <v>4.3902000000000108E-3</v>
      </c>
      <c r="EC107">
        <f t="shared" si="145"/>
        <v>0</v>
      </c>
      <c r="ED107">
        <f t="shared" si="146"/>
        <v>0.60000000000000142</v>
      </c>
      <c r="EE107">
        <f t="shared" si="147"/>
        <v>0</v>
      </c>
      <c r="EF107">
        <f t="shared" si="148"/>
        <v>-0.6801242999999999</v>
      </c>
      <c r="EG107">
        <f t="shared" si="149"/>
        <v>0.29827170000000014</v>
      </c>
      <c r="EH107">
        <f t="shared" si="150"/>
        <v>0.64306719999999995</v>
      </c>
      <c r="EI107">
        <f t="shared" si="151"/>
        <v>-2.1774649000000004</v>
      </c>
      <c r="EJ107">
        <f t="shared" si="152"/>
        <v>0.17752970000000001</v>
      </c>
      <c r="EK107">
        <f t="shared" si="153"/>
        <v>1.9434581</v>
      </c>
      <c r="EL107">
        <f t="shared" si="154"/>
        <v>0.26311960000000001</v>
      </c>
      <c r="EM107">
        <f t="shared" si="155"/>
        <v>9.2773600000000012E-2</v>
      </c>
      <c r="EN107">
        <f t="shared" si="156"/>
        <v>2.9000000000000021</v>
      </c>
      <c r="EO107">
        <f t="shared" si="157"/>
        <v>0</v>
      </c>
      <c r="EP107">
        <f t="shared" si="158"/>
        <v>-0.26248279999999991</v>
      </c>
      <c r="EQ107">
        <f t="shared" si="159"/>
        <v>0.39576850000000019</v>
      </c>
      <c r="ER107">
        <f t="shared" si="160"/>
        <v>0.95740579999999997</v>
      </c>
      <c r="ES107">
        <f t="shared" si="161"/>
        <v>-1.8265233000000007</v>
      </c>
      <c r="ET107">
        <f t="shared" si="162"/>
        <v>0.75207209999999991</v>
      </c>
      <c r="EU107">
        <f t="shared" si="163"/>
        <v>2.3044316999999999</v>
      </c>
      <c r="EV107">
        <f t="shared" si="164"/>
        <v>0.4186491</v>
      </c>
      <c r="EW107">
        <f t="shared" si="165"/>
        <v>9.2773600000000012E-2</v>
      </c>
      <c r="EX107">
        <f t="shared" si="166"/>
        <v>7.1000000000000014</v>
      </c>
      <c r="EY107">
        <f t="shared" si="167"/>
        <v>0</v>
      </c>
      <c r="EZ107">
        <f t="shared" si="168"/>
        <v>0.16279930000000009</v>
      </c>
      <c r="FA107">
        <f t="shared" si="169"/>
        <v>1.9802755000000001</v>
      </c>
      <c r="FB107">
        <f t="shared" si="170"/>
        <v>1.0195234</v>
      </c>
      <c r="FC107">
        <f t="shared" si="171"/>
        <v>-0.30583900000000064</v>
      </c>
      <c r="FD107">
        <f t="shared" si="172"/>
        <v>-0.70704680000000009</v>
      </c>
      <c r="FE107">
        <f t="shared" si="173"/>
        <v>4.4298801999999995</v>
      </c>
      <c r="FF107">
        <f t="shared" si="174"/>
        <v>0.27776290000000003</v>
      </c>
      <c r="FG107">
        <f t="shared" si="175"/>
        <v>0.23288420000000001</v>
      </c>
      <c r="FH107">
        <f t="shared" si="176"/>
        <v>0.20000000000000284</v>
      </c>
      <c r="FI107">
        <f t="shared" si="177"/>
        <v>0</v>
      </c>
      <c r="FJ107">
        <f t="shared" si="178"/>
        <v>1.2039999999999829E-3</v>
      </c>
      <c r="FK107">
        <f t="shared" si="179"/>
        <v>1.3494999999998925E-3</v>
      </c>
      <c r="FL107">
        <f t="shared" si="180"/>
        <v>3.3766799999999986E-2</v>
      </c>
      <c r="FM107">
        <f t="shared" si="181"/>
        <v>3.5414999999998642E-3</v>
      </c>
      <c r="FN107">
        <f t="shared" si="182"/>
        <v>6.0740299999999969E-2</v>
      </c>
      <c r="FO107">
        <f t="shared" si="183"/>
        <v>3.7891399999999464E-2</v>
      </c>
      <c r="FP107">
        <f t="shared" si="184"/>
        <v>1.1458199999999974E-2</v>
      </c>
      <c r="FQ107">
        <f t="shared" si="185"/>
        <v>0</v>
      </c>
      <c r="FR107">
        <f t="shared" si="186"/>
        <v>5.1000000000000014</v>
      </c>
      <c r="FS107">
        <f t="shared" si="187"/>
        <v>0</v>
      </c>
      <c r="FT107">
        <f t="shared" si="188"/>
        <v>0.31819549999999996</v>
      </c>
      <c r="FU107">
        <f t="shared" si="189"/>
        <v>0.40656720000000002</v>
      </c>
      <c r="FV107">
        <f t="shared" si="190"/>
        <v>0.70188990000000007</v>
      </c>
      <c r="FW107">
        <f t="shared" si="191"/>
        <v>0.94723129999999944</v>
      </c>
      <c r="FX107">
        <f t="shared" si="192"/>
        <v>0.31738820000000001</v>
      </c>
      <c r="FY107">
        <f t="shared" si="193"/>
        <v>1.9514405999999997</v>
      </c>
      <c r="FZ107">
        <f t="shared" si="194"/>
        <v>0.2394423</v>
      </c>
      <c r="GA107">
        <f t="shared" si="195"/>
        <v>0.12259100000000001</v>
      </c>
      <c r="GB107">
        <f t="shared" si="196"/>
        <v>0.90000000000000213</v>
      </c>
      <c r="GC107">
        <f t="shared" si="197"/>
        <v>0</v>
      </c>
      <c r="GD107">
        <f t="shared" si="198"/>
        <v>0.2168654000000001</v>
      </c>
      <c r="GE107">
        <f t="shared" si="199"/>
        <v>1.1380700000000132E-2</v>
      </c>
      <c r="GF107">
        <f t="shared" si="200"/>
        <v>0.14877180000000001</v>
      </c>
      <c r="GG107">
        <f t="shared" si="201"/>
        <v>3.9973299999999767E-2</v>
      </c>
      <c r="GH107">
        <f t="shared" si="202"/>
        <v>0.3395127</v>
      </c>
      <c r="GI107">
        <f t="shared" si="203"/>
        <v>7.3978399999999667E-2</v>
      </c>
      <c r="GJ107">
        <f t="shared" si="204"/>
        <v>3.7166000000000032E-2</v>
      </c>
      <c r="GK107">
        <f t="shared" si="205"/>
        <v>0</v>
      </c>
    </row>
    <row r="108" spans="1:193" x14ac:dyDescent="0.25">
      <c r="A108" t="s">
        <v>450</v>
      </c>
      <c r="B108">
        <v>15.9</v>
      </c>
      <c r="C108">
        <v>0.5</v>
      </c>
      <c r="D108">
        <v>1.6850890999999999</v>
      </c>
      <c r="E108">
        <v>1.6333891</v>
      </c>
      <c r="F108">
        <v>1.1781689</v>
      </c>
      <c r="G108">
        <v>6.4104732999999996</v>
      </c>
      <c r="H108">
        <v>1.1456225</v>
      </c>
      <c r="I108">
        <v>2.6190178</v>
      </c>
      <c r="J108">
        <v>0.69450149999999999</v>
      </c>
      <c r="K108">
        <v>0.1226275</v>
      </c>
      <c r="L108" s="2">
        <v>15.9</v>
      </c>
      <c r="M108" s="2">
        <v>0.5</v>
      </c>
      <c r="N108" s="2">
        <v>1.6637945999999999</v>
      </c>
      <c r="O108" s="2">
        <v>1.6333891</v>
      </c>
      <c r="P108" s="2">
        <v>1.1663196</v>
      </c>
      <c r="Q108" s="2">
        <v>6.4104732999999996</v>
      </c>
      <c r="R108" s="2">
        <v>1.1406243</v>
      </c>
      <c r="S108" s="2">
        <v>2.5845422999999998</v>
      </c>
      <c r="T108" s="2">
        <v>0.68730429999999998</v>
      </c>
      <c r="U108" s="2">
        <v>0.1226275</v>
      </c>
      <c r="V108" s="2">
        <v>15.6</v>
      </c>
      <c r="W108" s="2">
        <v>0.5</v>
      </c>
      <c r="X108" s="2">
        <v>1.6642138</v>
      </c>
      <c r="Y108" s="2">
        <v>1.6116271</v>
      </c>
      <c r="Z108" s="2">
        <v>1.1711676</v>
      </c>
      <c r="AA108" s="2">
        <v>6.1957211000000001</v>
      </c>
      <c r="AB108" s="2">
        <v>1.1332914999999999</v>
      </c>
      <c r="AC108" s="2">
        <v>2.6099478999999999</v>
      </c>
      <c r="AD108" s="2">
        <v>0.68956379999999995</v>
      </c>
      <c r="AE108" s="2">
        <v>0.1226275</v>
      </c>
      <c r="AF108" s="2">
        <v>15.6</v>
      </c>
      <c r="AG108" s="2">
        <v>0.5</v>
      </c>
      <c r="AH108" s="2">
        <v>1.6782303999999999</v>
      </c>
      <c r="AI108" s="2">
        <v>1.6332145</v>
      </c>
      <c r="AJ108" s="2">
        <v>1.1076503</v>
      </c>
      <c r="AK108" s="2">
        <v>6.3981085000000002</v>
      </c>
      <c r="AL108" s="2">
        <v>1.1264567000000001</v>
      </c>
      <c r="AM108" s="2">
        <v>2.3999343</v>
      </c>
      <c r="AN108" s="2">
        <v>0.6517307</v>
      </c>
      <c r="AO108" s="2">
        <v>0.1226275</v>
      </c>
      <c r="AP108" s="2">
        <v>14</v>
      </c>
      <c r="AQ108" s="2">
        <v>0.5</v>
      </c>
      <c r="AR108" s="2">
        <v>1.5508295999999999</v>
      </c>
      <c r="AS108" s="2">
        <v>1.5682703</v>
      </c>
      <c r="AT108" s="2">
        <v>0.82829339999999996</v>
      </c>
      <c r="AU108" s="2">
        <v>6.2326145000000004</v>
      </c>
      <c r="AV108" s="2">
        <v>0.61670579999999997</v>
      </c>
      <c r="AW108" s="2">
        <v>2.0784875999999999</v>
      </c>
      <c r="AX108" s="2">
        <v>0.50276080000000001</v>
      </c>
      <c r="AY108" s="2">
        <v>0.1226275</v>
      </c>
      <c r="AZ108" s="2">
        <v>10.5</v>
      </c>
      <c r="BA108" s="2">
        <v>0.5</v>
      </c>
      <c r="BB108" s="2">
        <v>1.8784597999999999</v>
      </c>
      <c r="BC108" s="2">
        <v>0.23073250000000001</v>
      </c>
      <c r="BD108" s="2">
        <v>0.71669830000000001</v>
      </c>
      <c r="BE108" s="2">
        <v>4.5110631000000003</v>
      </c>
      <c r="BF108" s="2">
        <v>1.3601965</v>
      </c>
      <c r="BG108" s="2">
        <v>0.75248079999999995</v>
      </c>
      <c r="BH108" s="2">
        <v>0.48645749999999999</v>
      </c>
      <c r="BI108" s="2">
        <v>9.4338099999999994E-2</v>
      </c>
      <c r="BJ108" s="2">
        <v>15.8</v>
      </c>
      <c r="BK108" s="2">
        <v>0.5</v>
      </c>
      <c r="BL108" s="2">
        <v>1.6828308000000001</v>
      </c>
      <c r="BM108" s="2">
        <v>1.6313158999999999</v>
      </c>
      <c r="BN108" s="2">
        <v>1.1458524000000001</v>
      </c>
      <c r="BO108" s="2">
        <v>6.4014559000000002</v>
      </c>
      <c r="BP108" s="2">
        <v>1.0790447999999999</v>
      </c>
      <c r="BQ108" s="2">
        <v>2.5919281999999999</v>
      </c>
      <c r="BR108" s="2">
        <v>0.67822919999999998</v>
      </c>
      <c r="BS108" s="2">
        <v>0.1226275</v>
      </c>
      <c r="BT108" s="2">
        <v>11.6</v>
      </c>
      <c r="BU108" s="2">
        <v>0.5</v>
      </c>
      <c r="BV108" s="2">
        <v>0.96196859999999995</v>
      </c>
      <c r="BW108" s="2">
        <v>1.5462692</v>
      </c>
      <c r="BX108" s="2">
        <v>1.1362844000000001</v>
      </c>
      <c r="BY108" s="2">
        <v>3.0994334000000001</v>
      </c>
      <c r="BZ108" s="2">
        <v>1.1432774000000001</v>
      </c>
      <c r="CA108" s="2">
        <v>2.4800095999999998</v>
      </c>
      <c r="CB108" s="2">
        <v>0.67460909999999996</v>
      </c>
      <c r="CC108" s="2">
        <v>0.12277979999999999</v>
      </c>
      <c r="CD108" s="2">
        <v>14.7</v>
      </c>
      <c r="CE108" s="2">
        <v>0.5</v>
      </c>
      <c r="CF108" s="2">
        <v>0.46353250000000001</v>
      </c>
      <c r="CG108" s="2">
        <v>1.6496934999999999</v>
      </c>
      <c r="CH108" s="2">
        <v>1.3038917000000001</v>
      </c>
      <c r="CI108" s="2">
        <v>5.5534758999999996</v>
      </c>
      <c r="CJ108" s="2">
        <v>0.5720383</v>
      </c>
      <c r="CK108" s="2">
        <v>3.7580754999999999</v>
      </c>
      <c r="CL108" s="2">
        <v>0.73925750000000001</v>
      </c>
      <c r="CM108" s="2">
        <v>0.17026520000000001</v>
      </c>
      <c r="CO108" t="str">
        <f t="shared" si="105"/>
        <v>CO_Douglas0004</v>
      </c>
      <c r="CP108">
        <f t="shared" si="106"/>
        <v>15.9</v>
      </c>
      <c r="CQ108">
        <f t="shared" si="107"/>
        <v>0.5</v>
      </c>
      <c r="CR108">
        <f t="shared" si="108"/>
        <v>1.6850890999999999</v>
      </c>
      <c r="CS108">
        <f t="shared" si="109"/>
        <v>1.6333891</v>
      </c>
      <c r="CT108">
        <f t="shared" si="110"/>
        <v>1.1781689</v>
      </c>
      <c r="CU108">
        <f t="shared" si="111"/>
        <v>6.4104732999999996</v>
      </c>
      <c r="CV108">
        <f t="shared" si="112"/>
        <v>1.1456225</v>
      </c>
      <c r="CW108">
        <f t="shared" si="113"/>
        <v>2.6190178</v>
      </c>
      <c r="CX108">
        <f t="shared" si="114"/>
        <v>0.69450149999999999</v>
      </c>
      <c r="CY108">
        <f t="shared" si="115"/>
        <v>0.1226275</v>
      </c>
      <c r="CZ108">
        <f t="shared" si="116"/>
        <v>2.3999999999999968</v>
      </c>
      <c r="DA108">
        <f t="shared" si="117"/>
        <v>0.5</v>
      </c>
      <c r="DB108">
        <f t="shared" si="118"/>
        <v>-0.25176359999999987</v>
      </c>
      <c r="DC108">
        <f t="shared" si="119"/>
        <v>7.078839999999964E-2</v>
      </c>
      <c r="DD108">
        <f t="shared" si="120"/>
        <v>0.32897540000000047</v>
      </c>
      <c r="DE108">
        <f t="shared" si="121"/>
        <v>-7.0967399999996239E-2</v>
      </c>
      <c r="DF108">
        <f t="shared" si="122"/>
        <v>0.15227780000000013</v>
      </c>
      <c r="DG108">
        <f t="shared" si="123"/>
        <v>0.92228159999999937</v>
      </c>
      <c r="DH108">
        <f t="shared" si="124"/>
        <v>0.24840239999999991</v>
      </c>
      <c r="DI108">
        <f t="shared" si="125"/>
        <v>0.14212809999999998</v>
      </c>
      <c r="DJ108">
        <f t="shared" si="126"/>
        <v>0</v>
      </c>
      <c r="DK108">
        <f t="shared" si="127"/>
        <v>0</v>
      </c>
      <c r="DL108">
        <f t="shared" si="128"/>
        <v>2.1294499999999994E-2</v>
      </c>
      <c r="DM108">
        <f t="shared" si="129"/>
        <v>0</v>
      </c>
      <c r="DN108">
        <f t="shared" si="130"/>
        <v>1.1849299999999952E-2</v>
      </c>
      <c r="DO108">
        <f t="shared" si="131"/>
        <v>0</v>
      </c>
      <c r="DP108">
        <f t="shared" si="132"/>
        <v>4.9981999999999527E-3</v>
      </c>
      <c r="DQ108">
        <f t="shared" si="133"/>
        <v>3.4475500000000103E-2</v>
      </c>
      <c r="DR108">
        <f t="shared" si="134"/>
        <v>7.1972000000000147E-3</v>
      </c>
      <c r="DS108">
        <f t="shared" si="135"/>
        <v>0</v>
      </c>
      <c r="DT108">
        <f t="shared" si="136"/>
        <v>0.30000000000000071</v>
      </c>
      <c r="DU108">
        <f t="shared" si="137"/>
        <v>0</v>
      </c>
      <c r="DV108">
        <f t="shared" si="138"/>
        <v>2.087529999999993E-2</v>
      </c>
      <c r="DW108">
        <f t="shared" si="139"/>
        <v>2.1762000000000059E-2</v>
      </c>
      <c r="DX108">
        <f t="shared" si="140"/>
        <v>7.0012999999999881E-3</v>
      </c>
      <c r="DY108">
        <f t="shared" si="141"/>
        <v>0.2147521999999995</v>
      </c>
      <c r="DZ108">
        <f t="shared" si="142"/>
        <v>1.2331000000000092E-2</v>
      </c>
      <c r="EA108">
        <f t="shared" si="143"/>
        <v>9.0699000000000751E-3</v>
      </c>
      <c r="EB108">
        <f t="shared" si="144"/>
        <v>4.9377000000000448E-3</v>
      </c>
      <c r="EC108">
        <f t="shared" si="145"/>
        <v>0</v>
      </c>
      <c r="ED108">
        <f t="shared" si="146"/>
        <v>0.30000000000000071</v>
      </c>
      <c r="EE108">
        <f t="shared" si="147"/>
        <v>0</v>
      </c>
      <c r="EF108">
        <f t="shared" si="148"/>
        <v>6.8586999999999954E-3</v>
      </c>
      <c r="EG108">
        <f t="shared" si="149"/>
        <v>1.7460000000002474E-4</v>
      </c>
      <c r="EH108">
        <f t="shared" si="150"/>
        <v>7.0518599999999987E-2</v>
      </c>
      <c r="EI108">
        <f t="shared" si="151"/>
        <v>1.2364799999999398E-2</v>
      </c>
      <c r="EJ108">
        <f t="shared" si="152"/>
        <v>1.91657999999999E-2</v>
      </c>
      <c r="EK108">
        <f t="shared" si="153"/>
        <v>0.21908349999999999</v>
      </c>
      <c r="EL108">
        <f t="shared" si="154"/>
        <v>4.2770799999999998E-2</v>
      </c>
      <c r="EM108">
        <f t="shared" si="155"/>
        <v>0</v>
      </c>
      <c r="EN108">
        <f t="shared" si="156"/>
        <v>1.9000000000000004</v>
      </c>
      <c r="EO108">
        <f t="shared" si="157"/>
        <v>0</v>
      </c>
      <c r="EP108">
        <f t="shared" si="158"/>
        <v>0.13425949999999998</v>
      </c>
      <c r="EQ108">
        <f t="shared" si="159"/>
        <v>6.5118800000000032E-2</v>
      </c>
      <c r="ER108">
        <f t="shared" si="160"/>
        <v>0.34987550000000001</v>
      </c>
      <c r="ES108">
        <f t="shared" si="161"/>
        <v>0.17785879999999921</v>
      </c>
      <c r="ET108">
        <f t="shared" si="162"/>
        <v>0.52891670000000002</v>
      </c>
      <c r="EU108">
        <f t="shared" si="163"/>
        <v>0.54053020000000007</v>
      </c>
      <c r="EV108">
        <f t="shared" si="164"/>
        <v>0.19174069999999999</v>
      </c>
      <c r="EW108">
        <f t="shared" si="165"/>
        <v>0</v>
      </c>
      <c r="EX108">
        <f t="shared" si="166"/>
        <v>5.4</v>
      </c>
      <c r="EY108">
        <f t="shared" si="167"/>
        <v>0</v>
      </c>
      <c r="EZ108">
        <f t="shared" si="168"/>
        <v>-0.19337070000000001</v>
      </c>
      <c r="FA108">
        <f t="shared" si="169"/>
        <v>1.4026566</v>
      </c>
      <c r="FB108">
        <f t="shared" si="170"/>
        <v>0.46147059999999995</v>
      </c>
      <c r="FC108">
        <f t="shared" si="171"/>
        <v>1.8994101999999993</v>
      </c>
      <c r="FD108">
        <f t="shared" si="172"/>
        <v>-0.21457400000000004</v>
      </c>
      <c r="FE108">
        <f t="shared" si="173"/>
        <v>1.8665370000000001</v>
      </c>
      <c r="FF108">
        <f t="shared" si="174"/>
        <v>0.20804400000000001</v>
      </c>
      <c r="FG108">
        <f t="shared" si="175"/>
        <v>2.8289400000000006E-2</v>
      </c>
      <c r="FH108">
        <f t="shared" si="176"/>
        <v>9.9999999999999645E-2</v>
      </c>
      <c r="FI108">
        <f t="shared" si="177"/>
        <v>0</v>
      </c>
      <c r="FJ108">
        <f t="shared" si="178"/>
        <v>2.2582999999998243E-3</v>
      </c>
      <c r="FK108">
        <f t="shared" si="179"/>
        <v>2.0732000000001083E-3</v>
      </c>
      <c r="FL108">
        <f t="shared" si="180"/>
        <v>3.2316499999999859E-2</v>
      </c>
      <c r="FM108">
        <f t="shared" si="181"/>
        <v>9.0173999999993981E-3</v>
      </c>
      <c r="FN108">
        <f t="shared" si="182"/>
        <v>6.6577700000000073E-2</v>
      </c>
      <c r="FO108">
        <f t="shared" si="183"/>
        <v>2.7089600000000047E-2</v>
      </c>
      <c r="FP108">
        <f t="shared" si="184"/>
        <v>1.6272300000000017E-2</v>
      </c>
      <c r="FQ108">
        <f t="shared" si="185"/>
        <v>0</v>
      </c>
      <c r="FR108">
        <f t="shared" si="186"/>
        <v>4.3000000000000007</v>
      </c>
      <c r="FS108">
        <f t="shared" si="187"/>
        <v>0</v>
      </c>
      <c r="FT108">
        <f t="shared" si="188"/>
        <v>0.72312049999999994</v>
      </c>
      <c r="FU108">
        <f t="shared" si="189"/>
        <v>8.7119900000000028E-2</v>
      </c>
      <c r="FV108">
        <f t="shared" si="190"/>
        <v>4.188449999999988E-2</v>
      </c>
      <c r="FW108">
        <f t="shared" si="191"/>
        <v>3.3110398999999995</v>
      </c>
      <c r="FX108">
        <f t="shared" si="192"/>
        <v>2.3450999999998778E-3</v>
      </c>
      <c r="FY108">
        <f t="shared" si="193"/>
        <v>0.13900820000000014</v>
      </c>
      <c r="FZ108">
        <f t="shared" si="194"/>
        <v>1.9892400000000032E-2</v>
      </c>
      <c r="GA108">
        <f t="shared" si="195"/>
        <v>-1.5229999999999411E-4</v>
      </c>
      <c r="GB108">
        <f t="shared" si="196"/>
        <v>1.2000000000000011</v>
      </c>
      <c r="GC108">
        <f t="shared" si="197"/>
        <v>0</v>
      </c>
      <c r="GD108">
        <f t="shared" si="198"/>
        <v>1.2215566</v>
      </c>
      <c r="GE108">
        <f t="shared" si="199"/>
        <v>-1.6304399999999886E-2</v>
      </c>
      <c r="GF108">
        <f t="shared" si="200"/>
        <v>-0.12572280000000013</v>
      </c>
      <c r="GG108">
        <f t="shared" si="201"/>
        <v>0.85699740000000002</v>
      </c>
      <c r="GH108">
        <f t="shared" si="202"/>
        <v>0.57358419999999999</v>
      </c>
      <c r="GI108">
        <f t="shared" si="203"/>
        <v>-1.1390577</v>
      </c>
      <c r="GJ108">
        <f t="shared" si="204"/>
        <v>-4.4756000000000018E-2</v>
      </c>
      <c r="GK108">
        <f t="shared" si="205"/>
        <v>-4.7637700000000005E-2</v>
      </c>
    </row>
    <row r="109" spans="1:193" x14ac:dyDescent="0.25">
      <c r="A109" t="s">
        <v>451</v>
      </c>
      <c r="B109">
        <v>12.2</v>
      </c>
      <c r="C109">
        <v>0.5</v>
      </c>
      <c r="D109">
        <v>2.6347035999999999</v>
      </c>
      <c r="E109">
        <v>1.3574877000000001</v>
      </c>
      <c r="F109">
        <v>0.82102459999999999</v>
      </c>
      <c r="G109">
        <v>3.9810994000000002</v>
      </c>
      <c r="H109">
        <v>1.6048684</v>
      </c>
      <c r="I109">
        <v>0.75594930000000005</v>
      </c>
      <c r="J109">
        <v>0.57208099999999995</v>
      </c>
      <c r="K109">
        <v>6.1194999999999999E-3</v>
      </c>
      <c r="L109" s="2">
        <v>12.1</v>
      </c>
      <c r="M109" s="2">
        <v>0.5</v>
      </c>
      <c r="N109" s="2">
        <v>2.5984497000000002</v>
      </c>
      <c r="O109" s="2">
        <v>1.3574877000000001</v>
      </c>
      <c r="P109" s="2">
        <v>0.81695770000000001</v>
      </c>
      <c r="Q109" s="2">
        <v>3.9810994000000002</v>
      </c>
      <c r="R109" s="2">
        <v>1.6017988000000001</v>
      </c>
      <c r="S109" s="2">
        <v>0.74589510000000003</v>
      </c>
      <c r="T109" s="2">
        <v>0.56996049999999998</v>
      </c>
      <c r="U109" s="2">
        <v>6.1194999999999999E-3</v>
      </c>
      <c r="V109" s="2">
        <v>12.1</v>
      </c>
      <c r="W109" s="2">
        <v>0.5</v>
      </c>
      <c r="X109" s="2">
        <v>2.6122760999999999</v>
      </c>
      <c r="Y109" s="2">
        <v>1.3354001</v>
      </c>
      <c r="Z109" s="2">
        <v>0.81651940000000001</v>
      </c>
      <c r="AA109" s="2">
        <v>3.9318993</v>
      </c>
      <c r="AB109" s="2">
        <v>1.5933222</v>
      </c>
      <c r="AC109" s="2">
        <v>0.75534449999999997</v>
      </c>
      <c r="AD109" s="2">
        <v>0.56796729999999995</v>
      </c>
      <c r="AE109" s="2">
        <v>6.1194999999999999E-3</v>
      </c>
      <c r="AF109" s="2">
        <v>12.1</v>
      </c>
      <c r="AG109" s="2">
        <v>0.5</v>
      </c>
      <c r="AH109" s="2">
        <v>2.6311781000000001</v>
      </c>
      <c r="AI109" s="2">
        <v>1.3573519000000001</v>
      </c>
      <c r="AJ109" s="2">
        <v>0.80174400000000001</v>
      </c>
      <c r="AK109" s="2">
        <v>3.9796181000000002</v>
      </c>
      <c r="AL109" s="2">
        <v>1.5853139000000001</v>
      </c>
      <c r="AM109" s="2">
        <v>0.71475010000000005</v>
      </c>
      <c r="AN109" s="2">
        <v>0.56081270000000005</v>
      </c>
      <c r="AO109" s="2">
        <v>6.1194999999999999E-3</v>
      </c>
      <c r="AP109" s="2">
        <v>10.8</v>
      </c>
      <c r="AQ109" s="2">
        <v>0.5</v>
      </c>
      <c r="AR109" s="2">
        <v>3.7284820000000001</v>
      </c>
      <c r="AS109" s="2">
        <v>1.1837624</v>
      </c>
      <c r="AT109" s="2">
        <v>0.31675120000000001</v>
      </c>
      <c r="AU109" s="2">
        <v>3.8896378999999999</v>
      </c>
      <c r="AV109" s="2">
        <v>0.86911649999999996</v>
      </c>
      <c r="AW109" s="2">
        <v>1.0450000000000001E-4</v>
      </c>
      <c r="AX109" s="2">
        <v>0.31309169999999997</v>
      </c>
      <c r="AY109" s="2">
        <v>1.9545000000000001E-3</v>
      </c>
      <c r="AZ109" s="2">
        <v>10.5</v>
      </c>
      <c r="BA109" s="2">
        <v>0.5</v>
      </c>
      <c r="BB109" s="2">
        <v>2.0986218000000001</v>
      </c>
      <c r="BC109" s="2">
        <v>0.52215979999999995</v>
      </c>
      <c r="BD109" s="2">
        <v>0.69228520000000004</v>
      </c>
      <c r="BE109" s="2">
        <v>4.1881132000000001</v>
      </c>
      <c r="BF109" s="2">
        <v>1.3828585</v>
      </c>
      <c r="BG109" s="2">
        <v>0.66845180000000004</v>
      </c>
      <c r="BH109" s="2">
        <v>0.45175280000000001</v>
      </c>
      <c r="BI109" s="2">
        <v>1.7991400000000001E-2</v>
      </c>
      <c r="BJ109" s="2">
        <v>12.1</v>
      </c>
      <c r="BK109" s="2">
        <v>0.5</v>
      </c>
      <c r="BL109" s="2">
        <v>2.6314883</v>
      </c>
      <c r="BM109" s="2">
        <v>1.3552582</v>
      </c>
      <c r="BN109" s="2">
        <v>0.79525120000000005</v>
      </c>
      <c r="BO109" s="2">
        <v>3.9780738000000002</v>
      </c>
      <c r="BP109" s="2">
        <v>1.538767</v>
      </c>
      <c r="BQ109" s="2">
        <v>0.75254750000000004</v>
      </c>
      <c r="BR109" s="2">
        <v>0.55023010000000006</v>
      </c>
      <c r="BS109" s="2">
        <v>6.1194999999999999E-3</v>
      </c>
      <c r="BT109" s="2">
        <v>7</v>
      </c>
      <c r="BU109" s="2">
        <v>0.5</v>
      </c>
      <c r="BV109" s="2">
        <v>1.0681455</v>
      </c>
      <c r="BW109" s="2">
        <v>0.87435249999999998</v>
      </c>
      <c r="BX109" s="2">
        <v>0.86181779999999997</v>
      </c>
      <c r="BY109" s="2">
        <v>0.63690559999999996</v>
      </c>
      <c r="BZ109" s="2">
        <v>1.3406996</v>
      </c>
      <c r="CA109" s="2">
        <v>1.2630707000000001</v>
      </c>
      <c r="CB109" s="2">
        <v>0.51482329999999998</v>
      </c>
      <c r="CC109" s="2">
        <v>1.40334E-2</v>
      </c>
      <c r="CD109" s="2">
        <v>9.5</v>
      </c>
      <c r="CE109" s="2">
        <v>0.5</v>
      </c>
      <c r="CF109" s="2">
        <v>0.79484089999999996</v>
      </c>
      <c r="CG109" s="2">
        <v>1.1653652000000001</v>
      </c>
      <c r="CH109" s="2">
        <v>0.61379249999999996</v>
      </c>
      <c r="CI109" s="2">
        <v>4.1953148999999996</v>
      </c>
      <c r="CJ109" s="2">
        <v>0.68629720000000005</v>
      </c>
      <c r="CK109" s="2">
        <v>1.2447872</v>
      </c>
      <c r="CL109" s="2">
        <v>0.35852719999999999</v>
      </c>
      <c r="CM109" s="2">
        <v>1.3591499999999999E-2</v>
      </c>
      <c r="CO109" t="str">
        <f t="shared" si="105"/>
        <v>CO_El Paso0017</v>
      </c>
      <c r="CP109">
        <f t="shared" si="106"/>
        <v>12.2</v>
      </c>
      <c r="CQ109">
        <f t="shared" si="107"/>
        <v>0.5</v>
      </c>
      <c r="CR109">
        <f t="shared" si="108"/>
        <v>2.6347035999999999</v>
      </c>
      <c r="CS109">
        <f t="shared" si="109"/>
        <v>1.3574877000000001</v>
      </c>
      <c r="CT109">
        <f t="shared" si="110"/>
        <v>0.82102459999999999</v>
      </c>
      <c r="CU109">
        <f t="shared" si="111"/>
        <v>3.9810994000000002</v>
      </c>
      <c r="CV109">
        <f t="shared" si="112"/>
        <v>1.6048684</v>
      </c>
      <c r="CW109">
        <f t="shared" si="113"/>
        <v>0.75594930000000005</v>
      </c>
      <c r="CX109">
        <f t="shared" si="114"/>
        <v>0.57208099999999995</v>
      </c>
      <c r="CY109">
        <f t="shared" si="115"/>
        <v>6.1194999999999999E-3</v>
      </c>
      <c r="CZ109">
        <f t="shared" si="116"/>
        <v>0.80000000000000426</v>
      </c>
      <c r="DA109">
        <f t="shared" si="117"/>
        <v>0.5</v>
      </c>
      <c r="DB109">
        <f t="shared" si="118"/>
        <v>-0.2794427999999991</v>
      </c>
      <c r="DC109">
        <f t="shared" si="119"/>
        <v>-0.35127610000000065</v>
      </c>
      <c r="DD109">
        <f t="shared" si="120"/>
        <v>-3.2053199999999893E-2</v>
      </c>
      <c r="DE109">
        <f t="shared" si="121"/>
        <v>0.91296639999999885</v>
      </c>
      <c r="DF109">
        <f t="shared" si="122"/>
        <v>-0.63590509999999956</v>
      </c>
      <c r="DG109">
        <f t="shared" si="123"/>
        <v>0.85330629999999985</v>
      </c>
      <c r="DH109">
        <f t="shared" si="124"/>
        <v>-0.11740139999999966</v>
      </c>
      <c r="DI109">
        <f t="shared" si="125"/>
        <v>2.92123E-2</v>
      </c>
      <c r="DJ109">
        <f t="shared" si="126"/>
        <v>9.9999999999999645E-2</v>
      </c>
      <c r="DK109">
        <f t="shared" si="127"/>
        <v>0</v>
      </c>
      <c r="DL109">
        <f t="shared" si="128"/>
        <v>3.6253899999999728E-2</v>
      </c>
      <c r="DM109">
        <f t="shared" si="129"/>
        <v>0</v>
      </c>
      <c r="DN109">
        <f t="shared" si="130"/>
        <v>4.0668999999999844E-3</v>
      </c>
      <c r="DO109">
        <f t="shared" si="131"/>
        <v>0</v>
      </c>
      <c r="DP109">
        <f t="shared" si="132"/>
        <v>3.0695999999998946E-3</v>
      </c>
      <c r="DQ109">
        <f t="shared" si="133"/>
        <v>1.0054200000000013E-2</v>
      </c>
      <c r="DR109">
        <f t="shared" si="134"/>
        <v>2.1204999999999696E-3</v>
      </c>
      <c r="DS109">
        <f t="shared" si="135"/>
        <v>0</v>
      </c>
      <c r="DT109">
        <f t="shared" si="136"/>
        <v>9.9999999999999645E-2</v>
      </c>
      <c r="DU109">
        <f t="shared" si="137"/>
        <v>0</v>
      </c>
      <c r="DV109">
        <f t="shared" si="138"/>
        <v>2.2427500000000045E-2</v>
      </c>
      <c r="DW109">
        <f t="shared" si="139"/>
        <v>2.2087600000000096E-2</v>
      </c>
      <c r="DX109">
        <f t="shared" si="140"/>
        <v>4.505199999999987E-3</v>
      </c>
      <c r="DY109">
        <f t="shared" si="141"/>
        <v>4.9200100000000191E-2</v>
      </c>
      <c r="DZ109">
        <f t="shared" si="142"/>
        <v>1.1546199999999951E-2</v>
      </c>
      <c r="EA109">
        <f t="shared" si="143"/>
        <v>6.0480000000007195E-4</v>
      </c>
      <c r="EB109">
        <f t="shared" si="144"/>
        <v>4.1136999999999979E-3</v>
      </c>
      <c r="EC109">
        <f t="shared" si="145"/>
        <v>0</v>
      </c>
      <c r="ED109">
        <f t="shared" si="146"/>
        <v>9.9999999999999645E-2</v>
      </c>
      <c r="EE109">
        <f t="shared" si="147"/>
        <v>0</v>
      </c>
      <c r="EF109">
        <f t="shared" si="148"/>
        <v>3.5254999999998482E-3</v>
      </c>
      <c r="EG109">
        <f t="shared" si="149"/>
        <v>1.3580000000001924E-4</v>
      </c>
      <c r="EH109">
        <f t="shared" si="150"/>
        <v>1.9280599999999981E-2</v>
      </c>
      <c r="EI109">
        <f t="shared" si="151"/>
        <v>1.4813000000000187E-3</v>
      </c>
      <c r="EJ109">
        <f t="shared" si="152"/>
        <v>1.9554499999999919E-2</v>
      </c>
      <c r="EK109">
        <f t="shared" si="153"/>
        <v>4.1199199999999991E-2</v>
      </c>
      <c r="EL109">
        <f t="shared" si="154"/>
        <v>1.1268299999999898E-2</v>
      </c>
      <c r="EM109">
        <f t="shared" si="155"/>
        <v>0</v>
      </c>
      <c r="EN109">
        <f t="shared" si="156"/>
        <v>1.3999999999999986</v>
      </c>
      <c r="EO109">
        <f t="shared" si="157"/>
        <v>0</v>
      </c>
      <c r="EP109">
        <f t="shared" si="158"/>
        <v>-1.0937784000000002</v>
      </c>
      <c r="EQ109">
        <f t="shared" si="159"/>
        <v>0.17372530000000008</v>
      </c>
      <c r="ER109">
        <f t="shared" si="160"/>
        <v>0.50427339999999998</v>
      </c>
      <c r="ES109">
        <f t="shared" si="161"/>
        <v>9.1461500000000306E-2</v>
      </c>
      <c r="ET109">
        <f t="shared" si="162"/>
        <v>0.73575190000000001</v>
      </c>
      <c r="EU109">
        <f t="shared" si="163"/>
        <v>0.75584480000000009</v>
      </c>
      <c r="EV109">
        <f t="shared" si="164"/>
        <v>0.25898929999999998</v>
      </c>
      <c r="EW109">
        <f t="shared" si="165"/>
        <v>4.1650000000000003E-3</v>
      </c>
      <c r="EX109">
        <f t="shared" si="166"/>
        <v>1.6999999999999993</v>
      </c>
      <c r="EY109">
        <f t="shared" si="167"/>
        <v>0</v>
      </c>
      <c r="EZ109">
        <f t="shared" si="168"/>
        <v>0.53608179999999983</v>
      </c>
      <c r="FA109">
        <f t="shared" si="169"/>
        <v>0.83532790000000012</v>
      </c>
      <c r="FB109">
        <f t="shared" si="170"/>
        <v>0.12873939999999995</v>
      </c>
      <c r="FC109">
        <f t="shared" si="171"/>
        <v>-0.20701379999999991</v>
      </c>
      <c r="FD109">
        <f t="shared" si="172"/>
        <v>0.22200989999999998</v>
      </c>
      <c r="FE109">
        <f t="shared" si="173"/>
        <v>8.7497500000000006E-2</v>
      </c>
      <c r="FF109">
        <f t="shared" si="174"/>
        <v>0.12032819999999994</v>
      </c>
      <c r="FG109">
        <f t="shared" si="175"/>
        <v>-1.1871900000000001E-2</v>
      </c>
      <c r="FH109">
        <f t="shared" si="176"/>
        <v>9.9999999999999645E-2</v>
      </c>
      <c r="FI109">
        <f t="shared" si="177"/>
        <v>0</v>
      </c>
      <c r="FJ109">
        <f t="shared" si="178"/>
        <v>3.215299999999921E-3</v>
      </c>
      <c r="FK109">
        <f t="shared" si="179"/>
        <v>2.2295000000001064E-3</v>
      </c>
      <c r="FL109">
        <f t="shared" si="180"/>
        <v>2.5773399999999946E-2</v>
      </c>
      <c r="FM109">
        <f t="shared" si="181"/>
        <v>3.0255999999999617E-3</v>
      </c>
      <c r="FN109">
        <f t="shared" si="182"/>
        <v>6.6101399999999977E-2</v>
      </c>
      <c r="FO109">
        <f t="shared" si="183"/>
        <v>3.4018000000000104E-3</v>
      </c>
      <c r="FP109">
        <f t="shared" si="184"/>
        <v>2.1850899999999895E-2</v>
      </c>
      <c r="FQ109">
        <f t="shared" si="185"/>
        <v>0</v>
      </c>
      <c r="FR109">
        <f t="shared" si="186"/>
        <v>5.1999999999999993</v>
      </c>
      <c r="FS109">
        <f t="shared" si="187"/>
        <v>0</v>
      </c>
      <c r="FT109">
        <f t="shared" si="188"/>
        <v>1.5665581</v>
      </c>
      <c r="FU109">
        <f t="shared" si="189"/>
        <v>0.4831352000000001</v>
      </c>
      <c r="FV109">
        <f t="shared" si="190"/>
        <v>-4.0793199999999974E-2</v>
      </c>
      <c r="FW109">
        <f t="shared" si="191"/>
        <v>3.3441938000000002</v>
      </c>
      <c r="FX109">
        <f t="shared" si="192"/>
        <v>0.26416879999999998</v>
      </c>
      <c r="FY109">
        <f t="shared" si="193"/>
        <v>-0.50712140000000006</v>
      </c>
      <c r="FZ109">
        <f t="shared" si="194"/>
        <v>5.7257699999999967E-2</v>
      </c>
      <c r="GA109">
        <f t="shared" si="195"/>
        <v>-7.9138999999999998E-3</v>
      </c>
      <c r="GB109">
        <f t="shared" si="196"/>
        <v>2.6999999999999993</v>
      </c>
      <c r="GC109">
        <f t="shared" si="197"/>
        <v>0</v>
      </c>
      <c r="GD109">
        <f t="shared" si="198"/>
        <v>1.8398626999999999</v>
      </c>
      <c r="GE109">
        <f t="shared" si="199"/>
        <v>0.19212249999999997</v>
      </c>
      <c r="GF109">
        <f t="shared" si="200"/>
        <v>0.20723210000000003</v>
      </c>
      <c r="GG109">
        <f t="shared" si="201"/>
        <v>-0.21421549999999945</v>
      </c>
      <c r="GH109">
        <f t="shared" si="202"/>
        <v>0.91857119999999992</v>
      </c>
      <c r="GI109">
        <f t="shared" si="203"/>
        <v>-0.48883789999999994</v>
      </c>
      <c r="GJ109">
        <f t="shared" si="204"/>
        <v>0.21355379999999996</v>
      </c>
      <c r="GK109">
        <f t="shared" si="205"/>
        <v>-7.4719999999999995E-3</v>
      </c>
    </row>
    <row r="110" spans="1:193" x14ac:dyDescent="0.25">
      <c r="A110" t="s">
        <v>452</v>
      </c>
      <c r="B110">
        <v>11.7</v>
      </c>
      <c r="C110">
        <v>0.5</v>
      </c>
      <c r="D110">
        <v>2.4291775000000002</v>
      </c>
      <c r="E110">
        <v>1.2222744000000001</v>
      </c>
      <c r="F110">
        <v>0.70874800000000004</v>
      </c>
      <c r="G110">
        <v>4.2205852999999998</v>
      </c>
      <c r="H110">
        <v>1.2002120999999999</v>
      </c>
      <c r="I110">
        <v>0.93378729999999999</v>
      </c>
      <c r="J110">
        <v>0.51307380000000002</v>
      </c>
      <c r="K110">
        <v>4.9920199999999998E-2</v>
      </c>
      <c r="L110" s="2">
        <v>11.7</v>
      </c>
      <c r="M110" s="2">
        <v>0.5</v>
      </c>
      <c r="N110" s="2">
        <v>2.3836632</v>
      </c>
      <c r="O110" s="2">
        <v>1.2222744000000001</v>
      </c>
      <c r="P110" s="2">
        <v>0.7035401</v>
      </c>
      <c r="Q110" s="2">
        <v>4.2205852999999998</v>
      </c>
      <c r="R110" s="2">
        <v>1.1958735</v>
      </c>
      <c r="S110" s="2">
        <v>0.92125489999999999</v>
      </c>
      <c r="T110" s="2">
        <v>0.50956400000000002</v>
      </c>
      <c r="U110" s="2">
        <v>4.9920199999999998E-2</v>
      </c>
      <c r="V110" s="2">
        <v>11.5</v>
      </c>
      <c r="W110" s="2">
        <v>0.5</v>
      </c>
      <c r="X110" s="2">
        <v>2.4038870000000001</v>
      </c>
      <c r="Y110" s="2">
        <v>1.1850537999999999</v>
      </c>
      <c r="Z110" s="2">
        <v>0.70371609999999996</v>
      </c>
      <c r="AA110" s="2">
        <v>4.0826988000000002</v>
      </c>
      <c r="AB110" s="2">
        <v>1.1890274000000001</v>
      </c>
      <c r="AC110" s="2">
        <v>0.93046189999999995</v>
      </c>
      <c r="AD110" s="2">
        <v>0.5090211</v>
      </c>
      <c r="AE110" s="2">
        <v>4.9920199999999998E-2</v>
      </c>
      <c r="AF110" s="2">
        <v>11.6</v>
      </c>
      <c r="AG110" s="2">
        <v>0.5</v>
      </c>
      <c r="AH110" s="2">
        <v>3.0770995999999999</v>
      </c>
      <c r="AI110" s="2">
        <v>1.3374459000000001</v>
      </c>
      <c r="AJ110" s="2">
        <v>0.6564818</v>
      </c>
      <c r="AK110" s="2">
        <v>3.5906118999999999</v>
      </c>
      <c r="AL110" s="2">
        <v>1.3975588000000001</v>
      </c>
      <c r="AM110" s="2">
        <v>0.50449460000000002</v>
      </c>
      <c r="AN110" s="2">
        <v>0.54545829999999995</v>
      </c>
      <c r="AO110" s="2">
        <v>3.2344299999999999E-2</v>
      </c>
      <c r="AP110" s="2">
        <v>10.5</v>
      </c>
      <c r="AQ110" s="2">
        <v>0.5</v>
      </c>
      <c r="AR110" s="2">
        <v>2.3339603000000002</v>
      </c>
      <c r="AS110" s="2">
        <v>1.1604196</v>
      </c>
      <c r="AT110" s="2">
        <v>0.48886639999999998</v>
      </c>
      <c r="AU110" s="2">
        <v>4.1501216999999997</v>
      </c>
      <c r="AV110" s="2">
        <v>0.74457589999999996</v>
      </c>
      <c r="AW110" s="2">
        <v>0.74917</v>
      </c>
      <c r="AX110" s="2">
        <v>0.34973959999999998</v>
      </c>
      <c r="AY110" s="2">
        <v>4.9920199999999998E-2</v>
      </c>
      <c r="AZ110" s="2">
        <v>9.6</v>
      </c>
      <c r="BA110" s="2">
        <v>0.5</v>
      </c>
      <c r="BB110" s="2">
        <v>3.0454015999999999</v>
      </c>
      <c r="BC110" s="2">
        <v>0.38160929999999998</v>
      </c>
      <c r="BD110" s="2">
        <v>0.56559269999999995</v>
      </c>
      <c r="BE110" s="2">
        <v>3.0131154000000002</v>
      </c>
      <c r="BF110" s="2">
        <v>1.3823164999999999</v>
      </c>
      <c r="BG110" s="2">
        <v>0.214278</v>
      </c>
      <c r="BH110" s="2">
        <v>0.4967781</v>
      </c>
      <c r="BI110" s="2">
        <v>3.5055000000000003E-2</v>
      </c>
      <c r="BJ110" s="2">
        <v>11.6</v>
      </c>
      <c r="BK110" s="2">
        <v>0.5</v>
      </c>
      <c r="BL110" s="2">
        <v>2.4250462000000002</v>
      </c>
      <c r="BM110" s="2">
        <v>1.2182108</v>
      </c>
      <c r="BN110" s="2">
        <v>0.68074760000000001</v>
      </c>
      <c r="BO110" s="2">
        <v>4.2126136000000001</v>
      </c>
      <c r="BP110" s="2">
        <v>1.1282774</v>
      </c>
      <c r="BQ110" s="2">
        <v>0.92765770000000003</v>
      </c>
      <c r="BR110" s="2">
        <v>0.4903325</v>
      </c>
      <c r="BS110" s="2">
        <v>4.9920199999999998E-2</v>
      </c>
      <c r="BT110" s="2">
        <v>8.1999999999999993</v>
      </c>
      <c r="BU110" s="2">
        <v>0.5</v>
      </c>
      <c r="BV110" s="2">
        <v>2.5512611999999999</v>
      </c>
      <c r="BW110" s="2">
        <v>0.88772309999999999</v>
      </c>
      <c r="BX110" s="2">
        <v>0.69385330000000001</v>
      </c>
      <c r="BY110" s="2">
        <v>1.009082</v>
      </c>
      <c r="BZ110" s="2">
        <v>1.4079364999999999</v>
      </c>
      <c r="CA110" s="2">
        <v>0.63188509999999998</v>
      </c>
      <c r="CB110" s="2">
        <v>0.54141839999999997</v>
      </c>
      <c r="CC110" s="2">
        <v>4.0447499999999997E-2</v>
      </c>
      <c r="CD110" s="2">
        <v>9.3000000000000007</v>
      </c>
      <c r="CE110" s="2">
        <v>0.5</v>
      </c>
      <c r="CF110" s="2">
        <v>0.94580609999999998</v>
      </c>
      <c r="CG110" s="2">
        <v>1.1234533</v>
      </c>
      <c r="CH110" s="2">
        <v>0.53138989999999997</v>
      </c>
      <c r="CI110" s="2">
        <v>4.1639347000000004</v>
      </c>
      <c r="CJ110" s="2">
        <v>0.57606290000000004</v>
      </c>
      <c r="CK110" s="2">
        <v>1.1052202</v>
      </c>
      <c r="CL110" s="2">
        <v>0.35650470000000001</v>
      </c>
      <c r="CM110" s="2">
        <v>5.3210500000000001E-2</v>
      </c>
      <c r="CO110" t="str">
        <f t="shared" si="105"/>
        <v>CO_Elbert0001</v>
      </c>
      <c r="CP110">
        <f t="shared" si="106"/>
        <v>11.7</v>
      </c>
      <c r="CQ110">
        <f t="shared" si="107"/>
        <v>0.5</v>
      </c>
      <c r="CR110">
        <f t="shared" si="108"/>
        <v>2.4291775000000002</v>
      </c>
      <c r="CS110">
        <f t="shared" si="109"/>
        <v>1.2222744000000001</v>
      </c>
      <c r="CT110">
        <f t="shared" si="110"/>
        <v>0.70874800000000004</v>
      </c>
      <c r="CU110">
        <f t="shared" si="111"/>
        <v>4.2205852999999998</v>
      </c>
      <c r="CV110">
        <f t="shared" si="112"/>
        <v>1.2002120999999999</v>
      </c>
      <c r="CW110">
        <f t="shared" si="113"/>
        <v>0.93378729999999999</v>
      </c>
      <c r="CX110">
        <f t="shared" si="114"/>
        <v>0.51307380000000002</v>
      </c>
      <c r="CY110">
        <f t="shared" si="115"/>
        <v>4.9920199999999998E-2</v>
      </c>
      <c r="CZ110">
        <f t="shared" si="116"/>
        <v>2.1000000000000032</v>
      </c>
      <c r="DA110">
        <f t="shared" si="117"/>
        <v>0.5</v>
      </c>
      <c r="DB110">
        <f t="shared" si="118"/>
        <v>2.1618826999999987</v>
      </c>
      <c r="DC110">
        <f t="shared" si="119"/>
        <v>-3.9730600000000393E-2</v>
      </c>
      <c r="DD110">
        <f t="shared" si="120"/>
        <v>6.2951899999999505E-2</v>
      </c>
      <c r="DE110">
        <f t="shared" si="121"/>
        <v>-1.1013336999999979</v>
      </c>
      <c r="DF110">
        <f t="shared" si="122"/>
        <v>0.62014420000000081</v>
      </c>
      <c r="DG110">
        <f t="shared" si="123"/>
        <v>-0.55208870000000021</v>
      </c>
      <c r="DH110">
        <f t="shared" si="124"/>
        <v>0.20730009999999977</v>
      </c>
      <c r="DI110">
        <f t="shared" si="125"/>
        <v>1.1296700000000007E-2</v>
      </c>
      <c r="DJ110">
        <f t="shared" si="126"/>
        <v>0</v>
      </c>
      <c r="DK110">
        <f t="shared" si="127"/>
        <v>0</v>
      </c>
      <c r="DL110">
        <f t="shared" si="128"/>
        <v>4.551430000000023E-2</v>
      </c>
      <c r="DM110">
        <f t="shared" si="129"/>
        <v>0</v>
      </c>
      <c r="DN110">
        <f t="shared" si="130"/>
        <v>5.2079000000000431E-3</v>
      </c>
      <c r="DO110">
        <f t="shared" si="131"/>
        <v>0</v>
      </c>
      <c r="DP110">
        <f t="shared" si="132"/>
        <v>4.3385999999998592E-3</v>
      </c>
      <c r="DQ110">
        <f t="shared" si="133"/>
        <v>1.2532399999999999E-2</v>
      </c>
      <c r="DR110">
        <f t="shared" si="134"/>
        <v>3.5098000000000074E-3</v>
      </c>
      <c r="DS110">
        <f t="shared" si="135"/>
        <v>0</v>
      </c>
      <c r="DT110">
        <f t="shared" si="136"/>
        <v>0.19999999999999929</v>
      </c>
      <c r="DU110">
        <f t="shared" si="137"/>
        <v>0</v>
      </c>
      <c r="DV110">
        <f t="shared" si="138"/>
        <v>2.5290500000000105E-2</v>
      </c>
      <c r="DW110">
        <f t="shared" si="139"/>
        <v>3.7220600000000159E-2</v>
      </c>
      <c r="DX110">
        <f t="shared" si="140"/>
        <v>5.0319000000000891E-3</v>
      </c>
      <c r="DY110">
        <f t="shared" si="141"/>
        <v>0.13788649999999958</v>
      </c>
      <c r="DZ110">
        <f t="shared" si="142"/>
        <v>1.1184699999999825E-2</v>
      </c>
      <c r="EA110">
        <f t="shared" si="143"/>
        <v>3.3254000000000339E-3</v>
      </c>
      <c r="EB110">
        <f t="shared" si="144"/>
        <v>4.0527000000000202E-3</v>
      </c>
      <c r="EC110">
        <f t="shared" si="145"/>
        <v>0</v>
      </c>
      <c r="ED110">
        <f t="shared" si="146"/>
        <v>9.9999999999999645E-2</v>
      </c>
      <c r="EE110">
        <f t="shared" si="147"/>
        <v>0</v>
      </c>
      <c r="EF110">
        <f t="shared" si="148"/>
        <v>-0.64792209999999972</v>
      </c>
      <c r="EG110">
        <f t="shared" si="149"/>
        <v>-0.11517149999999998</v>
      </c>
      <c r="EH110">
        <f t="shared" si="150"/>
        <v>5.226620000000004E-2</v>
      </c>
      <c r="EI110">
        <f t="shared" si="151"/>
        <v>0.62997339999999991</v>
      </c>
      <c r="EJ110">
        <f t="shared" si="152"/>
        <v>-0.19734670000000021</v>
      </c>
      <c r="EK110">
        <f t="shared" si="153"/>
        <v>0.42929269999999997</v>
      </c>
      <c r="EL110">
        <f t="shared" si="154"/>
        <v>-3.2384499999999927E-2</v>
      </c>
      <c r="EM110">
        <f t="shared" si="155"/>
        <v>1.7575899999999998E-2</v>
      </c>
      <c r="EN110">
        <f t="shared" si="156"/>
        <v>1.1999999999999993</v>
      </c>
      <c r="EO110">
        <f t="shared" si="157"/>
        <v>0</v>
      </c>
      <c r="EP110">
        <f t="shared" si="158"/>
        <v>9.5217200000000002E-2</v>
      </c>
      <c r="EQ110">
        <f t="shared" si="159"/>
        <v>6.1854800000000099E-2</v>
      </c>
      <c r="ER110">
        <f t="shared" si="160"/>
        <v>0.21988160000000007</v>
      </c>
      <c r="ES110">
        <f t="shared" si="161"/>
        <v>7.0463600000000071E-2</v>
      </c>
      <c r="ET110">
        <f t="shared" si="162"/>
        <v>0.45563619999999994</v>
      </c>
      <c r="EU110">
        <f t="shared" si="163"/>
        <v>0.18461729999999998</v>
      </c>
      <c r="EV110">
        <f t="shared" si="164"/>
        <v>0.16333420000000004</v>
      </c>
      <c r="EW110">
        <f t="shared" si="165"/>
        <v>0</v>
      </c>
      <c r="EX110">
        <f t="shared" si="166"/>
        <v>2.0999999999999996</v>
      </c>
      <c r="EY110">
        <f t="shared" si="167"/>
        <v>0</v>
      </c>
      <c r="EZ110">
        <f t="shared" si="168"/>
        <v>-0.61622409999999972</v>
      </c>
      <c r="FA110">
        <f t="shared" si="169"/>
        <v>0.84066510000000005</v>
      </c>
      <c r="FB110">
        <f t="shared" si="170"/>
        <v>0.1431553000000001</v>
      </c>
      <c r="FC110">
        <f t="shared" si="171"/>
        <v>1.2074698999999995</v>
      </c>
      <c r="FD110">
        <f t="shared" si="172"/>
        <v>-0.18210440000000006</v>
      </c>
      <c r="FE110">
        <f t="shared" si="173"/>
        <v>0.71950930000000002</v>
      </c>
      <c r="FF110">
        <f t="shared" si="174"/>
        <v>1.6295700000000024E-2</v>
      </c>
      <c r="FG110">
        <f t="shared" si="175"/>
        <v>1.4865199999999995E-2</v>
      </c>
      <c r="FH110">
        <f t="shared" si="176"/>
        <v>9.9999999999999645E-2</v>
      </c>
      <c r="FI110">
        <f t="shared" si="177"/>
        <v>0</v>
      </c>
      <c r="FJ110">
        <f t="shared" si="178"/>
        <v>4.1313000000000599E-3</v>
      </c>
      <c r="FK110">
        <f t="shared" si="179"/>
        <v>4.0636000000000561E-3</v>
      </c>
      <c r="FL110">
        <f t="shared" si="180"/>
        <v>2.8000400000000036E-2</v>
      </c>
      <c r="FM110">
        <f t="shared" si="181"/>
        <v>7.9716999999996929E-3</v>
      </c>
      <c r="FN110">
        <f t="shared" si="182"/>
        <v>7.1934699999999907E-2</v>
      </c>
      <c r="FO110">
        <f t="shared" si="183"/>
        <v>6.1295999999999573E-3</v>
      </c>
      <c r="FP110">
        <f t="shared" si="184"/>
        <v>2.274130000000002E-2</v>
      </c>
      <c r="FQ110">
        <f t="shared" si="185"/>
        <v>0</v>
      </c>
      <c r="FR110">
        <f t="shared" si="186"/>
        <v>3.5</v>
      </c>
      <c r="FS110">
        <f t="shared" si="187"/>
        <v>0</v>
      </c>
      <c r="FT110">
        <f t="shared" si="188"/>
        <v>-0.12208369999999968</v>
      </c>
      <c r="FU110">
        <f t="shared" si="189"/>
        <v>0.33455130000000011</v>
      </c>
      <c r="FV110">
        <f t="shared" si="190"/>
        <v>1.4894700000000038E-2</v>
      </c>
      <c r="FW110">
        <f t="shared" si="191"/>
        <v>3.2115032999999995</v>
      </c>
      <c r="FX110">
        <f t="shared" si="192"/>
        <v>-0.20772440000000003</v>
      </c>
      <c r="FY110">
        <f t="shared" si="193"/>
        <v>0.30190220000000001</v>
      </c>
      <c r="FZ110">
        <f t="shared" si="194"/>
        <v>-2.8344599999999942E-2</v>
      </c>
      <c r="GA110">
        <f t="shared" si="195"/>
        <v>9.4727000000000006E-3</v>
      </c>
      <c r="GB110">
        <f t="shared" si="196"/>
        <v>2.3999999999999986</v>
      </c>
      <c r="GC110">
        <f t="shared" si="197"/>
        <v>0</v>
      </c>
      <c r="GD110">
        <f t="shared" si="198"/>
        <v>1.4833714000000002</v>
      </c>
      <c r="GE110">
        <f t="shared" si="199"/>
        <v>9.8821100000000106E-2</v>
      </c>
      <c r="GF110">
        <f t="shared" si="200"/>
        <v>0.17735810000000007</v>
      </c>
      <c r="GG110">
        <f t="shared" si="201"/>
        <v>5.6650599999999329E-2</v>
      </c>
      <c r="GH110">
        <f t="shared" si="202"/>
        <v>0.62414919999999985</v>
      </c>
      <c r="GI110">
        <f t="shared" si="203"/>
        <v>-0.1714329</v>
      </c>
      <c r="GJ110">
        <f t="shared" si="204"/>
        <v>0.15656910000000002</v>
      </c>
      <c r="GK110">
        <f t="shared" si="205"/>
        <v>-3.2903000000000029E-3</v>
      </c>
    </row>
    <row r="111" spans="1:193" x14ac:dyDescent="0.25">
      <c r="A111" t="s">
        <v>453</v>
      </c>
      <c r="B111">
        <v>18.8</v>
      </c>
      <c r="C111">
        <v>0.5</v>
      </c>
      <c r="D111">
        <v>1.5092403999999999</v>
      </c>
      <c r="E111">
        <v>0.71902650000000001</v>
      </c>
      <c r="F111">
        <v>1.5086797000000001</v>
      </c>
      <c r="G111">
        <v>8.9249907000000004</v>
      </c>
      <c r="H111">
        <v>1.2090223</v>
      </c>
      <c r="I111">
        <v>3.6443245000000002</v>
      </c>
      <c r="J111">
        <v>0.76382320000000004</v>
      </c>
      <c r="K111">
        <v>3.20053E-2</v>
      </c>
      <c r="L111" s="2">
        <v>18.7</v>
      </c>
      <c r="M111" s="2">
        <v>0.5</v>
      </c>
      <c r="N111" s="2">
        <v>1.493946</v>
      </c>
      <c r="O111" s="2">
        <v>0.71902650000000001</v>
      </c>
      <c r="P111" s="2">
        <v>1.4970897000000001</v>
      </c>
      <c r="Q111" s="2">
        <v>8.9249907000000004</v>
      </c>
      <c r="R111" s="2">
        <v>1.2059507</v>
      </c>
      <c r="S111" s="2">
        <v>3.6083150000000002</v>
      </c>
      <c r="T111" s="2">
        <v>0.75718399999999997</v>
      </c>
      <c r="U111" s="2">
        <v>3.20053E-2</v>
      </c>
      <c r="V111" s="2">
        <v>18.600000000000001</v>
      </c>
      <c r="W111" s="2">
        <v>0.5</v>
      </c>
      <c r="X111" s="2">
        <v>1.5051186999999999</v>
      </c>
      <c r="Y111" s="2">
        <v>0.71294460000000004</v>
      </c>
      <c r="Z111" s="2">
        <v>1.5050532000000001</v>
      </c>
      <c r="AA111" s="2">
        <v>8.8060246000000006</v>
      </c>
      <c r="AB111" s="2">
        <v>1.2044889999999999</v>
      </c>
      <c r="AC111" s="2">
        <v>3.6376617000000002</v>
      </c>
      <c r="AD111" s="2">
        <v>0.76216830000000002</v>
      </c>
      <c r="AE111" s="2">
        <v>3.20053E-2</v>
      </c>
      <c r="AF111" s="2">
        <v>17.600000000000001</v>
      </c>
      <c r="AG111" s="2">
        <v>0.5</v>
      </c>
      <c r="AH111" s="2">
        <v>1.4832745000000001</v>
      </c>
      <c r="AI111" s="2">
        <v>0.71890529999999997</v>
      </c>
      <c r="AJ111" s="2">
        <v>1.3118303</v>
      </c>
      <c r="AK111" s="2">
        <v>8.8010120000000001</v>
      </c>
      <c r="AL111" s="2">
        <v>1.1247597</v>
      </c>
      <c r="AM111" s="2">
        <v>3.0741241000000001</v>
      </c>
      <c r="AN111" s="2">
        <v>0.65354500000000004</v>
      </c>
      <c r="AO111" s="2">
        <v>3.20053E-2</v>
      </c>
      <c r="AP111" s="2">
        <v>16.399999999999999</v>
      </c>
      <c r="AQ111" s="2">
        <v>0.5</v>
      </c>
      <c r="AR111" s="2">
        <v>1.3586076</v>
      </c>
      <c r="AS111" s="2">
        <v>0.69046929999999995</v>
      </c>
      <c r="AT111" s="2">
        <v>1.118204</v>
      </c>
      <c r="AU111" s="2">
        <v>8.5710134999999994</v>
      </c>
      <c r="AV111" s="2">
        <v>0.74755879999999997</v>
      </c>
      <c r="AW111" s="2">
        <v>2.8925288</v>
      </c>
      <c r="AX111" s="2">
        <v>0.58938040000000003</v>
      </c>
      <c r="AY111" s="2">
        <v>3.20053E-2</v>
      </c>
      <c r="AZ111" s="2">
        <v>12.9</v>
      </c>
      <c r="BA111" s="2">
        <v>0.5</v>
      </c>
      <c r="BB111" s="2">
        <v>1.5650709</v>
      </c>
      <c r="BC111" s="2">
        <v>0.12345009999999999</v>
      </c>
      <c r="BD111" s="2">
        <v>0.89940019999999998</v>
      </c>
      <c r="BE111" s="2">
        <v>6.6254305999999996</v>
      </c>
      <c r="BF111" s="2">
        <v>1.1819754</v>
      </c>
      <c r="BG111" s="2">
        <v>1.5780261</v>
      </c>
      <c r="BH111" s="2">
        <v>0.42496529999999999</v>
      </c>
      <c r="BI111" s="2">
        <v>3.6990700000000001E-2</v>
      </c>
      <c r="BJ111" s="2">
        <v>18.600000000000001</v>
      </c>
      <c r="BK111" s="2">
        <v>0.5</v>
      </c>
      <c r="BL111" s="2">
        <v>1.5076913999999999</v>
      </c>
      <c r="BM111" s="2">
        <v>0.71795980000000004</v>
      </c>
      <c r="BN111" s="2">
        <v>1.4714744</v>
      </c>
      <c r="BO111" s="2">
        <v>8.9131622000000004</v>
      </c>
      <c r="BP111" s="2">
        <v>1.1384538</v>
      </c>
      <c r="BQ111" s="2">
        <v>3.6069715000000002</v>
      </c>
      <c r="BR111" s="2">
        <v>0.75094190000000005</v>
      </c>
      <c r="BS111" s="2">
        <v>3.20053E-2</v>
      </c>
      <c r="BT111" s="2">
        <v>12.3</v>
      </c>
      <c r="BU111" s="2">
        <v>0.5</v>
      </c>
      <c r="BV111" s="2">
        <v>0.83619319999999997</v>
      </c>
      <c r="BW111" s="2">
        <v>0.65647999999999995</v>
      </c>
      <c r="BX111" s="2">
        <v>1.4396631</v>
      </c>
      <c r="BY111" s="2">
        <v>3.4886427000000002</v>
      </c>
      <c r="BZ111" s="2">
        <v>1.1735051999999999</v>
      </c>
      <c r="CA111" s="2">
        <v>3.4521047999999999</v>
      </c>
      <c r="CB111" s="2">
        <v>0.72584150000000003</v>
      </c>
      <c r="CC111" s="2">
        <v>3.20053E-2</v>
      </c>
      <c r="CD111" s="2">
        <v>17</v>
      </c>
      <c r="CE111" s="2">
        <v>0.5</v>
      </c>
      <c r="CF111" s="2">
        <v>0.87098770000000003</v>
      </c>
      <c r="CG111" s="2">
        <v>0.70270820000000001</v>
      </c>
      <c r="CH111" s="2">
        <v>1.294071</v>
      </c>
      <c r="CI111" s="2">
        <v>8.6811980999999996</v>
      </c>
      <c r="CJ111" s="2">
        <v>0.68733529999999998</v>
      </c>
      <c r="CK111" s="2">
        <v>3.5765486000000002</v>
      </c>
      <c r="CL111" s="2">
        <v>0.71320280000000003</v>
      </c>
      <c r="CM111" s="2">
        <v>3.20053E-2</v>
      </c>
      <c r="CO111" t="str">
        <f t="shared" si="105"/>
        <v>CO_Larimer0009</v>
      </c>
      <c r="CP111">
        <f t="shared" si="106"/>
        <v>18.8</v>
      </c>
      <c r="CQ111">
        <f t="shared" si="107"/>
        <v>0.5</v>
      </c>
      <c r="CR111">
        <f t="shared" si="108"/>
        <v>1.5092403999999999</v>
      </c>
      <c r="CS111">
        <f t="shared" si="109"/>
        <v>0.71902650000000001</v>
      </c>
      <c r="CT111">
        <f t="shared" si="110"/>
        <v>1.5086797000000001</v>
      </c>
      <c r="CU111">
        <f t="shared" si="111"/>
        <v>8.9249907000000004</v>
      </c>
      <c r="CV111">
        <f t="shared" si="112"/>
        <v>1.2090223</v>
      </c>
      <c r="CW111">
        <f t="shared" si="113"/>
        <v>3.6443245000000002</v>
      </c>
      <c r="CX111">
        <f t="shared" si="114"/>
        <v>0.76382320000000004</v>
      </c>
      <c r="CY111">
        <f t="shared" si="115"/>
        <v>3.20053E-2</v>
      </c>
      <c r="CZ111">
        <f t="shared" si="116"/>
        <v>0.5</v>
      </c>
      <c r="DA111">
        <f t="shared" si="117"/>
        <v>0.5</v>
      </c>
      <c r="DB111">
        <f t="shared" si="118"/>
        <v>5.6207200000000457E-2</v>
      </c>
      <c r="DC111">
        <f t="shared" si="119"/>
        <v>8.7582999999998856E-3</v>
      </c>
      <c r="DD111">
        <f t="shared" si="120"/>
        <v>-2.3972000000000548E-2</v>
      </c>
      <c r="DE111">
        <f t="shared" si="121"/>
        <v>0.3365394999999971</v>
      </c>
      <c r="DF111">
        <f t="shared" si="122"/>
        <v>8.7179999999986713E-4</v>
      </c>
      <c r="DG111">
        <f t="shared" si="123"/>
        <v>-8.3990900000000313E-2</v>
      </c>
      <c r="DH111">
        <f t="shared" si="124"/>
        <v>3.0466799999999905E-2</v>
      </c>
      <c r="DI111">
        <f t="shared" si="125"/>
        <v>3.6990700000000001E-2</v>
      </c>
      <c r="DJ111">
        <f t="shared" si="126"/>
        <v>0.10000000000000142</v>
      </c>
      <c r="DK111">
        <f t="shared" si="127"/>
        <v>0</v>
      </c>
      <c r="DL111">
        <f t="shared" si="128"/>
        <v>1.529439999999993E-2</v>
      </c>
      <c r="DM111">
        <f t="shared" si="129"/>
        <v>0</v>
      </c>
      <c r="DN111">
        <f t="shared" si="130"/>
        <v>1.1589999999999989E-2</v>
      </c>
      <c r="DO111">
        <f t="shared" si="131"/>
        <v>0</v>
      </c>
      <c r="DP111">
        <f t="shared" si="132"/>
        <v>3.0715999999999521E-3</v>
      </c>
      <c r="DQ111">
        <f t="shared" si="133"/>
        <v>3.6009500000000028E-2</v>
      </c>
      <c r="DR111">
        <f t="shared" si="134"/>
        <v>6.6392000000000673E-3</v>
      </c>
      <c r="DS111">
        <f t="shared" si="135"/>
        <v>0</v>
      </c>
      <c r="DT111">
        <f t="shared" si="136"/>
        <v>0.19999999999999929</v>
      </c>
      <c r="DU111">
        <f t="shared" si="137"/>
        <v>0</v>
      </c>
      <c r="DV111">
        <f t="shared" si="138"/>
        <v>4.1217000000000059E-3</v>
      </c>
      <c r="DW111">
        <f t="shared" si="139"/>
        <v>6.0818999999999734E-3</v>
      </c>
      <c r="DX111">
        <f t="shared" si="140"/>
        <v>3.626499999999977E-3</v>
      </c>
      <c r="DY111">
        <f t="shared" si="141"/>
        <v>0.11896609999999974</v>
      </c>
      <c r="DZ111">
        <f t="shared" si="142"/>
        <v>4.5333000000000734E-3</v>
      </c>
      <c r="EA111">
        <f t="shared" si="143"/>
        <v>6.6627999999999687E-3</v>
      </c>
      <c r="EB111">
        <f t="shared" si="144"/>
        <v>1.6549000000000147E-3</v>
      </c>
      <c r="EC111">
        <f t="shared" si="145"/>
        <v>0</v>
      </c>
      <c r="ED111">
        <f t="shared" si="146"/>
        <v>1.1999999999999993</v>
      </c>
      <c r="EE111">
        <f t="shared" si="147"/>
        <v>0</v>
      </c>
      <c r="EF111">
        <f t="shared" si="148"/>
        <v>2.5965899999999875E-2</v>
      </c>
      <c r="EG111">
        <f t="shared" si="149"/>
        <v>1.212000000000435E-4</v>
      </c>
      <c r="EH111">
        <f t="shared" si="150"/>
        <v>0.19684940000000006</v>
      </c>
      <c r="EI111">
        <f t="shared" si="151"/>
        <v>0.12397870000000033</v>
      </c>
      <c r="EJ111">
        <f t="shared" si="152"/>
        <v>8.4262599999999965E-2</v>
      </c>
      <c r="EK111">
        <f t="shared" si="153"/>
        <v>0.57020040000000005</v>
      </c>
      <c r="EL111">
        <f t="shared" si="154"/>
        <v>0.11027819999999999</v>
      </c>
      <c r="EM111">
        <f t="shared" si="155"/>
        <v>0</v>
      </c>
      <c r="EN111">
        <f t="shared" si="156"/>
        <v>2.4000000000000021</v>
      </c>
      <c r="EO111">
        <f t="shared" si="157"/>
        <v>0</v>
      </c>
      <c r="EP111">
        <f t="shared" si="158"/>
        <v>0.1506327999999999</v>
      </c>
      <c r="EQ111">
        <f t="shared" si="159"/>
        <v>2.855720000000006E-2</v>
      </c>
      <c r="ER111">
        <f t="shared" si="160"/>
        <v>0.39047570000000009</v>
      </c>
      <c r="ES111">
        <f t="shared" si="161"/>
        <v>0.35397720000000099</v>
      </c>
      <c r="ET111">
        <f t="shared" si="162"/>
        <v>0.46146350000000003</v>
      </c>
      <c r="EU111">
        <f t="shared" si="163"/>
        <v>0.75179570000000018</v>
      </c>
      <c r="EV111">
        <f t="shared" si="164"/>
        <v>0.17444280000000001</v>
      </c>
      <c r="EW111">
        <f t="shared" si="165"/>
        <v>0</v>
      </c>
      <c r="EX111">
        <f t="shared" si="166"/>
        <v>5.9</v>
      </c>
      <c r="EY111">
        <f t="shared" si="167"/>
        <v>0</v>
      </c>
      <c r="EZ111">
        <f t="shared" si="168"/>
        <v>-5.5830500000000116E-2</v>
      </c>
      <c r="FA111">
        <f t="shared" si="169"/>
        <v>0.59557640000000001</v>
      </c>
      <c r="FB111">
        <f t="shared" si="170"/>
        <v>0.60927950000000008</v>
      </c>
      <c r="FC111">
        <f t="shared" si="171"/>
        <v>2.2995601000000008</v>
      </c>
      <c r="FD111">
        <f t="shared" si="172"/>
        <v>2.7046899999999985E-2</v>
      </c>
      <c r="FE111">
        <f t="shared" si="173"/>
        <v>2.0662984</v>
      </c>
      <c r="FF111">
        <f t="shared" si="174"/>
        <v>0.33885790000000005</v>
      </c>
      <c r="FG111">
        <f t="shared" si="175"/>
        <v>-4.9854000000000009E-3</v>
      </c>
      <c r="FH111">
        <f t="shared" si="176"/>
        <v>0.19999999999999929</v>
      </c>
      <c r="FI111">
        <f t="shared" si="177"/>
        <v>0</v>
      </c>
      <c r="FJ111">
        <f t="shared" si="178"/>
        <v>1.5490000000000226E-3</v>
      </c>
      <c r="FK111">
        <f t="shared" si="179"/>
        <v>1.066699999999976E-3</v>
      </c>
      <c r="FL111">
        <f t="shared" si="180"/>
        <v>3.7205300000000108E-2</v>
      </c>
      <c r="FM111">
        <f t="shared" si="181"/>
        <v>1.182850000000002E-2</v>
      </c>
      <c r="FN111">
        <f t="shared" si="182"/>
        <v>7.0568500000000034E-2</v>
      </c>
      <c r="FO111">
        <f t="shared" si="183"/>
        <v>3.735299999999997E-2</v>
      </c>
      <c r="FP111">
        <f t="shared" si="184"/>
        <v>1.2881299999999984E-2</v>
      </c>
      <c r="FQ111">
        <f t="shared" si="185"/>
        <v>0</v>
      </c>
      <c r="FR111">
        <f t="shared" si="186"/>
        <v>6.5</v>
      </c>
      <c r="FS111">
        <f t="shared" si="187"/>
        <v>0</v>
      </c>
      <c r="FT111">
        <f t="shared" si="188"/>
        <v>0.67304719999999996</v>
      </c>
      <c r="FU111">
        <f t="shared" si="189"/>
        <v>6.254650000000006E-2</v>
      </c>
      <c r="FV111">
        <f t="shared" si="190"/>
        <v>6.9016600000000095E-2</v>
      </c>
      <c r="FW111">
        <f t="shared" si="191"/>
        <v>5.4363480000000006</v>
      </c>
      <c r="FX111">
        <f t="shared" si="192"/>
        <v>3.5517100000000079E-2</v>
      </c>
      <c r="FY111">
        <f t="shared" si="193"/>
        <v>0.19221970000000033</v>
      </c>
      <c r="FZ111">
        <f t="shared" si="194"/>
        <v>3.7981700000000007E-2</v>
      </c>
      <c r="GA111">
        <f t="shared" si="195"/>
        <v>0</v>
      </c>
      <c r="GB111">
        <f t="shared" si="196"/>
        <v>1.8000000000000007</v>
      </c>
      <c r="GC111">
        <f t="shared" si="197"/>
        <v>0</v>
      </c>
      <c r="GD111">
        <f t="shared" si="198"/>
        <v>0.6382526999999999</v>
      </c>
      <c r="GE111">
        <f t="shared" si="199"/>
        <v>1.6318300000000008E-2</v>
      </c>
      <c r="GF111">
        <f t="shared" si="200"/>
        <v>0.2146087000000001</v>
      </c>
      <c r="GG111">
        <f t="shared" si="201"/>
        <v>0.2437926000000008</v>
      </c>
      <c r="GH111">
        <f t="shared" si="202"/>
        <v>0.52168700000000001</v>
      </c>
      <c r="GI111">
        <f t="shared" si="203"/>
        <v>6.77759E-2</v>
      </c>
      <c r="GJ111">
        <f t="shared" si="204"/>
        <v>5.062040000000001E-2</v>
      </c>
      <c r="GK111">
        <f t="shared" si="205"/>
        <v>0</v>
      </c>
    </row>
    <row r="112" spans="1:193" x14ac:dyDescent="0.25">
      <c r="A112" t="s">
        <v>454</v>
      </c>
      <c r="B112">
        <v>30</v>
      </c>
      <c r="C112">
        <v>0.5</v>
      </c>
      <c r="D112">
        <v>2.8680333999999998</v>
      </c>
      <c r="E112">
        <v>1.670221</v>
      </c>
      <c r="F112">
        <v>2.1688139</v>
      </c>
      <c r="G112">
        <v>14.268250500000001</v>
      </c>
      <c r="H112">
        <v>1.4486922</v>
      </c>
      <c r="I112">
        <v>5.6590480999999997</v>
      </c>
      <c r="J112">
        <v>1.3221395</v>
      </c>
      <c r="K112">
        <v>0.13924700000000001</v>
      </c>
      <c r="L112" s="2">
        <v>29.8</v>
      </c>
      <c r="M112" s="2">
        <v>0.5</v>
      </c>
      <c r="N112" s="2">
        <v>2.8122672999999998</v>
      </c>
      <c r="O112" s="2">
        <v>1.670221</v>
      </c>
      <c r="P112" s="2">
        <v>2.1382778</v>
      </c>
      <c r="Q112" s="2">
        <v>14.268250500000001</v>
      </c>
      <c r="R112" s="2">
        <v>1.4388981000000001</v>
      </c>
      <c r="S112" s="2">
        <v>5.5659156000000003</v>
      </c>
      <c r="T112" s="2">
        <v>1.3019202000000001</v>
      </c>
      <c r="U112" s="2">
        <v>0.13924700000000001</v>
      </c>
      <c r="V112" s="2">
        <v>29.7</v>
      </c>
      <c r="W112" s="2">
        <v>0.5</v>
      </c>
      <c r="X112" s="2">
        <v>2.8644384999999999</v>
      </c>
      <c r="Y112" s="2">
        <v>1.6449047000000001</v>
      </c>
      <c r="Z112" s="2">
        <v>2.1642674999999998</v>
      </c>
      <c r="AA112" s="2">
        <v>14.0528507</v>
      </c>
      <c r="AB112" s="2">
        <v>1.4455648999999999</v>
      </c>
      <c r="AC112" s="2">
        <v>5.6473088000000002</v>
      </c>
      <c r="AD112" s="2">
        <v>1.3194176</v>
      </c>
      <c r="AE112" s="2">
        <v>0.13924700000000001</v>
      </c>
      <c r="AF112" s="2">
        <v>28</v>
      </c>
      <c r="AG112" s="2">
        <v>0.5</v>
      </c>
      <c r="AH112" s="2">
        <v>2.8348703</v>
      </c>
      <c r="AI112" s="2">
        <v>1.669827</v>
      </c>
      <c r="AJ112" s="2">
        <v>1.8029491</v>
      </c>
      <c r="AK112" s="2">
        <v>14.1257334</v>
      </c>
      <c r="AL112" s="2">
        <v>1.3579443</v>
      </c>
      <c r="AM112" s="2">
        <v>4.5115914000000004</v>
      </c>
      <c r="AN112" s="2">
        <v>1.0922546</v>
      </c>
      <c r="AO112" s="2">
        <v>0.13924700000000001</v>
      </c>
      <c r="AP112" s="2">
        <v>27</v>
      </c>
      <c r="AQ112" s="2">
        <v>0.5</v>
      </c>
      <c r="AR112" s="2">
        <v>1.1348661</v>
      </c>
      <c r="AS112" s="2">
        <v>1.7801222999999999</v>
      </c>
      <c r="AT112" s="2">
        <v>2.1512489000000001</v>
      </c>
      <c r="AU112" s="2">
        <v>13.0276394</v>
      </c>
      <c r="AV112" s="2">
        <v>1.0601419999999999</v>
      </c>
      <c r="AW112" s="2">
        <v>6.0703310999999998</v>
      </c>
      <c r="AX112" s="2">
        <v>1.2060521</v>
      </c>
      <c r="AY112" s="2">
        <v>0.13545479999999999</v>
      </c>
      <c r="AZ112" s="2">
        <v>23.6</v>
      </c>
      <c r="BA112" s="2">
        <v>0.5</v>
      </c>
      <c r="BB112" s="2">
        <v>1.6465259999999999</v>
      </c>
      <c r="BC112" s="2">
        <v>0.87742880000000001</v>
      </c>
      <c r="BD112" s="2">
        <v>1.4228574</v>
      </c>
      <c r="BE112" s="2">
        <v>13.617498400000001</v>
      </c>
      <c r="BF112" s="2">
        <v>1.3456155000000001</v>
      </c>
      <c r="BG112" s="2">
        <v>3.2521205000000002</v>
      </c>
      <c r="BH112" s="2">
        <v>0.83720479999999997</v>
      </c>
      <c r="BI112" s="2">
        <v>0.12701209999999999</v>
      </c>
      <c r="BJ112" s="2">
        <v>29.9</v>
      </c>
      <c r="BK112" s="2">
        <v>0.5</v>
      </c>
      <c r="BL112" s="2">
        <v>2.8668509000000002</v>
      </c>
      <c r="BM112" s="2">
        <v>1.6660078</v>
      </c>
      <c r="BN112" s="2">
        <v>2.1538700999999998</v>
      </c>
      <c r="BO112" s="2">
        <v>14.244576500000001</v>
      </c>
      <c r="BP112" s="2">
        <v>1.4229415999999999</v>
      </c>
      <c r="BQ112" s="2">
        <v>5.6399369000000004</v>
      </c>
      <c r="BR112" s="2">
        <v>1.3143038</v>
      </c>
      <c r="BS112" s="2">
        <v>0.13924700000000001</v>
      </c>
      <c r="BT112" s="2">
        <v>20.399999999999999</v>
      </c>
      <c r="BU112" s="2">
        <v>0.5</v>
      </c>
      <c r="BV112" s="2">
        <v>1.1117113000000001</v>
      </c>
      <c r="BW112" s="2">
        <v>1.7424288999999999</v>
      </c>
      <c r="BX112" s="2">
        <v>2.6660933</v>
      </c>
      <c r="BY112" s="2">
        <v>3.9705178999999999</v>
      </c>
      <c r="BZ112" s="2">
        <v>1.267989</v>
      </c>
      <c r="CA112" s="2">
        <v>7.5807548000000002</v>
      </c>
      <c r="CB112" s="2">
        <v>1.5022784</v>
      </c>
      <c r="CC112" s="2">
        <v>0.1527538</v>
      </c>
      <c r="CD112" s="2">
        <v>24.5</v>
      </c>
      <c r="CE112" s="2">
        <v>0.5</v>
      </c>
      <c r="CF112" s="2">
        <v>0.34576800000000002</v>
      </c>
      <c r="CG112" s="2">
        <v>1.9186573</v>
      </c>
      <c r="CH112" s="2">
        <v>1.7439338</v>
      </c>
      <c r="CI112" s="2">
        <v>12.940625199999999</v>
      </c>
      <c r="CJ112" s="2">
        <v>0.45833279999999998</v>
      </c>
      <c r="CK112" s="2">
        <v>5.4391866000000002</v>
      </c>
      <c r="CL112" s="2">
        <v>1.0665138999999999</v>
      </c>
      <c r="CM112" s="2">
        <v>0.1405776</v>
      </c>
      <c r="CO112" t="str">
        <f t="shared" si="105"/>
        <v>CO_Mesa0017</v>
      </c>
      <c r="CP112">
        <f t="shared" si="106"/>
        <v>30</v>
      </c>
      <c r="CQ112">
        <f t="shared" si="107"/>
        <v>0.5</v>
      </c>
      <c r="CR112">
        <f t="shared" si="108"/>
        <v>2.8680333999999998</v>
      </c>
      <c r="CS112">
        <f t="shared" si="109"/>
        <v>1.670221</v>
      </c>
      <c r="CT112">
        <f t="shared" si="110"/>
        <v>2.1688139</v>
      </c>
      <c r="CU112">
        <f t="shared" si="111"/>
        <v>14.268250500000001</v>
      </c>
      <c r="CV112">
        <f t="shared" si="112"/>
        <v>1.4486922</v>
      </c>
      <c r="CW112">
        <f t="shared" si="113"/>
        <v>5.6590480999999997</v>
      </c>
      <c r="CX112">
        <f t="shared" si="114"/>
        <v>1.3221395</v>
      </c>
      <c r="CY112">
        <f t="shared" si="115"/>
        <v>0.13924700000000001</v>
      </c>
      <c r="CZ112">
        <f t="shared" si="116"/>
        <v>2.8999999999999986</v>
      </c>
      <c r="DA112">
        <f t="shared" si="117"/>
        <v>0.5</v>
      </c>
      <c r="DB112">
        <f t="shared" si="118"/>
        <v>-4.4589353999999997</v>
      </c>
      <c r="DC112">
        <f t="shared" si="119"/>
        <v>1.2780508000000004</v>
      </c>
      <c r="DD112">
        <f t="shared" si="120"/>
        <v>1.0618006</v>
      </c>
      <c r="DE112">
        <f t="shared" si="121"/>
        <v>0.36993849999999817</v>
      </c>
      <c r="DF112">
        <f t="shared" si="122"/>
        <v>-0.34341719999999998</v>
      </c>
      <c r="DG112">
        <f t="shared" si="123"/>
        <v>4.0938090000000038</v>
      </c>
      <c r="DH112">
        <f t="shared" si="124"/>
        <v>0.38496889999999973</v>
      </c>
      <c r="DI112">
        <f t="shared" si="125"/>
        <v>0.13805729999999994</v>
      </c>
      <c r="DJ112">
        <f t="shared" si="126"/>
        <v>0.19999999999999929</v>
      </c>
      <c r="DK112">
        <f t="shared" si="127"/>
        <v>0</v>
      </c>
      <c r="DL112">
        <f t="shared" si="128"/>
        <v>5.5766100000000041E-2</v>
      </c>
      <c r="DM112">
        <f t="shared" si="129"/>
        <v>0</v>
      </c>
      <c r="DN112">
        <f t="shared" si="130"/>
        <v>3.0536099999999955E-2</v>
      </c>
      <c r="DO112">
        <f t="shared" si="131"/>
        <v>0</v>
      </c>
      <c r="DP112">
        <f t="shared" si="132"/>
        <v>9.7940999999999168E-3</v>
      </c>
      <c r="DQ112">
        <f t="shared" si="133"/>
        <v>9.3132499999999396E-2</v>
      </c>
      <c r="DR112">
        <f t="shared" si="134"/>
        <v>2.021929999999994E-2</v>
      </c>
      <c r="DS112">
        <f t="shared" si="135"/>
        <v>0</v>
      </c>
      <c r="DT112">
        <f t="shared" si="136"/>
        <v>0.30000000000000071</v>
      </c>
      <c r="DU112">
        <f t="shared" si="137"/>
        <v>0</v>
      </c>
      <c r="DV112">
        <f t="shared" si="138"/>
        <v>3.5948999999999565E-3</v>
      </c>
      <c r="DW112">
        <f t="shared" si="139"/>
        <v>2.5316299999999847E-2</v>
      </c>
      <c r="DX112">
        <f t="shared" si="140"/>
        <v>4.5464000000001725E-3</v>
      </c>
      <c r="DY112">
        <f t="shared" si="141"/>
        <v>0.21539980000000014</v>
      </c>
      <c r="DZ112">
        <f t="shared" si="142"/>
        <v>3.127300000000055E-3</v>
      </c>
      <c r="EA112">
        <f t="shared" si="143"/>
        <v>1.1739299999999453E-2</v>
      </c>
      <c r="EB112">
        <f t="shared" si="144"/>
        <v>2.7219000000000548E-3</v>
      </c>
      <c r="EC112">
        <f t="shared" si="145"/>
        <v>0</v>
      </c>
      <c r="ED112">
        <f t="shared" si="146"/>
        <v>2</v>
      </c>
      <c r="EE112">
        <f t="shared" si="147"/>
        <v>0</v>
      </c>
      <c r="EF112">
        <f t="shared" si="148"/>
        <v>3.316309999999989E-2</v>
      </c>
      <c r="EG112">
        <f t="shared" si="149"/>
        <v>3.9400000000000546E-4</v>
      </c>
      <c r="EH112">
        <f t="shared" si="150"/>
        <v>0.36586479999999999</v>
      </c>
      <c r="EI112">
        <f t="shared" si="151"/>
        <v>0.14251710000000095</v>
      </c>
      <c r="EJ112">
        <f t="shared" si="152"/>
        <v>9.0747899999999992E-2</v>
      </c>
      <c r="EK112">
        <f t="shared" si="153"/>
        <v>1.1474566999999993</v>
      </c>
      <c r="EL112">
        <f t="shared" si="154"/>
        <v>0.22988490000000006</v>
      </c>
      <c r="EM112">
        <f t="shared" si="155"/>
        <v>0</v>
      </c>
      <c r="EN112">
        <f t="shared" si="156"/>
        <v>3</v>
      </c>
      <c r="EO112">
        <f t="shared" si="157"/>
        <v>0</v>
      </c>
      <c r="EP112">
        <f t="shared" si="158"/>
        <v>1.7331672999999999</v>
      </c>
      <c r="EQ112">
        <f t="shared" si="159"/>
        <v>-0.10990129999999998</v>
      </c>
      <c r="ER112">
        <f t="shared" si="160"/>
        <v>1.7564999999999831E-2</v>
      </c>
      <c r="ES112">
        <f t="shared" si="161"/>
        <v>1.2406111000000006</v>
      </c>
      <c r="ET112">
        <f t="shared" si="162"/>
        <v>0.38855020000000007</v>
      </c>
      <c r="EU112">
        <f t="shared" si="163"/>
        <v>-0.41128300000000007</v>
      </c>
      <c r="EV112">
        <f t="shared" si="164"/>
        <v>0.11608740000000006</v>
      </c>
      <c r="EW112">
        <f t="shared" si="165"/>
        <v>3.7922000000000233E-3</v>
      </c>
      <c r="EX112">
        <f t="shared" si="166"/>
        <v>6.3999999999999986</v>
      </c>
      <c r="EY112">
        <f t="shared" si="167"/>
        <v>0</v>
      </c>
      <c r="EZ112">
        <f t="shared" si="168"/>
        <v>1.2215073999999999</v>
      </c>
      <c r="FA112">
        <f t="shared" si="169"/>
        <v>0.79279219999999995</v>
      </c>
      <c r="FB112">
        <f t="shared" si="170"/>
        <v>0.74595649999999991</v>
      </c>
      <c r="FC112">
        <f t="shared" si="171"/>
        <v>0.65075210000000006</v>
      </c>
      <c r="FD112">
        <f t="shared" si="172"/>
        <v>0.10307669999999991</v>
      </c>
      <c r="FE112">
        <f t="shared" si="173"/>
        <v>2.4069275999999995</v>
      </c>
      <c r="FF112">
        <f t="shared" si="174"/>
        <v>0.48493470000000005</v>
      </c>
      <c r="FG112">
        <f t="shared" si="175"/>
        <v>1.2234900000000021E-2</v>
      </c>
      <c r="FH112">
        <f t="shared" si="176"/>
        <v>0.10000000000000142</v>
      </c>
      <c r="FI112">
        <f t="shared" si="177"/>
        <v>0</v>
      </c>
      <c r="FJ112">
        <f t="shared" si="178"/>
        <v>1.1824999999996422E-3</v>
      </c>
      <c r="FK112">
        <f t="shared" si="179"/>
        <v>4.213199999999917E-3</v>
      </c>
      <c r="FL112">
        <f t="shared" si="180"/>
        <v>1.4943800000000174E-2</v>
      </c>
      <c r="FM112">
        <f t="shared" si="181"/>
        <v>2.3673999999999751E-2</v>
      </c>
      <c r="FN112">
        <f t="shared" si="182"/>
        <v>2.5750600000000068E-2</v>
      </c>
      <c r="FO112">
        <f t="shared" si="183"/>
        <v>1.9111199999999329E-2</v>
      </c>
      <c r="FP112">
        <f t="shared" si="184"/>
        <v>7.835700000000001E-3</v>
      </c>
      <c r="FQ112">
        <f t="shared" si="185"/>
        <v>0</v>
      </c>
      <c r="FR112">
        <f t="shared" si="186"/>
        <v>9.6000000000000014</v>
      </c>
      <c r="FS112">
        <f t="shared" si="187"/>
        <v>0</v>
      </c>
      <c r="FT112">
        <f t="shared" si="188"/>
        <v>1.7563220999999998</v>
      </c>
      <c r="FU112">
        <f t="shared" si="189"/>
        <v>-7.2207899999999992E-2</v>
      </c>
      <c r="FV112">
        <f t="shared" si="190"/>
        <v>-0.49727940000000004</v>
      </c>
      <c r="FW112">
        <f t="shared" si="191"/>
        <v>10.2977326</v>
      </c>
      <c r="FX112">
        <f t="shared" si="192"/>
        <v>0.18070319999999995</v>
      </c>
      <c r="FY112">
        <f t="shared" si="193"/>
        <v>-1.9217067000000005</v>
      </c>
      <c r="FZ112">
        <f t="shared" si="194"/>
        <v>-0.18013889999999999</v>
      </c>
      <c r="GA112">
        <f t="shared" si="195"/>
        <v>-1.3506799999999985E-2</v>
      </c>
      <c r="GB112">
        <f t="shared" si="196"/>
        <v>5.5</v>
      </c>
      <c r="GC112">
        <f t="shared" si="197"/>
        <v>0</v>
      </c>
      <c r="GD112">
        <f t="shared" si="198"/>
        <v>2.5222653999999998</v>
      </c>
      <c r="GE112">
        <f t="shared" si="199"/>
        <v>-0.24843630000000005</v>
      </c>
      <c r="GF112">
        <f t="shared" si="200"/>
        <v>0.42488009999999998</v>
      </c>
      <c r="GG112">
        <f t="shared" si="201"/>
        <v>1.3276253000000011</v>
      </c>
      <c r="GH112">
        <f t="shared" si="202"/>
        <v>0.9903594</v>
      </c>
      <c r="GI112">
        <f t="shared" si="203"/>
        <v>0.21986149999999949</v>
      </c>
      <c r="GJ112">
        <f t="shared" si="204"/>
        <v>0.25562560000000012</v>
      </c>
      <c r="GK112">
        <f t="shared" si="205"/>
        <v>-1.3305999999999873E-3</v>
      </c>
    </row>
    <row r="113" spans="1:193" x14ac:dyDescent="0.25">
      <c r="A113" t="s">
        <v>455</v>
      </c>
      <c r="B113">
        <v>16.100000000000001</v>
      </c>
      <c r="C113">
        <v>0.5</v>
      </c>
      <c r="D113">
        <v>1.5601005999999999</v>
      </c>
      <c r="E113">
        <v>0.83146659999999994</v>
      </c>
      <c r="F113">
        <v>0.55671470000000001</v>
      </c>
      <c r="G113">
        <v>10.5939455</v>
      </c>
      <c r="H113">
        <v>0.95805850000000004</v>
      </c>
      <c r="I113">
        <v>0.73738519999999996</v>
      </c>
      <c r="J113">
        <v>0.35259259999999998</v>
      </c>
      <c r="K113">
        <v>9.7368000000000003E-3</v>
      </c>
      <c r="L113" s="2">
        <v>15.9</v>
      </c>
      <c r="M113" s="2">
        <v>0.5</v>
      </c>
      <c r="N113" s="2">
        <v>3.1512975999999999</v>
      </c>
      <c r="O113" s="2">
        <v>0.77399099999999998</v>
      </c>
      <c r="P113" s="2">
        <v>0.48911199999999999</v>
      </c>
      <c r="Q113" s="2">
        <v>9.1975774999999995</v>
      </c>
      <c r="R113" s="2">
        <v>1.1199768000000001</v>
      </c>
      <c r="S113" s="2">
        <v>0.31754880000000002</v>
      </c>
      <c r="T113" s="2">
        <v>0.41040700000000002</v>
      </c>
      <c r="U113" s="2">
        <v>5.9180999999999999E-3</v>
      </c>
      <c r="V113" s="2">
        <v>15.6</v>
      </c>
      <c r="W113" s="2">
        <v>0.5</v>
      </c>
      <c r="X113" s="2">
        <v>1.5443319</v>
      </c>
      <c r="Y113" s="2">
        <v>0.80240610000000001</v>
      </c>
      <c r="Z113" s="2">
        <v>0.55141090000000004</v>
      </c>
      <c r="AA113" s="2">
        <v>10.1754379</v>
      </c>
      <c r="AB113" s="2">
        <v>0.9474534</v>
      </c>
      <c r="AC113" s="2">
        <v>0.73214970000000001</v>
      </c>
      <c r="AD113" s="2">
        <v>0.34915259999999998</v>
      </c>
      <c r="AE113" s="2">
        <v>9.7368000000000003E-3</v>
      </c>
      <c r="AF113" s="2">
        <v>16</v>
      </c>
      <c r="AG113" s="2">
        <v>0.5</v>
      </c>
      <c r="AH113" s="2">
        <v>1.5578268</v>
      </c>
      <c r="AI113" s="2">
        <v>0.83135239999999999</v>
      </c>
      <c r="AJ113" s="2">
        <v>0.54359740000000001</v>
      </c>
      <c r="AK113" s="2">
        <v>10.587292700000001</v>
      </c>
      <c r="AL113" s="2">
        <v>0.94798340000000003</v>
      </c>
      <c r="AM113" s="2">
        <v>0.70471899999999998</v>
      </c>
      <c r="AN113" s="2">
        <v>0.34537790000000002</v>
      </c>
      <c r="AO113" s="2">
        <v>9.7368000000000003E-3</v>
      </c>
      <c r="AP113" s="2">
        <v>14.3</v>
      </c>
      <c r="AQ113" s="2">
        <v>0.5</v>
      </c>
      <c r="AR113" s="2">
        <v>1.4048780000000001</v>
      </c>
      <c r="AS113" s="2">
        <v>0.74699170000000004</v>
      </c>
      <c r="AT113" s="2">
        <v>0.32785920000000002</v>
      </c>
      <c r="AU113" s="2">
        <v>10.1440859</v>
      </c>
      <c r="AV113" s="2">
        <v>0.47871219999999998</v>
      </c>
      <c r="AW113" s="2">
        <v>0.53947100000000003</v>
      </c>
      <c r="AX113" s="2">
        <v>0.2029051</v>
      </c>
      <c r="AY113" s="2">
        <v>9.7368000000000003E-3</v>
      </c>
      <c r="AZ113" s="2">
        <v>13.8</v>
      </c>
      <c r="BA113" s="2">
        <v>0.5</v>
      </c>
      <c r="BB113" s="2">
        <v>0.98473339999999998</v>
      </c>
      <c r="BC113" s="2">
        <v>0.26508280000000001</v>
      </c>
      <c r="BD113" s="2">
        <v>0.40770840000000003</v>
      </c>
      <c r="BE113" s="2">
        <v>10.2163448</v>
      </c>
      <c r="BF113" s="2">
        <v>0.79235180000000005</v>
      </c>
      <c r="BG113" s="2">
        <v>0.45582810000000001</v>
      </c>
      <c r="BH113" s="2">
        <v>0.24790319999999999</v>
      </c>
      <c r="BI113" s="2">
        <v>1.4318000000000001E-2</v>
      </c>
      <c r="BJ113" s="2">
        <v>15.9</v>
      </c>
      <c r="BK113" s="2">
        <v>0.5</v>
      </c>
      <c r="BL113" s="2">
        <v>1.5570738</v>
      </c>
      <c r="BM113" s="2">
        <v>0.82809880000000002</v>
      </c>
      <c r="BN113" s="2">
        <v>0.53101069999999995</v>
      </c>
      <c r="BO113" s="2">
        <v>10.5712318</v>
      </c>
      <c r="BP113" s="2">
        <v>0.89555779999999996</v>
      </c>
      <c r="BQ113" s="2">
        <v>0.72558699999999998</v>
      </c>
      <c r="BR113" s="2">
        <v>0.33514500000000003</v>
      </c>
      <c r="BS113" s="2">
        <v>9.7368000000000003E-3</v>
      </c>
      <c r="BT113" s="2">
        <v>8.8000000000000007</v>
      </c>
      <c r="BU113" s="2">
        <v>0.5</v>
      </c>
      <c r="BV113" s="2">
        <v>3.2779218999999999</v>
      </c>
      <c r="BW113" s="2">
        <v>0.54449999999999998</v>
      </c>
      <c r="BX113" s="2">
        <v>0.3852486</v>
      </c>
      <c r="BY113" s="2">
        <v>2.6968576999999998</v>
      </c>
      <c r="BZ113" s="2">
        <v>1.0893986</v>
      </c>
      <c r="CA113" s="2">
        <v>0</v>
      </c>
      <c r="CB113" s="2">
        <v>0.39852169999999998</v>
      </c>
      <c r="CC113" s="2">
        <v>2.4608999999999998E-3</v>
      </c>
      <c r="CD113" s="2">
        <v>14.3</v>
      </c>
      <c r="CE113" s="2">
        <v>0.5</v>
      </c>
      <c r="CF113" s="2">
        <v>0.94236560000000003</v>
      </c>
      <c r="CG113" s="2">
        <v>0.78761890000000001</v>
      </c>
      <c r="CH113" s="2">
        <v>0.41274179999999999</v>
      </c>
      <c r="CI113" s="2">
        <v>10.1574688</v>
      </c>
      <c r="CJ113" s="2">
        <v>0.59030119999999997</v>
      </c>
      <c r="CK113" s="2">
        <v>0.69484219999999997</v>
      </c>
      <c r="CL113" s="2">
        <v>0.25386409999999998</v>
      </c>
      <c r="CM113" s="2">
        <v>9.3766000000000006E-3</v>
      </c>
      <c r="CO113" t="str">
        <f t="shared" si="105"/>
        <v>CO_Pueblo0012</v>
      </c>
      <c r="CP113">
        <f t="shared" si="106"/>
        <v>16.100000000000001</v>
      </c>
      <c r="CQ113">
        <f t="shared" si="107"/>
        <v>0.5</v>
      </c>
      <c r="CR113">
        <f t="shared" si="108"/>
        <v>1.5601005999999999</v>
      </c>
      <c r="CS113">
        <f t="shared" si="109"/>
        <v>0.83146659999999994</v>
      </c>
      <c r="CT113">
        <f t="shared" si="110"/>
        <v>0.55671470000000001</v>
      </c>
      <c r="CU113">
        <f t="shared" si="111"/>
        <v>10.5939455</v>
      </c>
      <c r="CV113">
        <f t="shared" si="112"/>
        <v>0.95805850000000004</v>
      </c>
      <c r="CW113">
        <f t="shared" si="113"/>
        <v>0.73738519999999996</v>
      </c>
      <c r="CX113">
        <f t="shared" si="114"/>
        <v>0.35259259999999998</v>
      </c>
      <c r="CY113">
        <f t="shared" si="115"/>
        <v>9.7368000000000003E-3</v>
      </c>
      <c r="CZ113">
        <f t="shared" si="116"/>
        <v>1.8999999999999932</v>
      </c>
      <c r="DA113">
        <f t="shared" si="117"/>
        <v>0.5</v>
      </c>
      <c r="DB113">
        <f t="shared" si="118"/>
        <v>3.4997248000000001</v>
      </c>
      <c r="DC113">
        <f t="shared" si="119"/>
        <v>-0.24022449999999962</v>
      </c>
      <c r="DD113">
        <f t="shared" si="120"/>
        <v>-0.24831389999999998</v>
      </c>
      <c r="DE113">
        <f t="shared" si="121"/>
        <v>-0.41132140000000206</v>
      </c>
      <c r="DF113">
        <f t="shared" si="122"/>
        <v>0.15532569999999979</v>
      </c>
      <c r="DG113">
        <f t="shared" si="123"/>
        <v>-0.99155059999999973</v>
      </c>
      <c r="DH113">
        <f t="shared" si="124"/>
        <v>7.5128400000000151E-2</v>
      </c>
      <c r="DI113">
        <f t="shared" si="125"/>
        <v>2.8632000000000006E-3</v>
      </c>
      <c r="DJ113">
        <f t="shared" si="126"/>
        <v>0.20000000000000107</v>
      </c>
      <c r="DK113">
        <f t="shared" si="127"/>
        <v>0</v>
      </c>
      <c r="DL113">
        <f t="shared" si="128"/>
        <v>-1.591197</v>
      </c>
      <c r="DM113">
        <f t="shared" si="129"/>
        <v>5.747559999999996E-2</v>
      </c>
      <c r="DN113">
        <f t="shared" si="130"/>
        <v>6.7602700000000016E-2</v>
      </c>
      <c r="DO113">
        <f t="shared" si="131"/>
        <v>1.3963680000000007</v>
      </c>
      <c r="DP113">
        <f t="shared" si="132"/>
        <v>-0.16191830000000007</v>
      </c>
      <c r="DQ113">
        <f t="shared" si="133"/>
        <v>0.41983639999999994</v>
      </c>
      <c r="DR113">
        <f t="shared" si="134"/>
        <v>-5.7814400000000044E-2</v>
      </c>
      <c r="DS113">
        <f t="shared" si="135"/>
        <v>3.8187000000000004E-3</v>
      </c>
      <c r="DT113">
        <f t="shared" si="136"/>
        <v>0.50000000000000178</v>
      </c>
      <c r="DU113">
        <f t="shared" si="137"/>
        <v>0</v>
      </c>
      <c r="DV113">
        <f t="shared" si="138"/>
        <v>1.5768699999999969E-2</v>
      </c>
      <c r="DW113">
        <f t="shared" si="139"/>
        <v>2.9060499999999934E-2</v>
      </c>
      <c r="DX113">
        <f t="shared" si="140"/>
        <v>5.3037999999999696E-3</v>
      </c>
      <c r="DY113">
        <f t="shared" si="141"/>
        <v>0.41850759999999987</v>
      </c>
      <c r="DZ113">
        <f t="shared" si="142"/>
        <v>1.0605100000000034E-2</v>
      </c>
      <c r="EA113">
        <f t="shared" si="143"/>
        <v>5.2354999999999485E-3</v>
      </c>
      <c r="EB113">
        <f t="shared" si="144"/>
        <v>3.4399999999999986E-3</v>
      </c>
      <c r="EC113">
        <f t="shared" si="145"/>
        <v>0</v>
      </c>
      <c r="ED113">
        <f t="shared" si="146"/>
        <v>0.10000000000000142</v>
      </c>
      <c r="EE113">
        <f t="shared" si="147"/>
        <v>0</v>
      </c>
      <c r="EF113">
        <f t="shared" si="148"/>
        <v>2.2737999999999925E-3</v>
      </c>
      <c r="EG113">
        <f t="shared" si="149"/>
        <v>1.1419999999995323E-4</v>
      </c>
      <c r="EH113">
        <f t="shared" si="150"/>
        <v>1.3117299999999998E-2</v>
      </c>
      <c r="EI113">
        <f t="shared" si="151"/>
        <v>6.6527999999994591E-3</v>
      </c>
      <c r="EJ113">
        <f t="shared" si="152"/>
        <v>1.0075100000000003E-2</v>
      </c>
      <c r="EK113">
        <f t="shared" si="153"/>
        <v>3.2666199999999979E-2</v>
      </c>
      <c r="EL113">
        <f t="shared" si="154"/>
        <v>7.2146999999999628E-3</v>
      </c>
      <c r="EM113">
        <f t="shared" si="155"/>
        <v>0</v>
      </c>
      <c r="EN113">
        <f t="shared" si="156"/>
        <v>1.8000000000000007</v>
      </c>
      <c r="EO113">
        <f t="shared" si="157"/>
        <v>0</v>
      </c>
      <c r="EP113">
        <f t="shared" si="158"/>
        <v>0.15522259999999988</v>
      </c>
      <c r="EQ113">
        <f t="shared" si="159"/>
        <v>8.4474899999999908E-2</v>
      </c>
      <c r="ER113">
        <f t="shared" si="160"/>
        <v>0.22885549999999999</v>
      </c>
      <c r="ES113">
        <f t="shared" si="161"/>
        <v>0.44985959999999992</v>
      </c>
      <c r="ET113">
        <f t="shared" si="162"/>
        <v>0.47934630000000006</v>
      </c>
      <c r="EU113">
        <f t="shared" si="163"/>
        <v>0.19791419999999993</v>
      </c>
      <c r="EV113">
        <f t="shared" si="164"/>
        <v>0.14968749999999997</v>
      </c>
      <c r="EW113">
        <f t="shared" si="165"/>
        <v>0</v>
      </c>
      <c r="EX113">
        <f t="shared" si="166"/>
        <v>2.3000000000000007</v>
      </c>
      <c r="EY113">
        <f t="shared" si="167"/>
        <v>0</v>
      </c>
      <c r="EZ113">
        <f t="shared" si="168"/>
        <v>0.57536719999999997</v>
      </c>
      <c r="FA113">
        <f t="shared" si="169"/>
        <v>0.56638379999999988</v>
      </c>
      <c r="FB113">
        <f t="shared" si="170"/>
        <v>0.14900629999999998</v>
      </c>
      <c r="FC113">
        <f t="shared" si="171"/>
        <v>0.37760070000000034</v>
      </c>
      <c r="FD113">
        <f t="shared" si="172"/>
        <v>0.16570669999999998</v>
      </c>
      <c r="FE113">
        <f t="shared" si="173"/>
        <v>0.28155709999999995</v>
      </c>
      <c r="FF113">
        <f t="shared" si="174"/>
        <v>0.10468939999999999</v>
      </c>
      <c r="FG113">
        <f t="shared" si="175"/>
        <v>-4.5812000000000005E-3</v>
      </c>
      <c r="FH113">
        <f t="shared" si="176"/>
        <v>0.20000000000000107</v>
      </c>
      <c r="FI113">
        <f t="shared" si="177"/>
        <v>0</v>
      </c>
      <c r="FJ113">
        <f t="shared" si="178"/>
        <v>3.0267999999999962E-3</v>
      </c>
      <c r="FK113">
        <f t="shared" si="179"/>
        <v>3.3677999999999209E-3</v>
      </c>
      <c r="FL113">
        <f t="shared" si="180"/>
        <v>2.570400000000006E-2</v>
      </c>
      <c r="FM113">
        <f t="shared" si="181"/>
        <v>2.2713700000000614E-2</v>
      </c>
      <c r="FN113">
        <f t="shared" si="182"/>
        <v>6.2500700000000076E-2</v>
      </c>
      <c r="FO113">
        <f t="shared" si="183"/>
        <v>1.1798199999999981E-2</v>
      </c>
      <c r="FP113">
        <f t="shared" si="184"/>
        <v>1.7447599999999952E-2</v>
      </c>
      <c r="FQ113">
        <f t="shared" si="185"/>
        <v>0</v>
      </c>
      <c r="FR113">
        <f t="shared" si="186"/>
        <v>7.3000000000000007</v>
      </c>
      <c r="FS113">
        <f t="shared" si="187"/>
        <v>0</v>
      </c>
      <c r="FT113">
        <f t="shared" si="188"/>
        <v>-1.7178213</v>
      </c>
      <c r="FU113">
        <f t="shared" si="189"/>
        <v>0.28696659999999996</v>
      </c>
      <c r="FV113">
        <f t="shared" si="190"/>
        <v>0.17146610000000001</v>
      </c>
      <c r="FW113">
        <f t="shared" si="191"/>
        <v>7.8970878000000004</v>
      </c>
      <c r="FX113">
        <f t="shared" si="192"/>
        <v>-0.13134009999999996</v>
      </c>
      <c r="FY113">
        <f t="shared" si="193"/>
        <v>0.73738519999999996</v>
      </c>
      <c r="FZ113">
        <f t="shared" si="194"/>
        <v>-4.59291E-2</v>
      </c>
      <c r="GA113">
        <f t="shared" si="195"/>
        <v>7.2759000000000001E-3</v>
      </c>
      <c r="GB113">
        <f t="shared" si="196"/>
        <v>1.8000000000000007</v>
      </c>
      <c r="GC113">
        <f t="shared" si="197"/>
        <v>0</v>
      </c>
      <c r="GD113">
        <f t="shared" si="198"/>
        <v>0.61773499999999992</v>
      </c>
      <c r="GE113">
        <f t="shared" si="199"/>
        <v>4.3847699999999934E-2</v>
      </c>
      <c r="GF113">
        <f t="shared" si="200"/>
        <v>0.14397290000000001</v>
      </c>
      <c r="GG113">
        <f t="shared" si="201"/>
        <v>0.43647670000000005</v>
      </c>
      <c r="GH113">
        <f t="shared" si="202"/>
        <v>0.36775730000000006</v>
      </c>
      <c r="GI113">
        <f t="shared" si="203"/>
        <v>4.2542999999999997E-2</v>
      </c>
      <c r="GJ113">
        <f t="shared" si="204"/>
        <v>9.8728499999999997E-2</v>
      </c>
      <c r="GK113">
        <f t="shared" si="205"/>
        <v>3.6019999999999976E-4</v>
      </c>
    </row>
    <row r="114" spans="1:193" x14ac:dyDescent="0.25">
      <c r="A114" t="s">
        <v>456</v>
      </c>
      <c r="B114">
        <v>23.5</v>
      </c>
      <c r="C114">
        <v>0.5</v>
      </c>
      <c r="D114">
        <v>2.0127871000000002</v>
      </c>
      <c r="E114">
        <v>1.2473065999999999</v>
      </c>
      <c r="F114">
        <v>2.0685178999999998</v>
      </c>
      <c r="G114">
        <v>9.7993193000000005</v>
      </c>
      <c r="H114">
        <v>1.4721918000000001</v>
      </c>
      <c r="I114">
        <v>5.2328649</v>
      </c>
      <c r="J114">
        <v>1.0742763</v>
      </c>
      <c r="K114">
        <v>9.2733999999999997E-2</v>
      </c>
      <c r="L114" s="2">
        <v>23.4</v>
      </c>
      <c r="M114" s="2">
        <v>0.5</v>
      </c>
      <c r="N114" s="2">
        <v>2.0051234</v>
      </c>
      <c r="O114" s="2">
        <v>1.2473065999999999</v>
      </c>
      <c r="P114" s="2">
        <v>2.0595036000000002</v>
      </c>
      <c r="Q114" s="2">
        <v>9.7993193000000005</v>
      </c>
      <c r="R114" s="2">
        <v>1.4686646000000001</v>
      </c>
      <c r="S114" s="2">
        <v>5.2063313000000004</v>
      </c>
      <c r="T114" s="2">
        <v>1.0691816999999999</v>
      </c>
      <c r="U114" s="2">
        <v>9.2733999999999997E-2</v>
      </c>
      <c r="V114" s="2">
        <v>23.3</v>
      </c>
      <c r="W114" s="2">
        <v>0.5</v>
      </c>
      <c r="X114" s="2">
        <v>2.0075634</v>
      </c>
      <c r="Y114" s="2">
        <v>1.2375754000000001</v>
      </c>
      <c r="Z114" s="2">
        <v>2.0637422000000001</v>
      </c>
      <c r="AA114" s="2">
        <v>9.6686831000000009</v>
      </c>
      <c r="AB114" s="2">
        <v>1.4671619</v>
      </c>
      <c r="AC114" s="2">
        <v>5.2228842000000002</v>
      </c>
      <c r="AD114" s="2">
        <v>1.0720434000000001</v>
      </c>
      <c r="AE114" s="2">
        <v>9.2733999999999997E-2</v>
      </c>
      <c r="AF114" s="2">
        <v>21.1</v>
      </c>
      <c r="AG114" s="2">
        <v>0.5</v>
      </c>
      <c r="AH114" s="2">
        <v>1.9256629000000001</v>
      </c>
      <c r="AI114" s="2">
        <v>1.2471819</v>
      </c>
      <c r="AJ114" s="2">
        <v>1.68018</v>
      </c>
      <c r="AK114" s="2">
        <v>9.3603792000000006</v>
      </c>
      <c r="AL114" s="2">
        <v>1.1679392</v>
      </c>
      <c r="AM114" s="2">
        <v>4.2864113000000001</v>
      </c>
      <c r="AN114" s="2">
        <v>0.87696059999999998</v>
      </c>
      <c r="AO114" s="2">
        <v>9.2733999999999997E-2</v>
      </c>
      <c r="AP114" s="2">
        <v>20.3</v>
      </c>
      <c r="AQ114" s="2">
        <v>0.5</v>
      </c>
      <c r="AR114" s="2">
        <v>1.7567317</v>
      </c>
      <c r="AS114" s="2">
        <v>1.1807095000000001</v>
      </c>
      <c r="AT114" s="2">
        <v>1.5651885999999999</v>
      </c>
      <c r="AU114" s="2">
        <v>9.2568149999999996</v>
      </c>
      <c r="AV114" s="2">
        <v>0.91992379999999996</v>
      </c>
      <c r="AW114" s="2">
        <v>4.2099843000000003</v>
      </c>
      <c r="AX114" s="2">
        <v>0.84596959999999999</v>
      </c>
      <c r="AY114" s="2">
        <v>9.2733999999999997E-2</v>
      </c>
      <c r="AZ114" s="2">
        <v>15.8</v>
      </c>
      <c r="BA114" s="2">
        <v>0.5</v>
      </c>
      <c r="BB114" s="2">
        <v>2.0116285999999999</v>
      </c>
      <c r="BC114" s="2">
        <v>0.19422539999999999</v>
      </c>
      <c r="BD114" s="2">
        <v>1.2320226000000001</v>
      </c>
      <c r="BE114" s="2">
        <v>7.3620558000000003</v>
      </c>
      <c r="BF114" s="2">
        <v>1.4346402</v>
      </c>
      <c r="BG114" s="2">
        <v>2.3968568000000001</v>
      </c>
      <c r="BH114" s="2">
        <v>0.57920490000000002</v>
      </c>
      <c r="BI114" s="2">
        <v>9.2733999999999997E-2</v>
      </c>
      <c r="BJ114" s="2">
        <v>23.3</v>
      </c>
      <c r="BK114" s="2">
        <v>0.5</v>
      </c>
      <c r="BL114" s="2">
        <v>2.0114616999999999</v>
      </c>
      <c r="BM114" s="2">
        <v>1.2462437</v>
      </c>
      <c r="BN114" s="2">
        <v>2.0304886999999998</v>
      </c>
      <c r="BO114" s="2">
        <v>9.7906542000000005</v>
      </c>
      <c r="BP114" s="2">
        <v>1.4034947</v>
      </c>
      <c r="BQ114" s="2">
        <v>5.1903987000000003</v>
      </c>
      <c r="BR114" s="2">
        <v>1.0616498999999999</v>
      </c>
      <c r="BS114" s="2">
        <v>9.2733999999999997E-2</v>
      </c>
      <c r="BT114" s="2">
        <v>15.8</v>
      </c>
      <c r="BU114" s="2">
        <v>0.5</v>
      </c>
      <c r="BV114" s="2">
        <v>0.69868850000000005</v>
      </c>
      <c r="BW114" s="2">
        <v>0.94021449999999995</v>
      </c>
      <c r="BX114" s="2">
        <v>2.1025342999999999</v>
      </c>
      <c r="BY114" s="2">
        <v>3.6476020999999998</v>
      </c>
      <c r="BZ114" s="2">
        <v>1.4457831000000001</v>
      </c>
      <c r="CA114" s="2">
        <v>5.3839240000000004</v>
      </c>
      <c r="CB114" s="2">
        <v>1.0996104</v>
      </c>
      <c r="CC114" s="2">
        <v>7.8375500000000001E-2</v>
      </c>
      <c r="CD114" s="2">
        <v>22.1</v>
      </c>
      <c r="CE114" s="2">
        <v>0.5</v>
      </c>
      <c r="CF114" s="2">
        <v>1.619397</v>
      </c>
      <c r="CG114" s="2">
        <v>1.2307538</v>
      </c>
      <c r="CH114" s="2">
        <v>1.8753711</v>
      </c>
      <c r="CI114" s="2">
        <v>9.6688948000000003</v>
      </c>
      <c r="CJ114" s="2">
        <v>1.0195346999999999</v>
      </c>
      <c r="CK114" s="2">
        <v>5.1510223999999996</v>
      </c>
      <c r="CL114" s="2">
        <v>1.0282986999999999</v>
      </c>
      <c r="CM114" s="2">
        <v>9.2733999999999997E-2</v>
      </c>
      <c r="CO114" t="str">
        <f t="shared" si="105"/>
        <v>CO_Weld0006</v>
      </c>
      <c r="CP114">
        <f t="shared" si="106"/>
        <v>23.5</v>
      </c>
      <c r="CQ114">
        <f t="shared" si="107"/>
        <v>0.5</v>
      </c>
      <c r="CR114">
        <f t="shared" si="108"/>
        <v>2.0127871000000002</v>
      </c>
      <c r="CS114">
        <f t="shared" si="109"/>
        <v>1.2473065999999999</v>
      </c>
      <c r="CT114">
        <f t="shared" si="110"/>
        <v>2.0685178999999998</v>
      </c>
      <c r="CU114">
        <f t="shared" si="111"/>
        <v>9.7993193000000005</v>
      </c>
      <c r="CV114">
        <f t="shared" si="112"/>
        <v>1.4721918000000001</v>
      </c>
      <c r="CW114">
        <f t="shared" si="113"/>
        <v>5.2328649</v>
      </c>
      <c r="CX114">
        <f t="shared" si="114"/>
        <v>1.0742763</v>
      </c>
      <c r="CY114">
        <f t="shared" si="115"/>
        <v>9.2733999999999997E-2</v>
      </c>
      <c r="CZ114">
        <f t="shared" si="116"/>
        <v>0.60000000000000497</v>
      </c>
      <c r="DA114">
        <f t="shared" si="117"/>
        <v>0.5</v>
      </c>
      <c r="DB114">
        <f t="shared" si="118"/>
        <v>-5.3252500000001479E-2</v>
      </c>
      <c r="DC114">
        <f t="shared" si="119"/>
        <v>-0.20693539999999944</v>
      </c>
      <c r="DD114">
        <f t="shared" si="120"/>
        <v>0.12940580000000135</v>
      </c>
      <c r="DE114">
        <f t="shared" si="121"/>
        <v>-4.0831600000000634E-2</v>
      </c>
      <c r="DF114">
        <f t="shared" si="122"/>
        <v>2.1799599999999586E-2</v>
      </c>
      <c r="DG114">
        <f t="shared" si="123"/>
        <v>0.41775870000000115</v>
      </c>
      <c r="DH114">
        <f t="shared" si="124"/>
        <v>0.11298510000000006</v>
      </c>
      <c r="DI114">
        <f t="shared" si="125"/>
        <v>7.8375500000000001E-2</v>
      </c>
      <c r="DJ114">
        <f t="shared" si="126"/>
        <v>0.10000000000000142</v>
      </c>
      <c r="DK114">
        <f t="shared" si="127"/>
        <v>0</v>
      </c>
      <c r="DL114">
        <f t="shared" si="128"/>
        <v>7.663700000000162E-3</v>
      </c>
      <c r="DM114">
        <f t="shared" si="129"/>
        <v>0</v>
      </c>
      <c r="DN114">
        <f t="shared" si="130"/>
        <v>9.0142999999995865E-3</v>
      </c>
      <c r="DO114">
        <f t="shared" si="131"/>
        <v>0</v>
      </c>
      <c r="DP114">
        <f t="shared" si="132"/>
        <v>3.5271999999999526E-3</v>
      </c>
      <c r="DQ114">
        <f t="shared" si="133"/>
        <v>2.6533599999999602E-2</v>
      </c>
      <c r="DR114">
        <f t="shared" si="134"/>
        <v>5.0946000000000602E-3</v>
      </c>
      <c r="DS114">
        <f t="shared" si="135"/>
        <v>0</v>
      </c>
      <c r="DT114">
        <f t="shared" si="136"/>
        <v>0.19999999999999929</v>
      </c>
      <c r="DU114">
        <f t="shared" si="137"/>
        <v>0</v>
      </c>
      <c r="DV114">
        <f t="shared" si="138"/>
        <v>5.2237000000001643E-3</v>
      </c>
      <c r="DW114">
        <f t="shared" si="139"/>
        <v>9.7311999999998289E-3</v>
      </c>
      <c r="DX114">
        <f t="shared" si="140"/>
        <v>4.7756999999997163E-3</v>
      </c>
      <c r="DY114">
        <f t="shared" si="141"/>
        <v>0.13063619999999965</v>
      </c>
      <c r="DZ114">
        <f t="shared" si="142"/>
        <v>5.0299000000000316E-3</v>
      </c>
      <c r="EA114">
        <f t="shared" si="143"/>
        <v>9.9806999999998425E-3</v>
      </c>
      <c r="EB114">
        <f t="shared" si="144"/>
        <v>2.2328999999998711E-3</v>
      </c>
      <c r="EC114">
        <f t="shared" si="145"/>
        <v>0</v>
      </c>
      <c r="ED114">
        <f t="shared" si="146"/>
        <v>2.3999999999999986</v>
      </c>
      <c r="EE114">
        <f t="shared" si="147"/>
        <v>0</v>
      </c>
      <c r="EF114">
        <f t="shared" si="148"/>
        <v>8.7124200000000096E-2</v>
      </c>
      <c r="EG114">
        <f t="shared" si="149"/>
        <v>1.2469999999997761E-4</v>
      </c>
      <c r="EH114">
        <f t="shared" si="150"/>
        <v>0.38833789999999979</v>
      </c>
      <c r="EI114">
        <f t="shared" si="151"/>
        <v>0.43894009999999994</v>
      </c>
      <c r="EJ114">
        <f t="shared" si="152"/>
        <v>0.3042526000000001</v>
      </c>
      <c r="EK114">
        <f t="shared" si="153"/>
        <v>0.94645359999999989</v>
      </c>
      <c r="EL114">
        <f t="shared" si="154"/>
        <v>0.19731569999999998</v>
      </c>
      <c r="EM114">
        <f t="shared" si="155"/>
        <v>0</v>
      </c>
      <c r="EN114">
        <f t="shared" si="156"/>
        <v>3.1999999999999993</v>
      </c>
      <c r="EO114">
        <f t="shared" si="157"/>
        <v>0</v>
      </c>
      <c r="EP114">
        <f t="shared" si="158"/>
        <v>0.25605540000000016</v>
      </c>
      <c r="EQ114">
        <f t="shared" si="159"/>
        <v>6.6597099999999854E-2</v>
      </c>
      <c r="ER114">
        <f t="shared" si="160"/>
        <v>0.50332929999999987</v>
      </c>
      <c r="ES114">
        <f t="shared" si="161"/>
        <v>0.54250430000000094</v>
      </c>
      <c r="ET114">
        <f t="shared" si="162"/>
        <v>0.55226800000000009</v>
      </c>
      <c r="EU114">
        <f t="shared" si="163"/>
        <v>1.0228805999999997</v>
      </c>
      <c r="EV114">
        <f t="shared" si="164"/>
        <v>0.22830669999999997</v>
      </c>
      <c r="EW114">
        <f t="shared" si="165"/>
        <v>0</v>
      </c>
      <c r="EX114">
        <f t="shared" si="166"/>
        <v>7.6999999999999993</v>
      </c>
      <c r="EY114">
        <f t="shared" si="167"/>
        <v>0</v>
      </c>
      <c r="EZ114">
        <f t="shared" si="168"/>
        <v>1.1585000000002843E-3</v>
      </c>
      <c r="FA114">
        <f t="shared" si="169"/>
        <v>1.0530811999999998</v>
      </c>
      <c r="FB114">
        <f t="shared" si="170"/>
        <v>0.83649529999999972</v>
      </c>
      <c r="FC114">
        <f t="shared" si="171"/>
        <v>2.4372635000000002</v>
      </c>
      <c r="FD114">
        <f t="shared" si="172"/>
        <v>3.7551600000000018E-2</v>
      </c>
      <c r="FE114">
        <f t="shared" si="173"/>
        <v>2.8360080999999999</v>
      </c>
      <c r="FF114">
        <f t="shared" si="174"/>
        <v>0.49507139999999994</v>
      </c>
      <c r="FG114">
        <f t="shared" si="175"/>
        <v>0</v>
      </c>
      <c r="FH114">
        <f t="shared" si="176"/>
        <v>0.19999999999999929</v>
      </c>
      <c r="FI114">
        <f t="shared" si="177"/>
        <v>0</v>
      </c>
      <c r="FJ114">
        <f t="shared" si="178"/>
        <v>1.3254000000002542E-3</v>
      </c>
      <c r="FK114">
        <f t="shared" si="179"/>
        <v>1.0628999999999778E-3</v>
      </c>
      <c r="FL114">
        <f t="shared" si="180"/>
        <v>3.8029199999999985E-2</v>
      </c>
      <c r="FM114">
        <f t="shared" si="181"/>
        <v>8.6650999999999812E-3</v>
      </c>
      <c r="FN114">
        <f t="shared" si="182"/>
        <v>6.8697100000000066E-2</v>
      </c>
      <c r="FO114">
        <f t="shared" si="183"/>
        <v>4.2466199999999787E-2</v>
      </c>
      <c r="FP114">
        <f t="shared" si="184"/>
        <v>1.2626400000000038E-2</v>
      </c>
      <c r="FQ114">
        <f t="shared" si="185"/>
        <v>0</v>
      </c>
      <c r="FR114">
        <f t="shared" si="186"/>
        <v>7.6999999999999993</v>
      </c>
      <c r="FS114">
        <f t="shared" si="187"/>
        <v>0</v>
      </c>
      <c r="FT114">
        <f t="shared" si="188"/>
        <v>1.3140986000000001</v>
      </c>
      <c r="FU114">
        <f t="shared" si="189"/>
        <v>0.30709209999999998</v>
      </c>
      <c r="FV114">
        <f t="shared" si="190"/>
        <v>-3.4016400000000058E-2</v>
      </c>
      <c r="FW114">
        <f t="shared" si="191"/>
        <v>6.1517172000000002</v>
      </c>
      <c r="FX114">
        <f t="shared" si="192"/>
        <v>2.6408699999999952E-2</v>
      </c>
      <c r="FY114">
        <f t="shared" si="193"/>
        <v>-0.15105910000000033</v>
      </c>
      <c r="FZ114">
        <f t="shared" si="194"/>
        <v>-2.5334100000000026E-2</v>
      </c>
      <c r="GA114">
        <f t="shared" si="195"/>
        <v>1.4358499999999996E-2</v>
      </c>
      <c r="GB114">
        <f t="shared" si="196"/>
        <v>1.3999999999999986</v>
      </c>
      <c r="GC114">
        <f t="shared" si="197"/>
        <v>0</v>
      </c>
      <c r="GD114">
        <f t="shared" si="198"/>
        <v>0.39339010000000019</v>
      </c>
      <c r="GE114">
        <f t="shared" si="199"/>
        <v>1.6552799999999923E-2</v>
      </c>
      <c r="GF114">
        <f t="shared" si="200"/>
        <v>0.19314679999999984</v>
      </c>
      <c r="GG114">
        <f t="shared" si="201"/>
        <v>0.13042450000000017</v>
      </c>
      <c r="GH114">
        <f t="shared" si="202"/>
        <v>0.45265710000000015</v>
      </c>
      <c r="GI114">
        <f t="shared" si="203"/>
        <v>8.1842500000000484E-2</v>
      </c>
      <c r="GJ114">
        <f t="shared" si="204"/>
        <v>4.5977600000000063E-2</v>
      </c>
      <c r="GK114">
        <f t="shared" si="205"/>
        <v>0</v>
      </c>
    </row>
    <row r="115" spans="1:193" x14ac:dyDescent="0.25">
      <c r="A115" t="s">
        <v>457</v>
      </c>
      <c r="B115">
        <v>21.1</v>
      </c>
      <c r="C115">
        <v>0.5</v>
      </c>
      <c r="D115">
        <v>3.3951680999999998</v>
      </c>
      <c r="E115">
        <v>1.1639245</v>
      </c>
      <c r="F115">
        <v>1.4292412000000001</v>
      </c>
      <c r="G115">
        <v>9.2500590999999996</v>
      </c>
      <c r="H115">
        <v>1.5260305000000001</v>
      </c>
      <c r="I115">
        <v>2.9589927</v>
      </c>
      <c r="J115">
        <v>0.85879700000000003</v>
      </c>
      <c r="K115">
        <v>5.1122000000000001E-2</v>
      </c>
      <c r="L115" s="2">
        <v>21</v>
      </c>
      <c r="M115" s="2">
        <v>0.5</v>
      </c>
      <c r="N115" s="2">
        <v>3.3682199000000002</v>
      </c>
      <c r="O115" s="2">
        <v>1.1639245</v>
      </c>
      <c r="P115" s="2">
        <v>1.4196569000000001</v>
      </c>
      <c r="Q115" s="2">
        <v>9.2500590999999996</v>
      </c>
      <c r="R115" s="2">
        <v>1.5228280999999999</v>
      </c>
      <c r="S115" s="2">
        <v>2.9300744999999999</v>
      </c>
      <c r="T115" s="2">
        <v>0.85291859999999997</v>
      </c>
      <c r="U115" s="2">
        <v>5.1122000000000001E-2</v>
      </c>
      <c r="V115" s="2">
        <v>20.8</v>
      </c>
      <c r="W115" s="2">
        <v>0.5</v>
      </c>
      <c r="X115" s="2">
        <v>3.3761990000000002</v>
      </c>
      <c r="Y115" s="2">
        <v>1.1507510999999999</v>
      </c>
      <c r="Z115" s="2">
        <v>1.4234500000000001</v>
      </c>
      <c r="AA115" s="2">
        <v>8.9871739999999996</v>
      </c>
      <c r="AB115" s="2">
        <v>1.5159396999999999</v>
      </c>
      <c r="AC115" s="2">
        <v>2.9520335000000002</v>
      </c>
      <c r="AD115" s="2">
        <v>0.85494020000000004</v>
      </c>
      <c r="AE115" s="2">
        <v>5.1122000000000001E-2</v>
      </c>
      <c r="AF115" s="2">
        <v>19</v>
      </c>
      <c r="AG115" s="2">
        <v>0.5</v>
      </c>
      <c r="AH115" s="2">
        <v>1.9352041</v>
      </c>
      <c r="AI115" s="2">
        <v>1.3833606000000001</v>
      </c>
      <c r="AJ115" s="2">
        <v>1.3607984</v>
      </c>
      <c r="AK115" s="2">
        <v>8.6309090000000008</v>
      </c>
      <c r="AL115" s="2">
        <v>0.88914059999999995</v>
      </c>
      <c r="AM115" s="2">
        <v>3.5426571</v>
      </c>
      <c r="AN115" s="2">
        <v>0.71904840000000003</v>
      </c>
      <c r="AO115" s="2">
        <v>7.6595700000000003E-2</v>
      </c>
      <c r="AP115" s="2">
        <v>18.3</v>
      </c>
      <c r="AQ115" s="2">
        <v>0.5</v>
      </c>
      <c r="AR115" s="2">
        <v>3.0124518999999998</v>
      </c>
      <c r="AS115" s="2">
        <v>1.2248072999999999</v>
      </c>
      <c r="AT115" s="2">
        <v>0.8648825</v>
      </c>
      <c r="AU115" s="2">
        <v>9.4747170999999994</v>
      </c>
      <c r="AV115" s="2">
        <v>0.93433100000000002</v>
      </c>
      <c r="AW115" s="2">
        <v>1.7765461</v>
      </c>
      <c r="AX115" s="2">
        <v>0.51874830000000005</v>
      </c>
      <c r="AY115" s="2">
        <v>6.2479399999999997E-2</v>
      </c>
      <c r="AZ115" s="2">
        <v>13.8</v>
      </c>
      <c r="BA115" s="2">
        <v>0.5</v>
      </c>
      <c r="BB115" s="2">
        <v>2.1045539</v>
      </c>
      <c r="BC115" s="2">
        <v>0.2002708</v>
      </c>
      <c r="BD115" s="2">
        <v>0.86652899999999999</v>
      </c>
      <c r="BE115" s="2">
        <v>7.0474606</v>
      </c>
      <c r="BF115" s="2">
        <v>1.1538090999999999</v>
      </c>
      <c r="BG115" s="2">
        <v>1.4960363999999999</v>
      </c>
      <c r="BH115" s="2">
        <v>0.40336610000000001</v>
      </c>
      <c r="BI115" s="2">
        <v>8.7953199999999995E-2</v>
      </c>
      <c r="BJ115" s="2">
        <v>21</v>
      </c>
      <c r="BK115" s="2">
        <v>0.5</v>
      </c>
      <c r="BL115" s="2">
        <v>3.3927646</v>
      </c>
      <c r="BM115" s="2">
        <v>1.1628181</v>
      </c>
      <c r="BN115" s="2">
        <v>1.4024414999999999</v>
      </c>
      <c r="BO115" s="2">
        <v>9.2395983000000008</v>
      </c>
      <c r="BP115" s="2">
        <v>1.4720161</v>
      </c>
      <c r="BQ115" s="2">
        <v>2.9363024000000002</v>
      </c>
      <c r="BR115" s="2">
        <v>0.84441350000000004</v>
      </c>
      <c r="BS115" s="2">
        <v>5.1122000000000001E-2</v>
      </c>
      <c r="BT115" s="2">
        <v>14.4</v>
      </c>
      <c r="BU115" s="2">
        <v>0.5</v>
      </c>
      <c r="BV115" s="2">
        <v>0.81833650000000002</v>
      </c>
      <c r="BW115" s="2">
        <v>1.2801282</v>
      </c>
      <c r="BX115" s="2">
        <v>1.6093637999999999</v>
      </c>
      <c r="BY115" s="2">
        <v>4.1660174999999997</v>
      </c>
      <c r="BZ115" s="2">
        <v>1.2044746</v>
      </c>
      <c r="CA115" s="2">
        <v>3.9920201</v>
      </c>
      <c r="CB115" s="2">
        <v>0.82522220000000002</v>
      </c>
      <c r="CC115" s="2">
        <v>7.5165599999999999E-2</v>
      </c>
      <c r="CD115" s="2">
        <v>19.399999999999999</v>
      </c>
      <c r="CE115" s="2">
        <v>0.5</v>
      </c>
      <c r="CF115" s="2">
        <v>2.7535862999999998</v>
      </c>
      <c r="CG115" s="2">
        <v>1.1414719</v>
      </c>
      <c r="CH115" s="2">
        <v>1.2293738000000001</v>
      </c>
      <c r="CI115" s="2">
        <v>9.1404180999999998</v>
      </c>
      <c r="CJ115" s="2">
        <v>1.0694119</v>
      </c>
      <c r="CK115" s="2">
        <v>2.8590713000000001</v>
      </c>
      <c r="CL115" s="2">
        <v>0.74726800000000004</v>
      </c>
      <c r="CM115" s="2">
        <v>5.0151899999999999E-2</v>
      </c>
      <c r="CO115" t="str">
        <f t="shared" si="105"/>
        <v>CO_Weld0008</v>
      </c>
      <c r="CP115">
        <f t="shared" si="106"/>
        <v>21.1</v>
      </c>
      <c r="CQ115">
        <f t="shared" si="107"/>
        <v>0.5</v>
      </c>
      <c r="CR115">
        <f t="shared" si="108"/>
        <v>3.3951680999999998</v>
      </c>
      <c r="CS115">
        <f t="shared" si="109"/>
        <v>1.1639245</v>
      </c>
      <c r="CT115">
        <f t="shared" si="110"/>
        <v>1.4292412000000001</v>
      </c>
      <c r="CU115">
        <f t="shared" si="111"/>
        <v>9.2500590999999996</v>
      </c>
      <c r="CV115">
        <f t="shared" si="112"/>
        <v>1.5260305000000001</v>
      </c>
      <c r="CW115">
        <f t="shared" si="113"/>
        <v>2.9589927</v>
      </c>
      <c r="CX115">
        <f t="shared" si="114"/>
        <v>0.85879700000000003</v>
      </c>
      <c r="CY115">
        <f t="shared" si="115"/>
        <v>5.1122000000000001E-2</v>
      </c>
      <c r="CZ115">
        <f t="shared" si="116"/>
        <v>0</v>
      </c>
      <c r="DA115">
        <f t="shared" si="117"/>
        <v>0.5</v>
      </c>
      <c r="DB115">
        <f t="shared" si="118"/>
        <v>-3.0048604999999982</v>
      </c>
      <c r="DC115">
        <f t="shared" si="119"/>
        <v>0.5600609999999997</v>
      </c>
      <c r="DD115">
        <f t="shared" si="120"/>
        <v>0.17180749999999922</v>
      </c>
      <c r="DE115">
        <f t="shared" si="121"/>
        <v>1.1859400000000022</v>
      </c>
      <c r="DF115">
        <f t="shared" si="122"/>
        <v>-0.92026240000000081</v>
      </c>
      <c r="DG115">
        <f t="shared" si="123"/>
        <v>1.7717925000000001</v>
      </c>
      <c r="DH115">
        <f t="shared" si="124"/>
        <v>-0.24565370000000009</v>
      </c>
      <c r="DI115">
        <f t="shared" si="125"/>
        <v>0.14785779999999998</v>
      </c>
      <c r="DJ115">
        <f t="shared" si="126"/>
        <v>0.10000000000000142</v>
      </c>
      <c r="DK115">
        <f t="shared" si="127"/>
        <v>0</v>
      </c>
      <c r="DL115">
        <f t="shared" si="128"/>
        <v>2.6948199999999645E-2</v>
      </c>
      <c r="DM115">
        <f t="shared" si="129"/>
        <v>0</v>
      </c>
      <c r="DN115">
        <f t="shared" si="130"/>
        <v>9.58429999999999E-3</v>
      </c>
      <c r="DO115">
        <f t="shared" si="131"/>
        <v>0</v>
      </c>
      <c r="DP115">
        <f t="shared" si="132"/>
        <v>3.2024000000001607E-3</v>
      </c>
      <c r="DQ115">
        <f t="shared" si="133"/>
        <v>2.8918200000000116E-2</v>
      </c>
      <c r="DR115">
        <f t="shared" si="134"/>
        <v>5.8784000000000614E-3</v>
      </c>
      <c r="DS115">
        <f t="shared" si="135"/>
        <v>0</v>
      </c>
      <c r="DT115">
        <f t="shared" si="136"/>
        <v>0.30000000000000071</v>
      </c>
      <c r="DU115">
        <f t="shared" si="137"/>
        <v>0</v>
      </c>
      <c r="DV115">
        <f t="shared" si="138"/>
        <v>1.8969099999999628E-2</v>
      </c>
      <c r="DW115">
        <f t="shared" si="139"/>
        <v>1.3173400000000113E-2</v>
      </c>
      <c r="DX115">
        <f t="shared" si="140"/>
        <v>5.7911999999999964E-3</v>
      </c>
      <c r="DY115">
        <f t="shared" si="141"/>
        <v>0.26288510000000009</v>
      </c>
      <c r="DZ115">
        <f t="shared" si="142"/>
        <v>1.0090800000000177E-2</v>
      </c>
      <c r="EA115">
        <f t="shared" si="143"/>
        <v>6.9591999999998322E-3</v>
      </c>
      <c r="EB115">
        <f t="shared" si="144"/>
        <v>3.8567999999999936E-3</v>
      </c>
      <c r="EC115">
        <f t="shared" si="145"/>
        <v>0</v>
      </c>
      <c r="ED115">
        <f t="shared" si="146"/>
        <v>2.1000000000000014</v>
      </c>
      <c r="EE115">
        <f t="shared" si="147"/>
        <v>0</v>
      </c>
      <c r="EF115">
        <f t="shared" si="148"/>
        <v>1.4599639999999998</v>
      </c>
      <c r="EG115">
        <f t="shared" si="149"/>
        <v>-0.21943610000000002</v>
      </c>
      <c r="EH115">
        <f t="shared" si="150"/>
        <v>6.8442800000000137E-2</v>
      </c>
      <c r="EI115">
        <f t="shared" si="151"/>
        <v>0.61915009999999882</v>
      </c>
      <c r="EJ115">
        <f t="shared" si="152"/>
        <v>0.63688990000000012</v>
      </c>
      <c r="EK115">
        <f t="shared" si="153"/>
        <v>-0.58366439999999997</v>
      </c>
      <c r="EL115">
        <f t="shared" si="154"/>
        <v>0.1397486</v>
      </c>
      <c r="EM115">
        <f t="shared" si="155"/>
        <v>-2.5473700000000002E-2</v>
      </c>
      <c r="EN115">
        <f t="shared" si="156"/>
        <v>2.8000000000000007</v>
      </c>
      <c r="EO115">
        <f t="shared" si="157"/>
        <v>0</v>
      </c>
      <c r="EP115">
        <f t="shared" si="158"/>
        <v>0.38271619999999995</v>
      </c>
      <c r="EQ115">
        <f t="shared" si="159"/>
        <v>-6.0882799999999904E-2</v>
      </c>
      <c r="ER115">
        <f t="shared" si="160"/>
        <v>0.5643587000000001</v>
      </c>
      <c r="ES115">
        <f t="shared" si="161"/>
        <v>-0.2246579999999998</v>
      </c>
      <c r="ET115">
        <f t="shared" si="162"/>
        <v>0.59169950000000004</v>
      </c>
      <c r="EU115">
        <f t="shared" si="163"/>
        <v>1.1824466</v>
      </c>
      <c r="EV115">
        <f t="shared" si="164"/>
        <v>0.34004869999999998</v>
      </c>
      <c r="EW115">
        <f t="shared" si="165"/>
        <v>-1.1357399999999997E-2</v>
      </c>
      <c r="EX115">
        <f t="shared" si="166"/>
        <v>7.3000000000000007</v>
      </c>
      <c r="EY115">
        <f t="shared" si="167"/>
        <v>0</v>
      </c>
      <c r="EZ115">
        <f t="shared" si="168"/>
        <v>1.2906141999999998</v>
      </c>
      <c r="FA115">
        <f t="shared" si="169"/>
        <v>0.96365370000000006</v>
      </c>
      <c r="FB115">
        <f t="shared" si="170"/>
        <v>0.56271220000000011</v>
      </c>
      <c r="FC115">
        <f t="shared" si="171"/>
        <v>2.2025984999999997</v>
      </c>
      <c r="FD115">
        <f t="shared" si="172"/>
        <v>0.37222140000000015</v>
      </c>
      <c r="FE115">
        <f t="shared" si="173"/>
        <v>1.4629563000000001</v>
      </c>
      <c r="FF115">
        <f t="shared" si="174"/>
        <v>0.45543090000000003</v>
      </c>
      <c r="FG115">
        <f t="shared" si="175"/>
        <v>-3.6831199999999994E-2</v>
      </c>
      <c r="FH115">
        <f t="shared" si="176"/>
        <v>0.10000000000000142</v>
      </c>
      <c r="FI115">
        <f t="shared" si="177"/>
        <v>0</v>
      </c>
      <c r="FJ115">
        <f t="shared" si="178"/>
        <v>2.4034999999997808E-3</v>
      </c>
      <c r="FK115">
        <f t="shared" si="179"/>
        <v>1.1064000000000629E-3</v>
      </c>
      <c r="FL115">
        <f t="shared" si="180"/>
        <v>2.6799700000000204E-2</v>
      </c>
      <c r="FM115">
        <f t="shared" si="181"/>
        <v>1.0460799999998827E-2</v>
      </c>
      <c r="FN115">
        <f t="shared" si="182"/>
        <v>5.4014400000000018E-2</v>
      </c>
      <c r="FO115">
        <f t="shared" si="183"/>
        <v>2.269029999999983E-2</v>
      </c>
      <c r="FP115">
        <f t="shared" si="184"/>
        <v>1.4383499999999994E-2</v>
      </c>
      <c r="FQ115">
        <f t="shared" si="185"/>
        <v>0</v>
      </c>
      <c r="FR115">
        <f t="shared" si="186"/>
        <v>6.7000000000000011</v>
      </c>
      <c r="FS115">
        <f t="shared" si="187"/>
        <v>0</v>
      </c>
      <c r="FT115">
        <f t="shared" si="188"/>
        <v>2.5768315999999998</v>
      </c>
      <c r="FU115">
        <f t="shared" si="189"/>
        <v>-0.11620370000000002</v>
      </c>
      <c r="FV115">
        <f t="shared" si="190"/>
        <v>-0.1801225999999998</v>
      </c>
      <c r="FW115">
        <f t="shared" si="191"/>
        <v>5.0840415999999999</v>
      </c>
      <c r="FX115">
        <f t="shared" si="192"/>
        <v>0.32155590000000012</v>
      </c>
      <c r="FY115">
        <f t="shared" si="193"/>
        <v>-1.0330273999999999</v>
      </c>
      <c r="FZ115">
        <f t="shared" si="194"/>
        <v>3.3574800000000016E-2</v>
      </c>
      <c r="GA115">
        <f t="shared" si="195"/>
        <v>-2.4043599999999998E-2</v>
      </c>
      <c r="GB115">
        <f t="shared" si="196"/>
        <v>1.7000000000000028</v>
      </c>
      <c r="GC115">
        <f t="shared" si="197"/>
        <v>0</v>
      </c>
      <c r="GD115">
        <f t="shared" si="198"/>
        <v>0.64158179999999998</v>
      </c>
      <c r="GE115">
        <f t="shared" si="199"/>
        <v>2.2452600000000045E-2</v>
      </c>
      <c r="GF115">
        <f t="shared" si="200"/>
        <v>0.19986740000000003</v>
      </c>
      <c r="GG115">
        <f t="shared" si="201"/>
        <v>0.10964099999999988</v>
      </c>
      <c r="GH115">
        <f t="shared" si="202"/>
        <v>0.4566186000000001</v>
      </c>
      <c r="GI115">
        <f t="shared" si="203"/>
        <v>9.9921399999999938E-2</v>
      </c>
      <c r="GJ115">
        <f t="shared" si="204"/>
        <v>0.11152899999999999</v>
      </c>
      <c r="GK115">
        <f t="shared" si="205"/>
        <v>9.7010000000000152E-4</v>
      </c>
    </row>
    <row r="116" spans="1:193" x14ac:dyDescent="0.25">
      <c r="A116" t="s">
        <v>458</v>
      </c>
      <c r="B116">
        <v>21.7</v>
      </c>
      <c r="C116">
        <v>0.5</v>
      </c>
      <c r="D116">
        <v>0.67164060000000003</v>
      </c>
      <c r="E116">
        <v>0.47193259999999998</v>
      </c>
      <c r="F116">
        <v>2.9601510000000002</v>
      </c>
      <c r="G116">
        <v>5.7045979000000004</v>
      </c>
      <c r="H116">
        <v>3.3725843000000002</v>
      </c>
      <c r="I116">
        <v>6.3287978000000003</v>
      </c>
      <c r="J116">
        <v>1.6902950999999999</v>
      </c>
      <c r="K116">
        <v>0</v>
      </c>
      <c r="L116" s="2">
        <v>21.4</v>
      </c>
      <c r="M116" s="2">
        <v>0.5</v>
      </c>
      <c r="N116" s="2">
        <v>0.81682589999999999</v>
      </c>
      <c r="O116" s="2">
        <v>0.50975440000000005</v>
      </c>
      <c r="P116" s="2">
        <v>2.6442093999999998</v>
      </c>
      <c r="Q116" s="2">
        <v>6.5020927999999998</v>
      </c>
      <c r="R116" s="2">
        <v>4.5075588</v>
      </c>
      <c r="S116" s="2">
        <v>4.1790266000000003</v>
      </c>
      <c r="T116" s="2">
        <v>1.7964827999999999</v>
      </c>
      <c r="U116" s="2">
        <v>0</v>
      </c>
      <c r="V116" s="2">
        <v>20.9</v>
      </c>
      <c r="W116" s="2">
        <v>0.5</v>
      </c>
      <c r="X116" s="2">
        <v>0.86776580000000003</v>
      </c>
      <c r="Y116" s="2">
        <v>0.45413039999999999</v>
      </c>
      <c r="Z116" s="2">
        <v>2.7212160000000001</v>
      </c>
      <c r="AA116" s="2">
        <v>5.6082878000000003</v>
      </c>
      <c r="AB116" s="2">
        <v>4.1244244999999999</v>
      </c>
      <c r="AC116" s="2">
        <v>4.9666404999999996</v>
      </c>
      <c r="AD116" s="2">
        <v>1.7312894000000001</v>
      </c>
      <c r="AE116" s="2">
        <v>0</v>
      </c>
      <c r="AF116" s="2">
        <v>21.5</v>
      </c>
      <c r="AG116" s="2">
        <v>0.5</v>
      </c>
      <c r="AH116" s="2">
        <v>0.98168330000000004</v>
      </c>
      <c r="AI116" s="2">
        <v>0.50966140000000004</v>
      </c>
      <c r="AJ116" s="2">
        <v>2.6308004999999999</v>
      </c>
      <c r="AK116" s="2">
        <v>6.4988918</v>
      </c>
      <c r="AL116" s="2">
        <v>4.5018349000000004</v>
      </c>
      <c r="AM116" s="2">
        <v>4.1391530000000003</v>
      </c>
      <c r="AN116" s="2">
        <v>1.7883266</v>
      </c>
      <c r="AO116" s="2">
        <v>0</v>
      </c>
      <c r="AP116" s="2">
        <v>14.8</v>
      </c>
      <c r="AQ116" s="2">
        <v>0.5</v>
      </c>
      <c r="AR116" s="2">
        <v>0.73953040000000003</v>
      </c>
      <c r="AS116" s="2">
        <v>0.46077309999999999</v>
      </c>
      <c r="AT116" s="2">
        <v>1.5423625000000001</v>
      </c>
      <c r="AU116" s="2">
        <v>5.4498281000000004</v>
      </c>
      <c r="AV116" s="2">
        <v>0.86749240000000005</v>
      </c>
      <c r="AW116" s="2">
        <v>4.3598857000000004</v>
      </c>
      <c r="AX116" s="2">
        <v>0.92095369999999999</v>
      </c>
      <c r="AY116" s="2">
        <v>0</v>
      </c>
      <c r="AZ116" s="2">
        <v>17.899999999999999</v>
      </c>
      <c r="BA116" s="2">
        <v>0.5</v>
      </c>
      <c r="BB116" s="2">
        <v>1.3680847</v>
      </c>
      <c r="BC116" s="2">
        <v>9.8342499999999999E-2</v>
      </c>
      <c r="BD116" s="2">
        <v>1.8646817</v>
      </c>
      <c r="BE116" s="2">
        <v>6.2485527999999997</v>
      </c>
      <c r="BF116" s="2">
        <v>5.6561674999999996</v>
      </c>
      <c r="BG116" s="2">
        <v>0.4621036</v>
      </c>
      <c r="BH116" s="2">
        <v>1.7298412000000001</v>
      </c>
      <c r="BI116" s="2">
        <v>0</v>
      </c>
      <c r="BJ116" s="2">
        <v>21.1</v>
      </c>
      <c r="BK116" s="2">
        <v>0.5</v>
      </c>
      <c r="BL116" s="2">
        <v>0.97942479999999998</v>
      </c>
      <c r="BM116" s="2">
        <v>0.50491980000000003</v>
      </c>
      <c r="BN116" s="2">
        <v>2.5543594000000001</v>
      </c>
      <c r="BO116" s="2">
        <v>6.4548268000000002</v>
      </c>
      <c r="BP116" s="2">
        <v>4.2645210999999996</v>
      </c>
      <c r="BQ116" s="2">
        <v>4.1407213</v>
      </c>
      <c r="BR116" s="2">
        <v>1.7353094</v>
      </c>
      <c r="BS116" s="2">
        <v>0</v>
      </c>
      <c r="BT116" s="2">
        <v>18.2</v>
      </c>
      <c r="BU116" s="2">
        <v>0.5</v>
      </c>
      <c r="BV116" s="2">
        <v>0.66118410000000005</v>
      </c>
      <c r="BW116" s="2">
        <v>0.53410599999999997</v>
      </c>
      <c r="BX116" s="2">
        <v>2.2913519999999998</v>
      </c>
      <c r="BY116" s="2">
        <v>4.931108</v>
      </c>
      <c r="BZ116" s="2">
        <v>5.2064127999999998</v>
      </c>
      <c r="CA116" s="2">
        <v>2.3383037999999998</v>
      </c>
      <c r="CB116" s="2">
        <v>1.8122828</v>
      </c>
      <c r="CC116" s="2">
        <v>0</v>
      </c>
      <c r="CD116" s="2">
        <v>20.8</v>
      </c>
      <c r="CE116" s="2">
        <v>0.5</v>
      </c>
      <c r="CF116" s="2">
        <v>0.4655726</v>
      </c>
      <c r="CG116" s="2">
        <v>0.43176870000000001</v>
      </c>
      <c r="CH116" s="2">
        <v>2.9309832999999998</v>
      </c>
      <c r="CI116" s="2">
        <v>5.1359171999999997</v>
      </c>
      <c r="CJ116" s="2">
        <v>2.7132063</v>
      </c>
      <c r="CK116" s="2">
        <v>7.0612073000000004</v>
      </c>
      <c r="CL116" s="2">
        <v>1.5820428</v>
      </c>
      <c r="CM116" s="2">
        <v>0</v>
      </c>
      <c r="CO116" t="str">
        <f t="shared" si="105"/>
        <v>IA_Montgomery0002</v>
      </c>
      <c r="CP116">
        <f t="shared" si="106"/>
        <v>21.7</v>
      </c>
      <c r="CQ116">
        <f t="shared" si="107"/>
        <v>0.5</v>
      </c>
      <c r="CR116">
        <f t="shared" si="108"/>
        <v>0.67164060000000003</v>
      </c>
      <c r="CS116">
        <f t="shared" si="109"/>
        <v>0.47193259999999998</v>
      </c>
      <c r="CT116">
        <f t="shared" si="110"/>
        <v>2.9601510000000002</v>
      </c>
      <c r="CU116">
        <f t="shared" si="111"/>
        <v>5.7045979000000004</v>
      </c>
      <c r="CV116">
        <f t="shared" si="112"/>
        <v>3.3725843000000002</v>
      </c>
      <c r="CW116">
        <f t="shared" si="113"/>
        <v>6.3287978000000003</v>
      </c>
      <c r="CX116">
        <f t="shared" si="114"/>
        <v>1.6902950999999999</v>
      </c>
      <c r="CY116">
        <f t="shared" si="115"/>
        <v>0</v>
      </c>
      <c r="CZ116">
        <f t="shared" si="116"/>
        <v>4.7000000000000028</v>
      </c>
      <c r="DA116">
        <f t="shared" si="117"/>
        <v>0.5</v>
      </c>
      <c r="DB116">
        <f t="shared" si="118"/>
        <v>2.1785873999999996</v>
      </c>
      <c r="DC116">
        <f t="shared" si="119"/>
        <v>0.19992810000000022</v>
      </c>
      <c r="DD116">
        <f t="shared" si="120"/>
        <v>-1.5410922000000018</v>
      </c>
      <c r="DE116">
        <f t="shared" si="121"/>
        <v>6.897319999999997</v>
      </c>
      <c r="DF116">
        <f t="shared" si="122"/>
        <v>8.2335281999999985</v>
      </c>
      <c r="DG116">
        <f t="shared" si="123"/>
        <v>-12.654542800000005</v>
      </c>
      <c r="DH116">
        <f t="shared" si="124"/>
        <v>1.2644630000000006</v>
      </c>
      <c r="DI116">
        <f t="shared" si="125"/>
        <v>0</v>
      </c>
      <c r="DJ116">
        <f t="shared" si="126"/>
        <v>0.30000000000000071</v>
      </c>
      <c r="DK116">
        <f t="shared" si="127"/>
        <v>0</v>
      </c>
      <c r="DL116">
        <f t="shared" si="128"/>
        <v>-0.14518529999999996</v>
      </c>
      <c r="DM116">
        <f t="shared" si="129"/>
        <v>-3.7821800000000072E-2</v>
      </c>
      <c r="DN116">
        <f t="shared" si="130"/>
        <v>0.31594160000000038</v>
      </c>
      <c r="DO116">
        <f t="shared" si="131"/>
        <v>-0.79749489999999934</v>
      </c>
      <c r="DP116">
        <f t="shared" si="132"/>
        <v>-1.1349744999999998</v>
      </c>
      <c r="DQ116">
        <f t="shared" si="133"/>
        <v>2.1497712</v>
      </c>
      <c r="DR116">
        <f t="shared" si="134"/>
        <v>-0.1061877</v>
      </c>
      <c r="DS116">
        <f t="shared" si="135"/>
        <v>0</v>
      </c>
      <c r="DT116">
        <f t="shared" si="136"/>
        <v>0.80000000000000071</v>
      </c>
      <c r="DU116">
        <f t="shared" si="137"/>
        <v>0</v>
      </c>
      <c r="DV116">
        <f t="shared" si="138"/>
        <v>-0.1961252</v>
      </c>
      <c r="DW116">
        <f t="shared" si="139"/>
        <v>1.780219999999999E-2</v>
      </c>
      <c r="DX116">
        <f t="shared" si="140"/>
        <v>0.23893500000000012</v>
      </c>
      <c r="DY116">
        <f t="shared" si="141"/>
        <v>9.6310100000000176E-2</v>
      </c>
      <c r="DZ116">
        <f t="shared" si="142"/>
        <v>-0.75184019999999974</v>
      </c>
      <c r="EA116">
        <f t="shared" si="143"/>
        <v>1.3621573000000007</v>
      </c>
      <c r="EB116">
        <f t="shared" si="144"/>
        <v>-4.099430000000015E-2</v>
      </c>
      <c r="EC116">
        <f t="shared" si="145"/>
        <v>0</v>
      </c>
      <c r="ED116">
        <f t="shared" si="146"/>
        <v>0.19999999999999929</v>
      </c>
      <c r="EE116">
        <f t="shared" si="147"/>
        <v>0</v>
      </c>
      <c r="EF116">
        <f t="shared" si="148"/>
        <v>-0.3100427</v>
      </c>
      <c r="EG116">
        <f t="shared" si="149"/>
        <v>-3.7728800000000062E-2</v>
      </c>
      <c r="EH116">
        <f t="shared" si="150"/>
        <v>0.32935050000000032</v>
      </c>
      <c r="EI116">
        <f t="shared" si="151"/>
        <v>-0.79429389999999955</v>
      </c>
      <c r="EJ116">
        <f t="shared" si="152"/>
        <v>-1.1292506000000002</v>
      </c>
      <c r="EK116">
        <f t="shared" si="153"/>
        <v>2.1896447999999999</v>
      </c>
      <c r="EL116">
        <f t="shared" si="154"/>
        <v>-9.8031500000000049E-2</v>
      </c>
      <c r="EM116">
        <f t="shared" si="155"/>
        <v>0</v>
      </c>
      <c r="EN116">
        <f t="shared" si="156"/>
        <v>6.8999999999999986</v>
      </c>
      <c r="EO116">
        <f t="shared" si="157"/>
        <v>0</v>
      </c>
      <c r="EP116">
        <f t="shared" si="158"/>
        <v>-6.78898E-2</v>
      </c>
      <c r="EQ116">
        <f t="shared" si="159"/>
        <v>1.1159499999999989E-2</v>
      </c>
      <c r="ER116">
        <f t="shared" si="160"/>
        <v>1.4177885000000001</v>
      </c>
      <c r="ES116">
        <f t="shared" si="161"/>
        <v>0.25476980000000005</v>
      </c>
      <c r="ET116">
        <f t="shared" si="162"/>
        <v>2.5050919</v>
      </c>
      <c r="EU116">
        <f t="shared" si="163"/>
        <v>1.9689120999999998</v>
      </c>
      <c r="EV116">
        <f t="shared" si="164"/>
        <v>0.76934139999999995</v>
      </c>
      <c r="EW116">
        <f t="shared" si="165"/>
        <v>0</v>
      </c>
      <c r="EX116">
        <f t="shared" si="166"/>
        <v>3.8000000000000007</v>
      </c>
      <c r="EY116">
        <f t="shared" si="167"/>
        <v>0</v>
      </c>
      <c r="EZ116">
        <f t="shared" si="168"/>
        <v>-0.69644410000000001</v>
      </c>
      <c r="FA116">
        <f t="shared" si="169"/>
        <v>0.37359009999999998</v>
      </c>
      <c r="FB116">
        <f t="shared" si="170"/>
        <v>1.0954693000000002</v>
      </c>
      <c r="FC116">
        <f t="shared" si="171"/>
        <v>-0.54395489999999924</v>
      </c>
      <c r="FD116">
        <f t="shared" si="172"/>
        <v>-2.2835831999999994</v>
      </c>
      <c r="FE116">
        <f t="shared" si="173"/>
        <v>5.8666942000000004</v>
      </c>
      <c r="FF116">
        <f t="shared" si="174"/>
        <v>-3.9546100000000139E-2</v>
      </c>
      <c r="FG116">
        <f t="shared" si="175"/>
        <v>0</v>
      </c>
      <c r="FH116">
        <f t="shared" si="176"/>
        <v>0.59999999999999787</v>
      </c>
      <c r="FI116">
        <f t="shared" si="177"/>
        <v>0</v>
      </c>
      <c r="FJ116">
        <f t="shared" si="178"/>
        <v>-0.30778419999999995</v>
      </c>
      <c r="FK116">
        <f t="shared" si="179"/>
        <v>-3.298720000000005E-2</v>
      </c>
      <c r="FL116">
        <f t="shared" si="180"/>
        <v>0.40579160000000014</v>
      </c>
      <c r="FM116">
        <f t="shared" si="181"/>
        <v>-0.75022889999999975</v>
      </c>
      <c r="FN116">
        <f t="shared" si="182"/>
        <v>-0.89193679999999942</v>
      </c>
      <c r="FO116">
        <f t="shared" si="183"/>
        <v>2.1880765000000002</v>
      </c>
      <c r="FP116">
        <f t="shared" si="184"/>
        <v>-4.5014300000000063E-2</v>
      </c>
      <c r="FQ116">
        <f t="shared" si="185"/>
        <v>0</v>
      </c>
      <c r="FR116">
        <f t="shared" si="186"/>
        <v>3.5</v>
      </c>
      <c r="FS116">
        <f t="shared" si="187"/>
        <v>0</v>
      </c>
      <c r="FT116">
        <f t="shared" si="188"/>
        <v>1.045649999999998E-2</v>
      </c>
      <c r="FU116">
        <f t="shared" si="189"/>
        <v>-6.217339999999999E-2</v>
      </c>
      <c r="FV116">
        <f t="shared" si="190"/>
        <v>0.66879900000000037</v>
      </c>
      <c r="FW116">
        <f t="shared" si="191"/>
        <v>0.7734899000000004</v>
      </c>
      <c r="FX116">
        <f t="shared" si="192"/>
        <v>-1.8338284999999996</v>
      </c>
      <c r="FY116">
        <f t="shared" si="193"/>
        <v>3.9904940000000004</v>
      </c>
      <c r="FZ116">
        <f t="shared" si="194"/>
        <v>-0.12198770000000003</v>
      </c>
      <c r="GA116">
        <f t="shared" si="195"/>
        <v>0</v>
      </c>
      <c r="GB116">
        <f t="shared" si="196"/>
        <v>0.89999999999999858</v>
      </c>
      <c r="GC116">
        <f t="shared" si="197"/>
        <v>0</v>
      </c>
      <c r="GD116">
        <f t="shared" si="198"/>
        <v>0.20606800000000003</v>
      </c>
      <c r="GE116">
        <f t="shared" si="199"/>
        <v>4.0163899999999975E-2</v>
      </c>
      <c r="GF116">
        <f t="shared" si="200"/>
        <v>2.9167700000000352E-2</v>
      </c>
      <c r="GG116">
        <f t="shared" si="201"/>
        <v>0.56868070000000071</v>
      </c>
      <c r="GH116">
        <f t="shared" si="202"/>
        <v>0.65937800000000024</v>
      </c>
      <c r="GI116">
        <f t="shared" si="203"/>
        <v>-0.73240950000000016</v>
      </c>
      <c r="GJ116">
        <f t="shared" si="204"/>
        <v>0.10825229999999997</v>
      </c>
      <c r="GK116">
        <f t="shared" si="205"/>
        <v>0</v>
      </c>
    </row>
    <row r="117" spans="1:193" x14ac:dyDescent="0.25">
      <c r="A117" t="s">
        <v>459</v>
      </c>
      <c r="B117">
        <v>23.2</v>
      </c>
      <c r="C117">
        <v>0.5</v>
      </c>
      <c r="D117">
        <v>0.67021609999999998</v>
      </c>
      <c r="E117">
        <v>0.54941070000000003</v>
      </c>
      <c r="F117">
        <v>3.2779367000000001</v>
      </c>
      <c r="G117">
        <v>5.2827840000000004</v>
      </c>
      <c r="H117">
        <v>3.6124744</v>
      </c>
      <c r="I117">
        <v>7.3629388999999996</v>
      </c>
      <c r="J117">
        <v>1.9127021</v>
      </c>
      <c r="K117">
        <v>8.7093000000000004E-2</v>
      </c>
      <c r="L117" s="2">
        <v>23</v>
      </c>
      <c r="M117" s="2">
        <v>0.5</v>
      </c>
      <c r="N117" s="2">
        <v>0.62341100000000005</v>
      </c>
      <c r="O117" s="2">
        <v>0.54941070000000003</v>
      </c>
      <c r="P117" s="2">
        <v>3.2476416000000001</v>
      </c>
      <c r="Q117" s="2">
        <v>5.2827840000000004</v>
      </c>
      <c r="R117" s="2">
        <v>3.6082212999999999</v>
      </c>
      <c r="S117" s="2">
        <v>7.2631636000000004</v>
      </c>
      <c r="T117" s="2">
        <v>1.8942956</v>
      </c>
      <c r="U117" s="2">
        <v>8.7093000000000004E-2</v>
      </c>
      <c r="V117" s="2">
        <v>22.8</v>
      </c>
      <c r="W117" s="2">
        <v>0.5</v>
      </c>
      <c r="X117" s="2">
        <v>0.61780250000000003</v>
      </c>
      <c r="Y117" s="2">
        <v>0.47826619999999997</v>
      </c>
      <c r="Z117" s="2">
        <v>3.3992705000000001</v>
      </c>
      <c r="AA117" s="2">
        <v>4.4401111999999996</v>
      </c>
      <c r="AB117" s="2">
        <v>3.4865271999999998</v>
      </c>
      <c r="AC117" s="2">
        <v>7.8442397000000001</v>
      </c>
      <c r="AD117" s="2">
        <v>1.9619119</v>
      </c>
      <c r="AE117" s="2">
        <v>8.0935999999999994E-2</v>
      </c>
      <c r="AF117" s="2">
        <v>23</v>
      </c>
      <c r="AG117" s="2">
        <v>0.5</v>
      </c>
      <c r="AH117" s="2">
        <v>0.66991160000000005</v>
      </c>
      <c r="AI117" s="2">
        <v>0.54933339999999997</v>
      </c>
      <c r="AJ117" s="2">
        <v>3.2448833000000001</v>
      </c>
      <c r="AK117" s="2">
        <v>5.2804865999999997</v>
      </c>
      <c r="AL117" s="2">
        <v>3.6012849999999998</v>
      </c>
      <c r="AM117" s="2">
        <v>7.2612642999999997</v>
      </c>
      <c r="AN117" s="2">
        <v>1.8930327</v>
      </c>
      <c r="AO117" s="2">
        <v>8.7093000000000004E-2</v>
      </c>
      <c r="AP117" s="2">
        <v>15.5</v>
      </c>
      <c r="AQ117" s="2">
        <v>0.5</v>
      </c>
      <c r="AR117" s="2">
        <v>0.55130230000000002</v>
      </c>
      <c r="AS117" s="2">
        <v>0.49482870000000001</v>
      </c>
      <c r="AT117" s="2">
        <v>1.8874445</v>
      </c>
      <c r="AU117" s="2">
        <v>4.4227528999999999</v>
      </c>
      <c r="AV117" s="2">
        <v>0.61879700000000004</v>
      </c>
      <c r="AW117" s="2">
        <v>5.8284358999999997</v>
      </c>
      <c r="AX117" s="2">
        <v>1.138274</v>
      </c>
      <c r="AY117" s="2">
        <v>9.3760800000000005E-2</v>
      </c>
      <c r="AZ117" s="2">
        <v>17.2</v>
      </c>
      <c r="BA117" s="2">
        <v>0.5</v>
      </c>
      <c r="BB117" s="2">
        <v>0.88012029999999997</v>
      </c>
      <c r="BC117" s="2">
        <v>9.24175E-2</v>
      </c>
      <c r="BD117" s="2">
        <v>1.9507429999999999</v>
      </c>
      <c r="BE117" s="2">
        <v>5.8415875000000002</v>
      </c>
      <c r="BF117" s="2">
        <v>4.7798442999999997</v>
      </c>
      <c r="BG117" s="2">
        <v>1.607316</v>
      </c>
      <c r="BH117" s="2">
        <v>1.5951070000000001</v>
      </c>
      <c r="BI117" s="2">
        <v>5.2230600000000002E-2</v>
      </c>
      <c r="BJ117" s="2">
        <v>22.6</v>
      </c>
      <c r="BK117" s="2">
        <v>0.5</v>
      </c>
      <c r="BL117" s="2">
        <v>0.66685779999999995</v>
      </c>
      <c r="BM117" s="2">
        <v>0.54236830000000003</v>
      </c>
      <c r="BN117" s="2">
        <v>3.1615579</v>
      </c>
      <c r="BO117" s="2">
        <v>5.2334652000000004</v>
      </c>
      <c r="BP117" s="2">
        <v>3.4088894999999999</v>
      </c>
      <c r="BQ117" s="2">
        <v>7.1847320000000003</v>
      </c>
      <c r="BR117" s="2">
        <v>1.8494638999999999</v>
      </c>
      <c r="BS117" s="2">
        <v>8.7093000000000004E-2</v>
      </c>
      <c r="BT117" s="2">
        <v>19.5</v>
      </c>
      <c r="BU117" s="2">
        <v>0.5</v>
      </c>
      <c r="BV117" s="2">
        <v>0.26201829999999998</v>
      </c>
      <c r="BW117" s="2">
        <v>0.45650879999999999</v>
      </c>
      <c r="BX117" s="2">
        <v>3.2558123999999999</v>
      </c>
      <c r="BY117" s="2">
        <v>2.2783658999999998</v>
      </c>
      <c r="BZ117" s="2">
        <v>3.3516816999999999</v>
      </c>
      <c r="CA117" s="2">
        <v>7.4990578000000001</v>
      </c>
      <c r="CB117" s="2">
        <v>1.8786231</v>
      </c>
      <c r="CC117" s="2">
        <v>8.0935999999999994E-2</v>
      </c>
      <c r="CD117" s="2">
        <v>22.6</v>
      </c>
      <c r="CE117" s="2">
        <v>0.5</v>
      </c>
      <c r="CF117" s="2">
        <v>0.44024829999999998</v>
      </c>
      <c r="CG117" s="2">
        <v>0.47871399999999997</v>
      </c>
      <c r="CH117" s="2">
        <v>3.4422497999999999</v>
      </c>
      <c r="CI117" s="2">
        <v>4.1715802999999996</v>
      </c>
      <c r="CJ117" s="2">
        <v>3.0203213999999998</v>
      </c>
      <c r="CK117" s="2">
        <v>8.5782889999999998</v>
      </c>
      <c r="CL117" s="2">
        <v>1.9012467</v>
      </c>
      <c r="CM117" s="2">
        <v>9.1200600000000007E-2</v>
      </c>
      <c r="CO117" t="str">
        <f t="shared" si="105"/>
        <v>IA_Palo Alto1002</v>
      </c>
      <c r="CP117">
        <f t="shared" si="106"/>
        <v>23.2</v>
      </c>
      <c r="CQ117">
        <f t="shared" si="107"/>
        <v>0.5</v>
      </c>
      <c r="CR117">
        <f t="shared" si="108"/>
        <v>0.67021609999999998</v>
      </c>
      <c r="CS117">
        <f t="shared" si="109"/>
        <v>0.54941070000000003</v>
      </c>
      <c r="CT117">
        <f t="shared" si="110"/>
        <v>3.2779367000000001</v>
      </c>
      <c r="CU117">
        <f t="shared" si="111"/>
        <v>5.2827840000000004</v>
      </c>
      <c r="CV117">
        <f t="shared" si="112"/>
        <v>3.6124744</v>
      </c>
      <c r="CW117">
        <f t="shared" si="113"/>
        <v>7.3629388999999996</v>
      </c>
      <c r="CX117">
        <f t="shared" si="114"/>
        <v>1.9127021</v>
      </c>
      <c r="CY117">
        <f t="shared" si="115"/>
        <v>8.7093000000000004E-2</v>
      </c>
      <c r="CZ117">
        <f t="shared" si="116"/>
        <v>3.8000000000000078</v>
      </c>
      <c r="DA117">
        <f t="shared" si="117"/>
        <v>0.5</v>
      </c>
      <c r="DB117">
        <f t="shared" si="118"/>
        <v>2.0159400000000161E-2</v>
      </c>
      <c r="DC117">
        <f t="shared" si="119"/>
        <v>-0.20402730000000024</v>
      </c>
      <c r="DD117">
        <f t="shared" si="120"/>
        <v>0.64404609999999884</v>
      </c>
      <c r="DE117">
        <f t="shared" si="121"/>
        <v>-2.835440000000311E-2</v>
      </c>
      <c r="DF117">
        <f t="shared" si="122"/>
        <v>0.58824659999999884</v>
      </c>
      <c r="DG117">
        <f t="shared" si="123"/>
        <v>1.5259260000000028</v>
      </c>
      <c r="DH117">
        <f t="shared" si="124"/>
        <v>0.72304020000000024</v>
      </c>
      <c r="DI117">
        <f t="shared" si="125"/>
        <v>5.0691999999999987E-2</v>
      </c>
      <c r="DJ117">
        <f t="shared" si="126"/>
        <v>0.19999999999999929</v>
      </c>
      <c r="DK117">
        <f t="shared" si="127"/>
        <v>0</v>
      </c>
      <c r="DL117">
        <f t="shared" si="128"/>
        <v>4.6805099999999933E-2</v>
      </c>
      <c r="DM117">
        <f t="shared" si="129"/>
        <v>0</v>
      </c>
      <c r="DN117">
        <f t="shared" si="130"/>
        <v>3.0295100000000019E-2</v>
      </c>
      <c r="DO117">
        <f t="shared" si="131"/>
        <v>0</v>
      </c>
      <c r="DP117">
        <f t="shared" si="132"/>
        <v>4.2531000000001207E-3</v>
      </c>
      <c r="DQ117">
        <f t="shared" si="133"/>
        <v>9.9775299999999234E-2</v>
      </c>
      <c r="DR117">
        <f t="shared" si="134"/>
        <v>1.8406499999999992E-2</v>
      </c>
      <c r="DS117">
        <f t="shared" si="135"/>
        <v>0</v>
      </c>
      <c r="DT117">
        <f t="shared" si="136"/>
        <v>0.39999999999999858</v>
      </c>
      <c r="DU117">
        <f t="shared" si="137"/>
        <v>0</v>
      </c>
      <c r="DV117">
        <f t="shared" si="138"/>
        <v>5.2413599999999949E-2</v>
      </c>
      <c r="DW117">
        <f t="shared" si="139"/>
        <v>7.1144500000000055E-2</v>
      </c>
      <c r="DX117">
        <f t="shared" si="140"/>
        <v>-0.12133379999999994</v>
      </c>
      <c r="DY117">
        <f t="shared" si="141"/>
        <v>0.84267280000000078</v>
      </c>
      <c r="DZ117">
        <f t="shared" si="142"/>
        <v>0.12594720000000015</v>
      </c>
      <c r="EA117">
        <f t="shared" si="143"/>
        <v>-0.48130080000000053</v>
      </c>
      <c r="EB117">
        <f t="shared" si="144"/>
        <v>-4.9209800000000081E-2</v>
      </c>
      <c r="EC117">
        <f t="shared" si="145"/>
        <v>6.1570000000000097E-3</v>
      </c>
      <c r="ED117">
        <f t="shared" si="146"/>
        <v>0.19999999999999929</v>
      </c>
      <c r="EE117">
        <f t="shared" si="147"/>
        <v>0</v>
      </c>
      <c r="EF117">
        <f t="shared" si="148"/>
        <v>3.0449999999992983E-4</v>
      </c>
      <c r="EG117">
        <f t="shared" si="149"/>
        <v>7.7300000000057878E-5</v>
      </c>
      <c r="EH117">
        <f t="shared" si="150"/>
        <v>3.3053400000000011E-2</v>
      </c>
      <c r="EI117">
        <f t="shared" si="151"/>
        <v>2.2974000000006711E-3</v>
      </c>
      <c r="EJ117">
        <f t="shared" si="152"/>
        <v>1.1189400000000127E-2</v>
      </c>
      <c r="EK117">
        <f t="shared" si="153"/>
        <v>0.10167459999999995</v>
      </c>
      <c r="EL117">
        <f t="shared" si="154"/>
        <v>1.9669399999999948E-2</v>
      </c>
      <c r="EM117">
        <f t="shared" si="155"/>
        <v>0</v>
      </c>
      <c r="EN117">
        <f t="shared" si="156"/>
        <v>7.6999999999999993</v>
      </c>
      <c r="EO117">
        <f t="shared" si="157"/>
        <v>0</v>
      </c>
      <c r="EP117">
        <f t="shared" si="158"/>
        <v>0.11891379999999996</v>
      </c>
      <c r="EQ117">
        <f t="shared" si="159"/>
        <v>5.4582000000000019E-2</v>
      </c>
      <c r="ER117">
        <f t="shared" si="160"/>
        <v>1.3904922000000002</v>
      </c>
      <c r="ES117">
        <f t="shared" si="161"/>
        <v>0.86003110000000049</v>
      </c>
      <c r="ET117">
        <f t="shared" si="162"/>
        <v>2.9936774000000002</v>
      </c>
      <c r="EU117">
        <f t="shared" si="163"/>
        <v>1.534503</v>
      </c>
      <c r="EV117">
        <f t="shared" si="164"/>
        <v>0.77442809999999995</v>
      </c>
      <c r="EW117">
        <f t="shared" si="165"/>
        <v>-6.6678000000000015E-3</v>
      </c>
      <c r="EX117">
        <f t="shared" si="166"/>
        <v>6</v>
      </c>
      <c r="EY117">
        <f t="shared" si="167"/>
        <v>0</v>
      </c>
      <c r="EZ117">
        <f t="shared" si="168"/>
        <v>-0.20990419999999999</v>
      </c>
      <c r="FA117">
        <f t="shared" si="169"/>
        <v>0.45699320000000004</v>
      </c>
      <c r="FB117">
        <f t="shared" si="170"/>
        <v>1.3271937000000003</v>
      </c>
      <c r="FC117">
        <f t="shared" si="171"/>
        <v>-0.55880349999999979</v>
      </c>
      <c r="FD117">
        <f t="shared" si="172"/>
        <v>-1.1673698999999997</v>
      </c>
      <c r="FE117">
        <f t="shared" si="173"/>
        <v>5.7556228999999997</v>
      </c>
      <c r="FF117">
        <f t="shared" si="174"/>
        <v>0.31759509999999991</v>
      </c>
      <c r="FG117">
        <f t="shared" si="175"/>
        <v>3.4862400000000002E-2</v>
      </c>
      <c r="FH117">
        <f t="shared" si="176"/>
        <v>0.59999999999999787</v>
      </c>
      <c r="FI117">
        <f t="shared" si="177"/>
        <v>0</v>
      </c>
      <c r="FJ117">
        <f t="shared" si="178"/>
        <v>3.3583000000000363E-3</v>
      </c>
      <c r="FK117">
        <f t="shared" si="179"/>
        <v>7.0424000000000042E-3</v>
      </c>
      <c r="FL117">
        <f t="shared" si="180"/>
        <v>0.11637880000000012</v>
      </c>
      <c r="FM117">
        <f t="shared" si="181"/>
        <v>4.9318799999999996E-2</v>
      </c>
      <c r="FN117">
        <f t="shared" si="182"/>
        <v>0.20358490000000007</v>
      </c>
      <c r="FO117">
        <f t="shared" si="183"/>
        <v>0.17820689999999928</v>
      </c>
      <c r="FP117">
        <f t="shared" si="184"/>
        <v>6.3238200000000022E-2</v>
      </c>
      <c r="FQ117">
        <f t="shared" si="185"/>
        <v>0</v>
      </c>
      <c r="FR117">
        <f t="shared" si="186"/>
        <v>3.6999999999999993</v>
      </c>
      <c r="FS117">
        <f t="shared" si="187"/>
        <v>0</v>
      </c>
      <c r="FT117">
        <f t="shared" si="188"/>
        <v>0.4081978</v>
      </c>
      <c r="FU117">
        <f t="shared" si="189"/>
        <v>9.2901900000000037E-2</v>
      </c>
      <c r="FV117">
        <f t="shared" si="190"/>
        <v>2.2124300000000208E-2</v>
      </c>
      <c r="FW117">
        <f t="shared" si="191"/>
        <v>3.0044181000000005</v>
      </c>
      <c r="FX117">
        <f t="shared" si="192"/>
        <v>0.2607927000000001</v>
      </c>
      <c r="FY117">
        <f t="shared" si="193"/>
        <v>-0.13611890000000049</v>
      </c>
      <c r="FZ117">
        <f t="shared" si="194"/>
        <v>3.407899999999997E-2</v>
      </c>
      <c r="GA117">
        <f t="shared" si="195"/>
        <v>6.1570000000000097E-3</v>
      </c>
      <c r="GB117">
        <f t="shared" si="196"/>
        <v>0.59999999999999787</v>
      </c>
      <c r="GC117">
        <f t="shared" si="197"/>
        <v>0</v>
      </c>
      <c r="GD117">
        <f t="shared" si="198"/>
        <v>0.2299678</v>
      </c>
      <c r="GE117">
        <f t="shared" si="199"/>
        <v>7.0696700000000057E-2</v>
      </c>
      <c r="GF117">
        <f t="shared" si="200"/>
        <v>-0.16431309999999977</v>
      </c>
      <c r="GG117">
        <f t="shared" si="201"/>
        <v>1.1112037000000008</v>
      </c>
      <c r="GH117">
        <f t="shared" si="202"/>
        <v>0.59215300000000015</v>
      </c>
      <c r="GI117">
        <f t="shared" si="203"/>
        <v>-1.2153501000000002</v>
      </c>
      <c r="GJ117">
        <f t="shared" si="204"/>
        <v>1.1455400000000004E-2</v>
      </c>
      <c r="GK117">
        <f t="shared" si="205"/>
        <v>-4.1076000000000029E-3</v>
      </c>
    </row>
    <row r="118" spans="1:193" x14ac:dyDescent="0.25">
      <c r="A118" t="s">
        <v>460</v>
      </c>
      <c r="B118">
        <v>25.3</v>
      </c>
      <c r="C118">
        <v>0.5</v>
      </c>
      <c r="D118">
        <v>0.89662059999999999</v>
      </c>
      <c r="E118">
        <v>0.77492360000000005</v>
      </c>
      <c r="F118">
        <v>2.2780022999999998</v>
      </c>
      <c r="G118">
        <v>10.5058317</v>
      </c>
      <c r="H118">
        <v>5.0512357000000003</v>
      </c>
      <c r="I118">
        <v>3.3751166000000001</v>
      </c>
      <c r="J118">
        <v>1.9144261</v>
      </c>
      <c r="K118">
        <v>9.2731499999999994E-2</v>
      </c>
      <c r="L118" s="2">
        <v>25.2</v>
      </c>
      <c r="M118" s="2">
        <v>0.5</v>
      </c>
      <c r="N118" s="2">
        <v>0.79228560000000003</v>
      </c>
      <c r="O118" s="2">
        <v>0.77492360000000005</v>
      </c>
      <c r="P118" s="2">
        <v>2.2662420000000001</v>
      </c>
      <c r="Q118" s="2">
        <v>10.5058317</v>
      </c>
      <c r="R118" s="2">
        <v>5.0438847999999998</v>
      </c>
      <c r="S118" s="2">
        <v>3.3410856999999998</v>
      </c>
      <c r="T118" s="2">
        <v>1.9063030000000001</v>
      </c>
      <c r="U118" s="2">
        <v>9.2731499999999994E-2</v>
      </c>
      <c r="V118" s="2">
        <v>24.9</v>
      </c>
      <c r="W118" s="2">
        <v>0.5</v>
      </c>
      <c r="X118" s="2">
        <v>0.55047849999999998</v>
      </c>
      <c r="Y118" s="2">
        <v>0.59534290000000001</v>
      </c>
      <c r="Z118" s="2">
        <v>2.7238996000000002</v>
      </c>
      <c r="AA118" s="2">
        <v>7.7923675000000001</v>
      </c>
      <c r="AB118" s="2">
        <v>4.0298147000000002</v>
      </c>
      <c r="AC118" s="2">
        <v>6.5779728999999998</v>
      </c>
      <c r="AD118" s="2">
        <v>2.0072969999999999</v>
      </c>
      <c r="AE118" s="2">
        <v>0.13087009999999999</v>
      </c>
      <c r="AF118" s="2">
        <v>25.2</v>
      </c>
      <c r="AG118" s="2">
        <v>0.5</v>
      </c>
      <c r="AH118" s="2">
        <v>0.8963875</v>
      </c>
      <c r="AI118" s="2">
        <v>0.77482899999999999</v>
      </c>
      <c r="AJ118" s="2">
        <v>2.2581188999999999</v>
      </c>
      <c r="AK118" s="2">
        <v>10.5039654</v>
      </c>
      <c r="AL118" s="2">
        <v>5.0402379000000002</v>
      </c>
      <c r="AM118" s="2">
        <v>3.3159803999999999</v>
      </c>
      <c r="AN118" s="2">
        <v>1.9008901</v>
      </c>
      <c r="AO118" s="2">
        <v>9.2731499999999994E-2</v>
      </c>
      <c r="AP118" s="2">
        <v>18.3</v>
      </c>
      <c r="AQ118" s="2">
        <v>0.5</v>
      </c>
      <c r="AR118" s="2">
        <v>0.40799259999999998</v>
      </c>
      <c r="AS118" s="2">
        <v>0.56241079999999999</v>
      </c>
      <c r="AT118" s="2">
        <v>2.0372167000000001</v>
      </c>
      <c r="AU118" s="2">
        <v>6.0555738999999997</v>
      </c>
      <c r="AV118" s="2">
        <v>0.80796710000000005</v>
      </c>
      <c r="AW118" s="2">
        <v>6.4799309000000003</v>
      </c>
      <c r="AX118" s="2">
        <v>1.3393619000000001</v>
      </c>
      <c r="AY118" s="2">
        <v>0.135772</v>
      </c>
      <c r="AZ118" s="2">
        <v>18.600000000000001</v>
      </c>
      <c r="BA118" s="2">
        <v>0.5</v>
      </c>
      <c r="BB118" s="2">
        <v>0.63040580000000002</v>
      </c>
      <c r="BC118" s="2">
        <v>9.2788999999999996E-2</v>
      </c>
      <c r="BD118" s="2">
        <v>1.6038152999999999</v>
      </c>
      <c r="BE118" s="2">
        <v>7.5016704000000001</v>
      </c>
      <c r="BF118" s="2">
        <v>4.5315637999999998</v>
      </c>
      <c r="BG118" s="2">
        <v>2.3451933999999999</v>
      </c>
      <c r="BH118" s="2">
        <v>1.3559192</v>
      </c>
      <c r="BI118" s="2">
        <v>0.13310859999999999</v>
      </c>
      <c r="BJ118" s="2">
        <v>24.7</v>
      </c>
      <c r="BK118" s="2">
        <v>0.5</v>
      </c>
      <c r="BL118" s="2">
        <v>0.894459</v>
      </c>
      <c r="BM118" s="2">
        <v>0.77115860000000003</v>
      </c>
      <c r="BN118" s="2">
        <v>2.1779348999999999</v>
      </c>
      <c r="BO118" s="2">
        <v>10.463551499999999</v>
      </c>
      <c r="BP118" s="2">
        <v>4.7835526000000002</v>
      </c>
      <c r="BQ118" s="2">
        <v>3.26668</v>
      </c>
      <c r="BR118" s="2">
        <v>1.8258548000000001</v>
      </c>
      <c r="BS118" s="2">
        <v>9.2731499999999994E-2</v>
      </c>
      <c r="BT118" s="2">
        <v>20.3</v>
      </c>
      <c r="BU118" s="2">
        <v>0.5</v>
      </c>
      <c r="BV118" s="2">
        <v>0.13589119999999999</v>
      </c>
      <c r="BW118" s="2">
        <v>0.49172830000000001</v>
      </c>
      <c r="BX118" s="2">
        <v>3.0548603999999999</v>
      </c>
      <c r="BY118" s="2">
        <v>2.3564832</v>
      </c>
      <c r="BZ118" s="2">
        <v>2.7028878000000001</v>
      </c>
      <c r="CA118" s="2">
        <v>8.7843409000000001</v>
      </c>
      <c r="CB118" s="2">
        <v>2.1452298000000001</v>
      </c>
      <c r="CC118" s="2">
        <v>0.138817</v>
      </c>
      <c r="CD118" s="2">
        <v>24.6</v>
      </c>
      <c r="CE118" s="2">
        <v>0.5</v>
      </c>
      <c r="CF118" s="2">
        <v>0.41493999999999998</v>
      </c>
      <c r="CG118" s="2">
        <v>0.56537420000000005</v>
      </c>
      <c r="CH118" s="2">
        <v>2.8703851999999999</v>
      </c>
      <c r="CI118" s="2">
        <v>7.1470699</v>
      </c>
      <c r="CJ118" s="2">
        <v>3.3769974999999999</v>
      </c>
      <c r="CK118" s="2">
        <v>7.6108031</v>
      </c>
      <c r="CL118" s="2">
        <v>2.0740128000000002</v>
      </c>
      <c r="CM118" s="2">
        <v>0.13487769999999999</v>
      </c>
      <c r="CO118" t="str">
        <f t="shared" si="105"/>
        <v>IA_Polk0030</v>
      </c>
      <c r="CP118">
        <f t="shared" si="106"/>
        <v>25.3</v>
      </c>
      <c r="CQ118">
        <f t="shared" si="107"/>
        <v>0.5</v>
      </c>
      <c r="CR118">
        <f t="shared" si="108"/>
        <v>0.89662059999999999</v>
      </c>
      <c r="CS118">
        <f t="shared" si="109"/>
        <v>0.77492360000000005</v>
      </c>
      <c r="CT118">
        <f t="shared" si="110"/>
        <v>2.2780022999999998</v>
      </c>
      <c r="CU118">
        <f t="shared" si="111"/>
        <v>10.5058317</v>
      </c>
      <c r="CV118">
        <f t="shared" si="112"/>
        <v>5.0512357000000003</v>
      </c>
      <c r="CW118">
        <f t="shared" si="113"/>
        <v>3.3751166000000001</v>
      </c>
      <c r="CX118">
        <f t="shared" si="114"/>
        <v>1.9144261</v>
      </c>
      <c r="CY118">
        <f t="shared" si="115"/>
        <v>9.2731499999999994E-2</v>
      </c>
      <c r="CZ118">
        <f t="shared" si="116"/>
        <v>4.6999999999999957</v>
      </c>
      <c r="DA118">
        <f t="shared" si="117"/>
        <v>0.5</v>
      </c>
      <c r="DB118">
        <f t="shared" si="118"/>
        <v>-1.5535039999999998</v>
      </c>
      <c r="DC118">
        <f t="shared" si="119"/>
        <v>-0.79590880000000019</v>
      </c>
      <c r="DD118">
        <f t="shared" si="120"/>
        <v>3.0464569000000012</v>
      </c>
      <c r="DE118">
        <f t="shared" si="121"/>
        <v>-11.214308399999998</v>
      </c>
      <c r="DF118">
        <f t="shared" si="122"/>
        <v>-5.041743700000004</v>
      </c>
      <c r="DG118">
        <f t="shared" si="123"/>
        <v>18.096171099999999</v>
      </c>
      <c r="DH118">
        <f t="shared" si="124"/>
        <v>1.1538859000000004</v>
      </c>
      <c r="DI118">
        <f t="shared" si="125"/>
        <v>0.30251939999999999</v>
      </c>
      <c r="DJ118">
        <f t="shared" si="126"/>
        <v>0.10000000000000142</v>
      </c>
      <c r="DK118">
        <f t="shared" si="127"/>
        <v>0</v>
      </c>
      <c r="DL118">
        <f t="shared" si="128"/>
        <v>0.10433499999999996</v>
      </c>
      <c r="DM118">
        <f t="shared" si="129"/>
        <v>0</v>
      </c>
      <c r="DN118">
        <f t="shared" si="130"/>
        <v>1.1760299999999724E-2</v>
      </c>
      <c r="DO118">
        <f t="shared" si="131"/>
        <v>0</v>
      </c>
      <c r="DP118">
        <f t="shared" si="132"/>
        <v>7.3509000000004932E-3</v>
      </c>
      <c r="DQ118">
        <f t="shared" si="133"/>
        <v>3.4030900000000308E-2</v>
      </c>
      <c r="DR118">
        <f t="shared" si="134"/>
        <v>8.1230999999999387E-3</v>
      </c>
      <c r="DS118">
        <f t="shared" si="135"/>
        <v>0</v>
      </c>
      <c r="DT118">
        <f t="shared" si="136"/>
        <v>0.40000000000000213</v>
      </c>
      <c r="DU118">
        <f t="shared" si="137"/>
        <v>0</v>
      </c>
      <c r="DV118">
        <f t="shared" si="138"/>
        <v>0.34614210000000001</v>
      </c>
      <c r="DW118">
        <f t="shared" si="139"/>
        <v>0.17958070000000004</v>
      </c>
      <c r="DX118">
        <f t="shared" si="140"/>
        <v>-0.44589730000000039</v>
      </c>
      <c r="DY118">
        <f t="shared" si="141"/>
        <v>2.7134641999999998</v>
      </c>
      <c r="DZ118">
        <f t="shared" si="142"/>
        <v>1.0214210000000001</v>
      </c>
      <c r="EA118">
        <f t="shared" si="143"/>
        <v>-3.2028562999999997</v>
      </c>
      <c r="EB118">
        <f t="shared" si="144"/>
        <v>-9.2870899999999867E-2</v>
      </c>
      <c r="EC118">
        <f t="shared" si="145"/>
        <v>-3.8138599999999995E-2</v>
      </c>
      <c r="ED118">
        <f t="shared" si="146"/>
        <v>0.10000000000000142</v>
      </c>
      <c r="EE118">
        <f t="shared" si="147"/>
        <v>0</v>
      </c>
      <c r="EF118">
        <f t="shared" si="148"/>
        <v>2.330999999999861E-4</v>
      </c>
      <c r="EG118">
        <f t="shared" si="149"/>
        <v>9.4600000000055751E-5</v>
      </c>
      <c r="EH118">
        <f t="shared" si="150"/>
        <v>1.9883399999999884E-2</v>
      </c>
      <c r="EI118">
        <f t="shared" si="151"/>
        <v>1.8662999999996543E-3</v>
      </c>
      <c r="EJ118">
        <f t="shared" si="152"/>
        <v>1.0997800000000169E-2</v>
      </c>
      <c r="EK118">
        <f t="shared" si="153"/>
        <v>5.9136200000000194E-2</v>
      </c>
      <c r="EL118">
        <f t="shared" si="154"/>
        <v>1.3535999999999992E-2</v>
      </c>
      <c r="EM118">
        <f t="shared" si="155"/>
        <v>0</v>
      </c>
      <c r="EN118">
        <f t="shared" si="156"/>
        <v>7</v>
      </c>
      <c r="EO118">
        <f t="shared" si="157"/>
        <v>0</v>
      </c>
      <c r="EP118">
        <f t="shared" si="158"/>
        <v>0.48862800000000001</v>
      </c>
      <c r="EQ118">
        <f t="shared" si="159"/>
        <v>0.21251280000000006</v>
      </c>
      <c r="ER118">
        <f t="shared" si="160"/>
        <v>0.24078559999999971</v>
      </c>
      <c r="ES118">
        <f t="shared" si="161"/>
        <v>4.4502578000000002</v>
      </c>
      <c r="ET118">
        <f t="shared" si="162"/>
        <v>4.2432686000000004</v>
      </c>
      <c r="EU118">
        <f t="shared" si="163"/>
        <v>-3.1048143000000001</v>
      </c>
      <c r="EV118">
        <f t="shared" si="164"/>
        <v>0.57506419999999991</v>
      </c>
      <c r="EW118">
        <f t="shared" si="165"/>
        <v>-4.3040500000000009E-2</v>
      </c>
      <c r="EX118">
        <f t="shared" si="166"/>
        <v>6.6999999999999993</v>
      </c>
      <c r="EY118">
        <f t="shared" si="167"/>
        <v>0</v>
      </c>
      <c r="EZ118">
        <f t="shared" si="168"/>
        <v>0.26621479999999997</v>
      </c>
      <c r="FA118">
        <f t="shared" si="169"/>
        <v>0.68213460000000004</v>
      </c>
      <c r="FB118">
        <f t="shared" si="170"/>
        <v>0.67418699999999987</v>
      </c>
      <c r="FC118">
        <f t="shared" si="171"/>
        <v>3.0041612999999998</v>
      </c>
      <c r="FD118">
        <f t="shared" si="172"/>
        <v>0.51967190000000052</v>
      </c>
      <c r="FE118">
        <f t="shared" si="173"/>
        <v>1.0299232000000003</v>
      </c>
      <c r="FF118">
        <f t="shared" si="174"/>
        <v>0.55850690000000003</v>
      </c>
      <c r="FG118">
        <f t="shared" si="175"/>
        <v>-4.0377099999999999E-2</v>
      </c>
      <c r="FH118">
        <f t="shared" si="176"/>
        <v>0.60000000000000142</v>
      </c>
      <c r="FI118">
        <f t="shared" si="177"/>
        <v>0</v>
      </c>
      <c r="FJ118">
        <f t="shared" si="178"/>
        <v>2.1615999999999858E-3</v>
      </c>
      <c r="FK118">
        <f t="shared" si="179"/>
        <v>3.7650000000000183E-3</v>
      </c>
      <c r="FL118">
        <f t="shared" si="180"/>
        <v>0.10006739999999992</v>
      </c>
      <c r="FM118">
        <f t="shared" si="181"/>
        <v>4.2280200000000434E-2</v>
      </c>
      <c r="FN118">
        <f t="shared" si="182"/>
        <v>0.26768310000000017</v>
      </c>
      <c r="FO118">
        <f t="shared" si="183"/>
        <v>0.10843660000000011</v>
      </c>
      <c r="FP118">
        <f t="shared" si="184"/>
        <v>8.8571299999999908E-2</v>
      </c>
      <c r="FQ118">
        <f t="shared" si="185"/>
        <v>0</v>
      </c>
      <c r="FR118">
        <f t="shared" si="186"/>
        <v>5</v>
      </c>
      <c r="FS118">
        <f t="shared" si="187"/>
        <v>0</v>
      </c>
      <c r="FT118">
        <f t="shared" si="188"/>
        <v>0.7607294</v>
      </c>
      <c r="FU118">
        <f t="shared" si="189"/>
        <v>0.28319530000000004</v>
      </c>
      <c r="FV118">
        <f t="shared" si="190"/>
        <v>-0.77685810000000011</v>
      </c>
      <c r="FW118">
        <f t="shared" si="191"/>
        <v>8.1493485000000003</v>
      </c>
      <c r="FX118">
        <f t="shared" si="192"/>
        <v>2.3483479000000003</v>
      </c>
      <c r="FY118">
        <f t="shared" si="193"/>
        <v>-5.4092243</v>
      </c>
      <c r="FZ118">
        <f t="shared" si="194"/>
        <v>-0.23080370000000006</v>
      </c>
      <c r="GA118">
        <f t="shared" si="195"/>
        <v>-4.6085500000000001E-2</v>
      </c>
      <c r="GB118">
        <f t="shared" si="196"/>
        <v>0.69999999999999929</v>
      </c>
      <c r="GC118">
        <f t="shared" si="197"/>
        <v>0</v>
      </c>
      <c r="GD118">
        <f t="shared" si="198"/>
        <v>0.48168060000000001</v>
      </c>
      <c r="GE118">
        <f t="shared" si="199"/>
        <v>0.2095494</v>
      </c>
      <c r="GF118">
        <f t="shared" si="200"/>
        <v>-0.59238290000000005</v>
      </c>
      <c r="GG118">
        <f t="shared" si="201"/>
        <v>3.3587617999999999</v>
      </c>
      <c r="GH118">
        <f t="shared" si="202"/>
        <v>1.6742382000000005</v>
      </c>
      <c r="GI118">
        <f t="shared" si="203"/>
        <v>-4.2356864999999999</v>
      </c>
      <c r="GJ118">
        <f t="shared" si="204"/>
        <v>-0.15958670000000019</v>
      </c>
      <c r="GK118">
        <f t="shared" si="205"/>
        <v>-4.2146199999999995E-2</v>
      </c>
    </row>
    <row r="119" spans="1:193" x14ac:dyDescent="0.25">
      <c r="A119" t="s">
        <v>461</v>
      </c>
      <c r="B119">
        <v>25.2</v>
      </c>
      <c r="C119">
        <v>0.5</v>
      </c>
      <c r="D119">
        <v>0.70378580000000002</v>
      </c>
      <c r="E119">
        <v>0.60552039999999996</v>
      </c>
      <c r="F119">
        <v>3.2741617999999999</v>
      </c>
      <c r="G119">
        <v>5.5888948000000003</v>
      </c>
      <c r="H119">
        <v>3.6520242999999999</v>
      </c>
      <c r="I119">
        <v>8.3321799999999993</v>
      </c>
      <c r="J119">
        <v>2.5050631000000001</v>
      </c>
      <c r="K119">
        <v>0.1272607</v>
      </c>
      <c r="L119" s="2">
        <v>25</v>
      </c>
      <c r="M119" s="2">
        <v>0.5</v>
      </c>
      <c r="N119" s="2">
        <v>0.58834390000000003</v>
      </c>
      <c r="O119" s="2">
        <v>0.60552039999999996</v>
      </c>
      <c r="P119" s="2">
        <v>3.2466495000000002</v>
      </c>
      <c r="Q119" s="2">
        <v>5.5888948000000003</v>
      </c>
      <c r="R119" s="2">
        <v>3.6467919000000002</v>
      </c>
      <c r="S119" s="2">
        <v>8.2416487000000007</v>
      </c>
      <c r="T119" s="2">
        <v>2.4870011999999999</v>
      </c>
      <c r="U119" s="2">
        <v>0.1272607</v>
      </c>
      <c r="V119" s="2">
        <v>24.9</v>
      </c>
      <c r="W119" s="2">
        <v>0.5</v>
      </c>
      <c r="X119" s="2">
        <v>0.74065020000000004</v>
      </c>
      <c r="Y119" s="2">
        <v>0.60429580000000005</v>
      </c>
      <c r="Z119" s="2">
        <v>3.1151816999999999</v>
      </c>
      <c r="AA119" s="2">
        <v>5.9686326999999997</v>
      </c>
      <c r="AB119" s="2">
        <v>3.9808048999999999</v>
      </c>
      <c r="AC119" s="2">
        <v>7.5187720999999996</v>
      </c>
      <c r="AD119" s="2">
        <v>2.4248132999999998</v>
      </c>
      <c r="AE119" s="2">
        <v>0.1249844</v>
      </c>
      <c r="AF119" s="2">
        <v>25.1</v>
      </c>
      <c r="AG119" s="2">
        <v>0.5</v>
      </c>
      <c r="AH119" s="2">
        <v>0.70356569999999996</v>
      </c>
      <c r="AI119" s="2">
        <v>0.60545309999999997</v>
      </c>
      <c r="AJ119" s="2">
        <v>3.2413558999999998</v>
      </c>
      <c r="AK119" s="2">
        <v>5.5877061000000001</v>
      </c>
      <c r="AL119" s="2">
        <v>3.6422884</v>
      </c>
      <c r="AM119" s="2">
        <v>8.2265061999999993</v>
      </c>
      <c r="AN119" s="2">
        <v>2.4831740999999998</v>
      </c>
      <c r="AO119" s="2">
        <v>0.1272607</v>
      </c>
      <c r="AP119" s="2">
        <v>16.8</v>
      </c>
      <c r="AQ119" s="2">
        <v>0.5</v>
      </c>
      <c r="AR119" s="2">
        <v>0.78928500000000001</v>
      </c>
      <c r="AS119" s="2">
        <v>0.61024789999999995</v>
      </c>
      <c r="AT119" s="2">
        <v>1.7221128000000001</v>
      </c>
      <c r="AU119" s="2">
        <v>5.8546456999999998</v>
      </c>
      <c r="AV119" s="2">
        <v>0.81585249999999998</v>
      </c>
      <c r="AW119" s="2">
        <v>5.2400660999999999</v>
      </c>
      <c r="AX119" s="2">
        <v>1.1964916999999999</v>
      </c>
      <c r="AY119" s="2">
        <v>0.11756460000000001</v>
      </c>
      <c r="AZ119" s="2">
        <v>18</v>
      </c>
      <c r="BA119" s="2">
        <v>0.5</v>
      </c>
      <c r="BB119" s="2">
        <v>0.67196429999999996</v>
      </c>
      <c r="BC119" s="2">
        <v>9.4181200000000007E-2</v>
      </c>
      <c r="BD119" s="2">
        <v>1.2968035</v>
      </c>
      <c r="BE119" s="2">
        <v>8.5558537999999995</v>
      </c>
      <c r="BF119" s="2">
        <v>5.0843124</v>
      </c>
      <c r="BG119" s="2">
        <v>0.66381259999999997</v>
      </c>
      <c r="BH119" s="2">
        <v>1.1224806000000001</v>
      </c>
      <c r="BI119" s="2">
        <v>9.8417699999999997E-2</v>
      </c>
      <c r="BJ119" s="2">
        <v>24.7</v>
      </c>
      <c r="BK119" s="2">
        <v>0.5</v>
      </c>
      <c r="BL119" s="2">
        <v>0.74218799999999996</v>
      </c>
      <c r="BM119" s="2">
        <v>0.6131221</v>
      </c>
      <c r="BN119" s="2">
        <v>3.042999</v>
      </c>
      <c r="BO119" s="2">
        <v>6.1550241000000003</v>
      </c>
      <c r="BP119" s="2">
        <v>3.7721784</v>
      </c>
      <c r="BQ119" s="2">
        <v>7.4381003000000003</v>
      </c>
      <c r="BR119" s="2">
        <v>2.3547823000000001</v>
      </c>
      <c r="BS119" s="2">
        <v>0.1249844</v>
      </c>
      <c r="BT119" s="2">
        <v>20.6</v>
      </c>
      <c r="BU119" s="2">
        <v>0.5</v>
      </c>
      <c r="BV119" s="2">
        <v>0.26713690000000001</v>
      </c>
      <c r="BW119" s="2">
        <v>0.53633620000000004</v>
      </c>
      <c r="BX119" s="2">
        <v>2.8820519</v>
      </c>
      <c r="BY119" s="2">
        <v>3.2154615</v>
      </c>
      <c r="BZ119" s="2">
        <v>3.8321532999999999</v>
      </c>
      <c r="CA119" s="2">
        <v>7.0957803999999998</v>
      </c>
      <c r="CB119" s="2">
        <v>2.1906080000000001</v>
      </c>
      <c r="CC119" s="2">
        <v>0.13395299999999999</v>
      </c>
      <c r="CD119" s="2">
        <v>24.4</v>
      </c>
      <c r="CE119" s="2">
        <v>0.5</v>
      </c>
      <c r="CF119" s="2">
        <v>0.56939910000000005</v>
      </c>
      <c r="CG119" s="2">
        <v>0.62795230000000002</v>
      </c>
      <c r="CH119" s="2">
        <v>3.1065575999999999</v>
      </c>
      <c r="CI119" s="2">
        <v>5.9157434000000002</v>
      </c>
      <c r="CJ119" s="2">
        <v>3.6865888</v>
      </c>
      <c r="CK119" s="2">
        <v>7.5096759999999998</v>
      </c>
      <c r="CL119" s="2">
        <v>2.4427240000000001</v>
      </c>
      <c r="CM119" s="2">
        <v>0.11756460000000001</v>
      </c>
      <c r="CO119" t="str">
        <f t="shared" si="105"/>
        <v>IA_Polk2510</v>
      </c>
      <c r="CP119">
        <f t="shared" si="106"/>
        <v>25.2</v>
      </c>
      <c r="CQ119">
        <f t="shared" si="107"/>
        <v>0.5</v>
      </c>
      <c r="CR119">
        <f t="shared" si="108"/>
        <v>0.70378580000000002</v>
      </c>
      <c r="CS119">
        <f t="shared" si="109"/>
        <v>0.60552039999999996</v>
      </c>
      <c r="CT119">
        <f t="shared" si="110"/>
        <v>3.2741617999999999</v>
      </c>
      <c r="CU119">
        <f t="shared" si="111"/>
        <v>5.5888948000000003</v>
      </c>
      <c r="CV119">
        <f t="shared" si="112"/>
        <v>3.6520242999999999</v>
      </c>
      <c r="CW119">
        <f t="shared" si="113"/>
        <v>8.3321799999999993</v>
      </c>
      <c r="CX119">
        <f t="shared" si="114"/>
        <v>2.5050631000000001</v>
      </c>
      <c r="CY119">
        <f t="shared" si="115"/>
        <v>0.1272607</v>
      </c>
      <c r="CZ119">
        <f t="shared" si="116"/>
        <v>3.100000000000005</v>
      </c>
      <c r="DA119">
        <f t="shared" si="117"/>
        <v>0.5</v>
      </c>
      <c r="DB119">
        <f t="shared" si="118"/>
        <v>0.1460324999999999</v>
      </c>
      <c r="DC119">
        <f t="shared" si="119"/>
        <v>5.8466200000000246E-2</v>
      </c>
      <c r="DD119">
        <f t="shared" si="120"/>
        <v>-1.2654206999999982</v>
      </c>
      <c r="DE119">
        <f t="shared" si="121"/>
        <v>7.719698499999998</v>
      </c>
      <c r="DF119">
        <f t="shared" si="122"/>
        <v>2.8968005000000008</v>
      </c>
      <c r="DG119">
        <f t="shared" si="123"/>
        <v>-6.3908975999999935</v>
      </c>
      <c r="DH119">
        <f t="shared" si="124"/>
        <v>-0.83336650000000079</v>
      </c>
      <c r="DI119">
        <f t="shared" si="125"/>
        <v>8.1165199999999965E-2</v>
      </c>
      <c r="DJ119">
        <f t="shared" si="126"/>
        <v>0.19999999999999929</v>
      </c>
      <c r="DK119">
        <f t="shared" si="127"/>
        <v>0</v>
      </c>
      <c r="DL119">
        <f t="shared" si="128"/>
        <v>0.11544189999999999</v>
      </c>
      <c r="DM119">
        <f t="shared" si="129"/>
        <v>0</v>
      </c>
      <c r="DN119">
        <f t="shared" si="130"/>
        <v>2.7512299999999712E-2</v>
      </c>
      <c r="DO119">
        <f t="shared" si="131"/>
        <v>0</v>
      </c>
      <c r="DP119">
        <f t="shared" si="132"/>
        <v>5.2323999999996929E-3</v>
      </c>
      <c r="DQ119">
        <f t="shared" si="133"/>
        <v>9.0531299999998538E-2</v>
      </c>
      <c r="DR119">
        <f t="shared" si="134"/>
        <v>1.8061900000000186E-2</v>
      </c>
      <c r="DS119">
        <f t="shared" si="135"/>
        <v>0</v>
      </c>
      <c r="DT119">
        <f t="shared" si="136"/>
        <v>0.30000000000000071</v>
      </c>
      <c r="DU119">
        <f t="shared" si="137"/>
        <v>0</v>
      </c>
      <c r="DV119">
        <f t="shared" si="138"/>
        <v>-3.6864400000000019E-2</v>
      </c>
      <c r="DW119">
        <f t="shared" si="139"/>
        <v>1.2245999999999091E-3</v>
      </c>
      <c r="DX119">
        <f t="shared" si="140"/>
        <v>0.15898009999999996</v>
      </c>
      <c r="DY119">
        <f t="shared" si="141"/>
        <v>-0.37973789999999941</v>
      </c>
      <c r="DZ119">
        <f t="shared" si="142"/>
        <v>-0.32878059999999998</v>
      </c>
      <c r="EA119">
        <f t="shared" si="143"/>
        <v>0.81340789999999963</v>
      </c>
      <c r="EB119">
        <f t="shared" si="144"/>
        <v>8.024980000000026E-2</v>
      </c>
      <c r="EC119">
        <f t="shared" si="145"/>
        <v>2.2763000000000089E-3</v>
      </c>
      <c r="ED119">
        <f t="shared" si="146"/>
        <v>9.9999999999997868E-2</v>
      </c>
      <c r="EE119">
        <f t="shared" si="147"/>
        <v>0</v>
      </c>
      <c r="EF119">
        <f t="shared" si="148"/>
        <v>2.2010000000005636E-4</v>
      </c>
      <c r="EG119">
        <f t="shared" si="149"/>
        <v>6.7299999999992366E-5</v>
      </c>
      <c r="EH119">
        <f t="shared" si="150"/>
        <v>3.2805900000000054E-2</v>
      </c>
      <c r="EI119">
        <f t="shared" si="151"/>
        <v>1.1887000000001535E-3</v>
      </c>
      <c r="EJ119">
        <f t="shared" si="152"/>
        <v>9.7358999999999085E-3</v>
      </c>
      <c r="EK119">
        <f t="shared" si="153"/>
        <v>0.10567379999999993</v>
      </c>
      <c r="EL119">
        <f t="shared" si="154"/>
        <v>2.1889000000000269E-2</v>
      </c>
      <c r="EM119">
        <f t="shared" si="155"/>
        <v>0</v>
      </c>
      <c r="EN119">
        <f t="shared" si="156"/>
        <v>8.3999999999999986</v>
      </c>
      <c r="EO119">
        <f t="shared" si="157"/>
        <v>0</v>
      </c>
      <c r="EP119">
        <f t="shared" si="158"/>
        <v>-8.5499199999999997E-2</v>
      </c>
      <c r="EQ119">
        <f t="shared" si="159"/>
        <v>-4.7274999999999956E-3</v>
      </c>
      <c r="ER119">
        <f t="shared" si="160"/>
        <v>1.5520489999999998</v>
      </c>
      <c r="ES119">
        <f t="shared" si="161"/>
        <v>-0.26575089999999957</v>
      </c>
      <c r="ET119">
        <f t="shared" si="162"/>
        <v>2.8361717999999998</v>
      </c>
      <c r="EU119">
        <f t="shared" si="163"/>
        <v>3.0921138999999993</v>
      </c>
      <c r="EV119">
        <f t="shared" si="164"/>
        <v>1.3085714000000002</v>
      </c>
      <c r="EW119">
        <f t="shared" si="165"/>
        <v>9.6960999999999992E-3</v>
      </c>
      <c r="EX119">
        <f t="shared" si="166"/>
        <v>7.1999999999999993</v>
      </c>
      <c r="EY119">
        <f t="shared" si="167"/>
        <v>0</v>
      </c>
      <c r="EZ119">
        <f t="shared" si="168"/>
        <v>3.1821500000000058E-2</v>
      </c>
      <c r="FA119">
        <f t="shared" si="169"/>
        <v>0.51133919999999999</v>
      </c>
      <c r="FB119">
        <f t="shared" si="170"/>
        <v>1.9773582999999999</v>
      </c>
      <c r="FC119">
        <f t="shared" si="171"/>
        <v>-2.9669589999999992</v>
      </c>
      <c r="FD119">
        <f t="shared" si="172"/>
        <v>-1.4322881000000001</v>
      </c>
      <c r="FE119">
        <f t="shared" si="173"/>
        <v>7.6683673999999993</v>
      </c>
      <c r="FF119">
        <f t="shared" si="174"/>
        <v>1.3825825</v>
      </c>
      <c r="FG119">
        <f t="shared" si="175"/>
        <v>2.8843000000000008E-2</v>
      </c>
      <c r="FH119">
        <f t="shared" si="176"/>
        <v>0.5</v>
      </c>
      <c r="FI119">
        <f t="shared" si="177"/>
        <v>0</v>
      </c>
      <c r="FJ119">
        <f t="shared" si="178"/>
        <v>-3.8402199999999942E-2</v>
      </c>
      <c r="FK119">
        <f t="shared" si="179"/>
        <v>-7.6017000000000445E-3</v>
      </c>
      <c r="FL119">
        <f t="shared" si="180"/>
        <v>0.23116279999999989</v>
      </c>
      <c r="FM119">
        <f t="shared" si="181"/>
        <v>-0.56612930000000006</v>
      </c>
      <c r="FN119">
        <f t="shared" si="182"/>
        <v>-0.12015410000000015</v>
      </c>
      <c r="FO119">
        <f t="shared" si="183"/>
        <v>0.89407969999999892</v>
      </c>
      <c r="FP119">
        <f t="shared" si="184"/>
        <v>0.15028079999999999</v>
      </c>
      <c r="FQ119">
        <f t="shared" si="185"/>
        <v>2.2763000000000089E-3</v>
      </c>
      <c r="FR119">
        <f t="shared" si="186"/>
        <v>4.5999999999999979</v>
      </c>
      <c r="FS119">
        <f t="shared" si="187"/>
        <v>0</v>
      </c>
      <c r="FT119">
        <f t="shared" si="188"/>
        <v>0.43664890000000001</v>
      </c>
      <c r="FU119">
        <f t="shared" si="189"/>
        <v>6.9184199999999918E-2</v>
      </c>
      <c r="FV119">
        <f t="shared" si="190"/>
        <v>0.3921098999999999</v>
      </c>
      <c r="FW119">
        <f t="shared" si="191"/>
        <v>2.3734333000000003</v>
      </c>
      <c r="FX119">
        <f t="shared" si="192"/>
        <v>-0.18012899999999998</v>
      </c>
      <c r="FY119">
        <f t="shared" si="193"/>
        <v>1.2363995999999995</v>
      </c>
      <c r="FZ119">
        <f t="shared" si="194"/>
        <v>0.31445509999999999</v>
      </c>
      <c r="GA119">
        <f t="shared" si="195"/>
        <v>-6.6922999999999844E-3</v>
      </c>
      <c r="GB119">
        <f t="shared" si="196"/>
        <v>0.80000000000000071</v>
      </c>
      <c r="GC119">
        <f t="shared" si="197"/>
        <v>0</v>
      </c>
      <c r="GD119">
        <f t="shared" si="198"/>
        <v>0.13438669999999997</v>
      </c>
      <c r="GE119">
        <f t="shared" si="199"/>
        <v>-2.243190000000006E-2</v>
      </c>
      <c r="GF119">
        <f t="shared" si="200"/>
        <v>0.16760419999999998</v>
      </c>
      <c r="GG119">
        <f t="shared" si="201"/>
        <v>-0.32684859999999993</v>
      </c>
      <c r="GH119">
        <f t="shared" si="202"/>
        <v>-3.4564500000000109E-2</v>
      </c>
      <c r="GI119">
        <f t="shared" si="203"/>
        <v>0.82250399999999946</v>
      </c>
      <c r="GJ119">
        <f t="shared" si="204"/>
        <v>6.2339099999999981E-2</v>
      </c>
      <c r="GK119">
        <f t="shared" si="205"/>
        <v>9.6960999999999992E-3</v>
      </c>
    </row>
    <row r="120" spans="1:193" x14ac:dyDescent="0.25">
      <c r="A120" t="s">
        <v>462</v>
      </c>
      <c r="B120">
        <v>24.9</v>
      </c>
      <c r="C120">
        <v>0.5</v>
      </c>
      <c r="D120">
        <v>1.7339047999999999</v>
      </c>
      <c r="E120">
        <v>0.6775736</v>
      </c>
      <c r="F120">
        <v>2.4311058999999999</v>
      </c>
      <c r="G120">
        <v>10.172322299999999</v>
      </c>
      <c r="H120">
        <v>3.8498212999999999</v>
      </c>
      <c r="I120">
        <v>3.8242938999999998</v>
      </c>
      <c r="J120">
        <v>1.5323586</v>
      </c>
      <c r="K120">
        <v>0.18973080000000001</v>
      </c>
      <c r="L120" s="2">
        <v>24.6</v>
      </c>
      <c r="M120" s="2">
        <v>0.5</v>
      </c>
      <c r="N120" s="2">
        <v>1.5823392999999999</v>
      </c>
      <c r="O120" s="2">
        <v>0.6775736</v>
      </c>
      <c r="P120" s="2">
        <v>2.4120702999999999</v>
      </c>
      <c r="Q120" s="2">
        <v>10.172322299999999</v>
      </c>
      <c r="R120" s="2">
        <v>3.8444883999999999</v>
      </c>
      <c r="S120" s="2">
        <v>3.7651534</v>
      </c>
      <c r="T120" s="2">
        <v>1.5219748</v>
      </c>
      <c r="U120" s="2">
        <v>0.18973080000000001</v>
      </c>
      <c r="V120" s="2">
        <v>24.1</v>
      </c>
      <c r="W120" s="2">
        <v>0.5</v>
      </c>
      <c r="X120" s="2">
        <v>1.5339011</v>
      </c>
      <c r="Y120" s="2">
        <v>0.62859710000000002</v>
      </c>
      <c r="Z120" s="2">
        <v>2.5328947999999998</v>
      </c>
      <c r="AA120" s="2">
        <v>8.9178829000000004</v>
      </c>
      <c r="AB120" s="2">
        <v>3.8728031999999999</v>
      </c>
      <c r="AC120" s="2">
        <v>4.2863870000000004</v>
      </c>
      <c r="AD120" s="2">
        <v>1.6299306</v>
      </c>
      <c r="AE120" s="2">
        <v>0.25357790000000002</v>
      </c>
      <c r="AF120" s="2">
        <v>24.7</v>
      </c>
      <c r="AG120" s="2">
        <v>0.5</v>
      </c>
      <c r="AH120" s="2">
        <v>1.7330722999999999</v>
      </c>
      <c r="AI120" s="2">
        <v>0.67750580000000005</v>
      </c>
      <c r="AJ120" s="2">
        <v>2.3970878</v>
      </c>
      <c r="AK120" s="2">
        <v>10.168178599999999</v>
      </c>
      <c r="AL120" s="2">
        <v>3.8341726999999999</v>
      </c>
      <c r="AM120" s="2">
        <v>3.7263670000000002</v>
      </c>
      <c r="AN120" s="2">
        <v>1.5136025</v>
      </c>
      <c r="AO120" s="2">
        <v>0.18973080000000001</v>
      </c>
      <c r="AP120" s="2">
        <v>19</v>
      </c>
      <c r="AQ120" s="2">
        <v>0.5</v>
      </c>
      <c r="AR120" s="2">
        <v>1.3468374000000001</v>
      </c>
      <c r="AS120" s="2">
        <v>0.633683</v>
      </c>
      <c r="AT120" s="2">
        <v>1.505511</v>
      </c>
      <c r="AU120" s="2">
        <v>9.2175101999999995</v>
      </c>
      <c r="AV120" s="2">
        <v>0.87978149999999999</v>
      </c>
      <c r="AW120" s="2">
        <v>4.0643468</v>
      </c>
      <c r="AX120" s="2">
        <v>0.81725420000000004</v>
      </c>
      <c r="AY120" s="2">
        <v>8.0301999999999998E-2</v>
      </c>
      <c r="AZ120" s="2">
        <v>18.8</v>
      </c>
      <c r="BA120" s="2">
        <v>0.5</v>
      </c>
      <c r="BB120" s="2">
        <v>1.7699313000000001</v>
      </c>
      <c r="BC120" s="2">
        <v>9.1026200000000002E-2</v>
      </c>
      <c r="BD120" s="2">
        <v>1.5945792999999999</v>
      </c>
      <c r="BE120" s="2">
        <v>8.2423534000000007</v>
      </c>
      <c r="BF120" s="2">
        <v>4.3231124999999997</v>
      </c>
      <c r="BG120" s="2">
        <v>0.64103189999999999</v>
      </c>
      <c r="BH120" s="2">
        <v>1.3845065999999999</v>
      </c>
      <c r="BI120" s="2">
        <v>0.26652959999999998</v>
      </c>
      <c r="BJ120" s="2">
        <v>24.3</v>
      </c>
      <c r="BK120" s="2">
        <v>0.5</v>
      </c>
      <c r="BL120" s="2">
        <v>1.7284828000000001</v>
      </c>
      <c r="BM120" s="2">
        <v>0.67481979999999997</v>
      </c>
      <c r="BN120" s="2">
        <v>2.3089293999999998</v>
      </c>
      <c r="BO120" s="2">
        <v>10.1342249</v>
      </c>
      <c r="BP120" s="2">
        <v>3.5834706000000001</v>
      </c>
      <c r="BQ120" s="2">
        <v>3.7298341000000002</v>
      </c>
      <c r="BR120" s="2">
        <v>1.4623636</v>
      </c>
      <c r="BS120" s="2">
        <v>0.18973080000000001</v>
      </c>
      <c r="BT120" s="2">
        <v>18.8</v>
      </c>
      <c r="BU120" s="2">
        <v>0.5</v>
      </c>
      <c r="BV120" s="2">
        <v>1.0652356999999999</v>
      </c>
      <c r="BW120" s="2">
        <v>0.63096110000000005</v>
      </c>
      <c r="BX120" s="2">
        <v>2.017668</v>
      </c>
      <c r="BY120" s="2">
        <v>6.2917113000000002</v>
      </c>
      <c r="BZ120" s="2">
        <v>4.9371982000000001</v>
      </c>
      <c r="CA120" s="2">
        <v>1.3616115</v>
      </c>
      <c r="CB120" s="2">
        <v>1.7377898000000001</v>
      </c>
      <c r="CC120" s="2">
        <v>0.295956</v>
      </c>
      <c r="CD120" s="2">
        <v>23.8</v>
      </c>
      <c r="CE120" s="2">
        <v>0.5</v>
      </c>
      <c r="CF120" s="2">
        <v>1.2795751</v>
      </c>
      <c r="CG120" s="2">
        <v>0.66048810000000002</v>
      </c>
      <c r="CH120" s="2">
        <v>2.2872309999999998</v>
      </c>
      <c r="CI120" s="2">
        <v>10.044157</v>
      </c>
      <c r="CJ120" s="2">
        <v>3.6174924000000002</v>
      </c>
      <c r="CK120" s="2">
        <v>3.7355223</v>
      </c>
      <c r="CL120" s="2">
        <v>1.4812164999999999</v>
      </c>
      <c r="CM120" s="2">
        <v>0.2343073</v>
      </c>
      <c r="CO120" t="str">
        <f t="shared" si="105"/>
        <v>IA_Pottawattamie0009</v>
      </c>
      <c r="CP120">
        <f t="shared" si="106"/>
        <v>24.9</v>
      </c>
      <c r="CQ120">
        <f t="shared" si="107"/>
        <v>0.5</v>
      </c>
      <c r="CR120">
        <f t="shared" si="108"/>
        <v>1.7339047999999999</v>
      </c>
      <c r="CS120">
        <f t="shared" si="109"/>
        <v>0.6775736</v>
      </c>
      <c r="CT120">
        <f t="shared" si="110"/>
        <v>2.4311058999999999</v>
      </c>
      <c r="CU120">
        <f t="shared" si="111"/>
        <v>10.172322299999999</v>
      </c>
      <c r="CV120">
        <f t="shared" si="112"/>
        <v>3.8498212999999999</v>
      </c>
      <c r="CW120">
        <f t="shared" si="113"/>
        <v>3.8242938999999998</v>
      </c>
      <c r="CX120">
        <f t="shared" si="114"/>
        <v>1.5323586</v>
      </c>
      <c r="CY120">
        <f t="shared" si="115"/>
        <v>0.18973080000000001</v>
      </c>
      <c r="CZ120">
        <f t="shared" si="116"/>
        <v>3.8000000000000149</v>
      </c>
      <c r="DA120">
        <f t="shared" si="117"/>
        <v>0.5</v>
      </c>
      <c r="DB120">
        <f t="shared" si="118"/>
        <v>-9.7958599999999452E-2</v>
      </c>
      <c r="DC120">
        <f t="shared" si="119"/>
        <v>-6.8360499999999824E-2</v>
      </c>
      <c r="DD120">
        <f t="shared" si="120"/>
        <v>3.8230299999999939E-2</v>
      </c>
      <c r="DE120">
        <f t="shared" si="121"/>
        <v>1.9820845000000045</v>
      </c>
      <c r="DF120">
        <f t="shared" si="122"/>
        <v>1.9437704000000005</v>
      </c>
      <c r="DG120">
        <f t="shared" si="123"/>
        <v>-1.4598032999999981</v>
      </c>
      <c r="DH120">
        <f t="shared" si="124"/>
        <v>0.82212839999999976</v>
      </c>
      <c r="DI120">
        <f t="shared" si="125"/>
        <v>0.37174959999999996</v>
      </c>
      <c r="DJ120">
        <f t="shared" si="126"/>
        <v>0.29999999999999716</v>
      </c>
      <c r="DK120">
        <f t="shared" si="127"/>
        <v>0</v>
      </c>
      <c r="DL120">
        <f t="shared" si="128"/>
        <v>0.15156550000000002</v>
      </c>
      <c r="DM120">
        <f t="shared" si="129"/>
        <v>0</v>
      </c>
      <c r="DN120">
        <f t="shared" si="130"/>
        <v>1.9035600000000041E-2</v>
      </c>
      <c r="DO120">
        <f t="shared" si="131"/>
        <v>0</v>
      </c>
      <c r="DP120">
        <f t="shared" si="132"/>
        <v>5.3328999999999738E-3</v>
      </c>
      <c r="DQ120">
        <f t="shared" si="133"/>
        <v>5.9140499999999818E-2</v>
      </c>
      <c r="DR120">
        <f t="shared" si="134"/>
        <v>1.0383800000000054E-2</v>
      </c>
      <c r="DS120">
        <f t="shared" si="135"/>
        <v>0</v>
      </c>
      <c r="DT120">
        <f t="shared" si="136"/>
        <v>0.79999999999999716</v>
      </c>
      <c r="DU120">
        <f t="shared" si="137"/>
        <v>0</v>
      </c>
      <c r="DV120">
        <f t="shared" si="138"/>
        <v>0.2000036999999999</v>
      </c>
      <c r="DW120">
        <f t="shared" si="139"/>
        <v>4.8976499999999978E-2</v>
      </c>
      <c r="DX120">
        <f t="shared" si="140"/>
        <v>-0.10178889999999985</v>
      </c>
      <c r="DY120">
        <f t="shared" si="141"/>
        <v>1.254439399999999</v>
      </c>
      <c r="DZ120">
        <f t="shared" si="142"/>
        <v>-2.29819E-2</v>
      </c>
      <c r="EA120">
        <f t="shared" si="143"/>
        <v>-0.46209310000000059</v>
      </c>
      <c r="EB120">
        <f t="shared" si="144"/>
        <v>-9.7571999999999992E-2</v>
      </c>
      <c r="EC120">
        <f t="shared" si="145"/>
        <v>-6.3847100000000018E-2</v>
      </c>
      <c r="ED120">
        <f t="shared" si="146"/>
        <v>0.19999999999999929</v>
      </c>
      <c r="EE120">
        <f t="shared" si="147"/>
        <v>0</v>
      </c>
      <c r="EF120">
        <f t="shared" si="148"/>
        <v>8.3250000000001378E-4</v>
      </c>
      <c r="EG120">
        <f t="shared" si="149"/>
        <v>6.7799999999951233E-5</v>
      </c>
      <c r="EH120">
        <f t="shared" si="150"/>
        <v>3.401809999999994E-2</v>
      </c>
      <c r="EI120">
        <f t="shared" si="151"/>
        <v>4.1437000000001944E-3</v>
      </c>
      <c r="EJ120">
        <f t="shared" si="152"/>
        <v>1.5648600000000012E-2</v>
      </c>
      <c r="EK120">
        <f t="shared" si="153"/>
        <v>9.7926899999999595E-2</v>
      </c>
      <c r="EL120">
        <f t="shared" si="154"/>
        <v>1.8756100000000053E-2</v>
      </c>
      <c r="EM120">
        <f t="shared" si="155"/>
        <v>0</v>
      </c>
      <c r="EN120">
        <f t="shared" si="156"/>
        <v>5.8999999999999986</v>
      </c>
      <c r="EO120">
        <f t="shared" si="157"/>
        <v>0</v>
      </c>
      <c r="EP120">
        <f t="shared" si="158"/>
        <v>0.38706739999999984</v>
      </c>
      <c r="EQ120">
        <f t="shared" si="159"/>
        <v>4.3890600000000002E-2</v>
      </c>
      <c r="ER120">
        <f t="shared" si="160"/>
        <v>0.92559489999999989</v>
      </c>
      <c r="ES120">
        <f t="shared" si="161"/>
        <v>0.95481209999999983</v>
      </c>
      <c r="ET120">
        <f t="shared" si="162"/>
        <v>2.9700397999999999</v>
      </c>
      <c r="EU120">
        <f t="shared" si="163"/>
        <v>-0.24005290000000024</v>
      </c>
      <c r="EV120">
        <f t="shared" si="164"/>
        <v>0.71510439999999997</v>
      </c>
      <c r="EW120">
        <f t="shared" si="165"/>
        <v>0.10942880000000001</v>
      </c>
      <c r="EX120">
        <f t="shared" si="166"/>
        <v>6.0999999999999979</v>
      </c>
      <c r="EY120">
        <f t="shared" si="167"/>
        <v>0</v>
      </c>
      <c r="EZ120">
        <f t="shared" si="168"/>
        <v>-3.6026500000000183E-2</v>
      </c>
      <c r="FA120">
        <f t="shared" si="169"/>
        <v>0.58654739999999994</v>
      </c>
      <c r="FB120">
        <f t="shared" si="170"/>
        <v>0.83652660000000001</v>
      </c>
      <c r="FC120">
        <f t="shared" si="171"/>
        <v>1.9299688999999987</v>
      </c>
      <c r="FD120">
        <f t="shared" si="172"/>
        <v>-0.4732911999999998</v>
      </c>
      <c r="FE120">
        <f t="shared" si="173"/>
        <v>3.183262</v>
      </c>
      <c r="FF120">
        <f t="shared" si="174"/>
        <v>0.14785200000000009</v>
      </c>
      <c r="FG120">
        <f t="shared" si="175"/>
        <v>-7.6798799999999973E-2</v>
      </c>
      <c r="FH120">
        <f t="shared" si="176"/>
        <v>0.59999999999999787</v>
      </c>
      <c r="FI120">
        <f t="shared" si="177"/>
        <v>0</v>
      </c>
      <c r="FJ120">
        <f t="shared" si="178"/>
        <v>5.4219999999998159E-3</v>
      </c>
      <c r="FK120">
        <f t="shared" si="179"/>
        <v>2.7538000000000284E-3</v>
      </c>
      <c r="FL120">
        <f t="shared" si="180"/>
        <v>0.12217650000000013</v>
      </c>
      <c r="FM120">
        <f t="shared" si="181"/>
        <v>3.8097399999999837E-2</v>
      </c>
      <c r="FN120">
        <f t="shared" si="182"/>
        <v>0.26635069999999983</v>
      </c>
      <c r="FO120">
        <f t="shared" si="183"/>
        <v>9.445979999999965E-2</v>
      </c>
      <c r="FP120">
        <f t="shared" si="184"/>
        <v>6.9995000000000029E-2</v>
      </c>
      <c r="FQ120">
        <f t="shared" si="185"/>
        <v>0</v>
      </c>
      <c r="FR120">
        <f t="shared" si="186"/>
        <v>6.0999999999999979</v>
      </c>
      <c r="FS120">
        <f t="shared" si="187"/>
        <v>0</v>
      </c>
      <c r="FT120">
        <f t="shared" si="188"/>
        <v>0.66866910000000002</v>
      </c>
      <c r="FU120">
        <f t="shared" si="189"/>
        <v>4.6612499999999946E-2</v>
      </c>
      <c r="FV120">
        <f t="shared" si="190"/>
        <v>0.41343789999999991</v>
      </c>
      <c r="FW120">
        <f t="shared" si="191"/>
        <v>3.8806109999999991</v>
      </c>
      <c r="FX120">
        <f t="shared" si="192"/>
        <v>-1.0873769000000002</v>
      </c>
      <c r="FY120">
        <f t="shared" si="193"/>
        <v>2.4626823999999998</v>
      </c>
      <c r="FZ120">
        <f t="shared" si="194"/>
        <v>-0.20543120000000004</v>
      </c>
      <c r="GA120">
        <f t="shared" si="195"/>
        <v>-0.10622519999999999</v>
      </c>
      <c r="GB120">
        <f t="shared" si="196"/>
        <v>1.0999999999999979</v>
      </c>
      <c r="GC120">
        <f t="shared" si="197"/>
        <v>0</v>
      </c>
      <c r="GD120">
        <f t="shared" si="198"/>
        <v>0.45432969999999995</v>
      </c>
      <c r="GE120">
        <f t="shared" si="199"/>
        <v>1.7085499999999976E-2</v>
      </c>
      <c r="GF120">
        <f t="shared" si="200"/>
        <v>0.14387490000000014</v>
      </c>
      <c r="GG120">
        <f t="shared" si="201"/>
        <v>0.12816529999999915</v>
      </c>
      <c r="GH120">
        <f t="shared" si="202"/>
        <v>0.23232889999999973</v>
      </c>
      <c r="GI120">
        <f t="shared" si="203"/>
        <v>8.877159999999984E-2</v>
      </c>
      <c r="GJ120">
        <f t="shared" si="204"/>
        <v>5.1142100000000079E-2</v>
      </c>
      <c r="GK120">
        <f t="shared" si="205"/>
        <v>-4.4576499999999991E-2</v>
      </c>
    </row>
    <row r="121" spans="1:193" x14ac:dyDescent="0.25">
      <c r="A121" t="s">
        <v>463</v>
      </c>
      <c r="B121">
        <v>28.3</v>
      </c>
      <c r="C121">
        <v>0.5</v>
      </c>
      <c r="D121">
        <v>0.84486589999999995</v>
      </c>
      <c r="E121">
        <v>0.54797940000000001</v>
      </c>
      <c r="F121">
        <v>3.3118254999999999</v>
      </c>
      <c r="G121">
        <v>10.7544241</v>
      </c>
      <c r="H121">
        <v>3.2990271999999998</v>
      </c>
      <c r="I121">
        <v>7.3565164000000003</v>
      </c>
      <c r="J121">
        <v>1.6587274000000001</v>
      </c>
      <c r="K121">
        <v>2.6634399999999999E-2</v>
      </c>
      <c r="L121" s="2">
        <v>28</v>
      </c>
      <c r="M121" s="2">
        <v>0.5</v>
      </c>
      <c r="N121" s="2">
        <v>0.77030739999999998</v>
      </c>
      <c r="O121" s="2">
        <v>0.54797940000000001</v>
      </c>
      <c r="P121" s="2">
        <v>3.2724934000000001</v>
      </c>
      <c r="Q121" s="2">
        <v>10.7544241</v>
      </c>
      <c r="R121" s="2">
        <v>3.2949606999999999</v>
      </c>
      <c r="S121" s="2">
        <v>7.2259134999999999</v>
      </c>
      <c r="T121" s="2">
        <v>1.6360667</v>
      </c>
      <c r="U121" s="2">
        <v>2.6634399999999999E-2</v>
      </c>
      <c r="V121" s="2">
        <v>26.5</v>
      </c>
      <c r="W121" s="2">
        <v>0.5</v>
      </c>
      <c r="X121" s="2">
        <v>1.0502464</v>
      </c>
      <c r="Y121" s="2">
        <v>0.58078209999999997</v>
      </c>
      <c r="Z121" s="2">
        <v>3.0647243999999998</v>
      </c>
      <c r="AA121" s="2">
        <v>9.9582757999999991</v>
      </c>
      <c r="AB121" s="2">
        <v>4.0675201000000003</v>
      </c>
      <c r="AC121" s="2">
        <v>5.4867606000000002</v>
      </c>
      <c r="AD121" s="2">
        <v>1.8016749999999999</v>
      </c>
      <c r="AE121" s="2">
        <v>1.7061E-2</v>
      </c>
      <c r="AF121" s="2">
        <v>28</v>
      </c>
      <c r="AG121" s="2">
        <v>0.5</v>
      </c>
      <c r="AH121" s="2">
        <v>0.84431829999999997</v>
      </c>
      <c r="AI121" s="2">
        <v>0.54788479999999995</v>
      </c>
      <c r="AJ121" s="2">
        <v>3.2616757999999999</v>
      </c>
      <c r="AK121" s="2">
        <v>10.748307199999999</v>
      </c>
      <c r="AL121" s="2">
        <v>3.2824513999999998</v>
      </c>
      <c r="AM121" s="2">
        <v>7.2040376999999998</v>
      </c>
      <c r="AN121" s="2">
        <v>1.6308457999999999</v>
      </c>
      <c r="AO121" s="2">
        <v>2.6634399999999999E-2</v>
      </c>
      <c r="AP121" s="2">
        <v>19.2</v>
      </c>
      <c r="AQ121" s="2">
        <v>0.5</v>
      </c>
      <c r="AR121" s="2">
        <v>1.0431235000000001</v>
      </c>
      <c r="AS121" s="2">
        <v>0.548203</v>
      </c>
      <c r="AT121" s="2">
        <v>1.3149229</v>
      </c>
      <c r="AU121" s="2">
        <v>10.644392</v>
      </c>
      <c r="AV121" s="2">
        <v>0.80983749999999999</v>
      </c>
      <c r="AW121" s="2">
        <v>3.5579730999999999</v>
      </c>
      <c r="AX121" s="2">
        <v>0.82434739999999995</v>
      </c>
      <c r="AY121" s="2">
        <v>1.5425299999999999E-2</v>
      </c>
      <c r="AZ121" s="2">
        <v>20.9</v>
      </c>
      <c r="BA121" s="2">
        <v>0.5</v>
      </c>
      <c r="BB121" s="2">
        <v>0.96769269999999996</v>
      </c>
      <c r="BC121" s="2">
        <v>0.15564159999999999</v>
      </c>
      <c r="BD121" s="2">
        <v>2.0968268000000001</v>
      </c>
      <c r="BE121" s="2">
        <v>9.6082935000000003</v>
      </c>
      <c r="BF121" s="2">
        <v>3.7988715000000002</v>
      </c>
      <c r="BG121" s="2">
        <v>2.5059515999999999</v>
      </c>
      <c r="BH121" s="2">
        <v>1.2746884000000001</v>
      </c>
      <c r="BI121" s="2">
        <v>1.7405799999999999E-2</v>
      </c>
      <c r="BJ121" s="2">
        <v>27.5</v>
      </c>
      <c r="BK121" s="2">
        <v>0.5</v>
      </c>
      <c r="BL121" s="2">
        <v>0.84080739999999998</v>
      </c>
      <c r="BM121" s="2">
        <v>0.54299149999999996</v>
      </c>
      <c r="BN121" s="2">
        <v>3.1723138999999998</v>
      </c>
      <c r="BO121" s="2">
        <v>10.6711683</v>
      </c>
      <c r="BP121" s="2">
        <v>3.0687574999999998</v>
      </c>
      <c r="BQ121" s="2">
        <v>7.1598953999999999</v>
      </c>
      <c r="BR121" s="2">
        <v>1.5972233</v>
      </c>
      <c r="BS121" s="2">
        <v>2.6634399999999999E-2</v>
      </c>
      <c r="BT121" s="2">
        <v>21</v>
      </c>
      <c r="BU121" s="2">
        <v>0.5</v>
      </c>
      <c r="BV121" s="2">
        <v>0.2605808</v>
      </c>
      <c r="BW121" s="2">
        <v>0.50505389999999994</v>
      </c>
      <c r="BX121" s="2">
        <v>3.1851432000000002</v>
      </c>
      <c r="BY121" s="2">
        <v>4.7373624000000003</v>
      </c>
      <c r="BZ121" s="2">
        <v>3.1743844000000001</v>
      </c>
      <c r="CA121" s="2">
        <v>7.0731139000000001</v>
      </c>
      <c r="CB121" s="2">
        <v>1.5951183</v>
      </c>
      <c r="CC121" s="2">
        <v>2.6634399999999999E-2</v>
      </c>
      <c r="CD121" s="2">
        <v>27.4</v>
      </c>
      <c r="CE121" s="2">
        <v>0.5</v>
      </c>
      <c r="CF121" s="2">
        <v>0.71516469999999999</v>
      </c>
      <c r="CG121" s="2">
        <v>0.54049670000000005</v>
      </c>
      <c r="CH121" s="2">
        <v>3.1917621999999999</v>
      </c>
      <c r="CI121" s="2">
        <v>10.570691099999999</v>
      </c>
      <c r="CJ121" s="2">
        <v>3.0013363000000002</v>
      </c>
      <c r="CK121" s="2">
        <v>7.3101029000000004</v>
      </c>
      <c r="CL121" s="2">
        <v>1.6154428999999999</v>
      </c>
      <c r="CM121" s="2">
        <v>2.6634399999999999E-2</v>
      </c>
      <c r="CO121" t="str">
        <f t="shared" si="105"/>
        <v>IA_Woodbury0017</v>
      </c>
      <c r="CP121">
        <f t="shared" si="106"/>
        <v>28.3</v>
      </c>
      <c r="CQ121">
        <f t="shared" si="107"/>
        <v>0.5</v>
      </c>
      <c r="CR121">
        <f t="shared" si="108"/>
        <v>0.84486589999999995</v>
      </c>
      <c r="CS121">
        <f t="shared" si="109"/>
        <v>0.54797940000000001</v>
      </c>
      <c r="CT121">
        <f t="shared" si="110"/>
        <v>3.3118254999999999</v>
      </c>
      <c r="CU121">
        <f t="shared" si="111"/>
        <v>10.7544241</v>
      </c>
      <c r="CV121">
        <f t="shared" si="112"/>
        <v>3.2990271999999998</v>
      </c>
      <c r="CW121">
        <f t="shared" si="113"/>
        <v>7.3565164000000003</v>
      </c>
      <c r="CX121">
        <f t="shared" si="114"/>
        <v>1.6587274000000001</v>
      </c>
      <c r="CY121">
        <f t="shared" si="115"/>
        <v>2.6634399999999999E-2</v>
      </c>
      <c r="CZ121">
        <f t="shared" si="116"/>
        <v>0.39999999999999147</v>
      </c>
      <c r="DA121">
        <f t="shared" si="117"/>
        <v>0.5</v>
      </c>
      <c r="DB121">
        <f t="shared" si="118"/>
        <v>0.5781799000000003</v>
      </c>
      <c r="DC121">
        <f t="shared" si="119"/>
        <v>0.13317719999999983</v>
      </c>
      <c r="DD121">
        <f t="shared" si="120"/>
        <v>-0.6229158999999993</v>
      </c>
      <c r="DE121">
        <f t="shared" si="121"/>
        <v>2.4119457000000004</v>
      </c>
      <c r="DF121">
        <f t="shared" si="122"/>
        <v>1.4049290000000014</v>
      </c>
      <c r="DG121">
        <f t="shared" si="123"/>
        <v>-3.9718661000000033</v>
      </c>
      <c r="DH121">
        <f t="shared" si="124"/>
        <v>0.3643159999999992</v>
      </c>
      <c r="DI121">
        <f t="shared" si="125"/>
        <v>-3.3766999999999998E-3</v>
      </c>
      <c r="DJ121">
        <f t="shared" si="126"/>
        <v>0.30000000000000071</v>
      </c>
      <c r="DK121">
        <f t="shared" si="127"/>
        <v>0</v>
      </c>
      <c r="DL121">
        <f t="shared" si="128"/>
        <v>7.4558499999999972E-2</v>
      </c>
      <c r="DM121">
        <f t="shared" si="129"/>
        <v>0</v>
      </c>
      <c r="DN121">
        <f t="shared" si="130"/>
        <v>3.9332099999999759E-2</v>
      </c>
      <c r="DO121">
        <f t="shared" si="131"/>
        <v>0</v>
      </c>
      <c r="DP121">
        <f t="shared" si="132"/>
        <v>4.0664999999999729E-3</v>
      </c>
      <c r="DQ121">
        <f t="shared" si="133"/>
        <v>0.13060290000000041</v>
      </c>
      <c r="DR121">
        <f t="shared" si="134"/>
        <v>2.2660700000000089E-2</v>
      </c>
      <c r="DS121">
        <f t="shared" si="135"/>
        <v>0</v>
      </c>
      <c r="DT121">
        <f t="shared" si="136"/>
        <v>1.8000000000000007</v>
      </c>
      <c r="DU121">
        <f t="shared" si="137"/>
        <v>0</v>
      </c>
      <c r="DV121">
        <f t="shared" si="138"/>
        <v>-0.20538050000000008</v>
      </c>
      <c r="DW121">
        <f t="shared" si="139"/>
        <v>-3.2802699999999962E-2</v>
      </c>
      <c r="DX121">
        <f t="shared" si="140"/>
        <v>0.24710110000000007</v>
      </c>
      <c r="DY121">
        <f t="shared" si="141"/>
        <v>0.79614830000000048</v>
      </c>
      <c r="DZ121">
        <f t="shared" si="142"/>
        <v>-0.76849290000000048</v>
      </c>
      <c r="EA121">
        <f t="shared" si="143"/>
        <v>1.8697558000000001</v>
      </c>
      <c r="EB121">
        <f t="shared" si="144"/>
        <v>-0.14294759999999984</v>
      </c>
      <c r="EC121">
        <f t="shared" si="145"/>
        <v>9.5733999999999993E-3</v>
      </c>
      <c r="ED121">
        <f t="shared" si="146"/>
        <v>0.30000000000000071</v>
      </c>
      <c r="EE121">
        <f t="shared" si="147"/>
        <v>0</v>
      </c>
      <c r="EF121">
        <f t="shared" si="148"/>
        <v>5.4759999999998143E-4</v>
      </c>
      <c r="EG121">
        <f t="shared" si="149"/>
        <v>9.4600000000055751E-5</v>
      </c>
      <c r="EH121">
        <f t="shared" si="150"/>
        <v>5.0149699999999964E-2</v>
      </c>
      <c r="EI121">
        <f t="shared" si="151"/>
        <v>6.1169000000003138E-3</v>
      </c>
      <c r="EJ121">
        <f t="shared" si="152"/>
        <v>1.6575800000000029E-2</v>
      </c>
      <c r="EK121">
        <f t="shared" si="153"/>
        <v>0.15247870000000052</v>
      </c>
      <c r="EL121">
        <f t="shared" si="154"/>
        <v>2.7881600000000173E-2</v>
      </c>
      <c r="EM121">
        <f t="shared" si="155"/>
        <v>0</v>
      </c>
      <c r="EN121">
        <f t="shared" si="156"/>
        <v>9.1000000000000014</v>
      </c>
      <c r="EO121">
        <f t="shared" si="157"/>
        <v>0</v>
      </c>
      <c r="EP121">
        <f t="shared" si="158"/>
        <v>-0.19825760000000014</v>
      </c>
      <c r="EQ121">
        <f t="shared" si="159"/>
        <v>-2.2359999999999047E-4</v>
      </c>
      <c r="ER121">
        <f t="shared" si="160"/>
        <v>1.9969025999999999</v>
      </c>
      <c r="ES121">
        <f t="shared" si="161"/>
        <v>0.11003209999999974</v>
      </c>
      <c r="ET121">
        <f t="shared" si="162"/>
        <v>2.4891896999999998</v>
      </c>
      <c r="EU121">
        <f t="shared" si="163"/>
        <v>3.7985433000000004</v>
      </c>
      <c r="EV121">
        <f t="shared" si="164"/>
        <v>0.83438000000000012</v>
      </c>
      <c r="EW121">
        <f t="shared" si="165"/>
        <v>1.12091E-2</v>
      </c>
      <c r="EX121">
        <f t="shared" si="166"/>
        <v>7.4000000000000021</v>
      </c>
      <c r="EY121">
        <f t="shared" si="167"/>
        <v>0</v>
      </c>
      <c r="EZ121">
        <f t="shared" si="168"/>
        <v>-0.12282680000000001</v>
      </c>
      <c r="FA121">
        <f t="shared" si="169"/>
        <v>0.39233780000000001</v>
      </c>
      <c r="FB121">
        <f t="shared" si="170"/>
        <v>1.2149986999999998</v>
      </c>
      <c r="FC121">
        <f t="shared" si="171"/>
        <v>1.1461305999999993</v>
      </c>
      <c r="FD121">
        <f t="shared" si="172"/>
        <v>-0.49984430000000035</v>
      </c>
      <c r="FE121">
        <f t="shared" si="173"/>
        <v>4.8505648000000008</v>
      </c>
      <c r="FF121">
        <f t="shared" si="174"/>
        <v>0.38403900000000002</v>
      </c>
      <c r="FG121">
        <f t="shared" si="175"/>
        <v>9.2286E-3</v>
      </c>
      <c r="FH121">
        <f t="shared" si="176"/>
        <v>0.80000000000000071</v>
      </c>
      <c r="FI121">
        <f t="shared" si="177"/>
        <v>0</v>
      </c>
      <c r="FJ121">
        <f t="shared" si="178"/>
        <v>4.0584999999999649E-3</v>
      </c>
      <c r="FK121">
        <f t="shared" si="179"/>
        <v>4.9879000000000451E-3</v>
      </c>
      <c r="FL121">
        <f t="shared" si="180"/>
        <v>0.13951160000000007</v>
      </c>
      <c r="FM121">
        <f t="shared" si="181"/>
        <v>8.325579999999988E-2</v>
      </c>
      <c r="FN121">
        <f t="shared" si="182"/>
        <v>0.23026970000000002</v>
      </c>
      <c r="FO121">
        <f t="shared" si="183"/>
        <v>0.19662100000000038</v>
      </c>
      <c r="FP121">
        <f t="shared" si="184"/>
        <v>6.1504100000000061E-2</v>
      </c>
      <c r="FQ121">
        <f t="shared" si="185"/>
        <v>0</v>
      </c>
      <c r="FR121">
        <f t="shared" si="186"/>
        <v>7.3000000000000007</v>
      </c>
      <c r="FS121">
        <f t="shared" si="187"/>
        <v>0</v>
      </c>
      <c r="FT121">
        <f t="shared" si="188"/>
        <v>0.5842851</v>
      </c>
      <c r="FU121">
        <f t="shared" si="189"/>
        <v>4.2925500000000061E-2</v>
      </c>
      <c r="FV121">
        <f t="shared" si="190"/>
        <v>0.12668229999999969</v>
      </c>
      <c r="FW121">
        <f t="shared" si="191"/>
        <v>6.0170616999999993</v>
      </c>
      <c r="FX121">
        <f t="shared" si="192"/>
        <v>0.12464279999999972</v>
      </c>
      <c r="FY121">
        <f t="shared" si="193"/>
        <v>0.28340250000000022</v>
      </c>
      <c r="FZ121">
        <f t="shared" si="194"/>
        <v>6.3609100000000085E-2</v>
      </c>
      <c r="GA121">
        <f t="shared" si="195"/>
        <v>0</v>
      </c>
      <c r="GB121">
        <f t="shared" si="196"/>
        <v>0.90000000000000213</v>
      </c>
      <c r="GC121">
        <f t="shared" si="197"/>
        <v>0</v>
      </c>
      <c r="GD121">
        <f t="shared" si="198"/>
        <v>0.12970119999999996</v>
      </c>
      <c r="GE121">
        <f t="shared" si="199"/>
        <v>7.4826999999999533E-3</v>
      </c>
      <c r="GF121">
        <f t="shared" si="200"/>
        <v>0.12006329999999998</v>
      </c>
      <c r="GG121">
        <f t="shared" si="201"/>
        <v>0.18373300000000015</v>
      </c>
      <c r="GH121">
        <f t="shared" si="202"/>
        <v>0.29769089999999965</v>
      </c>
      <c r="GI121">
        <f t="shared" si="203"/>
        <v>4.6413499999999885E-2</v>
      </c>
      <c r="GJ121">
        <f t="shared" si="204"/>
        <v>4.328450000000017E-2</v>
      </c>
      <c r="GK121">
        <f t="shared" si="205"/>
        <v>0</v>
      </c>
    </row>
    <row r="122" spans="1:193" x14ac:dyDescent="0.25">
      <c r="A122" t="s">
        <v>464</v>
      </c>
      <c r="B122">
        <v>20.8</v>
      </c>
      <c r="C122">
        <v>0.5</v>
      </c>
      <c r="D122">
        <v>1.0345268000000001</v>
      </c>
      <c r="E122">
        <v>1.3975058</v>
      </c>
      <c r="F122">
        <v>1.7876067</v>
      </c>
      <c r="G122">
        <v>9.3493872000000007</v>
      </c>
      <c r="H122">
        <v>1.2527923999999999</v>
      </c>
      <c r="I122">
        <v>4.544168</v>
      </c>
      <c r="J122">
        <v>0.92951839999999997</v>
      </c>
      <c r="K122">
        <v>7.1159100000000003E-2</v>
      </c>
      <c r="L122" s="2">
        <v>20.7</v>
      </c>
      <c r="M122" s="2">
        <v>0.5</v>
      </c>
      <c r="N122" s="2">
        <v>1.0300784000000001</v>
      </c>
      <c r="O122" s="2">
        <v>1.3975058</v>
      </c>
      <c r="P122" s="2">
        <v>1.7604247</v>
      </c>
      <c r="Q122" s="2">
        <v>9.3493872000000007</v>
      </c>
      <c r="R122" s="2">
        <v>1.2477811999999999</v>
      </c>
      <c r="S122" s="2">
        <v>4.4569200999999996</v>
      </c>
      <c r="T122" s="2">
        <v>0.91301259999999995</v>
      </c>
      <c r="U122" s="2">
        <v>7.1159100000000003E-2</v>
      </c>
      <c r="V122" s="2">
        <v>19.5</v>
      </c>
      <c r="W122" s="2">
        <v>0.5</v>
      </c>
      <c r="X122" s="2">
        <v>0.75103569999999997</v>
      </c>
      <c r="Y122" s="2">
        <v>1.1268758999999999</v>
      </c>
      <c r="Z122" s="2">
        <v>1.9978286999999999</v>
      </c>
      <c r="AA122" s="2">
        <v>7.4776173000000004</v>
      </c>
      <c r="AB122" s="2">
        <v>1.2228296999999999</v>
      </c>
      <c r="AC122" s="2">
        <v>5.3078193999999996</v>
      </c>
      <c r="AD122" s="2">
        <v>1.0702655000000001</v>
      </c>
      <c r="AE122" s="2">
        <v>5.5509200000000002E-2</v>
      </c>
      <c r="AF122" s="2">
        <v>20.8</v>
      </c>
      <c r="AG122" s="2">
        <v>0.5</v>
      </c>
      <c r="AH122" s="2">
        <v>0.96635539999999998</v>
      </c>
      <c r="AI122" s="2">
        <v>1.3528216</v>
      </c>
      <c r="AJ122" s="2">
        <v>1.8613002999999999</v>
      </c>
      <c r="AK122" s="2">
        <v>9.0756922000000007</v>
      </c>
      <c r="AL122" s="2">
        <v>1.2584462999999999</v>
      </c>
      <c r="AM122" s="2">
        <v>4.7909756000000003</v>
      </c>
      <c r="AN122" s="2">
        <v>0.97600690000000001</v>
      </c>
      <c r="AO122" s="2">
        <v>6.7112699999999997E-2</v>
      </c>
      <c r="AP122" s="2">
        <v>20</v>
      </c>
      <c r="AQ122" s="2">
        <v>0.5</v>
      </c>
      <c r="AR122" s="2">
        <v>1.0274920000000001</v>
      </c>
      <c r="AS122" s="2">
        <v>1.3708134000000001</v>
      </c>
      <c r="AT122" s="2">
        <v>1.6206665</v>
      </c>
      <c r="AU122" s="2">
        <v>9.3213395999999999</v>
      </c>
      <c r="AV122" s="2">
        <v>1.1295176</v>
      </c>
      <c r="AW122" s="2">
        <v>4.1279221000000001</v>
      </c>
      <c r="AX122" s="2">
        <v>0.84377800000000003</v>
      </c>
      <c r="AY122" s="2">
        <v>7.1159100000000003E-2</v>
      </c>
      <c r="AZ122" s="2">
        <v>14.1</v>
      </c>
      <c r="BA122" s="2">
        <v>0.5</v>
      </c>
      <c r="BB122" s="2">
        <v>1.1124373999999999</v>
      </c>
      <c r="BC122" s="2">
        <v>0.51837739999999999</v>
      </c>
      <c r="BD122" s="2">
        <v>0.96715499999999999</v>
      </c>
      <c r="BE122" s="2">
        <v>7.4470267000000003</v>
      </c>
      <c r="BF122" s="2">
        <v>1.2969387999999999</v>
      </c>
      <c r="BG122" s="2">
        <v>1.6869075</v>
      </c>
      <c r="BH122" s="2">
        <v>0.52977700000000005</v>
      </c>
      <c r="BI122" s="2">
        <v>9.6218300000000007E-2</v>
      </c>
      <c r="BJ122" s="2">
        <v>20.8</v>
      </c>
      <c r="BK122" s="2">
        <v>0.5</v>
      </c>
      <c r="BL122" s="2">
        <v>1.0343199999999999</v>
      </c>
      <c r="BM122" s="2">
        <v>1.3966670999999999</v>
      </c>
      <c r="BN122" s="2">
        <v>1.7777810999999999</v>
      </c>
      <c r="BO122" s="2">
        <v>9.3456478000000001</v>
      </c>
      <c r="BP122" s="2">
        <v>1.2353786</v>
      </c>
      <c r="BQ122" s="2">
        <v>4.5328074000000003</v>
      </c>
      <c r="BR122" s="2">
        <v>0.92619649999999998</v>
      </c>
      <c r="BS122" s="2">
        <v>7.1159100000000003E-2</v>
      </c>
      <c r="BT122" s="2">
        <v>11.2</v>
      </c>
      <c r="BU122" s="2">
        <v>0.5</v>
      </c>
      <c r="BV122" s="2">
        <v>0.25790750000000001</v>
      </c>
      <c r="BW122" s="2">
        <v>1.003409</v>
      </c>
      <c r="BX122" s="2">
        <v>1.4087924999999999</v>
      </c>
      <c r="BY122" s="2">
        <v>2.6075442</v>
      </c>
      <c r="BZ122" s="2">
        <v>0.80805110000000002</v>
      </c>
      <c r="CA122" s="2">
        <v>3.8130112</v>
      </c>
      <c r="CB122" s="2">
        <v>0.76402429999999999</v>
      </c>
      <c r="CC122" s="2">
        <v>7.1159100000000003E-2</v>
      </c>
      <c r="CD122" s="2">
        <v>19.5</v>
      </c>
      <c r="CE122" s="2">
        <v>0.5</v>
      </c>
      <c r="CF122" s="2">
        <v>0.76864719999999997</v>
      </c>
      <c r="CG122" s="2">
        <v>1.3342757999999999</v>
      </c>
      <c r="CH122" s="2">
        <v>1.6172051000000001</v>
      </c>
      <c r="CI122" s="2">
        <v>9.0129775999999993</v>
      </c>
      <c r="CJ122" s="2">
        <v>0.7065091</v>
      </c>
      <c r="CK122" s="2">
        <v>4.6629801000000004</v>
      </c>
      <c r="CL122" s="2">
        <v>0.91700550000000003</v>
      </c>
      <c r="CM122" s="2">
        <v>6.7112699999999997E-2</v>
      </c>
      <c r="CO122" t="str">
        <f t="shared" si="105"/>
        <v>ID_Ada0010</v>
      </c>
      <c r="CP122">
        <f t="shared" si="106"/>
        <v>20.8</v>
      </c>
      <c r="CQ122">
        <f t="shared" si="107"/>
        <v>0.5</v>
      </c>
      <c r="CR122">
        <f t="shared" si="108"/>
        <v>1.0345268000000001</v>
      </c>
      <c r="CS122">
        <f t="shared" si="109"/>
        <v>1.3975058</v>
      </c>
      <c r="CT122">
        <f t="shared" si="110"/>
        <v>1.7876067</v>
      </c>
      <c r="CU122">
        <f t="shared" si="111"/>
        <v>9.3493872000000007</v>
      </c>
      <c r="CV122">
        <f t="shared" si="112"/>
        <v>1.2527923999999999</v>
      </c>
      <c r="CW122">
        <f t="shared" si="113"/>
        <v>4.544168</v>
      </c>
      <c r="CX122">
        <f t="shared" si="114"/>
        <v>0.92951839999999997</v>
      </c>
      <c r="CY122">
        <f t="shared" si="115"/>
        <v>7.1159100000000003E-2</v>
      </c>
      <c r="CZ122">
        <f t="shared" si="116"/>
        <v>0.99999999999999289</v>
      </c>
      <c r="DA122">
        <f t="shared" si="117"/>
        <v>0.5</v>
      </c>
      <c r="DB122">
        <f t="shared" si="118"/>
        <v>-0.29341400000000073</v>
      </c>
      <c r="DC122">
        <f t="shared" si="119"/>
        <v>-0.28179460000000023</v>
      </c>
      <c r="DD122">
        <f t="shared" si="120"/>
        <v>0.49790699999999966</v>
      </c>
      <c r="DE122">
        <f t="shared" si="121"/>
        <v>-1.8084778000000039</v>
      </c>
      <c r="DF122">
        <f t="shared" si="122"/>
        <v>0.13590560000000029</v>
      </c>
      <c r="DG122">
        <f t="shared" si="123"/>
        <v>1.5701674000000008</v>
      </c>
      <c r="DH122">
        <f t="shared" si="124"/>
        <v>0.43343750000000036</v>
      </c>
      <c r="DI122">
        <f t="shared" si="125"/>
        <v>7.2475600000000001E-2</v>
      </c>
      <c r="DJ122">
        <f t="shared" si="126"/>
        <v>0.10000000000000142</v>
      </c>
      <c r="DK122">
        <f t="shared" si="127"/>
        <v>0</v>
      </c>
      <c r="DL122">
        <f t="shared" si="128"/>
        <v>4.448400000000019E-3</v>
      </c>
      <c r="DM122">
        <f t="shared" si="129"/>
        <v>0</v>
      </c>
      <c r="DN122">
        <f t="shared" si="130"/>
        <v>2.7182000000000039E-2</v>
      </c>
      <c r="DO122">
        <f t="shared" si="131"/>
        <v>0</v>
      </c>
      <c r="DP122">
        <f t="shared" si="132"/>
        <v>5.0111999999999934E-3</v>
      </c>
      <c r="DQ122">
        <f t="shared" si="133"/>
        <v>8.7247900000000378E-2</v>
      </c>
      <c r="DR122">
        <f t="shared" si="134"/>
        <v>1.6505800000000015E-2</v>
      </c>
      <c r="DS122">
        <f t="shared" si="135"/>
        <v>0</v>
      </c>
      <c r="DT122">
        <f t="shared" si="136"/>
        <v>1.3000000000000007</v>
      </c>
      <c r="DU122">
        <f t="shared" si="137"/>
        <v>0</v>
      </c>
      <c r="DV122">
        <f t="shared" si="138"/>
        <v>0.28349110000000011</v>
      </c>
      <c r="DW122">
        <f t="shared" si="139"/>
        <v>0.27062990000000009</v>
      </c>
      <c r="DX122">
        <f t="shared" si="140"/>
        <v>-0.21022199999999991</v>
      </c>
      <c r="DY122">
        <f t="shared" si="141"/>
        <v>1.8717699000000003</v>
      </c>
      <c r="DZ122">
        <f t="shared" si="142"/>
        <v>2.9962700000000009E-2</v>
      </c>
      <c r="EA122">
        <f t="shared" si="143"/>
        <v>-0.76365139999999965</v>
      </c>
      <c r="EB122">
        <f t="shared" si="144"/>
        <v>-0.14074710000000012</v>
      </c>
      <c r="EC122">
        <f t="shared" si="145"/>
        <v>1.5649900000000001E-2</v>
      </c>
      <c r="ED122">
        <f t="shared" si="146"/>
        <v>0</v>
      </c>
      <c r="EE122">
        <f t="shared" si="147"/>
        <v>0</v>
      </c>
      <c r="EF122">
        <f t="shared" si="148"/>
        <v>6.8171400000000104E-2</v>
      </c>
      <c r="EG122">
        <f t="shared" si="149"/>
        <v>4.4684200000000063E-2</v>
      </c>
      <c r="EH122">
        <f t="shared" si="150"/>
        <v>-7.3693599999999915E-2</v>
      </c>
      <c r="EI122">
        <f t="shared" si="151"/>
        <v>0.27369500000000002</v>
      </c>
      <c r="EJ122">
        <f t="shared" si="152"/>
        <v>-5.6538999999999895E-3</v>
      </c>
      <c r="EK122">
        <f t="shared" si="153"/>
        <v>-0.24680760000000035</v>
      </c>
      <c r="EL122">
        <f t="shared" si="154"/>
        <v>-4.6488500000000044E-2</v>
      </c>
      <c r="EM122">
        <f t="shared" si="155"/>
        <v>4.0464000000000055E-3</v>
      </c>
      <c r="EN122">
        <f t="shared" si="156"/>
        <v>0.80000000000000071</v>
      </c>
      <c r="EO122">
        <f t="shared" si="157"/>
        <v>0</v>
      </c>
      <c r="EP122">
        <f t="shared" si="158"/>
        <v>7.0348000000000077E-3</v>
      </c>
      <c r="EQ122">
        <f t="shared" si="159"/>
        <v>2.669239999999995E-2</v>
      </c>
      <c r="ER122">
        <f t="shared" si="160"/>
        <v>0.16694019999999998</v>
      </c>
      <c r="ES122">
        <f t="shared" si="161"/>
        <v>2.8047600000000728E-2</v>
      </c>
      <c r="ET122">
        <f t="shared" si="162"/>
        <v>0.12327479999999991</v>
      </c>
      <c r="EU122">
        <f t="shared" si="163"/>
        <v>0.41624589999999984</v>
      </c>
      <c r="EV122">
        <f t="shared" si="164"/>
        <v>8.5740399999999939E-2</v>
      </c>
      <c r="EW122">
        <f t="shared" si="165"/>
        <v>0</v>
      </c>
      <c r="EX122">
        <f t="shared" si="166"/>
        <v>6.7000000000000011</v>
      </c>
      <c r="EY122">
        <f t="shared" si="167"/>
        <v>0</v>
      </c>
      <c r="EZ122">
        <f t="shared" si="168"/>
        <v>-7.791059999999983E-2</v>
      </c>
      <c r="FA122">
        <f t="shared" si="169"/>
        <v>0.87912840000000003</v>
      </c>
      <c r="FB122">
        <f t="shared" si="170"/>
        <v>0.82045170000000001</v>
      </c>
      <c r="FC122">
        <f t="shared" si="171"/>
        <v>1.9023605000000003</v>
      </c>
      <c r="FD122">
        <f t="shared" si="172"/>
        <v>-4.414640000000003E-2</v>
      </c>
      <c r="FE122">
        <f t="shared" si="173"/>
        <v>2.8572604999999998</v>
      </c>
      <c r="FF122">
        <f t="shared" si="174"/>
        <v>0.39974139999999991</v>
      </c>
      <c r="FG122">
        <f t="shared" si="175"/>
        <v>-2.5059200000000004E-2</v>
      </c>
      <c r="FH122">
        <f t="shared" si="176"/>
        <v>0</v>
      </c>
      <c r="FI122">
        <f t="shared" si="177"/>
        <v>0</v>
      </c>
      <c r="FJ122">
        <f t="shared" si="178"/>
        <v>2.0680000000017351E-4</v>
      </c>
      <c r="FK122">
        <f t="shared" si="179"/>
        <v>8.3870000000008105E-4</v>
      </c>
      <c r="FL122">
        <f t="shared" si="180"/>
        <v>9.8256000000001009E-3</v>
      </c>
      <c r="FM122">
        <f t="shared" si="181"/>
        <v>3.7394000000006145E-3</v>
      </c>
      <c r="FN122">
        <f t="shared" si="182"/>
        <v>1.7413799999999924E-2</v>
      </c>
      <c r="FO122">
        <f t="shared" si="183"/>
        <v>1.1360599999999721E-2</v>
      </c>
      <c r="FP122">
        <f t="shared" si="184"/>
        <v>3.3218999999999888E-3</v>
      </c>
      <c r="FQ122">
        <f t="shared" si="185"/>
        <v>0</v>
      </c>
      <c r="FR122">
        <f t="shared" si="186"/>
        <v>9.6000000000000014</v>
      </c>
      <c r="FS122">
        <f t="shared" si="187"/>
        <v>0</v>
      </c>
      <c r="FT122">
        <f t="shared" si="188"/>
        <v>0.77661930000000012</v>
      </c>
      <c r="FU122">
        <f t="shared" si="189"/>
        <v>0.39409680000000002</v>
      </c>
      <c r="FV122">
        <f t="shared" si="190"/>
        <v>0.3788142000000001</v>
      </c>
      <c r="FW122">
        <f t="shared" si="191"/>
        <v>6.7418430000000011</v>
      </c>
      <c r="FX122">
        <f t="shared" si="192"/>
        <v>0.4447412999999999</v>
      </c>
      <c r="FY122">
        <f t="shared" si="193"/>
        <v>0.73115679999999994</v>
      </c>
      <c r="FZ122">
        <f t="shared" si="194"/>
        <v>0.16549409999999998</v>
      </c>
      <c r="GA122">
        <f t="shared" si="195"/>
        <v>0</v>
      </c>
      <c r="GB122">
        <f t="shared" si="196"/>
        <v>1.3000000000000007</v>
      </c>
      <c r="GC122">
        <f t="shared" si="197"/>
        <v>0</v>
      </c>
      <c r="GD122">
        <f t="shared" si="198"/>
        <v>0.2658796000000001</v>
      </c>
      <c r="GE122">
        <f t="shared" si="199"/>
        <v>6.3230000000000119E-2</v>
      </c>
      <c r="GF122">
        <f t="shared" si="200"/>
        <v>0.17040159999999993</v>
      </c>
      <c r="GG122">
        <f t="shared" si="201"/>
        <v>0.33640960000000142</v>
      </c>
      <c r="GH122">
        <f t="shared" si="202"/>
        <v>0.54628329999999992</v>
      </c>
      <c r="GI122">
        <f t="shared" si="203"/>
        <v>-0.11881210000000042</v>
      </c>
      <c r="GJ122">
        <f t="shared" si="204"/>
        <v>1.2512899999999938E-2</v>
      </c>
      <c r="GK122">
        <f t="shared" si="205"/>
        <v>4.0464000000000055E-3</v>
      </c>
    </row>
    <row r="123" spans="1:193" x14ac:dyDescent="0.25">
      <c r="A123" t="s">
        <v>465</v>
      </c>
      <c r="B123">
        <v>26.4</v>
      </c>
      <c r="C123">
        <v>0.5</v>
      </c>
      <c r="D123">
        <v>0.88114099999999995</v>
      </c>
      <c r="E123">
        <v>1.3754394999999999</v>
      </c>
      <c r="F123">
        <v>0.56161039999999995</v>
      </c>
      <c r="G123">
        <v>20.728889500000001</v>
      </c>
      <c r="H123">
        <v>0.74729719999999999</v>
      </c>
      <c r="I123">
        <v>1.2291558</v>
      </c>
      <c r="J123">
        <v>0.32134180000000001</v>
      </c>
      <c r="K123">
        <v>6.6239199999999998E-2</v>
      </c>
      <c r="L123" s="2">
        <v>26.3</v>
      </c>
      <c r="M123" s="2">
        <v>0.5</v>
      </c>
      <c r="N123" s="2">
        <v>0.87417999999999996</v>
      </c>
      <c r="O123" s="2">
        <v>1.3754394999999999</v>
      </c>
      <c r="P123" s="2">
        <v>0.54227840000000005</v>
      </c>
      <c r="Q123" s="2">
        <v>20.728889500000001</v>
      </c>
      <c r="R123" s="2">
        <v>0.74647520000000001</v>
      </c>
      <c r="S123" s="2">
        <v>1.163273</v>
      </c>
      <c r="T123" s="2">
        <v>0.30984460000000003</v>
      </c>
      <c r="U123" s="2">
        <v>6.6239199999999998E-2</v>
      </c>
      <c r="V123" s="2">
        <v>16.8</v>
      </c>
      <c r="W123" s="2">
        <v>0.5</v>
      </c>
      <c r="X123" s="2">
        <v>1.1166239</v>
      </c>
      <c r="Y123" s="2">
        <v>0.92148490000000005</v>
      </c>
      <c r="Z123" s="2">
        <v>0.58873719999999996</v>
      </c>
      <c r="AA123" s="2">
        <v>11.1913786</v>
      </c>
      <c r="AB123" s="2">
        <v>0.71289089999999999</v>
      </c>
      <c r="AC123" s="2">
        <v>1.3417783999999999</v>
      </c>
      <c r="AD123" s="2">
        <v>0.33505370000000001</v>
      </c>
      <c r="AE123" s="2">
        <v>0.1443255</v>
      </c>
      <c r="AF123" s="2">
        <v>26.4</v>
      </c>
      <c r="AG123" s="2">
        <v>0.5</v>
      </c>
      <c r="AH123" s="2">
        <v>0.88105290000000003</v>
      </c>
      <c r="AI123" s="2">
        <v>1.375302</v>
      </c>
      <c r="AJ123" s="2">
        <v>0.56145670000000003</v>
      </c>
      <c r="AK123" s="2">
        <v>20.726816199999998</v>
      </c>
      <c r="AL123" s="2">
        <v>0.7469983</v>
      </c>
      <c r="AM123" s="2">
        <v>1.2289099999999999</v>
      </c>
      <c r="AN123" s="2">
        <v>0.32125490000000001</v>
      </c>
      <c r="AO123" s="2">
        <v>6.6239199999999998E-2</v>
      </c>
      <c r="AP123" s="2">
        <v>26.3</v>
      </c>
      <c r="AQ123" s="2">
        <v>0.5</v>
      </c>
      <c r="AR123" s="2">
        <v>0.88052419999999998</v>
      </c>
      <c r="AS123" s="2">
        <v>1.3747518000000001</v>
      </c>
      <c r="AT123" s="2">
        <v>0.54712050000000001</v>
      </c>
      <c r="AU123" s="2">
        <v>20.7205963</v>
      </c>
      <c r="AV123" s="2">
        <v>0.72801689999999997</v>
      </c>
      <c r="AW123" s="2">
        <v>1.1974435000000001</v>
      </c>
      <c r="AX123" s="2">
        <v>0.3130502</v>
      </c>
      <c r="AY123" s="2">
        <v>6.6239199999999998E-2</v>
      </c>
      <c r="AZ123" s="2">
        <v>26</v>
      </c>
      <c r="BA123" s="2">
        <v>0.5</v>
      </c>
      <c r="BB123" s="2">
        <v>0.88096479999999999</v>
      </c>
      <c r="BC123" s="2">
        <v>1.3603095999999999</v>
      </c>
      <c r="BD123" s="2">
        <v>0.50351690000000004</v>
      </c>
      <c r="BE123" s="2">
        <v>20.699869199999998</v>
      </c>
      <c r="BF123" s="2">
        <v>0.74408379999999996</v>
      </c>
      <c r="BG123" s="2">
        <v>1.0318761999999999</v>
      </c>
      <c r="BH123" s="2">
        <v>0.2871689</v>
      </c>
      <c r="BI123" s="2">
        <v>6.6239199999999998E-2</v>
      </c>
      <c r="BJ123" s="2">
        <v>26.3</v>
      </c>
      <c r="BK123" s="2">
        <v>0.5</v>
      </c>
      <c r="BL123" s="2">
        <v>0.88025989999999998</v>
      </c>
      <c r="BM123" s="2">
        <v>1.3747518000000001</v>
      </c>
      <c r="BN123" s="2">
        <v>0.55263070000000003</v>
      </c>
      <c r="BO123" s="2">
        <v>20.7205963</v>
      </c>
      <c r="BP123" s="2">
        <v>0.73601300000000003</v>
      </c>
      <c r="BQ123" s="2">
        <v>1.2088747</v>
      </c>
      <c r="BR123" s="2">
        <v>0.31619009999999997</v>
      </c>
      <c r="BS123" s="2">
        <v>6.6239199999999998E-2</v>
      </c>
      <c r="BT123" s="2">
        <v>26.2</v>
      </c>
      <c r="BU123" s="2">
        <v>0.5</v>
      </c>
      <c r="BV123" s="2">
        <v>0.83399999999999996</v>
      </c>
      <c r="BW123" s="2">
        <v>1.3726887000000001</v>
      </c>
      <c r="BX123" s="2">
        <v>0.5567877</v>
      </c>
      <c r="BY123" s="2">
        <v>20.608661699999999</v>
      </c>
      <c r="BZ123" s="2">
        <v>0.74206609999999995</v>
      </c>
      <c r="CA123" s="2">
        <v>1.2174788000000001</v>
      </c>
      <c r="CB123" s="2">
        <v>0.31855850000000002</v>
      </c>
      <c r="CC123" s="2">
        <v>6.6239199999999998E-2</v>
      </c>
      <c r="CD123" s="2">
        <v>26.2</v>
      </c>
      <c r="CE123" s="2">
        <v>0.5</v>
      </c>
      <c r="CF123" s="2">
        <v>0.815496</v>
      </c>
      <c r="CG123" s="2">
        <v>1.3733763999999999</v>
      </c>
      <c r="CH123" s="2">
        <v>0.53922979999999998</v>
      </c>
      <c r="CI123" s="2">
        <v>20.716451599999999</v>
      </c>
      <c r="CJ123" s="2">
        <v>0.67720069999999999</v>
      </c>
      <c r="CK123" s="2">
        <v>1.2183392</v>
      </c>
      <c r="CL123" s="2">
        <v>0.30945119999999998</v>
      </c>
      <c r="CM123" s="2">
        <v>6.6239199999999998E-2</v>
      </c>
      <c r="CO123" t="str">
        <f t="shared" si="105"/>
        <v>ID_Benewah0010</v>
      </c>
      <c r="CP123">
        <f t="shared" si="106"/>
        <v>26.4</v>
      </c>
      <c r="CQ123">
        <f t="shared" si="107"/>
        <v>0.5</v>
      </c>
      <c r="CR123">
        <f t="shared" si="108"/>
        <v>0.88114099999999995</v>
      </c>
      <c r="CS123">
        <f t="shared" si="109"/>
        <v>1.3754394999999999</v>
      </c>
      <c r="CT123">
        <f t="shared" si="110"/>
        <v>0.56161039999999995</v>
      </c>
      <c r="CU123">
        <f t="shared" si="111"/>
        <v>20.728889500000001</v>
      </c>
      <c r="CV123">
        <f t="shared" si="112"/>
        <v>0.74729719999999999</v>
      </c>
      <c r="CW123">
        <f t="shared" si="113"/>
        <v>1.2291558</v>
      </c>
      <c r="CX123">
        <f t="shared" si="114"/>
        <v>0.32134180000000001</v>
      </c>
      <c r="CY123">
        <f t="shared" si="115"/>
        <v>6.6239199999999998E-2</v>
      </c>
      <c r="CZ123">
        <f t="shared" si="116"/>
        <v>15.70000000000001</v>
      </c>
      <c r="DA123">
        <f t="shared" si="117"/>
        <v>0.5</v>
      </c>
      <c r="DB123">
        <f t="shared" si="118"/>
        <v>0.99511470000000024</v>
      </c>
      <c r="DC123">
        <f t="shared" si="119"/>
        <v>0.90002820000000061</v>
      </c>
      <c r="DD123">
        <f t="shared" si="120"/>
        <v>0.46048510000000042</v>
      </c>
      <c r="DE123">
        <f t="shared" si="121"/>
        <v>11.011032899999989</v>
      </c>
      <c r="DF123">
        <f t="shared" si="122"/>
        <v>0.60266449999999994</v>
      </c>
      <c r="DG123">
        <f t="shared" si="123"/>
        <v>1.0038831999999998</v>
      </c>
      <c r="DH123">
        <f t="shared" si="124"/>
        <v>0.26117949999999995</v>
      </c>
      <c r="DI123">
        <f t="shared" si="125"/>
        <v>0.1443255</v>
      </c>
      <c r="DJ123">
        <f t="shared" si="126"/>
        <v>9.9999999999997868E-2</v>
      </c>
      <c r="DK123">
        <f t="shared" si="127"/>
        <v>0</v>
      </c>
      <c r="DL123">
        <f t="shared" si="128"/>
        <v>6.960999999999995E-3</v>
      </c>
      <c r="DM123">
        <f t="shared" si="129"/>
        <v>0</v>
      </c>
      <c r="DN123">
        <f t="shared" si="130"/>
        <v>1.9331999999999905E-2</v>
      </c>
      <c r="DO123">
        <f t="shared" si="131"/>
        <v>0</v>
      </c>
      <c r="DP123">
        <f t="shared" si="132"/>
        <v>8.2199999999998941E-4</v>
      </c>
      <c r="DQ123">
        <f t="shared" si="133"/>
        <v>6.5882800000000019E-2</v>
      </c>
      <c r="DR123">
        <f t="shared" si="134"/>
        <v>1.1497199999999985E-2</v>
      </c>
      <c r="DS123">
        <f t="shared" si="135"/>
        <v>0</v>
      </c>
      <c r="DT123">
        <f t="shared" si="136"/>
        <v>9.5999999999999979</v>
      </c>
      <c r="DU123">
        <f t="shared" si="137"/>
        <v>0</v>
      </c>
      <c r="DV123">
        <f t="shared" si="138"/>
        <v>-0.23548290000000005</v>
      </c>
      <c r="DW123">
        <f t="shared" si="139"/>
        <v>0.45395459999999987</v>
      </c>
      <c r="DX123">
        <f t="shared" si="140"/>
        <v>-2.7126800000000006E-2</v>
      </c>
      <c r="DY123">
        <f t="shared" si="141"/>
        <v>9.5375109000000009</v>
      </c>
      <c r="DZ123">
        <f t="shared" si="142"/>
        <v>3.4406300000000001E-2</v>
      </c>
      <c r="EA123">
        <f t="shared" si="143"/>
        <v>-0.11262259999999991</v>
      </c>
      <c r="EB123">
        <f t="shared" si="144"/>
        <v>-1.3711899999999999E-2</v>
      </c>
      <c r="EC123">
        <f t="shared" si="145"/>
        <v>-7.8086299999999997E-2</v>
      </c>
      <c r="ED123">
        <f t="shared" si="146"/>
        <v>0</v>
      </c>
      <c r="EE123">
        <f t="shared" si="147"/>
        <v>0</v>
      </c>
      <c r="EF123">
        <f t="shared" si="148"/>
        <v>8.809999999992435E-5</v>
      </c>
      <c r="EG123">
        <f t="shared" si="149"/>
        <v>1.3749999999990159E-4</v>
      </c>
      <c r="EH123">
        <f t="shared" si="150"/>
        <v>1.5369999999992334E-4</v>
      </c>
      <c r="EI123">
        <f t="shared" si="151"/>
        <v>2.0733000000028312E-3</v>
      </c>
      <c r="EJ123">
        <f t="shared" si="152"/>
        <v>2.9889999999999084E-4</v>
      </c>
      <c r="EK123">
        <f t="shared" si="153"/>
        <v>2.4580000000007374E-4</v>
      </c>
      <c r="EL123">
        <f t="shared" si="154"/>
        <v>8.6900000000000865E-5</v>
      </c>
      <c r="EM123">
        <f t="shared" si="155"/>
        <v>0</v>
      </c>
      <c r="EN123">
        <f t="shared" si="156"/>
        <v>9.9999999999997868E-2</v>
      </c>
      <c r="EO123">
        <f t="shared" si="157"/>
        <v>0</v>
      </c>
      <c r="EP123">
        <f t="shared" si="158"/>
        <v>6.1679999999997293E-4</v>
      </c>
      <c r="EQ123">
        <f t="shared" si="159"/>
        <v>6.8769999999984677E-4</v>
      </c>
      <c r="ER123">
        <f t="shared" si="160"/>
        <v>1.4489899999999944E-2</v>
      </c>
      <c r="ES123">
        <f t="shared" si="161"/>
        <v>8.2932000000006667E-3</v>
      </c>
      <c r="ET123">
        <f t="shared" si="162"/>
        <v>1.9280300000000028E-2</v>
      </c>
      <c r="EU123">
        <f t="shared" si="163"/>
        <v>3.1712299999999916E-2</v>
      </c>
      <c r="EV123">
        <f t="shared" si="164"/>
        <v>8.2916000000000101E-3</v>
      </c>
      <c r="EW123">
        <f t="shared" si="165"/>
        <v>0</v>
      </c>
      <c r="EX123">
        <f t="shared" si="166"/>
        <v>0.39999999999999858</v>
      </c>
      <c r="EY123">
        <f t="shared" si="167"/>
        <v>0</v>
      </c>
      <c r="EZ123">
        <f t="shared" si="168"/>
        <v>1.7619999999995972E-4</v>
      </c>
      <c r="FA123">
        <f t="shared" si="169"/>
        <v>1.5129900000000029E-2</v>
      </c>
      <c r="FB123">
        <f t="shared" si="170"/>
        <v>5.8093499999999909E-2</v>
      </c>
      <c r="FC123">
        <f t="shared" si="171"/>
        <v>2.9020300000002663E-2</v>
      </c>
      <c r="FD123">
        <f t="shared" si="172"/>
        <v>3.2134000000000329E-3</v>
      </c>
      <c r="FE123">
        <f t="shared" si="173"/>
        <v>0.19727960000000011</v>
      </c>
      <c r="FF123">
        <f t="shared" si="174"/>
        <v>3.4172900000000006E-2</v>
      </c>
      <c r="FG123">
        <f t="shared" si="175"/>
        <v>0</v>
      </c>
      <c r="FH123">
        <f t="shared" si="176"/>
        <v>9.9999999999997868E-2</v>
      </c>
      <c r="FI123">
        <f t="shared" si="177"/>
        <v>0</v>
      </c>
      <c r="FJ123">
        <f t="shared" si="178"/>
        <v>8.8109999999996802E-4</v>
      </c>
      <c r="FK123">
        <f t="shared" si="179"/>
        <v>6.8769999999984677E-4</v>
      </c>
      <c r="FL123">
        <f t="shared" si="180"/>
        <v>8.9796999999999239E-3</v>
      </c>
      <c r="FM123">
        <f t="shared" si="181"/>
        <v>8.2932000000006667E-3</v>
      </c>
      <c r="FN123">
        <f t="shared" si="182"/>
        <v>1.1284199999999966E-2</v>
      </c>
      <c r="FO123">
        <f t="shared" si="183"/>
        <v>2.0281100000000052E-2</v>
      </c>
      <c r="FP123">
        <f t="shared" si="184"/>
        <v>5.1517000000000368E-3</v>
      </c>
      <c r="FQ123">
        <f t="shared" si="185"/>
        <v>0</v>
      </c>
      <c r="FR123">
        <f t="shared" si="186"/>
        <v>0.19999999999999929</v>
      </c>
      <c r="FS123">
        <f t="shared" si="187"/>
        <v>0</v>
      </c>
      <c r="FT123">
        <f t="shared" si="188"/>
        <v>4.7140999999999988E-2</v>
      </c>
      <c r="FU123">
        <f t="shared" si="189"/>
        <v>2.7507999999998312E-3</v>
      </c>
      <c r="FV123">
        <f t="shared" si="190"/>
        <v>4.8226999999999576E-3</v>
      </c>
      <c r="FW123">
        <f t="shared" si="191"/>
        <v>0.12022780000000211</v>
      </c>
      <c r="FX123">
        <f t="shared" si="192"/>
        <v>5.231100000000044E-3</v>
      </c>
      <c r="FY123">
        <f t="shared" si="193"/>
        <v>1.1676999999999937E-2</v>
      </c>
      <c r="FZ123">
        <f t="shared" si="194"/>
        <v>2.7832999999999886E-3</v>
      </c>
      <c r="GA123">
        <f t="shared" si="195"/>
        <v>0</v>
      </c>
      <c r="GB123">
        <f t="shared" si="196"/>
        <v>0.19999999999999929</v>
      </c>
      <c r="GC123">
        <f t="shared" si="197"/>
        <v>0</v>
      </c>
      <c r="GD123">
        <f t="shared" si="198"/>
        <v>6.5644999999999953E-2</v>
      </c>
      <c r="GE123">
        <f t="shared" si="199"/>
        <v>2.0630999999999844E-3</v>
      </c>
      <c r="GF123">
        <f t="shared" si="200"/>
        <v>2.2380599999999973E-2</v>
      </c>
      <c r="GG123">
        <f t="shared" si="201"/>
        <v>1.2437900000001889E-2</v>
      </c>
      <c r="GH123">
        <f t="shared" si="202"/>
        <v>7.0096500000000006E-2</v>
      </c>
      <c r="GI123">
        <f t="shared" si="203"/>
        <v>1.0816600000000065E-2</v>
      </c>
      <c r="GJ123">
        <f t="shared" si="204"/>
        <v>1.1890600000000029E-2</v>
      </c>
      <c r="GK123">
        <f t="shared" si="205"/>
        <v>0</v>
      </c>
    </row>
    <row r="124" spans="1:193" x14ac:dyDescent="0.25">
      <c r="A124" t="s">
        <v>466</v>
      </c>
      <c r="B124">
        <v>45.6</v>
      </c>
      <c r="C124">
        <v>0.5</v>
      </c>
      <c r="D124">
        <v>1.2626234000000001</v>
      </c>
      <c r="E124">
        <v>1.3220480999999999</v>
      </c>
      <c r="F124">
        <v>3.7359914999999999</v>
      </c>
      <c r="G124">
        <v>23.721992499999999</v>
      </c>
      <c r="H124">
        <v>1.7497436</v>
      </c>
      <c r="I124">
        <v>10.6760187</v>
      </c>
      <c r="J124">
        <v>2.1159336999999998</v>
      </c>
      <c r="K124">
        <v>0.54898639999999999</v>
      </c>
      <c r="L124" s="2">
        <v>45.4</v>
      </c>
      <c r="M124" s="2">
        <v>0.5</v>
      </c>
      <c r="N124" s="2">
        <v>1.2571060999999999</v>
      </c>
      <c r="O124" s="2">
        <v>1.3220480999999999</v>
      </c>
      <c r="P124" s="2">
        <v>3.7037954000000002</v>
      </c>
      <c r="Q124" s="2">
        <v>23.721992499999999</v>
      </c>
      <c r="R124" s="2">
        <v>1.7433833000000001</v>
      </c>
      <c r="S124" s="2">
        <v>10.5730228</v>
      </c>
      <c r="T124" s="2">
        <v>2.0962527</v>
      </c>
      <c r="U124" s="2">
        <v>0.54898639999999999</v>
      </c>
      <c r="V124" s="2">
        <v>44.9</v>
      </c>
      <c r="W124" s="2">
        <v>0.5</v>
      </c>
      <c r="X124" s="2">
        <v>1.2573732</v>
      </c>
      <c r="Y124" s="2">
        <v>1.2851379999999999</v>
      </c>
      <c r="Z124" s="2">
        <v>3.7216779999999998</v>
      </c>
      <c r="AA124" s="2">
        <v>23.155563399999998</v>
      </c>
      <c r="AB124" s="2">
        <v>1.7422168</v>
      </c>
      <c r="AC124" s="2">
        <v>10.6362162</v>
      </c>
      <c r="AD124" s="2">
        <v>2.1079845000000001</v>
      </c>
      <c r="AE124" s="2">
        <v>0.54898639999999999</v>
      </c>
      <c r="AF124" s="2">
        <v>45.4</v>
      </c>
      <c r="AG124" s="2">
        <v>0.5</v>
      </c>
      <c r="AH124" s="2">
        <v>1.2622073</v>
      </c>
      <c r="AI124" s="2">
        <v>1.3218482</v>
      </c>
      <c r="AJ124" s="2">
        <v>3.7079743999999999</v>
      </c>
      <c r="AK124" s="2">
        <v>23.710691499999999</v>
      </c>
      <c r="AL124" s="2">
        <v>1.7424200000000001</v>
      </c>
      <c r="AM124" s="2">
        <v>10.588666</v>
      </c>
      <c r="AN124" s="2">
        <v>2.0991057999999998</v>
      </c>
      <c r="AO124" s="2">
        <v>0.54898639999999999</v>
      </c>
      <c r="AP124" s="2">
        <v>40.5</v>
      </c>
      <c r="AQ124" s="2">
        <v>0.5</v>
      </c>
      <c r="AR124" s="2">
        <v>0.94087089999999995</v>
      </c>
      <c r="AS124" s="2">
        <v>0.85169479999999997</v>
      </c>
      <c r="AT124" s="2">
        <v>2.6407676000000002</v>
      </c>
      <c r="AU124" s="2">
        <v>24.9156227</v>
      </c>
      <c r="AV124" s="2">
        <v>1.2574187999999999</v>
      </c>
      <c r="AW124" s="2">
        <v>7.5266966999999996</v>
      </c>
      <c r="AX124" s="2">
        <v>1.4943485000000001</v>
      </c>
      <c r="AY124" s="2">
        <v>0.4315543</v>
      </c>
      <c r="AZ124" s="2">
        <v>29.9</v>
      </c>
      <c r="BA124" s="2">
        <v>0.5</v>
      </c>
      <c r="BB124" s="2">
        <v>1.2619547</v>
      </c>
      <c r="BC124" s="2">
        <v>0.33714250000000001</v>
      </c>
      <c r="BD124" s="2">
        <v>1.8511013000000001</v>
      </c>
      <c r="BE124" s="2">
        <v>18.6357994</v>
      </c>
      <c r="BF124" s="2">
        <v>1.7023013</v>
      </c>
      <c r="BG124" s="2">
        <v>4.2361921999999996</v>
      </c>
      <c r="BH124" s="2">
        <v>0.92315510000000001</v>
      </c>
      <c r="BI124" s="2">
        <v>0.54898639999999999</v>
      </c>
      <c r="BJ124" s="2">
        <v>45.4</v>
      </c>
      <c r="BK124" s="2">
        <v>0.5</v>
      </c>
      <c r="BL124" s="2">
        <v>1.2618012000000001</v>
      </c>
      <c r="BM124" s="2">
        <v>1.3175258999999999</v>
      </c>
      <c r="BN124" s="2">
        <v>3.7144474999999999</v>
      </c>
      <c r="BO124" s="2">
        <v>23.678785300000001</v>
      </c>
      <c r="BP124" s="2">
        <v>1.7111551</v>
      </c>
      <c r="BQ124" s="2">
        <v>10.6507158</v>
      </c>
      <c r="BR124" s="2">
        <v>2.1085927</v>
      </c>
      <c r="BS124" s="2">
        <v>0.54898639999999999</v>
      </c>
      <c r="BT124" s="2">
        <v>28.5</v>
      </c>
      <c r="BU124" s="2">
        <v>0.5</v>
      </c>
      <c r="BV124" s="2">
        <v>0.55544749999999998</v>
      </c>
      <c r="BW124" s="2">
        <v>0.86971620000000005</v>
      </c>
      <c r="BX124" s="2">
        <v>3.3535256000000002</v>
      </c>
      <c r="BY124" s="2">
        <v>9.7274589999999996</v>
      </c>
      <c r="BZ124" s="2">
        <v>1.5933465</v>
      </c>
      <c r="CA124" s="2">
        <v>9.5625362000000003</v>
      </c>
      <c r="CB124" s="2">
        <v>1.8982475999999999</v>
      </c>
      <c r="CC124" s="2">
        <v>0.46554770000000001</v>
      </c>
      <c r="CD124" s="2">
        <v>41.2</v>
      </c>
      <c r="CE124" s="2">
        <v>0.5</v>
      </c>
      <c r="CF124" s="2">
        <v>0.65364520000000004</v>
      </c>
      <c r="CG124" s="2">
        <v>1.2384223000000001</v>
      </c>
      <c r="CH124" s="2">
        <v>3.2040671999999999</v>
      </c>
      <c r="CI124" s="2">
        <v>22.273620600000001</v>
      </c>
      <c r="CJ124" s="2">
        <v>0.59853040000000002</v>
      </c>
      <c r="CK124" s="2">
        <v>10.2932177</v>
      </c>
      <c r="CL124" s="2">
        <v>1.9581223999999999</v>
      </c>
      <c r="CM124" s="2">
        <v>0.54898639999999999</v>
      </c>
      <c r="CO124" t="str">
        <f t="shared" si="105"/>
        <v>ID_Franklin0001</v>
      </c>
      <c r="CP124">
        <f t="shared" si="106"/>
        <v>45.6</v>
      </c>
      <c r="CQ124">
        <f t="shared" si="107"/>
        <v>0.5</v>
      </c>
      <c r="CR124">
        <f t="shared" si="108"/>
        <v>1.2626234000000001</v>
      </c>
      <c r="CS124">
        <f t="shared" si="109"/>
        <v>1.3220480999999999</v>
      </c>
      <c r="CT124">
        <f t="shared" si="110"/>
        <v>3.7359914999999999</v>
      </c>
      <c r="CU124">
        <f t="shared" si="111"/>
        <v>23.721992499999999</v>
      </c>
      <c r="CV124">
        <f t="shared" si="112"/>
        <v>1.7497436</v>
      </c>
      <c r="CW124">
        <f t="shared" si="113"/>
        <v>10.6760187</v>
      </c>
      <c r="CX124">
        <f t="shared" si="114"/>
        <v>2.1159336999999998</v>
      </c>
      <c r="CY124">
        <f t="shared" si="115"/>
        <v>0.54898639999999999</v>
      </c>
      <c r="CZ124">
        <f t="shared" si="116"/>
        <v>1.9999999999999858</v>
      </c>
      <c r="DA124">
        <f t="shared" si="117"/>
        <v>0.5</v>
      </c>
      <c r="DB124">
        <f t="shared" si="118"/>
        <v>-0.38795770000000052</v>
      </c>
      <c r="DC124">
        <f t="shared" si="119"/>
        <v>-0.71080069999999962</v>
      </c>
      <c r="DD124">
        <f t="shared" si="120"/>
        <v>-0.25458349999999941</v>
      </c>
      <c r="DE124">
        <f t="shared" si="121"/>
        <v>3.765586900000006</v>
      </c>
      <c r="DF124">
        <f t="shared" si="122"/>
        <v>-0.15743299999999949</v>
      </c>
      <c r="DG124">
        <f t="shared" si="123"/>
        <v>-0.66486730000000094</v>
      </c>
      <c r="DH124">
        <f t="shared" si="124"/>
        <v>-0.1257265999999988</v>
      </c>
      <c r="DI124">
        <f t="shared" si="125"/>
        <v>0.34811560000000003</v>
      </c>
      <c r="DJ124">
        <f t="shared" si="126"/>
        <v>0.20000000000000284</v>
      </c>
      <c r="DK124">
        <f t="shared" si="127"/>
        <v>0</v>
      </c>
      <c r="DL124">
        <f t="shared" si="128"/>
        <v>5.5173000000001693E-3</v>
      </c>
      <c r="DM124">
        <f t="shared" si="129"/>
        <v>0</v>
      </c>
      <c r="DN124">
        <f t="shared" si="130"/>
        <v>3.2196099999999728E-2</v>
      </c>
      <c r="DO124">
        <f t="shared" si="131"/>
        <v>0</v>
      </c>
      <c r="DP124">
        <f t="shared" si="132"/>
        <v>6.3602999999998744E-3</v>
      </c>
      <c r="DQ124">
        <f t="shared" si="133"/>
        <v>0.10299589999999981</v>
      </c>
      <c r="DR124">
        <f t="shared" si="134"/>
        <v>1.9680999999999838E-2</v>
      </c>
      <c r="DS124">
        <f t="shared" si="135"/>
        <v>0</v>
      </c>
      <c r="DT124">
        <f t="shared" si="136"/>
        <v>0.70000000000000284</v>
      </c>
      <c r="DU124">
        <f t="shared" si="137"/>
        <v>0</v>
      </c>
      <c r="DV124">
        <f t="shared" si="138"/>
        <v>5.2502000000000937E-3</v>
      </c>
      <c r="DW124">
        <f t="shared" si="139"/>
        <v>3.6910100000000057E-2</v>
      </c>
      <c r="DX124">
        <f t="shared" si="140"/>
        <v>1.431350000000009E-2</v>
      </c>
      <c r="DY124">
        <f t="shared" si="141"/>
        <v>0.56642910000000057</v>
      </c>
      <c r="DZ124">
        <f t="shared" si="142"/>
        <v>7.5267999999999446E-3</v>
      </c>
      <c r="EA124">
        <f t="shared" si="143"/>
        <v>3.9802500000000407E-2</v>
      </c>
      <c r="EB124">
        <f t="shared" si="144"/>
        <v>7.9491999999996565E-3</v>
      </c>
      <c r="EC124">
        <f t="shared" si="145"/>
        <v>0</v>
      </c>
      <c r="ED124">
        <f t="shared" si="146"/>
        <v>0.20000000000000284</v>
      </c>
      <c r="EE124">
        <f t="shared" si="147"/>
        <v>0</v>
      </c>
      <c r="EF124">
        <f t="shared" si="148"/>
        <v>4.1610000000003033E-4</v>
      </c>
      <c r="EG124">
        <f t="shared" si="149"/>
        <v>1.9989999999991959E-4</v>
      </c>
      <c r="EH124">
        <f t="shared" si="150"/>
        <v>2.8017100000000017E-2</v>
      </c>
      <c r="EI124">
        <f t="shared" si="151"/>
        <v>1.1300999999999561E-2</v>
      </c>
      <c r="EJ124">
        <f t="shared" si="152"/>
        <v>7.3235999999998747E-3</v>
      </c>
      <c r="EK124">
        <f t="shared" si="153"/>
        <v>8.7352700000000283E-2</v>
      </c>
      <c r="EL124">
        <f t="shared" si="154"/>
        <v>1.6827900000000007E-2</v>
      </c>
      <c r="EM124">
        <f t="shared" si="155"/>
        <v>0</v>
      </c>
      <c r="EN124">
        <f t="shared" si="156"/>
        <v>5.1000000000000014</v>
      </c>
      <c r="EO124">
        <f t="shared" si="157"/>
        <v>0</v>
      </c>
      <c r="EP124">
        <f t="shared" si="158"/>
        <v>0.32175250000000011</v>
      </c>
      <c r="EQ124">
        <f t="shared" si="159"/>
        <v>0.47035329999999997</v>
      </c>
      <c r="ER124">
        <f t="shared" si="160"/>
        <v>1.0952238999999997</v>
      </c>
      <c r="ES124">
        <f t="shared" si="161"/>
        <v>-1.1936302000000012</v>
      </c>
      <c r="ET124">
        <f t="shared" si="162"/>
        <v>0.49232480000000001</v>
      </c>
      <c r="EU124">
        <f t="shared" si="163"/>
        <v>3.1493220000000006</v>
      </c>
      <c r="EV124">
        <f t="shared" si="164"/>
        <v>0.62158519999999973</v>
      </c>
      <c r="EW124">
        <f t="shared" si="165"/>
        <v>0.11743209999999998</v>
      </c>
      <c r="EX124">
        <f t="shared" si="166"/>
        <v>15.700000000000003</v>
      </c>
      <c r="EY124">
        <f t="shared" si="167"/>
        <v>0</v>
      </c>
      <c r="EZ124">
        <f t="shared" si="168"/>
        <v>6.6870000000007757E-4</v>
      </c>
      <c r="FA124">
        <f t="shared" si="169"/>
        <v>0.98490559999999994</v>
      </c>
      <c r="FB124">
        <f t="shared" si="170"/>
        <v>1.8848901999999998</v>
      </c>
      <c r="FC124">
        <f t="shared" si="171"/>
        <v>5.0861930999999991</v>
      </c>
      <c r="FD124">
        <f t="shared" si="172"/>
        <v>4.7442299999999937E-2</v>
      </c>
      <c r="FE124">
        <f t="shared" si="173"/>
        <v>6.4398265000000006</v>
      </c>
      <c r="FF124">
        <f t="shared" si="174"/>
        <v>1.1927785999999998</v>
      </c>
      <c r="FG124">
        <f t="shared" si="175"/>
        <v>0</v>
      </c>
      <c r="FH124">
        <f t="shared" si="176"/>
        <v>0.20000000000000284</v>
      </c>
      <c r="FI124">
        <f t="shared" si="177"/>
        <v>0</v>
      </c>
      <c r="FJ124">
        <f t="shared" si="178"/>
        <v>8.2219999999999516E-4</v>
      </c>
      <c r="FK124">
        <f t="shared" si="179"/>
        <v>4.5222000000000317E-3</v>
      </c>
      <c r="FL124">
        <f t="shared" si="180"/>
        <v>2.1544000000000008E-2</v>
      </c>
      <c r="FM124">
        <f t="shared" si="181"/>
        <v>4.320719999999767E-2</v>
      </c>
      <c r="FN124">
        <f t="shared" si="182"/>
        <v>3.8588499999999915E-2</v>
      </c>
      <c r="FO124">
        <f t="shared" si="183"/>
        <v>2.5302899999999795E-2</v>
      </c>
      <c r="FP124">
        <f t="shared" si="184"/>
        <v>7.3409999999998199E-3</v>
      </c>
      <c r="FQ124">
        <f t="shared" si="185"/>
        <v>0</v>
      </c>
      <c r="FR124">
        <f t="shared" si="186"/>
        <v>17.100000000000001</v>
      </c>
      <c r="FS124">
        <f t="shared" si="187"/>
        <v>0</v>
      </c>
      <c r="FT124">
        <f t="shared" si="188"/>
        <v>0.70717590000000008</v>
      </c>
      <c r="FU124">
        <f t="shared" si="189"/>
        <v>0.4523318999999999</v>
      </c>
      <c r="FV124">
        <f t="shared" si="190"/>
        <v>0.38246589999999969</v>
      </c>
      <c r="FW124">
        <f t="shared" si="191"/>
        <v>13.994533499999999</v>
      </c>
      <c r="FX124">
        <f t="shared" si="192"/>
        <v>0.15639709999999996</v>
      </c>
      <c r="FY124">
        <f t="shared" si="193"/>
        <v>1.1134824999999999</v>
      </c>
      <c r="FZ124">
        <f t="shared" si="194"/>
        <v>0.21768609999999988</v>
      </c>
      <c r="GA124">
        <f t="shared" si="195"/>
        <v>8.3438699999999977E-2</v>
      </c>
      <c r="GB124">
        <f t="shared" si="196"/>
        <v>4.3999999999999986</v>
      </c>
      <c r="GC124">
        <f t="shared" si="197"/>
        <v>0</v>
      </c>
      <c r="GD124">
        <f t="shared" si="198"/>
        <v>0.60897820000000003</v>
      </c>
      <c r="GE124">
        <f t="shared" si="199"/>
        <v>8.3625799999999861E-2</v>
      </c>
      <c r="GF124">
        <f t="shared" si="200"/>
        <v>0.53192430000000002</v>
      </c>
      <c r="GG124">
        <f t="shared" si="201"/>
        <v>1.4483718999999979</v>
      </c>
      <c r="GH124">
        <f t="shared" si="202"/>
        <v>1.1512131999999999</v>
      </c>
      <c r="GI124">
        <f t="shared" si="203"/>
        <v>0.38280100000000061</v>
      </c>
      <c r="GJ124">
        <f t="shared" si="204"/>
        <v>0.15781129999999988</v>
      </c>
      <c r="GK124">
        <f t="shared" si="205"/>
        <v>0</v>
      </c>
    </row>
    <row r="125" spans="1:193" x14ac:dyDescent="0.25">
      <c r="A125" t="s">
        <v>467</v>
      </c>
      <c r="B125">
        <v>34.5</v>
      </c>
      <c r="C125">
        <v>0.5</v>
      </c>
      <c r="D125">
        <v>1.3965422999999999</v>
      </c>
      <c r="E125">
        <v>1.4701289</v>
      </c>
      <c r="F125">
        <v>0.76132440000000001</v>
      </c>
      <c r="G125">
        <v>27.271110499999999</v>
      </c>
      <c r="H125">
        <v>1.2401536</v>
      </c>
      <c r="I125">
        <v>1.4158058</v>
      </c>
      <c r="J125">
        <v>0.42904369999999997</v>
      </c>
      <c r="K125">
        <v>0.104778</v>
      </c>
      <c r="L125" s="2">
        <v>34.4</v>
      </c>
      <c r="M125" s="2">
        <v>0.5</v>
      </c>
      <c r="N125" s="2">
        <v>1.4010265</v>
      </c>
      <c r="O125" s="2">
        <v>1.4066837000000001</v>
      </c>
      <c r="P125" s="2">
        <v>0.74579110000000004</v>
      </c>
      <c r="Q125" s="2">
        <v>27.271110499999999</v>
      </c>
      <c r="R125" s="2">
        <v>1.2261209</v>
      </c>
      <c r="S125" s="2">
        <v>1.3757653000000001</v>
      </c>
      <c r="T125" s="2">
        <v>0.4207225</v>
      </c>
      <c r="U125" s="2">
        <v>0.1158623</v>
      </c>
      <c r="V125" s="2">
        <v>23.5</v>
      </c>
      <c r="W125" s="2">
        <v>0.5</v>
      </c>
      <c r="X125" s="2">
        <v>1.2369289000000001</v>
      </c>
      <c r="Y125" s="2">
        <v>0.78652540000000004</v>
      </c>
      <c r="Z125" s="2">
        <v>0.60913229999999996</v>
      </c>
      <c r="AA125" s="2">
        <v>17.802818299999998</v>
      </c>
      <c r="AB125" s="2">
        <v>0.95934589999999997</v>
      </c>
      <c r="AC125" s="2">
        <v>1.1641203</v>
      </c>
      <c r="AD125" s="2">
        <v>0.3424527</v>
      </c>
      <c r="AE125" s="2">
        <v>0.1328114</v>
      </c>
      <c r="AF125" s="2">
        <v>34.5</v>
      </c>
      <c r="AG125" s="2">
        <v>0.5</v>
      </c>
      <c r="AH125" s="2">
        <v>1.4289738000000001</v>
      </c>
      <c r="AI125" s="2">
        <v>1.4065430000000001</v>
      </c>
      <c r="AJ125" s="2">
        <v>0.76522330000000005</v>
      </c>
      <c r="AK125" s="2">
        <v>27.268384900000001</v>
      </c>
      <c r="AL125" s="2">
        <v>1.2377585</v>
      </c>
      <c r="AM125" s="2">
        <v>1.4314157999999999</v>
      </c>
      <c r="AN125" s="2">
        <v>0.43103419999999998</v>
      </c>
      <c r="AO125" s="2">
        <v>0.1158623</v>
      </c>
      <c r="AP125" s="2">
        <v>34</v>
      </c>
      <c r="AQ125" s="2">
        <v>0.5</v>
      </c>
      <c r="AR125" s="2">
        <v>1.3914921</v>
      </c>
      <c r="AS125" s="2">
        <v>1.4612008000000001</v>
      </c>
      <c r="AT125" s="2">
        <v>0.70913760000000003</v>
      </c>
      <c r="AU125" s="2">
        <v>27.0138474</v>
      </c>
      <c r="AV125" s="2">
        <v>1.1483489</v>
      </c>
      <c r="AW125" s="2">
        <v>1.3254067</v>
      </c>
      <c r="AX125" s="2">
        <v>0.39947510000000003</v>
      </c>
      <c r="AY125" s="2">
        <v>0.104685</v>
      </c>
      <c r="AZ125" s="2">
        <v>32.200000000000003</v>
      </c>
      <c r="BA125" s="2">
        <v>0.5</v>
      </c>
      <c r="BB125" s="2">
        <v>1.2315853999999999</v>
      </c>
      <c r="BC125" s="2">
        <v>1.5148687000000001</v>
      </c>
      <c r="BD125" s="2">
        <v>0.62436769999999997</v>
      </c>
      <c r="BE125" s="2">
        <v>25.756528899999999</v>
      </c>
      <c r="BF125" s="2">
        <v>1.1739393</v>
      </c>
      <c r="BG125" s="2">
        <v>1.0085926999999999</v>
      </c>
      <c r="BH125" s="2">
        <v>0.35873630000000001</v>
      </c>
      <c r="BI125" s="2">
        <v>6.7687200000000003E-2</v>
      </c>
      <c r="BJ125" s="2">
        <v>34.299999999999997</v>
      </c>
      <c r="BK125" s="2">
        <v>0.5</v>
      </c>
      <c r="BL125" s="2">
        <v>1.3940063</v>
      </c>
      <c r="BM125" s="2">
        <v>1.4657745</v>
      </c>
      <c r="BN125" s="2">
        <v>0.74615640000000005</v>
      </c>
      <c r="BO125" s="2">
        <v>27.067720399999999</v>
      </c>
      <c r="BP125" s="2">
        <v>1.2166399000000001</v>
      </c>
      <c r="BQ125" s="2">
        <v>1.3864300000000001</v>
      </c>
      <c r="BR125" s="2">
        <v>0.42050870000000001</v>
      </c>
      <c r="BS125" s="2">
        <v>0.104778</v>
      </c>
      <c r="BT125" s="2">
        <v>32</v>
      </c>
      <c r="BU125" s="2">
        <v>0.5</v>
      </c>
      <c r="BV125" s="2">
        <v>1.1852393000000001</v>
      </c>
      <c r="BW125" s="2">
        <v>1.5339662000000001</v>
      </c>
      <c r="BX125" s="2">
        <v>0.77404030000000001</v>
      </c>
      <c r="BY125" s="2">
        <v>24.822759600000001</v>
      </c>
      <c r="BZ125" s="2">
        <v>1.2660880000000001</v>
      </c>
      <c r="CA125" s="2">
        <v>1.4344638999999999</v>
      </c>
      <c r="CB125" s="2">
        <v>0.43634040000000002</v>
      </c>
      <c r="CC125" s="2">
        <v>0.1033578</v>
      </c>
      <c r="CD125" s="2">
        <v>32.4</v>
      </c>
      <c r="CE125" s="2">
        <v>0.5</v>
      </c>
      <c r="CF125" s="2">
        <v>1.0700685000000001</v>
      </c>
      <c r="CG125" s="2">
        <v>1.5757840999999999</v>
      </c>
      <c r="CH125" s="2">
        <v>0.65190990000000004</v>
      </c>
      <c r="CI125" s="2">
        <v>25.912935300000001</v>
      </c>
      <c r="CJ125" s="2">
        <v>0.98692139999999995</v>
      </c>
      <c r="CK125" s="2">
        <v>1.2858778</v>
      </c>
      <c r="CL125" s="2">
        <v>0.3663168</v>
      </c>
      <c r="CM125" s="2">
        <v>6.7873199999999995E-2</v>
      </c>
      <c r="CO125" t="str">
        <f t="shared" si="105"/>
        <v>ID_Shoshone0017</v>
      </c>
      <c r="CP125">
        <f t="shared" si="106"/>
        <v>34.5</v>
      </c>
      <c r="CQ125">
        <f t="shared" si="107"/>
        <v>0.5</v>
      </c>
      <c r="CR125">
        <f t="shared" si="108"/>
        <v>1.3965422999999999</v>
      </c>
      <c r="CS125">
        <f t="shared" si="109"/>
        <v>1.4701289</v>
      </c>
      <c r="CT125">
        <f t="shared" si="110"/>
        <v>0.76132440000000001</v>
      </c>
      <c r="CU125">
        <f t="shared" si="111"/>
        <v>27.271110499999999</v>
      </c>
      <c r="CV125">
        <f t="shared" si="112"/>
        <v>1.2401536</v>
      </c>
      <c r="CW125">
        <f t="shared" si="113"/>
        <v>1.4158058</v>
      </c>
      <c r="CX125">
        <f t="shared" si="114"/>
        <v>0.42904369999999997</v>
      </c>
      <c r="CY125">
        <f t="shared" si="115"/>
        <v>0.104778</v>
      </c>
      <c r="CZ125">
        <f t="shared" si="116"/>
        <v>15.799999999999997</v>
      </c>
      <c r="DA125">
        <f t="shared" si="117"/>
        <v>0.5</v>
      </c>
      <c r="DB125">
        <f t="shared" si="118"/>
        <v>0.56352470000000099</v>
      </c>
      <c r="DC125">
        <f t="shared" si="119"/>
        <v>0.8604441000000006</v>
      </c>
      <c r="DD125">
        <f t="shared" si="120"/>
        <v>0.29648780000000008</v>
      </c>
      <c r="DE125">
        <f t="shared" si="121"/>
        <v>12.018331800000006</v>
      </c>
      <c r="DF125">
        <f t="shared" si="122"/>
        <v>0.53408760000000033</v>
      </c>
      <c r="DG125">
        <f t="shared" si="123"/>
        <v>0.50143189999999982</v>
      </c>
      <c r="DH125">
        <f t="shared" si="124"/>
        <v>0.17228080000000023</v>
      </c>
      <c r="DI125">
        <f t="shared" si="125"/>
        <v>7.947120000000002E-2</v>
      </c>
      <c r="DJ125">
        <f t="shared" si="126"/>
        <v>0.10000000000000142</v>
      </c>
      <c r="DK125">
        <f t="shared" si="127"/>
        <v>0</v>
      </c>
      <c r="DL125">
        <f t="shared" si="128"/>
        <v>-4.4842000000000493E-3</v>
      </c>
      <c r="DM125">
        <f t="shared" si="129"/>
        <v>6.3445199999999868E-2</v>
      </c>
      <c r="DN125">
        <f t="shared" si="130"/>
        <v>1.5533299999999972E-2</v>
      </c>
      <c r="DO125">
        <f t="shared" si="131"/>
        <v>0</v>
      </c>
      <c r="DP125">
        <f t="shared" si="132"/>
        <v>1.4032700000000009E-2</v>
      </c>
      <c r="DQ125">
        <f t="shared" si="133"/>
        <v>4.0040499999999923E-2</v>
      </c>
      <c r="DR125">
        <f t="shared" si="134"/>
        <v>8.3211999999999731E-3</v>
      </c>
      <c r="DS125">
        <f t="shared" si="135"/>
        <v>-1.1084300000000005E-2</v>
      </c>
      <c r="DT125">
        <f t="shared" si="136"/>
        <v>11</v>
      </c>
      <c r="DU125">
        <f t="shared" si="137"/>
        <v>0</v>
      </c>
      <c r="DV125">
        <f t="shared" si="138"/>
        <v>0.15961339999999979</v>
      </c>
      <c r="DW125">
        <f t="shared" si="139"/>
        <v>0.68360349999999992</v>
      </c>
      <c r="DX125">
        <f t="shared" si="140"/>
        <v>0.15219210000000005</v>
      </c>
      <c r="DY125">
        <f t="shared" si="141"/>
        <v>9.4682922000000005</v>
      </c>
      <c r="DZ125">
        <f t="shared" si="142"/>
        <v>0.28080769999999999</v>
      </c>
      <c r="EA125">
        <f t="shared" si="143"/>
        <v>0.25168550000000001</v>
      </c>
      <c r="EB125">
        <f t="shared" si="144"/>
        <v>8.6590999999999974E-2</v>
      </c>
      <c r="EC125">
        <f t="shared" si="145"/>
        <v>-2.80334E-2</v>
      </c>
      <c r="ED125">
        <f t="shared" si="146"/>
        <v>0</v>
      </c>
      <c r="EE125">
        <f t="shared" si="147"/>
        <v>0</v>
      </c>
      <c r="EF125">
        <f t="shared" si="148"/>
        <v>-3.2431500000000169E-2</v>
      </c>
      <c r="EG125">
        <f t="shared" si="149"/>
        <v>6.3585899999999862E-2</v>
      </c>
      <c r="EH125">
        <f t="shared" si="150"/>
        <v>-3.8989000000000384E-3</v>
      </c>
      <c r="EI125">
        <f t="shared" si="151"/>
        <v>2.7255999999979963E-3</v>
      </c>
      <c r="EJ125">
        <f t="shared" si="152"/>
        <v>2.3950999999999834E-3</v>
      </c>
      <c r="EK125">
        <f t="shared" si="153"/>
        <v>-1.5609999999999902E-2</v>
      </c>
      <c r="EL125">
        <f t="shared" si="154"/>
        <v>-1.9905000000000062E-3</v>
      </c>
      <c r="EM125">
        <f t="shared" si="155"/>
        <v>-1.1084300000000005E-2</v>
      </c>
      <c r="EN125">
        <f t="shared" si="156"/>
        <v>0.5</v>
      </c>
      <c r="EO125">
        <f t="shared" si="157"/>
        <v>0</v>
      </c>
      <c r="EP125">
        <f t="shared" si="158"/>
        <v>5.0501999999998937E-3</v>
      </c>
      <c r="EQ125">
        <f t="shared" si="159"/>
        <v>8.9280999999998834E-3</v>
      </c>
      <c r="ER125">
        <f t="shared" si="160"/>
        <v>5.2186799999999978E-2</v>
      </c>
      <c r="ES125">
        <f t="shared" si="161"/>
        <v>0.25726309999999941</v>
      </c>
      <c r="ET125">
        <f t="shared" si="162"/>
        <v>9.1804699999999961E-2</v>
      </c>
      <c r="EU125">
        <f t="shared" si="163"/>
        <v>9.0399099999999954E-2</v>
      </c>
      <c r="EV125">
        <f t="shared" si="164"/>
        <v>2.9568599999999945E-2</v>
      </c>
      <c r="EW125">
        <f t="shared" si="165"/>
        <v>9.2999999999995864E-5</v>
      </c>
      <c r="EX125">
        <f t="shared" si="166"/>
        <v>2.2999999999999972</v>
      </c>
      <c r="EY125">
        <f t="shared" si="167"/>
        <v>0</v>
      </c>
      <c r="EZ125">
        <f t="shared" si="168"/>
        <v>0.16495689999999996</v>
      </c>
      <c r="FA125">
        <f t="shared" si="169"/>
        <v>-4.4739800000000107E-2</v>
      </c>
      <c r="FB125">
        <f t="shared" si="170"/>
        <v>0.13695670000000004</v>
      </c>
      <c r="FC125">
        <f t="shared" si="171"/>
        <v>1.5145815999999996</v>
      </c>
      <c r="FD125">
        <f t="shared" si="172"/>
        <v>6.6214299999999948E-2</v>
      </c>
      <c r="FE125">
        <f t="shared" si="173"/>
        <v>0.40721310000000011</v>
      </c>
      <c r="FF125">
        <f t="shared" si="174"/>
        <v>7.0307399999999964E-2</v>
      </c>
      <c r="FG125">
        <f t="shared" si="175"/>
        <v>3.7090799999999993E-2</v>
      </c>
      <c r="FH125">
        <f t="shared" si="176"/>
        <v>0.20000000000000284</v>
      </c>
      <c r="FI125">
        <f t="shared" si="177"/>
        <v>0</v>
      </c>
      <c r="FJ125">
        <f t="shared" si="178"/>
        <v>2.5359999999998717E-3</v>
      </c>
      <c r="FK125">
        <f t="shared" si="179"/>
        <v>4.3543999999999805E-3</v>
      </c>
      <c r="FL125">
        <f t="shared" si="180"/>
        <v>1.5167999999999959E-2</v>
      </c>
      <c r="FM125">
        <f t="shared" si="181"/>
        <v>0.20339010000000002</v>
      </c>
      <c r="FN125">
        <f t="shared" si="182"/>
        <v>2.351369999999986E-2</v>
      </c>
      <c r="FO125">
        <f t="shared" si="183"/>
        <v>2.9375799999999952E-2</v>
      </c>
      <c r="FP125">
        <f t="shared" si="184"/>
        <v>8.5349999999999593E-3</v>
      </c>
      <c r="FQ125">
        <f t="shared" si="185"/>
        <v>0</v>
      </c>
      <c r="FR125">
        <f t="shared" si="186"/>
        <v>2.5</v>
      </c>
      <c r="FS125">
        <f t="shared" si="187"/>
        <v>0</v>
      </c>
      <c r="FT125">
        <f t="shared" si="188"/>
        <v>0.2113029999999998</v>
      </c>
      <c r="FU125">
        <f t="shared" si="189"/>
        <v>-6.3837300000000097E-2</v>
      </c>
      <c r="FV125">
        <f t="shared" si="190"/>
        <v>-1.2715900000000002E-2</v>
      </c>
      <c r="FW125">
        <f t="shared" si="191"/>
        <v>2.4483508999999977</v>
      </c>
      <c r="FX125">
        <f t="shared" si="192"/>
        <v>-2.5934400000000135E-2</v>
      </c>
      <c r="FY125">
        <f t="shared" si="193"/>
        <v>-1.86580999999999E-2</v>
      </c>
      <c r="FZ125">
        <f t="shared" si="194"/>
        <v>-7.2967000000000448E-3</v>
      </c>
      <c r="GA125">
        <f t="shared" si="195"/>
        <v>1.4201999999999965E-3</v>
      </c>
      <c r="GB125">
        <f t="shared" si="196"/>
        <v>2.1000000000000014</v>
      </c>
      <c r="GC125">
        <f t="shared" si="197"/>
        <v>0</v>
      </c>
      <c r="GD125">
        <f t="shared" si="198"/>
        <v>0.32647379999999981</v>
      </c>
      <c r="GE125">
        <f t="shared" si="199"/>
        <v>-0.10565519999999995</v>
      </c>
      <c r="GF125">
        <f t="shared" si="200"/>
        <v>0.10941449999999997</v>
      </c>
      <c r="GG125">
        <f t="shared" si="201"/>
        <v>1.358175199999998</v>
      </c>
      <c r="GH125">
        <f t="shared" si="202"/>
        <v>0.25323220000000002</v>
      </c>
      <c r="GI125">
        <f t="shared" si="203"/>
        <v>0.12992800000000004</v>
      </c>
      <c r="GJ125">
        <f t="shared" si="204"/>
        <v>6.2726899999999974E-2</v>
      </c>
      <c r="GK125">
        <f t="shared" si="205"/>
        <v>3.6904800000000001E-2</v>
      </c>
    </row>
    <row r="126" spans="1:193" x14ac:dyDescent="0.25">
      <c r="A126" t="s">
        <v>468</v>
      </c>
      <c r="B126">
        <v>21.2</v>
      </c>
      <c r="C126">
        <v>0.5</v>
      </c>
      <c r="D126">
        <v>0.78938010000000003</v>
      </c>
      <c r="E126">
        <v>0.86207599999999995</v>
      </c>
      <c r="F126">
        <v>2.3986461000000001</v>
      </c>
      <c r="G126">
        <v>6.6678667000000003</v>
      </c>
      <c r="H126">
        <v>7.2880640000000003</v>
      </c>
      <c r="I126">
        <v>0</v>
      </c>
      <c r="J126">
        <v>2.6045631999999999</v>
      </c>
      <c r="K126">
        <v>0.17273649999999999</v>
      </c>
      <c r="L126" s="2">
        <v>21.2</v>
      </c>
      <c r="M126" s="2">
        <v>0.5</v>
      </c>
      <c r="N126" s="2">
        <v>0.78495959999999998</v>
      </c>
      <c r="O126" s="2">
        <v>0.86207599999999995</v>
      </c>
      <c r="P126" s="2">
        <v>2.3950477000000001</v>
      </c>
      <c r="Q126" s="2">
        <v>6.6678667000000003</v>
      </c>
      <c r="R126" s="2">
        <v>7.2771319999999999</v>
      </c>
      <c r="S126" s="2">
        <v>0</v>
      </c>
      <c r="T126" s="2">
        <v>2.6006572000000001</v>
      </c>
      <c r="U126" s="2">
        <v>0.17273649999999999</v>
      </c>
      <c r="V126" s="2">
        <v>21.1</v>
      </c>
      <c r="W126" s="2">
        <v>0.5</v>
      </c>
      <c r="X126" s="2">
        <v>0.86896700000000004</v>
      </c>
      <c r="Y126" s="2">
        <v>0.81912010000000002</v>
      </c>
      <c r="Z126" s="2">
        <v>2.2901969000000002</v>
      </c>
      <c r="AA126" s="2">
        <v>7.1454557999999997</v>
      </c>
      <c r="AB126" s="2">
        <v>6.8009881999999999</v>
      </c>
      <c r="AC126" s="2">
        <v>9.8483899999999999E-2</v>
      </c>
      <c r="AD126" s="2">
        <v>2.4265728000000002</v>
      </c>
      <c r="AE126" s="2">
        <v>0.1509412</v>
      </c>
      <c r="AF126" s="2">
        <v>21.2</v>
      </c>
      <c r="AG126" s="2">
        <v>0.5</v>
      </c>
      <c r="AH126" s="2">
        <v>0.78914329999999999</v>
      </c>
      <c r="AI126" s="2">
        <v>0.86198980000000003</v>
      </c>
      <c r="AJ126" s="2">
        <v>2.3940882999999999</v>
      </c>
      <c r="AK126" s="2">
        <v>6.6672000999999996</v>
      </c>
      <c r="AL126" s="2">
        <v>7.2742171000000004</v>
      </c>
      <c r="AM126" s="2">
        <v>0</v>
      </c>
      <c r="AN126" s="2">
        <v>2.5996153</v>
      </c>
      <c r="AO126" s="2">
        <v>0.17273649999999999</v>
      </c>
      <c r="AP126" s="2">
        <v>13.7</v>
      </c>
      <c r="AQ126" s="2">
        <v>0.5</v>
      </c>
      <c r="AR126" s="2">
        <v>0.74899450000000001</v>
      </c>
      <c r="AS126" s="2">
        <v>0.79668649999999996</v>
      </c>
      <c r="AT126" s="2">
        <v>1.1046271000000001</v>
      </c>
      <c r="AU126" s="2">
        <v>6.1302323000000003</v>
      </c>
      <c r="AV126" s="2">
        <v>0.9603391</v>
      </c>
      <c r="AW126" s="2">
        <v>2.8036101000000002</v>
      </c>
      <c r="AX126" s="2">
        <v>0.62128280000000002</v>
      </c>
      <c r="AY126" s="2">
        <v>0.1174949</v>
      </c>
      <c r="AZ126" s="2">
        <v>19</v>
      </c>
      <c r="BA126" s="2">
        <v>0.5</v>
      </c>
      <c r="BB126" s="2">
        <v>0.91331220000000002</v>
      </c>
      <c r="BC126" s="2">
        <v>0.13574839999999999</v>
      </c>
      <c r="BD126" s="2">
        <v>2.3491255999999998</v>
      </c>
      <c r="BE126" s="2">
        <v>5.8423157000000003</v>
      </c>
      <c r="BF126" s="2">
        <v>6.0360003000000004</v>
      </c>
      <c r="BG126" s="2">
        <v>0.98105989999999998</v>
      </c>
      <c r="BH126" s="2">
        <v>2.0914586000000002</v>
      </c>
      <c r="BI126" s="2">
        <v>0.15245600000000001</v>
      </c>
      <c r="BJ126" s="2">
        <v>20.8</v>
      </c>
      <c r="BK126" s="2">
        <v>0.5</v>
      </c>
      <c r="BL126" s="2">
        <v>0.78795919999999997</v>
      </c>
      <c r="BM126" s="2">
        <v>0.85948979999999997</v>
      </c>
      <c r="BN126" s="2">
        <v>2.3125341000000001</v>
      </c>
      <c r="BO126" s="2">
        <v>6.6531973000000004</v>
      </c>
      <c r="BP126" s="2">
        <v>7.0264230000000003</v>
      </c>
      <c r="BQ126" s="2">
        <v>0</v>
      </c>
      <c r="BR126" s="2">
        <v>2.5110602000000002</v>
      </c>
      <c r="BS126" s="2">
        <v>0.17273649999999999</v>
      </c>
      <c r="BT126" s="2">
        <v>17.2</v>
      </c>
      <c r="BU126" s="2">
        <v>0.5</v>
      </c>
      <c r="BV126" s="2">
        <v>0.3386169</v>
      </c>
      <c r="BW126" s="2">
        <v>0.76661319999999999</v>
      </c>
      <c r="BX126" s="2">
        <v>2.1715466999999999</v>
      </c>
      <c r="BY126" s="2">
        <v>4.3286218999999999</v>
      </c>
      <c r="BZ126" s="2">
        <v>6.5980452999999999</v>
      </c>
      <c r="CA126" s="2">
        <v>0</v>
      </c>
      <c r="CB126" s="2">
        <v>2.3579693000000002</v>
      </c>
      <c r="CC126" s="2">
        <v>0.1691349</v>
      </c>
      <c r="CD126" s="2">
        <v>20.2</v>
      </c>
      <c r="CE126" s="2">
        <v>0.5</v>
      </c>
      <c r="CF126" s="2">
        <v>0.53006989999999998</v>
      </c>
      <c r="CG126" s="2">
        <v>0.8213376</v>
      </c>
      <c r="CH126" s="2">
        <v>2.1580689</v>
      </c>
      <c r="CI126" s="2">
        <v>7.2575916999999999</v>
      </c>
      <c r="CJ126" s="2">
        <v>6.4069117999999996</v>
      </c>
      <c r="CK126" s="2">
        <v>9.9081500000000003E-2</v>
      </c>
      <c r="CL126" s="2">
        <v>2.2845100999999999</v>
      </c>
      <c r="CM126" s="2">
        <v>0.15097189999999999</v>
      </c>
      <c r="CO126" t="str">
        <f t="shared" si="105"/>
        <v>KS_Johnson0007</v>
      </c>
      <c r="CP126">
        <f t="shared" si="106"/>
        <v>21.2</v>
      </c>
      <c r="CQ126">
        <f t="shared" si="107"/>
        <v>0.5</v>
      </c>
      <c r="CR126">
        <f t="shared" si="108"/>
        <v>0.78938010000000003</v>
      </c>
      <c r="CS126">
        <f t="shared" si="109"/>
        <v>0.86207599999999995</v>
      </c>
      <c r="CT126">
        <f t="shared" si="110"/>
        <v>2.3986461000000001</v>
      </c>
      <c r="CU126">
        <f t="shared" si="111"/>
        <v>6.6678667000000003</v>
      </c>
      <c r="CV126">
        <f t="shared" si="112"/>
        <v>7.2880640000000003</v>
      </c>
      <c r="CW126">
        <f t="shared" si="113"/>
        <v>0</v>
      </c>
      <c r="CX126">
        <f t="shared" si="114"/>
        <v>2.6045631999999999</v>
      </c>
      <c r="CY126">
        <f t="shared" si="115"/>
        <v>0.17273649999999999</v>
      </c>
      <c r="CZ126">
        <f t="shared" si="116"/>
        <v>6.0000000000000036</v>
      </c>
      <c r="DA126">
        <f t="shared" si="117"/>
        <v>0.5</v>
      </c>
      <c r="DB126">
        <f t="shared" si="118"/>
        <v>0.23636189999999979</v>
      </c>
      <c r="DC126">
        <f t="shared" si="119"/>
        <v>-0.11147059999999975</v>
      </c>
      <c r="DD126">
        <f t="shared" si="120"/>
        <v>0.38471259999999941</v>
      </c>
      <c r="DE126">
        <f t="shared" si="121"/>
        <v>4.0174145999999986</v>
      </c>
      <c r="DF126">
        <f t="shared" si="122"/>
        <v>-2.636391200000002</v>
      </c>
      <c r="DG126">
        <f t="shared" si="123"/>
        <v>3.9822354000000004</v>
      </c>
      <c r="DH126">
        <f t="shared" si="124"/>
        <v>-0.73881609999999842</v>
      </c>
      <c r="DI126">
        <f t="shared" si="125"/>
        <v>5.0052900000000053E-2</v>
      </c>
      <c r="DJ126">
        <f t="shared" si="126"/>
        <v>0</v>
      </c>
      <c r="DK126">
        <f t="shared" si="127"/>
        <v>0</v>
      </c>
      <c r="DL126">
        <f t="shared" si="128"/>
        <v>4.4205000000000494E-3</v>
      </c>
      <c r="DM126">
        <f t="shared" si="129"/>
        <v>0</v>
      </c>
      <c r="DN126">
        <f t="shared" si="130"/>
        <v>3.5984000000000016E-3</v>
      </c>
      <c r="DO126">
        <f t="shared" si="131"/>
        <v>0</v>
      </c>
      <c r="DP126">
        <f t="shared" si="132"/>
        <v>1.0932000000000386E-2</v>
      </c>
      <c r="DQ126">
        <f t="shared" si="133"/>
        <v>0</v>
      </c>
      <c r="DR126">
        <f t="shared" si="134"/>
        <v>3.905999999999743E-3</v>
      </c>
      <c r="DS126">
        <f t="shared" si="135"/>
        <v>0</v>
      </c>
      <c r="DT126">
        <f t="shared" si="136"/>
        <v>9.9999999999997868E-2</v>
      </c>
      <c r="DU126">
        <f t="shared" si="137"/>
        <v>0</v>
      </c>
      <c r="DV126">
        <f t="shared" si="138"/>
        <v>-7.9586900000000016E-2</v>
      </c>
      <c r="DW126">
        <f t="shared" si="139"/>
        <v>4.2955899999999936E-2</v>
      </c>
      <c r="DX126">
        <f t="shared" si="140"/>
        <v>0.10844919999999991</v>
      </c>
      <c r="DY126">
        <f t="shared" si="141"/>
        <v>-0.47758909999999943</v>
      </c>
      <c r="DZ126">
        <f t="shared" si="142"/>
        <v>0.48707580000000039</v>
      </c>
      <c r="EA126">
        <f t="shared" si="143"/>
        <v>-9.8483899999999999E-2</v>
      </c>
      <c r="EB126">
        <f t="shared" si="144"/>
        <v>0.17799039999999966</v>
      </c>
      <c r="EC126">
        <f t="shared" si="145"/>
        <v>2.179529999999999E-2</v>
      </c>
      <c r="ED126">
        <f t="shared" si="146"/>
        <v>0</v>
      </c>
      <c r="EE126">
        <f t="shared" si="147"/>
        <v>0</v>
      </c>
      <c r="EF126">
        <f t="shared" si="148"/>
        <v>2.3680000000003698E-4</v>
      </c>
      <c r="EG126">
        <f t="shared" si="149"/>
        <v>8.6199999999925225E-5</v>
      </c>
      <c r="EH126">
        <f t="shared" si="150"/>
        <v>4.5578000000001673E-3</v>
      </c>
      <c r="EI126">
        <f t="shared" si="151"/>
        <v>6.666000000006278E-4</v>
      </c>
      <c r="EJ126">
        <f t="shared" si="152"/>
        <v>1.3846899999999884E-2</v>
      </c>
      <c r="EK126">
        <f t="shared" si="153"/>
        <v>0</v>
      </c>
      <c r="EL126">
        <f t="shared" si="154"/>
        <v>4.947899999999894E-3</v>
      </c>
      <c r="EM126">
        <f t="shared" si="155"/>
        <v>0</v>
      </c>
      <c r="EN126">
        <f t="shared" si="156"/>
        <v>7.5</v>
      </c>
      <c r="EO126">
        <f t="shared" si="157"/>
        <v>0</v>
      </c>
      <c r="EP126">
        <f t="shared" si="158"/>
        <v>4.0385600000000021E-2</v>
      </c>
      <c r="EQ126">
        <f t="shared" si="159"/>
        <v>6.5389499999999989E-2</v>
      </c>
      <c r="ER126">
        <f t="shared" si="160"/>
        <v>1.294019</v>
      </c>
      <c r="ES126">
        <f t="shared" si="161"/>
        <v>0.53763439999999996</v>
      </c>
      <c r="ET126">
        <f t="shared" si="162"/>
        <v>6.3277249000000007</v>
      </c>
      <c r="EU126">
        <f t="shared" si="163"/>
        <v>-2.8036101000000002</v>
      </c>
      <c r="EV126">
        <f t="shared" si="164"/>
        <v>1.9832803999999999</v>
      </c>
      <c r="EW126">
        <f t="shared" si="165"/>
        <v>5.5241599999999988E-2</v>
      </c>
      <c r="EX126">
        <f t="shared" si="166"/>
        <v>2.1999999999999993</v>
      </c>
      <c r="EY126">
        <f t="shared" si="167"/>
        <v>0</v>
      </c>
      <c r="EZ126">
        <f t="shared" si="168"/>
        <v>-0.12393209999999999</v>
      </c>
      <c r="FA126">
        <f t="shared" si="169"/>
        <v>0.72632759999999996</v>
      </c>
      <c r="FB126">
        <f t="shared" si="170"/>
        <v>4.95205000000003E-2</v>
      </c>
      <c r="FC126">
        <f t="shared" si="171"/>
        <v>0.82555099999999992</v>
      </c>
      <c r="FD126">
        <f t="shared" si="172"/>
        <v>1.2520636999999999</v>
      </c>
      <c r="FE126">
        <f t="shared" si="173"/>
        <v>-0.98105989999999998</v>
      </c>
      <c r="FF126">
        <f t="shared" si="174"/>
        <v>0.51310459999999969</v>
      </c>
      <c r="FG126">
        <f t="shared" si="175"/>
        <v>2.0280499999999979E-2</v>
      </c>
      <c r="FH126">
        <f t="shared" si="176"/>
        <v>0.39999999999999858</v>
      </c>
      <c r="FI126">
        <f t="shared" si="177"/>
        <v>0</v>
      </c>
      <c r="FJ126">
        <f t="shared" si="178"/>
        <v>1.4209000000000582E-3</v>
      </c>
      <c r="FK126">
        <f t="shared" si="179"/>
        <v>2.586199999999983E-3</v>
      </c>
      <c r="FL126">
        <f t="shared" si="180"/>
        <v>8.6111999999999966E-2</v>
      </c>
      <c r="FM126">
        <f t="shared" si="181"/>
        <v>1.4669399999999833E-2</v>
      </c>
      <c r="FN126">
        <f t="shared" si="182"/>
        <v>0.26164100000000001</v>
      </c>
      <c r="FO126">
        <f t="shared" si="183"/>
        <v>0</v>
      </c>
      <c r="FP126">
        <f t="shared" si="184"/>
        <v>9.350299999999967E-2</v>
      </c>
      <c r="FQ126">
        <f t="shared" si="185"/>
        <v>0</v>
      </c>
      <c r="FR126">
        <f t="shared" si="186"/>
        <v>4</v>
      </c>
      <c r="FS126">
        <f t="shared" si="187"/>
        <v>0</v>
      </c>
      <c r="FT126">
        <f t="shared" si="188"/>
        <v>0.45076320000000003</v>
      </c>
      <c r="FU126">
        <f t="shared" si="189"/>
        <v>9.5462799999999959E-2</v>
      </c>
      <c r="FV126">
        <f t="shared" si="190"/>
        <v>0.22709940000000017</v>
      </c>
      <c r="FW126">
        <f t="shared" si="191"/>
        <v>2.3392448000000003</v>
      </c>
      <c r="FX126">
        <f t="shared" si="192"/>
        <v>0.69001870000000043</v>
      </c>
      <c r="FY126">
        <f t="shared" si="193"/>
        <v>0</v>
      </c>
      <c r="FZ126">
        <f t="shared" si="194"/>
        <v>0.2465938999999997</v>
      </c>
      <c r="GA126">
        <f t="shared" si="195"/>
        <v>3.6015999999999826E-3</v>
      </c>
      <c r="GB126">
        <f t="shared" si="196"/>
        <v>1</v>
      </c>
      <c r="GC126">
        <f t="shared" si="197"/>
        <v>0</v>
      </c>
      <c r="GD126">
        <f t="shared" si="198"/>
        <v>0.25931020000000005</v>
      </c>
      <c r="GE126">
        <f t="shared" si="199"/>
        <v>4.0738399999999952E-2</v>
      </c>
      <c r="GF126">
        <f t="shared" si="200"/>
        <v>0.24057720000000016</v>
      </c>
      <c r="GG126">
        <f t="shared" si="201"/>
        <v>-0.58972499999999961</v>
      </c>
      <c r="GH126">
        <f t="shared" si="202"/>
        <v>0.88115220000000072</v>
      </c>
      <c r="GI126">
        <f t="shared" si="203"/>
        <v>-9.9081500000000003E-2</v>
      </c>
      <c r="GJ126">
        <f t="shared" si="204"/>
        <v>0.32005309999999998</v>
      </c>
      <c r="GK126">
        <f t="shared" si="205"/>
        <v>2.1764599999999995E-2</v>
      </c>
    </row>
    <row r="127" spans="1:193" x14ac:dyDescent="0.25">
      <c r="A127" t="s">
        <v>469</v>
      </c>
      <c r="B127">
        <v>18.8</v>
      </c>
      <c r="C127">
        <v>0.5</v>
      </c>
      <c r="D127">
        <v>0.73665970000000003</v>
      </c>
      <c r="E127">
        <v>0.70491809999999999</v>
      </c>
      <c r="F127">
        <v>2.5941483999999999</v>
      </c>
      <c r="G127">
        <v>4.2098246000000001</v>
      </c>
      <c r="H127">
        <v>5.5399389000000001</v>
      </c>
      <c r="I127">
        <v>2.4035400999999998</v>
      </c>
      <c r="J127">
        <v>2.0520887000000001</v>
      </c>
      <c r="K127">
        <v>0.12554689999999999</v>
      </c>
      <c r="L127" s="2">
        <v>18.7</v>
      </c>
      <c r="M127" s="2">
        <v>0.5</v>
      </c>
      <c r="N127" s="2">
        <v>0.71795109999999995</v>
      </c>
      <c r="O127" s="2">
        <v>0.70491809999999999</v>
      </c>
      <c r="P127" s="2">
        <v>2.5834671999999999</v>
      </c>
      <c r="Q127" s="2">
        <v>4.2098246000000001</v>
      </c>
      <c r="R127" s="2">
        <v>5.5319270999999999</v>
      </c>
      <c r="S127" s="2">
        <v>2.3761399000000001</v>
      </c>
      <c r="T127" s="2">
        <v>2.0456015999999999</v>
      </c>
      <c r="U127" s="2">
        <v>0.12554689999999999</v>
      </c>
      <c r="V127" s="2">
        <v>18.600000000000001</v>
      </c>
      <c r="W127" s="2">
        <v>0.5</v>
      </c>
      <c r="X127" s="2">
        <v>0.78165980000000002</v>
      </c>
      <c r="Y127" s="2">
        <v>0.73356739999999998</v>
      </c>
      <c r="Z127" s="2">
        <v>2.4696392999999999</v>
      </c>
      <c r="AA127" s="2">
        <v>4.2247963000000004</v>
      </c>
      <c r="AB127" s="2">
        <v>6.3412194</v>
      </c>
      <c r="AC127" s="2">
        <v>1.1553097000000001</v>
      </c>
      <c r="AD127" s="2">
        <v>2.3138103000000001</v>
      </c>
      <c r="AE127" s="2">
        <v>0.132908</v>
      </c>
      <c r="AF127" s="2">
        <v>18.7</v>
      </c>
      <c r="AG127" s="2">
        <v>0.5</v>
      </c>
      <c r="AH127" s="2">
        <v>0.73641230000000002</v>
      </c>
      <c r="AI127" s="2">
        <v>0.70484769999999997</v>
      </c>
      <c r="AJ127" s="2">
        <v>2.57551</v>
      </c>
      <c r="AK127" s="2">
        <v>4.2092365999999997</v>
      </c>
      <c r="AL127" s="2">
        <v>5.5252832999999999</v>
      </c>
      <c r="AM127" s="2">
        <v>2.3569114</v>
      </c>
      <c r="AN127" s="2">
        <v>2.0413389</v>
      </c>
      <c r="AO127" s="2">
        <v>0.12554689999999999</v>
      </c>
      <c r="AP127" s="2">
        <v>11.9</v>
      </c>
      <c r="AQ127" s="2">
        <v>0.5</v>
      </c>
      <c r="AR127" s="2">
        <v>0.6145159</v>
      </c>
      <c r="AS127" s="2">
        <v>0.62105969999999999</v>
      </c>
      <c r="AT127" s="2">
        <v>1.3471925</v>
      </c>
      <c r="AU127" s="2">
        <v>3.5666120000000001</v>
      </c>
      <c r="AV127" s="2">
        <v>0.99698960000000003</v>
      </c>
      <c r="AW127" s="2">
        <v>3.4526195999999998</v>
      </c>
      <c r="AX127" s="2">
        <v>0.72458860000000003</v>
      </c>
      <c r="AY127" s="2">
        <v>9.9578100000000003E-2</v>
      </c>
      <c r="AZ127" s="2">
        <v>17.100000000000001</v>
      </c>
      <c r="BA127" s="2">
        <v>0.5</v>
      </c>
      <c r="BB127" s="2">
        <v>0.81926480000000002</v>
      </c>
      <c r="BC127" s="2">
        <v>0.1210966</v>
      </c>
      <c r="BD127" s="2">
        <v>2.3270515999999999</v>
      </c>
      <c r="BE127" s="2">
        <v>3.8569198</v>
      </c>
      <c r="BF127" s="2">
        <v>6.7137642</v>
      </c>
      <c r="BG127" s="2">
        <v>0.27649089999999998</v>
      </c>
      <c r="BH127" s="2">
        <v>2.4013499999999999</v>
      </c>
      <c r="BI127" s="2">
        <v>0.13834689999999999</v>
      </c>
      <c r="BJ127" s="2">
        <v>18.3</v>
      </c>
      <c r="BK127" s="2">
        <v>0.5</v>
      </c>
      <c r="BL127" s="2">
        <v>0.73496459999999997</v>
      </c>
      <c r="BM127" s="2">
        <v>0.70244399999999996</v>
      </c>
      <c r="BN127" s="2">
        <v>2.4898349999999998</v>
      </c>
      <c r="BO127" s="2">
        <v>4.1988954999999999</v>
      </c>
      <c r="BP127" s="2">
        <v>5.2748980999999997</v>
      </c>
      <c r="BQ127" s="2">
        <v>2.3626800000000001</v>
      </c>
      <c r="BR127" s="2">
        <v>1.9742869999999999</v>
      </c>
      <c r="BS127" s="2">
        <v>0.12554689999999999</v>
      </c>
      <c r="BT127" s="2">
        <v>15.9</v>
      </c>
      <c r="BU127" s="2">
        <v>0.5</v>
      </c>
      <c r="BV127" s="2">
        <v>0.39507110000000001</v>
      </c>
      <c r="BW127" s="2">
        <v>0.70302980000000004</v>
      </c>
      <c r="BX127" s="2">
        <v>2.1515279</v>
      </c>
      <c r="BY127" s="2">
        <v>3.3033109</v>
      </c>
      <c r="BZ127" s="2">
        <v>6.3785644000000001</v>
      </c>
      <c r="CA127" s="2">
        <v>5.7043299999999998E-2</v>
      </c>
      <c r="CB127" s="2">
        <v>2.2996222999999998</v>
      </c>
      <c r="CC127" s="2">
        <v>0.12836069999999999</v>
      </c>
      <c r="CD127" s="2">
        <v>18</v>
      </c>
      <c r="CE127" s="2">
        <v>0.5</v>
      </c>
      <c r="CF127" s="2">
        <v>0.50986830000000005</v>
      </c>
      <c r="CG127" s="2">
        <v>0.69828120000000005</v>
      </c>
      <c r="CH127" s="2">
        <v>2.4683049000000001</v>
      </c>
      <c r="CI127" s="2">
        <v>4.1821441999999998</v>
      </c>
      <c r="CJ127" s="2">
        <v>5.1908130999999997</v>
      </c>
      <c r="CK127" s="2">
        <v>2.3871961000000002</v>
      </c>
      <c r="CL127" s="2">
        <v>1.9515932</v>
      </c>
      <c r="CM127" s="2">
        <v>0.12554689999999999</v>
      </c>
      <c r="CO127" t="str">
        <f t="shared" si="105"/>
        <v>KS_Johnson0010</v>
      </c>
      <c r="CP127">
        <f t="shared" si="106"/>
        <v>18.8</v>
      </c>
      <c r="CQ127">
        <f t="shared" si="107"/>
        <v>0.5</v>
      </c>
      <c r="CR127">
        <f t="shared" si="108"/>
        <v>0.73665970000000003</v>
      </c>
      <c r="CS127">
        <f t="shared" si="109"/>
        <v>0.70491809999999999</v>
      </c>
      <c r="CT127">
        <f t="shared" si="110"/>
        <v>2.5941483999999999</v>
      </c>
      <c r="CU127">
        <f t="shared" si="111"/>
        <v>4.2098246000000001</v>
      </c>
      <c r="CV127">
        <f t="shared" si="112"/>
        <v>5.5399389000000001</v>
      </c>
      <c r="CW127">
        <f t="shared" si="113"/>
        <v>2.4035400999999998</v>
      </c>
      <c r="CX127">
        <f t="shared" si="114"/>
        <v>2.0520887000000001</v>
      </c>
      <c r="CY127">
        <f t="shared" si="115"/>
        <v>0.12554689999999999</v>
      </c>
      <c r="CZ127">
        <f t="shared" si="116"/>
        <v>5.5999999999999979</v>
      </c>
      <c r="DA127">
        <f t="shared" si="117"/>
        <v>0.5</v>
      </c>
      <c r="DB127">
        <f t="shared" si="118"/>
        <v>0.15308999999999984</v>
      </c>
      <c r="DC127">
        <f t="shared" si="119"/>
        <v>5.4817800000000028E-2</v>
      </c>
      <c r="DD127">
        <f t="shared" si="120"/>
        <v>0.25348960000000043</v>
      </c>
      <c r="DE127">
        <f t="shared" si="121"/>
        <v>2.282967699999999</v>
      </c>
      <c r="DF127">
        <f t="shared" si="122"/>
        <v>3.1738868999999985</v>
      </c>
      <c r="DG127">
        <f t="shared" si="123"/>
        <v>-2.4003897999999984</v>
      </c>
      <c r="DH127">
        <f t="shared" si="124"/>
        <v>1.387570999999999</v>
      </c>
      <c r="DI127">
        <f t="shared" si="125"/>
        <v>0.12255300000000002</v>
      </c>
      <c r="DJ127">
        <f t="shared" si="126"/>
        <v>0.10000000000000142</v>
      </c>
      <c r="DK127">
        <f t="shared" si="127"/>
        <v>0</v>
      </c>
      <c r="DL127">
        <f t="shared" si="128"/>
        <v>1.8708600000000075E-2</v>
      </c>
      <c r="DM127">
        <f t="shared" si="129"/>
        <v>0</v>
      </c>
      <c r="DN127">
        <f t="shared" si="130"/>
        <v>1.0681200000000057E-2</v>
      </c>
      <c r="DO127">
        <f t="shared" si="131"/>
        <v>0</v>
      </c>
      <c r="DP127">
        <f t="shared" si="132"/>
        <v>8.0118000000002354E-3</v>
      </c>
      <c r="DQ127">
        <f t="shared" si="133"/>
        <v>2.7400199999999764E-2</v>
      </c>
      <c r="DR127">
        <f t="shared" si="134"/>
        <v>6.4871000000001899E-3</v>
      </c>
      <c r="DS127">
        <f t="shared" si="135"/>
        <v>0</v>
      </c>
      <c r="DT127">
        <f t="shared" si="136"/>
        <v>0.19999999999999929</v>
      </c>
      <c r="DU127">
        <f t="shared" si="137"/>
        <v>0</v>
      </c>
      <c r="DV127">
        <f t="shared" si="138"/>
        <v>-4.5000099999999987E-2</v>
      </c>
      <c r="DW127">
        <f t="shared" si="139"/>
        <v>-2.8649299999999989E-2</v>
      </c>
      <c r="DX127">
        <f t="shared" si="140"/>
        <v>0.12450910000000004</v>
      </c>
      <c r="DY127">
        <f t="shared" si="141"/>
        <v>-1.4971700000000254E-2</v>
      </c>
      <c r="DZ127">
        <f t="shared" si="142"/>
        <v>-0.80128049999999984</v>
      </c>
      <c r="EA127">
        <f t="shared" si="143"/>
        <v>1.2482303999999997</v>
      </c>
      <c r="EB127">
        <f t="shared" si="144"/>
        <v>-0.2617216</v>
      </c>
      <c r="EC127">
        <f t="shared" si="145"/>
        <v>-7.3611000000000093E-3</v>
      </c>
      <c r="ED127">
        <f t="shared" si="146"/>
        <v>0.10000000000000142</v>
      </c>
      <c r="EE127">
        <f t="shared" si="147"/>
        <v>0</v>
      </c>
      <c r="EF127">
        <f t="shared" si="148"/>
        <v>2.4740000000000872E-4</v>
      </c>
      <c r="EG127">
        <f t="shared" si="149"/>
        <v>7.0400000000025997E-5</v>
      </c>
      <c r="EH127">
        <f t="shared" si="150"/>
        <v>1.8638399999999944E-2</v>
      </c>
      <c r="EI127">
        <f t="shared" si="151"/>
        <v>5.8800000000047703E-4</v>
      </c>
      <c r="EJ127">
        <f t="shared" si="152"/>
        <v>1.4655600000000213E-2</v>
      </c>
      <c r="EK127">
        <f t="shared" si="153"/>
        <v>4.6628699999999856E-2</v>
      </c>
      <c r="EL127">
        <f t="shared" si="154"/>
        <v>1.0749800000000143E-2</v>
      </c>
      <c r="EM127">
        <f t="shared" si="155"/>
        <v>0</v>
      </c>
      <c r="EN127">
        <f t="shared" si="156"/>
        <v>6.9</v>
      </c>
      <c r="EO127">
        <f t="shared" si="157"/>
        <v>0</v>
      </c>
      <c r="EP127">
        <f t="shared" si="158"/>
        <v>0.12214380000000002</v>
      </c>
      <c r="EQ127">
        <f t="shared" si="159"/>
        <v>8.38584E-2</v>
      </c>
      <c r="ER127">
        <f t="shared" si="160"/>
        <v>1.2469558999999999</v>
      </c>
      <c r="ES127">
        <f t="shared" si="161"/>
        <v>0.64321260000000002</v>
      </c>
      <c r="ET127">
        <f t="shared" si="162"/>
        <v>4.5429493000000001</v>
      </c>
      <c r="EU127">
        <f t="shared" si="163"/>
        <v>-1.0490794999999999</v>
      </c>
      <c r="EV127">
        <f t="shared" si="164"/>
        <v>1.3275001</v>
      </c>
      <c r="EW127">
        <f t="shared" si="165"/>
        <v>2.5968799999999986E-2</v>
      </c>
      <c r="EX127">
        <f t="shared" si="166"/>
        <v>1.6999999999999993</v>
      </c>
      <c r="EY127">
        <f t="shared" si="167"/>
        <v>0</v>
      </c>
      <c r="EZ127">
        <f t="shared" si="168"/>
        <v>-8.2605099999999987E-2</v>
      </c>
      <c r="FA127">
        <f t="shared" si="169"/>
        <v>0.58382149999999999</v>
      </c>
      <c r="FB127">
        <f t="shared" si="170"/>
        <v>0.26709680000000002</v>
      </c>
      <c r="FC127">
        <f t="shared" si="171"/>
        <v>0.35290480000000013</v>
      </c>
      <c r="FD127">
        <f t="shared" si="172"/>
        <v>-1.1738252999999998</v>
      </c>
      <c r="FE127">
        <f t="shared" si="173"/>
        <v>2.1270492000000001</v>
      </c>
      <c r="FF127">
        <f t="shared" si="174"/>
        <v>-0.34926129999999977</v>
      </c>
      <c r="FG127">
        <f t="shared" si="175"/>
        <v>-1.2800000000000006E-2</v>
      </c>
      <c r="FH127">
        <f t="shared" si="176"/>
        <v>0.5</v>
      </c>
      <c r="FI127">
        <f t="shared" si="177"/>
        <v>0</v>
      </c>
      <c r="FJ127">
        <f t="shared" si="178"/>
        <v>1.6951000000000604E-3</v>
      </c>
      <c r="FK127">
        <f t="shared" si="179"/>
        <v>2.4741000000000346E-3</v>
      </c>
      <c r="FL127">
        <f t="shared" si="180"/>
        <v>0.10431340000000011</v>
      </c>
      <c r="FM127">
        <f t="shared" si="181"/>
        <v>1.0929100000000247E-2</v>
      </c>
      <c r="FN127">
        <f t="shared" si="182"/>
        <v>0.26504080000000041</v>
      </c>
      <c r="FO127">
        <f t="shared" si="183"/>
        <v>4.0860099999999733E-2</v>
      </c>
      <c r="FP127">
        <f t="shared" si="184"/>
        <v>7.7801700000000196E-2</v>
      </c>
      <c r="FQ127">
        <f t="shared" si="185"/>
        <v>0</v>
      </c>
      <c r="FR127">
        <f t="shared" si="186"/>
        <v>2.9000000000000004</v>
      </c>
      <c r="FS127">
        <f t="shared" si="187"/>
        <v>0</v>
      </c>
      <c r="FT127">
        <f t="shared" si="188"/>
        <v>0.34158860000000002</v>
      </c>
      <c r="FU127">
        <f t="shared" si="189"/>
        <v>1.8882999999999539E-3</v>
      </c>
      <c r="FV127">
        <f t="shared" si="190"/>
        <v>0.44262049999999986</v>
      </c>
      <c r="FW127">
        <f t="shared" si="191"/>
        <v>0.90651370000000009</v>
      </c>
      <c r="FX127">
        <f t="shared" si="192"/>
        <v>-0.83862550000000002</v>
      </c>
      <c r="FY127">
        <f t="shared" si="193"/>
        <v>2.3464967999999997</v>
      </c>
      <c r="FZ127">
        <f t="shared" si="194"/>
        <v>-0.24753359999999969</v>
      </c>
      <c r="GA127">
        <f t="shared" si="195"/>
        <v>-2.8138000000000052E-3</v>
      </c>
      <c r="GB127">
        <f t="shared" si="196"/>
        <v>0.80000000000000071</v>
      </c>
      <c r="GC127">
        <f t="shared" si="197"/>
        <v>0</v>
      </c>
      <c r="GD127">
        <f t="shared" si="198"/>
        <v>0.22679139999999998</v>
      </c>
      <c r="GE127">
        <f t="shared" si="199"/>
        <v>6.6368999999999456E-3</v>
      </c>
      <c r="GF127">
        <f t="shared" si="200"/>
        <v>0.12584349999999977</v>
      </c>
      <c r="GG127">
        <f t="shared" si="201"/>
        <v>2.7680400000000382E-2</v>
      </c>
      <c r="GH127">
        <f t="shared" si="202"/>
        <v>0.34912580000000037</v>
      </c>
      <c r="GI127">
        <f t="shared" si="203"/>
        <v>1.6343999999999692E-2</v>
      </c>
      <c r="GJ127">
        <f t="shared" si="204"/>
        <v>0.10049550000000007</v>
      </c>
      <c r="GK127">
        <f t="shared" si="205"/>
        <v>0</v>
      </c>
    </row>
    <row r="128" spans="1:193" x14ac:dyDescent="0.25">
      <c r="A128" t="s">
        <v>470</v>
      </c>
      <c r="B128">
        <v>21</v>
      </c>
      <c r="C128">
        <v>0.5</v>
      </c>
      <c r="D128">
        <v>1.1474964999999999</v>
      </c>
      <c r="E128">
        <v>0.65363850000000001</v>
      </c>
      <c r="F128">
        <v>2.5005641000000001</v>
      </c>
      <c r="G128">
        <v>6.7494617000000003</v>
      </c>
      <c r="H128">
        <v>4.7970351999999998</v>
      </c>
      <c r="I128">
        <v>2.9450194999999999</v>
      </c>
      <c r="J128">
        <v>1.6860402000000001</v>
      </c>
      <c r="K128">
        <v>4.2965400000000001E-2</v>
      </c>
      <c r="L128" s="2">
        <v>20.8</v>
      </c>
      <c r="M128" s="2">
        <v>0.5</v>
      </c>
      <c r="N128" s="2">
        <v>1.0525568999999999</v>
      </c>
      <c r="O128" s="2">
        <v>0.65363850000000001</v>
      </c>
      <c r="P128" s="2">
        <v>2.4869447</v>
      </c>
      <c r="Q128" s="2">
        <v>6.7494617000000003</v>
      </c>
      <c r="R128" s="2">
        <v>4.7845963999999999</v>
      </c>
      <c r="S128" s="2">
        <v>2.9127743000000001</v>
      </c>
      <c r="T128" s="2">
        <v>1.6790312999999999</v>
      </c>
      <c r="U128" s="2">
        <v>4.2965400000000001E-2</v>
      </c>
      <c r="V128" s="2">
        <v>19.600000000000001</v>
      </c>
      <c r="W128" s="2">
        <v>0.5</v>
      </c>
      <c r="X128" s="2">
        <v>1.0353767</v>
      </c>
      <c r="Y128" s="2">
        <v>0.58936770000000005</v>
      </c>
      <c r="Z128" s="2">
        <v>2.5348259999999998</v>
      </c>
      <c r="AA128" s="2">
        <v>5.4283099000000004</v>
      </c>
      <c r="AB128" s="2">
        <v>4.6292958000000004</v>
      </c>
      <c r="AC128" s="2">
        <v>3.3180057999999999</v>
      </c>
      <c r="AD128" s="2">
        <v>1.6139057999999999</v>
      </c>
      <c r="AE128" s="2">
        <v>4.59865E-2</v>
      </c>
      <c r="AF128" s="2">
        <v>20.9</v>
      </c>
      <c r="AG128" s="2">
        <v>0.5</v>
      </c>
      <c r="AH128" s="2">
        <v>1.4001813999999999</v>
      </c>
      <c r="AI128" s="2">
        <v>0.64032100000000003</v>
      </c>
      <c r="AJ128" s="2">
        <v>2.2832880000000002</v>
      </c>
      <c r="AK128" s="2">
        <v>7.4492469000000003</v>
      </c>
      <c r="AL128" s="2">
        <v>5.0876374000000002</v>
      </c>
      <c r="AM128" s="2">
        <v>1.7120719</v>
      </c>
      <c r="AN128" s="2">
        <v>1.8168458000000001</v>
      </c>
      <c r="AO128" s="2">
        <v>3.4023999999999999E-2</v>
      </c>
      <c r="AP128" s="2">
        <v>13.7</v>
      </c>
      <c r="AQ128" s="2">
        <v>0.5</v>
      </c>
      <c r="AR128" s="2">
        <v>1.0642746999999999</v>
      </c>
      <c r="AS128" s="2">
        <v>0.59575239999999996</v>
      </c>
      <c r="AT128" s="2">
        <v>0.97805759999999997</v>
      </c>
      <c r="AU128" s="2">
        <v>6.8972325000000003</v>
      </c>
      <c r="AV128" s="2">
        <v>1.1179588</v>
      </c>
      <c r="AW128" s="2">
        <v>1.9656606000000001</v>
      </c>
      <c r="AX128" s="2">
        <v>0.58339629999999998</v>
      </c>
      <c r="AY128" s="2">
        <v>3.0767900000000001E-2</v>
      </c>
      <c r="AZ128" s="2">
        <v>18.600000000000001</v>
      </c>
      <c r="BA128" s="2">
        <v>0.5</v>
      </c>
      <c r="BB128" s="2">
        <v>1.3162054000000001</v>
      </c>
      <c r="BC128" s="2">
        <v>0.178011</v>
      </c>
      <c r="BD128" s="2">
        <v>2.1725116</v>
      </c>
      <c r="BE128" s="2">
        <v>6.1472802</v>
      </c>
      <c r="BF128" s="2">
        <v>5.3917193000000001</v>
      </c>
      <c r="BG128" s="2">
        <v>1.0672756000000001</v>
      </c>
      <c r="BH128" s="2">
        <v>1.8318551999999999</v>
      </c>
      <c r="BI128" s="2">
        <v>4.6423699999999998E-2</v>
      </c>
      <c r="BJ128" s="2">
        <v>20.399999999999999</v>
      </c>
      <c r="BK128" s="2">
        <v>0.5</v>
      </c>
      <c r="BL128" s="2">
        <v>1.3975801000000001</v>
      </c>
      <c r="BM128" s="2">
        <v>0.63416669999999997</v>
      </c>
      <c r="BN128" s="2">
        <v>2.1892884000000001</v>
      </c>
      <c r="BO128" s="2">
        <v>7.4125218000000004</v>
      </c>
      <c r="BP128" s="2">
        <v>4.8216085</v>
      </c>
      <c r="BQ128" s="2">
        <v>1.7154651000000001</v>
      </c>
      <c r="BR128" s="2">
        <v>1.7405529</v>
      </c>
      <c r="BS128" s="2">
        <v>3.4023999999999999E-2</v>
      </c>
      <c r="BT128" s="2">
        <v>18</v>
      </c>
      <c r="BU128" s="2">
        <v>0.5</v>
      </c>
      <c r="BV128" s="2">
        <v>0.85603609999999997</v>
      </c>
      <c r="BW128" s="2">
        <v>0.58768889999999996</v>
      </c>
      <c r="BX128" s="2">
        <v>2.2391066999999998</v>
      </c>
      <c r="BY128" s="2">
        <v>5.2949714999999999</v>
      </c>
      <c r="BZ128" s="2">
        <v>5.0762105000000002</v>
      </c>
      <c r="CA128" s="2">
        <v>1.6496166999999999</v>
      </c>
      <c r="CB128" s="2">
        <v>1.8108470000000001</v>
      </c>
      <c r="CC128" s="2">
        <v>3.8080000000000003E-2</v>
      </c>
      <c r="CD128" s="2">
        <v>19.600000000000001</v>
      </c>
      <c r="CE128" s="2">
        <v>0.5</v>
      </c>
      <c r="CF128" s="2">
        <v>0.6607556</v>
      </c>
      <c r="CG128" s="2">
        <v>0.63992859999999996</v>
      </c>
      <c r="CH128" s="2">
        <v>2.4031373999999999</v>
      </c>
      <c r="CI128" s="2">
        <v>6.3380679999999998</v>
      </c>
      <c r="CJ128" s="2">
        <v>4.2376145999999997</v>
      </c>
      <c r="CK128" s="2">
        <v>3.3283699000000002</v>
      </c>
      <c r="CL128" s="2">
        <v>1.5206432000000001</v>
      </c>
      <c r="CM128" s="2">
        <v>4.59865E-2</v>
      </c>
      <c r="CO128" t="str">
        <f t="shared" si="105"/>
        <v>KS_Linn0002</v>
      </c>
      <c r="CP128">
        <f t="shared" si="106"/>
        <v>21</v>
      </c>
      <c r="CQ128">
        <f t="shared" si="107"/>
        <v>0.5</v>
      </c>
      <c r="CR128">
        <f t="shared" si="108"/>
        <v>1.1474964999999999</v>
      </c>
      <c r="CS128">
        <f t="shared" si="109"/>
        <v>0.65363850000000001</v>
      </c>
      <c r="CT128">
        <f t="shared" si="110"/>
        <v>2.5005641000000001</v>
      </c>
      <c r="CU128">
        <f t="shared" si="111"/>
        <v>6.7494617000000003</v>
      </c>
      <c r="CV128">
        <f t="shared" si="112"/>
        <v>4.7970351999999998</v>
      </c>
      <c r="CW128">
        <f t="shared" si="113"/>
        <v>2.9450194999999999</v>
      </c>
      <c r="CX128">
        <f t="shared" si="114"/>
        <v>1.6860402000000001</v>
      </c>
      <c r="CY128">
        <f t="shared" si="115"/>
        <v>4.2965400000000001E-2</v>
      </c>
      <c r="CZ128">
        <f t="shared" si="116"/>
        <v>4.6000000000000014</v>
      </c>
      <c r="DA128">
        <f t="shared" si="117"/>
        <v>0.5</v>
      </c>
      <c r="DB128">
        <f t="shared" si="118"/>
        <v>0.75049140000000047</v>
      </c>
      <c r="DC128">
        <f t="shared" si="119"/>
        <v>-5.6594700000000109E-2</v>
      </c>
      <c r="DD128">
        <f t="shared" si="120"/>
        <v>-0.2167883000000006</v>
      </c>
      <c r="DE128">
        <f t="shared" si="121"/>
        <v>4.4708605999999991</v>
      </c>
      <c r="DF128">
        <f t="shared" si="122"/>
        <v>1.5673949000000018</v>
      </c>
      <c r="DG128">
        <f t="shared" si="123"/>
        <v>-2.9458965999999984</v>
      </c>
      <c r="DH128">
        <f t="shared" si="124"/>
        <v>0.79479609999999923</v>
      </c>
      <c r="DI128">
        <f t="shared" si="125"/>
        <v>1.7500199999999994E-2</v>
      </c>
      <c r="DJ128">
        <f t="shared" si="126"/>
        <v>0.19999999999999929</v>
      </c>
      <c r="DK128">
        <f t="shared" si="127"/>
        <v>0</v>
      </c>
      <c r="DL128">
        <f t="shared" si="128"/>
        <v>9.4939600000000013E-2</v>
      </c>
      <c r="DM128">
        <f t="shared" si="129"/>
        <v>0</v>
      </c>
      <c r="DN128">
        <f t="shared" si="130"/>
        <v>1.3619400000000059E-2</v>
      </c>
      <c r="DO128">
        <f t="shared" si="131"/>
        <v>0</v>
      </c>
      <c r="DP128">
        <f t="shared" si="132"/>
        <v>1.2438799999999972E-2</v>
      </c>
      <c r="DQ128">
        <f t="shared" si="133"/>
        <v>3.2245199999999752E-2</v>
      </c>
      <c r="DR128">
        <f t="shared" si="134"/>
        <v>7.0089000000002066E-3</v>
      </c>
      <c r="DS128">
        <f t="shared" si="135"/>
        <v>0</v>
      </c>
      <c r="DT128">
        <f t="shared" si="136"/>
        <v>1.3999999999999986</v>
      </c>
      <c r="DU128">
        <f t="shared" si="137"/>
        <v>0</v>
      </c>
      <c r="DV128">
        <f t="shared" si="138"/>
        <v>0.11211979999999988</v>
      </c>
      <c r="DW128">
        <f t="shared" si="139"/>
        <v>6.4270799999999961E-2</v>
      </c>
      <c r="DX128">
        <f t="shared" si="140"/>
        <v>-3.4261899999999734E-2</v>
      </c>
      <c r="DY128">
        <f t="shared" si="141"/>
        <v>1.3211518</v>
      </c>
      <c r="DZ128">
        <f t="shared" si="142"/>
        <v>0.16773939999999943</v>
      </c>
      <c r="EA128">
        <f t="shared" si="143"/>
        <v>-0.37298629999999999</v>
      </c>
      <c r="EB128">
        <f t="shared" si="144"/>
        <v>7.2134400000000154E-2</v>
      </c>
      <c r="EC128">
        <f t="shared" si="145"/>
        <v>-3.0210999999999988E-3</v>
      </c>
      <c r="ED128">
        <f t="shared" si="146"/>
        <v>0.10000000000000142</v>
      </c>
      <c r="EE128">
        <f t="shared" si="147"/>
        <v>0</v>
      </c>
      <c r="EF128">
        <f t="shared" si="148"/>
        <v>-0.25268489999999999</v>
      </c>
      <c r="EG128">
        <f t="shared" si="149"/>
        <v>1.3317499999999982E-2</v>
      </c>
      <c r="EH128">
        <f t="shared" si="150"/>
        <v>0.21727609999999986</v>
      </c>
      <c r="EI128">
        <f t="shared" si="151"/>
        <v>-0.6997852</v>
      </c>
      <c r="EJ128">
        <f t="shared" si="152"/>
        <v>-0.29060220000000037</v>
      </c>
      <c r="EK128">
        <f t="shared" si="153"/>
        <v>1.2329475999999999</v>
      </c>
      <c r="EL128">
        <f t="shared" si="154"/>
        <v>-0.13080559999999997</v>
      </c>
      <c r="EM128">
        <f t="shared" si="155"/>
        <v>8.9414000000000021E-3</v>
      </c>
      <c r="EN128">
        <f t="shared" si="156"/>
        <v>7.3000000000000007</v>
      </c>
      <c r="EO128">
        <f t="shared" si="157"/>
        <v>0</v>
      </c>
      <c r="EP128">
        <f t="shared" si="158"/>
        <v>8.3221800000000012E-2</v>
      </c>
      <c r="EQ128">
        <f t="shared" si="159"/>
        <v>5.7886100000000051E-2</v>
      </c>
      <c r="ER128">
        <f t="shared" si="160"/>
        <v>1.5225065</v>
      </c>
      <c r="ES128">
        <f t="shared" si="161"/>
        <v>-0.14777079999999998</v>
      </c>
      <c r="ET128">
        <f t="shared" si="162"/>
        <v>3.6790763999999996</v>
      </c>
      <c r="EU128">
        <f t="shared" si="163"/>
        <v>0.97935889999999981</v>
      </c>
      <c r="EV128">
        <f t="shared" si="164"/>
        <v>1.1026439000000001</v>
      </c>
      <c r="EW128">
        <f t="shared" si="165"/>
        <v>1.21975E-2</v>
      </c>
      <c r="EX128">
        <f t="shared" si="166"/>
        <v>2.3999999999999986</v>
      </c>
      <c r="EY128">
        <f t="shared" si="167"/>
        <v>0</v>
      </c>
      <c r="EZ128">
        <f t="shared" si="168"/>
        <v>-0.16870890000000016</v>
      </c>
      <c r="FA128">
        <f t="shared" si="169"/>
        <v>0.47562749999999998</v>
      </c>
      <c r="FB128">
        <f t="shared" si="170"/>
        <v>0.32805250000000008</v>
      </c>
      <c r="FC128">
        <f t="shared" si="171"/>
        <v>0.60218150000000037</v>
      </c>
      <c r="FD128">
        <f t="shared" si="172"/>
        <v>-0.59468410000000027</v>
      </c>
      <c r="FE128">
        <f t="shared" si="173"/>
        <v>1.8777438999999998</v>
      </c>
      <c r="FF128">
        <f t="shared" si="174"/>
        <v>-0.14581499999999981</v>
      </c>
      <c r="FG128">
        <f t="shared" si="175"/>
        <v>-3.4582999999999975E-3</v>
      </c>
      <c r="FH128">
        <f t="shared" si="176"/>
        <v>0.60000000000000142</v>
      </c>
      <c r="FI128">
        <f t="shared" si="177"/>
        <v>0</v>
      </c>
      <c r="FJ128">
        <f t="shared" si="178"/>
        <v>-0.25008360000000018</v>
      </c>
      <c r="FK128">
        <f t="shared" si="179"/>
        <v>1.9471800000000039E-2</v>
      </c>
      <c r="FL128">
        <f t="shared" si="180"/>
        <v>0.31127569999999993</v>
      </c>
      <c r="FM128">
        <f t="shared" si="181"/>
        <v>-0.66306010000000004</v>
      </c>
      <c r="FN128">
        <f t="shared" si="182"/>
        <v>-2.4573300000000131E-2</v>
      </c>
      <c r="FO128">
        <f t="shared" si="183"/>
        <v>1.2295543999999998</v>
      </c>
      <c r="FP128">
        <f t="shared" si="184"/>
        <v>-5.4512699999999858E-2</v>
      </c>
      <c r="FQ128">
        <f t="shared" si="185"/>
        <v>8.9414000000000021E-3</v>
      </c>
      <c r="FR128">
        <f t="shared" si="186"/>
        <v>3</v>
      </c>
      <c r="FS128">
        <f t="shared" si="187"/>
        <v>0</v>
      </c>
      <c r="FT128">
        <f t="shared" si="188"/>
        <v>0.29146039999999995</v>
      </c>
      <c r="FU128">
        <f t="shared" si="189"/>
        <v>6.5949600000000053E-2</v>
      </c>
      <c r="FV128">
        <f t="shared" si="190"/>
        <v>0.26145740000000028</v>
      </c>
      <c r="FW128">
        <f t="shared" si="191"/>
        <v>1.4544902000000004</v>
      </c>
      <c r="FX128">
        <f t="shared" si="192"/>
        <v>-0.27917530000000035</v>
      </c>
      <c r="FY128">
        <f t="shared" si="193"/>
        <v>1.2954028</v>
      </c>
      <c r="FZ128">
        <f t="shared" si="194"/>
        <v>-0.1248068</v>
      </c>
      <c r="GA128">
        <f t="shared" si="195"/>
        <v>4.8853999999999981E-3</v>
      </c>
      <c r="GB128">
        <f t="shared" si="196"/>
        <v>1.3999999999999986</v>
      </c>
      <c r="GC128">
        <f t="shared" si="197"/>
        <v>0</v>
      </c>
      <c r="GD128">
        <f t="shared" si="198"/>
        <v>0.48674089999999992</v>
      </c>
      <c r="GE128">
        <f t="shared" si="199"/>
        <v>1.3709900000000053E-2</v>
      </c>
      <c r="GF128">
        <f t="shared" si="200"/>
        <v>9.7426700000000199E-2</v>
      </c>
      <c r="GG128">
        <f t="shared" si="201"/>
        <v>0.41139370000000053</v>
      </c>
      <c r="GH128">
        <f t="shared" si="202"/>
        <v>0.55942060000000016</v>
      </c>
      <c r="GI128">
        <f t="shared" si="203"/>
        <v>-0.38335040000000031</v>
      </c>
      <c r="GJ128">
        <f t="shared" si="204"/>
        <v>0.16539700000000002</v>
      </c>
      <c r="GK128">
        <f t="shared" si="205"/>
        <v>-3.0210999999999988E-3</v>
      </c>
    </row>
    <row r="129" spans="1:193" x14ac:dyDescent="0.25">
      <c r="A129" t="s">
        <v>471</v>
      </c>
      <c r="B129">
        <v>21</v>
      </c>
      <c r="C129">
        <v>0.5</v>
      </c>
      <c r="D129">
        <v>0.59463969999999999</v>
      </c>
      <c r="E129">
        <v>0.46668290000000001</v>
      </c>
      <c r="F129">
        <v>2.8147380000000002</v>
      </c>
      <c r="G129">
        <v>6.4207071999999998</v>
      </c>
      <c r="H129">
        <v>3.9399104</v>
      </c>
      <c r="I129">
        <v>4.7795848999999997</v>
      </c>
      <c r="J129">
        <v>1.444167</v>
      </c>
      <c r="K129">
        <v>3.9567699999999997E-2</v>
      </c>
      <c r="L129" s="2">
        <v>20.8</v>
      </c>
      <c r="M129" s="2">
        <v>0.5</v>
      </c>
      <c r="N129" s="2">
        <v>0.53240370000000004</v>
      </c>
      <c r="O129" s="2">
        <v>0.46668290000000001</v>
      </c>
      <c r="P129" s="2">
        <v>2.7883322000000001</v>
      </c>
      <c r="Q129" s="2">
        <v>6.4207071999999998</v>
      </c>
      <c r="R129" s="2">
        <v>3.9241799999999998</v>
      </c>
      <c r="S129" s="2">
        <v>4.7080178000000004</v>
      </c>
      <c r="T129" s="2">
        <v>1.4325873</v>
      </c>
      <c r="U129" s="2">
        <v>3.9567699999999997E-2</v>
      </c>
      <c r="V129" s="2">
        <v>20.5</v>
      </c>
      <c r="W129" s="2">
        <v>0.5</v>
      </c>
      <c r="X129" s="2">
        <v>0.49455149999999998</v>
      </c>
      <c r="Y129" s="2">
        <v>0.47557650000000001</v>
      </c>
      <c r="Z129" s="2">
        <v>3.0650365000000002</v>
      </c>
      <c r="AA129" s="2">
        <v>4.7689214</v>
      </c>
      <c r="AB129" s="2">
        <v>4.1723832999999999</v>
      </c>
      <c r="AC129" s="2">
        <v>5.4703134999999996</v>
      </c>
      <c r="AD129" s="2">
        <v>1.5043563</v>
      </c>
      <c r="AE129" s="2">
        <v>9.0518100000000004E-2</v>
      </c>
      <c r="AF129" s="2">
        <v>20.5</v>
      </c>
      <c r="AG129" s="2">
        <v>0.5</v>
      </c>
      <c r="AH129" s="2">
        <v>0.63390239999999998</v>
      </c>
      <c r="AI129" s="2">
        <v>0.4534492</v>
      </c>
      <c r="AJ129" s="2">
        <v>2.5612822</v>
      </c>
      <c r="AK129" s="2">
        <v>7.0021428999999999</v>
      </c>
      <c r="AL129" s="2">
        <v>4.0126815000000002</v>
      </c>
      <c r="AM129" s="2">
        <v>3.9827259000000002</v>
      </c>
      <c r="AN129" s="2">
        <v>1.3684261</v>
      </c>
      <c r="AO129" s="2">
        <v>8.3793800000000002E-2</v>
      </c>
      <c r="AP129" s="2">
        <v>15.2</v>
      </c>
      <c r="AQ129" s="2">
        <v>0.5</v>
      </c>
      <c r="AR129" s="2">
        <v>0.72993770000000002</v>
      </c>
      <c r="AS129" s="2">
        <v>0.38680429999999999</v>
      </c>
      <c r="AT129" s="2">
        <v>1.0642623</v>
      </c>
      <c r="AU129" s="2">
        <v>8.4049721000000002</v>
      </c>
      <c r="AV129" s="2">
        <v>1.3876914</v>
      </c>
      <c r="AW129" s="2">
        <v>2.0254509000000001</v>
      </c>
      <c r="AX129" s="2">
        <v>0.577237</v>
      </c>
      <c r="AY129" s="2">
        <v>0.13847209999999999</v>
      </c>
      <c r="AZ129" s="2">
        <v>17.600000000000001</v>
      </c>
      <c r="BA129" s="2">
        <v>0.5</v>
      </c>
      <c r="BB129" s="2">
        <v>0.86014219999999997</v>
      </c>
      <c r="BC129" s="2">
        <v>9.5723500000000003E-2</v>
      </c>
      <c r="BD129" s="2">
        <v>1.2748128000000001</v>
      </c>
      <c r="BE129" s="2">
        <v>9.3756532999999997</v>
      </c>
      <c r="BF129" s="2">
        <v>3.9143324000000002</v>
      </c>
      <c r="BG129" s="2">
        <v>0.30642419999999998</v>
      </c>
      <c r="BH129" s="2">
        <v>1.0951837</v>
      </c>
      <c r="BI129" s="2">
        <v>0.23310249999999999</v>
      </c>
      <c r="BJ129" s="2">
        <v>20</v>
      </c>
      <c r="BK129" s="2">
        <v>0.5</v>
      </c>
      <c r="BL129" s="2">
        <v>0.62674240000000003</v>
      </c>
      <c r="BM129" s="2">
        <v>0.44979750000000002</v>
      </c>
      <c r="BN129" s="2">
        <v>2.4177190999999998</v>
      </c>
      <c r="BO129" s="2">
        <v>6.8983635999999997</v>
      </c>
      <c r="BP129" s="2">
        <v>3.7428050000000002</v>
      </c>
      <c r="BQ129" s="2">
        <v>3.9813198999999999</v>
      </c>
      <c r="BR129" s="2">
        <v>1.2948455000000001</v>
      </c>
      <c r="BS129" s="2">
        <v>0.13475090000000001</v>
      </c>
      <c r="BT129" s="2">
        <v>16.7</v>
      </c>
      <c r="BU129" s="2">
        <v>0.5</v>
      </c>
      <c r="BV129" s="2">
        <v>0.17406579999999999</v>
      </c>
      <c r="BW129" s="2">
        <v>0.43253269999999999</v>
      </c>
      <c r="BX129" s="2">
        <v>2.8674059000000001</v>
      </c>
      <c r="BY129" s="2">
        <v>2.2669717999999999</v>
      </c>
      <c r="BZ129" s="2">
        <v>3.9060540000000001</v>
      </c>
      <c r="CA129" s="2">
        <v>5.1172304000000004</v>
      </c>
      <c r="CB129" s="2">
        <v>1.4081395000000001</v>
      </c>
      <c r="CC129" s="2">
        <v>9.0518100000000004E-2</v>
      </c>
      <c r="CD129" s="2">
        <v>19.8</v>
      </c>
      <c r="CE129" s="2">
        <v>0.5</v>
      </c>
      <c r="CF129" s="2">
        <v>0.37673079999999998</v>
      </c>
      <c r="CG129" s="2">
        <v>0.48599969999999998</v>
      </c>
      <c r="CH129" s="2">
        <v>2.8677088999999998</v>
      </c>
      <c r="CI129" s="2">
        <v>4.9886531999999999</v>
      </c>
      <c r="CJ129" s="2">
        <v>3.6281400000000001</v>
      </c>
      <c r="CK129" s="2">
        <v>5.4670085999999998</v>
      </c>
      <c r="CL129" s="2">
        <v>1.4139435</v>
      </c>
      <c r="CM129" s="2">
        <v>9.0518100000000004E-2</v>
      </c>
      <c r="CO129" t="str">
        <f t="shared" si="105"/>
        <v>KS_Sedgwick0008</v>
      </c>
      <c r="CP129">
        <f t="shared" si="106"/>
        <v>21</v>
      </c>
      <c r="CQ129">
        <f t="shared" si="107"/>
        <v>0.5</v>
      </c>
      <c r="CR129">
        <f t="shared" si="108"/>
        <v>0.59463969999999999</v>
      </c>
      <c r="CS129">
        <f t="shared" si="109"/>
        <v>0.46668290000000001</v>
      </c>
      <c r="CT129">
        <f t="shared" si="110"/>
        <v>2.8147380000000002</v>
      </c>
      <c r="CU129">
        <f t="shared" si="111"/>
        <v>6.4207071999999998</v>
      </c>
      <c r="CV129">
        <f t="shared" si="112"/>
        <v>3.9399104</v>
      </c>
      <c r="CW129">
        <f t="shared" si="113"/>
        <v>4.7795848999999997</v>
      </c>
      <c r="CX129">
        <f t="shared" si="114"/>
        <v>1.444167</v>
      </c>
      <c r="CY129">
        <f t="shared" si="115"/>
        <v>3.9567699999999997E-2</v>
      </c>
      <c r="CZ129">
        <f t="shared" si="116"/>
        <v>4.1000000000000014</v>
      </c>
      <c r="DA129">
        <f t="shared" si="117"/>
        <v>0.5</v>
      </c>
      <c r="DB129">
        <f t="shared" si="118"/>
        <v>0.26599860000000003</v>
      </c>
      <c r="DC129">
        <f t="shared" si="119"/>
        <v>-2.021400000000001E-2</v>
      </c>
      <c r="DD129">
        <f t="shared" si="120"/>
        <v>-0.79660610000000132</v>
      </c>
      <c r="DE129">
        <f t="shared" si="121"/>
        <v>5.1814350999999998</v>
      </c>
      <c r="DF129">
        <f t="shared" si="122"/>
        <v>1.1088948000000003</v>
      </c>
      <c r="DG129">
        <f t="shared" si="123"/>
        <v>-2.3986030999999972</v>
      </c>
      <c r="DH129">
        <f t="shared" si="124"/>
        <v>-1.4450099999999688E-2</v>
      </c>
      <c r="DI129">
        <f t="shared" si="125"/>
        <v>0.62426740000000003</v>
      </c>
      <c r="DJ129">
        <f t="shared" si="126"/>
        <v>0.19999999999999929</v>
      </c>
      <c r="DK129">
        <f t="shared" si="127"/>
        <v>0</v>
      </c>
      <c r="DL129">
        <f t="shared" si="128"/>
        <v>6.2235999999999958E-2</v>
      </c>
      <c r="DM129">
        <f t="shared" si="129"/>
        <v>0</v>
      </c>
      <c r="DN129">
        <f t="shared" si="130"/>
        <v>2.6405800000000035E-2</v>
      </c>
      <c r="DO129">
        <f t="shared" si="131"/>
        <v>0</v>
      </c>
      <c r="DP129">
        <f t="shared" si="132"/>
        <v>1.5730400000000255E-2</v>
      </c>
      <c r="DQ129">
        <f t="shared" si="133"/>
        <v>7.1567099999999328E-2</v>
      </c>
      <c r="DR129">
        <f t="shared" si="134"/>
        <v>1.1579699999999971E-2</v>
      </c>
      <c r="DS129">
        <f t="shared" si="135"/>
        <v>0</v>
      </c>
      <c r="DT129">
        <f t="shared" si="136"/>
        <v>0.5</v>
      </c>
      <c r="DU129">
        <f t="shared" si="137"/>
        <v>0</v>
      </c>
      <c r="DV129">
        <f t="shared" si="138"/>
        <v>0.10008820000000002</v>
      </c>
      <c r="DW129">
        <f t="shared" si="139"/>
        <v>-8.8936000000000015E-3</v>
      </c>
      <c r="DX129">
        <f t="shared" si="140"/>
        <v>-0.25029849999999998</v>
      </c>
      <c r="DY129">
        <f t="shared" si="141"/>
        <v>1.6517857999999999</v>
      </c>
      <c r="DZ129">
        <f t="shared" si="142"/>
        <v>-0.23247289999999987</v>
      </c>
      <c r="EA129">
        <f t="shared" si="143"/>
        <v>-0.69072859999999991</v>
      </c>
      <c r="EB129">
        <f t="shared" si="144"/>
        <v>-6.0189300000000001E-2</v>
      </c>
      <c r="EC129">
        <f t="shared" si="145"/>
        <v>-5.0950400000000007E-2</v>
      </c>
      <c r="ED129">
        <f t="shared" si="146"/>
        <v>0.5</v>
      </c>
      <c r="EE129">
        <f t="shared" si="147"/>
        <v>0</v>
      </c>
      <c r="EF129">
        <f t="shared" si="148"/>
        <v>-3.9262699999999984E-2</v>
      </c>
      <c r="EG129">
        <f t="shared" si="149"/>
        <v>1.3233700000000015E-2</v>
      </c>
      <c r="EH129">
        <f t="shared" si="150"/>
        <v>0.25345580000000023</v>
      </c>
      <c r="EI129">
        <f t="shared" si="151"/>
        <v>-0.58143570000000011</v>
      </c>
      <c r="EJ129">
        <f t="shared" si="152"/>
        <v>-7.27711000000002E-2</v>
      </c>
      <c r="EK129">
        <f t="shared" si="153"/>
        <v>0.79685899999999954</v>
      </c>
      <c r="EL129">
        <f t="shared" si="154"/>
        <v>7.57409E-2</v>
      </c>
      <c r="EM129">
        <f t="shared" si="155"/>
        <v>-4.4226100000000004E-2</v>
      </c>
      <c r="EN129">
        <f t="shared" si="156"/>
        <v>5.8000000000000007</v>
      </c>
      <c r="EO129">
        <f t="shared" si="157"/>
        <v>0</v>
      </c>
      <c r="EP129">
        <f t="shared" si="158"/>
        <v>-0.13529800000000003</v>
      </c>
      <c r="EQ129">
        <f t="shared" si="159"/>
        <v>7.9878600000000022E-2</v>
      </c>
      <c r="ER129">
        <f t="shared" si="160"/>
        <v>1.7504757000000002</v>
      </c>
      <c r="ES129">
        <f t="shared" si="161"/>
        <v>-1.9842649000000003</v>
      </c>
      <c r="ET129">
        <f t="shared" si="162"/>
        <v>2.552219</v>
      </c>
      <c r="EU129">
        <f t="shared" si="163"/>
        <v>2.7541339999999996</v>
      </c>
      <c r="EV129">
        <f t="shared" si="164"/>
        <v>0.86692999999999998</v>
      </c>
      <c r="EW129">
        <f t="shared" si="165"/>
        <v>-9.890439999999999E-2</v>
      </c>
      <c r="EX129">
        <f t="shared" si="166"/>
        <v>3.3999999999999986</v>
      </c>
      <c r="EY129">
        <f t="shared" si="167"/>
        <v>0</v>
      </c>
      <c r="EZ129">
        <f t="shared" si="168"/>
        <v>-0.26550249999999997</v>
      </c>
      <c r="FA129">
        <f t="shared" si="169"/>
        <v>0.37095939999999999</v>
      </c>
      <c r="FB129">
        <f t="shared" si="170"/>
        <v>1.5399252000000001</v>
      </c>
      <c r="FC129">
        <f t="shared" si="171"/>
        <v>-2.9549460999999999</v>
      </c>
      <c r="FD129">
        <f t="shared" si="172"/>
        <v>2.5577999999999879E-2</v>
      </c>
      <c r="FE129">
        <f t="shared" si="173"/>
        <v>4.4731606999999993</v>
      </c>
      <c r="FF129">
        <f t="shared" si="174"/>
        <v>0.3489833</v>
      </c>
      <c r="FG129">
        <f t="shared" si="175"/>
        <v>-0.19353480000000001</v>
      </c>
      <c r="FH129">
        <f t="shared" si="176"/>
        <v>1</v>
      </c>
      <c r="FI129">
        <f t="shared" si="177"/>
        <v>0</v>
      </c>
      <c r="FJ129">
        <f t="shared" si="178"/>
        <v>-3.210270000000004E-2</v>
      </c>
      <c r="FK129">
        <f t="shared" si="179"/>
        <v>1.6885399999999995E-2</v>
      </c>
      <c r="FL129">
        <f t="shared" si="180"/>
        <v>0.3970189000000004</v>
      </c>
      <c r="FM129">
        <f t="shared" si="181"/>
        <v>-0.47765639999999987</v>
      </c>
      <c r="FN129">
        <f t="shared" si="182"/>
        <v>0.19710539999999988</v>
      </c>
      <c r="FO129">
        <f t="shared" si="183"/>
        <v>0.79826499999999978</v>
      </c>
      <c r="FP129">
        <f t="shared" si="184"/>
        <v>0.14932149999999988</v>
      </c>
      <c r="FQ129">
        <f t="shared" si="185"/>
        <v>-9.5183200000000009E-2</v>
      </c>
      <c r="FR129">
        <f t="shared" si="186"/>
        <v>4.3000000000000007</v>
      </c>
      <c r="FS129">
        <f t="shared" si="187"/>
        <v>0</v>
      </c>
      <c r="FT129">
        <f t="shared" si="188"/>
        <v>0.4205739</v>
      </c>
      <c r="FU129">
        <f t="shared" si="189"/>
        <v>3.4150200000000019E-2</v>
      </c>
      <c r="FV129">
        <f t="shared" si="190"/>
        <v>-5.2667899999999879E-2</v>
      </c>
      <c r="FW129">
        <f t="shared" si="191"/>
        <v>4.1537354000000004</v>
      </c>
      <c r="FX129">
        <f t="shared" si="192"/>
        <v>3.3856399999999898E-2</v>
      </c>
      <c r="FY129">
        <f t="shared" si="193"/>
        <v>-0.33764550000000071</v>
      </c>
      <c r="FZ129">
        <f t="shared" si="194"/>
        <v>3.6027499999999879E-2</v>
      </c>
      <c r="GA129">
        <f t="shared" si="195"/>
        <v>-5.0950400000000007E-2</v>
      </c>
      <c r="GB129">
        <f t="shared" si="196"/>
        <v>1.1999999999999993</v>
      </c>
      <c r="GC129">
        <f t="shared" si="197"/>
        <v>0</v>
      </c>
      <c r="GD129">
        <f t="shared" si="198"/>
        <v>0.21790890000000002</v>
      </c>
      <c r="GE129">
        <f t="shared" si="199"/>
        <v>-1.9316799999999967E-2</v>
      </c>
      <c r="GF129">
        <f t="shared" si="200"/>
        <v>-5.2970899999999599E-2</v>
      </c>
      <c r="GG129">
        <f t="shared" si="201"/>
        <v>1.4320539999999999</v>
      </c>
      <c r="GH129">
        <f t="shared" si="202"/>
        <v>0.31177039999999989</v>
      </c>
      <c r="GI129">
        <f t="shared" si="203"/>
        <v>-0.68742370000000008</v>
      </c>
      <c r="GJ129">
        <f t="shared" si="204"/>
        <v>3.0223499999999959E-2</v>
      </c>
      <c r="GK129">
        <f t="shared" si="205"/>
        <v>-5.0950400000000007E-2</v>
      </c>
    </row>
    <row r="130" spans="1:193" x14ac:dyDescent="0.25">
      <c r="A130" t="s">
        <v>472</v>
      </c>
      <c r="B130">
        <v>21.5</v>
      </c>
      <c r="C130">
        <v>0.5</v>
      </c>
      <c r="D130">
        <v>0.71353560000000005</v>
      </c>
      <c r="E130">
        <v>0.44008160000000002</v>
      </c>
      <c r="F130">
        <v>2.2869457999999998</v>
      </c>
      <c r="G130">
        <v>8.3012218000000004</v>
      </c>
      <c r="H130">
        <v>4.7607679000000003</v>
      </c>
      <c r="I130">
        <v>2.8841497999999999</v>
      </c>
      <c r="J130">
        <v>1.3481669000000001</v>
      </c>
      <c r="K130">
        <v>0.30957400000000002</v>
      </c>
      <c r="L130" s="2">
        <v>21.4</v>
      </c>
      <c r="M130" s="2">
        <v>0.5</v>
      </c>
      <c r="N130" s="2">
        <v>0.74909820000000005</v>
      </c>
      <c r="O130" s="2">
        <v>0.4263786</v>
      </c>
      <c r="P130" s="2">
        <v>2.0803870999999998</v>
      </c>
      <c r="Q130" s="2">
        <v>8.9551125000000003</v>
      </c>
      <c r="R130" s="2">
        <v>4.8722696000000001</v>
      </c>
      <c r="S130" s="2">
        <v>2.2247195</v>
      </c>
      <c r="T130" s="2">
        <v>1.2991748999999999</v>
      </c>
      <c r="U130" s="2">
        <v>0.36075410000000002</v>
      </c>
      <c r="V130" s="2">
        <v>21.1</v>
      </c>
      <c r="W130" s="2">
        <v>0.5</v>
      </c>
      <c r="X130" s="2">
        <v>0.70891979999999999</v>
      </c>
      <c r="Y130" s="2">
        <v>0.42510890000000001</v>
      </c>
      <c r="Z130" s="2">
        <v>2.2767037999999999</v>
      </c>
      <c r="AA130" s="2">
        <v>7.9482793999999997</v>
      </c>
      <c r="AB130" s="2">
        <v>4.7465710999999997</v>
      </c>
      <c r="AC130" s="2">
        <v>2.8642492000000002</v>
      </c>
      <c r="AD130" s="2">
        <v>1.3426366999999999</v>
      </c>
      <c r="AE130" s="2">
        <v>0.30957400000000002</v>
      </c>
      <c r="AF130" s="2">
        <v>21.2</v>
      </c>
      <c r="AG130" s="2">
        <v>0.5</v>
      </c>
      <c r="AH130" s="2">
        <v>0.71109259999999996</v>
      </c>
      <c r="AI130" s="2">
        <v>0.44086209999999998</v>
      </c>
      <c r="AJ130" s="2">
        <v>2.2399344000000001</v>
      </c>
      <c r="AK130" s="2">
        <v>8.2701940999999994</v>
      </c>
      <c r="AL130" s="2">
        <v>4.7338113999999996</v>
      </c>
      <c r="AM130" s="2">
        <v>2.7432973</v>
      </c>
      <c r="AN130" s="2">
        <v>1.3228213</v>
      </c>
      <c r="AO130" s="2">
        <v>0.30719590000000002</v>
      </c>
      <c r="AP130" s="2">
        <v>14.9</v>
      </c>
      <c r="AQ130" s="2">
        <v>0.5</v>
      </c>
      <c r="AR130" s="2">
        <v>0.67839249999999995</v>
      </c>
      <c r="AS130" s="2">
        <v>0.40761910000000001</v>
      </c>
      <c r="AT130" s="2">
        <v>1.1081445999999999</v>
      </c>
      <c r="AU130" s="2">
        <v>7.8129081999999999</v>
      </c>
      <c r="AV130" s="2">
        <v>1.3278892</v>
      </c>
      <c r="AW130" s="2">
        <v>2.2772901000000001</v>
      </c>
      <c r="AX130" s="2">
        <v>0.59875299999999998</v>
      </c>
      <c r="AY130" s="2">
        <v>0.21213750000000001</v>
      </c>
      <c r="AZ130" s="2">
        <v>17.8</v>
      </c>
      <c r="BA130" s="2">
        <v>0.5</v>
      </c>
      <c r="BB130" s="2">
        <v>0.87289939999999999</v>
      </c>
      <c r="BC130" s="2">
        <v>9.3026800000000007E-2</v>
      </c>
      <c r="BD130" s="2">
        <v>1.2817738999999999</v>
      </c>
      <c r="BE130" s="2">
        <v>9.3376225999999996</v>
      </c>
      <c r="BF130" s="2">
        <v>4.1004138000000001</v>
      </c>
      <c r="BG130" s="2">
        <v>0.25407210000000002</v>
      </c>
      <c r="BH130" s="2">
        <v>1.0945213</v>
      </c>
      <c r="BI130" s="2">
        <v>0.28081620000000002</v>
      </c>
      <c r="BJ130" s="2">
        <v>20.8</v>
      </c>
      <c r="BK130" s="2">
        <v>0.5</v>
      </c>
      <c r="BL130" s="2">
        <v>0.55212799999999995</v>
      </c>
      <c r="BM130" s="2">
        <v>0.48932639999999999</v>
      </c>
      <c r="BN130" s="2">
        <v>2.7789229999999998</v>
      </c>
      <c r="BO130" s="2">
        <v>6.0910602000000003</v>
      </c>
      <c r="BP130" s="2">
        <v>3.8970115000000001</v>
      </c>
      <c r="BQ130" s="2">
        <v>4.9879742</v>
      </c>
      <c r="BR130" s="2">
        <v>1.4119600000000001</v>
      </c>
      <c r="BS130" s="2">
        <v>0.13496739999999999</v>
      </c>
      <c r="BT130" s="2">
        <v>17.100000000000001</v>
      </c>
      <c r="BU130" s="2">
        <v>0.5</v>
      </c>
      <c r="BV130" s="2">
        <v>0.27090340000000002</v>
      </c>
      <c r="BW130" s="2">
        <v>0.4013757</v>
      </c>
      <c r="BX130" s="2">
        <v>2.3057593999999999</v>
      </c>
      <c r="BY130" s="2">
        <v>4.5638056000000002</v>
      </c>
      <c r="BZ130" s="2">
        <v>4.3779192</v>
      </c>
      <c r="CA130" s="2">
        <v>3.214035</v>
      </c>
      <c r="CB130" s="2">
        <v>1.3013186000000001</v>
      </c>
      <c r="CC130" s="2">
        <v>0.26380920000000002</v>
      </c>
      <c r="CD130" s="2">
        <v>20.399999999999999</v>
      </c>
      <c r="CE130" s="2">
        <v>0.5</v>
      </c>
      <c r="CF130" s="2">
        <v>0.49302629999999997</v>
      </c>
      <c r="CG130" s="2">
        <v>0.41955680000000001</v>
      </c>
      <c r="CH130" s="2">
        <v>1.9465629</v>
      </c>
      <c r="CI130" s="2">
        <v>8.8775253000000003</v>
      </c>
      <c r="CJ130" s="2">
        <v>4.4299172999999996</v>
      </c>
      <c r="CK130" s="2">
        <v>2.2393854000000002</v>
      </c>
      <c r="CL130" s="2">
        <v>1.216839</v>
      </c>
      <c r="CM130" s="2">
        <v>0.36075410000000002</v>
      </c>
      <c r="CO130" t="str">
        <f t="shared" si="105"/>
        <v>KS_Sedgwick0009</v>
      </c>
      <c r="CP130">
        <f t="shared" si="106"/>
        <v>21.5</v>
      </c>
      <c r="CQ130">
        <f t="shared" si="107"/>
        <v>0.5</v>
      </c>
      <c r="CR130">
        <f t="shared" si="108"/>
        <v>0.71353560000000005</v>
      </c>
      <c r="CS130">
        <f t="shared" si="109"/>
        <v>0.44008160000000002</v>
      </c>
      <c r="CT130">
        <f t="shared" si="110"/>
        <v>2.2869457999999998</v>
      </c>
      <c r="CU130">
        <f t="shared" si="111"/>
        <v>8.3012218000000004</v>
      </c>
      <c r="CV130">
        <f t="shared" si="112"/>
        <v>4.7607679000000003</v>
      </c>
      <c r="CW130">
        <f t="shared" si="113"/>
        <v>2.8841497999999999</v>
      </c>
      <c r="CX130">
        <f t="shared" si="114"/>
        <v>1.3481669000000001</v>
      </c>
      <c r="CY130">
        <f t="shared" si="115"/>
        <v>0.30957400000000002</v>
      </c>
      <c r="CZ130">
        <f t="shared" si="116"/>
        <v>4.2000000000000028</v>
      </c>
      <c r="DA130">
        <f t="shared" si="117"/>
        <v>0.5</v>
      </c>
      <c r="DB130">
        <f t="shared" si="118"/>
        <v>4.1710999999999498E-2</v>
      </c>
      <c r="DC130">
        <f t="shared" si="119"/>
        <v>2.2683199999999903E-2</v>
      </c>
      <c r="DD130">
        <f t="shared" si="120"/>
        <v>9.568500000000757E-3</v>
      </c>
      <c r="DE130">
        <f t="shared" si="121"/>
        <v>3.7479552999999965</v>
      </c>
      <c r="DF130">
        <f t="shared" si="122"/>
        <v>-0.83957220000000277</v>
      </c>
      <c r="DG130">
        <f t="shared" si="123"/>
        <v>0.61597420000000147</v>
      </c>
      <c r="DH130">
        <f t="shared" si="124"/>
        <v>0.1508564999999995</v>
      </c>
      <c r="DI130">
        <f t="shared" si="125"/>
        <v>6.2990400000000002E-2</v>
      </c>
      <c r="DJ130">
        <f t="shared" si="126"/>
        <v>0.10000000000000142</v>
      </c>
      <c r="DK130">
        <f t="shared" si="127"/>
        <v>0</v>
      </c>
      <c r="DL130">
        <f t="shared" si="128"/>
        <v>-3.55626E-2</v>
      </c>
      <c r="DM130">
        <f t="shared" si="129"/>
        <v>1.3703000000000021E-2</v>
      </c>
      <c r="DN130">
        <f t="shared" si="130"/>
        <v>0.20655869999999998</v>
      </c>
      <c r="DO130">
        <f t="shared" si="131"/>
        <v>-0.65389069999999982</v>
      </c>
      <c r="DP130">
        <f t="shared" si="132"/>
        <v>-0.11150169999999981</v>
      </c>
      <c r="DQ130">
        <f t="shared" si="133"/>
        <v>0.65943029999999991</v>
      </c>
      <c r="DR130">
        <f t="shared" si="134"/>
        <v>4.8992000000000147E-2</v>
      </c>
      <c r="DS130">
        <f t="shared" si="135"/>
        <v>-5.1180100000000006E-2</v>
      </c>
      <c r="DT130">
        <f t="shared" si="136"/>
        <v>0.39999999999999858</v>
      </c>
      <c r="DU130">
        <f t="shared" si="137"/>
        <v>0</v>
      </c>
      <c r="DV130">
        <f t="shared" si="138"/>
        <v>4.6158000000000587E-3</v>
      </c>
      <c r="DW130">
        <f t="shared" si="139"/>
        <v>1.4972700000000005E-2</v>
      </c>
      <c r="DX130">
        <f t="shared" si="140"/>
        <v>1.0241999999999862E-2</v>
      </c>
      <c r="DY130">
        <f t="shared" si="141"/>
        <v>0.35294240000000077</v>
      </c>
      <c r="DZ130">
        <f t="shared" si="142"/>
        <v>1.4196800000000565E-2</v>
      </c>
      <c r="EA130">
        <f t="shared" si="143"/>
        <v>1.9900599999999713E-2</v>
      </c>
      <c r="EB130">
        <f t="shared" si="144"/>
        <v>5.5302000000001517E-3</v>
      </c>
      <c r="EC130">
        <f t="shared" si="145"/>
        <v>0</v>
      </c>
      <c r="ED130">
        <f t="shared" si="146"/>
        <v>0.30000000000000071</v>
      </c>
      <c r="EE130">
        <f t="shared" si="147"/>
        <v>0</v>
      </c>
      <c r="EF130">
        <f t="shared" si="148"/>
        <v>2.443000000000084E-3</v>
      </c>
      <c r="EG130">
        <f t="shared" si="149"/>
        <v>-7.8049999999996178E-4</v>
      </c>
      <c r="EH130">
        <f t="shared" si="150"/>
        <v>4.7011399999999703E-2</v>
      </c>
      <c r="EI130">
        <f t="shared" si="151"/>
        <v>3.1027700000000991E-2</v>
      </c>
      <c r="EJ130">
        <f t="shared" si="152"/>
        <v>2.6956500000000716E-2</v>
      </c>
      <c r="EK130">
        <f t="shared" si="153"/>
        <v>0.14085249999999983</v>
      </c>
      <c r="EL130">
        <f t="shared" si="154"/>
        <v>2.5345600000000079E-2</v>
      </c>
      <c r="EM130">
        <f t="shared" si="155"/>
        <v>2.3780999999999941E-3</v>
      </c>
      <c r="EN130">
        <f t="shared" si="156"/>
        <v>6.6</v>
      </c>
      <c r="EO130">
        <f t="shared" si="157"/>
        <v>0</v>
      </c>
      <c r="EP130">
        <f t="shared" si="158"/>
        <v>3.5143100000000094E-2</v>
      </c>
      <c r="EQ130">
        <f t="shared" si="159"/>
        <v>3.2462500000000005E-2</v>
      </c>
      <c r="ER130">
        <f t="shared" si="160"/>
        <v>1.1788011999999999</v>
      </c>
      <c r="ES130">
        <f t="shared" si="161"/>
        <v>0.48831360000000057</v>
      </c>
      <c r="ET130">
        <f t="shared" si="162"/>
        <v>3.4328787000000003</v>
      </c>
      <c r="EU130">
        <f t="shared" si="163"/>
        <v>0.60685969999999978</v>
      </c>
      <c r="EV130">
        <f t="shared" si="164"/>
        <v>0.74941390000000008</v>
      </c>
      <c r="EW130">
        <f t="shared" si="165"/>
        <v>9.7436500000000009E-2</v>
      </c>
      <c r="EX130">
        <f t="shared" si="166"/>
        <v>3.6999999999999993</v>
      </c>
      <c r="EY130">
        <f t="shared" si="167"/>
        <v>0</v>
      </c>
      <c r="EZ130">
        <f t="shared" si="168"/>
        <v>-0.15936379999999994</v>
      </c>
      <c r="FA130">
        <f t="shared" si="169"/>
        <v>0.3470548</v>
      </c>
      <c r="FB130">
        <f t="shared" si="170"/>
        <v>1.0051718999999999</v>
      </c>
      <c r="FC130">
        <f t="shared" si="171"/>
        <v>-1.0364007999999991</v>
      </c>
      <c r="FD130">
        <f t="shared" si="172"/>
        <v>0.66035410000000017</v>
      </c>
      <c r="FE130">
        <f t="shared" si="173"/>
        <v>2.6300776999999997</v>
      </c>
      <c r="FF130">
        <f t="shared" si="174"/>
        <v>0.25364560000000003</v>
      </c>
      <c r="FG130">
        <f t="shared" si="175"/>
        <v>2.87578E-2</v>
      </c>
      <c r="FH130">
        <f t="shared" si="176"/>
        <v>0.69999999999999929</v>
      </c>
      <c r="FI130">
        <f t="shared" si="177"/>
        <v>0</v>
      </c>
      <c r="FJ130">
        <f t="shared" si="178"/>
        <v>0.1614076000000001</v>
      </c>
      <c r="FK130">
        <f t="shared" si="179"/>
        <v>-4.9244799999999977E-2</v>
      </c>
      <c r="FL130">
        <f t="shared" si="180"/>
        <v>-0.4919772</v>
      </c>
      <c r="FM130">
        <f t="shared" si="181"/>
        <v>2.2101616000000002</v>
      </c>
      <c r="FN130">
        <f t="shared" si="182"/>
        <v>0.8637564000000002</v>
      </c>
      <c r="FO130">
        <f t="shared" si="183"/>
        <v>-2.1038244000000001</v>
      </c>
      <c r="FP130">
        <f t="shared" si="184"/>
        <v>-6.3793100000000047E-2</v>
      </c>
      <c r="FQ130">
        <f t="shared" si="185"/>
        <v>0.17460660000000003</v>
      </c>
      <c r="FR130">
        <f t="shared" si="186"/>
        <v>4.3999999999999986</v>
      </c>
      <c r="FS130">
        <f t="shared" si="187"/>
        <v>0</v>
      </c>
      <c r="FT130">
        <f t="shared" si="188"/>
        <v>0.44263220000000003</v>
      </c>
      <c r="FU130">
        <f t="shared" si="189"/>
        <v>3.8705900000000015E-2</v>
      </c>
      <c r="FV130">
        <f t="shared" si="190"/>
        <v>-1.8813600000000097E-2</v>
      </c>
      <c r="FW130">
        <f t="shared" si="191"/>
        <v>3.7374162000000002</v>
      </c>
      <c r="FX130">
        <f t="shared" si="192"/>
        <v>0.38284870000000026</v>
      </c>
      <c r="FY130">
        <f t="shared" si="193"/>
        <v>-0.3298852000000001</v>
      </c>
      <c r="FZ130">
        <f t="shared" si="194"/>
        <v>4.6848299999999954E-2</v>
      </c>
      <c r="GA130">
        <f t="shared" si="195"/>
        <v>4.5764799999999994E-2</v>
      </c>
      <c r="GB130">
        <f t="shared" si="196"/>
        <v>1.1000000000000014</v>
      </c>
      <c r="GC130">
        <f t="shared" si="197"/>
        <v>0</v>
      </c>
      <c r="GD130">
        <f t="shared" si="198"/>
        <v>0.22050930000000007</v>
      </c>
      <c r="GE130">
        <f t="shared" si="199"/>
        <v>2.052480000000001E-2</v>
      </c>
      <c r="GF130">
        <f t="shared" si="200"/>
        <v>0.34038289999999982</v>
      </c>
      <c r="GG130">
        <f t="shared" si="201"/>
        <v>-0.57630349999999986</v>
      </c>
      <c r="GH130">
        <f t="shared" si="202"/>
        <v>0.33085060000000066</v>
      </c>
      <c r="GI130">
        <f t="shared" si="203"/>
        <v>0.64476439999999968</v>
      </c>
      <c r="GJ130">
        <f t="shared" si="204"/>
        <v>0.13132790000000005</v>
      </c>
      <c r="GK130">
        <f t="shared" si="205"/>
        <v>-5.1180100000000006E-2</v>
      </c>
    </row>
    <row r="131" spans="1:193" x14ac:dyDescent="0.25">
      <c r="A131" t="s">
        <v>473</v>
      </c>
      <c r="B131">
        <v>21.1</v>
      </c>
      <c r="C131">
        <v>0.5</v>
      </c>
      <c r="D131">
        <v>0.63803460000000001</v>
      </c>
      <c r="E131">
        <v>0.44216519999999998</v>
      </c>
      <c r="F131">
        <v>2.4130436999999998</v>
      </c>
      <c r="G131">
        <v>7.5891304000000002</v>
      </c>
      <c r="H131">
        <v>4.5390357999999997</v>
      </c>
      <c r="I131">
        <v>3.3977838</v>
      </c>
      <c r="J131">
        <v>1.355979</v>
      </c>
      <c r="K131">
        <v>0.25816070000000002</v>
      </c>
      <c r="L131" s="2">
        <v>21</v>
      </c>
      <c r="M131" s="2">
        <v>0.5</v>
      </c>
      <c r="N131" s="2">
        <v>0.6219131</v>
      </c>
      <c r="O131" s="2">
        <v>0.44216519999999998</v>
      </c>
      <c r="P131" s="2">
        <v>2.3953031999999999</v>
      </c>
      <c r="Q131" s="2">
        <v>7.5891304000000002</v>
      </c>
      <c r="R131" s="2">
        <v>4.5267958999999998</v>
      </c>
      <c r="S131" s="2">
        <v>3.3502149999999999</v>
      </c>
      <c r="T131" s="2">
        <v>1.3470366</v>
      </c>
      <c r="U131" s="2">
        <v>0.25816070000000002</v>
      </c>
      <c r="V131" s="2">
        <v>20.7</v>
      </c>
      <c r="W131" s="2">
        <v>0.5</v>
      </c>
      <c r="X131" s="2">
        <v>0.59200410000000003</v>
      </c>
      <c r="Y131" s="2">
        <v>0.43829899999999999</v>
      </c>
      <c r="Z131" s="2">
        <v>2.5727519999999999</v>
      </c>
      <c r="AA131" s="2">
        <v>6.6773024000000003</v>
      </c>
      <c r="AB131" s="2">
        <v>4.4094844000000002</v>
      </c>
      <c r="AC131" s="2">
        <v>3.9329616999999999</v>
      </c>
      <c r="AD131" s="2">
        <v>1.3865211</v>
      </c>
      <c r="AE131" s="2">
        <v>0.21146909999999999</v>
      </c>
      <c r="AF131" s="2">
        <v>20.8</v>
      </c>
      <c r="AG131" s="2">
        <v>0.5</v>
      </c>
      <c r="AH131" s="2">
        <v>0.63764109999999996</v>
      </c>
      <c r="AI131" s="2">
        <v>0.44203249999999999</v>
      </c>
      <c r="AJ131" s="2">
        <v>2.3466265000000002</v>
      </c>
      <c r="AK131" s="2">
        <v>7.5863056000000002</v>
      </c>
      <c r="AL131" s="2">
        <v>4.5154962999999997</v>
      </c>
      <c r="AM131" s="2">
        <v>3.1956158000000001</v>
      </c>
      <c r="AN131" s="2">
        <v>1.3239411000000001</v>
      </c>
      <c r="AO131" s="2">
        <v>0.25816070000000002</v>
      </c>
      <c r="AP131" s="2">
        <v>14.5</v>
      </c>
      <c r="AQ131" s="2">
        <v>0.5</v>
      </c>
      <c r="AR131" s="2">
        <v>0.65884319999999996</v>
      </c>
      <c r="AS131" s="2">
        <v>0.40137879999999998</v>
      </c>
      <c r="AT131" s="2">
        <v>1.0241144</v>
      </c>
      <c r="AU131" s="2">
        <v>7.7819013999999997</v>
      </c>
      <c r="AV131" s="2">
        <v>1.2598315</v>
      </c>
      <c r="AW131" s="2">
        <v>2.0990652999999999</v>
      </c>
      <c r="AX131" s="2">
        <v>0.55951430000000002</v>
      </c>
      <c r="AY131" s="2">
        <v>0.26258049999999999</v>
      </c>
      <c r="AZ131" s="2">
        <v>17.100000000000001</v>
      </c>
      <c r="BA131" s="2">
        <v>0.5</v>
      </c>
      <c r="BB131" s="2">
        <v>0.79252889999999998</v>
      </c>
      <c r="BC131" s="2">
        <v>7.6681100000000002E-2</v>
      </c>
      <c r="BD131" s="2">
        <v>1.1992598999999999</v>
      </c>
      <c r="BE131" s="2">
        <v>8.7579364999999996</v>
      </c>
      <c r="BF131" s="2">
        <v>4.3883934</v>
      </c>
      <c r="BG131" s="2">
        <v>6.1206299999999998E-2</v>
      </c>
      <c r="BH131" s="2">
        <v>0.99833439999999996</v>
      </c>
      <c r="BI131" s="2">
        <v>0.42482619999999999</v>
      </c>
      <c r="BJ131" s="2">
        <v>20.3</v>
      </c>
      <c r="BK131" s="2">
        <v>0.5</v>
      </c>
      <c r="BL131" s="2">
        <v>0.63624789999999998</v>
      </c>
      <c r="BM131" s="2">
        <v>0.43875029999999998</v>
      </c>
      <c r="BN131" s="2">
        <v>2.2544909</v>
      </c>
      <c r="BO131" s="2">
        <v>7.5572423999999998</v>
      </c>
      <c r="BP131" s="2">
        <v>4.1489982999999997</v>
      </c>
      <c r="BQ131" s="2">
        <v>3.3138584999999998</v>
      </c>
      <c r="BR131" s="2">
        <v>1.2754821999999999</v>
      </c>
      <c r="BS131" s="2">
        <v>0.25816070000000002</v>
      </c>
      <c r="BT131" s="2">
        <v>16.8</v>
      </c>
      <c r="BU131" s="2">
        <v>0.5</v>
      </c>
      <c r="BV131" s="2">
        <v>0.25693690000000002</v>
      </c>
      <c r="BW131" s="2">
        <v>0.3913624</v>
      </c>
      <c r="BX131" s="2">
        <v>2.2548363</v>
      </c>
      <c r="BY131" s="2">
        <v>4.4579711</v>
      </c>
      <c r="BZ131" s="2">
        <v>4.2654690999999998</v>
      </c>
      <c r="CA131" s="2">
        <v>3.1565411000000001</v>
      </c>
      <c r="CB131" s="2">
        <v>1.2700913</v>
      </c>
      <c r="CC131" s="2">
        <v>0.25816070000000002</v>
      </c>
      <c r="CD131" s="2">
        <v>20</v>
      </c>
      <c r="CE131" s="2">
        <v>0.5</v>
      </c>
      <c r="CF131" s="2">
        <v>0.43274420000000002</v>
      </c>
      <c r="CG131" s="2">
        <v>0.43536839999999999</v>
      </c>
      <c r="CH131" s="2">
        <v>2.2448108000000002</v>
      </c>
      <c r="CI131" s="2">
        <v>7.5154395000000003</v>
      </c>
      <c r="CJ131" s="2">
        <v>4.0550084000000002</v>
      </c>
      <c r="CK131" s="2">
        <v>3.3723003999999999</v>
      </c>
      <c r="CL131" s="2">
        <v>1.2652591</v>
      </c>
      <c r="CM131" s="2">
        <v>0.25816070000000002</v>
      </c>
      <c r="CO131" t="str">
        <f t="shared" si="105"/>
        <v>KS_Sedgwick0010</v>
      </c>
      <c r="CP131">
        <f t="shared" si="106"/>
        <v>21.1</v>
      </c>
      <c r="CQ131">
        <f t="shared" si="107"/>
        <v>0.5</v>
      </c>
      <c r="CR131">
        <f t="shared" si="108"/>
        <v>0.63803460000000001</v>
      </c>
      <c r="CS131">
        <f t="shared" si="109"/>
        <v>0.44216519999999998</v>
      </c>
      <c r="CT131">
        <f t="shared" si="110"/>
        <v>2.4130436999999998</v>
      </c>
      <c r="CU131">
        <f t="shared" si="111"/>
        <v>7.5891304000000002</v>
      </c>
      <c r="CV131">
        <f t="shared" si="112"/>
        <v>4.5390357999999997</v>
      </c>
      <c r="CW131">
        <f t="shared" si="113"/>
        <v>3.3977838</v>
      </c>
      <c r="CX131">
        <f t="shared" si="114"/>
        <v>1.355979</v>
      </c>
      <c r="CY131">
        <f t="shared" si="115"/>
        <v>0.25816070000000002</v>
      </c>
      <c r="CZ131">
        <f t="shared" si="116"/>
        <v>3.4999999999999929</v>
      </c>
      <c r="DA131">
        <f t="shared" si="117"/>
        <v>0.5</v>
      </c>
      <c r="DB131">
        <f t="shared" si="118"/>
        <v>0.16261719999999991</v>
      </c>
      <c r="DC131">
        <f t="shared" si="119"/>
        <v>-2.9118699999999942E-2</v>
      </c>
      <c r="DD131">
        <f t="shared" si="120"/>
        <v>-0.5991118999999987</v>
      </c>
      <c r="DE131">
        <f t="shared" si="121"/>
        <v>4.7993164999999989</v>
      </c>
      <c r="DF131">
        <f t="shared" si="122"/>
        <v>-0.20377329999999905</v>
      </c>
      <c r="DG131">
        <f t="shared" si="123"/>
        <v>-1.3027225000000007</v>
      </c>
      <c r="DH131">
        <f t="shared" si="124"/>
        <v>-6.5672900000000478E-2</v>
      </c>
      <c r="DI131">
        <f t="shared" si="125"/>
        <v>0.38255439999999996</v>
      </c>
      <c r="DJ131">
        <f t="shared" si="126"/>
        <v>0.10000000000000142</v>
      </c>
      <c r="DK131">
        <f t="shared" si="127"/>
        <v>0</v>
      </c>
      <c r="DL131">
        <f t="shared" si="128"/>
        <v>1.6121500000000011E-2</v>
      </c>
      <c r="DM131">
        <f t="shared" si="129"/>
        <v>0</v>
      </c>
      <c r="DN131">
        <f t="shared" si="130"/>
        <v>1.7740499999999937E-2</v>
      </c>
      <c r="DO131">
        <f t="shared" si="131"/>
        <v>0</v>
      </c>
      <c r="DP131">
        <f t="shared" si="132"/>
        <v>1.223989999999997E-2</v>
      </c>
      <c r="DQ131">
        <f t="shared" si="133"/>
        <v>4.7568800000000078E-2</v>
      </c>
      <c r="DR131">
        <f t="shared" si="134"/>
        <v>8.942400000000017E-3</v>
      </c>
      <c r="DS131">
        <f t="shared" si="135"/>
        <v>0</v>
      </c>
      <c r="DT131">
        <f t="shared" si="136"/>
        <v>0.40000000000000213</v>
      </c>
      <c r="DU131">
        <f t="shared" si="137"/>
        <v>0</v>
      </c>
      <c r="DV131">
        <f t="shared" si="138"/>
        <v>4.6030499999999974E-2</v>
      </c>
      <c r="DW131">
        <f t="shared" si="139"/>
        <v>3.8661999999999863E-3</v>
      </c>
      <c r="DX131">
        <f t="shared" si="140"/>
        <v>-0.15970830000000014</v>
      </c>
      <c r="DY131">
        <f t="shared" si="141"/>
        <v>0.91182799999999986</v>
      </c>
      <c r="DZ131">
        <f t="shared" si="142"/>
        <v>0.12955139999999954</v>
      </c>
      <c r="EA131">
        <f t="shared" si="143"/>
        <v>-0.53517789999999987</v>
      </c>
      <c r="EB131">
        <f t="shared" si="144"/>
        <v>-3.0542099999999905E-2</v>
      </c>
      <c r="EC131">
        <f t="shared" si="145"/>
        <v>4.6691600000000028E-2</v>
      </c>
      <c r="ED131">
        <f t="shared" si="146"/>
        <v>0.30000000000000071</v>
      </c>
      <c r="EE131">
        <f t="shared" si="147"/>
        <v>0</v>
      </c>
      <c r="EF131">
        <f t="shared" si="148"/>
        <v>3.9350000000004659E-4</v>
      </c>
      <c r="EG131">
        <f t="shared" si="149"/>
        <v>1.3269999999998561E-4</v>
      </c>
      <c r="EH131">
        <f t="shared" si="150"/>
        <v>6.6417199999999621E-2</v>
      </c>
      <c r="EI131">
        <f t="shared" si="151"/>
        <v>2.8247999999999607E-3</v>
      </c>
      <c r="EJ131">
        <f t="shared" si="152"/>
        <v>2.3539500000000046E-2</v>
      </c>
      <c r="EK131">
        <f t="shared" si="153"/>
        <v>0.2021679999999999</v>
      </c>
      <c r="EL131">
        <f t="shared" si="154"/>
        <v>3.2037899999999953E-2</v>
      </c>
      <c r="EM131">
        <f t="shared" si="155"/>
        <v>0</v>
      </c>
      <c r="EN131">
        <f t="shared" si="156"/>
        <v>6.6000000000000014</v>
      </c>
      <c r="EO131">
        <f t="shared" si="157"/>
        <v>0</v>
      </c>
      <c r="EP131">
        <f t="shared" si="158"/>
        <v>-2.0808599999999955E-2</v>
      </c>
      <c r="EQ131">
        <f t="shared" si="159"/>
        <v>4.07864E-2</v>
      </c>
      <c r="ER131">
        <f t="shared" si="160"/>
        <v>1.3889292999999998</v>
      </c>
      <c r="ES131">
        <f t="shared" si="161"/>
        <v>-0.19277099999999958</v>
      </c>
      <c r="ET131">
        <f t="shared" si="162"/>
        <v>3.2792043</v>
      </c>
      <c r="EU131">
        <f t="shared" si="163"/>
        <v>1.2987185000000001</v>
      </c>
      <c r="EV131">
        <f t="shared" si="164"/>
        <v>0.79646470000000003</v>
      </c>
      <c r="EW131">
        <f t="shared" si="165"/>
        <v>-4.4197999999999737E-3</v>
      </c>
      <c r="EX131">
        <f t="shared" si="166"/>
        <v>4</v>
      </c>
      <c r="EY131">
        <f t="shared" si="167"/>
        <v>0</v>
      </c>
      <c r="EZ131">
        <f t="shared" si="168"/>
        <v>-0.15449429999999997</v>
      </c>
      <c r="FA131">
        <f t="shared" si="169"/>
        <v>0.36548409999999998</v>
      </c>
      <c r="FB131">
        <f t="shared" si="170"/>
        <v>1.2137837999999999</v>
      </c>
      <c r="FC131">
        <f t="shared" si="171"/>
        <v>-1.1688060999999994</v>
      </c>
      <c r="FD131">
        <f t="shared" si="172"/>
        <v>0.15064239999999973</v>
      </c>
      <c r="FE131">
        <f t="shared" si="173"/>
        <v>3.3365775000000002</v>
      </c>
      <c r="FF131">
        <f t="shared" si="174"/>
        <v>0.35764460000000009</v>
      </c>
      <c r="FG131">
        <f t="shared" si="175"/>
        <v>-0.16666549999999997</v>
      </c>
      <c r="FH131">
        <f t="shared" si="176"/>
        <v>0.80000000000000071</v>
      </c>
      <c r="FI131">
        <f t="shared" si="177"/>
        <v>0</v>
      </c>
      <c r="FJ131">
        <f t="shared" si="178"/>
        <v>1.7867000000000299E-3</v>
      </c>
      <c r="FK131">
        <f t="shared" si="179"/>
        <v>3.4148999999999985E-3</v>
      </c>
      <c r="FL131">
        <f t="shared" si="180"/>
        <v>0.15855279999999983</v>
      </c>
      <c r="FM131">
        <f t="shared" si="181"/>
        <v>3.1888000000000361E-2</v>
      </c>
      <c r="FN131">
        <f t="shared" si="182"/>
        <v>0.39003750000000004</v>
      </c>
      <c r="FO131">
        <f t="shared" si="183"/>
        <v>8.3925300000000203E-2</v>
      </c>
      <c r="FP131">
        <f t="shared" si="184"/>
        <v>8.0496800000000146E-2</v>
      </c>
      <c r="FQ131">
        <f t="shared" si="185"/>
        <v>0</v>
      </c>
      <c r="FR131">
        <f t="shared" si="186"/>
        <v>4.3000000000000007</v>
      </c>
      <c r="FS131">
        <f t="shared" si="187"/>
        <v>0</v>
      </c>
      <c r="FT131">
        <f t="shared" si="188"/>
        <v>0.38109769999999998</v>
      </c>
      <c r="FU131">
        <f t="shared" si="189"/>
        <v>5.0802799999999981E-2</v>
      </c>
      <c r="FV131">
        <f t="shared" si="190"/>
        <v>0.15820739999999978</v>
      </c>
      <c r="FW131">
        <f t="shared" si="191"/>
        <v>3.1311593000000002</v>
      </c>
      <c r="FX131">
        <f t="shared" si="192"/>
        <v>0.27356669999999994</v>
      </c>
      <c r="FY131">
        <f t="shared" si="193"/>
        <v>0.24124269999999992</v>
      </c>
      <c r="FZ131">
        <f t="shared" si="194"/>
        <v>8.5887700000000011E-2</v>
      </c>
      <c r="GA131">
        <f t="shared" si="195"/>
        <v>0</v>
      </c>
      <c r="GB131">
        <f t="shared" si="196"/>
        <v>1.1000000000000014</v>
      </c>
      <c r="GC131">
        <f t="shared" si="197"/>
        <v>0</v>
      </c>
      <c r="GD131">
        <f t="shared" si="198"/>
        <v>0.20529039999999998</v>
      </c>
      <c r="GE131">
        <f t="shared" si="199"/>
        <v>6.7967999999999917E-3</v>
      </c>
      <c r="GF131">
        <f t="shared" si="200"/>
        <v>0.16823289999999957</v>
      </c>
      <c r="GG131">
        <f t="shared" si="201"/>
        <v>7.3690899999999893E-2</v>
      </c>
      <c r="GH131">
        <f t="shared" si="202"/>
        <v>0.48402739999999955</v>
      </c>
      <c r="GI131">
        <f t="shared" si="203"/>
        <v>2.5483400000000156E-2</v>
      </c>
      <c r="GJ131">
        <f t="shared" si="204"/>
        <v>9.0719900000000075E-2</v>
      </c>
      <c r="GK131">
        <f t="shared" si="205"/>
        <v>0</v>
      </c>
    </row>
    <row r="132" spans="1:193" x14ac:dyDescent="0.25">
      <c r="A132" t="s">
        <v>474</v>
      </c>
      <c r="B132">
        <v>21.5</v>
      </c>
      <c r="C132">
        <v>0.5</v>
      </c>
      <c r="D132">
        <v>1.4182758</v>
      </c>
      <c r="E132">
        <v>0.73722790000000005</v>
      </c>
      <c r="F132">
        <v>1.7996703000000001</v>
      </c>
      <c r="G132">
        <v>10.034144400000001</v>
      </c>
      <c r="H132">
        <v>4.9598392999999996</v>
      </c>
      <c r="I132">
        <v>0.25974619999999998</v>
      </c>
      <c r="J132">
        <v>1.775617</v>
      </c>
      <c r="K132">
        <v>3.2146800000000003E-2</v>
      </c>
      <c r="L132" s="2">
        <v>21.3</v>
      </c>
      <c r="M132" s="2">
        <v>0.5</v>
      </c>
      <c r="N132" s="2">
        <v>1.3119495000000001</v>
      </c>
      <c r="O132" s="2">
        <v>0.73722790000000005</v>
      </c>
      <c r="P132" s="2">
        <v>1.7932631999999999</v>
      </c>
      <c r="Q132" s="2">
        <v>10.034144400000001</v>
      </c>
      <c r="R132" s="2">
        <v>4.9471072999999999</v>
      </c>
      <c r="S132" s="2">
        <v>0.25322660000000002</v>
      </c>
      <c r="T132" s="2">
        <v>1.7717266</v>
      </c>
      <c r="U132" s="2">
        <v>3.2146800000000003E-2</v>
      </c>
      <c r="V132" s="2">
        <v>20.2</v>
      </c>
      <c r="W132" s="2">
        <v>0.5</v>
      </c>
      <c r="X132" s="2">
        <v>1.1162715999999999</v>
      </c>
      <c r="Y132" s="2">
        <v>0.58183399999999996</v>
      </c>
      <c r="Z132" s="2">
        <v>2.2238454999999999</v>
      </c>
      <c r="AA132" s="2">
        <v>6.8034448999999997</v>
      </c>
      <c r="AB132" s="2">
        <v>5.8527678999999999</v>
      </c>
      <c r="AC132" s="2">
        <v>0.96174850000000001</v>
      </c>
      <c r="AD132" s="2">
        <v>2.1186484999999999</v>
      </c>
      <c r="AE132" s="2">
        <v>6.6964800000000005E-2</v>
      </c>
      <c r="AF132" s="2">
        <v>21.4</v>
      </c>
      <c r="AG132" s="2">
        <v>0.5</v>
      </c>
      <c r="AH132" s="2">
        <v>1.4178503</v>
      </c>
      <c r="AI132" s="2">
        <v>0.73715419999999998</v>
      </c>
      <c r="AJ132" s="2">
        <v>1.7943671000000001</v>
      </c>
      <c r="AK132" s="2">
        <v>10.0321379</v>
      </c>
      <c r="AL132" s="2">
        <v>4.9456848999999998</v>
      </c>
      <c r="AM132" s="2">
        <v>0.25857740000000001</v>
      </c>
      <c r="AN132" s="2">
        <v>1.7705835000000001</v>
      </c>
      <c r="AO132" s="2">
        <v>3.2146800000000003E-2</v>
      </c>
      <c r="AP132" s="2">
        <v>14.6</v>
      </c>
      <c r="AQ132" s="2">
        <v>0.5</v>
      </c>
      <c r="AR132" s="2">
        <v>1.1194849</v>
      </c>
      <c r="AS132" s="2">
        <v>0.68029919999999999</v>
      </c>
      <c r="AT132" s="2">
        <v>0.81744150000000004</v>
      </c>
      <c r="AU132" s="2">
        <v>8.3412036999999994</v>
      </c>
      <c r="AV132" s="2">
        <v>1.1580566999999999</v>
      </c>
      <c r="AW132" s="2">
        <v>1.4913757000000001</v>
      </c>
      <c r="AX132" s="2">
        <v>0.53583599999999998</v>
      </c>
      <c r="AY132" s="2">
        <v>5.4549199999999999E-2</v>
      </c>
      <c r="AZ132" s="2">
        <v>19.2</v>
      </c>
      <c r="BA132" s="2">
        <v>0.5</v>
      </c>
      <c r="BB132" s="2">
        <v>1.2396072</v>
      </c>
      <c r="BC132" s="2">
        <v>0.17577419999999999</v>
      </c>
      <c r="BD132" s="2">
        <v>1.980189</v>
      </c>
      <c r="BE132" s="2">
        <v>7.5660819999999998</v>
      </c>
      <c r="BF132" s="2">
        <v>5.3217030000000003</v>
      </c>
      <c r="BG132" s="2">
        <v>0.55862619999999996</v>
      </c>
      <c r="BH132" s="2">
        <v>1.8732135000000001</v>
      </c>
      <c r="BI132" s="2">
        <v>5.3632899999999997E-2</v>
      </c>
      <c r="BJ132" s="2">
        <v>21</v>
      </c>
      <c r="BK132" s="2">
        <v>0.5</v>
      </c>
      <c r="BL132" s="2">
        <v>1.4164584</v>
      </c>
      <c r="BM132" s="2">
        <v>0.73477879999999995</v>
      </c>
      <c r="BN132" s="2">
        <v>1.7171273</v>
      </c>
      <c r="BO132" s="2">
        <v>10.0096741</v>
      </c>
      <c r="BP132" s="2">
        <v>4.7272739000000001</v>
      </c>
      <c r="BQ132" s="2">
        <v>0.2584475</v>
      </c>
      <c r="BR132" s="2">
        <v>1.6904828999999999</v>
      </c>
      <c r="BS132" s="2">
        <v>3.2146800000000003E-2</v>
      </c>
      <c r="BT132" s="2">
        <v>17.8</v>
      </c>
      <c r="BU132" s="2">
        <v>0.5</v>
      </c>
      <c r="BV132" s="2">
        <v>0.7954599</v>
      </c>
      <c r="BW132" s="2">
        <v>0.68587540000000002</v>
      </c>
      <c r="BX132" s="2">
        <v>1.6941113000000001</v>
      </c>
      <c r="BY132" s="2">
        <v>7.5136862000000004</v>
      </c>
      <c r="BZ132" s="2">
        <v>4.6678920000000002</v>
      </c>
      <c r="CA132" s="2">
        <v>0.245694</v>
      </c>
      <c r="CB132" s="2">
        <v>1.6709563000000001</v>
      </c>
      <c r="CC132" s="2">
        <v>3.2146800000000003E-2</v>
      </c>
      <c r="CD132" s="2">
        <v>19.8</v>
      </c>
      <c r="CE132" s="2">
        <v>0.5</v>
      </c>
      <c r="CF132" s="2">
        <v>0.80222380000000004</v>
      </c>
      <c r="CG132" s="2">
        <v>0.68478289999999997</v>
      </c>
      <c r="CH132" s="2">
        <v>1.8380898000000001</v>
      </c>
      <c r="CI132" s="2">
        <v>8.9294519000000001</v>
      </c>
      <c r="CJ132" s="2">
        <v>4.32233</v>
      </c>
      <c r="CK132" s="2">
        <v>1.1581330000000001</v>
      </c>
      <c r="CL132" s="2">
        <v>1.5861839</v>
      </c>
      <c r="CM132" s="2">
        <v>3.9599299999999997E-2</v>
      </c>
      <c r="CO132" t="str">
        <f t="shared" si="105"/>
        <v>KS_Shawnee0013</v>
      </c>
      <c r="CP132">
        <f t="shared" si="106"/>
        <v>21.5</v>
      </c>
      <c r="CQ132">
        <f t="shared" si="107"/>
        <v>0.5</v>
      </c>
      <c r="CR132">
        <f t="shared" si="108"/>
        <v>1.4182758</v>
      </c>
      <c r="CS132">
        <f t="shared" si="109"/>
        <v>0.73722790000000005</v>
      </c>
      <c r="CT132">
        <f t="shared" si="110"/>
        <v>1.7996703000000001</v>
      </c>
      <c r="CU132">
        <f t="shared" si="111"/>
        <v>10.034144400000001</v>
      </c>
      <c r="CV132">
        <f t="shared" si="112"/>
        <v>4.9598392999999996</v>
      </c>
      <c r="CW132">
        <f t="shared" si="113"/>
        <v>0.25974619999999998</v>
      </c>
      <c r="CX132">
        <f t="shared" si="114"/>
        <v>1.775617</v>
      </c>
      <c r="CY132">
        <f t="shared" si="115"/>
        <v>3.2146800000000003E-2</v>
      </c>
      <c r="CZ132">
        <f t="shared" si="116"/>
        <v>4.7999999999999972</v>
      </c>
      <c r="DA132">
        <f t="shared" si="117"/>
        <v>0.5</v>
      </c>
      <c r="DB132">
        <f t="shared" si="118"/>
        <v>-0.70862499999999962</v>
      </c>
      <c r="DC132">
        <f t="shared" si="119"/>
        <v>-0.1428687000000004</v>
      </c>
      <c r="DD132">
        <f t="shared" si="120"/>
        <v>1.2607425999999999</v>
      </c>
      <c r="DE132">
        <f t="shared" si="121"/>
        <v>-1.0091857000000033</v>
      </c>
      <c r="DF132">
        <f t="shared" si="122"/>
        <v>1.2239406000000028</v>
      </c>
      <c r="DG132">
        <f t="shared" si="123"/>
        <v>3.3676055000000003</v>
      </c>
      <c r="DH132">
        <f t="shared" si="124"/>
        <v>0.58831220000000006</v>
      </c>
      <c r="DI132">
        <f t="shared" si="125"/>
        <v>0.11830579999999999</v>
      </c>
      <c r="DJ132">
        <f t="shared" si="126"/>
        <v>0.19999999999999929</v>
      </c>
      <c r="DK132">
        <f t="shared" si="127"/>
        <v>0</v>
      </c>
      <c r="DL132">
        <f t="shared" si="128"/>
        <v>0.10632629999999987</v>
      </c>
      <c r="DM132">
        <f t="shared" si="129"/>
        <v>0</v>
      </c>
      <c r="DN132">
        <f t="shared" si="130"/>
        <v>6.4071000000001099E-3</v>
      </c>
      <c r="DO132">
        <f t="shared" si="131"/>
        <v>0</v>
      </c>
      <c r="DP132">
        <f t="shared" si="132"/>
        <v>1.2731999999999744E-2</v>
      </c>
      <c r="DQ132">
        <f t="shared" si="133"/>
        <v>6.5195999999999588E-3</v>
      </c>
      <c r="DR132">
        <f t="shared" si="134"/>
        <v>3.8903999999999606E-3</v>
      </c>
      <c r="DS132">
        <f t="shared" si="135"/>
        <v>0</v>
      </c>
      <c r="DT132">
        <f t="shared" si="136"/>
        <v>1.3000000000000007</v>
      </c>
      <c r="DU132">
        <f t="shared" si="137"/>
        <v>0</v>
      </c>
      <c r="DV132">
        <f t="shared" si="138"/>
        <v>0.30200420000000006</v>
      </c>
      <c r="DW132">
        <f t="shared" si="139"/>
        <v>0.15539390000000008</v>
      </c>
      <c r="DX132">
        <f t="shared" si="140"/>
        <v>-0.42417519999999986</v>
      </c>
      <c r="DY132">
        <f t="shared" si="141"/>
        <v>3.2306995000000009</v>
      </c>
      <c r="DZ132">
        <f t="shared" si="142"/>
        <v>-0.89292860000000029</v>
      </c>
      <c r="EA132">
        <f t="shared" si="143"/>
        <v>-0.70200229999999997</v>
      </c>
      <c r="EB132">
        <f t="shared" si="144"/>
        <v>-0.34303149999999993</v>
      </c>
      <c r="EC132">
        <f t="shared" si="145"/>
        <v>-3.4818000000000002E-2</v>
      </c>
      <c r="ED132">
        <f t="shared" si="146"/>
        <v>0.10000000000000142</v>
      </c>
      <c r="EE132">
        <f t="shared" si="147"/>
        <v>0</v>
      </c>
      <c r="EF132">
        <f t="shared" si="148"/>
        <v>4.2549999999996757E-4</v>
      </c>
      <c r="EG132">
        <f t="shared" si="149"/>
        <v>7.370000000006538E-5</v>
      </c>
      <c r="EH132">
        <f t="shared" si="150"/>
        <v>5.3031999999999524E-3</v>
      </c>
      <c r="EI132">
        <f t="shared" si="151"/>
        <v>2.0065000000002442E-3</v>
      </c>
      <c r="EJ132">
        <f t="shared" si="152"/>
        <v>1.4154399999999789E-2</v>
      </c>
      <c r="EK132">
        <f t="shared" si="153"/>
        <v>1.1687999999999699E-3</v>
      </c>
      <c r="EL132">
        <f t="shared" si="154"/>
        <v>5.033499999999913E-3</v>
      </c>
      <c r="EM132">
        <f t="shared" si="155"/>
        <v>0</v>
      </c>
      <c r="EN132">
        <f t="shared" si="156"/>
        <v>6.9</v>
      </c>
      <c r="EO132">
        <f t="shared" si="157"/>
        <v>0</v>
      </c>
      <c r="EP132">
        <f t="shared" si="158"/>
        <v>0.29879089999999997</v>
      </c>
      <c r="EQ132">
        <f t="shared" si="159"/>
        <v>5.6928700000000054E-2</v>
      </c>
      <c r="ER132">
        <f t="shared" si="160"/>
        <v>0.98222880000000001</v>
      </c>
      <c r="ES132">
        <f t="shared" si="161"/>
        <v>1.6929407000000012</v>
      </c>
      <c r="ET132">
        <f t="shared" si="162"/>
        <v>3.8017825999999997</v>
      </c>
      <c r="EU132">
        <f t="shared" si="163"/>
        <v>-1.2316295000000002</v>
      </c>
      <c r="EV132">
        <f t="shared" si="164"/>
        <v>1.239781</v>
      </c>
      <c r="EW132">
        <f t="shared" si="165"/>
        <v>-2.2402399999999996E-2</v>
      </c>
      <c r="EX132">
        <f t="shared" si="166"/>
        <v>2.3000000000000007</v>
      </c>
      <c r="EY132">
        <f t="shared" si="167"/>
        <v>0</v>
      </c>
      <c r="EZ132">
        <f t="shared" si="168"/>
        <v>0.17866859999999996</v>
      </c>
      <c r="FA132">
        <f t="shared" si="169"/>
        <v>0.56145370000000006</v>
      </c>
      <c r="FB132">
        <f t="shared" si="170"/>
        <v>-0.18051869999999992</v>
      </c>
      <c r="FC132">
        <f t="shared" si="171"/>
        <v>2.4680624000000009</v>
      </c>
      <c r="FD132">
        <f t="shared" si="172"/>
        <v>-0.36186370000000068</v>
      </c>
      <c r="FE132">
        <f t="shared" si="173"/>
        <v>-0.29887999999999998</v>
      </c>
      <c r="FF132">
        <f t="shared" si="174"/>
        <v>-9.7596500000000086E-2</v>
      </c>
      <c r="FG132">
        <f t="shared" si="175"/>
        <v>-2.1486099999999994E-2</v>
      </c>
      <c r="FH132">
        <f t="shared" si="176"/>
        <v>0.5</v>
      </c>
      <c r="FI132">
        <f t="shared" si="177"/>
        <v>0</v>
      </c>
      <c r="FJ132">
        <f t="shared" si="178"/>
        <v>1.817399999999969E-3</v>
      </c>
      <c r="FK132">
        <f t="shared" si="179"/>
        <v>2.4491000000000929E-3</v>
      </c>
      <c r="FL132">
        <f t="shared" si="180"/>
        <v>8.2543000000000033E-2</v>
      </c>
      <c r="FM132">
        <f t="shared" si="181"/>
        <v>2.4470300000000833E-2</v>
      </c>
      <c r="FN132">
        <f t="shared" si="182"/>
        <v>0.23256539999999948</v>
      </c>
      <c r="FO132">
        <f t="shared" si="183"/>
        <v>1.298699999999986E-3</v>
      </c>
      <c r="FP132">
        <f t="shared" si="184"/>
        <v>8.5134100000000101E-2</v>
      </c>
      <c r="FQ132">
        <f t="shared" si="185"/>
        <v>0</v>
      </c>
      <c r="FR132">
        <f t="shared" si="186"/>
        <v>3.6999999999999993</v>
      </c>
      <c r="FS132">
        <f t="shared" si="187"/>
        <v>0</v>
      </c>
      <c r="FT132">
        <f t="shared" si="188"/>
        <v>0.62281589999999998</v>
      </c>
      <c r="FU132">
        <f t="shared" si="189"/>
        <v>5.1352500000000023E-2</v>
      </c>
      <c r="FV132">
        <f t="shared" si="190"/>
        <v>0.10555899999999996</v>
      </c>
      <c r="FW132">
        <f t="shared" si="191"/>
        <v>2.5204582000000002</v>
      </c>
      <c r="FX132">
        <f t="shared" si="192"/>
        <v>0.29194729999999947</v>
      </c>
      <c r="FY132">
        <f t="shared" si="193"/>
        <v>1.4052199999999987E-2</v>
      </c>
      <c r="FZ132">
        <f t="shared" si="194"/>
        <v>0.10466069999999994</v>
      </c>
      <c r="GA132">
        <f t="shared" si="195"/>
        <v>0</v>
      </c>
      <c r="GB132">
        <f t="shared" si="196"/>
        <v>1.6999999999999993</v>
      </c>
      <c r="GC132">
        <f t="shared" si="197"/>
        <v>0</v>
      </c>
      <c r="GD132">
        <f t="shared" si="198"/>
        <v>0.61605199999999993</v>
      </c>
      <c r="GE132">
        <f t="shared" si="199"/>
        <v>5.2445000000000075E-2</v>
      </c>
      <c r="GF132">
        <f t="shared" si="200"/>
        <v>-3.8419500000000051E-2</v>
      </c>
      <c r="GG132">
        <f t="shared" si="201"/>
        <v>1.1046925000000005</v>
      </c>
      <c r="GH132">
        <f t="shared" si="202"/>
        <v>0.63750929999999961</v>
      </c>
      <c r="GI132">
        <f t="shared" si="203"/>
        <v>-0.89838680000000015</v>
      </c>
      <c r="GJ132">
        <f t="shared" si="204"/>
        <v>0.18943310000000002</v>
      </c>
      <c r="GK132">
        <f t="shared" si="205"/>
        <v>-7.4524999999999939E-3</v>
      </c>
    </row>
    <row r="133" spans="1:193" x14ac:dyDescent="0.25">
      <c r="A133" t="s">
        <v>475</v>
      </c>
      <c r="B133">
        <v>20.7</v>
      </c>
      <c r="C133">
        <v>0.5</v>
      </c>
      <c r="D133">
        <v>0.71200669999999999</v>
      </c>
      <c r="E133">
        <v>0.53751789999999999</v>
      </c>
      <c r="F133">
        <v>2.9440141</v>
      </c>
      <c r="G133">
        <v>5.3511018999999997</v>
      </c>
      <c r="H133">
        <v>4.1315241</v>
      </c>
      <c r="I133">
        <v>5.0741586999999999</v>
      </c>
      <c r="J133">
        <v>1.4505669999999999</v>
      </c>
      <c r="K133">
        <v>7.6884400000000006E-2</v>
      </c>
      <c r="L133" s="2">
        <v>20.6</v>
      </c>
      <c r="M133" s="2">
        <v>0.5</v>
      </c>
      <c r="N133" s="2">
        <v>0.83510759999999995</v>
      </c>
      <c r="O133" s="2">
        <v>0.50878730000000005</v>
      </c>
      <c r="P133" s="2">
        <v>2.5631723000000002</v>
      </c>
      <c r="Q133" s="2">
        <v>6.4974895000000004</v>
      </c>
      <c r="R133" s="2">
        <v>4.3357625000000004</v>
      </c>
      <c r="S133" s="2">
        <v>3.8624887000000001</v>
      </c>
      <c r="T133" s="2">
        <v>1.3663403000000001</v>
      </c>
      <c r="U133" s="2">
        <v>0.15720110000000001</v>
      </c>
      <c r="V133" s="2">
        <v>20.2</v>
      </c>
      <c r="W133" s="2">
        <v>0.5</v>
      </c>
      <c r="X133" s="2">
        <v>0.86348100000000005</v>
      </c>
      <c r="Y133" s="2">
        <v>0.48381469999999999</v>
      </c>
      <c r="Z133" s="2">
        <v>2.568603</v>
      </c>
      <c r="AA133" s="2">
        <v>6.0661201</v>
      </c>
      <c r="AB133" s="2">
        <v>4.3313021999999997</v>
      </c>
      <c r="AC133" s="2">
        <v>3.8869250000000002</v>
      </c>
      <c r="AD133" s="2">
        <v>1.3683603</v>
      </c>
      <c r="AE133" s="2">
        <v>0.15720110000000001</v>
      </c>
      <c r="AF133" s="2">
        <v>20.3</v>
      </c>
      <c r="AG133" s="2">
        <v>0.5</v>
      </c>
      <c r="AH133" s="2">
        <v>0.86984870000000003</v>
      </c>
      <c r="AI133" s="2">
        <v>0.50856579999999996</v>
      </c>
      <c r="AJ133" s="2">
        <v>2.4941358999999999</v>
      </c>
      <c r="AK133" s="2">
        <v>6.4938745000000004</v>
      </c>
      <c r="AL133" s="2">
        <v>4.3221888999999996</v>
      </c>
      <c r="AM133" s="2">
        <v>3.641089</v>
      </c>
      <c r="AN133" s="2">
        <v>1.3368405000000001</v>
      </c>
      <c r="AO133" s="2">
        <v>0.15720110000000001</v>
      </c>
      <c r="AP133" s="2">
        <v>14.6</v>
      </c>
      <c r="AQ133" s="2">
        <v>0.5</v>
      </c>
      <c r="AR133" s="2">
        <v>1.0776842</v>
      </c>
      <c r="AS133" s="2">
        <v>0.4369421</v>
      </c>
      <c r="AT133" s="2">
        <v>0.88635739999999996</v>
      </c>
      <c r="AU133" s="2">
        <v>8.2213554000000002</v>
      </c>
      <c r="AV133" s="2">
        <v>1.2838547</v>
      </c>
      <c r="AW133" s="2">
        <v>1.5680666999999999</v>
      </c>
      <c r="AX133" s="2">
        <v>0.490838</v>
      </c>
      <c r="AY133" s="2">
        <v>0.18482419999999999</v>
      </c>
      <c r="AZ133" s="2">
        <v>18.100000000000001</v>
      </c>
      <c r="BA133" s="2">
        <v>0.5</v>
      </c>
      <c r="BB133" s="2">
        <v>1.2333168999999999</v>
      </c>
      <c r="BC133" s="2">
        <v>9.5703800000000006E-2</v>
      </c>
      <c r="BD133" s="2">
        <v>1.2957856999999999</v>
      </c>
      <c r="BE133" s="2">
        <v>9.0469521999999998</v>
      </c>
      <c r="BF133" s="2">
        <v>4.3841858</v>
      </c>
      <c r="BG133" s="2">
        <v>0.1484829</v>
      </c>
      <c r="BH133" s="2">
        <v>1.1192154000000001</v>
      </c>
      <c r="BI133" s="2">
        <v>0.29345729999999998</v>
      </c>
      <c r="BJ133" s="2">
        <v>19.8</v>
      </c>
      <c r="BK133" s="2">
        <v>0.5</v>
      </c>
      <c r="BL133" s="2">
        <v>0.84963200000000005</v>
      </c>
      <c r="BM133" s="2">
        <v>0.51269529999999996</v>
      </c>
      <c r="BN133" s="2">
        <v>2.4376836000000002</v>
      </c>
      <c r="BO133" s="2">
        <v>6.5003748000000003</v>
      </c>
      <c r="BP133" s="2">
        <v>3.5874313999999998</v>
      </c>
      <c r="BQ133" s="2">
        <v>4.0631776000000004</v>
      </c>
      <c r="BR133" s="2">
        <v>1.2840005999999999</v>
      </c>
      <c r="BS133" s="2">
        <v>7.7014100000000002E-2</v>
      </c>
      <c r="BT133" s="2">
        <v>16.899999999999999</v>
      </c>
      <c r="BU133" s="2">
        <v>0.5</v>
      </c>
      <c r="BV133" s="2">
        <v>0.4028217</v>
      </c>
      <c r="BW133" s="2">
        <v>0.4116378</v>
      </c>
      <c r="BX133" s="2">
        <v>2.3605680000000002</v>
      </c>
      <c r="BY133" s="2">
        <v>4.2079668000000003</v>
      </c>
      <c r="BZ133" s="2">
        <v>4.1198239000000001</v>
      </c>
      <c r="CA133" s="2">
        <v>3.4523323000000001</v>
      </c>
      <c r="CB133" s="2">
        <v>1.3032372000000001</v>
      </c>
      <c r="CC133" s="2">
        <v>0.15324370000000001</v>
      </c>
      <c r="CD133" s="2">
        <v>19.5</v>
      </c>
      <c r="CE133" s="2">
        <v>0.5</v>
      </c>
      <c r="CF133" s="2">
        <v>0.6462907</v>
      </c>
      <c r="CG133" s="2">
        <v>0.47603709999999999</v>
      </c>
      <c r="CH133" s="2">
        <v>2.1234396000000002</v>
      </c>
      <c r="CI133" s="2">
        <v>7.3628439999999999</v>
      </c>
      <c r="CJ133" s="2">
        <v>4.0572853000000002</v>
      </c>
      <c r="CK133" s="2">
        <v>2.9425067999999999</v>
      </c>
      <c r="CL133" s="2">
        <v>1.2182369</v>
      </c>
      <c r="CM133" s="2">
        <v>0.22365860000000001</v>
      </c>
      <c r="CO133" t="str">
        <f t="shared" si="105"/>
        <v>KS_Sumner0002</v>
      </c>
      <c r="CP133">
        <f t="shared" si="106"/>
        <v>20.7</v>
      </c>
      <c r="CQ133">
        <f t="shared" si="107"/>
        <v>0.5</v>
      </c>
      <c r="CR133">
        <f t="shared" si="108"/>
        <v>0.71200669999999999</v>
      </c>
      <c r="CS133">
        <f t="shared" si="109"/>
        <v>0.53751789999999999</v>
      </c>
      <c r="CT133">
        <f t="shared" si="110"/>
        <v>2.9440141</v>
      </c>
      <c r="CU133">
        <f t="shared" si="111"/>
        <v>5.3511018999999997</v>
      </c>
      <c r="CV133">
        <f t="shared" si="112"/>
        <v>4.1315241</v>
      </c>
      <c r="CW133">
        <f t="shared" si="113"/>
        <v>5.0741586999999999</v>
      </c>
      <c r="CX133">
        <f t="shared" si="114"/>
        <v>1.4505669999999999</v>
      </c>
      <c r="CY133">
        <f t="shared" si="115"/>
        <v>7.6884400000000006E-2</v>
      </c>
      <c r="CZ133">
        <f t="shared" si="116"/>
        <v>5.1000000000000068</v>
      </c>
      <c r="DA133">
        <f t="shared" si="117"/>
        <v>0.5</v>
      </c>
      <c r="DB133">
        <f t="shared" si="118"/>
        <v>1.7941358999999997</v>
      </c>
      <c r="DC133">
        <f t="shared" si="119"/>
        <v>-0.32844140000000011</v>
      </c>
      <c r="DD133">
        <f t="shared" si="120"/>
        <v>-3.8783531999999998</v>
      </c>
      <c r="DE133">
        <f t="shared" si="121"/>
        <v>16.939264000000001</v>
      </c>
      <c r="DF133">
        <f t="shared" si="122"/>
        <v>1.5011659999999996</v>
      </c>
      <c r="DG133">
        <f t="shared" si="123"/>
        <v>-11.954041899999998</v>
      </c>
      <c r="DH133">
        <f t="shared" si="124"/>
        <v>-0.66689979999999904</v>
      </c>
      <c r="DI133">
        <f t="shared" si="125"/>
        <v>0.8656104</v>
      </c>
      <c r="DJ133">
        <f t="shared" si="126"/>
        <v>9.9999999999997868E-2</v>
      </c>
      <c r="DK133">
        <f t="shared" si="127"/>
        <v>0</v>
      </c>
      <c r="DL133">
        <f t="shared" si="128"/>
        <v>-0.12310089999999996</v>
      </c>
      <c r="DM133">
        <f t="shared" si="129"/>
        <v>2.873059999999994E-2</v>
      </c>
      <c r="DN133">
        <f t="shared" si="130"/>
        <v>0.38084179999999979</v>
      </c>
      <c r="DO133">
        <f t="shared" si="131"/>
        <v>-1.1463876000000006</v>
      </c>
      <c r="DP133">
        <f t="shared" si="132"/>
        <v>-0.20423840000000038</v>
      </c>
      <c r="DQ133">
        <f t="shared" si="133"/>
        <v>1.2116699999999998</v>
      </c>
      <c r="DR133">
        <f t="shared" si="134"/>
        <v>8.4226699999999877E-2</v>
      </c>
      <c r="DS133">
        <f t="shared" si="135"/>
        <v>-8.0316700000000005E-2</v>
      </c>
      <c r="DT133">
        <f t="shared" si="136"/>
        <v>0.5</v>
      </c>
      <c r="DU133">
        <f t="shared" si="137"/>
        <v>0</v>
      </c>
      <c r="DV133">
        <f t="shared" si="138"/>
        <v>-0.15147430000000006</v>
      </c>
      <c r="DW133">
        <f t="shared" si="139"/>
        <v>5.3703200000000006E-2</v>
      </c>
      <c r="DX133">
        <f t="shared" si="140"/>
        <v>0.3754111</v>
      </c>
      <c r="DY133">
        <f t="shared" si="141"/>
        <v>-0.71501820000000027</v>
      </c>
      <c r="DZ133">
        <f t="shared" si="142"/>
        <v>-0.19977809999999963</v>
      </c>
      <c r="EA133">
        <f t="shared" si="143"/>
        <v>1.1872336999999997</v>
      </c>
      <c r="EB133">
        <f t="shared" si="144"/>
        <v>8.2206699999999966E-2</v>
      </c>
      <c r="EC133">
        <f t="shared" si="145"/>
        <v>-8.0316700000000005E-2</v>
      </c>
      <c r="ED133">
        <f t="shared" si="146"/>
        <v>0.39999999999999858</v>
      </c>
      <c r="EE133">
        <f t="shared" si="147"/>
        <v>0</v>
      </c>
      <c r="EF133">
        <f t="shared" si="148"/>
        <v>-0.15784200000000004</v>
      </c>
      <c r="EG133">
        <f t="shared" si="149"/>
        <v>2.8952100000000036E-2</v>
      </c>
      <c r="EH133">
        <f t="shared" si="150"/>
        <v>0.44987820000000012</v>
      </c>
      <c r="EI133">
        <f t="shared" si="151"/>
        <v>-1.1427726000000007</v>
      </c>
      <c r="EJ133">
        <f t="shared" si="152"/>
        <v>-0.19066479999999952</v>
      </c>
      <c r="EK133">
        <f t="shared" si="153"/>
        <v>1.4330696999999999</v>
      </c>
      <c r="EL133">
        <f t="shared" si="154"/>
        <v>0.11372649999999984</v>
      </c>
      <c r="EM133">
        <f t="shared" si="155"/>
        <v>-8.0316700000000005E-2</v>
      </c>
      <c r="EN133">
        <f t="shared" si="156"/>
        <v>6.1</v>
      </c>
      <c r="EO133">
        <f t="shared" si="157"/>
        <v>0</v>
      </c>
      <c r="EP133">
        <f t="shared" si="158"/>
        <v>-0.36567749999999999</v>
      </c>
      <c r="EQ133">
        <f t="shared" si="159"/>
        <v>0.10057579999999999</v>
      </c>
      <c r="ER133">
        <f t="shared" si="160"/>
        <v>2.0576566999999999</v>
      </c>
      <c r="ES133">
        <f t="shared" si="161"/>
        <v>-2.8702535000000005</v>
      </c>
      <c r="ET133">
        <f t="shared" si="162"/>
        <v>2.8476694</v>
      </c>
      <c r="EU133">
        <f t="shared" si="163"/>
        <v>3.5060919999999998</v>
      </c>
      <c r="EV133">
        <f t="shared" si="164"/>
        <v>0.95972899999999994</v>
      </c>
      <c r="EW133">
        <f t="shared" si="165"/>
        <v>-0.10793979999999999</v>
      </c>
      <c r="EX133">
        <f t="shared" si="166"/>
        <v>2.5999999999999979</v>
      </c>
      <c r="EY133">
        <f t="shared" si="167"/>
        <v>0</v>
      </c>
      <c r="EZ133">
        <f t="shared" si="168"/>
        <v>-0.52131019999999995</v>
      </c>
      <c r="FA133">
        <f t="shared" si="169"/>
        <v>0.44181409999999999</v>
      </c>
      <c r="FB133">
        <f t="shared" si="170"/>
        <v>1.6482284</v>
      </c>
      <c r="FC133">
        <f t="shared" si="171"/>
        <v>-3.6958503</v>
      </c>
      <c r="FD133">
        <f t="shared" si="172"/>
        <v>-0.25266169999999999</v>
      </c>
      <c r="FE133">
        <f t="shared" si="173"/>
        <v>4.9256757999999996</v>
      </c>
      <c r="FF133">
        <f t="shared" si="174"/>
        <v>0.33135159999999986</v>
      </c>
      <c r="FG133">
        <f t="shared" si="175"/>
        <v>-0.21657289999999996</v>
      </c>
      <c r="FH133">
        <f t="shared" si="176"/>
        <v>0.89999999999999858</v>
      </c>
      <c r="FI133">
        <f t="shared" si="177"/>
        <v>0</v>
      </c>
      <c r="FJ133">
        <f t="shared" si="178"/>
        <v>-0.13762530000000006</v>
      </c>
      <c r="FK133">
        <f t="shared" si="179"/>
        <v>2.4822600000000028E-2</v>
      </c>
      <c r="FL133">
        <f t="shared" si="180"/>
        <v>0.50633049999999979</v>
      </c>
      <c r="FM133">
        <f t="shared" si="181"/>
        <v>-1.1492729000000006</v>
      </c>
      <c r="FN133">
        <f t="shared" si="182"/>
        <v>0.54409270000000021</v>
      </c>
      <c r="FO133">
        <f t="shared" si="183"/>
        <v>1.0109810999999995</v>
      </c>
      <c r="FP133">
        <f t="shared" si="184"/>
        <v>0.1665664</v>
      </c>
      <c r="FQ133">
        <f t="shared" si="185"/>
        <v>-1.2969999999999648E-4</v>
      </c>
      <c r="FR133">
        <f t="shared" si="186"/>
        <v>3.8000000000000007</v>
      </c>
      <c r="FS133">
        <f t="shared" si="187"/>
        <v>0</v>
      </c>
      <c r="FT133">
        <f t="shared" si="188"/>
        <v>0.30918499999999999</v>
      </c>
      <c r="FU133">
        <f t="shared" si="189"/>
        <v>0.12588009999999999</v>
      </c>
      <c r="FV133">
        <f t="shared" si="190"/>
        <v>0.58344609999999975</v>
      </c>
      <c r="FW133">
        <f t="shared" si="191"/>
        <v>1.1431350999999994</v>
      </c>
      <c r="FX133">
        <f t="shared" si="192"/>
        <v>1.1700199999999938E-2</v>
      </c>
      <c r="FY133">
        <f t="shared" si="193"/>
        <v>1.6218263999999998</v>
      </c>
      <c r="FZ133">
        <f t="shared" si="194"/>
        <v>0.14732979999999984</v>
      </c>
      <c r="GA133">
        <f t="shared" si="195"/>
        <v>-7.6359300000000005E-2</v>
      </c>
      <c r="GB133">
        <f t="shared" si="196"/>
        <v>1.1999999999999993</v>
      </c>
      <c r="GC133">
        <f t="shared" si="197"/>
        <v>0</v>
      </c>
      <c r="GD133">
        <f t="shared" si="198"/>
        <v>6.5715999999999997E-2</v>
      </c>
      <c r="GE133">
        <f t="shared" si="199"/>
        <v>6.1480800000000002E-2</v>
      </c>
      <c r="GF133">
        <f t="shared" si="200"/>
        <v>0.82057449999999976</v>
      </c>
      <c r="GG133">
        <f t="shared" si="201"/>
        <v>-2.0117421000000002</v>
      </c>
      <c r="GH133">
        <f t="shared" si="202"/>
        <v>7.4238799999999827E-2</v>
      </c>
      <c r="GI133">
        <f t="shared" si="203"/>
        <v>2.1316519</v>
      </c>
      <c r="GJ133">
        <f t="shared" si="204"/>
        <v>0.23233009999999998</v>
      </c>
      <c r="GK133">
        <f t="shared" si="205"/>
        <v>-0.14677420000000002</v>
      </c>
    </row>
    <row r="134" spans="1:193" x14ac:dyDescent="0.25">
      <c r="A134" t="s">
        <v>476</v>
      </c>
      <c r="B134">
        <v>22.5</v>
      </c>
      <c r="C134">
        <v>0.5</v>
      </c>
      <c r="D134">
        <v>0.8402463</v>
      </c>
      <c r="E134">
        <v>0.92395430000000001</v>
      </c>
      <c r="F134">
        <v>2.1851894999999999</v>
      </c>
      <c r="G134">
        <v>9.1175718000000003</v>
      </c>
      <c r="H134">
        <v>4.8004674999999999</v>
      </c>
      <c r="I134">
        <v>2.2660543999999998</v>
      </c>
      <c r="J134">
        <v>1.7415615</v>
      </c>
      <c r="K134">
        <v>0.16939650000000001</v>
      </c>
      <c r="L134" s="2">
        <v>22.4</v>
      </c>
      <c r="M134" s="2">
        <v>0.5</v>
      </c>
      <c r="N134" s="2">
        <v>0.79021070000000004</v>
      </c>
      <c r="O134" s="2">
        <v>0.92395430000000001</v>
      </c>
      <c r="P134" s="2">
        <v>2.1722236000000001</v>
      </c>
      <c r="Q134" s="2">
        <v>9.1175718000000003</v>
      </c>
      <c r="R134" s="2">
        <v>4.7917385000000001</v>
      </c>
      <c r="S134" s="2">
        <v>2.2306507</v>
      </c>
      <c r="T134" s="2">
        <v>1.7336849999999999</v>
      </c>
      <c r="U134" s="2">
        <v>0.16939650000000001</v>
      </c>
      <c r="V134" s="2">
        <v>21.8</v>
      </c>
      <c r="W134" s="2">
        <v>0.5</v>
      </c>
      <c r="X134" s="2">
        <v>0.78357069999999995</v>
      </c>
      <c r="Y134" s="2">
        <v>0.82500110000000004</v>
      </c>
      <c r="Z134" s="2">
        <v>2.6250794000000002</v>
      </c>
      <c r="AA134" s="2">
        <v>6.8515043000000002</v>
      </c>
      <c r="AB134" s="2">
        <v>5.1519846999999999</v>
      </c>
      <c r="AC134" s="2">
        <v>3.0855967999999998</v>
      </c>
      <c r="AD134" s="2">
        <v>1.9005984</v>
      </c>
      <c r="AE134" s="2">
        <v>0.17330590000000001</v>
      </c>
      <c r="AF134" s="2">
        <v>22.4</v>
      </c>
      <c r="AG134" s="2">
        <v>0.5</v>
      </c>
      <c r="AH134" s="2">
        <v>0.83981479999999997</v>
      </c>
      <c r="AI134" s="2">
        <v>0.92381919999999995</v>
      </c>
      <c r="AJ134" s="2">
        <v>2.1660707000000001</v>
      </c>
      <c r="AK134" s="2">
        <v>9.1156693000000004</v>
      </c>
      <c r="AL134" s="2">
        <v>4.7875195000000001</v>
      </c>
      <c r="AM134" s="2">
        <v>2.2140813000000001</v>
      </c>
      <c r="AN134" s="2">
        <v>1.7301073</v>
      </c>
      <c r="AO134" s="2">
        <v>0.16939650000000001</v>
      </c>
      <c r="AP134" s="2">
        <v>15.6</v>
      </c>
      <c r="AQ134" s="2">
        <v>0.5</v>
      </c>
      <c r="AR134" s="2">
        <v>0.7909235</v>
      </c>
      <c r="AS134" s="2">
        <v>0.86542640000000004</v>
      </c>
      <c r="AT134" s="2">
        <v>0.89353720000000003</v>
      </c>
      <c r="AU134" s="2">
        <v>8.8404179000000003</v>
      </c>
      <c r="AV134" s="2">
        <v>0.97282239999999998</v>
      </c>
      <c r="AW134" s="2">
        <v>2.0493676999999999</v>
      </c>
      <c r="AX134" s="2">
        <v>0.56477529999999998</v>
      </c>
      <c r="AY134" s="2">
        <v>0.15773499999999999</v>
      </c>
      <c r="AZ134" s="2">
        <v>18.7</v>
      </c>
      <c r="BA134" s="2">
        <v>0.5</v>
      </c>
      <c r="BB134" s="2">
        <v>0.68916219999999995</v>
      </c>
      <c r="BC134" s="2">
        <v>0.12831110000000001</v>
      </c>
      <c r="BD134" s="2">
        <v>2.0701065000000001</v>
      </c>
      <c r="BE134" s="2">
        <v>6.5998258999999999</v>
      </c>
      <c r="BF134" s="2">
        <v>6.3734808000000003</v>
      </c>
      <c r="BG134" s="2">
        <v>0</v>
      </c>
      <c r="BH134" s="2">
        <v>2.2420141999999998</v>
      </c>
      <c r="BI134" s="2">
        <v>0.17877899999999999</v>
      </c>
      <c r="BJ134" s="2">
        <v>22.1</v>
      </c>
      <c r="BK134" s="2">
        <v>0.5</v>
      </c>
      <c r="BL134" s="2">
        <v>0.83784630000000004</v>
      </c>
      <c r="BM134" s="2">
        <v>0.92061530000000003</v>
      </c>
      <c r="BN134" s="2">
        <v>2.1067073000000001</v>
      </c>
      <c r="BO134" s="2">
        <v>9.0842085000000008</v>
      </c>
      <c r="BP134" s="2">
        <v>4.5900325999999998</v>
      </c>
      <c r="BQ134" s="2">
        <v>2.2219736999999999</v>
      </c>
      <c r="BR134" s="2">
        <v>1.6826061000000001</v>
      </c>
      <c r="BS134" s="2">
        <v>0.16939650000000001</v>
      </c>
      <c r="BT134" s="2">
        <v>17.600000000000001</v>
      </c>
      <c r="BU134" s="2">
        <v>0.5</v>
      </c>
      <c r="BV134" s="2">
        <v>0.31073640000000002</v>
      </c>
      <c r="BW134" s="2">
        <v>0.74786900000000001</v>
      </c>
      <c r="BX134" s="2">
        <v>2.4333667999999999</v>
      </c>
      <c r="BY134" s="2">
        <v>4.0363493000000004</v>
      </c>
      <c r="BZ134" s="2">
        <v>5.0798430000000003</v>
      </c>
      <c r="CA134" s="2">
        <v>2.4866896000000001</v>
      </c>
      <c r="CB134" s="2">
        <v>1.8772168</v>
      </c>
      <c r="CC134" s="2">
        <v>0.1757339</v>
      </c>
      <c r="CD134" s="2">
        <v>21.7</v>
      </c>
      <c r="CE134" s="2">
        <v>0.5</v>
      </c>
      <c r="CF134" s="2">
        <v>0.62883029999999995</v>
      </c>
      <c r="CG134" s="2">
        <v>0.91640370000000004</v>
      </c>
      <c r="CH134" s="2">
        <v>2.0839411999999999</v>
      </c>
      <c r="CI134" s="2">
        <v>9.0449103999999991</v>
      </c>
      <c r="CJ134" s="2">
        <v>4.4914721999999996</v>
      </c>
      <c r="CK134" s="2">
        <v>2.2517868999999999</v>
      </c>
      <c r="CL134" s="2">
        <v>1.6589303</v>
      </c>
      <c r="CM134" s="2">
        <v>0.16939650000000001</v>
      </c>
      <c r="CO134" t="str">
        <f t="shared" si="105"/>
        <v>KS_Wyandotte0021</v>
      </c>
      <c r="CP134">
        <f t="shared" si="106"/>
        <v>22.5</v>
      </c>
      <c r="CQ134">
        <f t="shared" si="107"/>
        <v>0.5</v>
      </c>
      <c r="CR134">
        <f t="shared" si="108"/>
        <v>0.8402463</v>
      </c>
      <c r="CS134">
        <f t="shared" si="109"/>
        <v>0.92395430000000001</v>
      </c>
      <c r="CT134">
        <f t="shared" si="110"/>
        <v>2.1851894999999999</v>
      </c>
      <c r="CU134">
        <f t="shared" si="111"/>
        <v>9.1175718000000003</v>
      </c>
      <c r="CV134">
        <f t="shared" si="112"/>
        <v>4.8004674999999999</v>
      </c>
      <c r="CW134">
        <f t="shared" si="113"/>
        <v>2.2660543999999998</v>
      </c>
      <c r="CX134">
        <f t="shared" si="114"/>
        <v>1.7415615</v>
      </c>
      <c r="CY134">
        <f t="shared" si="115"/>
        <v>0.16939650000000001</v>
      </c>
      <c r="CZ134">
        <f t="shared" si="116"/>
        <v>4.8000000000000007</v>
      </c>
      <c r="DA134">
        <f t="shared" si="117"/>
        <v>0.5</v>
      </c>
      <c r="DB134">
        <f t="shared" si="118"/>
        <v>-0.21062920000000007</v>
      </c>
      <c r="DC134">
        <f t="shared" si="119"/>
        <v>-0.21627999999999992</v>
      </c>
      <c r="DD134">
        <f t="shared" si="120"/>
        <v>1.2547062000000011</v>
      </c>
      <c r="DE134">
        <f t="shared" si="121"/>
        <v>-1.1325452000000009</v>
      </c>
      <c r="DF134">
        <f t="shared" si="122"/>
        <v>2.635621200000001</v>
      </c>
      <c r="DG134">
        <f t="shared" si="123"/>
        <v>0.67776590000000114</v>
      </c>
      <c r="DH134">
        <f t="shared" si="124"/>
        <v>1.1990029</v>
      </c>
      <c r="DI134">
        <f t="shared" si="125"/>
        <v>0.17736429999999997</v>
      </c>
      <c r="DJ134">
        <f t="shared" si="126"/>
        <v>0.10000000000000142</v>
      </c>
      <c r="DK134">
        <f t="shared" si="127"/>
        <v>0</v>
      </c>
      <c r="DL134">
        <f t="shared" si="128"/>
        <v>5.0035599999999958E-2</v>
      </c>
      <c r="DM134">
        <f t="shared" si="129"/>
        <v>0</v>
      </c>
      <c r="DN134">
        <f t="shared" si="130"/>
        <v>1.2965899999999753E-2</v>
      </c>
      <c r="DO134">
        <f t="shared" si="131"/>
        <v>0</v>
      </c>
      <c r="DP134">
        <f t="shared" si="132"/>
        <v>8.7289999999997647E-3</v>
      </c>
      <c r="DQ134">
        <f t="shared" si="133"/>
        <v>3.5403699999999816E-2</v>
      </c>
      <c r="DR134">
        <f t="shared" si="134"/>
        <v>7.876500000000064E-3</v>
      </c>
      <c r="DS134">
        <f t="shared" si="135"/>
        <v>0</v>
      </c>
      <c r="DT134">
        <f t="shared" si="136"/>
        <v>0.69999999999999929</v>
      </c>
      <c r="DU134">
        <f t="shared" si="137"/>
        <v>0</v>
      </c>
      <c r="DV134">
        <f t="shared" si="138"/>
        <v>5.6675600000000048E-2</v>
      </c>
      <c r="DW134">
        <f t="shared" si="139"/>
        <v>9.8953199999999963E-2</v>
      </c>
      <c r="DX134">
        <f t="shared" si="140"/>
        <v>-0.43988990000000028</v>
      </c>
      <c r="DY134">
        <f t="shared" si="141"/>
        <v>2.2660675000000001</v>
      </c>
      <c r="DZ134">
        <f t="shared" si="142"/>
        <v>-0.35151719999999997</v>
      </c>
      <c r="EA134">
        <f t="shared" si="143"/>
        <v>-0.8195424</v>
      </c>
      <c r="EB134">
        <f t="shared" si="144"/>
        <v>-0.15903690000000004</v>
      </c>
      <c r="EC134">
        <f t="shared" si="145"/>
        <v>-3.9094000000000073E-3</v>
      </c>
      <c r="ED134">
        <f t="shared" si="146"/>
        <v>0.10000000000000142</v>
      </c>
      <c r="EE134">
        <f t="shared" si="147"/>
        <v>0</v>
      </c>
      <c r="EF134">
        <f t="shared" si="148"/>
        <v>4.3150000000002908E-4</v>
      </c>
      <c r="EG134">
        <f t="shared" si="149"/>
        <v>1.3510000000005462E-4</v>
      </c>
      <c r="EH134">
        <f t="shared" si="150"/>
        <v>1.9118799999999769E-2</v>
      </c>
      <c r="EI134">
        <f t="shared" si="151"/>
        <v>1.9024999999999181E-3</v>
      </c>
      <c r="EJ134">
        <f t="shared" si="152"/>
        <v>1.2947999999999737E-2</v>
      </c>
      <c r="EK134">
        <f t="shared" si="153"/>
        <v>5.1973099999999661E-2</v>
      </c>
      <c r="EL134">
        <f t="shared" si="154"/>
        <v>1.145419999999997E-2</v>
      </c>
      <c r="EM134">
        <f t="shared" si="155"/>
        <v>0</v>
      </c>
      <c r="EN134">
        <f t="shared" si="156"/>
        <v>6.9</v>
      </c>
      <c r="EO134">
        <f t="shared" si="157"/>
        <v>0</v>
      </c>
      <c r="EP134">
        <f t="shared" si="158"/>
        <v>4.93228E-2</v>
      </c>
      <c r="EQ134">
        <f t="shared" si="159"/>
        <v>5.8527899999999966E-2</v>
      </c>
      <c r="ER134">
        <f t="shared" si="160"/>
        <v>1.2916523</v>
      </c>
      <c r="ES134">
        <f t="shared" si="161"/>
        <v>0.27715390000000006</v>
      </c>
      <c r="ET134">
        <f t="shared" si="162"/>
        <v>3.8276450999999998</v>
      </c>
      <c r="EU134">
        <f t="shared" si="163"/>
        <v>0.2166866999999999</v>
      </c>
      <c r="EV134">
        <f t="shared" si="164"/>
        <v>1.1767862</v>
      </c>
      <c r="EW134">
        <f t="shared" si="165"/>
        <v>1.1661500000000019E-2</v>
      </c>
      <c r="EX134">
        <f t="shared" si="166"/>
        <v>3.8000000000000007</v>
      </c>
      <c r="EY134">
        <f t="shared" si="167"/>
        <v>0</v>
      </c>
      <c r="EZ134">
        <f t="shared" si="168"/>
        <v>0.15108410000000005</v>
      </c>
      <c r="FA134">
        <f t="shared" si="169"/>
        <v>0.79564319999999999</v>
      </c>
      <c r="FB134">
        <f t="shared" si="170"/>
        <v>0.11508299999999982</v>
      </c>
      <c r="FC134">
        <f t="shared" si="171"/>
        <v>2.5177459000000004</v>
      </c>
      <c r="FD134">
        <f t="shared" si="172"/>
        <v>-1.5730133000000004</v>
      </c>
      <c r="FE134">
        <f t="shared" si="173"/>
        <v>2.2660543999999998</v>
      </c>
      <c r="FF134">
        <f t="shared" si="174"/>
        <v>-0.50045269999999986</v>
      </c>
      <c r="FG134">
        <f t="shared" si="175"/>
        <v>-9.3824999999999881E-3</v>
      </c>
      <c r="FH134">
        <f t="shared" si="176"/>
        <v>0.39999999999999858</v>
      </c>
      <c r="FI134">
        <f t="shared" si="177"/>
        <v>0</v>
      </c>
      <c r="FJ134">
        <f t="shared" si="178"/>
        <v>2.3999999999999577E-3</v>
      </c>
      <c r="FK134">
        <f t="shared" si="179"/>
        <v>3.3389999999999809E-3</v>
      </c>
      <c r="FL134">
        <f t="shared" si="180"/>
        <v>7.8482199999999835E-2</v>
      </c>
      <c r="FM134">
        <f t="shared" si="181"/>
        <v>3.3363299999999541E-2</v>
      </c>
      <c r="FN134">
        <f t="shared" si="182"/>
        <v>0.21043490000000009</v>
      </c>
      <c r="FO134">
        <f t="shared" si="183"/>
        <v>4.4080699999999862E-2</v>
      </c>
      <c r="FP134">
        <f t="shared" si="184"/>
        <v>5.895539999999988E-2</v>
      </c>
      <c r="FQ134">
        <f t="shared" si="185"/>
        <v>0</v>
      </c>
      <c r="FR134">
        <f t="shared" si="186"/>
        <v>4.8999999999999986</v>
      </c>
      <c r="FS134">
        <f t="shared" si="187"/>
        <v>0</v>
      </c>
      <c r="FT134">
        <f t="shared" si="188"/>
        <v>0.52950989999999998</v>
      </c>
      <c r="FU134">
        <f t="shared" si="189"/>
        <v>0.1760853</v>
      </c>
      <c r="FV134">
        <f t="shared" si="190"/>
        <v>-0.24817730000000005</v>
      </c>
      <c r="FW134">
        <f t="shared" si="191"/>
        <v>5.0812225</v>
      </c>
      <c r="FX134">
        <f t="shared" si="192"/>
        <v>-0.27937550000000044</v>
      </c>
      <c r="FY134">
        <f t="shared" si="193"/>
        <v>-0.22063520000000025</v>
      </c>
      <c r="FZ134">
        <f t="shared" si="194"/>
        <v>-0.13565530000000003</v>
      </c>
      <c r="GA134">
        <f t="shared" si="195"/>
        <v>-6.337399999999993E-3</v>
      </c>
      <c r="GB134">
        <f t="shared" si="196"/>
        <v>0.80000000000000071</v>
      </c>
      <c r="GC134">
        <f t="shared" si="197"/>
        <v>0</v>
      </c>
      <c r="GD134">
        <f t="shared" si="198"/>
        <v>0.21141600000000005</v>
      </c>
      <c r="GE134">
        <f t="shared" si="199"/>
        <v>7.5505999999999629E-3</v>
      </c>
      <c r="GF134">
        <f t="shared" si="200"/>
        <v>0.10124829999999996</v>
      </c>
      <c r="GG134">
        <f t="shared" si="201"/>
        <v>7.2661400000001208E-2</v>
      </c>
      <c r="GH134">
        <f t="shared" si="202"/>
        <v>0.30899530000000031</v>
      </c>
      <c r="GI134">
        <f t="shared" si="203"/>
        <v>1.4267499999999878E-2</v>
      </c>
      <c r="GJ134">
        <f t="shared" si="204"/>
        <v>8.2631200000000016E-2</v>
      </c>
      <c r="GK134">
        <f t="shared" si="205"/>
        <v>0</v>
      </c>
    </row>
    <row r="135" spans="1:193" x14ac:dyDescent="0.25">
      <c r="A135" t="s">
        <v>477</v>
      </c>
      <c r="B135">
        <v>21.5</v>
      </c>
      <c r="C135">
        <v>0.5</v>
      </c>
      <c r="D135">
        <v>0.94566969999999995</v>
      </c>
      <c r="E135">
        <v>0.78655980000000003</v>
      </c>
      <c r="F135">
        <v>2.0670321</v>
      </c>
      <c r="G135">
        <v>8.7713889999999992</v>
      </c>
      <c r="H135">
        <v>5.9632944999999999</v>
      </c>
      <c r="I135">
        <v>0.22917199999999999</v>
      </c>
      <c r="J135">
        <v>2.1067307</v>
      </c>
      <c r="K135">
        <v>0.13015550000000001</v>
      </c>
      <c r="L135" s="2">
        <v>21.4</v>
      </c>
      <c r="M135" s="2">
        <v>0.5</v>
      </c>
      <c r="N135" s="2">
        <v>0.90023489999999995</v>
      </c>
      <c r="O135" s="2">
        <v>0.78655980000000003</v>
      </c>
      <c r="P135" s="2">
        <v>2.0622517999999999</v>
      </c>
      <c r="Q135" s="2">
        <v>8.7713889999999992</v>
      </c>
      <c r="R135" s="2">
        <v>5.9528670000000004</v>
      </c>
      <c r="S135" s="2">
        <v>0.22488649999999999</v>
      </c>
      <c r="T135" s="2">
        <v>2.1035903</v>
      </c>
      <c r="U135" s="2">
        <v>0.13015550000000001</v>
      </c>
      <c r="V135" s="2">
        <v>20.9</v>
      </c>
      <c r="W135" s="2">
        <v>0.5</v>
      </c>
      <c r="X135" s="2">
        <v>1.0095319</v>
      </c>
      <c r="Y135" s="2">
        <v>0.82137700000000002</v>
      </c>
      <c r="Z135" s="2">
        <v>1.9798677</v>
      </c>
      <c r="AA135" s="2">
        <v>8.6540289000000001</v>
      </c>
      <c r="AB135" s="2">
        <v>4.8018017000000004</v>
      </c>
      <c r="AC135" s="2">
        <v>1.3622988</v>
      </c>
      <c r="AD135" s="2">
        <v>1.7165349999999999</v>
      </c>
      <c r="AE135" s="2">
        <v>0.1214026</v>
      </c>
      <c r="AF135" s="2">
        <v>21.4</v>
      </c>
      <c r="AG135" s="2">
        <v>0.5</v>
      </c>
      <c r="AH135" s="2">
        <v>0.94538599999999995</v>
      </c>
      <c r="AI135" s="2">
        <v>0.78648110000000004</v>
      </c>
      <c r="AJ135" s="2">
        <v>2.0626430999999998</v>
      </c>
      <c r="AK135" s="2">
        <v>8.7701626000000008</v>
      </c>
      <c r="AL135" s="2">
        <v>5.9510746000000001</v>
      </c>
      <c r="AM135" s="2">
        <v>0.22825529999999999</v>
      </c>
      <c r="AN135" s="2">
        <v>2.1024671000000001</v>
      </c>
      <c r="AO135" s="2">
        <v>0.13015550000000001</v>
      </c>
      <c r="AP135" s="2">
        <v>15.1</v>
      </c>
      <c r="AQ135" s="2">
        <v>0.5</v>
      </c>
      <c r="AR135" s="2">
        <v>0.97197480000000003</v>
      </c>
      <c r="AS135" s="2">
        <v>0.80146660000000003</v>
      </c>
      <c r="AT135" s="2">
        <v>0.84273010000000004</v>
      </c>
      <c r="AU135" s="2">
        <v>8.6517037999999999</v>
      </c>
      <c r="AV135" s="2">
        <v>1.0011041000000001</v>
      </c>
      <c r="AW135" s="2">
        <v>1.8118293000000001</v>
      </c>
      <c r="AX135" s="2">
        <v>0.50488250000000001</v>
      </c>
      <c r="AY135" s="2">
        <v>9.82962E-2</v>
      </c>
      <c r="AZ135" s="2">
        <v>18.600000000000001</v>
      </c>
      <c r="BA135" s="2">
        <v>0.5</v>
      </c>
      <c r="BB135" s="2">
        <v>0.92990980000000001</v>
      </c>
      <c r="BC135" s="2">
        <v>0.1231344</v>
      </c>
      <c r="BD135" s="2">
        <v>1.9494366999999999</v>
      </c>
      <c r="BE135" s="2">
        <v>7.1080670000000001</v>
      </c>
      <c r="BF135" s="2">
        <v>5.7408580999999996</v>
      </c>
      <c r="BG135" s="2">
        <v>7.7528899999999998E-2</v>
      </c>
      <c r="BH135" s="2">
        <v>2.0465523999999999</v>
      </c>
      <c r="BI135" s="2">
        <v>0.12655669999999999</v>
      </c>
      <c r="BJ135" s="2">
        <v>21</v>
      </c>
      <c r="BK135" s="2">
        <v>0.5</v>
      </c>
      <c r="BL135" s="2">
        <v>0.94401409999999997</v>
      </c>
      <c r="BM135" s="2">
        <v>0.78420009999999996</v>
      </c>
      <c r="BN135" s="2">
        <v>1.9865336</v>
      </c>
      <c r="BO135" s="2">
        <v>8.7486086000000007</v>
      </c>
      <c r="BP135" s="2">
        <v>5.7268895999999998</v>
      </c>
      <c r="BQ135" s="2">
        <v>0.22811780000000001</v>
      </c>
      <c r="BR135" s="2">
        <v>2.0215976000000002</v>
      </c>
      <c r="BS135" s="2">
        <v>0.13015550000000001</v>
      </c>
      <c r="BT135" s="2">
        <v>16.399999999999999</v>
      </c>
      <c r="BU135" s="2">
        <v>0.5</v>
      </c>
      <c r="BV135" s="2">
        <v>0.48808689999999999</v>
      </c>
      <c r="BW135" s="2">
        <v>0.70369119999999996</v>
      </c>
      <c r="BX135" s="2">
        <v>1.8654375000000001</v>
      </c>
      <c r="BY135" s="2">
        <v>5.2516775000000004</v>
      </c>
      <c r="BZ135" s="2">
        <v>5.3745966000000003</v>
      </c>
      <c r="CA135" s="2">
        <v>0.2136112</v>
      </c>
      <c r="CB135" s="2">
        <v>1.8979379999999999</v>
      </c>
      <c r="CC135" s="2">
        <v>0.12655669999999999</v>
      </c>
      <c r="CD135" s="2">
        <v>20.2</v>
      </c>
      <c r="CE135" s="2">
        <v>0.5</v>
      </c>
      <c r="CF135" s="2">
        <v>0.53970359999999995</v>
      </c>
      <c r="CG135" s="2">
        <v>0.86200929999999998</v>
      </c>
      <c r="CH135" s="2">
        <v>1.9633375</v>
      </c>
      <c r="CI135" s="2">
        <v>8.1890879000000005</v>
      </c>
      <c r="CJ135" s="2">
        <v>5.0460615000000004</v>
      </c>
      <c r="CK135" s="2">
        <v>1.2036674999999999</v>
      </c>
      <c r="CL135" s="2">
        <v>1.8273816000000001</v>
      </c>
      <c r="CM135" s="2">
        <v>0.1607431</v>
      </c>
      <c r="CO135" t="str">
        <f t="shared" ref="CO135:CO198" si="206">A135</f>
        <v>KS_Wyandotte0022</v>
      </c>
      <c r="CP135">
        <f t="shared" ref="CP135:CP198" si="207">IF($B135&lt;0,NA(),B135)</f>
        <v>21.5</v>
      </c>
      <c r="CQ135">
        <f t="shared" ref="CQ135:CQ198" si="208">IF($B135&lt;0,NA(),C135)</f>
        <v>0.5</v>
      </c>
      <c r="CR135">
        <f t="shared" ref="CR135:CR198" si="209">IF($B135&lt;0,NA(),D135)</f>
        <v>0.94566969999999995</v>
      </c>
      <c r="CS135">
        <f t="shared" ref="CS135:CS198" si="210">IF($B135&lt;0,NA(),E135)</f>
        <v>0.78655980000000003</v>
      </c>
      <c r="CT135">
        <f t="shared" ref="CT135:CT198" si="211">IF($B135&lt;0,NA(),F135)</f>
        <v>2.0670321</v>
      </c>
      <c r="CU135">
        <f t="shared" ref="CU135:CU198" si="212">IF($B135&lt;0,NA(),G135)</f>
        <v>8.7713889999999992</v>
      </c>
      <c r="CV135">
        <f t="shared" ref="CV135:CV198" si="213">IF($B135&lt;0,NA(),H135)</f>
        <v>5.9632944999999999</v>
      </c>
      <c r="CW135">
        <f t="shared" ref="CW135:CW198" si="214">IF($B135&lt;0,NA(),I135)</f>
        <v>0.22917199999999999</v>
      </c>
      <c r="CX135">
        <f t="shared" ref="CX135:CX198" si="215">IF($B135&lt;0,NA(),J135)</f>
        <v>2.1067307</v>
      </c>
      <c r="CY135">
        <f t="shared" ref="CY135:CY198" si="216">IF($B135&lt;0,NA(),K135)</f>
        <v>0.13015550000000001</v>
      </c>
      <c r="CZ135">
        <f t="shared" ref="CZ135:CZ198" si="217">CP135-(DJ135+DT135+ED135+EN135+EX135+FH135+FR135+GB135)</f>
        <v>4.4999999999999929</v>
      </c>
      <c r="DA135">
        <f t="shared" ref="DA135:DA198" si="218">CQ135-(DK135+DU135+EE135+EO135+EY135+FI135+FS135+GC135)</f>
        <v>0.5</v>
      </c>
      <c r="DB135">
        <f t="shared" ref="DB135:DB198" si="219">CR135-(DL135+DV135+EF135+EP135+EZ135+FJ135+FT135+GD135)</f>
        <v>0.10915410000000025</v>
      </c>
      <c r="DC135">
        <f t="shared" ref="DC135:DC198" si="220">CS135-(DM135+DW135+EG135+EQ135+FA135+FK135+FU135+GE135)</f>
        <v>0.16300089999999978</v>
      </c>
      <c r="DD135">
        <f t="shared" ref="DD135:DD198" si="221">CT135-(DN135+DX135+EH135+ER135+FB135+FL135+FV135+GF135)</f>
        <v>0.24301329999999943</v>
      </c>
      <c r="DE135">
        <f t="shared" ref="DE135:DE198" si="222">CU135-(DO135+DY135+EI135+ES135+FC135+FM135+FW135+GG135)</f>
        <v>2.7450023000000074</v>
      </c>
      <c r="DF135">
        <f t="shared" ref="DF135:DF198" si="223">CV135-(DP135+DZ135+EJ135+ET135+FD135+FN135+FX135+GH135)</f>
        <v>-2.1478082999999977</v>
      </c>
      <c r="DG135">
        <f t="shared" ref="DG135:DG198" si="224">CW135-(DQ135+EA135+EK135+EU135+FE135+FO135+FY135+GI135)</f>
        <v>3.7459913000000009</v>
      </c>
      <c r="DH135">
        <f t="shared" ref="DH135:DH198" si="225">CX135-(DR135+EB135+EL135+EV135+FF135+FP135+FZ135+GJ135)</f>
        <v>-0.52617039999999982</v>
      </c>
      <c r="DI135">
        <f t="shared" ref="DI135:DI198" si="226">CY135-(DS135+EC135+EM135+EW135+FG135+FQ135+GA135+GK135)</f>
        <v>0.11293329999999996</v>
      </c>
      <c r="DJ135">
        <f t="shared" ref="DJ135:DJ198" si="227">$CP135-L135</f>
        <v>0.10000000000000142</v>
      </c>
      <c r="DK135">
        <f t="shared" ref="DK135:DK198" si="228">$CQ135-M135</f>
        <v>0</v>
      </c>
      <c r="DL135">
        <f t="shared" ref="DL135:DL198" si="229">$CR135-N135</f>
        <v>4.5434799999999997E-2</v>
      </c>
      <c r="DM135">
        <f t="shared" ref="DM135:DM198" si="230">$CS135-O135</f>
        <v>0</v>
      </c>
      <c r="DN135">
        <f t="shared" ref="DN135:DN198" si="231">$CT135-P135</f>
        <v>4.7803000000001816E-3</v>
      </c>
      <c r="DO135">
        <f t="shared" ref="DO135:DO198" si="232">$CU135-Q135</f>
        <v>0</v>
      </c>
      <c r="DP135">
        <f t="shared" ref="DP135:DP198" si="233">$CV135-R135</f>
        <v>1.042749999999959E-2</v>
      </c>
      <c r="DQ135">
        <f t="shared" ref="DQ135:DQ198" si="234">$CW135-S135</f>
        <v>4.2854999999999976E-3</v>
      </c>
      <c r="DR135">
        <f t="shared" ref="DR135:DR198" si="235">$CX135-T135</f>
        <v>3.1403999999999321E-3</v>
      </c>
      <c r="DS135">
        <f t="shared" ref="DS135:DS198" si="236">$CY135-U135</f>
        <v>0</v>
      </c>
      <c r="DT135">
        <f t="shared" ref="DT135:DT198" si="237">$CP135-V135</f>
        <v>0.60000000000000142</v>
      </c>
      <c r="DU135">
        <f t="shared" ref="DU135:DU198" si="238">$CQ135-W135</f>
        <v>0</v>
      </c>
      <c r="DV135">
        <f t="shared" ref="DV135:DV198" si="239">$CR135-X135</f>
        <v>-6.3862200000000091E-2</v>
      </c>
      <c r="DW135">
        <f t="shared" ref="DW135:DW198" si="240">$CS135-Y135</f>
        <v>-3.4817199999999993E-2</v>
      </c>
      <c r="DX135">
        <f t="shared" ref="DX135:DX198" si="241">$CT135-Z135</f>
        <v>8.7164400000000031E-2</v>
      </c>
      <c r="DY135">
        <f t="shared" ref="DY135:DY198" si="242">$CU135-AA135</f>
        <v>0.11736009999999908</v>
      </c>
      <c r="DZ135">
        <f t="shared" ref="DZ135:DZ198" si="243">$CV135-AB135</f>
        <v>1.1614927999999995</v>
      </c>
      <c r="EA135">
        <f t="shared" ref="EA135:EA198" si="244">$CW135-AC135</f>
        <v>-1.1331268000000001</v>
      </c>
      <c r="EB135">
        <f t="shared" ref="EB135:EB198" si="245">$CX135-AD135</f>
        <v>0.39019570000000003</v>
      </c>
      <c r="EC135">
        <f t="shared" ref="EC135:EC198" si="246">$CY135-AE135</f>
        <v>8.7529000000000079E-3</v>
      </c>
      <c r="ED135">
        <f t="shared" ref="ED135:ED198" si="247">$CP135-AF135</f>
        <v>0.10000000000000142</v>
      </c>
      <c r="EE135">
        <f t="shared" ref="EE135:EE198" si="248">$CQ135-AG135</f>
        <v>0</v>
      </c>
      <c r="EF135">
        <f t="shared" ref="EF135:EF198" si="249">$CR135-AH135</f>
        <v>2.8369999999999784E-4</v>
      </c>
      <c r="EG135">
        <f t="shared" ref="EG135:EG198" si="250">$CS135-AI135</f>
        <v>7.8699999999987114E-5</v>
      </c>
      <c r="EH135">
        <f t="shared" ref="EH135:EH198" si="251">$CT135-AJ135</f>
        <v>4.3890000000001983E-3</v>
      </c>
      <c r="EI135">
        <f t="shared" ref="EI135:EI198" si="252">$CU135-AK135</f>
        <v>1.2263999999984065E-3</v>
      </c>
      <c r="EJ135">
        <f t="shared" ref="EJ135:EJ198" si="253">$CV135-AL135</f>
        <v>1.2219899999999839E-2</v>
      </c>
      <c r="EK135">
        <f t="shared" ref="EK135:EK198" si="254">$CW135-AM135</f>
        <v>9.1669999999999252E-4</v>
      </c>
      <c r="EL135">
        <f t="shared" ref="EL135:EL198" si="255">$CX135-AN135</f>
        <v>4.263599999999812E-3</v>
      </c>
      <c r="EM135">
        <f t="shared" ref="EM135:EM198" si="256">$CY135-AO135</f>
        <v>0</v>
      </c>
      <c r="EN135">
        <f t="shared" ref="EN135:EN198" si="257">$CP135-AP135</f>
        <v>6.4</v>
      </c>
      <c r="EO135">
        <f t="shared" ref="EO135:EO198" si="258">$CQ135-AQ135</f>
        <v>0</v>
      </c>
      <c r="EP135">
        <f t="shared" ref="EP135:EP198" si="259">$CR135-AR135</f>
        <v>-2.6305100000000081E-2</v>
      </c>
      <c r="EQ135">
        <f t="shared" ref="EQ135:EQ198" si="260">$CS135-AS135</f>
        <v>-1.4906799999999998E-2</v>
      </c>
      <c r="ER135">
        <f t="shared" ref="ER135:ER198" si="261">$CT135-AT135</f>
        <v>1.224302</v>
      </c>
      <c r="ES135">
        <f t="shared" ref="ES135:ES198" si="262">$CU135-AU135</f>
        <v>0.11968519999999927</v>
      </c>
      <c r="ET135">
        <f t="shared" ref="ET135:ET198" si="263">$CV135-AV135</f>
        <v>4.9621903999999999</v>
      </c>
      <c r="EU135">
        <f t="shared" ref="EU135:EU198" si="264">$CW135-AW135</f>
        <v>-1.5826573000000002</v>
      </c>
      <c r="EV135">
        <f t="shared" ref="EV135:EV198" si="265">$CX135-AX135</f>
        <v>1.6018482000000001</v>
      </c>
      <c r="EW135">
        <f t="shared" ref="EW135:EW198" si="266">$CY135-AY135</f>
        <v>3.1859300000000007E-2</v>
      </c>
      <c r="EX135">
        <f t="shared" ref="EX135:EX198" si="267">$CP135-AZ135</f>
        <v>2.8999999999999986</v>
      </c>
      <c r="EY135">
        <f t="shared" ref="EY135:EY198" si="268">$CQ135-BA135</f>
        <v>0</v>
      </c>
      <c r="EZ135">
        <f t="shared" ref="EZ135:EZ198" si="269">$CR135-BB135</f>
        <v>1.5759899999999938E-2</v>
      </c>
      <c r="FA135">
        <f t="shared" ref="FA135:FA198" si="270">$CS135-BC135</f>
        <v>0.66342540000000005</v>
      </c>
      <c r="FB135">
        <f t="shared" ref="FB135:FB198" si="271">$CT135-BD135</f>
        <v>0.11759540000000013</v>
      </c>
      <c r="FC135">
        <f t="shared" ref="FC135:FC198" si="272">$CU135-BE135</f>
        <v>1.6633219999999991</v>
      </c>
      <c r="FD135">
        <f t="shared" ref="FD135:FD198" si="273">$CV135-BF135</f>
        <v>0.22243640000000031</v>
      </c>
      <c r="FE135">
        <f t="shared" ref="FE135:FE198" si="274">$CW135-BG135</f>
        <v>0.15164309999999998</v>
      </c>
      <c r="FF135">
        <f t="shared" ref="FF135:FF198" si="275">$CX135-BH135</f>
        <v>6.0178300000000018E-2</v>
      </c>
      <c r="FG135">
        <f t="shared" ref="FG135:FG198" si="276">$CY135-BI135</f>
        <v>3.5988000000000131E-3</v>
      </c>
      <c r="FH135">
        <f t="shared" ref="FH135:FH198" si="277">$CP135-BJ135</f>
        <v>0.5</v>
      </c>
      <c r="FI135">
        <f t="shared" ref="FI135:FI198" si="278">$CQ135-BK135</f>
        <v>0</v>
      </c>
      <c r="FJ135">
        <f t="shared" ref="FJ135:FJ198" si="279">$CR135-BL135</f>
        <v>1.6555999999999793E-3</v>
      </c>
      <c r="FK135">
        <f t="shared" ref="FK135:FK198" si="280">$CS135-BM135</f>
        <v>2.3597000000000756E-3</v>
      </c>
      <c r="FL135">
        <f t="shared" ref="FL135:FL198" si="281">$CT135-BN135</f>
        <v>8.0498500000000028E-2</v>
      </c>
      <c r="FM135">
        <f t="shared" ref="FM135:FM198" si="282">$CU135-BO135</f>
        <v>2.278039999999848E-2</v>
      </c>
      <c r="FN135">
        <f t="shared" ref="FN135:FN198" si="283">$CV135-BP135</f>
        <v>0.23640490000000014</v>
      </c>
      <c r="FO135">
        <f t="shared" ref="FO135:FO198" si="284">$CW135-BQ135</f>
        <v>1.0541999999999774E-3</v>
      </c>
      <c r="FP135">
        <f t="shared" ref="FP135:FP198" si="285">$CX135-BR135</f>
        <v>8.513309999999974E-2</v>
      </c>
      <c r="FQ135">
        <f t="shared" ref="FQ135:FQ198" si="286">$CY135-BS135</f>
        <v>0</v>
      </c>
      <c r="FR135">
        <f t="shared" ref="FR135:FR198" si="287">$CP135-BT135</f>
        <v>5.1000000000000014</v>
      </c>
      <c r="FS135">
        <f t="shared" ref="FS135:FS198" si="288">$CQ135-BU135</f>
        <v>0</v>
      </c>
      <c r="FT135">
        <f t="shared" ref="FT135:FT198" si="289">$CR135-BV135</f>
        <v>0.45758279999999996</v>
      </c>
      <c r="FU135">
        <f t="shared" ref="FU135:FU198" si="290">$CS135-BW135</f>
        <v>8.286860000000007E-2</v>
      </c>
      <c r="FV135">
        <f t="shared" ref="FV135:FV198" si="291">$CT135-BX135</f>
        <v>0.20159459999999996</v>
      </c>
      <c r="FW135">
        <f t="shared" ref="FW135:FW198" si="292">$CU135-BY135</f>
        <v>3.5197114999999988</v>
      </c>
      <c r="FX135">
        <f t="shared" ref="FX135:FX198" si="293">$CV135-BZ135</f>
        <v>0.58869789999999966</v>
      </c>
      <c r="FY135">
        <f t="shared" ref="FY135:FY198" si="294">$CW135-CA135</f>
        <v>1.5560799999999986E-2</v>
      </c>
      <c r="FZ135">
        <f t="shared" ref="FZ135:FZ198" si="295">$CX135-CB135</f>
        <v>0.20879270000000005</v>
      </c>
      <c r="GA135">
        <f t="shared" ref="GA135:GA198" si="296">$CY135-CC135</f>
        <v>3.5988000000000131E-3</v>
      </c>
      <c r="GB135">
        <f t="shared" ref="GB135:GB198" si="297">$CP135-CD135</f>
        <v>1.3000000000000007</v>
      </c>
      <c r="GC135">
        <f t="shared" ref="GC135:GC198" si="298">$CQ135-CE135</f>
        <v>0</v>
      </c>
      <c r="GD135">
        <f t="shared" ref="GD135:GD198" si="299">$CR135-CF135</f>
        <v>0.4059661</v>
      </c>
      <c r="GE135">
        <f t="shared" ref="GE135:GE198" si="300">$CS135-CG135</f>
        <v>-7.5449499999999947E-2</v>
      </c>
      <c r="GF135">
        <f t="shared" ref="GF135:GF198" si="301">$CT135-CH135</f>
        <v>0.10369460000000008</v>
      </c>
      <c r="GG135">
        <f t="shared" ref="GG135:GG198" si="302">$CU135-CI135</f>
        <v>0.58230109999999868</v>
      </c>
      <c r="GH135">
        <f t="shared" ref="GH135:GH198" si="303">$CV135-CJ135</f>
        <v>0.91723299999999952</v>
      </c>
      <c r="GI135">
        <f t="shared" ref="GI135:GI198" si="304">$CW135-CK135</f>
        <v>-0.97449549999999996</v>
      </c>
      <c r="GJ135">
        <f t="shared" ref="GJ135:GJ198" si="305">$CX135-CL135</f>
        <v>0.27934909999999991</v>
      </c>
      <c r="GK135">
        <f t="shared" ref="GK135:GK198" si="306">$CY135-CM135</f>
        <v>-3.0587599999999993E-2</v>
      </c>
    </row>
    <row r="136" spans="1:193" x14ac:dyDescent="0.25">
      <c r="A136" t="s">
        <v>478</v>
      </c>
      <c r="B136">
        <v>23.3</v>
      </c>
      <c r="C136">
        <v>0.5</v>
      </c>
      <c r="D136">
        <v>1.5622777999999999</v>
      </c>
      <c r="E136">
        <v>0.67182350000000002</v>
      </c>
      <c r="F136">
        <v>1.5535017</v>
      </c>
      <c r="G136">
        <v>12.6250038</v>
      </c>
      <c r="H136">
        <v>4.7582525999999996</v>
      </c>
      <c r="I136">
        <v>0</v>
      </c>
      <c r="J136">
        <v>1.6846410999999999</v>
      </c>
      <c r="K136">
        <v>3.3389500000000003E-2</v>
      </c>
      <c r="L136" s="2">
        <v>23.3</v>
      </c>
      <c r="M136" s="2">
        <v>0.5</v>
      </c>
      <c r="N136" s="2">
        <v>1.5580586999999999</v>
      </c>
      <c r="O136" s="2">
        <v>0.67182350000000002</v>
      </c>
      <c r="P136" s="2">
        <v>1.5452030999999999</v>
      </c>
      <c r="Q136" s="2">
        <v>12.6250038</v>
      </c>
      <c r="R136" s="2">
        <v>4.7328067000000003</v>
      </c>
      <c r="S136" s="2">
        <v>0</v>
      </c>
      <c r="T136" s="2">
        <v>1.6756431000000001</v>
      </c>
      <c r="U136" s="2">
        <v>3.3389500000000003E-2</v>
      </c>
      <c r="V136" s="2">
        <v>22.4</v>
      </c>
      <c r="W136" s="2">
        <v>0.5</v>
      </c>
      <c r="X136" s="2">
        <v>1.6608598999999999</v>
      </c>
      <c r="Y136" s="2">
        <v>0.6242915</v>
      </c>
      <c r="Z136" s="2">
        <v>1.5488972999999999</v>
      </c>
      <c r="AA136" s="2">
        <v>11.6219816</v>
      </c>
      <c r="AB136" s="2">
        <v>4.7413401999999998</v>
      </c>
      <c r="AC136" s="2">
        <v>0</v>
      </c>
      <c r="AD136" s="2">
        <v>1.6798782000000001</v>
      </c>
      <c r="AE136" s="2">
        <v>3.4819299999999997E-2</v>
      </c>
      <c r="AF136" s="2">
        <v>23.3</v>
      </c>
      <c r="AG136" s="2">
        <v>0.5</v>
      </c>
      <c r="AH136" s="2">
        <v>1.5591295000000001</v>
      </c>
      <c r="AI136" s="2">
        <v>0.67147299999999999</v>
      </c>
      <c r="AJ136" s="2">
        <v>1.5464827999999999</v>
      </c>
      <c r="AK136" s="2">
        <v>12.618201300000001</v>
      </c>
      <c r="AL136" s="2">
        <v>4.7367368000000001</v>
      </c>
      <c r="AM136" s="2">
        <v>0</v>
      </c>
      <c r="AN136" s="2">
        <v>1.6770301000000001</v>
      </c>
      <c r="AO136" s="2">
        <v>3.3389500000000003E-2</v>
      </c>
      <c r="AP136" s="2">
        <v>16</v>
      </c>
      <c r="AQ136" s="2">
        <v>0.5</v>
      </c>
      <c r="AR136" s="2">
        <v>0.85062130000000002</v>
      </c>
      <c r="AS136" s="2">
        <v>0.65934530000000002</v>
      </c>
      <c r="AT136" s="2">
        <v>0.33994740000000001</v>
      </c>
      <c r="AU136" s="2">
        <v>12.2829332</v>
      </c>
      <c r="AV136" s="2">
        <v>1.0122717999999999</v>
      </c>
      <c r="AW136" s="2">
        <v>5.4999999999999999E-6</v>
      </c>
      <c r="AX136" s="2">
        <v>0.36399340000000002</v>
      </c>
      <c r="AY136" s="2">
        <v>3.0317400000000001E-2</v>
      </c>
      <c r="AZ136" s="2">
        <v>21.9</v>
      </c>
      <c r="BA136" s="2">
        <v>0.5</v>
      </c>
      <c r="BB136" s="2">
        <v>1.1556468</v>
      </c>
      <c r="BC136" s="2">
        <v>0.26593729999999999</v>
      </c>
      <c r="BD136" s="2">
        <v>1.4297388</v>
      </c>
      <c r="BE136" s="2">
        <v>12.7295952</v>
      </c>
      <c r="BF136" s="2">
        <v>4.2940316000000003</v>
      </c>
      <c r="BG136" s="2">
        <v>2.5000000000000002E-6</v>
      </c>
      <c r="BH136" s="2">
        <v>1.5371283</v>
      </c>
      <c r="BI136" s="2">
        <v>3.1440700000000002E-2</v>
      </c>
      <c r="BJ136" s="2">
        <v>23.1</v>
      </c>
      <c r="BK136" s="2">
        <v>0.5</v>
      </c>
      <c r="BL136" s="2">
        <v>1.1553964999999999</v>
      </c>
      <c r="BM136" s="2">
        <v>0.73226800000000003</v>
      </c>
      <c r="BN136" s="2">
        <v>1.4079406999999999</v>
      </c>
      <c r="BO136" s="2">
        <v>13.550834699999999</v>
      </c>
      <c r="BP136" s="2">
        <v>4.2319573999999998</v>
      </c>
      <c r="BQ136" s="2">
        <v>5.5999999999999997E-6</v>
      </c>
      <c r="BR136" s="2">
        <v>1.5141857000000001</v>
      </c>
      <c r="BS136" s="2">
        <v>3.1440700000000002E-2</v>
      </c>
      <c r="BT136" s="2">
        <v>21.4</v>
      </c>
      <c r="BU136" s="2">
        <v>0.5</v>
      </c>
      <c r="BV136" s="2">
        <v>0.90466550000000001</v>
      </c>
      <c r="BW136" s="2">
        <v>0.68702110000000005</v>
      </c>
      <c r="BX136" s="2">
        <v>1.4417496999999999</v>
      </c>
      <c r="BY136" s="2">
        <v>11.963763200000001</v>
      </c>
      <c r="BZ136" s="2">
        <v>4.3306708</v>
      </c>
      <c r="CA136" s="2">
        <v>5.3000000000000001E-6</v>
      </c>
      <c r="CB136" s="2">
        <v>1.5500678999999999</v>
      </c>
      <c r="CC136" s="2">
        <v>3.1440700000000002E-2</v>
      </c>
      <c r="CD136" s="2">
        <v>21.5</v>
      </c>
      <c r="CE136" s="2">
        <v>0.5</v>
      </c>
      <c r="CF136" s="2">
        <v>0.52450600000000003</v>
      </c>
      <c r="CG136" s="2">
        <v>0.76635439999999999</v>
      </c>
      <c r="CH136" s="2">
        <v>1.2710748000000001</v>
      </c>
      <c r="CI136" s="2">
        <v>13.3174686</v>
      </c>
      <c r="CJ136" s="2">
        <v>3.7592591999999998</v>
      </c>
      <c r="CK136" s="2">
        <v>9.0000000000000002E-6</v>
      </c>
      <c r="CL136" s="2">
        <v>1.3593801000000001</v>
      </c>
      <c r="CM136" s="2">
        <v>3.3145800000000003E-2</v>
      </c>
      <c r="CO136" t="str">
        <f t="shared" si="206"/>
        <v>LA_Caddo Parish0008</v>
      </c>
      <c r="CP136">
        <f t="shared" si="207"/>
        <v>23.3</v>
      </c>
      <c r="CQ136">
        <f t="shared" si="208"/>
        <v>0.5</v>
      </c>
      <c r="CR136">
        <f t="shared" si="209"/>
        <v>1.5622777999999999</v>
      </c>
      <c r="CS136">
        <f t="shared" si="210"/>
        <v>0.67182350000000002</v>
      </c>
      <c r="CT136">
        <f t="shared" si="211"/>
        <v>1.5535017</v>
      </c>
      <c r="CU136">
        <f t="shared" si="212"/>
        <v>12.6250038</v>
      </c>
      <c r="CV136">
        <f t="shared" si="213"/>
        <v>4.7582525999999996</v>
      </c>
      <c r="CW136">
        <f t="shared" si="214"/>
        <v>0</v>
      </c>
      <c r="CX136">
        <f t="shared" si="215"/>
        <v>1.6846410999999999</v>
      </c>
      <c r="CY136">
        <f t="shared" si="216"/>
        <v>3.3389500000000003E-2</v>
      </c>
      <c r="CZ136">
        <f t="shared" si="217"/>
        <v>9.7999999999999936</v>
      </c>
      <c r="DA136">
        <f t="shared" si="218"/>
        <v>0.5</v>
      </c>
      <c r="DB136">
        <f t="shared" si="219"/>
        <v>-1.5670603999999995</v>
      </c>
      <c r="DC136">
        <f t="shared" si="220"/>
        <v>0.37574959999999996</v>
      </c>
      <c r="DD136">
        <f t="shared" si="221"/>
        <v>-0.34347730000000021</v>
      </c>
      <c r="DE136">
        <f t="shared" si="222"/>
        <v>12.334755000000001</v>
      </c>
      <c r="DF136">
        <f t="shared" si="223"/>
        <v>-1.4686936999999975</v>
      </c>
      <c r="DG136">
        <f t="shared" si="224"/>
        <v>2.7900000000000001E-5</v>
      </c>
      <c r="DH136">
        <f t="shared" si="225"/>
        <v>-0.43518089999999887</v>
      </c>
      <c r="DI136">
        <f t="shared" si="226"/>
        <v>2.5657099999999995E-2</v>
      </c>
      <c r="DJ136">
        <f t="shared" si="227"/>
        <v>0</v>
      </c>
      <c r="DK136">
        <f t="shared" si="228"/>
        <v>0</v>
      </c>
      <c r="DL136">
        <f t="shared" si="229"/>
        <v>4.2191000000000312E-3</v>
      </c>
      <c r="DM136">
        <f t="shared" si="230"/>
        <v>0</v>
      </c>
      <c r="DN136">
        <f t="shared" si="231"/>
        <v>8.2986000000000448E-3</v>
      </c>
      <c r="DO136">
        <f t="shared" si="232"/>
        <v>0</v>
      </c>
      <c r="DP136">
        <f t="shared" si="233"/>
        <v>2.5445899999999355E-2</v>
      </c>
      <c r="DQ136">
        <f t="shared" si="234"/>
        <v>0</v>
      </c>
      <c r="DR136">
        <f t="shared" si="235"/>
        <v>8.9979999999998395E-3</v>
      </c>
      <c r="DS136">
        <f t="shared" si="236"/>
        <v>0</v>
      </c>
      <c r="DT136">
        <f t="shared" si="237"/>
        <v>0.90000000000000213</v>
      </c>
      <c r="DU136">
        <f t="shared" si="238"/>
        <v>0</v>
      </c>
      <c r="DV136">
        <f t="shared" si="239"/>
        <v>-9.8582100000000006E-2</v>
      </c>
      <c r="DW136">
        <f t="shared" si="240"/>
        <v>4.7532000000000019E-2</v>
      </c>
      <c r="DX136">
        <f t="shared" si="241"/>
        <v>4.604400000000064E-3</v>
      </c>
      <c r="DY136">
        <f t="shared" si="242"/>
        <v>1.0030222000000002</v>
      </c>
      <c r="DZ136">
        <f t="shared" si="243"/>
        <v>1.6912399999999828E-2</v>
      </c>
      <c r="EA136">
        <f t="shared" si="244"/>
        <v>0</v>
      </c>
      <c r="EB136">
        <f t="shared" si="245"/>
        <v>4.7628999999997923E-3</v>
      </c>
      <c r="EC136">
        <f t="shared" si="246"/>
        <v>-1.429799999999995E-3</v>
      </c>
      <c r="ED136">
        <f t="shared" si="247"/>
        <v>0</v>
      </c>
      <c r="EE136">
        <f t="shared" si="248"/>
        <v>0</v>
      </c>
      <c r="EF136">
        <f t="shared" si="249"/>
        <v>3.1482999999998817E-3</v>
      </c>
      <c r="EG136">
        <f t="shared" si="250"/>
        <v>3.5050000000003134E-4</v>
      </c>
      <c r="EH136">
        <f t="shared" si="251"/>
        <v>7.0189000000000501E-3</v>
      </c>
      <c r="EI136">
        <f t="shared" si="252"/>
        <v>6.8024999999991564E-3</v>
      </c>
      <c r="EJ136">
        <f t="shared" si="253"/>
        <v>2.151579999999953E-2</v>
      </c>
      <c r="EK136">
        <f t="shared" si="254"/>
        <v>0</v>
      </c>
      <c r="EL136">
        <f t="shared" si="255"/>
        <v>7.6109999999998124E-3</v>
      </c>
      <c r="EM136">
        <f t="shared" si="256"/>
        <v>0</v>
      </c>
      <c r="EN136">
        <f t="shared" si="257"/>
        <v>7.3000000000000007</v>
      </c>
      <c r="EO136">
        <f t="shared" si="258"/>
        <v>0</v>
      </c>
      <c r="EP136">
        <f t="shared" si="259"/>
        <v>0.71165649999999991</v>
      </c>
      <c r="EQ136">
        <f t="shared" si="260"/>
        <v>1.2478199999999995E-2</v>
      </c>
      <c r="ER136">
        <f t="shared" si="261"/>
        <v>1.2135543</v>
      </c>
      <c r="ES136">
        <f t="shared" si="262"/>
        <v>0.34207059999999956</v>
      </c>
      <c r="ET136">
        <f t="shared" si="263"/>
        <v>3.7459807999999999</v>
      </c>
      <c r="EU136">
        <f t="shared" si="264"/>
        <v>-5.4999999999999999E-6</v>
      </c>
      <c r="EV136">
        <f t="shared" si="265"/>
        <v>1.3206476999999999</v>
      </c>
      <c r="EW136">
        <f t="shared" si="266"/>
        <v>3.0721000000000012E-3</v>
      </c>
      <c r="EX136">
        <f t="shared" si="267"/>
        <v>1.4000000000000021</v>
      </c>
      <c r="EY136">
        <f t="shared" si="268"/>
        <v>0</v>
      </c>
      <c r="EZ136">
        <f t="shared" si="269"/>
        <v>0.40663099999999996</v>
      </c>
      <c r="FA136">
        <f t="shared" si="270"/>
        <v>0.40588620000000003</v>
      </c>
      <c r="FB136">
        <f t="shared" si="271"/>
        <v>0.12376290000000001</v>
      </c>
      <c r="FC136">
        <f t="shared" si="272"/>
        <v>-0.10459140000000033</v>
      </c>
      <c r="FD136">
        <f t="shared" si="273"/>
        <v>0.46422099999999933</v>
      </c>
      <c r="FE136">
        <f t="shared" si="274"/>
        <v>-2.5000000000000002E-6</v>
      </c>
      <c r="FF136">
        <f t="shared" si="275"/>
        <v>0.14751279999999989</v>
      </c>
      <c r="FG136">
        <f t="shared" si="276"/>
        <v>1.9488000000000005E-3</v>
      </c>
      <c r="FH136">
        <f t="shared" si="277"/>
        <v>0.19999999999999929</v>
      </c>
      <c r="FI136">
        <f t="shared" si="278"/>
        <v>0</v>
      </c>
      <c r="FJ136">
        <f t="shared" si="279"/>
        <v>0.4068813</v>
      </c>
      <c r="FK136">
        <f t="shared" si="280"/>
        <v>-6.0444500000000012E-2</v>
      </c>
      <c r="FL136">
        <f t="shared" si="281"/>
        <v>0.14556100000000005</v>
      </c>
      <c r="FM136">
        <f t="shared" si="282"/>
        <v>-0.92583089999999935</v>
      </c>
      <c r="FN136">
        <f t="shared" si="283"/>
        <v>0.52629519999999985</v>
      </c>
      <c r="FO136">
        <f t="shared" si="284"/>
        <v>-5.5999999999999997E-6</v>
      </c>
      <c r="FP136">
        <f t="shared" si="285"/>
        <v>0.17045539999999981</v>
      </c>
      <c r="FQ136">
        <f t="shared" si="286"/>
        <v>1.9488000000000005E-3</v>
      </c>
      <c r="FR136">
        <f t="shared" si="287"/>
        <v>1.9000000000000021</v>
      </c>
      <c r="FS136">
        <f t="shared" si="288"/>
        <v>0</v>
      </c>
      <c r="FT136">
        <f t="shared" si="289"/>
        <v>0.65761229999999993</v>
      </c>
      <c r="FU136">
        <f t="shared" si="290"/>
        <v>-1.5197600000000033E-2</v>
      </c>
      <c r="FV136">
        <f t="shared" si="291"/>
        <v>0.11175200000000007</v>
      </c>
      <c r="FW136">
        <f t="shared" si="292"/>
        <v>0.66124059999999929</v>
      </c>
      <c r="FX136">
        <f t="shared" si="293"/>
        <v>0.42758179999999957</v>
      </c>
      <c r="FY136">
        <f t="shared" si="294"/>
        <v>-5.3000000000000001E-6</v>
      </c>
      <c r="FZ136">
        <f t="shared" si="295"/>
        <v>0.13457319999999995</v>
      </c>
      <c r="GA136">
        <f t="shared" si="296"/>
        <v>1.9488000000000005E-3</v>
      </c>
      <c r="GB136">
        <f t="shared" si="297"/>
        <v>1.8000000000000007</v>
      </c>
      <c r="GC136">
        <f t="shared" si="298"/>
        <v>0</v>
      </c>
      <c r="GD136">
        <f t="shared" si="299"/>
        <v>1.0377717999999998</v>
      </c>
      <c r="GE136">
        <f t="shared" si="300"/>
        <v>-9.4530899999999973E-2</v>
      </c>
      <c r="GF136">
        <f t="shared" si="301"/>
        <v>0.28242689999999993</v>
      </c>
      <c r="GG136">
        <f t="shared" si="302"/>
        <v>-0.69246479999999977</v>
      </c>
      <c r="GH136">
        <f t="shared" si="303"/>
        <v>0.99899339999999981</v>
      </c>
      <c r="GI136">
        <f t="shared" si="304"/>
        <v>-9.0000000000000002E-6</v>
      </c>
      <c r="GJ136">
        <f t="shared" si="305"/>
        <v>0.3252609999999998</v>
      </c>
      <c r="GK136">
        <f t="shared" si="306"/>
        <v>2.4369999999999947E-4</v>
      </c>
    </row>
    <row r="137" spans="1:193" x14ac:dyDescent="0.25">
      <c r="A137" t="s">
        <v>479</v>
      </c>
      <c r="B137">
        <v>20.3</v>
      </c>
      <c r="C137">
        <v>0.5</v>
      </c>
      <c r="D137">
        <v>2.0826492000000001</v>
      </c>
      <c r="E137">
        <v>0.63944599999999996</v>
      </c>
      <c r="F137">
        <v>1.6971314</v>
      </c>
      <c r="G137">
        <v>7.9841227999999997</v>
      </c>
      <c r="H137">
        <v>5.4557079999999996</v>
      </c>
      <c r="I137">
        <v>8.0898499999999998E-2</v>
      </c>
      <c r="J137">
        <v>1.6601298</v>
      </c>
      <c r="K137">
        <v>0.19991320000000001</v>
      </c>
      <c r="L137" s="2">
        <v>20.100000000000001</v>
      </c>
      <c r="M137" s="2">
        <v>0.5</v>
      </c>
      <c r="N137" s="2">
        <v>2.0717943000000001</v>
      </c>
      <c r="O137" s="2">
        <v>0.63944599999999996</v>
      </c>
      <c r="P137" s="2">
        <v>1.6689050000000001</v>
      </c>
      <c r="Q137" s="2">
        <v>7.9841227999999997</v>
      </c>
      <c r="R137" s="2">
        <v>5.3647441999999996</v>
      </c>
      <c r="S137" s="2">
        <v>7.9547499999999993E-2</v>
      </c>
      <c r="T137" s="2">
        <v>1.6323977000000001</v>
      </c>
      <c r="U137" s="2">
        <v>0.19991320000000001</v>
      </c>
      <c r="V137" s="2">
        <v>18.8</v>
      </c>
      <c r="W137" s="2">
        <v>0.5</v>
      </c>
      <c r="X137" s="2">
        <v>2.3130448000000001</v>
      </c>
      <c r="Y137" s="2">
        <v>0.64592620000000001</v>
      </c>
      <c r="Z137" s="2">
        <v>1.6696576000000001</v>
      </c>
      <c r="AA137" s="2">
        <v>6.6916218000000001</v>
      </c>
      <c r="AB137" s="2">
        <v>5.2193006999999998</v>
      </c>
      <c r="AC137" s="2">
        <v>8.2122399999999998E-2</v>
      </c>
      <c r="AD137" s="2">
        <v>1.6311647</v>
      </c>
      <c r="AE137" s="2">
        <v>7.8533199999999997E-2</v>
      </c>
      <c r="AF137" s="2">
        <v>20.2</v>
      </c>
      <c r="AG137" s="2">
        <v>0.5</v>
      </c>
      <c r="AH137" s="2">
        <v>2.0809840999999998</v>
      </c>
      <c r="AI137" s="2">
        <v>0.63769370000000003</v>
      </c>
      <c r="AJ137" s="2">
        <v>1.6873688</v>
      </c>
      <c r="AK137" s="2">
        <v>7.972486</v>
      </c>
      <c r="AL137" s="2">
        <v>5.4286989999999999</v>
      </c>
      <c r="AM137" s="2">
        <v>7.6352000000000003E-2</v>
      </c>
      <c r="AN137" s="2">
        <v>1.6522285000000001</v>
      </c>
      <c r="AO137" s="2">
        <v>0.19991320000000001</v>
      </c>
      <c r="AP137" s="2">
        <v>12.9</v>
      </c>
      <c r="AQ137" s="2">
        <v>0.5</v>
      </c>
      <c r="AR137" s="2">
        <v>2.825923</v>
      </c>
      <c r="AS137" s="2">
        <v>0.47044239999999998</v>
      </c>
      <c r="AT137" s="2">
        <v>0.39623999999999998</v>
      </c>
      <c r="AU137" s="2">
        <v>6.9299564</v>
      </c>
      <c r="AV137" s="2">
        <v>1.3440213000000001</v>
      </c>
      <c r="AW137" s="2">
        <v>0</v>
      </c>
      <c r="AX137" s="2">
        <v>0.39299289999999998</v>
      </c>
      <c r="AY137" s="2">
        <v>0.11194659999999999</v>
      </c>
      <c r="AZ137" s="2">
        <v>19.100000000000001</v>
      </c>
      <c r="BA137" s="2">
        <v>0.5</v>
      </c>
      <c r="BB137" s="2">
        <v>1.9586101</v>
      </c>
      <c r="BC137" s="2">
        <v>0.37808399999999998</v>
      </c>
      <c r="BD137" s="2">
        <v>1.5913767999999999</v>
      </c>
      <c r="BE137" s="2">
        <v>8.0878239000000001</v>
      </c>
      <c r="BF137" s="2">
        <v>4.9196277000000004</v>
      </c>
      <c r="BG137" s="2">
        <v>2.6356999999999999E-3</v>
      </c>
      <c r="BH137" s="2">
        <v>1.6110278</v>
      </c>
      <c r="BI137" s="2">
        <v>6.99964E-2</v>
      </c>
      <c r="BJ137" s="2">
        <v>19.899999999999999</v>
      </c>
      <c r="BK137" s="2">
        <v>0.5</v>
      </c>
      <c r="BL137" s="2">
        <v>2.080368</v>
      </c>
      <c r="BM137" s="2">
        <v>0.6360536</v>
      </c>
      <c r="BN137" s="2">
        <v>1.6343253</v>
      </c>
      <c r="BO137" s="2">
        <v>7.9610747999999996</v>
      </c>
      <c r="BP137" s="2">
        <v>5.2588176999999998</v>
      </c>
      <c r="BQ137" s="2">
        <v>8.0502099999999993E-2</v>
      </c>
      <c r="BR137" s="2">
        <v>1.5976994</v>
      </c>
      <c r="BS137" s="2">
        <v>0.19991320000000001</v>
      </c>
      <c r="BT137" s="2">
        <v>18.5</v>
      </c>
      <c r="BU137" s="2">
        <v>0.5</v>
      </c>
      <c r="BV137" s="2">
        <v>1.4838928</v>
      </c>
      <c r="BW137" s="2">
        <v>0.70288620000000002</v>
      </c>
      <c r="BX137" s="2">
        <v>1.6107646</v>
      </c>
      <c r="BY137" s="2">
        <v>7.3118916</v>
      </c>
      <c r="BZ137" s="2">
        <v>5.1336373999999996</v>
      </c>
      <c r="CA137" s="2">
        <v>3.5701999999999999E-3</v>
      </c>
      <c r="CB137" s="2">
        <v>1.6247867</v>
      </c>
      <c r="CC137" s="2">
        <v>0.14317189999999999</v>
      </c>
      <c r="CD137" s="2">
        <v>17.7</v>
      </c>
      <c r="CE137" s="2">
        <v>0.5</v>
      </c>
      <c r="CF137" s="2">
        <v>0.71447799999999995</v>
      </c>
      <c r="CG137" s="2">
        <v>0.81594169999999999</v>
      </c>
      <c r="CH137" s="2">
        <v>1.5016959999999999</v>
      </c>
      <c r="CI137" s="2">
        <v>8.1304531000000004</v>
      </c>
      <c r="CJ137" s="2">
        <v>4.4791188000000002</v>
      </c>
      <c r="CK137" s="2">
        <v>8.4980100000000003E-2</v>
      </c>
      <c r="CL137" s="2">
        <v>1.4786404</v>
      </c>
      <c r="CM137" s="2">
        <v>6.6009999999999999E-2</v>
      </c>
      <c r="CO137" t="str">
        <f t="shared" si="206"/>
        <v>LA_Calcasieu Parish0009</v>
      </c>
      <c r="CP137">
        <f t="shared" si="207"/>
        <v>20.3</v>
      </c>
      <c r="CQ137">
        <f t="shared" si="208"/>
        <v>0.5</v>
      </c>
      <c r="CR137">
        <f t="shared" si="209"/>
        <v>2.0826492000000001</v>
      </c>
      <c r="CS137">
        <f t="shared" si="210"/>
        <v>0.63944599999999996</v>
      </c>
      <c r="CT137">
        <f t="shared" si="211"/>
        <v>1.6971314</v>
      </c>
      <c r="CU137">
        <f t="shared" si="212"/>
        <v>7.9841227999999997</v>
      </c>
      <c r="CV137">
        <f t="shared" si="213"/>
        <v>5.4557079999999996</v>
      </c>
      <c r="CW137">
        <f t="shared" si="214"/>
        <v>8.0898499999999998E-2</v>
      </c>
      <c r="CX137">
        <f t="shared" si="215"/>
        <v>1.6601298</v>
      </c>
      <c r="CY137">
        <f t="shared" si="216"/>
        <v>0.19991320000000001</v>
      </c>
      <c r="CZ137">
        <f t="shared" si="217"/>
        <v>5.0999999999999961</v>
      </c>
      <c r="DA137">
        <f t="shared" si="218"/>
        <v>0.5</v>
      </c>
      <c r="DB137">
        <f t="shared" si="219"/>
        <v>0.9505506999999993</v>
      </c>
      <c r="DC137">
        <f t="shared" si="220"/>
        <v>0.45035180000000025</v>
      </c>
      <c r="DD137">
        <f t="shared" si="221"/>
        <v>-0.11958569999999979</v>
      </c>
      <c r="DE137">
        <f t="shared" si="222"/>
        <v>5.1805708000000017</v>
      </c>
      <c r="DF137">
        <f t="shared" si="223"/>
        <v>-1.041989199999998</v>
      </c>
      <c r="DG137">
        <f t="shared" si="224"/>
        <v>-0.15657950000000004</v>
      </c>
      <c r="DH137">
        <f t="shared" si="225"/>
        <v>2.9500000000126647E-5</v>
      </c>
      <c r="DI137">
        <f t="shared" si="226"/>
        <v>-0.32999470000000009</v>
      </c>
      <c r="DJ137">
        <f t="shared" si="227"/>
        <v>0.19999999999999929</v>
      </c>
      <c r="DK137">
        <f t="shared" si="228"/>
        <v>0</v>
      </c>
      <c r="DL137">
        <f t="shared" si="229"/>
        <v>1.0854900000000001E-2</v>
      </c>
      <c r="DM137">
        <f t="shared" si="230"/>
        <v>0</v>
      </c>
      <c r="DN137">
        <f t="shared" si="231"/>
        <v>2.8226399999999874E-2</v>
      </c>
      <c r="DO137">
        <f t="shared" si="232"/>
        <v>0</v>
      </c>
      <c r="DP137">
        <f t="shared" si="233"/>
        <v>9.0963799999999928E-2</v>
      </c>
      <c r="DQ137">
        <f t="shared" si="234"/>
        <v>1.351000000000005E-3</v>
      </c>
      <c r="DR137">
        <f t="shared" si="235"/>
        <v>2.7732099999999926E-2</v>
      </c>
      <c r="DS137">
        <f t="shared" si="236"/>
        <v>0</v>
      </c>
      <c r="DT137">
        <f t="shared" si="237"/>
        <v>1.5</v>
      </c>
      <c r="DU137">
        <f t="shared" si="238"/>
        <v>0</v>
      </c>
      <c r="DV137">
        <f t="shared" si="239"/>
        <v>-0.23039560000000003</v>
      </c>
      <c r="DW137">
        <f t="shared" si="240"/>
        <v>-6.480200000000047E-3</v>
      </c>
      <c r="DX137">
        <f t="shared" si="241"/>
        <v>2.7473799999999882E-2</v>
      </c>
      <c r="DY137">
        <f t="shared" si="242"/>
        <v>1.2925009999999997</v>
      </c>
      <c r="DZ137">
        <f t="shared" si="243"/>
        <v>0.23640729999999976</v>
      </c>
      <c r="EA137">
        <f t="shared" si="244"/>
        <v>-1.2239E-3</v>
      </c>
      <c r="EB137">
        <f t="shared" si="245"/>
        <v>2.8965099999999966E-2</v>
      </c>
      <c r="EC137">
        <f t="shared" si="246"/>
        <v>0.12138000000000002</v>
      </c>
      <c r="ED137">
        <f t="shared" si="247"/>
        <v>0.10000000000000142</v>
      </c>
      <c r="EE137">
        <f t="shared" si="248"/>
        <v>0</v>
      </c>
      <c r="EF137">
        <f t="shared" si="249"/>
        <v>1.665100000000308E-3</v>
      </c>
      <c r="EG137">
        <f t="shared" si="250"/>
        <v>1.7522999999999289E-3</v>
      </c>
      <c r="EH137">
        <f t="shared" si="251"/>
        <v>9.7625999999999546E-3</v>
      </c>
      <c r="EI137">
        <f t="shared" si="252"/>
        <v>1.1636799999999781E-2</v>
      </c>
      <c r="EJ137">
        <f t="shared" si="253"/>
        <v>2.7008999999999617E-2</v>
      </c>
      <c r="EK137">
        <f t="shared" si="254"/>
        <v>4.546499999999995E-3</v>
      </c>
      <c r="EL137">
        <f t="shared" si="255"/>
        <v>7.901299999999889E-3</v>
      </c>
      <c r="EM137">
        <f t="shared" si="256"/>
        <v>0</v>
      </c>
      <c r="EN137">
        <f t="shared" si="257"/>
        <v>7.4</v>
      </c>
      <c r="EO137">
        <f t="shared" si="258"/>
        <v>0</v>
      </c>
      <c r="EP137">
        <f t="shared" si="259"/>
        <v>-0.74327379999999987</v>
      </c>
      <c r="EQ137">
        <f t="shared" si="260"/>
        <v>0.16900359999999998</v>
      </c>
      <c r="ER137">
        <f t="shared" si="261"/>
        <v>1.3008914</v>
      </c>
      <c r="ES137">
        <f t="shared" si="262"/>
        <v>1.0541663999999997</v>
      </c>
      <c r="ET137">
        <f t="shared" si="263"/>
        <v>4.1116866999999999</v>
      </c>
      <c r="EU137">
        <f t="shared" si="264"/>
        <v>8.0898499999999998E-2</v>
      </c>
      <c r="EV137">
        <f t="shared" si="265"/>
        <v>1.2671369000000001</v>
      </c>
      <c r="EW137">
        <f t="shared" si="266"/>
        <v>8.796660000000002E-2</v>
      </c>
      <c r="EX137">
        <f t="shared" si="267"/>
        <v>1.1999999999999993</v>
      </c>
      <c r="EY137">
        <f t="shared" si="268"/>
        <v>0</v>
      </c>
      <c r="EZ137">
        <f t="shared" si="269"/>
        <v>0.12403910000000007</v>
      </c>
      <c r="FA137">
        <f t="shared" si="270"/>
        <v>0.26136199999999998</v>
      </c>
      <c r="FB137">
        <f t="shared" si="271"/>
        <v>0.10575460000000003</v>
      </c>
      <c r="FC137">
        <f t="shared" si="272"/>
        <v>-0.10370110000000032</v>
      </c>
      <c r="FD137">
        <f t="shared" si="273"/>
        <v>0.53608029999999918</v>
      </c>
      <c r="FE137">
        <f t="shared" si="274"/>
        <v>7.8262799999999993E-2</v>
      </c>
      <c r="FF137">
        <f t="shared" si="275"/>
        <v>4.9101999999999979E-2</v>
      </c>
      <c r="FG137">
        <f t="shared" si="276"/>
        <v>0.1299168</v>
      </c>
      <c r="FH137">
        <f t="shared" si="277"/>
        <v>0.40000000000000213</v>
      </c>
      <c r="FI137">
        <f t="shared" si="278"/>
        <v>0</v>
      </c>
      <c r="FJ137">
        <f t="shared" si="279"/>
        <v>2.2812000000000943E-3</v>
      </c>
      <c r="FK137">
        <f t="shared" si="280"/>
        <v>3.3923999999999621E-3</v>
      </c>
      <c r="FL137">
        <f t="shared" si="281"/>
        <v>6.2806099999999976E-2</v>
      </c>
      <c r="FM137">
        <f t="shared" si="282"/>
        <v>2.3048000000000179E-2</v>
      </c>
      <c r="FN137">
        <f t="shared" si="283"/>
        <v>0.19689029999999974</v>
      </c>
      <c r="FO137">
        <f t="shared" si="284"/>
        <v>3.9640000000000508E-4</v>
      </c>
      <c r="FP137">
        <f t="shared" si="285"/>
        <v>6.2430399999999997E-2</v>
      </c>
      <c r="FQ137">
        <f t="shared" si="286"/>
        <v>0</v>
      </c>
      <c r="FR137">
        <f t="shared" si="287"/>
        <v>1.8000000000000007</v>
      </c>
      <c r="FS137">
        <f t="shared" si="288"/>
        <v>0</v>
      </c>
      <c r="FT137">
        <f t="shared" si="289"/>
        <v>0.59875640000000008</v>
      </c>
      <c r="FU137">
        <f t="shared" si="290"/>
        <v>-6.3440200000000058E-2</v>
      </c>
      <c r="FV137">
        <f t="shared" si="291"/>
        <v>8.6366799999999966E-2</v>
      </c>
      <c r="FW137">
        <f t="shared" si="292"/>
        <v>0.6722311999999997</v>
      </c>
      <c r="FX137">
        <f t="shared" si="293"/>
        <v>0.32207059999999998</v>
      </c>
      <c r="FY137">
        <f t="shared" si="294"/>
        <v>7.7328300000000003E-2</v>
      </c>
      <c r="FZ137">
        <f t="shared" si="295"/>
        <v>3.5343099999999961E-2</v>
      </c>
      <c r="GA137">
        <f t="shared" si="296"/>
        <v>5.6741300000000022E-2</v>
      </c>
      <c r="GB137">
        <f t="shared" si="297"/>
        <v>2.6000000000000014</v>
      </c>
      <c r="GC137">
        <f t="shared" si="298"/>
        <v>0</v>
      </c>
      <c r="GD137">
        <f t="shared" si="299"/>
        <v>1.3681712000000001</v>
      </c>
      <c r="GE137">
        <f t="shared" si="300"/>
        <v>-0.17649570000000003</v>
      </c>
      <c r="GF137">
        <f t="shared" si="301"/>
        <v>0.19543540000000004</v>
      </c>
      <c r="GG137">
        <f t="shared" si="302"/>
        <v>-0.14633030000000069</v>
      </c>
      <c r="GH137">
        <f t="shared" si="303"/>
        <v>0.97658919999999938</v>
      </c>
      <c r="GI137">
        <f t="shared" si="304"/>
        <v>-4.0816000000000047E-3</v>
      </c>
      <c r="GJ137">
        <f t="shared" si="305"/>
        <v>0.18148940000000002</v>
      </c>
      <c r="GK137">
        <f t="shared" si="306"/>
        <v>0.1339032</v>
      </c>
    </row>
    <row r="138" spans="1:193" x14ac:dyDescent="0.25">
      <c r="A138" t="s">
        <v>480</v>
      </c>
      <c r="B138">
        <v>27.6</v>
      </c>
      <c r="C138">
        <v>0.5</v>
      </c>
      <c r="D138">
        <v>0.56774060000000004</v>
      </c>
      <c r="E138">
        <v>0.85757810000000001</v>
      </c>
      <c r="F138">
        <v>3.8759600999999999</v>
      </c>
      <c r="G138">
        <v>7.0831146</v>
      </c>
      <c r="H138">
        <v>3.4652788999999999</v>
      </c>
      <c r="I138">
        <v>8.9837369999999996</v>
      </c>
      <c r="J138">
        <v>2.0402954000000002</v>
      </c>
      <c r="K138">
        <v>0.30407060000000002</v>
      </c>
      <c r="L138" s="2">
        <v>27.3</v>
      </c>
      <c r="M138" s="2">
        <v>0.5</v>
      </c>
      <c r="N138" s="2">
        <v>0.54539040000000005</v>
      </c>
      <c r="O138" s="2">
        <v>0.85757810000000001</v>
      </c>
      <c r="P138" s="2">
        <v>3.8170712</v>
      </c>
      <c r="Q138" s="2">
        <v>7.0831146</v>
      </c>
      <c r="R138" s="2">
        <v>3.4605817999999999</v>
      </c>
      <c r="S138" s="2">
        <v>8.7865743999999992</v>
      </c>
      <c r="T138" s="2">
        <v>2.0048566000000001</v>
      </c>
      <c r="U138" s="2">
        <v>0.30407060000000002</v>
      </c>
      <c r="V138" s="2">
        <v>27.5</v>
      </c>
      <c r="W138" s="2">
        <v>0.5</v>
      </c>
      <c r="X138" s="2">
        <v>0.4688117</v>
      </c>
      <c r="Y138" s="2">
        <v>0.80917559999999999</v>
      </c>
      <c r="Z138" s="2">
        <v>4.0222340000000001</v>
      </c>
      <c r="AA138" s="2">
        <v>6.3169712999999996</v>
      </c>
      <c r="AB138" s="2">
        <v>3.2504184</v>
      </c>
      <c r="AC138" s="2">
        <v>9.7621775</v>
      </c>
      <c r="AD138" s="2">
        <v>2.0604157000000001</v>
      </c>
      <c r="AE138" s="2">
        <v>0.32790970000000003</v>
      </c>
      <c r="AF138" s="2">
        <v>27.5</v>
      </c>
      <c r="AG138" s="2">
        <v>0.5</v>
      </c>
      <c r="AH138" s="2">
        <v>0.56761309999999998</v>
      </c>
      <c r="AI138" s="2">
        <v>0.85749229999999999</v>
      </c>
      <c r="AJ138" s="2">
        <v>3.8475684999999999</v>
      </c>
      <c r="AK138" s="2">
        <v>7.0824065000000003</v>
      </c>
      <c r="AL138" s="2">
        <v>3.4567028999999998</v>
      </c>
      <c r="AM138" s="2">
        <v>8.8966627000000003</v>
      </c>
      <c r="AN138" s="2">
        <v>2.0236824000000002</v>
      </c>
      <c r="AO138" s="2">
        <v>0.30407060000000002</v>
      </c>
      <c r="AP138" s="2">
        <v>20.2</v>
      </c>
      <c r="AQ138" s="2">
        <v>0.5</v>
      </c>
      <c r="AR138" s="2">
        <v>0.51258610000000004</v>
      </c>
      <c r="AS138" s="2">
        <v>0.80686329999999995</v>
      </c>
      <c r="AT138" s="2">
        <v>2.3062421999999998</v>
      </c>
      <c r="AU138" s="2">
        <v>6.7980580000000002</v>
      </c>
      <c r="AV138" s="2">
        <v>1.1065024999999999</v>
      </c>
      <c r="AW138" s="2">
        <v>6.5530596000000001</v>
      </c>
      <c r="AX138" s="2">
        <v>1.3244609000000001</v>
      </c>
      <c r="AY138" s="2">
        <v>0.30407060000000002</v>
      </c>
      <c r="AZ138" s="2">
        <v>17.5</v>
      </c>
      <c r="BA138" s="2">
        <v>0.5</v>
      </c>
      <c r="BB138" s="2">
        <v>0.78910849999999999</v>
      </c>
      <c r="BC138" s="2">
        <v>0.17607709999999999</v>
      </c>
      <c r="BD138" s="2">
        <v>1.9691221999999999</v>
      </c>
      <c r="BE138" s="2">
        <v>6.8483561999999996</v>
      </c>
      <c r="BF138" s="2">
        <v>3.6531687000000002</v>
      </c>
      <c r="BG138" s="2">
        <v>2.1297988999999999</v>
      </c>
      <c r="BH138" s="2">
        <v>1.3154937</v>
      </c>
      <c r="BI138" s="2">
        <v>0.16887720000000001</v>
      </c>
      <c r="BJ138" s="2">
        <v>26.6</v>
      </c>
      <c r="BK138" s="2">
        <v>0.5</v>
      </c>
      <c r="BL138" s="2">
        <v>0.56458059999999999</v>
      </c>
      <c r="BM138" s="2">
        <v>0.85258970000000001</v>
      </c>
      <c r="BN138" s="2">
        <v>3.6668658000000001</v>
      </c>
      <c r="BO138" s="2">
        <v>7.0505304000000004</v>
      </c>
      <c r="BP138" s="2">
        <v>3.1893417999999998</v>
      </c>
      <c r="BQ138" s="2">
        <v>8.6125039999999995</v>
      </c>
      <c r="BR138" s="2">
        <v>1.935298</v>
      </c>
      <c r="BS138" s="2">
        <v>0.30407060000000002</v>
      </c>
      <c r="BT138" s="2">
        <v>21.5</v>
      </c>
      <c r="BU138" s="2">
        <v>0.5</v>
      </c>
      <c r="BV138" s="2">
        <v>0.1208429</v>
      </c>
      <c r="BW138" s="2">
        <v>0.71725709999999998</v>
      </c>
      <c r="BX138" s="2">
        <v>3.6642084000000001</v>
      </c>
      <c r="BY138" s="2">
        <v>2.3711555</v>
      </c>
      <c r="BZ138" s="2">
        <v>2.7873565999999999</v>
      </c>
      <c r="CA138" s="2">
        <v>9.1137352000000007</v>
      </c>
      <c r="CB138" s="2">
        <v>1.9022291</v>
      </c>
      <c r="CC138" s="2">
        <v>0.32790970000000003</v>
      </c>
      <c r="CD138" s="2">
        <v>27.1</v>
      </c>
      <c r="CE138" s="2">
        <v>0.5</v>
      </c>
      <c r="CF138" s="2">
        <v>0.42056290000000002</v>
      </c>
      <c r="CG138" s="2">
        <v>0.81244720000000004</v>
      </c>
      <c r="CH138" s="2">
        <v>3.9394140000000002</v>
      </c>
      <c r="CI138" s="2">
        <v>6.3645778000000002</v>
      </c>
      <c r="CJ138" s="2">
        <v>3.0553772000000001</v>
      </c>
      <c r="CK138" s="2">
        <v>9.7219218999999999</v>
      </c>
      <c r="CL138" s="2">
        <v>2.0352654000000001</v>
      </c>
      <c r="CM138" s="2">
        <v>0.32790970000000003</v>
      </c>
      <c r="CO138" t="str">
        <f t="shared" si="206"/>
        <v>MN_Dakota0470</v>
      </c>
      <c r="CP138">
        <f t="shared" si="207"/>
        <v>27.6</v>
      </c>
      <c r="CQ138">
        <f t="shared" si="208"/>
        <v>0.5</v>
      </c>
      <c r="CR138">
        <f t="shared" si="209"/>
        <v>0.56774060000000004</v>
      </c>
      <c r="CS138">
        <f t="shared" si="210"/>
        <v>0.85757810000000001</v>
      </c>
      <c r="CT138">
        <f t="shared" si="211"/>
        <v>3.8759600999999999</v>
      </c>
      <c r="CU138">
        <f t="shared" si="212"/>
        <v>7.0831146</v>
      </c>
      <c r="CV138">
        <f t="shared" si="213"/>
        <v>3.4652788999999999</v>
      </c>
      <c r="CW138">
        <f t="shared" si="214"/>
        <v>8.9837369999999996</v>
      </c>
      <c r="CX138">
        <f t="shared" si="215"/>
        <v>2.0402954000000002</v>
      </c>
      <c r="CY138">
        <f t="shared" si="216"/>
        <v>0.30407060000000002</v>
      </c>
      <c r="CZ138">
        <f t="shared" si="217"/>
        <v>1.9999999999999929</v>
      </c>
      <c r="DA138">
        <f t="shared" si="218"/>
        <v>0.5</v>
      </c>
      <c r="DB138">
        <f t="shared" si="219"/>
        <v>1.531199999999977E-2</v>
      </c>
      <c r="DC138">
        <f t="shared" si="220"/>
        <v>-0.11356630000000012</v>
      </c>
      <c r="DD138">
        <f t="shared" si="221"/>
        <v>0.10100560000000103</v>
      </c>
      <c r="DE138">
        <f t="shared" si="222"/>
        <v>0.33336810000000039</v>
      </c>
      <c r="DF138">
        <f t="shared" si="223"/>
        <v>-0.29750239999999994</v>
      </c>
      <c r="DG138">
        <f t="shared" si="224"/>
        <v>0.69027520000000209</v>
      </c>
      <c r="DH138">
        <f t="shared" si="225"/>
        <v>0.31963399999999909</v>
      </c>
      <c r="DI138">
        <f t="shared" si="226"/>
        <v>0.24039450000000001</v>
      </c>
      <c r="DJ138">
        <f t="shared" si="227"/>
        <v>0.30000000000000071</v>
      </c>
      <c r="DK138">
        <f t="shared" si="228"/>
        <v>0</v>
      </c>
      <c r="DL138">
        <f t="shared" si="229"/>
        <v>2.2350199999999987E-2</v>
      </c>
      <c r="DM138">
        <f t="shared" si="230"/>
        <v>0</v>
      </c>
      <c r="DN138">
        <f t="shared" si="231"/>
        <v>5.8888899999999911E-2</v>
      </c>
      <c r="DO138">
        <f t="shared" si="232"/>
        <v>0</v>
      </c>
      <c r="DP138">
        <f t="shared" si="233"/>
        <v>4.6971000000000096E-3</v>
      </c>
      <c r="DQ138">
        <f t="shared" si="234"/>
        <v>0.19716260000000041</v>
      </c>
      <c r="DR138">
        <f t="shared" si="235"/>
        <v>3.5438800000000104E-2</v>
      </c>
      <c r="DS138">
        <f t="shared" si="236"/>
        <v>0</v>
      </c>
      <c r="DT138">
        <f t="shared" si="237"/>
        <v>0.10000000000000142</v>
      </c>
      <c r="DU138">
        <f t="shared" si="238"/>
        <v>0</v>
      </c>
      <c r="DV138">
        <f t="shared" si="239"/>
        <v>9.8928900000000042E-2</v>
      </c>
      <c r="DW138">
        <f t="shared" si="240"/>
        <v>4.8402500000000015E-2</v>
      </c>
      <c r="DX138">
        <f t="shared" si="241"/>
        <v>-0.14627390000000018</v>
      </c>
      <c r="DY138">
        <f t="shared" si="242"/>
        <v>0.76614330000000042</v>
      </c>
      <c r="DZ138">
        <f t="shared" si="243"/>
        <v>0.2148604999999999</v>
      </c>
      <c r="EA138">
        <f t="shared" si="244"/>
        <v>-0.77844050000000031</v>
      </c>
      <c r="EB138">
        <f t="shared" si="245"/>
        <v>-2.0120299999999869E-2</v>
      </c>
      <c r="EC138">
        <f t="shared" si="246"/>
        <v>-2.3839100000000002E-2</v>
      </c>
      <c r="ED138">
        <f t="shared" si="247"/>
        <v>0.10000000000000142</v>
      </c>
      <c r="EE138">
        <f t="shared" si="248"/>
        <v>0</v>
      </c>
      <c r="EF138">
        <f t="shared" si="249"/>
        <v>1.2750000000005812E-4</v>
      </c>
      <c r="EG138">
        <f t="shared" si="250"/>
        <v>8.5800000000024745E-5</v>
      </c>
      <c r="EH138">
        <f t="shared" si="251"/>
        <v>2.8391599999999961E-2</v>
      </c>
      <c r="EI138">
        <f t="shared" si="252"/>
        <v>7.0809999999976725E-4</v>
      </c>
      <c r="EJ138">
        <f t="shared" si="253"/>
        <v>8.5760000000001391E-3</v>
      </c>
      <c r="EK138">
        <f t="shared" si="254"/>
        <v>8.7074299999999383E-2</v>
      </c>
      <c r="EL138">
        <f t="shared" si="255"/>
        <v>1.6612999999999989E-2</v>
      </c>
      <c r="EM138">
        <f t="shared" si="256"/>
        <v>0</v>
      </c>
      <c r="EN138">
        <f t="shared" si="257"/>
        <v>7.4000000000000021</v>
      </c>
      <c r="EO138">
        <f t="shared" si="258"/>
        <v>0</v>
      </c>
      <c r="EP138">
        <f t="shared" si="259"/>
        <v>5.5154499999999995E-2</v>
      </c>
      <c r="EQ138">
        <f t="shared" si="260"/>
        <v>5.071480000000006E-2</v>
      </c>
      <c r="ER138">
        <f t="shared" si="261"/>
        <v>1.5697179000000001</v>
      </c>
      <c r="ES138">
        <f t="shared" si="262"/>
        <v>0.28505659999999988</v>
      </c>
      <c r="ET138">
        <f t="shared" si="263"/>
        <v>2.3587764</v>
      </c>
      <c r="EU138">
        <f t="shared" si="264"/>
        <v>2.4306773999999995</v>
      </c>
      <c r="EV138">
        <f t="shared" si="265"/>
        <v>0.71583450000000015</v>
      </c>
      <c r="EW138">
        <f t="shared" si="266"/>
        <v>0</v>
      </c>
      <c r="EX138">
        <f t="shared" si="267"/>
        <v>10.100000000000001</v>
      </c>
      <c r="EY138">
        <f t="shared" si="268"/>
        <v>0</v>
      </c>
      <c r="EZ138">
        <f t="shared" si="269"/>
        <v>-0.22136789999999995</v>
      </c>
      <c r="FA138">
        <f t="shared" si="270"/>
        <v>0.68150100000000002</v>
      </c>
      <c r="FB138">
        <f t="shared" si="271"/>
        <v>1.9068379</v>
      </c>
      <c r="FC138">
        <f t="shared" si="272"/>
        <v>0.23475840000000048</v>
      </c>
      <c r="FD138">
        <f t="shared" si="273"/>
        <v>-0.18788980000000022</v>
      </c>
      <c r="FE138">
        <f t="shared" si="274"/>
        <v>6.8539380999999997</v>
      </c>
      <c r="FF138">
        <f t="shared" si="275"/>
        <v>0.72480170000000022</v>
      </c>
      <c r="FG138">
        <f t="shared" si="276"/>
        <v>0.13519340000000002</v>
      </c>
      <c r="FH138">
        <f t="shared" si="277"/>
        <v>1</v>
      </c>
      <c r="FI138">
        <f t="shared" si="278"/>
        <v>0</v>
      </c>
      <c r="FJ138">
        <f t="shared" si="279"/>
        <v>3.1600000000000517E-3</v>
      </c>
      <c r="FK138">
        <f t="shared" si="280"/>
        <v>4.9884000000000039E-3</v>
      </c>
      <c r="FL138">
        <f t="shared" si="281"/>
        <v>0.20909429999999984</v>
      </c>
      <c r="FM138">
        <f t="shared" si="282"/>
        <v>3.2584199999999619E-2</v>
      </c>
      <c r="FN138">
        <f t="shared" si="283"/>
        <v>0.27593710000000016</v>
      </c>
      <c r="FO138">
        <f t="shared" si="284"/>
        <v>0.37123300000000015</v>
      </c>
      <c r="FP138">
        <f t="shared" si="285"/>
        <v>0.10499740000000024</v>
      </c>
      <c r="FQ138">
        <f t="shared" si="286"/>
        <v>0</v>
      </c>
      <c r="FR138">
        <f t="shared" si="287"/>
        <v>6.1000000000000014</v>
      </c>
      <c r="FS138">
        <f t="shared" si="288"/>
        <v>0</v>
      </c>
      <c r="FT138">
        <f t="shared" si="289"/>
        <v>0.44689770000000006</v>
      </c>
      <c r="FU138">
        <f t="shared" si="290"/>
        <v>0.14032100000000003</v>
      </c>
      <c r="FV138">
        <f t="shared" si="291"/>
        <v>0.21175169999999977</v>
      </c>
      <c r="FW138">
        <f t="shared" si="292"/>
        <v>4.7119590999999996</v>
      </c>
      <c r="FX138">
        <f t="shared" si="293"/>
        <v>0.67792230000000009</v>
      </c>
      <c r="FY138">
        <f t="shared" si="294"/>
        <v>-0.12999820000000106</v>
      </c>
      <c r="FZ138">
        <f t="shared" si="295"/>
        <v>0.1380663000000002</v>
      </c>
      <c r="GA138">
        <f t="shared" si="296"/>
        <v>-2.3839100000000002E-2</v>
      </c>
      <c r="GB138">
        <f t="shared" si="297"/>
        <v>0.5</v>
      </c>
      <c r="GC138">
        <f t="shared" si="298"/>
        <v>0</v>
      </c>
      <c r="GD138">
        <f t="shared" si="299"/>
        <v>0.14717770000000002</v>
      </c>
      <c r="GE138">
        <f t="shared" si="300"/>
        <v>4.5130899999999974E-2</v>
      </c>
      <c r="GF138">
        <f t="shared" si="301"/>
        <v>-6.3453900000000285E-2</v>
      </c>
      <c r="GG138">
        <f t="shared" si="302"/>
        <v>0.71853679999999986</v>
      </c>
      <c r="GH138">
        <f t="shared" si="303"/>
        <v>0.40990169999999981</v>
      </c>
      <c r="GI138">
        <f t="shared" si="304"/>
        <v>-0.73818490000000025</v>
      </c>
      <c r="GJ138">
        <f t="shared" si="305"/>
        <v>5.03000000000009E-3</v>
      </c>
      <c r="GK138">
        <f t="shared" si="306"/>
        <v>-2.3839100000000002E-2</v>
      </c>
    </row>
    <row r="139" spans="1:193" x14ac:dyDescent="0.25">
      <c r="A139" t="s">
        <v>481</v>
      </c>
      <c r="B139">
        <v>25.3</v>
      </c>
      <c r="C139">
        <v>0.5</v>
      </c>
      <c r="D139">
        <v>0.65474310000000002</v>
      </c>
      <c r="E139">
        <v>1.0088360000000001</v>
      </c>
      <c r="F139">
        <v>3.5678443999999998</v>
      </c>
      <c r="G139">
        <v>5.9530792000000003</v>
      </c>
      <c r="H139">
        <v>3.2222814999999998</v>
      </c>
      <c r="I139">
        <v>8.3224839999999993</v>
      </c>
      <c r="J139">
        <v>1.8177934</v>
      </c>
      <c r="K139">
        <v>0.33627400000000002</v>
      </c>
      <c r="L139" s="2">
        <v>25.1</v>
      </c>
      <c r="M139" s="2">
        <v>0.5</v>
      </c>
      <c r="N139" s="2">
        <v>0.62311510000000003</v>
      </c>
      <c r="O139" s="2">
        <v>1.0088360000000001</v>
      </c>
      <c r="P139" s="2">
        <v>3.5258327</v>
      </c>
      <c r="Q139" s="2">
        <v>5.9530792000000003</v>
      </c>
      <c r="R139" s="2">
        <v>3.2174472999999999</v>
      </c>
      <c r="S139" s="2">
        <v>8.1835623000000002</v>
      </c>
      <c r="T139" s="2">
        <v>1.7925856</v>
      </c>
      <c r="U139" s="2">
        <v>0.33627400000000002</v>
      </c>
      <c r="V139" s="2">
        <v>25.1</v>
      </c>
      <c r="W139" s="2">
        <v>0.5</v>
      </c>
      <c r="X139" s="2">
        <v>0.65094580000000002</v>
      </c>
      <c r="Y139" s="2">
        <v>0.99940859999999998</v>
      </c>
      <c r="Z139" s="2">
        <v>3.5510022999999999</v>
      </c>
      <c r="AA139" s="2">
        <v>5.8593893000000001</v>
      </c>
      <c r="AB139" s="2">
        <v>3.2133020999999999</v>
      </c>
      <c r="AC139" s="2">
        <v>8.2754048999999998</v>
      </c>
      <c r="AD139" s="2">
        <v>1.8085659000000001</v>
      </c>
      <c r="AE139" s="2">
        <v>0.33627400000000002</v>
      </c>
      <c r="AF139" s="2">
        <v>25.2</v>
      </c>
      <c r="AG139" s="2">
        <v>0.5</v>
      </c>
      <c r="AH139" s="2">
        <v>0.65460099999999999</v>
      </c>
      <c r="AI139" s="2">
        <v>1.0087351</v>
      </c>
      <c r="AJ139" s="2">
        <v>3.5390537000000002</v>
      </c>
      <c r="AK139" s="2">
        <v>5.9524837000000002</v>
      </c>
      <c r="AL139" s="2">
        <v>3.2143641000000001</v>
      </c>
      <c r="AM139" s="2">
        <v>8.2329950000000007</v>
      </c>
      <c r="AN139" s="2">
        <v>1.8011941</v>
      </c>
      <c r="AO139" s="2">
        <v>0.33627400000000002</v>
      </c>
      <c r="AP139" s="2">
        <v>18.3</v>
      </c>
      <c r="AQ139" s="2">
        <v>0.5</v>
      </c>
      <c r="AR139" s="2">
        <v>0.53424039999999995</v>
      </c>
      <c r="AS139" s="2">
        <v>0.88992519999999997</v>
      </c>
      <c r="AT139" s="2">
        <v>2.0979275999999998</v>
      </c>
      <c r="AU139" s="2">
        <v>5.8612007999999998</v>
      </c>
      <c r="AV139" s="2">
        <v>1.1370355999999999</v>
      </c>
      <c r="AW139" s="2">
        <v>5.8259344000000004</v>
      </c>
      <c r="AX139" s="2">
        <v>1.2342428000000001</v>
      </c>
      <c r="AY139" s="2">
        <v>0.31016670000000002</v>
      </c>
      <c r="AZ139" s="2">
        <v>17.7</v>
      </c>
      <c r="BA139" s="2">
        <v>0.5</v>
      </c>
      <c r="BB139" s="2">
        <v>0.65444670000000005</v>
      </c>
      <c r="BC139" s="2">
        <v>0.17629110000000001</v>
      </c>
      <c r="BD139" s="2">
        <v>2.5205679000000001</v>
      </c>
      <c r="BE139" s="2">
        <v>4.5662203000000003</v>
      </c>
      <c r="BF139" s="2">
        <v>3.7908206</v>
      </c>
      <c r="BG139" s="2">
        <v>3.8521999999999998</v>
      </c>
      <c r="BH139" s="2">
        <v>1.3875363000000001</v>
      </c>
      <c r="BI139" s="2">
        <v>0.30219059999999998</v>
      </c>
      <c r="BJ139" s="2">
        <v>24.6</v>
      </c>
      <c r="BK139" s="2">
        <v>0.5</v>
      </c>
      <c r="BL139" s="2">
        <v>0.6520473</v>
      </c>
      <c r="BM139" s="2">
        <v>1.0057311</v>
      </c>
      <c r="BN139" s="2">
        <v>3.4181436999999999</v>
      </c>
      <c r="BO139" s="2">
        <v>5.9402666000000002</v>
      </c>
      <c r="BP139" s="2">
        <v>3.0373076999999999</v>
      </c>
      <c r="BQ139" s="2">
        <v>8.0359154000000004</v>
      </c>
      <c r="BR139" s="2">
        <v>1.7477672</v>
      </c>
      <c r="BS139" s="2">
        <v>0.33627400000000002</v>
      </c>
      <c r="BT139" s="2">
        <v>19.5</v>
      </c>
      <c r="BU139" s="2">
        <v>0.5</v>
      </c>
      <c r="BV139" s="2">
        <v>0.1823206</v>
      </c>
      <c r="BW139" s="2">
        <v>0.89793999999999996</v>
      </c>
      <c r="BX139" s="2">
        <v>3.2335885000000002</v>
      </c>
      <c r="BY139" s="2">
        <v>2.2157320999999999</v>
      </c>
      <c r="BZ139" s="2">
        <v>2.6829776999999999</v>
      </c>
      <c r="CA139" s="2">
        <v>7.8361907000000004</v>
      </c>
      <c r="CB139" s="2">
        <v>1.6747897</v>
      </c>
      <c r="CC139" s="2">
        <v>0.33716819999999997</v>
      </c>
      <c r="CD139" s="2">
        <v>24.8</v>
      </c>
      <c r="CE139" s="2">
        <v>0.5</v>
      </c>
      <c r="CF139" s="2">
        <v>0.58818130000000002</v>
      </c>
      <c r="CG139" s="2">
        <v>1.0051732</v>
      </c>
      <c r="CH139" s="2">
        <v>3.4601478999999999</v>
      </c>
      <c r="CI139" s="2">
        <v>5.9189067</v>
      </c>
      <c r="CJ139" s="2">
        <v>3.0085725999999999</v>
      </c>
      <c r="CK139" s="2">
        <v>8.2141829000000008</v>
      </c>
      <c r="CL139" s="2">
        <v>1.7754639000000001</v>
      </c>
      <c r="CM139" s="2">
        <v>0.33627400000000002</v>
      </c>
      <c r="CO139" t="str">
        <f t="shared" si="206"/>
        <v>MN_Hennepin0961</v>
      </c>
      <c r="CP139">
        <f t="shared" si="207"/>
        <v>25.3</v>
      </c>
      <c r="CQ139">
        <f t="shared" si="208"/>
        <v>0.5</v>
      </c>
      <c r="CR139">
        <f t="shared" si="209"/>
        <v>0.65474310000000002</v>
      </c>
      <c r="CS139">
        <f t="shared" si="210"/>
        <v>1.0088360000000001</v>
      </c>
      <c r="CT139">
        <f t="shared" si="211"/>
        <v>3.5678443999999998</v>
      </c>
      <c r="CU139">
        <f t="shared" si="212"/>
        <v>5.9530792000000003</v>
      </c>
      <c r="CV139">
        <f t="shared" si="213"/>
        <v>3.2222814999999998</v>
      </c>
      <c r="CW139">
        <f t="shared" si="214"/>
        <v>8.3224839999999993</v>
      </c>
      <c r="CX139">
        <f t="shared" si="215"/>
        <v>1.8177934</v>
      </c>
      <c r="CY139">
        <f t="shared" si="216"/>
        <v>0.33627400000000002</v>
      </c>
      <c r="CZ139">
        <f t="shared" si="217"/>
        <v>3.1999999999999993</v>
      </c>
      <c r="DA139">
        <f t="shared" si="218"/>
        <v>0.5</v>
      </c>
      <c r="DB139">
        <f t="shared" si="219"/>
        <v>-4.3303500000000161E-2</v>
      </c>
      <c r="DC139">
        <f t="shared" si="220"/>
        <v>-6.9811700000000476E-2</v>
      </c>
      <c r="DD139">
        <f t="shared" si="221"/>
        <v>0.37135350000000145</v>
      </c>
      <c r="DE139">
        <f t="shared" si="222"/>
        <v>0.59572429999999787</v>
      </c>
      <c r="DF139">
        <f t="shared" si="223"/>
        <v>0.745857200000001</v>
      </c>
      <c r="DG139">
        <f t="shared" si="224"/>
        <v>0.19899760000000732</v>
      </c>
      <c r="DH139">
        <f t="shared" si="225"/>
        <v>0.4975917000000003</v>
      </c>
      <c r="DI139">
        <f t="shared" si="226"/>
        <v>0.27697749999999993</v>
      </c>
      <c r="DJ139">
        <f t="shared" si="227"/>
        <v>0.19999999999999929</v>
      </c>
      <c r="DK139">
        <f t="shared" si="228"/>
        <v>0</v>
      </c>
      <c r="DL139">
        <f t="shared" si="229"/>
        <v>3.1627999999999989E-2</v>
      </c>
      <c r="DM139">
        <f t="shared" si="230"/>
        <v>0</v>
      </c>
      <c r="DN139">
        <f t="shared" si="231"/>
        <v>4.2011699999999763E-2</v>
      </c>
      <c r="DO139">
        <f t="shared" si="232"/>
        <v>0</v>
      </c>
      <c r="DP139">
        <f t="shared" si="233"/>
        <v>4.8341999999998997E-3</v>
      </c>
      <c r="DQ139">
        <f t="shared" si="234"/>
        <v>0.13892169999999915</v>
      </c>
      <c r="DR139">
        <f t="shared" si="235"/>
        <v>2.5207800000000002E-2</v>
      </c>
      <c r="DS139">
        <f t="shared" si="236"/>
        <v>0</v>
      </c>
      <c r="DT139">
        <f t="shared" si="237"/>
        <v>0.19999999999999929</v>
      </c>
      <c r="DU139">
        <f t="shared" si="238"/>
        <v>0</v>
      </c>
      <c r="DV139">
        <f t="shared" si="239"/>
        <v>3.7973000000000035E-3</v>
      </c>
      <c r="DW139">
        <f t="shared" si="240"/>
        <v>9.4274000000000857E-3</v>
      </c>
      <c r="DX139">
        <f t="shared" si="241"/>
        <v>1.684209999999986E-2</v>
      </c>
      <c r="DY139">
        <f t="shared" si="242"/>
        <v>9.3689900000000215E-2</v>
      </c>
      <c r="DZ139">
        <f t="shared" si="243"/>
        <v>8.9793999999998597E-3</v>
      </c>
      <c r="EA139">
        <f t="shared" si="244"/>
        <v>4.7079099999999485E-2</v>
      </c>
      <c r="EB139">
        <f t="shared" si="245"/>
        <v>9.2274999999999441E-3</v>
      </c>
      <c r="EC139">
        <f t="shared" si="246"/>
        <v>0</v>
      </c>
      <c r="ED139">
        <f t="shared" si="247"/>
        <v>0.10000000000000142</v>
      </c>
      <c r="EE139">
        <f t="shared" si="248"/>
        <v>0</v>
      </c>
      <c r="EF139">
        <f t="shared" si="249"/>
        <v>1.4210000000003387E-4</v>
      </c>
      <c r="EG139">
        <f t="shared" si="250"/>
        <v>1.0090000000007038E-4</v>
      </c>
      <c r="EH139">
        <f t="shared" si="251"/>
        <v>2.8790699999999614E-2</v>
      </c>
      <c r="EI139">
        <f t="shared" si="252"/>
        <v>5.955000000001931E-4</v>
      </c>
      <c r="EJ139">
        <f t="shared" si="253"/>
        <v>7.9173999999997413E-3</v>
      </c>
      <c r="EK139">
        <f t="shared" si="254"/>
        <v>8.9488999999998597E-2</v>
      </c>
      <c r="EL139">
        <f t="shared" si="255"/>
        <v>1.6599299999999984E-2</v>
      </c>
      <c r="EM139">
        <f t="shared" si="256"/>
        <v>0</v>
      </c>
      <c r="EN139">
        <f t="shared" si="257"/>
        <v>7</v>
      </c>
      <c r="EO139">
        <f t="shared" si="258"/>
        <v>0</v>
      </c>
      <c r="EP139">
        <f t="shared" si="259"/>
        <v>0.12050270000000007</v>
      </c>
      <c r="EQ139">
        <f t="shared" si="260"/>
        <v>0.11891080000000009</v>
      </c>
      <c r="ER139">
        <f t="shared" si="261"/>
        <v>1.4699168</v>
      </c>
      <c r="ES139">
        <f t="shared" si="262"/>
        <v>9.1878400000000582E-2</v>
      </c>
      <c r="ET139">
        <f t="shared" si="263"/>
        <v>2.0852458999999999</v>
      </c>
      <c r="EU139">
        <f t="shared" si="264"/>
        <v>2.4965495999999989</v>
      </c>
      <c r="EV139">
        <f t="shared" si="265"/>
        <v>0.58355059999999992</v>
      </c>
      <c r="EW139">
        <f t="shared" si="266"/>
        <v>2.61073E-2</v>
      </c>
      <c r="EX139">
        <f t="shared" si="267"/>
        <v>7.6000000000000014</v>
      </c>
      <c r="EY139">
        <f t="shared" si="268"/>
        <v>0</v>
      </c>
      <c r="EZ139">
        <f t="shared" si="269"/>
        <v>2.9639999999997446E-4</v>
      </c>
      <c r="FA139">
        <f t="shared" si="270"/>
        <v>0.83254490000000003</v>
      </c>
      <c r="FB139">
        <f t="shared" si="271"/>
        <v>1.0472764999999997</v>
      </c>
      <c r="FC139">
        <f t="shared" si="272"/>
        <v>1.3868589</v>
      </c>
      <c r="FD139">
        <f t="shared" si="273"/>
        <v>-0.56853910000000019</v>
      </c>
      <c r="FE139">
        <f t="shared" si="274"/>
        <v>4.4702839999999995</v>
      </c>
      <c r="FF139">
        <f t="shared" si="275"/>
        <v>0.43025709999999995</v>
      </c>
      <c r="FG139">
        <f t="shared" si="276"/>
        <v>3.4083400000000041E-2</v>
      </c>
      <c r="FH139">
        <f t="shared" si="277"/>
        <v>0.69999999999999929</v>
      </c>
      <c r="FI139">
        <f t="shared" si="278"/>
        <v>0</v>
      </c>
      <c r="FJ139">
        <f t="shared" si="279"/>
        <v>2.695800000000026E-3</v>
      </c>
      <c r="FK139">
        <f t="shared" si="280"/>
        <v>3.104900000000077E-3</v>
      </c>
      <c r="FL139">
        <f t="shared" si="281"/>
        <v>0.14970069999999991</v>
      </c>
      <c r="FM139">
        <f t="shared" si="282"/>
        <v>1.2812600000000174E-2</v>
      </c>
      <c r="FN139">
        <f t="shared" si="283"/>
        <v>0.18497379999999986</v>
      </c>
      <c r="FO139">
        <f t="shared" si="284"/>
        <v>0.28656859999999895</v>
      </c>
      <c r="FP139">
        <f t="shared" si="285"/>
        <v>7.0026200000000038E-2</v>
      </c>
      <c r="FQ139">
        <f t="shared" si="286"/>
        <v>0</v>
      </c>
      <c r="FR139">
        <f t="shared" si="287"/>
        <v>5.8000000000000007</v>
      </c>
      <c r="FS139">
        <f t="shared" si="288"/>
        <v>0</v>
      </c>
      <c r="FT139">
        <f t="shared" si="289"/>
        <v>0.47242250000000002</v>
      </c>
      <c r="FU139">
        <f t="shared" si="290"/>
        <v>0.11089600000000011</v>
      </c>
      <c r="FV139">
        <f t="shared" si="291"/>
        <v>0.33425589999999961</v>
      </c>
      <c r="FW139">
        <f t="shared" si="292"/>
        <v>3.7373471000000005</v>
      </c>
      <c r="FX139">
        <f t="shared" si="293"/>
        <v>0.53930379999999989</v>
      </c>
      <c r="FY139">
        <f t="shared" si="294"/>
        <v>0.48629329999999893</v>
      </c>
      <c r="FZ139">
        <f t="shared" si="295"/>
        <v>0.14300369999999996</v>
      </c>
      <c r="GA139">
        <f t="shared" si="296"/>
        <v>-8.9419999999995614E-4</v>
      </c>
      <c r="GB139">
        <f t="shared" si="297"/>
        <v>0.5</v>
      </c>
      <c r="GC139">
        <f t="shared" si="298"/>
        <v>0</v>
      </c>
      <c r="GD139">
        <f t="shared" si="299"/>
        <v>6.6561800000000004E-2</v>
      </c>
      <c r="GE139">
        <f t="shared" si="300"/>
        <v>3.6628000000000771E-3</v>
      </c>
      <c r="GF139">
        <f t="shared" si="301"/>
        <v>0.10769649999999986</v>
      </c>
      <c r="GG139">
        <f t="shared" si="302"/>
        <v>3.4172500000000383E-2</v>
      </c>
      <c r="GH139">
        <f t="shared" si="303"/>
        <v>0.21370889999999987</v>
      </c>
      <c r="GI139">
        <f t="shared" si="304"/>
        <v>0.10830109999999848</v>
      </c>
      <c r="GJ139">
        <f t="shared" si="305"/>
        <v>4.2329499999999909E-2</v>
      </c>
      <c r="GK139">
        <f t="shared" si="306"/>
        <v>0</v>
      </c>
    </row>
    <row r="140" spans="1:193" x14ac:dyDescent="0.25">
      <c r="A140" t="s">
        <v>482</v>
      </c>
      <c r="B140">
        <v>27.8</v>
      </c>
      <c r="C140">
        <v>0.5</v>
      </c>
      <c r="D140">
        <v>0.53650220000000004</v>
      </c>
      <c r="E140">
        <v>0.91050019999999998</v>
      </c>
      <c r="F140">
        <v>4.0835657000000003</v>
      </c>
      <c r="G140">
        <v>6.1199507999999998</v>
      </c>
      <c r="H140">
        <v>3.3722002999999998</v>
      </c>
      <c r="I140">
        <v>9.8389071999999995</v>
      </c>
      <c r="J140">
        <v>2.0896766000000002</v>
      </c>
      <c r="K140">
        <v>0.35980830000000003</v>
      </c>
      <c r="L140" s="2">
        <v>27.5</v>
      </c>
      <c r="M140" s="2">
        <v>0.5</v>
      </c>
      <c r="N140" s="2">
        <v>0.58917900000000001</v>
      </c>
      <c r="O140" s="2">
        <v>0.99487150000000002</v>
      </c>
      <c r="P140" s="2">
        <v>3.9060955000000002</v>
      </c>
      <c r="Q140" s="2">
        <v>6.5330409999999999</v>
      </c>
      <c r="R140" s="2">
        <v>3.4073726999999998</v>
      </c>
      <c r="S140" s="2">
        <v>9.2210368999999996</v>
      </c>
      <c r="T140" s="2">
        <v>1.9898224</v>
      </c>
      <c r="U140" s="2">
        <v>0.36124420000000002</v>
      </c>
      <c r="V140" s="2">
        <v>27.6</v>
      </c>
      <c r="W140" s="2">
        <v>0.5</v>
      </c>
      <c r="X140" s="2">
        <v>0.53415230000000002</v>
      </c>
      <c r="Y140" s="2">
        <v>0.90499620000000003</v>
      </c>
      <c r="Z140" s="2">
        <v>4.0720577000000002</v>
      </c>
      <c r="AA140" s="2">
        <v>6.0609818000000004</v>
      </c>
      <c r="AB140" s="2">
        <v>3.3666358000000001</v>
      </c>
      <c r="AC140" s="2">
        <v>9.8061398999999998</v>
      </c>
      <c r="AD140" s="2">
        <v>2.0833024999999998</v>
      </c>
      <c r="AE140" s="2">
        <v>0.35980830000000003</v>
      </c>
      <c r="AF140" s="2">
        <v>27.6</v>
      </c>
      <c r="AG140" s="2">
        <v>0.5</v>
      </c>
      <c r="AH140" s="2">
        <v>0.53636720000000004</v>
      </c>
      <c r="AI140" s="2">
        <v>0.91040920000000003</v>
      </c>
      <c r="AJ140" s="2">
        <v>4.0524601999999996</v>
      </c>
      <c r="AK140" s="2">
        <v>6.1193384999999996</v>
      </c>
      <c r="AL140" s="2">
        <v>3.3640987999999998</v>
      </c>
      <c r="AM140" s="2">
        <v>9.7418546999999993</v>
      </c>
      <c r="AN140" s="2">
        <v>2.0714769</v>
      </c>
      <c r="AO140" s="2">
        <v>0.35980830000000003</v>
      </c>
      <c r="AP140" s="2">
        <v>20.399999999999999</v>
      </c>
      <c r="AQ140" s="2">
        <v>0.5</v>
      </c>
      <c r="AR140" s="2">
        <v>0.57274290000000005</v>
      </c>
      <c r="AS140" s="2">
        <v>0.97399999999999998</v>
      </c>
      <c r="AT140" s="2">
        <v>2.3791465999999999</v>
      </c>
      <c r="AU140" s="2">
        <v>6.4237131999999999</v>
      </c>
      <c r="AV140" s="2">
        <v>1.1582665000000001</v>
      </c>
      <c r="AW140" s="2">
        <v>6.7653660999999996</v>
      </c>
      <c r="AX140" s="2">
        <v>1.3477131</v>
      </c>
      <c r="AY140" s="2">
        <v>0.36135460000000003</v>
      </c>
      <c r="AZ140" s="2">
        <v>18.100000000000001</v>
      </c>
      <c r="BA140" s="2">
        <v>0.5</v>
      </c>
      <c r="BB140" s="2">
        <v>0.84245409999999998</v>
      </c>
      <c r="BC140" s="2">
        <v>0.20361670000000001</v>
      </c>
      <c r="BD140" s="2">
        <v>2.1447007999999999</v>
      </c>
      <c r="BE140" s="2">
        <v>6.0895695999999999</v>
      </c>
      <c r="BF140" s="2">
        <v>4.3567266</v>
      </c>
      <c r="BG140" s="2">
        <v>2.1824515</v>
      </c>
      <c r="BH140" s="2">
        <v>1.5217122000000001</v>
      </c>
      <c r="BI140" s="2">
        <v>0.2728817</v>
      </c>
      <c r="BJ140" s="2">
        <v>26.9</v>
      </c>
      <c r="BK140" s="2">
        <v>0.5</v>
      </c>
      <c r="BL140" s="2">
        <v>0.61457070000000003</v>
      </c>
      <c r="BM140" s="2">
        <v>0.99181269999999999</v>
      </c>
      <c r="BN140" s="2">
        <v>3.7873952000000002</v>
      </c>
      <c r="BO140" s="2">
        <v>6.5173158999999998</v>
      </c>
      <c r="BP140" s="2">
        <v>3.2027404000000002</v>
      </c>
      <c r="BQ140" s="2">
        <v>9.0683726999999994</v>
      </c>
      <c r="BR140" s="2">
        <v>1.9430463</v>
      </c>
      <c r="BS140" s="2">
        <v>0.36124420000000002</v>
      </c>
      <c r="BT140" s="2">
        <v>21.5</v>
      </c>
      <c r="BU140" s="2">
        <v>0.5</v>
      </c>
      <c r="BV140" s="2">
        <v>0.15831909999999999</v>
      </c>
      <c r="BW140" s="2">
        <v>0.84225870000000003</v>
      </c>
      <c r="BX140" s="2">
        <v>3.6058322999999999</v>
      </c>
      <c r="BY140" s="2">
        <v>2.4954882</v>
      </c>
      <c r="BZ140" s="2">
        <v>2.7709882000000001</v>
      </c>
      <c r="CA140" s="2">
        <v>8.9598122</v>
      </c>
      <c r="CB140" s="2">
        <v>1.8775714999999999</v>
      </c>
      <c r="CC140" s="2">
        <v>0.35991869999999998</v>
      </c>
      <c r="CD140" s="2">
        <v>27.3</v>
      </c>
      <c r="CE140" s="2">
        <v>0.5</v>
      </c>
      <c r="CF140" s="2">
        <v>0.48040500000000003</v>
      </c>
      <c r="CG140" s="2">
        <v>0.90777589999999997</v>
      </c>
      <c r="CH140" s="2">
        <v>3.9948999999999999</v>
      </c>
      <c r="CI140" s="2">
        <v>6.0980619999999996</v>
      </c>
      <c r="CJ140" s="2">
        <v>3.1891375000000002</v>
      </c>
      <c r="CK140" s="2">
        <v>9.7628622000000007</v>
      </c>
      <c r="CL140" s="2">
        <v>2.0588793999999999</v>
      </c>
      <c r="CM140" s="2">
        <v>0.35980830000000003</v>
      </c>
      <c r="CO140" t="str">
        <f t="shared" si="206"/>
        <v>MN_Hennepin0963</v>
      </c>
      <c r="CP140">
        <f t="shared" si="207"/>
        <v>27.8</v>
      </c>
      <c r="CQ140">
        <f t="shared" si="208"/>
        <v>0.5</v>
      </c>
      <c r="CR140">
        <f t="shared" si="209"/>
        <v>0.53650220000000004</v>
      </c>
      <c r="CS140">
        <f t="shared" si="210"/>
        <v>0.91050019999999998</v>
      </c>
      <c r="CT140">
        <f t="shared" si="211"/>
        <v>4.0835657000000003</v>
      </c>
      <c r="CU140">
        <f t="shared" si="212"/>
        <v>6.1199507999999998</v>
      </c>
      <c r="CV140">
        <f t="shared" si="213"/>
        <v>3.3722002999999998</v>
      </c>
      <c r="CW140">
        <f t="shared" si="214"/>
        <v>9.8389071999999995</v>
      </c>
      <c r="CX140">
        <f t="shared" si="215"/>
        <v>2.0896766000000002</v>
      </c>
      <c r="CY140">
        <f t="shared" si="216"/>
        <v>0.35980830000000003</v>
      </c>
      <c r="CZ140">
        <f t="shared" si="217"/>
        <v>2.2999999999999972</v>
      </c>
      <c r="DA140">
        <f t="shared" si="218"/>
        <v>0.5</v>
      </c>
      <c r="DB140">
        <f t="shared" si="219"/>
        <v>0.57267489999999988</v>
      </c>
      <c r="DC140">
        <f t="shared" si="220"/>
        <v>0.35623950000000015</v>
      </c>
      <c r="DD140">
        <f t="shared" si="221"/>
        <v>-0.64237160000000149</v>
      </c>
      <c r="DE140">
        <f t="shared" si="222"/>
        <v>3.4978546000000006</v>
      </c>
      <c r="DF140">
        <f t="shared" si="223"/>
        <v>1.2105644000000018</v>
      </c>
      <c r="DG140">
        <f t="shared" si="224"/>
        <v>-3.3644541999999973</v>
      </c>
      <c r="DH140">
        <f t="shared" si="225"/>
        <v>0.2657880999999982</v>
      </c>
      <c r="DI140">
        <f t="shared" si="226"/>
        <v>0.27741019999999994</v>
      </c>
      <c r="DJ140">
        <f t="shared" si="227"/>
        <v>0.30000000000000071</v>
      </c>
      <c r="DK140">
        <f t="shared" si="228"/>
        <v>0</v>
      </c>
      <c r="DL140">
        <f t="shared" si="229"/>
        <v>-5.2676799999999968E-2</v>
      </c>
      <c r="DM140">
        <f t="shared" si="230"/>
        <v>-8.4371300000000038E-2</v>
      </c>
      <c r="DN140">
        <f t="shared" si="231"/>
        <v>0.17747020000000013</v>
      </c>
      <c r="DO140">
        <f t="shared" si="232"/>
        <v>-0.41309020000000007</v>
      </c>
      <c r="DP140">
        <f t="shared" si="233"/>
        <v>-3.5172399999999993E-2</v>
      </c>
      <c r="DQ140">
        <f t="shared" si="234"/>
        <v>0.61787029999999987</v>
      </c>
      <c r="DR140">
        <f t="shared" si="235"/>
        <v>9.9854200000000226E-2</v>
      </c>
      <c r="DS140">
        <f t="shared" si="236"/>
        <v>-1.43589999999999E-3</v>
      </c>
      <c r="DT140">
        <f t="shared" si="237"/>
        <v>0.19999999999999929</v>
      </c>
      <c r="DU140">
        <f t="shared" si="238"/>
        <v>0</v>
      </c>
      <c r="DV140">
        <f t="shared" si="239"/>
        <v>2.3499000000000159E-3</v>
      </c>
      <c r="DW140">
        <f t="shared" si="240"/>
        <v>5.5039999999999534E-3</v>
      </c>
      <c r="DX140">
        <f t="shared" si="241"/>
        <v>1.1508000000000074E-2</v>
      </c>
      <c r="DY140">
        <f t="shared" si="242"/>
        <v>5.8968999999999383E-2</v>
      </c>
      <c r="DZ140">
        <f t="shared" si="243"/>
        <v>5.5644999999997502E-3</v>
      </c>
      <c r="EA140">
        <f t="shared" si="244"/>
        <v>3.2767299999999722E-2</v>
      </c>
      <c r="EB140">
        <f t="shared" si="245"/>
        <v>6.3741000000003822E-3</v>
      </c>
      <c r="EC140">
        <f t="shared" si="246"/>
        <v>0</v>
      </c>
      <c r="ED140">
        <f t="shared" si="247"/>
        <v>0.19999999999999929</v>
      </c>
      <c r="EE140">
        <f t="shared" si="248"/>
        <v>0</v>
      </c>
      <c r="EF140">
        <f t="shared" si="249"/>
        <v>1.3499999999999623E-4</v>
      </c>
      <c r="EG140">
        <f t="shared" si="250"/>
        <v>9.099999999995223E-5</v>
      </c>
      <c r="EH140">
        <f t="shared" si="251"/>
        <v>3.1105500000000674E-2</v>
      </c>
      <c r="EI140">
        <f t="shared" si="252"/>
        <v>6.123000000002321E-4</v>
      </c>
      <c r="EJ140">
        <f t="shared" si="253"/>
        <v>8.1014999999999837E-3</v>
      </c>
      <c r="EK140">
        <f t="shared" si="254"/>
        <v>9.7052500000000208E-2</v>
      </c>
      <c r="EL140">
        <f t="shared" si="255"/>
        <v>1.8199700000000263E-2</v>
      </c>
      <c r="EM140">
        <f t="shared" si="256"/>
        <v>0</v>
      </c>
      <c r="EN140">
        <f t="shared" si="257"/>
        <v>7.4000000000000021</v>
      </c>
      <c r="EO140">
        <f t="shared" si="258"/>
        <v>0</v>
      </c>
      <c r="EP140">
        <f t="shared" si="259"/>
        <v>-3.6240700000000015E-2</v>
      </c>
      <c r="EQ140">
        <f t="shared" si="260"/>
        <v>-6.3499799999999995E-2</v>
      </c>
      <c r="ER140">
        <f t="shared" si="261"/>
        <v>1.7044191000000004</v>
      </c>
      <c r="ES140">
        <f t="shared" si="262"/>
        <v>-0.3037624000000001</v>
      </c>
      <c r="ET140">
        <f t="shared" si="263"/>
        <v>2.2139337999999995</v>
      </c>
      <c r="EU140">
        <f t="shared" si="264"/>
        <v>3.0735410999999999</v>
      </c>
      <c r="EV140">
        <f t="shared" si="265"/>
        <v>0.74196350000000022</v>
      </c>
      <c r="EW140">
        <f t="shared" si="266"/>
        <v>-1.5463000000000005E-3</v>
      </c>
      <c r="EX140">
        <f t="shared" si="267"/>
        <v>9.6999999999999993</v>
      </c>
      <c r="EY140">
        <f t="shared" si="268"/>
        <v>0</v>
      </c>
      <c r="EZ140">
        <f t="shared" si="269"/>
        <v>-0.30595189999999994</v>
      </c>
      <c r="FA140">
        <f t="shared" si="270"/>
        <v>0.7068835</v>
      </c>
      <c r="FB140">
        <f t="shared" si="271"/>
        <v>1.9388649000000004</v>
      </c>
      <c r="FC140">
        <f t="shared" si="272"/>
        <v>3.0381199999999886E-2</v>
      </c>
      <c r="FD140">
        <f t="shared" si="273"/>
        <v>-0.98452630000000019</v>
      </c>
      <c r="FE140">
        <f t="shared" si="274"/>
        <v>7.6564556999999995</v>
      </c>
      <c r="FF140">
        <f t="shared" si="275"/>
        <v>0.56796440000000015</v>
      </c>
      <c r="FG140">
        <f t="shared" si="276"/>
        <v>8.6926600000000021E-2</v>
      </c>
      <c r="FH140">
        <f t="shared" si="277"/>
        <v>0.90000000000000213</v>
      </c>
      <c r="FI140">
        <f t="shared" si="278"/>
        <v>0</v>
      </c>
      <c r="FJ140">
        <f t="shared" si="279"/>
        <v>-7.8068499999999985E-2</v>
      </c>
      <c r="FK140">
        <f t="shared" si="280"/>
        <v>-8.131250000000001E-2</v>
      </c>
      <c r="FL140">
        <f t="shared" si="281"/>
        <v>0.29617050000000011</v>
      </c>
      <c r="FM140">
        <f t="shared" si="282"/>
        <v>-0.39736510000000003</v>
      </c>
      <c r="FN140">
        <f t="shared" si="283"/>
        <v>0.16945989999999966</v>
      </c>
      <c r="FO140">
        <f t="shared" si="284"/>
        <v>0.77053450000000012</v>
      </c>
      <c r="FP140">
        <f t="shared" si="285"/>
        <v>0.14663030000000021</v>
      </c>
      <c r="FQ140">
        <f t="shared" si="286"/>
        <v>-1.43589999999999E-3</v>
      </c>
      <c r="FR140">
        <f t="shared" si="287"/>
        <v>6.3000000000000007</v>
      </c>
      <c r="FS140">
        <f t="shared" si="288"/>
        <v>0</v>
      </c>
      <c r="FT140">
        <f t="shared" si="289"/>
        <v>0.37818310000000005</v>
      </c>
      <c r="FU140">
        <f t="shared" si="290"/>
        <v>6.8241499999999955E-2</v>
      </c>
      <c r="FV140">
        <f t="shared" si="291"/>
        <v>0.47773340000000042</v>
      </c>
      <c r="FW140">
        <f t="shared" si="292"/>
        <v>3.6244625999999998</v>
      </c>
      <c r="FX140">
        <f t="shared" si="293"/>
        <v>0.60121209999999969</v>
      </c>
      <c r="FY140">
        <f t="shared" si="294"/>
        <v>0.87909499999999952</v>
      </c>
      <c r="FZ140">
        <f t="shared" si="295"/>
        <v>0.21210510000000027</v>
      </c>
      <c r="GA140">
        <f t="shared" si="296"/>
        <v>-1.1039999999995498E-4</v>
      </c>
      <c r="GB140">
        <f t="shared" si="297"/>
        <v>0.5</v>
      </c>
      <c r="GC140">
        <f t="shared" si="298"/>
        <v>0</v>
      </c>
      <c r="GD140">
        <f t="shared" si="299"/>
        <v>5.6097200000000014E-2</v>
      </c>
      <c r="GE140">
        <f t="shared" si="300"/>
        <v>2.7243000000000128E-3</v>
      </c>
      <c r="GF140">
        <f t="shared" si="301"/>
        <v>8.8665700000000403E-2</v>
      </c>
      <c r="GG140">
        <f t="shared" si="302"/>
        <v>2.1888800000000153E-2</v>
      </c>
      <c r="GH140">
        <f t="shared" si="303"/>
        <v>0.18306279999999964</v>
      </c>
      <c r="GI140">
        <f t="shared" si="304"/>
        <v>7.6044999999998808E-2</v>
      </c>
      <c r="GJ140">
        <f t="shared" si="305"/>
        <v>3.0797200000000302E-2</v>
      </c>
      <c r="GK140">
        <f t="shared" si="306"/>
        <v>0</v>
      </c>
    </row>
    <row r="141" spans="1:193" x14ac:dyDescent="0.25">
      <c r="A141" t="s">
        <v>483</v>
      </c>
      <c r="B141">
        <v>28.2</v>
      </c>
      <c r="C141">
        <v>0.5</v>
      </c>
      <c r="D141">
        <v>0.61415059999999999</v>
      </c>
      <c r="E141">
        <v>0.95432309999999998</v>
      </c>
      <c r="F141">
        <v>3.4911921000000001</v>
      </c>
      <c r="G141">
        <v>9.2712774000000007</v>
      </c>
      <c r="H141">
        <v>3.1111119</v>
      </c>
      <c r="I141">
        <v>8.1851835000000008</v>
      </c>
      <c r="J141">
        <v>1.7799381000000001</v>
      </c>
      <c r="K141">
        <v>0.32615660000000002</v>
      </c>
      <c r="L141" s="2">
        <v>28</v>
      </c>
      <c r="M141" s="2">
        <v>0.5</v>
      </c>
      <c r="N141" s="2">
        <v>0.58278730000000001</v>
      </c>
      <c r="O141" s="2">
        <v>0.95432309999999998</v>
      </c>
      <c r="P141" s="2">
        <v>3.4527074999999998</v>
      </c>
      <c r="Q141" s="2">
        <v>9.2712774000000007</v>
      </c>
      <c r="R141" s="2">
        <v>3.1070783</v>
      </c>
      <c r="S141" s="2">
        <v>8.0574616999999993</v>
      </c>
      <c r="T141" s="2">
        <v>1.7567675</v>
      </c>
      <c r="U141" s="2">
        <v>0.32615660000000002</v>
      </c>
      <c r="V141" s="2">
        <v>28</v>
      </c>
      <c r="W141" s="2">
        <v>0.5</v>
      </c>
      <c r="X141" s="2">
        <v>0.6106724</v>
      </c>
      <c r="Y141" s="2">
        <v>0.94640679999999999</v>
      </c>
      <c r="Z141" s="2">
        <v>3.4767776000000001</v>
      </c>
      <c r="AA141" s="2">
        <v>9.1407833000000007</v>
      </c>
      <c r="AB141" s="2">
        <v>3.1039245000000002</v>
      </c>
      <c r="AC141" s="2">
        <v>8.1442975999999998</v>
      </c>
      <c r="AD141" s="2">
        <v>1.7720023</v>
      </c>
      <c r="AE141" s="2">
        <v>0.32615660000000002</v>
      </c>
      <c r="AF141" s="2">
        <v>28.1</v>
      </c>
      <c r="AG141" s="2">
        <v>0.5</v>
      </c>
      <c r="AH141" s="2">
        <v>0.61401470000000002</v>
      </c>
      <c r="AI141" s="2">
        <v>0.95422759999999995</v>
      </c>
      <c r="AJ141" s="2">
        <v>3.4651215</v>
      </c>
      <c r="AK141" s="2">
        <v>9.2703504999999993</v>
      </c>
      <c r="AL141" s="2">
        <v>3.1039455</v>
      </c>
      <c r="AM141" s="2">
        <v>8.1041737000000005</v>
      </c>
      <c r="AN141" s="2">
        <v>1.7648921</v>
      </c>
      <c r="AO141" s="2">
        <v>0.32615660000000002</v>
      </c>
      <c r="AP141" s="2">
        <v>21.4</v>
      </c>
      <c r="AQ141" s="2">
        <v>0.5</v>
      </c>
      <c r="AR141" s="2">
        <v>0.54272929999999997</v>
      </c>
      <c r="AS141" s="2">
        <v>0.90196339999999997</v>
      </c>
      <c r="AT141" s="2">
        <v>2.1207836000000002</v>
      </c>
      <c r="AU141" s="2">
        <v>8.8005666999999992</v>
      </c>
      <c r="AV141" s="2">
        <v>1.0461419000000001</v>
      </c>
      <c r="AW141" s="2">
        <v>6.0171833000000001</v>
      </c>
      <c r="AX141" s="2">
        <v>1.2003090000000001</v>
      </c>
      <c r="AY141" s="2">
        <v>0.32268970000000002</v>
      </c>
      <c r="AZ141" s="2">
        <v>18.2</v>
      </c>
      <c r="BA141" s="2">
        <v>0.5</v>
      </c>
      <c r="BB141" s="2">
        <v>0.80176420000000004</v>
      </c>
      <c r="BC141" s="2">
        <v>0.17279530000000001</v>
      </c>
      <c r="BD141" s="2">
        <v>1.7378467</v>
      </c>
      <c r="BE141" s="2">
        <v>8.0560712999999993</v>
      </c>
      <c r="BF141" s="2">
        <v>4.5703750000000003</v>
      </c>
      <c r="BG141" s="2">
        <v>0.63008410000000004</v>
      </c>
      <c r="BH141" s="2">
        <v>1.6433233</v>
      </c>
      <c r="BI141" s="2">
        <v>0.1430276</v>
      </c>
      <c r="BJ141" s="2">
        <v>27.5</v>
      </c>
      <c r="BK141" s="2">
        <v>0.5</v>
      </c>
      <c r="BL141" s="2">
        <v>0.50736630000000005</v>
      </c>
      <c r="BM141" s="2">
        <v>0.85146920000000004</v>
      </c>
      <c r="BN141" s="2">
        <v>3.5979774</v>
      </c>
      <c r="BO141" s="2">
        <v>8.2377052000000006</v>
      </c>
      <c r="BP141" s="2">
        <v>2.9208311999999998</v>
      </c>
      <c r="BQ141" s="2">
        <v>8.7390156000000001</v>
      </c>
      <c r="BR141" s="2">
        <v>1.8511302000000001</v>
      </c>
      <c r="BS141" s="2">
        <v>0.33187139999999998</v>
      </c>
      <c r="BT141" s="2">
        <v>20.399999999999999</v>
      </c>
      <c r="BU141" s="2">
        <v>0.5</v>
      </c>
      <c r="BV141" s="2">
        <v>0.16728199999999999</v>
      </c>
      <c r="BW141" s="2">
        <v>0.85363009999999995</v>
      </c>
      <c r="BX141" s="2">
        <v>3.1286665999999999</v>
      </c>
      <c r="BY141" s="2">
        <v>3.6715813000000002</v>
      </c>
      <c r="BZ141" s="2">
        <v>2.5367595999999999</v>
      </c>
      <c r="CA141" s="2">
        <v>7.6460552000000002</v>
      </c>
      <c r="CB141" s="2">
        <v>1.6246437</v>
      </c>
      <c r="CC141" s="2">
        <v>0.32615660000000002</v>
      </c>
      <c r="CD141" s="2">
        <v>27.7</v>
      </c>
      <c r="CE141" s="2">
        <v>0.5</v>
      </c>
      <c r="CF141" s="2">
        <v>0.54890559999999999</v>
      </c>
      <c r="CG141" s="2">
        <v>0.95113709999999996</v>
      </c>
      <c r="CH141" s="2">
        <v>3.3977330000000001</v>
      </c>
      <c r="CI141" s="2">
        <v>9.2229252000000006</v>
      </c>
      <c r="CJ141" s="2">
        <v>2.928642</v>
      </c>
      <c r="CK141" s="2">
        <v>8.0883827000000004</v>
      </c>
      <c r="CL141" s="2">
        <v>1.7435244000000001</v>
      </c>
      <c r="CM141" s="2">
        <v>0.32615660000000002</v>
      </c>
      <c r="CO141" t="str">
        <f t="shared" si="206"/>
        <v>MN_Hennepin1007</v>
      </c>
      <c r="CP141">
        <f t="shared" si="207"/>
        <v>28.2</v>
      </c>
      <c r="CQ141">
        <f t="shared" si="208"/>
        <v>0.5</v>
      </c>
      <c r="CR141">
        <f t="shared" si="209"/>
        <v>0.61415059999999999</v>
      </c>
      <c r="CS141">
        <f t="shared" si="210"/>
        <v>0.95432309999999998</v>
      </c>
      <c r="CT141">
        <f t="shared" si="211"/>
        <v>3.4911921000000001</v>
      </c>
      <c r="CU141">
        <f t="shared" si="212"/>
        <v>9.2712774000000007</v>
      </c>
      <c r="CV141">
        <f t="shared" si="213"/>
        <v>3.1111119</v>
      </c>
      <c r="CW141">
        <f t="shared" si="214"/>
        <v>8.1851835000000008</v>
      </c>
      <c r="CX141">
        <f t="shared" si="215"/>
        <v>1.7799381000000001</v>
      </c>
      <c r="CY141">
        <f t="shared" si="216"/>
        <v>0.32615660000000002</v>
      </c>
      <c r="CZ141">
        <f t="shared" si="217"/>
        <v>1.9000000000000021</v>
      </c>
      <c r="DA141">
        <f t="shared" si="218"/>
        <v>0.5</v>
      </c>
      <c r="DB141">
        <f t="shared" si="219"/>
        <v>7.646760000000008E-2</v>
      </c>
      <c r="DC141">
        <f t="shared" si="220"/>
        <v>-9.4309100000000146E-2</v>
      </c>
      <c r="DD141">
        <f t="shared" si="221"/>
        <v>-6.0730800000000862E-2</v>
      </c>
      <c r="DE141">
        <f t="shared" si="222"/>
        <v>0.77231909999999537</v>
      </c>
      <c r="DF141">
        <f t="shared" si="223"/>
        <v>1.5399147000000002</v>
      </c>
      <c r="DG141">
        <f t="shared" si="224"/>
        <v>-1.8696306000000043</v>
      </c>
      <c r="DH141">
        <f t="shared" si="225"/>
        <v>0.89702579999999976</v>
      </c>
      <c r="DI141">
        <f t="shared" si="226"/>
        <v>0.14527549999999997</v>
      </c>
      <c r="DJ141">
        <f t="shared" si="227"/>
        <v>0.19999999999999929</v>
      </c>
      <c r="DK141">
        <f t="shared" si="228"/>
        <v>0</v>
      </c>
      <c r="DL141">
        <f t="shared" si="229"/>
        <v>3.1363299999999983E-2</v>
      </c>
      <c r="DM141">
        <f t="shared" si="230"/>
        <v>0</v>
      </c>
      <c r="DN141">
        <f t="shared" si="231"/>
        <v>3.8484600000000313E-2</v>
      </c>
      <c r="DO141">
        <f t="shared" si="232"/>
        <v>0</v>
      </c>
      <c r="DP141">
        <f t="shared" si="233"/>
        <v>4.0336000000000816E-3</v>
      </c>
      <c r="DQ141">
        <f t="shared" si="234"/>
        <v>0.12772180000000155</v>
      </c>
      <c r="DR141">
        <f t="shared" si="235"/>
        <v>2.3170600000000041E-2</v>
      </c>
      <c r="DS141">
        <f t="shared" si="236"/>
        <v>0</v>
      </c>
      <c r="DT141">
        <f t="shared" si="237"/>
        <v>0.19999999999999929</v>
      </c>
      <c r="DU141">
        <f t="shared" si="238"/>
        <v>0</v>
      </c>
      <c r="DV141">
        <f t="shared" si="239"/>
        <v>3.4781999999999869E-3</v>
      </c>
      <c r="DW141">
        <f t="shared" si="240"/>
        <v>7.9162999999999872E-3</v>
      </c>
      <c r="DX141">
        <f t="shared" si="241"/>
        <v>1.4414499999999997E-2</v>
      </c>
      <c r="DY141">
        <f t="shared" si="242"/>
        <v>0.13049409999999995</v>
      </c>
      <c r="DZ141">
        <f t="shared" si="243"/>
        <v>7.1873999999998439E-3</v>
      </c>
      <c r="EA141">
        <f t="shared" si="244"/>
        <v>4.088590000000103E-2</v>
      </c>
      <c r="EB141">
        <f t="shared" si="245"/>
        <v>7.9358000000000484E-3</v>
      </c>
      <c r="EC141">
        <f t="shared" si="246"/>
        <v>0</v>
      </c>
      <c r="ED141">
        <f t="shared" si="247"/>
        <v>9.9999999999997868E-2</v>
      </c>
      <c r="EE141">
        <f t="shared" si="248"/>
        <v>0</v>
      </c>
      <c r="EF141">
        <f t="shared" si="249"/>
        <v>1.358999999999666E-4</v>
      </c>
      <c r="EG141">
        <f t="shared" si="250"/>
        <v>9.550000000002612E-5</v>
      </c>
      <c r="EH141">
        <f t="shared" si="251"/>
        <v>2.6070600000000166E-2</v>
      </c>
      <c r="EI141">
        <f t="shared" si="252"/>
        <v>9.2690000000139605E-4</v>
      </c>
      <c r="EJ141">
        <f t="shared" si="253"/>
        <v>7.1664000000000172E-3</v>
      </c>
      <c r="EK141">
        <f t="shared" si="254"/>
        <v>8.1009800000000354E-2</v>
      </c>
      <c r="EL141">
        <f t="shared" si="255"/>
        <v>1.5046000000000115E-2</v>
      </c>
      <c r="EM141">
        <f t="shared" si="256"/>
        <v>0</v>
      </c>
      <c r="EN141">
        <f t="shared" si="257"/>
        <v>6.8000000000000007</v>
      </c>
      <c r="EO141">
        <f t="shared" si="258"/>
        <v>0</v>
      </c>
      <c r="EP141">
        <f t="shared" si="259"/>
        <v>7.1421300000000021E-2</v>
      </c>
      <c r="EQ141">
        <f t="shared" si="260"/>
        <v>5.2359700000000009E-2</v>
      </c>
      <c r="ER141">
        <f t="shared" si="261"/>
        <v>1.3704084999999999</v>
      </c>
      <c r="ES141">
        <f t="shared" si="262"/>
        <v>0.47071070000000148</v>
      </c>
      <c r="ET141">
        <f t="shared" si="263"/>
        <v>2.0649699999999998</v>
      </c>
      <c r="EU141">
        <f t="shared" si="264"/>
        <v>2.1680002000000007</v>
      </c>
      <c r="EV141">
        <f t="shared" si="265"/>
        <v>0.57962910000000001</v>
      </c>
      <c r="EW141">
        <f t="shared" si="266"/>
        <v>3.466899999999995E-3</v>
      </c>
      <c r="EX141">
        <f t="shared" si="267"/>
        <v>10</v>
      </c>
      <c r="EY141">
        <f t="shared" si="268"/>
        <v>0</v>
      </c>
      <c r="EZ141">
        <f t="shared" si="269"/>
        <v>-0.18761360000000005</v>
      </c>
      <c r="FA141">
        <f t="shared" si="270"/>
        <v>0.78152779999999999</v>
      </c>
      <c r="FB141">
        <f t="shared" si="271"/>
        <v>1.7533454000000002</v>
      </c>
      <c r="FC141">
        <f t="shared" si="272"/>
        <v>1.2152061000000014</v>
      </c>
      <c r="FD141">
        <f t="shared" si="273"/>
        <v>-1.4592631000000003</v>
      </c>
      <c r="FE141">
        <f t="shared" si="274"/>
        <v>7.5550994000000005</v>
      </c>
      <c r="FF141">
        <f t="shared" si="275"/>
        <v>0.13661480000000004</v>
      </c>
      <c r="FG141">
        <f t="shared" si="276"/>
        <v>0.18312900000000001</v>
      </c>
      <c r="FH141">
        <f t="shared" si="277"/>
        <v>0.69999999999999929</v>
      </c>
      <c r="FI141">
        <f t="shared" si="278"/>
        <v>0</v>
      </c>
      <c r="FJ141">
        <f t="shared" si="279"/>
        <v>0.10678429999999994</v>
      </c>
      <c r="FK141">
        <f t="shared" si="280"/>
        <v>0.10285389999999994</v>
      </c>
      <c r="FL141">
        <f t="shared" si="281"/>
        <v>-0.10678529999999986</v>
      </c>
      <c r="FM141">
        <f t="shared" si="282"/>
        <v>1.0335722000000001</v>
      </c>
      <c r="FN141">
        <f t="shared" si="283"/>
        <v>0.19028070000000019</v>
      </c>
      <c r="FO141">
        <f t="shared" si="284"/>
        <v>-0.55383209999999927</v>
      </c>
      <c r="FP141">
        <f t="shared" si="285"/>
        <v>-7.119209999999998E-2</v>
      </c>
      <c r="FQ141">
        <f t="shared" si="286"/>
        <v>-5.7147999999999644E-3</v>
      </c>
      <c r="FR141">
        <f t="shared" si="287"/>
        <v>7.8000000000000007</v>
      </c>
      <c r="FS141">
        <f t="shared" si="288"/>
        <v>0</v>
      </c>
      <c r="FT141">
        <f t="shared" si="289"/>
        <v>0.4468686</v>
      </c>
      <c r="FU141">
        <f t="shared" si="290"/>
        <v>0.10069300000000003</v>
      </c>
      <c r="FV141">
        <f t="shared" si="291"/>
        <v>0.36252550000000028</v>
      </c>
      <c r="FW141">
        <f t="shared" si="292"/>
        <v>5.599696100000001</v>
      </c>
      <c r="FX141">
        <f t="shared" si="293"/>
        <v>0.57435230000000015</v>
      </c>
      <c r="FY141">
        <f t="shared" si="294"/>
        <v>0.53912830000000067</v>
      </c>
      <c r="FZ141">
        <f t="shared" si="295"/>
        <v>0.15529440000000005</v>
      </c>
      <c r="GA141">
        <f t="shared" si="296"/>
        <v>0</v>
      </c>
      <c r="GB141">
        <f t="shared" si="297"/>
        <v>0.5</v>
      </c>
      <c r="GC141">
        <f t="shared" si="298"/>
        <v>0</v>
      </c>
      <c r="GD141">
        <f t="shared" si="299"/>
        <v>6.5244999999999997E-2</v>
      </c>
      <c r="GE141">
        <f t="shared" si="300"/>
        <v>3.1860000000000221E-3</v>
      </c>
      <c r="GF141">
        <f t="shared" si="301"/>
        <v>9.3459100000000017E-2</v>
      </c>
      <c r="GG141">
        <f t="shared" si="302"/>
        <v>4.8352200000000067E-2</v>
      </c>
      <c r="GH141">
        <f t="shared" si="303"/>
        <v>0.18246990000000007</v>
      </c>
      <c r="GI141">
        <f t="shared" si="304"/>
        <v>9.6800800000000464E-2</v>
      </c>
      <c r="GJ141">
        <f t="shared" si="305"/>
        <v>3.6413699999999993E-2</v>
      </c>
      <c r="GK141">
        <f t="shared" si="306"/>
        <v>0</v>
      </c>
    </row>
    <row r="142" spans="1:193" x14ac:dyDescent="0.25">
      <c r="A142" t="s">
        <v>484</v>
      </c>
      <c r="B142">
        <v>28.5</v>
      </c>
      <c r="C142">
        <v>0.5</v>
      </c>
      <c r="D142">
        <v>0.39801900000000001</v>
      </c>
      <c r="E142">
        <v>0.76094910000000004</v>
      </c>
      <c r="F142">
        <v>4.2426782000000003</v>
      </c>
      <c r="G142">
        <v>6.4110497999999998</v>
      </c>
      <c r="H142">
        <v>3.2691604999999999</v>
      </c>
      <c r="I142">
        <v>10.454864499999999</v>
      </c>
      <c r="J142">
        <v>2.1778385999999998</v>
      </c>
      <c r="K142">
        <v>0.3521048</v>
      </c>
      <c r="L142" s="2">
        <v>28.1</v>
      </c>
      <c r="M142" s="2">
        <v>0.5</v>
      </c>
      <c r="N142" s="2">
        <v>0.388984</v>
      </c>
      <c r="O142" s="2">
        <v>0.76094910000000004</v>
      </c>
      <c r="P142" s="2">
        <v>4.1636075999999997</v>
      </c>
      <c r="Q142" s="2">
        <v>6.4110497999999998</v>
      </c>
      <c r="R142" s="2">
        <v>3.2652375999999999</v>
      </c>
      <c r="S142" s="2">
        <v>10.187219600000001</v>
      </c>
      <c r="T142" s="2">
        <v>2.1286584999999998</v>
      </c>
      <c r="U142" s="2">
        <v>0.3521048</v>
      </c>
      <c r="V142" s="2">
        <v>28.4</v>
      </c>
      <c r="W142" s="2">
        <v>0.5</v>
      </c>
      <c r="X142" s="2">
        <v>0.39702399999999999</v>
      </c>
      <c r="Y142" s="2">
        <v>0.75782919999999998</v>
      </c>
      <c r="Z142" s="2">
        <v>4.2349787000000001</v>
      </c>
      <c r="AA142" s="2">
        <v>6.3706602999999999</v>
      </c>
      <c r="AB142" s="2">
        <v>3.2655644000000001</v>
      </c>
      <c r="AC142" s="2">
        <v>10.432909</v>
      </c>
      <c r="AD142" s="2">
        <v>2.1735329999999999</v>
      </c>
      <c r="AE142" s="2">
        <v>0.3521048</v>
      </c>
      <c r="AF142" s="2">
        <v>28.4</v>
      </c>
      <c r="AG142" s="2">
        <v>0.5</v>
      </c>
      <c r="AH142" s="2">
        <v>0.3979394</v>
      </c>
      <c r="AI142" s="2">
        <v>0.76087300000000002</v>
      </c>
      <c r="AJ142" s="2">
        <v>4.2149096000000004</v>
      </c>
      <c r="AK142" s="2">
        <v>6.4104085</v>
      </c>
      <c r="AL142" s="2">
        <v>3.2613143999999998</v>
      </c>
      <c r="AM142" s="2">
        <v>10.369134900000001</v>
      </c>
      <c r="AN142" s="2">
        <v>2.1615313999999999</v>
      </c>
      <c r="AO142" s="2">
        <v>0.3521048</v>
      </c>
      <c r="AP142" s="2">
        <v>20.8</v>
      </c>
      <c r="AQ142" s="2">
        <v>0.5</v>
      </c>
      <c r="AR142" s="2">
        <v>0.35738130000000001</v>
      </c>
      <c r="AS142" s="2">
        <v>0.72267340000000002</v>
      </c>
      <c r="AT142" s="2">
        <v>2.5919265999999999</v>
      </c>
      <c r="AU142" s="2">
        <v>6.1789699000000002</v>
      </c>
      <c r="AV142" s="2">
        <v>1.0804575999999999</v>
      </c>
      <c r="AW142" s="2">
        <v>7.5578212999999996</v>
      </c>
      <c r="AX142" s="2">
        <v>1.4845889999999999</v>
      </c>
      <c r="AY142" s="2">
        <v>0.3521048</v>
      </c>
      <c r="AZ142" s="2">
        <v>18</v>
      </c>
      <c r="BA142" s="2">
        <v>0.5</v>
      </c>
      <c r="BB142" s="2">
        <v>0.57032680000000002</v>
      </c>
      <c r="BC142" s="2">
        <v>0.1561903</v>
      </c>
      <c r="BD142" s="2">
        <v>2.3462029000000002</v>
      </c>
      <c r="BE142" s="2">
        <v>5.5459947999999999</v>
      </c>
      <c r="BF142" s="2">
        <v>4.0141435000000003</v>
      </c>
      <c r="BG142" s="2">
        <v>3.1648252000000001</v>
      </c>
      <c r="BH142" s="2">
        <v>1.4788934</v>
      </c>
      <c r="BI142" s="2">
        <v>0.2768775</v>
      </c>
      <c r="BJ142" s="2">
        <v>27.5</v>
      </c>
      <c r="BK142" s="2">
        <v>0.5</v>
      </c>
      <c r="BL142" s="2">
        <v>0.39487470000000002</v>
      </c>
      <c r="BM142" s="2">
        <v>0.7569922</v>
      </c>
      <c r="BN142" s="2">
        <v>4.0196924000000003</v>
      </c>
      <c r="BO142" s="2">
        <v>6.3847646999999998</v>
      </c>
      <c r="BP142" s="2">
        <v>3.0010892999999998</v>
      </c>
      <c r="BQ142" s="2">
        <v>10.028306000000001</v>
      </c>
      <c r="BR142" s="2">
        <v>2.0781874999999999</v>
      </c>
      <c r="BS142" s="2">
        <v>0.3521048</v>
      </c>
      <c r="BT142" s="2">
        <v>22.3</v>
      </c>
      <c r="BU142" s="2">
        <v>0.5</v>
      </c>
      <c r="BV142" s="2">
        <v>9.2817999999999998E-2</v>
      </c>
      <c r="BW142" s="2">
        <v>0.67427689999999996</v>
      </c>
      <c r="BX142" s="2">
        <v>3.8126487999999998</v>
      </c>
      <c r="BY142" s="2">
        <v>2.5778829999999999</v>
      </c>
      <c r="BZ142" s="2">
        <v>2.7441331999999998</v>
      </c>
      <c r="CA142" s="2">
        <v>9.6425208999999992</v>
      </c>
      <c r="CB142" s="2">
        <v>1.9872913000000001</v>
      </c>
      <c r="CC142" s="2">
        <v>0.3521048</v>
      </c>
      <c r="CD142" s="2">
        <v>28.1</v>
      </c>
      <c r="CE142" s="2">
        <v>0.5</v>
      </c>
      <c r="CF142" s="2">
        <v>0.35905300000000001</v>
      </c>
      <c r="CG142" s="2">
        <v>0.7588184</v>
      </c>
      <c r="CH142" s="2">
        <v>4.1610484000000003</v>
      </c>
      <c r="CI142" s="2">
        <v>6.3969455000000002</v>
      </c>
      <c r="CJ142" s="2">
        <v>3.0864142999999999</v>
      </c>
      <c r="CK142" s="2">
        <v>10.4067717</v>
      </c>
      <c r="CL142" s="2">
        <v>2.1544240000000001</v>
      </c>
      <c r="CM142" s="2">
        <v>0.3521048</v>
      </c>
      <c r="CO142" t="str">
        <f t="shared" si="206"/>
        <v>MN_Hennepin2006</v>
      </c>
      <c r="CP142">
        <f t="shared" si="207"/>
        <v>28.5</v>
      </c>
      <c r="CQ142">
        <f t="shared" si="208"/>
        <v>0.5</v>
      </c>
      <c r="CR142">
        <f t="shared" si="209"/>
        <v>0.39801900000000001</v>
      </c>
      <c r="CS142">
        <f t="shared" si="210"/>
        <v>0.76094910000000004</v>
      </c>
      <c r="CT142">
        <f t="shared" si="211"/>
        <v>4.2426782000000003</v>
      </c>
      <c r="CU142">
        <f t="shared" si="212"/>
        <v>6.4110497999999998</v>
      </c>
      <c r="CV142">
        <f t="shared" si="213"/>
        <v>3.2691604999999999</v>
      </c>
      <c r="CW142">
        <f t="shared" si="214"/>
        <v>10.454864499999999</v>
      </c>
      <c r="CX142">
        <f t="shared" si="215"/>
        <v>2.1778385999999998</v>
      </c>
      <c r="CY142">
        <f t="shared" si="216"/>
        <v>0.3521048</v>
      </c>
      <c r="CZ142">
        <f t="shared" si="217"/>
        <v>2.1000000000000014</v>
      </c>
      <c r="DA142">
        <f t="shared" si="218"/>
        <v>0.5</v>
      </c>
      <c r="DB142">
        <f t="shared" si="219"/>
        <v>0.17226819999999998</v>
      </c>
      <c r="DC142">
        <f t="shared" si="220"/>
        <v>2.1958799999999723E-2</v>
      </c>
      <c r="DD142">
        <f t="shared" si="221"/>
        <v>-0.15373240000000088</v>
      </c>
      <c r="DE142">
        <f t="shared" si="222"/>
        <v>1.3993279000000012</v>
      </c>
      <c r="DF142">
        <f t="shared" si="223"/>
        <v>0.83423080000000027</v>
      </c>
      <c r="DG142">
        <f t="shared" si="224"/>
        <v>-1.394542899999994</v>
      </c>
      <c r="DH142">
        <f t="shared" si="225"/>
        <v>0.4022379000000007</v>
      </c>
      <c r="DI142">
        <f t="shared" si="226"/>
        <v>0.2768775</v>
      </c>
      <c r="DJ142">
        <f t="shared" si="227"/>
        <v>0.39999999999999858</v>
      </c>
      <c r="DK142">
        <f t="shared" si="228"/>
        <v>0</v>
      </c>
      <c r="DL142">
        <f t="shared" si="229"/>
        <v>9.0350000000000152E-3</v>
      </c>
      <c r="DM142">
        <f t="shared" si="230"/>
        <v>0</v>
      </c>
      <c r="DN142">
        <f t="shared" si="231"/>
        <v>7.9070600000000546E-2</v>
      </c>
      <c r="DO142">
        <f t="shared" si="232"/>
        <v>0</v>
      </c>
      <c r="DP142">
        <f t="shared" si="233"/>
        <v>3.9229000000000624E-3</v>
      </c>
      <c r="DQ142">
        <f t="shared" si="234"/>
        <v>0.26764489999999874</v>
      </c>
      <c r="DR142">
        <f t="shared" si="235"/>
        <v>4.918010000000006E-2</v>
      </c>
      <c r="DS142">
        <f t="shared" si="236"/>
        <v>0</v>
      </c>
      <c r="DT142">
        <f t="shared" si="237"/>
        <v>0.10000000000000142</v>
      </c>
      <c r="DU142">
        <f t="shared" si="238"/>
        <v>0</v>
      </c>
      <c r="DV142">
        <f t="shared" si="239"/>
        <v>9.9500000000002364E-4</v>
      </c>
      <c r="DW142">
        <f t="shared" si="240"/>
        <v>3.1199000000000643E-3</v>
      </c>
      <c r="DX142">
        <f t="shared" si="241"/>
        <v>7.6995000000001923E-3</v>
      </c>
      <c r="DY142">
        <f t="shared" si="242"/>
        <v>4.0389499999999856E-2</v>
      </c>
      <c r="DZ142">
        <f t="shared" si="243"/>
        <v>3.5960999999997689E-3</v>
      </c>
      <c r="EA142">
        <f t="shared" si="244"/>
        <v>2.1955499999998906E-2</v>
      </c>
      <c r="EB142">
        <f t="shared" si="245"/>
        <v>4.3055999999999095E-3</v>
      </c>
      <c r="EC142">
        <f t="shared" si="246"/>
        <v>0</v>
      </c>
      <c r="ED142">
        <f t="shared" si="247"/>
        <v>0.10000000000000142</v>
      </c>
      <c r="EE142">
        <f t="shared" si="248"/>
        <v>0</v>
      </c>
      <c r="EF142">
        <f t="shared" si="249"/>
        <v>7.9600000000012994E-5</v>
      </c>
      <c r="EG142">
        <f t="shared" si="250"/>
        <v>7.6100000000023371E-5</v>
      </c>
      <c r="EH142">
        <f t="shared" si="251"/>
        <v>2.7768599999999921E-2</v>
      </c>
      <c r="EI142">
        <f t="shared" si="252"/>
        <v>6.4129999999984477E-4</v>
      </c>
      <c r="EJ142">
        <f t="shared" si="253"/>
        <v>7.846100000000078E-3</v>
      </c>
      <c r="EK142">
        <f t="shared" si="254"/>
        <v>8.572959999999874E-2</v>
      </c>
      <c r="EL142">
        <f t="shared" si="255"/>
        <v>1.6307199999999966E-2</v>
      </c>
      <c r="EM142">
        <f t="shared" si="256"/>
        <v>0</v>
      </c>
      <c r="EN142">
        <f t="shared" si="257"/>
        <v>7.6999999999999993</v>
      </c>
      <c r="EO142">
        <f t="shared" si="258"/>
        <v>0</v>
      </c>
      <c r="EP142">
        <f t="shared" si="259"/>
        <v>4.0637699999999999E-2</v>
      </c>
      <c r="EQ142">
        <f t="shared" si="260"/>
        <v>3.8275700000000024E-2</v>
      </c>
      <c r="ER142">
        <f t="shared" si="261"/>
        <v>1.6507516000000004</v>
      </c>
      <c r="ES142">
        <f t="shared" si="262"/>
        <v>0.23207989999999956</v>
      </c>
      <c r="ET142">
        <f t="shared" si="263"/>
        <v>2.1887029</v>
      </c>
      <c r="EU142">
        <f t="shared" si="264"/>
        <v>2.8970431999999997</v>
      </c>
      <c r="EV142">
        <f t="shared" si="265"/>
        <v>0.69324959999999991</v>
      </c>
      <c r="EW142">
        <f t="shared" si="266"/>
        <v>0</v>
      </c>
      <c r="EX142">
        <f t="shared" si="267"/>
        <v>10.5</v>
      </c>
      <c r="EY142">
        <f t="shared" si="268"/>
        <v>0</v>
      </c>
      <c r="EZ142">
        <f t="shared" si="269"/>
        <v>-0.17230780000000001</v>
      </c>
      <c r="FA142">
        <f t="shared" si="270"/>
        <v>0.60475880000000004</v>
      </c>
      <c r="FB142">
        <f t="shared" si="271"/>
        <v>1.8964753000000001</v>
      </c>
      <c r="FC142">
        <f t="shared" si="272"/>
        <v>0.86505499999999991</v>
      </c>
      <c r="FD142">
        <f t="shared" si="273"/>
        <v>-0.74498300000000039</v>
      </c>
      <c r="FE142">
        <f t="shared" si="274"/>
        <v>7.2900392999999992</v>
      </c>
      <c r="FF142">
        <f t="shared" si="275"/>
        <v>0.69894519999999982</v>
      </c>
      <c r="FG142">
        <f t="shared" si="276"/>
        <v>7.5227299999999997E-2</v>
      </c>
      <c r="FH142">
        <f t="shared" si="277"/>
        <v>1</v>
      </c>
      <c r="FI142">
        <f t="shared" si="278"/>
        <v>0</v>
      </c>
      <c r="FJ142">
        <f t="shared" si="279"/>
        <v>3.1442999999999888E-3</v>
      </c>
      <c r="FK142">
        <f t="shared" si="280"/>
        <v>3.9569000000000409E-3</v>
      </c>
      <c r="FL142">
        <f t="shared" si="281"/>
        <v>0.22298580000000001</v>
      </c>
      <c r="FM142">
        <f t="shared" si="282"/>
        <v>2.628509999999995E-2</v>
      </c>
      <c r="FN142">
        <f t="shared" si="283"/>
        <v>0.26807120000000006</v>
      </c>
      <c r="FO142">
        <f t="shared" si="284"/>
        <v>0.42655849999999873</v>
      </c>
      <c r="FP142">
        <f t="shared" si="285"/>
        <v>9.9651099999999992E-2</v>
      </c>
      <c r="FQ142">
        <f t="shared" si="286"/>
        <v>0</v>
      </c>
      <c r="FR142">
        <f t="shared" si="287"/>
        <v>6.1999999999999993</v>
      </c>
      <c r="FS142">
        <f t="shared" si="288"/>
        <v>0</v>
      </c>
      <c r="FT142">
        <f t="shared" si="289"/>
        <v>0.305201</v>
      </c>
      <c r="FU142">
        <f t="shared" si="290"/>
        <v>8.6672200000000088E-2</v>
      </c>
      <c r="FV142">
        <f t="shared" si="291"/>
        <v>0.43002940000000045</v>
      </c>
      <c r="FW142">
        <f t="shared" si="292"/>
        <v>3.8331667999999999</v>
      </c>
      <c r="FX142">
        <f t="shared" si="293"/>
        <v>0.52502730000000009</v>
      </c>
      <c r="FY142">
        <f t="shared" si="294"/>
        <v>0.81234360000000017</v>
      </c>
      <c r="FZ142">
        <f t="shared" si="295"/>
        <v>0.19054729999999975</v>
      </c>
      <c r="GA142">
        <f t="shared" si="296"/>
        <v>0</v>
      </c>
      <c r="GB142">
        <f t="shared" si="297"/>
        <v>0.39999999999999858</v>
      </c>
      <c r="GC142">
        <f t="shared" si="298"/>
        <v>0</v>
      </c>
      <c r="GD142">
        <f t="shared" si="299"/>
        <v>3.8966000000000001E-2</v>
      </c>
      <c r="GE142">
        <f t="shared" si="300"/>
        <v>2.1307000000000409E-3</v>
      </c>
      <c r="GF142">
        <f t="shared" si="301"/>
        <v>8.1629799999999975E-2</v>
      </c>
      <c r="GG142">
        <f t="shared" si="302"/>
        <v>1.4104299999999625E-2</v>
      </c>
      <c r="GH142">
        <f t="shared" si="303"/>
        <v>0.18274619999999997</v>
      </c>
      <c r="GI142">
        <f t="shared" si="304"/>
        <v>4.8092799999999158E-2</v>
      </c>
      <c r="GJ142">
        <f t="shared" si="305"/>
        <v>2.341459999999973E-2</v>
      </c>
      <c r="GK142">
        <f t="shared" si="306"/>
        <v>0</v>
      </c>
    </row>
    <row r="143" spans="1:193" x14ac:dyDescent="0.25">
      <c r="A143" t="s">
        <v>485</v>
      </c>
      <c r="B143">
        <v>28.5</v>
      </c>
      <c r="C143">
        <v>0.5</v>
      </c>
      <c r="D143">
        <v>0.57638109999999998</v>
      </c>
      <c r="E143">
        <v>0.9179562</v>
      </c>
      <c r="F143">
        <v>3.6599202000000002</v>
      </c>
      <c r="G143">
        <v>8.9014586999999992</v>
      </c>
      <c r="H143">
        <v>3.1823348999999999</v>
      </c>
      <c r="I143">
        <v>8.6576451999999993</v>
      </c>
      <c r="J143">
        <v>1.8675169</v>
      </c>
      <c r="K143">
        <v>0.32012160000000001</v>
      </c>
      <c r="L143" s="2">
        <v>28.3</v>
      </c>
      <c r="M143" s="2">
        <v>0.5</v>
      </c>
      <c r="N143" s="2">
        <v>0.54912179999999999</v>
      </c>
      <c r="O143" s="2">
        <v>0.9179562</v>
      </c>
      <c r="P143" s="2">
        <v>3.6180804000000002</v>
      </c>
      <c r="Q143" s="2">
        <v>8.9014586999999992</v>
      </c>
      <c r="R143" s="2">
        <v>3.1784465000000002</v>
      </c>
      <c r="S143" s="2">
        <v>8.5181923000000008</v>
      </c>
      <c r="T143" s="2">
        <v>1.8421628000000001</v>
      </c>
      <c r="U143" s="2">
        <v>0.32012160000000001</v>
      </c>
      <c r="V143" s="2">
        <v>28.3</v>
      </c>
      <c r="W143" s="2">
        <v>0.5</v>
      </c>
      <c r="X143" s="2">
        <v>0.57339669999999998</v>
      </c>
      <c r="Y143" s="2">
        <v>0.90930049999999996</v>
      </c>
      <c r="Z143" s="2">
        <v>3.6452162000000001</v>
      </c>
      <c r="AA143" s="2">
        <v>8.7690982999999996</v>
      </c>
      <c r="AB143" s="2">
        <v>3.1750596</v>
      </c>
      <c r="AC143" s="2">
        <v>8.6158905000000008</v>
      </c>
      <c r="AD143" s="2">
        <v>1.8593949000000001</v>
      </c>
      <c r="AE143" s="2">
        <v>0.32012160000000001</v>
      </c>
      <c r="AF143" s="2">
        <v>28.4</v>
      </c>
      <c r="AG143" s="2">
        <v>0.5</v>
      </c>
      <c r="AH143" s="2">
        <v>0.5762486</v>
      </c>
      <c r="AI143" s="2">
        <v>0.91786440000000002</v>
      </c>
      <c r="AJ143" s="2">
        <v>3.6305363000000002</v>
      </c>
      <c r="AK143" s="2">
        <v>8.9005679999999998</v>
      </c>
      <c r="AL143" s="2">
        <v>3.1747665</v>
      </c>
      <c r="AM143" s="2">
        <v>8.5657616000000001</v>
      </c>
      <c r="AN143" s="2">
        <v>1.8503978999999999</v>
      </c>
      <c r="AO143" s="2">
        <v>0.32012160000000001</v>
      </c>
      <c r="AP143" s="2">
        <v>21.4</v>
      </c>
      <c r="AQ143" s="2">
        <v>0.5</v>
      </c>
      <c r="AR143" s="2">
        <v>0.52875450000000002</v>
      </c>
      <c r="AS143" s="2">
        <v>0.90499439999999998</v>
      </c>
      <c r="AT143" s="2">
        <v>2.1403346000000001</v>
      </c>
      <c r="AU143" s="2">
        <v>8.7159233</v>
      </c>
      <c r="AV143" s="2">
        <v>0.98312960000000005</v>
      </c>
      <c r="AW143" s="2">
        <v>6.1631707999999996</v>
      </c>
      <c r="AX143" s="2">
        <v>1.2228063</v>
      </c>
      <c r="AY143" s="2">
        <v>0.32000079999999997</v>
      </c>
      <c r="AZ143" s="2">
        <v>20</v>
      </c>
      <c r="BA143" s="2">
        <v>0.5</v>
      </c>
      <c r="BB143" s="2">
        <v>0.87953680000000001</v>
      </c>
      <c r="BC143" s="2">
        <v>0.21199129999999999</v>
      </c>
      <c r="BD143" s="2">
        <v>1.8555330000000001</v>
      </c>
      <c r="BE143" s="2">
        <v>9.2298478999999993</v>
      </c>
      <c r="BF143" s="2">
        <v>4.7870001999999996</v>
      </c>
      <c r="BG143" s="2">
        <v>0.71356969999999997</v>
      </c>
      <c r="BH143" s="2">
        <v>1.719255</v>
      </c>
      <c r="BI143" s="2">
        <v>0.13896210000000001</v>
      </c>
      <c r="BJ143" s="2">
        <v>27.7</v>
      </c>
      <c r="BK143" s="2">
        <v>0.5</v>
      </c>
      <c r="BL143" s="2">
        <v>0.57350250000000003</v>
      </c>
      <c r="BM143" s="2">
        <v>0.91406089999999995</v>
      </c>
      <c r="BN143" s="2">
        <v>3.4885125000000001</v>
      </c>
      <c r="BO143" s="2">
        <v>8.8746966999999994</v>
      </c>
      <c r="BP143" s="2">
        <v>2.9790462999999998</v>
      </c>
      <c r="BQ143" s="2">
        <v>8.3207053999999996</v>
      </c>
      <c r="BR143" s="2">
        <v>1.7874999</v>
      </c>
      <c r="BS143" s="2">
        <v>0.32012160000000001</v>
      </c>
      <c r="BT143" s="2">
        <v>20.8</v>
      </c>
      <c r="BU143" s="2">
        <v>0.5</v>
      </c>
      <c r="BV143" s="2">
        <v>0.19603580000000001</v>
      </c>
      <c r="BW143" s="2">
        <v>0.85970369999999996</v>
      </c>
      <c r="BX143" s="2">
        <v>3.2494375999999998</v>
      </c>
      <c r="BY143" s="2">
        <v>3.4950625999999998</v>
      </c>
      <c r="BZ143" s="2">
        <v>2.7265815999999998</v>
      </c>
      <c r="CA143" s="2">
        <v>7.8305254</v>
      </c>
      <c r="CB143" s="2">
        <v>1.6772119999999999</v>
      </c>
      <c r="CC143" s="2">
        <v>0.32000079999999997</v>
      </c>
      <c r="CD143" s="2">
        <v>28</v>
      </c>
      <c r="CE143" s="2">
        <v>0.5</v>
      </c>
      <c r="CF143" s="2">
        <v>0.51735949999999997</v>
      </c>
      <c r="CG143" s="2">
        <v>0.9141802</v>
      </c>
      <c r="CH143" s="2">
        <v>3.5576997000000001</v>
      </c>
      <c r="CI143" s="2">
        <v>8.8459634999999999</v>
      </c>
      <c r="CJ143" s="2">
        <v>2.9865427000000002</v>
      </c>
      <c r="CK143" s="2">
        <v>8.5477428</v>
      </c>
      <c r="CL143" s="2">
        <v>1.8277076000000001</v>
      </c>
      <c r="CM143" s="2">
        <v>0.32012160000000001</v>
      </c>
      <c r="CO143" t="str">
        <f t="shared" si="206"/>
        <v>MN_Ramsey0866</v>
      </c>
      <c r="CP143">
        <f t="shared" si="207"/>
        <v>28.5</v>
      </c>
      <c r="CQ143">
        <f t="shared" si="208"/>
        <v>0.5</v>
      </c>
      <c r="CR143">
        <f t="shared" si="209"/>
        <v>0.57638109999999998</v>
      </c>
      <c r="CS143">
        <f t="shared" si="210"/>
        <v>0.9179562</v>
      </c>
      <c r="CT143">
        <f t="shared" si="211"/>
        <v>3.6599202000000002</v>
      </c>
      <c r="CU143">
        <f t="shared" si="212"/>
        <v>8.9014586999999992</v>
      </c>
      <c r="CV143">
        <f t="shared" si="213"/>
        <v>3.1823348999999999</v>
      </c>
      <c r="CW143">
        <f t="shared" si="214"/>
        <v>8.6576451999999993</v>
      </c>
      <c r="CX143">
        <f t="shared" si="215"/>
        <v>1.8675169</v>
      </c>
      <c r="CY143">
        <f t="shared" si="216"/>
        <v>0.32012160000000001</v>
      </c>
      <c r="CZ143">
        <f t="shared" si="217"/>
        <v>3.3999999999999986</v>
      </c>
      <c r="DA143">
        <f t="shared" si="218"/>
        <v>0.5</v>
      </c>
      <c r="DB143">
        <f t="shared" si="219"/>
        <v>0.35928850000000012</v>
      </c>
      <c r="DC143">
        <f t="shared" si="220"/>
        <v>0.12435819999999986</v>
      </c>
      <c r="DD143">
        <f t="shared" si="221"/>
        <v>-0.43409109999999984</v>
      </c>
      <c r="DE143">
        <f t="shared" si="222"/>
        <v>3.4224081000000028</v>
      </c>
      <c r="DF143">
        <f t="shared" si="223"/>
        <v>1.7142287000000005</v>
      </c>
      <c r="DG143">
        <f t="shared" si="224"/>
        <v>-3.3279578999999924</v>
      </c>
      <c r="DH143">
        <f t="shared" si="225"/>
        <v>0.7138180999999999</v>
      </c>
      <c r="DI143">
        <f t="shared" si="226"/>
        <v>0.13872049999999994</v>
      </c>
      <c r="DJ143">
        <f t="shared" si="227"/>
        <v>0.19999999999999929</v>
      </c>
      <c r="DK143">
        <f t="shared" si="228"/>
        <v>0</v>
      </c>
      <c r="DL143">
        <f t="shared" si="229"/>
        <v>2.7259299999999986E-2</v>
      </c>
      <c r="DM143">
        <f t="shared" si="230"/>
        <v>0</v>
      </c>
      <c r="DN143">
        <f t="shared" si="231"/>
        <v>4.1839799999999983E-2</v>
      </c>
      <c r="DO143">
        <f t="shared" si="232"/>
        <v>0</v>
      </c>
      <c r="DP143">
        <f t="shared" si="233"/>
        <v>3.888399999999681E-3</v>
      </c>
      <c r="DQ143">
        <f t="shared" si="234"/>
        <v>0.13945289999999844</v>
      </c>
      <c r="DR143">
        <f t="shared" si="235"/>
        <v>2.5354099999999935E-2</v>
      </c>
      <c r="DS143">
        <f t="shared" si="236"/>
        <v>0</v>
      </c>
      <c r="DT143">
        <f t="shared" si="237"/>
        <v>0.19999999999999929</v>
      </c>
      <c r="DU143">
        <f t="shared" si="238"/>
        <v>0</v>
      </c>
      <c r="DV143">
        <f t="shared" si="239"/>
        <v>2.9843999999999982E-3</v>
      </c>
      <c r="DW143">
        <f t="shared" si="240"/>
        <v>8.6557000000000439E-3</v>
      </c>
      <c r="DX143">
        <f t="shared" si="241"/>
        <v>1.470400000000005E-2</v>
      </c>
      <c r="DY143">
        <f t="shared" si="242"/>
        <v>0.1323603999999996</v>
      </c>
      <c r="DZ143">
        <f t="shared" si="243"/>
        <v>7.2752999999998735E-3</v>
      </c>
      <c r="EA143">
        <f t="shared" si="244"/>
        <v>4.1754699999998479E-2</v>
      </c>
      <c r="EB143">
        <f t="shared" si="245"/>
        <v>8.1219999999999626E-3</v>
      </c>
      <c r="EC143">
        <f t="shared" si="246"/>
        <v>0</v>
      </c>
      <c r="ED143">
        <f t="shared" si="247"/>
        <v>0.10000000000000142</v>
      </c>
      <c r="EE143">
        <f t="shared" si="248"/>
        <v>0</v>
      </c>
      <c r="EF143">
        <f t="shared" si="249"/>
        <v>1.3249999999997986E-4</v>
      </c>
      <c r="EG143">
        <f t="shared" si="250"/>
        <v>9.1799999999975235E-5</v>
      </c>
      <c r="EH143">
        <f t="shared" si="251"/>
        <v>2.9383900000000018E-2</v>
      </c>
      <c r="EI143">
        <f t="shared" si="252"/>
        <v>8.906999999993559E-4</v>
      </c>
      <c r="EJ143">
        <f t="shared" si="253"/>
        <v>7.5683999999998086E-3</v>
      </c>
      <c r="EK143">
        <f t="shared" si="254"/>
        <v>9.1883599999999177E-2</v>
      </c>
      <c r="EL143">
        <f t="shared" si="255"/>
        <v>1.7119000000000106E-2</v>
      </c>
      <c r="EM143">
        <f t="shared" si="256"/>
        <v>0</v>
      </c>
      <c r="EN143">
        <f t="shared" si="257"/>
        <v>7.1000000000000014</v>
      </c>
      <c r="EO143">
        <f t="shared" si="258"/>
        <v>0</v>
      </c>
      <c r="EP143">
        <f t="shared" si="259"/>
        <v>4.7626599999999963E-2</v>
      </c>
      <c r="EQ143">
        <f t="shared" si="260"/>
        <v>1.2961800000000023E-2</v>
      </c>
      <c r="ER143">
        <f t="shared" si="261"/>
        <v>1.5195856000000001</v>
      </c>
      <c r="ES143">
        <f t="shared" si="262"/>
        <v>0.18553539999999913</v>
      </c>
      <c r="ET143">
        <f t="shared" si="263"/>
        <v>2.1992053</v>
      </c>
      <c r="EU143">
        <f t="shared" si="264"/>
        <v>2.4944743999999996</v>
      </c>
      <c r="EV143">
        <f t="shared" si="265"/>
        <v>0.64471060000000002</v>
      </c>
      <c r="EW143">
        <f t="shared" si="266"/>
        <v>1.2080000000003199E-4</v>
      </c>
      <c r="EX143">
        <f t="shared" si="267"/>
        <v>8.5</v>
      </c>
      <c r="EY143">
        <f t="shared" si="268"/>
        <v>0</v>
      </c>
      <c r="EZ143">
        <f t="shared" si="269"/>
        <v>-0.30315570000000003</v>
      </c>
      <c r="FA143">
        <f t="shared" si="270"/>
        <v>0.70596490000000001</v>
      </c>
      <c r="FB143">
        <f t="shared" si="271"/>
        <v>1.8043872000000001</v>
      </c>
      <c r="FC143">
        <f t="shared" si="272"/>
        <v>-0.32838920000000016</v>
      </c>
      <c r="FD143">
        <f t="shared" si="273"/>
        <v>-1.6046652999999997</v>
      </c>
      <c r="FE143">
        <f t="shared" si="274"/>
        <v>7.9440754999999994</v>
      </c>
      <c r="FF143">
        <f t="shared" si="275"/>
        <v>0.14826190000000006</v>
      </c>
      <c r="FG143">
        <f t="shared" si="276"/>
        <v>0.1811595</v>
      </c>
      <c r="FH143">
        <f t="shared" si="277"/>
        <v>0.80000000000000071</v>
      </c>
      <c r="FI143">
        <f t="shared" si="278"/>
        <v>0</v>
      </c>
      <c r="FJ143">
        <f t="shared" si="279"/>
        <v>2.8785999999999534E-3</v>
      </c>
      <c r="FK143">
        <f t="shared" si="280"/>
        <v>3.8953000000000459E-3</v>
      </c>
      <c r="FL143">
        <f t="shared" si="281"/>
        <v>0.17140770000000005</v>
      </c>
      <c r="FM143">
        <f t="shared" si="282"/>
        <v>2.676199999999973E-2</v>
      </c>
      <c r="FN143">
        <f t="shared" si="283"/>
        <v>0.20328860000000004</v>
      </c>
      <c r="FO143">
        <f t="shared" si="284"/>
        <v>0.33693979999999968</v>
      </c>
      <c r="FP143">
        <f t="shared" si="285"/>
        <v>8.0017000000000005E-2</v>
      </c>
      <c r="FQ143">
        <f t="shared" si="286"/>
        <v>0</v>
      </c>
      <c r="FR143">
        <f t="shared" si="287"/>
        <v>7.6999999999999993</v>
      </c>
      <c r="FS143">
        <f t="shared" si="288"/>
        <v>0</v>
      </c>
      <c r="FT143">
        <f t="shared" si="289"/>
        <v>0.3803453</v>
      </c>
      <c r="FU143">
        <f t="shared" si="290"/>
        <v>5.825250000000004E-2</v>
      </c>
      <c r="FV143">
        <f t="shared" si="291"/>
        <v>0.41048260000000036</v>
      </c>
      <c r="FW143">
        <f t="shared" si="292"/>
        <v>5.4063960999999994</v>
      </c>
      <c r="FX143">
        <f t="shared" si="293"/>
        <v>0.45575330000000003</v>
      </c>
      <c r="FY143">
        <f t="shared" si="294"/>
        <v>0.82711979999999929</v>
      </c>
      <c r="FZ143">
        <f t="shared" si="295"/>
        <v>0.19030490000000011</v>
      </c>
      <c r="GA143">
        <f t="shared" si="296"/>
        <v>1.2080000000003199E-4</v>
      </c>
      <c r="GB143">
        <f t="shared" si="297"/>
        <v>0.5</v>
      </c>
      <c r="GC143">
        <f t="shared" si="298"/>
        <v>0</v>
      </c>
      <c r="GD143">
        <f t="shared" si="299"/>
        <v>5.9021600000000007E-2</v>
      </c>
      <c r="GE143">
        <f t="shared" si="300"/>
        <v>3.7760000000000016E-3</v>
      </c>
      <c r="GF143">
        <f t="shared" si="301"/>
        <v>0.10222050000000005</v>
      </c>
      <c r="GG143">
        <f t="shared" si="302"/>
        <v>5.5495199999999301E-2</v>
      </c>
      <c r="GH143">
        <f t="shared" si="303"/>
        <v>0.19579219999999964</v>
      </c>
      <c r="GI143">
        <f t="shared" si="304"/>
        <v>0.10990239999999929</v>
      </c>
      <c r="GJ143">
        <f t="shared" si="305"/>
        <v>3.9809299999999936E-2</v>
      </c>
      <c r="GK143">
        <f t="shared" si="306"/>
        <v>0</v>
      </c>
    </row>
    <row r="144" spans="1:193" x14ac:dyDescent="0.25">
      <c r="A144" t="s">
        <v>486</v>
      </c>
      <c r="B144">
        <v>31.8</v>
      </c>
      <c r="C144">
        <v>0.5</v>
      </c>
      <c r="D144">
        <v>0.68615329999999997</v>
      </c>
      <c r="E144">
        <v>1.0105511</v>
      </c>
      <c r="F144">
        <v>3.8022361</v>
      </c>
      <c r="G144">
        <v>11.2686014</v>
      </c>
      <c r="H144">
        <v>3.5579643000000001</v>
      </c>
      <c r="I144">
        <v>8.6681757000000008</v>
      </c>
      <c r="J144">
        <v>1.9863405000000001</v>
      </c>
      <c r="K144">
        <v>0.33108749999999998</v>
      </c>
      <c r="L144" s="2">
        <v>31.5</v>
      </c>
      <c r="M144" s="2">
        <v>0.5</v>
      </c>
      <c r="N144" s="2">
        <v>0.65187879999999998</v>
      </c>
      <c r="O144" s="2">
        <v>1.0105511</v>
      </c>
      <c r="P144" s="2">
        <v>3.7595584</v>
      </c>
      <c r="Q144" s="2">
        <v>11.2686014</v>
      </c>
      <c r="R144" s="2">
        <v>3.5538086999999998</v>
      </c>
      <c r="S144" s="2">
        <v>8.5261897999999992</v>
      </c>
      <c r="T144" s="2">
        <v>1.9611411999999999</v>
      </c>
      <c r="U144" s="2">
        <v>0.33108749999999998</v>
      </c>
      <c r="V144" s="2">
        <v>31.6</v>
      </c>
      <c r="W144" s="2">
        <v>0.5</v>
      </c>
      <c r="X144" s="2">
        <v>0.60204230000000003</v>
      </c>
      <c r="Y144" s="2">
        <v>0.96878589999999998</v>
      </c>
      <c r="Z144" s="2">
        <v>3.9295477999999999</v>
      </c>
      <c r="AA144" s="2">
        <v>10.554501500000001</v>
      </c>
      <c r="AB144" s="2">
        <v>3.3853903000000001</v>
      </c>
      <c r="AC144" s="2">
        <v>9.3267851000000004</v>
      </c>
      <c r="AD144" s="2">
        <v>2.0062277000000002</v>
      </c>
      <c r="AE144" s="2">
        <v>0.35270040000000003</v>
      </c>
      <c r="AF144" s="2">
        <v>31.6</v>
      </c>
      <c r="AG144" s="2">
        <v>0.5</v>
      </c>
      <c r="AH144" s="2">
        <v>0.68600989999999995</v>
      </c>
      <c r="AI144" s="2">
        <v>1.0104500000000001</v>
      </c>
      <c r="AJ144" s="2">
        <v>3.7727298999999999</v>
      </c>
      <c r="AK144" s="2">
        <v>11.2674751</v>
      </c>
      <c r="AL144" s="2">
        <v>3.5501114999999999</v>
      </c>
      <c r="AM144" s="2">
        <v>8.5762509999999992</v>
      </c>
      <c r="AN144" s="2">
        <v>1.9691299</v>
      </c>
      <c r="AO144" s="2">
        <v>0.33108749999999998</v>
      </c>
      <c r="AP144" s="2">
        <v>24.1</v>
      </c>
      <c r="AQ144" s="2">
        <v>0.5</v>
      </c>
      <c r="AR144" s="2">
        <v>0.52295469999999999</v>
      </c>
      <c r="AS144" s="2">
        <v>0.91900870000000001</v>
      </c>
      <c r="AT144" s="2">
        <v>2.3921893000000001</v>
      </c>
      <c r="AU144" s="2">
        <v>10.161727000000001</v>
      </c>
      <c r="AV144" s="2">
        <v>1.1145077999999999</v>
      </c>
      <c r="AW144" s="2">
        <v>6.8581304999999997</v>
      </c>
      <c r="AX144" s="2">
        <v>1.3608051999999999</v>
      </c>
      <c r="AY144" s="2">
        <v>0.35270040000000003</v>
      </c>
      <c r="AZ144" s="2">
        <v>20.8</v>
      </c>
      <c r="BA144" s="2">
        <v>0.5</v>
      </c>
      <c r="BB144" s="2">
        <v>0.90917490000000001</v>
      </c>
      <c r="BC144" s="2">
        <v>0.21213009999999999</v>
      </c>
      <c r="BD144" s="2">
        <v>2.1154237</v>
      </c>
      <c r="BE144" s="2">
        <v>8.9375210000000003</v>
      </c>
      <c r="BF144" s="2">
        <v>4.4559750999999999</v>
      </c>
      <c r="BG144" s="2">
        <v>1.8955853</v>
      </c>
      <c r="BH144" s="2">
        <v>1.5658525999999999</v>
      </c>
      <c r="BI144" s="2">
        <v>0.23067579999999999</v>
      </c>
      <c r="BJ144" s="2">
        <v>31</v>
      </c>
      <c r="BK144" s="2">
        <v>0.5</v>
      </c>
      <c r="BL144" s="2">
        <v>0.68318159999999994</v>
      </c>
      <c r="BM144" s="2">
        <v>1.0074034999999999</v>
      </c>
      <c r="BN144" s="2">
        <v>3.6392452999999998</v>
      </c>
      <c r="BO144" s="2">
        <v>11.2402716</v>
      </c>
      <c r="BP144" s="2">
        <v>3.3433739999999998</v>
      </c>
      <c r="BQ144" s="2">
        <v>8.3755731999999998</v>
      </c>
      <c r="BR144" s="2">
        <v>1.9059358</v>
      </c>
      <c r="BS144" s="2">
        <v>0.33108749999999998</v>
      </c>
      <c r="BT144" s="2">
        <v>22.9</v>
      </c>
      <c r="BU144" s="2">
        <v>0.5</v>
      </c>
      <c r="BV144" s="2">
        <v>0.1792059</v>
      </c>
      <c r="BW144" s="2">
        <v>0.86926789999999998</v>
      </c>
      <c r="BX144" s="2">
        <v>3.537852</v>
      </c>
      <c r="BY144" s="2">
        <v>4.1873712999999997</v>
      </c>
      <c r="BZ144" s="2">
        <v>2.7890229</v>
      </c>
      <c r="CA144" s="2">
        <v>8.7202424999999995</v>
      </c>
      <c r="CB144" s="2">
        <v>1.8390557000000001</v>
      </c>
      <c r="CC144" s="2">
        <v>0.35270040000000003</v>
      </c>
      <c r="CD144" s="2">
        <v>31.2</v>
      </c>
      <c r="CE144" s="2">
        <v>0.5</v>
      </c>
      <c r="CF144" s="2">
        <v>0.54210420000000004</v>
      </c>
      <c r="CG144" s="2">
        <v>0.97270570000000001</v>
      </c>
      <c r="CH144" s="2">
        <v>3.8484392000000001</v>
      </c>
      <c r="CI144" s="2">
        <v>10.6207619</v>
      </c>
      <c r="CJ144" s="2">
        <v>3.2074039000000001</v>
      </c>
      <c r="CK144" s="2">
        <v>9.2684727000000002</v>
      </c>
      <c r="CL144" s="2">
        <v>1.9778602000000001</v>
      </c>
      <c r="CM144" s="2">
        <v>0.35270040000000003</v>
      </c>
      <c r="CO144" t="str">
        <f t="shared" si="206"/>
        <v>MN_Ramsey0868</v>
      </c>
      <c r="CP144">
        <f t="shared" si="207"/>
        <v>31.8</v>
      </c>
      <c r="CQ144">
        <f t="shared" si="208"/>
        <v>0.5</v>
      </c>
      <c r="CR144">
        <f t="shared" si="209"/>
        <v>0.68615329999999997</v>
      </c>
      <c r="CS144">
        <f t="shared" si="210"/>
        <v>1.0105511</v>
      </c>
      <c r="CT144">
        <f t="shared" si="211"/>
        <v>3.8022361</v>
      </c>
      <c r="CU144">
        <f t="shared" si="212"/>
        <v>11.2686014</v>
      </c>
      <c r="CV144">
        <f t="shared" si="213"/>
        <v>3.5579643000000001</v>
      </c>
      <c r="CW144">
        <f t="shared" si="214"/>
        <v>8.6681757000000008</v>
      </c>
      <c r="CX144">
        <f t="shared" si="215"/>
        <v>1.9863405000000001</v>
      </c>
      <c r="CY144">
        <f t="shared" si="216"/>
        <v>0.33108749999999998</v>
      </c>
      <c r="CZ144">
        <f t="shared" si="217"/>
        <v>2.0999999999999979</v>
      </c>
      <c r="DA144">
        <f t="shared" si="218"/>
        <v>0.5</v>
      </c>
      <c r="DB144">
        <f t="shared" si="219"/>
        <v>-2.6520799999999789E-2</v>
      </c>
      <c r="DC144">
        <f t="shared" si="220"/>
        <v>-0.10355480000000017</v>
      </c>
      <c r="DD144">
        <f t="shared" si="221"/>
        <v>0.37933289999999964</v>
      </c>
      <c r="DE144">
        <f t="shared" si="222"/>
        <v>-0.64197899999999741</v>
      </c>
      <c r="DF144">
        <f t="shared" si="223"/>
        <v>0.49384409999999912</v>
      </c>
      <c r="DG144">
        <f t="shared" si="224"/>
        <v>0.87000019999999267</v>
      </c>
      <c r="DH144">
        <f t="shared" si="225"/>
        <v>0.68162479999999959</v>
      </c>
      <c r="DI144">
        <f t="shared" si="226"/>
        <v>0.31712740000000017</v>
      </c>
      <c r="DJ144">
        <f t="shared" si="227"/>
        <v>0.30000000000000071</v>
      </c>
      <c r="DK144">
        <f t="shared" si="228"/>
        <v>0</v>
      </c>
      <c r="DL144">
        <f t="shared" si="229"/>
        <v>3.4274499999999986E-2</v>
      </c>
      <c r="DM144">
        <f t="shared" si="230"/>
        <v>0</v>
      </c>
      <c r="DN144">
        <f t="shared" si="231"/>
        <v>4.2677700000000041E-2</v>
      </c>
      <c r="DO144">
        <f t="shared" si="232"/>
        <v>0</v>
      </c>
      <c r="DP144">
        <f t="shared" si="233"/>
        <v>4.1556000000002591E-3</v>
      </c>
      <c r="DQ144">
        <f t="shared" si="234"/>
        <v>0.14198590000000166</v>
      </c>
      <c r="DR144">
        <f t="shared" si="235"/>
        <v>2.5199300000000147E-2</v>
      </c>
      <c r="DS144">
        <f t="shared" si="236"/>
        <v>0</v>
      </c>
      <c r="DT144">
        <f t="shared" si="237"/>
        <v>0.19999999999999929</v>
      </c>
      <c r="DU144">
        <f t="shared" si="238"/>
        <v>0</v>
      </c>
      <c r="DV144">
        <f t="shared" si="239"/>
        <v>8.4110999999999936E-2</v>
      </c>
      <c r="DW144">
        <f t="shared" si="240"/>
        <v>4.1765200000000058E-2</v>
      </c>
      <c r="DX144">
        <f t="shared" si="241"/>
        <v>-0.12731169999999992</v>
      </c>
      <c r="DY144">
        <f t="shared" si="242"/>
        <v>0.71409989999999901</v>
      </c>
      <c r="DZ144">
        <f t="shared" si="243"/>
        <v>0.17257400000000001</v>
      </c>
      <c r="EA144">
        <f t="shared" si="244"/>
        <v>-0.65860939999999957</v>
      </c>
      <c r="EB144">
        <f t="shared" si="245"/>
        <v>-1.9887200000000105E-2</v>
      </c>
      <c r="EC144">
        <f t="shared" si="246"/>
        <v>-2.1612900000000046E-2</v>
      </c>
      <c r="ED144">
        <f t="shared" si="247"/>
        <v>0.19999999999999929</v>
      </c>
      <c r="EE144">
        <f t="shared" si="248"/>
        <v>0</v>
      </c>
      <c r="EF144">
        <f t="shared" si="249"/>
        <v>1.4340000000001574E-4</v>
      </c>
      <c r="EG144">
        <f t="shared" si="250"/>
        <v>1.0109999999996511E-4</v>
      </c>
      <c r="EH144">
        <f t="shared" si="251"/>
        <v>2.9506200000000149E-2</v>
      </c>
      <c r="EI144">
        <f t="shared" si="252"/>
        <v>1.1262999999992473E-3</v>
      </c>
      <c r="EJ144">
        <f t="shared" si="253"/>
        <v>7.8528000000002152E-3</v>
      </c>
      <c r="EK144">
        <f t="shared" si="254"/>
        <v>9.1924700000001636E-2</v>
      </c>
      <c r="EL144">
        <f t="shared" si="255"/>
        <v>1.7210600000000076E-2</v>
      </c>
      <c r="EM144">
        <f t="shared" si="256"/>
        <v>0</v>
      </c>
      <c r="EN144">
        <f t="shared" si="257"/>
        <v>7.6999999999999993</v>
      </c>
      <c r="EO144">
        <f t="shared" si="258"/>
        <v>0</v>
      </c>
      <c r="EP144">
        <f t="shared" si="259"/>
        <v>0.16319859999999997</v>
      </c>
      <c r="EQ144">
        <f t="shared" si="260"/>
        <v>9.1542400000000024E-2</v>
      </c>
      <c r="ER144">
        <f t="shared" si="261"/>
        <v>1.4100467999999999</v>
      </c>
      <c r="ES144">
        <f t="shared" si="262"/>
        <v>1.1068743999999988</v>
      </c>
      <c r="ET144">
        <f t="shared" si="263"/>
        <v>2.4434564999999999</v>
      </c>
      <c r="EU144">
        <f t="shared" si="264"/>
        <v>1.8100452000000011</v>
      </c>
      <c r="EV144">
        <f t="shared" si="265"/>
        <v>0.62553530000000013</v>
      </c>
      <c r="EW144">
        <f t="shared" si="266"/>
        <v>-2.1612900000000046E-2</v>
      </c>
      <c r="EX144">
        <f t="shared" si="267"/>
        <v>11</v>
      </c>
      <c r="EY144">
        <f t="shared" si="268"/>
        <v>0</v>
      </c>
      <c r="EZ144">
        <f t="shared" si="269"/>
        <v>-0.22302160000000004</v>
      </c>
      <c r="FA144">
        <f t="shared" si="270"/>
        <v>0.79842100000000005</v>
      </c>
      <c r="FB144">
        <f t="shared" si="271"/>
        <v>1.6868124</v>
      </c>
      <c r="FC144">
        <f t="shared" si="272"/>
        <v>2.3310803999999994</v>
      </c>
      <c r="FD144">
        <f t="shared" si="273"/>
        <v>-0.89801079999999978</v>
      </c>
      <c r="FE144">
        <f t="shared" si="274"/>
        <v>6.7725904000000003</v>
      </c>
      <c r="FF144">
        <f t="shared" si="275"/>
        <v>0.42048790000000014</v>
      </c>
      <c r="FG144">
        <f t="shared" si="276"/>
        <v>0.10041169999999999</v>
      </c>
      <c r="FH144">
        <f t="shared" si="277"/>
        <v>0.80000000000000071</v>
      </c>
      <c r="FI144">
        <f t="shared" si="278"/>
        <v>0</v>
      </c>
      <c r="FJ144">
        <f t="shared" si="279"/>
        <v>2.9717000000000215E-3</v>
      </c>
      <c r="FK144">
        <f t="shared" si="280"/>
        <v>3.1476000000001392E-3</v>
      </c>
      <c r="FL144">
        <f t="shared" si="281"/>
        <v>0.16299080000000021</v>
      </c>
      <c r="FM144">
        <f t="shared" si="282"/>
        <v>2.832979999999985E-2</v>
      </c>
      <c r="FN144">
        <f t="shared" si="283"/>
        <v>0.21459030000000023</v>
      </c>
      <c r="FO144">
        <f t="shared" si="284"/>
        <v>0.29260250000000099</v>
      </c>
      <c r="FP144">
        <f t="shared" si="285"/>
        <v>8.0404700000000107E-2</v>
      </c>
      <c r="FQ144">
        <f t="shared" si="286"/>
        <v>0</v>
      </c>
      <c r="FR144">
        <f t="shared" si="287"/>
        <v>8.9000000000000021</v>
      </c>
      <c r="FS144">
        <f t="shared" si="288"/>
        <v>0</v>
      </c>
      <c r="FT144">
        <f t="shared" si="289"/>
        <v>0.50694739999999994</v>
      </c>
      <c r="FU144">
        <f t="shared" si="290"/>
        <v>0.14128320000000005</v>
      </c>
      <c r="FV144">
        <f t="shared" si="291"/>
        <v>0.26438410000000001</v>
      </c>
      <c r="FW144">
        <f t="shared" si="292"/>
        <v>7.0812301</v>
      </c>
      <c r="FX144">
        <f t="shared" si="293"/>
        <v>0.76894140000000011</v>
      </c>
      <c r="FY144">
        <f t="shared" si="294"/>
        <v>-5.2066799999998636E-2</v>
      </c>
      <c r="FZ144">
        <f t="shared" si="295"/>
        <v>0.14728479999999999</v>
      </c>
      <c r="GA144">
        <f t="shared" si="296"/>
        <v>-2.1612900000000046E-2</v>
      </c>
      <c r="GB144">
        <f t="shared" si="297"/>
        <v>0.60000000000000142</v>
      </c>
      <c r="GC144">
        <f t="shared" si="298"/>
        <v>0</v>
      </c>
      <c r="GD144">
        <f t="shared" si="299"/>
        <v>0.14404909999999993</v>
      </c>
      <c r="GE144">
        <f t="shared" si="300"/>
        <v>3.7845400000000029E-2</v>
      </c>
      <c r="GF144">
        <f t="shared" si="301"/>
        <v>-4.6203100000000052E-2</v>
      </c>
      <c r="GG144">
        <f t="shared" si="302"/>
        <v>0.6478394999999999</v>
      </c>
      <c r="GH144">
        <f t="shared" si="303"/>
        <v>0.35056039999999999</v>
      </c>
      <c r="GI144">
        <f t="shared" si="304"/>
        <v>-0.60029699999999941</v>
      </c>
      <c r="GJ144">
        <f t="shared" si="305"/>
        <v>8.4802999999999962E-3</v>
      </c>
      <c r="GK144">
        <f t="shared" si="306"/>
        <v>-2.1612900000000046E-2</v>
      </c>
    </row>
    <row r="145" spans="1:193" x14ac:dyDescent="0.25">
      <c r="A145" t="s">
        <v>487</v>
      </c>
      <c r="B145">
        <v>33</v>
      </c>
      <c r="C145">
        <v>0.5</v>
      </c>
      <c r="D145">
        <v>0.71059859999999997</v>
      </c>
      <c r="E145">
        <v>1.1036680000000001</v>
      </c>
      <c r="F145">
        <v>4.2210383</v>
      </c>
      <c r="G145">
        <v>10.273119899999999</v>
      </c>
      <c r="H145">
        <v>4.0752106000000001</v>
      </c>
      <c r="I145">
        <v>9.5215616000000001</v>
      </c>
      <c r="J145">
        <v>2.2761673999999998</v>
      </c>
      <c r="K145">
        <v>0.3630835</v>
      </c>
      <c r="L145" s="2">
        <v>32.700000000000003</v>
      </c>
      <c r="M145" s="2">
        <v>0.5</v>
      </c>
      <c r="N145" s="2">
        <v>0.67984690000000003</v>
      </c>
      <c r="O145" s="2">
        <v>1.1036680000000001</v>
      </c>
      <c r="P145" s="2">
        <v>4.1735563000000004</v>
      </c>
      <c r="Q145" s="2">
        <v>10.273119899999999</v>
      </c>
      <c r="R145" s="2">
        <v>4.0702353000000002</v>
      </c>
      <c r="S145" s="2">
        <v>9.3639431000000002</v>
      </c>
      <c r="T145" s="2">
        <v>2.2471332999999998</v>
      </c>
      <c r="U145" s="2">
        <v>0.3630835</v>
      </c>
      <c r="V145" s="2">
        <v>32.700000000000003</v>
      </c>
      <c r="W145" s="2">
        <v>0.5</v>
      </c>
      <c r="X145" s="2">
        <v>0.70589539999999995</v>
      </c>
      <c r="Y145" s="2">
        <v>1.0920981000000001</v>
      </c>
      <c r="Z145" s="2">
        <v>4.2057767000000004</v>
      </c>
      <c r="AA145" s="2">
        <v>10.087843899999999</v>
      </c>
      <c r="AB145" s="2">
        <v>4.0641560999999999</v>
      </c>
      <c r="AC145" s="2">
        <v>9.4822626000000003</v>
      </c>
      <c r="AD145" s="2">
        <v>2.2668811999999998</v>
      </c>
      <c r="AE145" s="2">
        <v>0.3630835</v>
      </c>
      <c r="AF145" s="2">
        <v>32.799999999999997</v>
      </c>
      <c r="AG145" s="2">
        <v>0.5</v>
      </c>
      <c r="AH145" s="2">
        <v>0.71043590000000001</v>
      </c>
      <c r="AI145" s="2">
        <v>1.1035576</v>
      </c>
      <c r="AJ145" s="2">
        <v>4.1882820000000001</v>
      </c>
      <c r="AK145" s="2">
        <v>10.272092799999999</v>
      </c>
      <c r="AL145" s="2">
        <v>4.0663023000000003</v>
      </c>
      <c r="AM145" s="2">
        <v>9.4196805999999995</v>
      </c>
      <c r="AN145" s="2">
        <v>2.2569045999999999</v>
      </c>
      <c r="AO145" s="2">
        <v>0.3630835</v>
      </c>
      <c r="AP145" s="2">
        <v>24.5</v>
      </c>
      <c r="AQ145" s="2">
        <v>0.5</v>
      </c>
      <c r="AR145" s="2">
        <v>0.59087599999999996</v>
      </c>
      <c r="AS145" s="2">
        <v>1.0268141</v>
      </c>
      <c r="AT145" s="2">
        <v>2.6272682999999999</v>
      </c>
      <c r="AU145" s="2">
        <v>9.2124843999999992</v>
      </c>
      <c r="AV145" s="2">
        <v>1.2345846</v>
      </c>
      <c r="AW145" s="2">
        <v>7.5217166000000004</v>
      </c>
      <c r="AX145" s="2">
        <v>1.4937471</v>
      </c>
      <c r="AY145" s="2">
        <v>0.38370589999999999</v>
      </c>
      <c r="AZ145" s="2">
        <v>21</v>
      </c>
      <c r="BA145" s="2">
        <v>0.5</v>
      </c>
      <c r="BB145" s="2">
        <v>0.72820870000000004</v>
      </c>
      <c r="BC145" s="2">
        <v>0.20427439999999999</v>
      </c>
      <c r="BD145" s="2">
        <v>2.5546095000000002</v>
      </c>
      <c r="BE145" s="2">
        <v>7.3785739000000001</v>
      </c>
      <c r="BF145" s="2">
        <v>4.0112304999999999</v>
      </c>
      <c r="BG145" s="2">
        <v>3.8643130999999999</v>
      </c>
      <c r="BH145" s="2">
        <v>1.4005905000000001</v>
      </c>
      <c r="BI145" s="2">
        <v>0.36255809999999999</v>
      </c>
      <c r="BJ145" s="2">
        <v>32.1</v>
      </c>
      <c r="BK145" s="2">
        <v>0.5</v>
      </c>
      <c r="BL145" s="2">
        <v>0.70710119999999999</v>
      </c>
      <c r="BM145" s="2">
        <v>1.0999102999999999</v>
      </c>
      <c r="BN145" s="2">
        <v>4.0365839000000001</v>
      </c>
      <c r="BO145" s="2">
        <v>10.244950299999999</v>
      </c>
      <c r="BP145" s="2">
        <v>3.8226705000000001</v>
      </c>
      <c r="BQ145" s="2">
        <v>9.1983537999999996</v>
      </c>
      <c r="BR145" s="2">
        <v>2.1820259000000002</v>
      </c>
      <c r="BS145" s="2">
        <v>0.3630835</v>
      </c>
      <c r="BT145" s="2">
        <v>24.5</v>
      </c>
      <c r="BU145" s="2">
        <v>0.5</v>
      </c>
      <c r="BV145" s="2">
        <v>0.2188937</v>
      </c>
      <c r="BW145" s="2">
        <v>0.98789349999999998</v>
      </c>
      <c r="BX145" s="2">
        <v>3.8016027999999999</v>
      </c>
      <c r="BY145" s="2">
        <v>4.2509946999999997</v>
      </c>
      <c r="BZ145" s="2">
        <v>3.4396374000000001</v>
      </c>
      <c r="CA145" s="2">
        <v>8.8664006999999998</v>
      </c>
      <c r="CB145" s="2">
        <v>2.0905049</v>
      </c>
      <c r="CC145" s="2">
        <v>0.3630835</v>
      </c>
      <c r="CD145" s="2">
        <v>32.299999999999997</v>
      </c>
      <c r="CE145" s="2">
        <v>0.5</v>
      </c>
      <c r="CF145" s="2">
        <v>0.62755240000000001</v>
      </c>
      <c r="CG145" s="2">
        <v>1.0992074999999999</v>
      </c>
      <c r="CH145" s="2">
        <v>4.1013545999999996</v>
      </c>
      <c r="CI145" s="2">
        <v>10.209886600000001</v>
      </c>
      <c r="CJ145" s="2">
        <v>3.8185365</v>
      </c>
      <c r="CK145" s="2">
        <v>9.4227571000000001</v>
      </c>
      <c r="CL145" s="2">
        <v>2.214375</v>
      </c>
      <c r="CM145" s="2">
        <v>0.3630835</v>
      </c>
      <c r="CO145" t="str">
        <f t="shared" si="206"/>
        <v>MN_Ramsey0871</v>
      </c>
      <c r="CP145">
        <f t="shared" si="207"/>
        <v>33</v>
      </c>
      <c r="CQ145">
        <f t="shared" si="208"/>
        <v>0.5</v>
      </c>
      <c r="CR145">
        <f t="shared" si="209"/>
        <v>0.71059859999999997</v>
      </c>
      <c r="CS145">
        <f t="shared" si="210"/>
        <v>1.1036680000000001</v>
      </c>
      <c r="CT145">
        <f t="shared" si="211"/>
        <v>4.2210383</v>
      </c>
      <c r="CU145">
        <f t="shared" si="212"/>
        <v>10.273119899999999</v>
      </c>
      <c r="CV145">
        <f t="shared" si="213"/>
        <v>4.0752106000000001</v>
      </c>
      <c r="CW145">
        <f t="shared" si="214"/>
        <v>9.5215616000000001</v>
      </c>
      <c r="CX145">
        <f t="shared" si="215"/>
        <v>2.2761673999999998</v>
      </c>
      <c r="CY145">
        <f t="shared" si="216"/>
        <v>0.3630835</v>
      </c>
      <c r="CZ145">
        <f t="shared" si="217"/>
        <v>1.6000000000000014</v>
      </c>
      <c r="DA145">
        <f t="shared" si="218"/>
        <v>0.5</v>
      </c>
      <c r="DB145">
        <f t="shared" si="219"/>
        <v>-5.3799999999998294E-3</v>
      </c>
      <c r="DC145">
        <f t="shared" si="220"/>
        <v>-8.2525000000006621E-3</v>
      </c>
      <c r="DD145">
        <f t="shared" si="221"/>
        <v>0.1417660000000005</v>
      </c>
      <c r="DE145">
        <f t="shared" si="222"/>
        <v>1.8107200000002877E-2</v>
      </c>
      <c r="DF145">
        <f t="shared" si="223"/>
        <v>8.7899999999940803E-4</v>
      </c>
      <c r="DG145">
        <f t="shared" si="224"/>
        <v>0.48849639999999894</v>
      </c>
      <c r="DH145">
        <f t="shared" si="225"/>
        <v>0.21899070000000087</v>
      </c>
      <c r="DI145">
        <f t="shared" si="226"/>
        <v>0.38318049999999998</v>
      </c>
      <c r="DJ145">
        <f t="shared" si="227"/>
        <v>0.29999999999999716</v>
      </c>
      <c r="DK145">
        <f t="shared" si="228"/>
        <v>0</v>
      </c>
      <c r="DL145">
        <f t="shared" si="229"/>
        <v>3.0751699999999937E-2</v>
      </c>
      <c r="DM145">
        <f t="shared" si="230"/>
        <v>0</v>
      </c>
      <c r="DN145">
        <f t="shared" si="231"/>
        <v>4.748199999999958E-2</v>
      </c>
      <c r="DO145">
        <f t="shared" si="232"/>
        <v>0</v>
      </c>
      <c r="DP145">
        <f t="shared" si="233"/>
        <v>4.9752999999999048E-3</v>
      </c>
      <c r="DQ145">
        <f t="shared" si="234"/>
        <v>0.15761849999999988</v>
      </c>
      <c r="DR145">
        <f t="shared" si="235"/>
        <v>2.9034100000000063E-2</v>
      </c>
      <c r="DS145">
        <f t="shared" si="236"/>
        <v>0</v>
      </c>
      <c r="DT145">
        <f t="shared" si="237"/>
        <v>0.29999999999999716</v>
      </c>
      <c r="DU145">
        <f t="shared" si="238"/>
        <v>0</v>
      </c>
      <c r="DV145">
        <f t="shared" si="239"/>
        <v>4.7032000000000185E-3</v>
      </c>
      <c r="DW145">
        <f t="shared" si="240"/>
        <v>1.1569900000000022E-2</v>
      </c>
      <c r="DX145">
        <f t="shared" si="241"/>
        <v>1.5261599999999653E-2</v>
      </c>
      <c r="DY145">
        <f t="shared" si="242"/>
        <v>0.185276</v>
      </c>
      <c r="DZ145">
        <f t="shared" si="243"/>
        <v>1.1054500000000189E-2</v>
      </c>
      <c r="EA145">
        <f t="shared" si="244"/>
        <v>3.9298999999999751E-2</v>
      </c>
      <c r="EB145">
        <f t="shared" si="245"/>
        <v>9.2862000000000222E-3</v>
      </c>
      <c r="EC145">
        <f t="shared" si="246"/>
        <v>0</v>
      </c>
      <c r="ED145">
        <f t="shared" si="247"/>
        <v>0.20000000000000284</v>
      </c>
      <c r="EE145">
        <f t="shared" si="248"/>
        <v>0</v>
      </c>
      <c r="EF145">
        <f t="shared" si="249"/>
        <v>1.626999999999601E-4</v>
      </c>
      <c r="EG145">
        <f t="shared" si="250"/>
        <v>1.10400000000066E-4</v>
      </c>
      <c r="EH145">
        <f t="shared" si="251"/>
        <v>3.275629999999996E-2</v>
      </c>
      <c r="EI145">
        <f t="shared" si="252"/>
        <v>1.0270999999999475E-3</v>
      </c>
      <c r="EJ145">
        <f t="shared" si="253"/>
        <v>8.9082999999998691E-3</v>
      </c>
      <c r="EK145">
        <f t="shared" si="254"/>
        <v>0.10188100000000055</v>
      </c>
      <c r="EL145">
        <f t="shared" si="255"/>
        <v>1.9262799999999913E-2</v>
      </c>
      <c r="EM145">
        <f t="shared" si="256"/>
        <v>0</v>
      </c>
      <c r="EN145">
        <f t="shared" si="257"/>
        <v>8.5</v>
      </c>
      <c r="EO145">
        <f t="shared" si="258"/>
        <v>0</v>
      </c>
      <c r="EP145">
        <f t="shared" si="259"/>
        <v>0.11972260000000001</v>
      </c>
      <c r="EQ145">
        <f t="shared" si="260"/>
        <v>7.6853900000000142E-2</v>
      </c>
      <c r="ER145">
        <f t="shared" si="261"/>
        <v>1.5937700000000001</v>
      </c>
      <c r="ES145">
        <f t="shared" si="262"/>
        <v>1.0606355000000001</v>
      </c>
      <c r="ET145">
        <f t="shared" si="263"/>
        <v>2.8406260000000003</v>
      </c>
      <c r="EU145">
        <f t="shared" si="264"/>
        <v>1.9998449999999997</v>
      </c>
      <c r="EV145">
        <f t="shared" si="265"/>
        <v>0.78242029999999985</v>
      </c>
      <c r="EW145">
        <f t="shared" si="266"/>
        <v>-2.0622399999999985E-2</v>
      </c>
      <c r="EX145">
        <f t="shared" si="267"/>
        <v>12</v>
      </c>
      <c r="EY145">
        <f t="shared" si="268"/>
        <v>0</v>
      </c>
      <c r="EZ145">
        <f t="shared" si="269"/>
        <v>-1.7610100000000073E-2</v>
      </c>
      <c r="FA145">
        <f t="shared" si="270"/>
        <v>0.89939360000000013</v>
      </c>
      <c r="FB145">
        <f t="shared" si="271"/>
        <v>1.6664287999999998</v>
      </c>
      <c r="FC145">
        <f t="shared" si="272"/>
        <v>2.8945459999999992</v>
      </c>
      <c r="FD145">
        <f t="shared" si="273"/>
        <v>6.3980100000000206E-2</v>
      </c>
      <c r="FE145">
        <f t="shared" si="274"/>
        <v>5.6572484999999997</v>
      </c>
      <c r="FF145">
        <f t="shared" si="275"/>
        <v>0.87557689999999977</v>
      </c>
      <c r="FG145">
        <f t="shared" si="276"/>
        <v>5.2540000000000919E-4</v>
      </c>
      <c r="FH145">
        <f t="shared" si="277"/>
        <v>0.89999999999999858</v>
      </c>
      <c r="FI145">
        <f t="shared" si="278"/>
        <v>0</v>
      </c>
      <c r="FJ145">
        <f t="shared" si="279"/>
        <v>3.4973999999999839E-3</v>
      </c>
      <c r="FK145">
        <f t="shared" si="280"/>
        <v>3.757700000000197E-3</v>
      </c>
      <c r="FL145">
        <f t="shared" si="281"/>
        <v>0.18445439999999991</v>
      </c>
      <c r="FM145">
        <f t="shared" si="282"/>
        <v>2.8169600000000017E-2</v>
      </c>
      <c r="FN145">
        <f t="shared" si="283"/>
        <v>0.25254010000000005</v>
      </c>
      <c r="FO145">
        <f t="shared" si="284"/>
        <v>0.32320780000000049</v>
      </c>
      <c r="FP145">
        <f t="shared" si="285"/>
        <v>9.4141499999999656E-2</v>
      </c>
      <c r="FQ145">
        <f t="shared" si="286"/>
        <v>0</v>
      </c>
      <c r="FR145">
        <f t="shared" si="287"/>
        <v>8.5</v>
      </c>
      <c r="FS145">
        <f t="shared" si="288"/>
        <v>0</v>
      </c>
      <c r="FT145">
        <f t="shared" si="289"/>
        <v>0.4917049</v>
      </c>
      <c r="FU145">
        <f t="shared" si="290"/>
        <v>0.11577450000000011</v>
      </c>
      <c r="FV145">
        <f t="shared" si="291"/>
        <v>0.41943550000000007</v>
      </c>
      <c r="FW145">
        <f t="shared" si="292"/>
        <v>6.0221251999999996</v>
      </c>
      <c r="FX145">
        <f t="shared" si="293"/>
        <v>0.63557320000000006</v>
      </c>
      <c r="FY145">
        <f t="shared" si="294"/>
        <v>0.65516090000000027</v>
      </c>
      <c r="FZ145">
        <f t="shared" si="295"/>
        <v>0.18566249999999984</v>
      </c>
      <c r="GA145">
        <f t="shared" si="296"/>
        <v>0</v>
      </c>
      <c r="GB145">
        <f t="shared" si="297"/>
        <v>0.70000000000000284</v>
      </c>
      <c r="GC145">
        <f t="shared" si="298"/>
        <v>0</v>
      </c>
      <c r="GD145">
        <f t="shared" si="299"/>
        <v>8.3046199999999959E-2</v>
      </c>
      <c r="GE145">
        <f t="shared" si="300"/>
        <v>4.4605000000002004E-3</v>
      </c>
      <c r="GF145">
        <f t="shared" si="301"/>
        <v>0.11968370000000039</v>
      </c>
      <c r="GG145">
        <f t="shared" si="302"/>
        <v>6.3233299999998493E-2</v>
      </c>
      <c r="GH145">
        <f t="shared" si="303"/>
        <v>0.25667410000000013</v>
      </c>
      <c r="GI145">
        <f t="shared" si="304"/>
        <v>9.8804499999999962E-2</v>
      </c>
      <c r="GJ145">
        <f t="shared" si="305"/>
        <v>6.1792399999999859E-2</v>
      </c>
      <c r="GK145">
        <f t="shared" si="306"/>
        <v>0</v>
      </c>
    </row>
    <row r="146" spans="1:193" x14ac:dyDescent="0.25">
      <c r="A146" t="s">
        <v>488</v>
      </c>
      <c r="B146">
        <v>26.2</v>
      </c>
      <c r="C146">
        <v>0.5</v>
      </c>
      <c r="D146">
        <v>0.6966021</v>
      </c>
      <c r="E146">
        <v>0.99273670000000003</v>
      </c>
      <c r="F146">
        <v>3.7398362000000001</v>
      </c>
      <c r="G146">
        <v>6.0574446000000002</v>
      </c>
      <c r="H146">
        <v>3.5342807999999999</v>
      </c>
      <c r="I146">
        <v>8.4831772000000001</v>
      </c>
      <c r="J146">
        <v>1.9589159</v>
      </c>
      <c r="K146">
        <v>0.31478450000000002</v>
      </c>
      <c r="L146" s="2">
        <v>25.9</v>
      </c>
      <c r="M146" s="2">
        <v>0.5</v>
      </c>
      <c r="N146" s="2">
        <v>0.72118280000000001</v>
      </c>
      <c r="O146" s="2">
        <v>1.0089736</v>
      </c>
      <c r="P146" s="2">
        <v>3.4200832999999999</v>
      </c>
      <c r="Q146" s="2">
        <v>7.1634459000000001</v>
      </c>
      <c r="R146" s="2">
        <v>4.1521435000000002</v>
      </c>
      <c r="S146" s="2">
        <v>6.6931434000000003</v>
      </c>
      <c r="T146" s="2">
        <v>2.0492729999999999</v>
      </c>
      <c r="U146" s="2">
        <v>0.26785809999999999</v>
      </c>
      <c r="V146" s="2">
        <v>26</v>
      </c>
      <c r="W146" s="2">
        <v>0.5</v>
      </c>
      <c r="X146" s="2">
        <v>0.69209790000000004</v>
      </c>
      <c r="Y146" s="2">
        <v>0.97590350000000003</v>
      </c>
      <c r="Z146" s="2">
        <v>3.7225437000000001</v>
      </c>
      <c r="AA146" s="2">
        <v>5.8927459999999998</v>
      </c>
      <c r="AB146" s="2">
        <v>3.5208914</v>
      </c>
      <c r="AC146" s="2">
        <v>8.4401244999999996</v>
      </c>
      <c r="AD146" s="2">
        <v>1.9495099</v>
      </c>
      <c r="AE146" s="2">
        <v>0.31478450000000002</v>
      </c>
      <c r="AF146" s="2">
        <v>26.1</v>
      </c>
      <c r="AG146" s="2">
        <v>0.5</v>
      </c>
      <c r="AH146" s="2">
        <v>0.69643409999999994</v>
      </c>
      <c r="AI146" s="2">
        <v>0.99263749999999995</v>
      </c>
      <c r="AJ146" s="2">
        <v>3.7134198999999999</v>
      </c>
      <c r="AK146" s="2">
        <v>6.0568390000000001</v>
      </c>
      <c r="AL146" s="2">
        <v>3.5243297</v>
      </c>
      <c r="AM146" s="2">
        <v>8.4044561000000009</v>
      </c>
      <c r="AN146" s="2">
        <v>1.9438142</v>
      </c>
      <c r="AO146" s="2">
        <v>0.31478450000000002</v>
      </c>
      <c r="AP146" s="2">
        <v>18.8</v>
      </c>
      <c r="AQ146" s="2">
        <v>0.5</v>
      </c>
      <c r="AR146" s="2">
        <v>0.5530891</v>
      </c>
      <c r="AS146" s="2">
        <v>0.8548675</v>
      </c>
      <c r="AT146" s="2">
        <v>2.2433507000000001</v>
      </c>
      <c r="AU146" s="2">
        <v>5.6275057999999998</v>
      </c>
      <c r="AV146" s="2">
        <v>1.0243697</v>
      </c>
      <c r="AW146" s="2">
        <v>6.4454608000000002</v>
      </c>
      <c r="AX146" s="2">
        <v>1.2971808</v>
      </c>
      <c r="AY146" s="2">
        <v>0.30775229999999998</v>
      </c>
      <c r="AZ146" s="2">
        <v>17.899999999999999</v>
      </c>
      <c r="BA146" s="2">
        <v>0.5</v>
      </c>
      <c r="BB146" s="2">
        <v>0.91046309999999997</v>
      </c>
      <c r="BC146" s="2">
        <v>0.2054619</v>
      </c>
      <c r="BD146" s="2">
        <v>1.9700949999999999</v>
      </c>
      <c r="BE146" s="2">
        <v>6.7788424000000003</v>
      </c>
      <c r="BF146" s="2">
        <v>4.2852778000000002</v>
      </c>
      <c r="BG146" s="2">
        <v>1.5542803999999999</v>
      </c>
      <c r="BH146" s="2">
        <v>1.5122731</v>
      </c>
      <c r="BI146" s="2">
        <v>0.18581690000000001</v>
      </c>
      <c r="BJ146" s="2">
        <v>25.3</v>
      </c>
      <c r="BK146" s="2">
        <v>0.5</v>
      </c>
      <c r="BL146" s="2">
        <v>0.74384430000000001</v>
      </c>
      <c r="BM146" s="2">
        <v>1.0024170999999999</v>
      </c>
      <c r="BN146" s="2">
        <v>3.2852863999999999</v>
      </c>
      <c r="BO146" s="2">
        <v>7.1301192999999996</v>
      </c>
      <c r="BP146" s="2">
        <v>3.8615385999999998</v>
      </c>
      <c r="BQ146" s="2">
        <v>6.5882392000000003</v>
      </c>
      <c r="BR146" s="2">
        <v>1.9700669</v>
      </c>
      <c r="BS146" s="2">
        <v>0.26785809999999999</v>
      </c>
      <c r="BT146" s="2">
        <v>20.6</v>
      </c>
      <c r="BU146" s="2">
        <v>0.5</v>
      </c>
      <c r="BV146" s="2">
        <v>0.1541883</v>
      </c>
      <c r="BW146" s="2">
        <v>0.85925339999999995</v>
      </c>
      <c r="BX146" s="2">
        <v>3.5532932000000002</v>
      </c>
      <c r="BY146" s="2">
        <v>1.8926471</v>
      </c>
      <c r="BZ146" s="2">
        <v>3.0139589</v>
      </c>
      <c r="CA146" s="2">
        <v>8.5093536000000007</v>
      </c>
      <c r="CB146" s="2">
        <v>1.8258961</v>
      </c>
      <c r="CC146" s="2">
        <v>0.33786349999999998</v>
      </c>
      <c r="CD146" s="2">
        <v>25.4</v>
      </c>
      <c r="CE146" s="2">
        <v>0.5</v>
      </c>
      <c r="CF146" s="2">
        <v>0.58013599999999999</v>
      </c>
      <c r="CG146" s="2">
        <v>0.98609780000000002</v>
      </c>
      <c r="CH146" s="2">
        <v>3.6003951999999999</v>
      </c>
      <c r="CI146" s="2">
        <v>6.0040826999999997</v>
      </c>
      <c r="CJ146" s="2">
        <v>3.2162875999999998</v>
      </c>
      <c r="CK146" s="2">
        <v>8.3984307999999999</v>
      </c>
      <c r="CL146" s="2">
        <v>1.8945771</v>
      </c>
      <c r="CM146" s="2">
        <v>0.31478450000000002</v>
      </c>
      <c r="CO146" t="str">
        <f t="shared" si="206"/>
        <v>MN_Scott0505</v>
      </c>
      <c r="CP146">
        <f t="shared" si="207"/>
        <v>26.2</v>
      </c>
      <c r="CQ146">
        <f t="shared" si="208"/>
        <v>0.5</v>
      </c>
      <c r="CR146">
        <f t="shared" si="209"/>
        <v>0.6966021</v>
      </c>
      <c r="CS146">
        <f t="shared" si="210"/>
        <v>0.99273670000000003</v>
      </c>
      <c r="CT146">
        <f t="shared" si="211"/>
        <v>3.7398362000000001</v>
      </c>
      <c r="CU146">
        <f t="shared" si="212"/>
        <v>6.0574446000000002</v>
      </c>
      <c r="CV146">
        <f t="shared" si="213"/>
        <v>3.5342807999999999</v>
      </c>
      <c r="CW146">
        <f t="shared" si="214"/>
        <v>8.4831772000000001</v>
      </c>
      <c r="CX146">
        <f t="shared" si="215"/>
        <v>1.9589159</v>
      </c>
      <c r="CY146">
        <f t="shared" si="216"/>
        <v>0.31478450000000002</v>
      </c>
      <c r="CZ146">
        <f t="shared" si="217"/>
        <v>2.600000000000005</v>
      </c>
      <c r="DA146">
        <f t="shared" si="218"/>
        <v>0.5</v>
      </c>
      <c r="DB146">
        <f t="shared" si="219"/>
        <v>0.1752208999999999</v>
      </c>
      <c r="DC146">
        <f t="shared" si="220"/>
        <v>-6.3544600000000173E-2</v>
      </c>
      <c r="DD146">
        <f t="shared" si="221"/>
        <v>-0.6703859999999997</v>
      </c>
      <c r="DE146">
        <f t="shared" si="222"/>
        <v>4.1441159999999977</v>
      </c>
      <c r="DF146">
        <f t="shared" si="223"/>
        <v>1.8588316000000007</v>
      </c>
      <c r="DG146">
        <f t="shared" si="224"/>
        <v>-4.3487515999999999</v>
      </c>
      <c r="DH146">
        <f t="shared" si="225"/>
        <v>0.73017979999999971</v>
      </c>
      <c r="DI146">
        <f t="shared" si="226"/>
        <v>0.10801089999999985</v>
      </c>
      <c r="DJ146">
        <f t="shared" si="227"/>
        <v>0.30000000000000071</v>
      </c>
      <c r="DK146">
        <f t="shared" si="228"/>
        <v>0</v>
      </c>
      <c r="DL146">
        <f t="shared" si="229"/>
        <v>-2.4580700000000011E-2</v>
      </c>
      <c r="DM146">
        <f t="shared" si="230"/>
        <v>-1.6236899999999999E-2</v>
      </c>
      <c r="DN146">
        <f t="shared" si="231"/>
        <v>0.31975290000000012</v>
      </c>
      <c r="DO146">
        <f t="shared" si="232"/>
        <v>-1.1060013</v>
      </c>
      <c r="DP146">
        <f t="shared" si="233"/>
        <v>-0.61786270000000032</v>
      </c>
      <c r="DQ146">
        <f t="shared" si="234"/>
        <v>1.7900337999999998</v>
      </c>
      <c r="DR146">
        <f t="shared" si="235"/>
        <v>-9.0357099999999857E-2</v>
      </c>
      <c r="DS146">
        <f t="shared" si="236"/>
        <v>4.6926400000000035E-2</v>
      </c>
      <c r="DT146">
        <f t="shared" si="237"/>
        <v>0.19999999999999929</v>
      </c>
      <c r="DU146">
        <f t="shared" si="238"/>
        <v>0</v>
      </c>
      <c r="DV146">
        <f t="shared" si="239"/>
        <v>4.5041999999999582E-3</v>
      </c>
      <c r="DW146">
        <f t="shared" si="240"/>
        <v>1.6833199999999993E-2</v>
      </c>
      <c r="DX146">
        <f t="shared" si="241"/>
        <v>1.7292499999999933E-2</v>
      </c>
      <c r="DY146">
        <f t="shared" si="242"/>
        <v>0.16469860000000036</v>
      </c>
      <c r="DZ146">
        <f t="shared" si="243"/>
        <v>1.3389399999999885E-2</v>
      </c>
      <c r="EA146">
        <f t="shared" si="244"/>
        <v>4.3052700000000499E-2</v>
      </c>
      <c r="EB146">
        <f t="shared" si="245"/>
        <v>9.4060000000000255E-3</v>
      </c>
      <c r="EC146">
        <f t="shared" si="246"/>
        <v>0</v>
      </c>
      <c r="ED146">
        <f t="shared" si="247"/>
        <v>9.9999999999997868E-2</v>
      </c>
      <c r="EE146">
        <f t="shared" si="248"/>
        <v>0</v>
      </c>
      <c r="EF146">
        <f t="shared" si="249"/>
        <v>1.6800000000005699E-4</v>
      </c>
      <c r="EG146">
        <f t="shared" si="250"/>
        <v>9.9200000000077004E-5</v>
      </c>
      <c r="EH146">
        <f t="shared" si="251"/>
        <v>2.641630000000017E-2</v>
      </c>
      <c r="EI146">
        <f t="shared" si="252"/>
        <v>6.0560000000009495E-4</v>
      </c>
      <c r="EJ146">
        <f t="shared" si="253"/>
        <v>9.9510999999998795E-3</v>
      </c>
      <c r="EK146">
        <f t="shared" si="254"/>
        <v>7.8721099999999211E-2</v>
      </c>
      <c r="EL146">
        <f t="shared" si="255"/>
        <v>1.5101699999999996E-2</v>
      </c>
      <c r="EM146">
        <f t="shared" si="256"/>
        <v>0</v>
      </c>
      <c r="EN146">
        <f t="shared" si="257"/>
        <v>7.3999999999999986</v>
      </c>
      <c r="EO146">
        <f t="shared" si="258"/>
        <v>0</v>
      </c>
      <c r="EP146">
        <f t="shared" si="259"/>
        <v>0.143513</v>
      </c>
      <c r="EQ146">
        <f t="shared" si="260"/>
        <v>0.13786920000000003</v>
      </c>
      <c r="ER146">
        <f t="shared" si="261"/>
        <v>1.4964854999999999</v>
      </c>
      <c r="ES146">
        <f t="shared" si="262"/>
        <v>0.4299388000000004</v>
      </c>
      <c r="ET146">
        <f t="shared" si="263"/>
        <v>2.5099111000000001</v>
      </c>
      <c r="EU146">
        <f t="shared" si="264"/>
        <v>2.0377163999999999</v>
      </c>
      <c r="EV146">
        <f t="shared" si="265"/>
        <v>0.66173510000000002</v>
      </c>
      <c r="EW146">
        <f t="shared" si="266"/>
        <v>7.032200000000044E-3</v>
      </c>
      <c r="EX146">
        <f t="shared" si="267"/>
        <v>8.3000000000000007</v>
      </c>
      <c r="EY146">
        <f t="shared" si="268"/>
        <v>0</v>
      </c>
      <c r="EZ146">
        <f t="shared" si="269"/>
        <v>-0.21386099999999997</v>
      </c>
      <c r="FA146">
        <f t="shared" si="270"/>
        <v>0.78727480000000005</v>
      </c>
      <c r="FB146">
        <f t="shared" si="271"/>
        <v>1.7697412000000001</v>
      </c>
      <c r="FC146">
        <f t="shared" si="272"/>
        <v>-0.72139780000000009</v>
      </c>
      <c r="FD146">
        <f t="shared" si="273"/>
        <v>-0.75099700000000036</v>
      </c>
      <c r="FE146">
        <f t="shared" si="274"/>
        <v>6.9288968000000004</v>
      </c>
      <c r="FF146">
        <f t="shared" si="275"/>
        <v>0.44664280000000001</v>
      </c>
      <c r="FG146">
        <f t="shared" si="276"/>
        <v>0.12896760000000002</v>
      </c>
      <c r="FH146">
        <f t="shared" si="277"/>
        <v>0.89999999999999858</v>
      </c>
      <c r="FI146">
        <f t="shared" si="278"/>
        <v>0</v>
      </c>
      <c r="FJ146">
        <f t="shared" si="279"/>
        <v>-4.7242200000000012E-2</v>
      </c>
      <c r="FK146">
        <f t="shared" si="280"/>
        <v>-9.6803999999999224E-3</v>
      </c>
      <c r="FL146">
        <f t="shared" si="281"/>
        <v>0.45454980000000011</v>
      </c>
      <c r="FM146">
        <f t="shared" si="282"/>
        <v>-1.0726746999999994</v>
      </c>
      <c r="FN146">
        <f t="shared" si="283"/>
        <v>-0.32725779999999993</v>
      </c>
      <c r="FO146">
        <f t="shared" si="284"/>
        <v>1.8949379999999998</v>
      </c>
      <c r="FP146">
        <f t="shared" si="285"/>
        <v>-1.1150999999999911E-2</v>
      </c>
      <c r="FQ146">
        <f t="shared" si="286"/>
        <v>4.6926400000000035E-2</v>
      </c>
      <c r="FR146">
        <f t="shared" si="287"/>
        <v>5.5999999999999979</v>
      </c>
      <c r="FS146">
        <f t="shared" si="288"/>
        <v>0</v>
      </c>
      <c r="FT146">
        <f t="shared" si="289"/>
        <v>0.54241380000000006</v>
      </c>
      <c r="FU146">
        <f t="shared" si="290"/>
        <v>0.13348330000000008</v>
      </c>
      <c r="FV146">
        <f t="shared" si="291"/>
        <v>0.1865429999999999</v>
      </c>
      <c r="FW146">
        <f t="shared" si="292"/>
        <v>4.1647975000000006</v>
      </c>
      <c r="FX146">
        <f t="shared" si="293"/>
        <v>0.52032189999999989</v>
      </c>
      <c r="FY146">
        <f t="shared" si="294"/>
        <v>-2.6176400000000655E-2</v>
      </c>
      <c r="FZ146">
        <f t="shared" si="295"/>
        <v>0.13301980000000002</v>
      </c>
      <c r="GA146">
        <f t="shared" si="296"/>
        <v>-2.3078999999999961E-2</v>
      </c>
      <c r="GB146">
        <f t="shared" si="297"/>
        <v>0.80000000000000071</v>
      </c>
      <c r="GC146">
        <f t="shared" si="298"/>
        <v>0</v>
      </c>
      <c r="GD146">
        <f t="shared" si="299"/>
        <v>0.11646610000000002</v>
      </c>
      <c r="GE146">
        <f t="shared" si="300"/>
        <v>6.6389000000000031E-3</v>
      </c>
      <c r="GF146">
        <f t="shared" si="301"/>
        <v>0.13944100000000015</v>
      </c>
      <c r="GG146">
        <f t="shared" si="302"/>
        <v>5.3361900000000517E-2</v>
      </c>
      <c r="GH146">
        <f t="shared" si="303"/>
        <v>0.31799320000000009</v>
      </c>
      <c r="GI146">
        <f t="shared" si="304"/>
        <v>8.4746400000000222E-2</v>
      </c>
      <c r="GJ146">
        <f t="shared" si="305"/>
        <v>6.4338800000000029E-2</v>
      </c>
      <c r="GK146">
        <f t="shared" si="306"/>
        <v>0</v>
      </c>
    </row>
    <row r="147" spans="1:193" x14ac:dyDescent="0.25">
      <c r="A147" t="s">
        <v>489</v>
      </c>
      <c r="B147">
        <v>16.600000000000001</v>
      </c>
      <c r="C147">
        <v>0.5</v>
      </c>
      <c r="D147">
        <v>0.81467880000000004</v>
      </c>
      <c r="E147">
        <v>0.4553334</v>
      </c>
      <c r="F147">
        <v>1.5885655000000001</v>
      </c>
      <c r="G147">
        <v>7.2511333999999996</v>
      </c>
      <c r="H147">
        <v>2.9812202000000001</v>
      </c>
      <c r="I147">
        <v>1.9206181</v>
      </c>
      <c r="J147">
        <v>1.0933558000000001</v>
      </c>
      <c r="K147">
        <v>1.7317099999999998E-2</v>
      </c>
      <c r="L147" s="2">
        <v>16.5</v>
      </c>
      <c r="M147" s="2">
        <v>0.5</v>
      </c>
      <c r="N147" s="2">
        <v>0.77442540000000004</v>
      </c>
      <c r="O147" s="2">
        <v>0.4553334</v>
      </c>
      <c r="P147" s="2">
        <v>1.5730743</v>
      </c>
      <c r="Q147" s="2">
        <v>7.2511333999999996</v>
      </c>
      <c r="R147" s="2">
        <v>2.9732105999999998</v>
      </c>
      <c r="S147" s="2">
        <v>1.8768994000000001</v>
      </c>
      <c r="T147" s="2">
        <v>1.0849260999999999</v>
      </c>
      <c r="U147" s="2">
        <v>1.7317099999999998E-2</v>
      </c>
      <c r="V147" s="2">
        <v>15.3</v>
      </c>
      <c r="W147" s="2">
        <v>0.5</v>
      </c>
      <c r="X147" s="2">
        <v>0.75601490000000005</v>
      </c>
      <c r="Y147" s="2">
        <v>0.39536149999999998</v>
      </c>
      <c r="Z147" s="2">
        <v>1.7320039</v>
      </c>
      <c r="AA147" s="2">
        <v>5.6367687999999996</v>
      </c>
      <c r="AB147" s="2">
        <v>2.6296610999999999</v>
      </c>
      <c r="AC147" s="2">
        <v>2.7316234000000001</v>
      </c>
      <c r="AD147" s="2">
        <v>0.98977459999999995</v>
      </c>
      <c r="AE147" s="2">
        <v>2.0961500000000001E-2</v>
      </c>
      <c r="AF147" s="2">
        <v>16.5</v>
      </c>
      <c r="AG147" s="2">
        <v>0.5</v>
      </c>
      <c r="AH147" s="2">
        <v>0.81449629999999995</v>
      </c>
      <c r="AI147" s="2">
        <v>0.45526870000000003</v>
      </c>
      <c r="AJ147" s="2">
        <v>1.5814438</v>
      </c>
      <c r="AK147" s="2">
        <v>7.2498775000000002</v>
      </c>
      <c r="AL147" s="2">
        <v>2.9738929000000001</v>
      </c>
      <c r="AM147" s="2">
        <v>1.9048889</v>
      </c>
      <c r="AN147" s="2">
        <v>1.0895486000000001</v>
      </c>
      <c r="AO147" s="2">
        <v>1.7317099999999998E-2</v>
      </c>
      <c r="AP147" s="2">
        <v>11.3</v>
      </c>
      <c r="AQ147" s="2">
        <v>0.5</v>
      </c>
      <c r="AR147" s="2">
        <v>0.65120719999999999</v>
      </c>
      <c r="AS147" s="2">
        <v>0.2941105</v>
      </c>
      <c r="AT147" s="2">
        <v>0.73183969999999998</v>
      </c>
      <c r="AU147" s="2">
        <v>6.3686805</v>
      </c>
      <c r="AV147" s="2">
        <v>0.98021780000000003</v>
      </c>
      <c r="AW147" s="2">
        <v>1.3398975</v>
      </c>
      <c r="AX147" s="2">
        <v>0.49106490000000003</v>
      </c>
      <c r="AY147" s="2">
        <v>1.7317099999999998E-2</v>
      </c>
      <c r="AZ147" s="2">
        <v>14.6</v>
      </c>
      <c r="BA147" s="2">
        <v>0.5</v>
      </c>
      <c r="BB147" s="2">
        <v>0.84395200000000004</v>
      </c>
      <c r="BC147" s="2">
        <v>0.31868180000000002</v>
      </c>
      <c r="BD147" s="2">
        <v>1.2440975999999999</v>
      </c>
      <c r="BE147" s="2">
        <v>6.9429936000000003</v>
      </c>
      <c r="BF147" s="2">
        <v>3.0387805000000001</v>
      </c>
      <c r="BG147" s="2">
        <v>0.69887940000000004</v>
      </c>
      <c r="BH147" s="2">
        <v>1.0218837999999999</v>
      </c>
      <c r="BI147" s="2">
        <v>1.62618E-2</v>
      </c>
      <c r="BJ147" s="2">
        <v>15.8</v>
      </c>
      <c r="BK147" s="2">
        <v>0.5</v>
      </c>
      <c r="BL147" s="2">
        <v>0.80967370000000005</v>
      </c>
      <c r="BM147" s="2">
        <v>0.44923449999999998</v>
      </c>
      <c r="BN147" s="2">
        <v>1.4397202</v>
      </c>
      <c r="BO147" s="2">
        <v>7.2030095999999997</v>
      </c>
      <c r="BP147" s="2">
        <v>2.6556014999999999</v>
      </c>
      <c r="BQ147" s="2">
        <v>1.8021697999999999</v>
      </c>
      <c r="BR147" s="2">
        <v>0.98317460000000001</v>
      </c>
      <c r="BS147" s="2">
        <v>1.7317099999999998E-2</v>
      </c>
      <c r="BT147" s="2">
        <v>13.1</v>
      </c>
      <c r="BU147" s="2">
        <v>0.5</v>
      </c>
      <c r="BV147" s="2">
        <v>0.28934009999999999</v>
      </c>
      <c r="BW147" s="2">
        <v>0.3728553</v>
      </c>
      <c r="BX147" s="2">
        <v>1.3289762000000001</v>
      </c>
      <c r="BY147" s="2">
        <v>5.4448166000000002</v>
      </c>
      <c r="BZ147" s="2">
        <v>2.5515020000000002</v>
      </c>
      <c r="CA147" s="2">
        <v>1.6605905000000001</v>
      </c>
      <c r="CB147" s="2">
        <v>0.96608870000000002</v>
      </c>
      <c r="CC147" s="2">
        <v>1.53931E-2</v>
      </c>
      <c r="CD147" s="2">
        <v>15.6</v>
      </c>
      <c r="CE147" s="2">
        <v>0.5</v>
      </c>
      <c r="CF147" s="2">
        <v>0.55949230000000005</v>
      </c>
      <c r="CG147" s="2">
        <v>0.39917859999999999</v>
      </c>
      <c r="CH147" s="2">
        <v>1.488685</v>
      </c>
      <c r="CI147" s="2">
        <v>7.0376348000000002</v>
      </c>
      <c r="CJ147" s="2">
        <v>2.2492432999999998</v>
      </c>
      <c r="CK147" s="2">
        <v>2.4851789000000002</v>
      </c>
      <c r="CL147" s="2">
        <v>0.89644409999999997</v>
      </c>
      <c r="CM147" s="2">
        <v>1.96115E-2</v>
      </c>
      <c r="CO147" t="str">
        <f t="shared" si="206"/>
        <v>MN_St. Louis7001</v>
      </c>
      <c r="CP147">
        <f t="shared" si="207"/>
        <v>16.600000000000001</v>
      </c>
      <c r="CQ147">
        <f t="shared" si="208"/>
        <v>0.5</v>
      </c>
      <c r="CR147">
        <f t="shared" si="209"/>
        <v>0.81467880000000004</v>
      </c>
      <c r="CS147">
        <f t="shared" si="210"/>
        <v>0.4553334</v>
      </c>
      <c r="CT147">
        <f t="shared" si="211"/>
        <v>1.5885655000000001</v>
      </c>
      <c r="CU147">
        <f t="shared" si="212"/>
        <v>7.2511333999999996</v>
      </c>
      <c r="CV147">
        <f t="shared" si="213"/>
        <v>2.9812202000000001</v>
      </c>
      <c r="CW147">
        <f t="shared" si="214"/>
        <v>1.9206181</v>
      </c>
      <c r="CX147">
        <f t="shared" si="215"/>
        <v>1.0933558000000001</v>
      </c>
      <c r="CY147">
        <f t="shared" si="216"/>
        <v>1.7317099999999998E-2</v>
      </c>
      <c r="CZ147">
        <f t="shared" si="217"/>
        <v>2.4999999999999911</v>
      </c>
      <c r="DA147">
        <f t="shared" si="218"/>
        <v>0.5</v>
      </c>
      <c r="DB147">
        <f t="shared" si="219"/>
        <v>-0.2041497000000001</v>
      </c>
      <c r="DC147">
        <f t="shared" si="220"/>
        <v>-4.7309500000000004E-2</v>
      </c>
      <c r="DD147">
        <f t="shared" si="221"/>
        <v>-1.1780000000061186E-4</v>
      </c>
      <c r="DE147">
        <f t="shared" si="222"/>
        <v>2.3769810000000025</v>
      </c>
      <c r="DF147">
        <f t="shared" si="223"/>
        <v>-0.81643170000000076</v>
      </c>
      <c r="DG147">
        <f t="shared" si="224"/>
        <v>1.0558011000000005</v>
      </c>
      <c r="DH147">
        <f t="shared" si="225"/>
        <v>-0.13058520000000073</v>
      </c>
      <c r="DI147">
        <f t="shared" si="226"/>
        <v>2.0276600000000006E-2</v>
      </c>
      <c r="DJ147">
        <f t="shared" si="227"/>
        <v>0.10000000000000142</v>
      </c>
      <c r="DK147">
        <f t="shared" si="228"/>
        <v>0</v>
      </c>
      <c r="DL147">
        <f t="shared" si="229"/>
        <v>4.0253399999999995E-2</v>
      </c>
      <c r="DM147">
        <f t="shared" si="230"/>
        <v>0</v>
      </c>
      <c r="DN147">
        <f t="shared" si="231"/>
        <v>1.5491200000000038E-2</v>
      </c>
      <c r="DO147">
        <f t="shared" si="232"/>
        <v>0</v>
      </c>
      <c r="DP147">
        <f t="shared" si="233"/>
        <v>8.0096000000002832E-3</v>
      </c>
      <c r="DQ147">
        <f t="shared" si="234"/>
        <v>4.3718699999999888E-2</v>
      </c>
      <c r="DR147">
        <f t="shared" si="235"/>
        <v>8.4297000000002065E-3</v>
      </c>
      <c r="DS147">
        <f t="shared" si="236"/>
        <v>0</v>
      </c>
      <c r="DT147">
        <f t="shared" si="237"/>
        <v>1.3000000000000007</v>
      </c>
      <c r="DU147">
        <f t="shared" si="238"/>
        <v>0</v>
      </c>
      <c r="DV147">
        <f t="shared" si="239"/>
        <v>5.8663899999999991E-2</v>
      </c>
      <c r="DW147">
        <f t="shared" si="240"/>
        <v>5.9971900000000022E-2</v>
      </c>
      <c r="DX147">
        <f t="shared" si="241"/>
        <v>-0.14343839999999997</v>
      </c>
      <c r="DY147">
        <f t="shared" si="242"/>
        <v>1.6143646</v>
      </c>
      <c r="DZ147">
        <f t="shared" si="243"/>
        <v>0.35155910000000024</v>
      </c>
      <c r="EA147">
        <f t="shared" si="244"/>
        <v>-0.81100530000000015</v>
      </c>
      <c r="EB147">
        <f t="shared" si="245"/>
        <v>0.10358120000000015</v>
      </c>
      <c r="EC147">
        <f t="shared" si="246"/>
        <v>-3.6444000000000025E-3</v>
      </c>
      <c r="ED147">
        <f t="shared" si="247"/>
        <v>0.10000000000000142</v>
      </c>
      <c r="EE147">
        <f t="shared" si="248"/>
        <v>0</v>
      </c>
      <c r="EF147">
        <f t="shared" si="249"/>
        <v>1.8250000000008537E-4</v>
      </c>
      <c r="EG147">
        <f t="shared" si="250"/>
        <v>6.4699999999973112E-5</v>
      </c>
      <c r="EH147">
        <f t="shared" si="251"/>
        <v>7.1217000000001196E-3</v>
      </c>
      <c r="EI147">
        <f t="shared" si="252"/>
        <v>1.2558999999994214E-3</v>
      </c>
      <c r="EJ147">
        <f t="shared" si="253"/>
        <v>7.3273000000000366E-3</v>
      </c>
      <c r="EK147">
        <f t="shared" si="254"/>
        <v>1.5729199999999999E-2</v>
      </c>
      <c r="EL147">
        <f t="shared" si="255"/>
        <v>3.8072000000000106E-3</v>
      </c>
      <c r="EM147">
        <f t="shared" si="256"/>
        <v>0</v>
      </c>
      <c r="EN147">
        <f t="shared" si="257"/>
        <v>5.3000000000000007</v>
      </c>
      <c r="EO147">
        <f t="shared" si="258"/>
        <v>0</v>
      </c>
      <c r="EP147">
        <f t="shared" si="259"/>
        <v>0.16347160000000005</v>
      </c>
      <c r="EQ147">
        <f t="shared" si="260"/>
        <v>0.1612229</v>
      </c>
      <c r="ER147">
        <f t="shared" si="261"/>
        <v>0.85672580000000009</v>
      </c>
      <c r="ES147">
        <f t="shared" si="262"/>
        <v>0.88245289999999965</v>
      </c>
      <c r="ET147">
        <f t="shared" si="263"/>
        <v>2.0010024</v>
      </c>
      <c r="EU147">
        <f t="shared" si="264"/>
        <v>0.58072060000000003</v>
      </c>
      <c r="EV147">
        <f t="shared" si="265"/>
        <v>0.60229090000000007</v>
      </c>
      <c r="EW147">
        <f t="shared" si="266"/>
        <v>0</v>
      </c>
      <c r="EX147">
        <f t="shared" si="267"/>
        <v>2.0000000000000018</v>
      </c>
      <c r="EY147">
        <f t="shared" si="268"/>
        <v>0</v>
      </c>
      <c r="EZ147">
        <f t="shared" si="269"/>
        <v>-2.9273199999999999E-2</v>
      </c>
      <c r="FA147">
        <f t="shared" si="270"/>
        <v>0.13665159999999998</v>
      </c>
      <c r="FB147">
        <f t="shared" si="271"/>
        <v>0.34446790000000016</v>
      </c>
      <c r="FC147">
        <f t="shared" si="272"/>
        <v>0.3081397999999993</v>
      </c>
      <c r="FD147">
        <f t="shared" si="273"/>
        <v>-5.7560300000000009E-2</v>
      </c>
      <c r="FE147">
        <f t="shared" si="274"/>
        <v>1.2217387</v>
      </c>
      <c r="FF147">
        <f t="shared" si="275"/>
        <v>7.1472000000000202E-2</v>
      </c>
      <c r="FG147">
        <f t="shared" si="276"/>
        <v>1.0552999999999986E-3</v>
      </c>
      <c r="FH147">
        <f t="shared" si="277"/>
        <v>0.80000000000000071</v>
      </c>
      <c r="FI147">
        <f t="shared" si="278"/>
        <v>0</v>
      </c>
      <c r="FJ147">
        <f t="shared" si="279"/>
        <v>5.0050999999999846E-3</v>
      </c>
      <c r="FK147">
        <f t="shared" si="280"/>
        <v>6.0989000000000182E-3</v>
      </c>
      <c r="FL147">
        <f t="shared" si="281"/>
        <v>0.14884530000000007</v>
      </c>
      <c r="FM147">
        <f t="shared" si="282"/>
        <v>4.8123799999999939E-2</v>
      </c>
      <c r="FN147">
        <f t="shared" si="283"/>
        <v>0.32561870000000015</v>
      </c>
      <c r="FO147">
        <f t="shared" si="284"/>
        <v>0.11844830000000006</v>
      </c>
      <c r="FP147">
        <f t="shared" si="285"/>
        <v>0.11018120000000009</v>
      </c>
      <c r="FQ147">
        <f t="shared" si="286"/>
        <v>0</v>
      </c>
      <c r="FR147">
        <f t="shared" si="287"/>
        <v>3.5000000000000018</v>
      </c>
      <c r="FS147">
        <f t="shared" si="288"/>
        <v>0</v>
      </c>
      <c r="FT147">
        <f t="shared" si="289"/>
        <v>0.52533870000000005</v>
      </c>
      <c r="FU147">
        <f t="shared" si="290"/>
        <v>8.2478099999999999E-2</v>
      </c>
      <c r="FV147">
        <f t="shared" si="291"/>
        <v>0.25958930000000002</v>
      </c>
      <c r="FW147">
        <f t="shared" si="292"/>
        <v>1.8063167999999994</v>
      </c>
      <c r="FX147">
        <f t="shared" si="293"/>
        <v>0.42971819999999994</v>
      </c>
      <c r="FY147">
        <f t="shared" si="294"/>
        <v>0.26002759999999991</v>
      </c>
      <c r="FZ147">
        <f t="shared" si="295"/>
        <v>0.12726710000000008</v>
      </c>
      <c r="GA147">
        <f t="shared" si="296"/>
        <v>1.9239999999999986E-3</v>
      </c>
      <c r="GB147">
        <f t="shared" si="297"/>
        <v>1.0000000000000018</v>
      </c>
      <c r="GC147">
        <f t="shared" si="298"/>
        <v>0</v>
      </c>
      <c r="GD147">
        <f t="shared" si="299"/>
        <v>0.25518649999999998</v>
      </c>
      <c r="GE147">
        <f t="shared" si="300"/>
        <v>5.6154800000000005E-2</v>
      </c>
      <c r="GF147">
        <f t="shared" si="301"/>
        <v>9.9880500000000039E-2</v>
      </c>
      <c r="GG147">
        <f t="shared" si="302"/>
        <v>0.21349859999999943</v>
      </c>
      <c r="GH147">
        <f t="shared" si="303"/>
        <v>0.73197690000000026</v>
      </c>
      <c r="GI147">
        <f t="shared" si="304"/>
        <v>-0.5645608000000002</v>
      </c>
      <c r="GJ147">
        <f t="shared" si="305"/>
        <v>0.19691170000000013</v>
      </c>
      <c r="GK147">
        <f t="shared" si="306"/>
        <v>-2.294400000000002E-3</v>
      </c>
    </row>
    <row r="148" spans="1:193" x14ac:dyDescent="0.25">
      <c r="A148" t="s">
        <v>490</v>
      </c>
      <c r="B148">
        <v>23.5</v>
      </c>
      <c r="C148">
        <v>0.5</v>
      </c>
      <c r="D148">
        <v>0.53194649999999999</v>
      </c>
      <c r="E148">
        <v>0.65086480000000002</v>
      </c>
      <c r="F148">
        <v>3.2276517999999998</v>
      </c>
      <c r="G148">
        <v>6.3823299000000002</v>
      </c>
      <c r="H148">
        <v>2.7391497999999999</v>
      </c>
      <c r="I148">
        <v>7.6954222000000003</v>
      </c>
      <c r="J148">
        <v>1.6467535</v>
      </c>
      <c r="K148">
        <v>0.21476880000000001</v>
      </c>
      <c r="L148" s="2">
        <v>23.3</v>
      </c>
      <c r="M148" s="2">
        <v>0.5</v>
      </c>
      <c r="N148" s="2">
        <v>0.50633910000000004</v>
      </c>
      <c r="O148" s="2">
        <v>0.65086480000000002</v>
      </c>
      <c r="P148" s="2">
        <v>3.1842635000000001</v>
      </c>
      <c r="Q148" s="2">
        <v>6.3823299000000002</v>
      </c>
      <c r="R148" s="2">
        <v>2.73421</v>
      </c>
      <c r="S148" s="2">
        <v>7.5519284999999998</v>
      </c>
      <c r="T148" s="2">
        <v>1.6204312999999999</v>
      </c>
      <c r="U148" s="2">
        <v>0.21476880000000001</v>
      </c>
      <c r="V148" s="2">
        <v>23.4</v>
      </c>
      <c r="W148" s="2">
        <v>0.5</v>
      </c>
      <c r="X148" s="2">
        <v>0.52904870000000004</v>
      </c>
      <c r="Y148" s="2">
        <v>0.63980870000000001</v>
      </c>
      <c r="Z148" s="2">
        <v>3.2160978</v>
      </c>
      <c r="AA148" s="2">
        <v>6.2812036999999998</v>
      </c>
      <c r="AB148" s="2">
        <v>2.7310080999999999</v>
      </c>
      <c r="AC148" s="2">
        <v>7.6656661000000001</v>
      </c>
      <c r="AD148" s="2">
        <v>1.6406254</v>
      </c>
      <c r="AE148" s="2">
        <v>0.21476880000000001</v>
      </c>
      <c r="AF148" s="2">
        <v>23.5</v>
      </c>
      <c r="AG148" s="2">
        <v>0.5</v>
      </c>
      <c r="AH148" s="2">
        <v>0.53181210000000001</v>
      </c>
      <c r="AI148" s="2">
        <v>0.65079969999999998</v>
      </c>
      <c r="AJ148" s="2">
        <v>3.2121048000000001</v>
      </c>
      <c r="AK148" s="2">
        <v>6.3815656000000001</v>
      </c>
      <c r="AL148" s="2">
        <v>2.7321125999999998</v>
      </c>
      <c r="AM148" s="2">
        <v>7.6505833000000001</v>
      </c>
      <c r="AN148" s="2">
        <v>1.6380786000000001</v>
      </c>
      <c r="AO148" s="2">
        <v>0.21476880000000001</v>
      </c>
      <c r="AP148" s="2">
        <v>17.399999999999999</v>
      </c>
      <c r="AQ148" s="2">
        <v>0.5</v>
      </c>
      <c r="AR148" s="2">
        <v>0.49785059999999998</v>
      </c>
      <c r="AS148" s="2">
        <v>0.61895849999999997</v>
      </c>
      <c r="AT148" s="2">
        <v>1.9460613</v>
      </c>
      <c r="AU148" s="2">
        <v>6.0525608000000002</v>
      </c>
      <c r="AV148" s="2">
        <v>0.81234859999999998</v>
      </c>
      <c r="AW148" s="2">
        <v>5.6930756999999996</v>
      </c>
      <c r="AX148" s="2">
        <v>1.1209013000000001</v>
      </c>
      <c r="AY148" s="2">
        <v>0.2138824</v>
      </c>
      <c r="AZ148" s="2">
        <v>17</v>
      </c>
      <c r="BA148" s="2">
        <v>0.5</v>
      </c>
      <c r="BB148" s="2">
        <v>0.83720110000000003</v>
      </c>
      <c r="BC148" s="2">
        <v>0.17901810000000001</v>
      </c>
      <c r="BD148" s="2">
        <v>1.8142666999999999</v>
      </c>
      <c r="BE148" s="2">
        <v>6.8828325000000001</v>
      </c>
      <c r="BF148" s="2">
        <v>3.6777126999999998</v>
      </c>
      <c r="BG148" s="2">
        <v>1.7116773000000001</v>
      </c>
      <c r="BH148" s="2">
        <v>1.3179152999999999</v>
      </c>
      <c r="BI148" s="2">
        <v>0.1292566</v>
      </c>
      <c r="BJ148" s="2">
        <v>22.7</v>
      </c>
      <c r="BK148" s="2">
        <v>0.5</v>
      </c>
      <c r="BL148" s="2">
        <v>0.52895119999999995</v>
      </c>
      <c r="BM148" s="2">
        <v>0.64562050000000004</v>
      </c>
      <c r="BN148" s="2">
        <v>3.0609739</v>
      </c>
      <c r="BO148" s="2">
        <v>6.3530978999999999</v>
      </c>
      <c r="BP148" s="2">
        <v>2.5207204999999999</v>
      </c>
      <c r="BQ148" s="2">
        <v>7.3943256999999996</v>
      </c>
      <c r="BR148" s="2">
        <v>1.5715566000000001</v>
      </c>
      <c r="BS148" s="2">
        <v>0.21476880000000001</v>
      </c>
      <c r="BT148" s="2">
        <v>17.399999999999999</v>
      </c>
      <c r="BU148" s="2">
        <v>0.5</v>
      </c>
      <c r="BV148" s="2">
        <v>0.11250590000000001</v>
      </c>
      <c r="BW148" s="2">
        <v>0.53628739999999997</v>
      </c>
      <c r="BX148" s="2">
        <v>2.9489624999999999</v>
      </c>
      <c r="BY148" s="2">
        <v>2.0409736999999999</v>
      </c>
      <c r="BZ148" s="2">
        <v>2.4130360999999998</v>
      </c>
      <c r="CA148" s="2">
        <v>7.1437244</v>
      </c>
      <c r="CB148" s="2">
        <v>1.5162739000000001</v>
      </c>
      <c r="CC148" s="2">
        <v>0.2138824</v>
      </c>
      <c r="CD148" s="2">
        <v>23.1</v>
      </c>
      <c r="CE148" s="2">
        <v>0.5</v>
      </c>
      <c r="CF148" s="2">
        <v>0.49591429999999997</v>
      </c>
      <c r="CG148" s="2">
        <v>0.6499452</v>
      </c>
      <c r="CH148" s="2">
        <v>3.0277232999999999</v>
      </c>
      <c r="CI148" s="2">
        <v>6.7991085</v>
      </c>
      <c r="CJ148" s="2">
        <v>2.7489132999999999</v>
      </c>
      <c r="CK148" s="2">
        <v>7.0297413000000004</v>
      </c>
      <c r="CL148" s="2">
        <v>1.6489403</v>
      </c>
      <c r="CM148" s="2">
        <v>0.2008308</v>
      </c>
      <c r="CO148" t="str">
        <f t="shared" si="206"/>
        <v>MN_Stearns3052</v>
      </c>
      <c r="CP148">
        <f t="shared" si="207"/>
        <v>23.5</v>
      </c>
      <c r="CQ148">
        <f t="shared" si="208"/>
        <v>0.5</v>
      </c>
      <c r="CR148">
        <f t="shared" si="209"/>
        <v>0.53194649999999999</v>
      </c>
      <c r="CS148">
        <f t="shared" si="210"/>
        <v>0.65086480000000002</v>
      </c>
      <c r="CT148">
        <f t="shared" si="211"/>
        <v>3.2276517999999998</v>
      </c>
      <c r="CU148">
        <f t="shared" si="212"/>
        <v>6.3823299000000002</v>
      </c>
      <c r="CV148">
        <f t="shared" si="213"/>
        <v>2.7391497999999999</v>
      </c>
      <c r="CW148">
        <f t="shared" si="214"/>
        <v>7.6954222000000003</v>
      </c>
      <c r="CX148">
        <f t="shared" si="215"/>
        <v>1.6467535</v>
      </c>
      <c r="CY148">
        <f t="shared" si="216"/>
        <v>0.21476880000000001</v>
      </c>
      <c r="CZ148">
        <f t="shared" si="217"/>
        <v>3.2999999999999972</v>
      </c>
      <c r="DA148">
        <f t="shared" si="218"/>
        <v>0.5</v>
      </c>
      <c r="DB148">
        <f t="shared" si="219"/>
        <v>0.3159975000000001</v>
      </c>
      <c r="DC148">
        <f t="shared" si="220"/>
        <v>1.5249299999999799E-2</v>
      </c>
      <c r="DD148">
        <f t="shared" si="221"/>
        <v>-0.18310879999999896</v>
      </c>
      <c r="DE148">
        <f t="shared" si="222"/>
        <v>2.4973632999999991</v>
      </c>
      <c r="DF148">
        <f t="shared" si="223"/>
        <v>1.1960133000000002</v>
      </c>
      <c r="DG148">
        <f t="shared" si="224"/>
        <v>-2.027233100000001</v>
      </c>
      <c r="DH148">
        <f t="shared" si="225"/>
        <v>0.54744820000000027</v>
      </c>
      <c r="DI148">
        <f t="shared" si="226"/>
        <v>0.11354579999999997</v>
      </c>
      <c r="DJ148">
        <f t="shared" si="227"/>
        <v>0.19999999999999929</v>
      </c>
      <c r="DK148">
        <f t="shared" si="228"/>
        <v>0</v>
      </c>
      <c r="DL148">
        <f t="shared" si="229"/>
        <v>2.5607399999999947E-2</v>
      </c>
      <c r="DM148">
        <f t="shared" si="230"/>
        <v>0</v>
      </c>
      <c r="DN148">
        <f t="shared" si="231"/>
        <v>4.3388299999999713E-2</v>
      </c>
      <c r="DO148">
        <f t="shared" si="232"/>
        <v>0</v>
      </c>
      <c r="DP148">
        <f t="shared" si="233"/>
        <v>4.9397999999998277E-3</v>
      </c>
      <c r="DQ148">
        <f t="shared" si="234"/>
        <v>0.1434937000000005</v>
      </c>
      <c r="DR148">
        <f t="shared" si="235"/>
        <v>2.6322200000000073E-2</v>
      </c>
      <c r="DS148">
        <f t="shared" si="236"/>
        <v>0</v>
      </c>
      <c r="DT148">
        <f t="shared" si="237"/>
        <v>0.10000000000000142</v>
      </c>
      <c r="DU148">
        <f t="shared" si="238"/>
        <v>0</v>
      </c>
      <c r="DV148">
        <f t="shared" si="239"/>
        <v>2.8977999999999504E-3</v>
      </c>
      <c r="DW148">
        <f t="shared" si="240"/>
        <v>1.1056100000000013E-2</v>
      </c>
      <c r="DX148">
        <f t="shared" si="241"/>
        <v>1.1553999999999842E-2</v>
      </c>
      <c r="DY148">
        <f t="shared" si="242"/>
        <v>0.10112620000000039</v>
      </c>
      <c r="DZ148">
        <f t="shared" si="243"/>
        <v>8.1416999999999184E-3</v>
      </c>
      <c r="EA148">
        <f t="shared" si="244"/>
        <v>2.9756100000000174E-2</v>
      </c>
      <c r="EB148">
        <f t="shared" si="245"/>
        <v>6.1280999999999697E-3</v>
      </c>
      <c r="EC148">
        <f t="shared" si="246"/>
        <v>0</v>
      </c>
      <c r="ED148">
        <f t="shared" si="247"/>
        <v>0</v>
      </c>
      <c r="EE148">
        <f t="shared" si="248"/>
        <v>0</v>
      </c>
      <c r="EF148">
        <f t="shared" si="249"/>
        <v>1.3439999999997898E-4</v>
      </c>
      <c r="EG148">
        <f t="shared" si="250"/>
        <v>6.5100000000040126E-5</v>
      </c>
      <c r="EH148">
        <f t="shared" si="251"/>
        <v>1.5546999999999755E-2</v>
      </c>
      <c r="EI148">
        <f t="shared" si="252"/>
        <v>7.6430000000016207E-4</v>
      </c>
      <c r="EJ148">
        <f t="shared" si="253"/>
        <v>7.0372000000000767E-3</v>
      </c>
      <c r="EK148">
        <f t="shared" si="254"/>
        <v>4.4838900000000237E-2</v>
      </c>
      <c r="EL148">
        <f t="shared" si="255"/>
        <v>8.6748999999999299E-3</v>
      </c>
      <c r="EM148">
        <f t="shared" si="256"/>
        <v>0</v>
      </c>
      <c r="EN148">
        <f t="shared" si="257"/>
        <v>6.1000000000000014</v>
      </c>
      <c r="EO148">
        <f t="shared" si="258"/>
        <v>0</v>
      </c>
      <c r="EP148">
        <f t="shared" si="259"/>
        <v>3.4095900000000012E-2</v>
      </c>
      <c r="EQ148">
        <f t="shared" si="260"/>
        <v>3.1906300000000054E-2</v>
      </c>
      <c r="ER148">
        <f t="shared" si="261"/>
        <v>1.2815904999999999</v>
      </c>
      <c r="ES148">
        <f t="shared" si="262"/>
        <v>0.32976910000000004</v>
      </c>
      <c r="ET148">
        <f t="shared" si="263"/>
        <v>1.9268011999999999</v>
      </c>
      <c r="EU148">
        <f t="shared" si="264"/>
        <v>2.0023465000000007</v>
      </c>
      <c r="EV148">
        <f t="shared" si="265"/>
        <v>0.52585219999999988</v>
      </c>
      <c r="EW148">
        <f t="shared" si="266"/>
        <v>8.864000000000094E-4</v>
      </c>
      <c r="EX148">
        <f t="shared" si="267"/>
        <v>6.5</v>
      </c>
      <c r="EY148">
        <f t="shared" si="268"/>
        <v>0</v>
      </c>
      <c r="EZ148">
        <f t="shared" si="269"/>
        <v>-0.30525460000000004</v>
      </c>
      <c r="FA148">
        <f t="shared" si="270"/>
        <v>0.47184670000000001</v>
      </c>
      <c r="FB148">
        <f t="shared" si="271"/>
        <v>1.4133850999999999</v>
      </c>
      <c r="FC148">
        <f t="shared" si="272"/>
        <v>-0.50050259999999991</v>
      </c>
      <c r="FD148">
        <f t="shared" si="273"/>
        <v>-0.93856289999999998</v>
      </c>
      <c r="FE148">
        <f t="shared" si="274"/>
        <v>5.9837449000000005</v>
      </c>
      <c r="FF148">
        <f t="shared" si="275"/>
        <v>0.32883820000000008</v>
      </c>
      <c r="FG148">
        <f t="shared" si="276"/>
        <v>8.551220000000001E-2</v>
      </c>
      <c r="FH148">
        <f t="shared" si="277"/>
        <v>0.80000000000000071</v>
      </c>
      <c r="FI148">
        <f t="shared" si="278"/>
        <v>0</v>
      </c>
      <c r="FJ148">
        <f t="shared" si="279"/>
        <v>2.995300000000034E-3</v>
      </c>
      <c r="FK148">
        <f t="shared" si="280"/>
        <v>5.2442999999999795E-3</v>
      </c>
      <c r="FL148">
        <f t="shared" si="281"/>
        <v>0.16667789999999982</v>
      </c>
      <c r="FM148">
        <f t="shared" si="282"/>
        <v>2.9232000000000369E-2</v>
      </c>
      <c r="FN148">
        <f t="shared" si="283"/>
        <v>0.21842929999999994</v>
      </c>
      <c r="FO148">
        <f t="shared" si="284"/>
        <v>0.30109650000000077</v>
      </c>
      <c r="FP148">
        <f t="shared" si="285"/>
        <v>7.51968999999999E-2</v>
      </c>
      <c r="FQ148">
        <f t="shared" si="286"/>
        <v>0</v>
      </c>
      <c r="FR148">
        <f t="shared" si="287"/>
        <v>6.1000000000000014</v>
      </c>
      <c r="FS148">
        <f t="shared" si="288"/>
        <v>0</v>
      </c>
      <c r="FT148">
        <f t="shared" si="289"/>
        <v>0.4194406</v>
      </c>
      <c r="FU148">
        <f t="shared" si="290"/>
        <v>0.11457740000000005</v>
      </c>
      <c r="FV148">
        <f t="shared" si="291"/>
        <v>0.27868929999999992</v>
      </c>
      <c r="FW148">
        <f t="shared" si="292"/>
        <v>4.3413561999999999</v>
      </c>
      <c r="FX148">
        <f t="shared" si="293"/>
        <v>0.32611370000000006</v>
      </c>
      <c r="FY148">
        <f t="shared" si="294"/>
        <v>0.55169780000000035</v>
      </c>
      <c r="FZ148">
        <f t="shared" si="295"/>
        <v>0.13047959999999992</v>
      </c>
      <c r="GA148">
        <f t="shared" si="296"/>
        <v>8.864000000000094E-4</v>
      </c>
      <c r="GB148">
        <f t="shared" si="297"/>
        <v>0.39999999999999858</v>
      </c>
      <c r="GC148">
        <f t="shared" si="298"/>
        <v>0</v>
      </c>
      <c r="GD148">
        <f t="shared" si="299"/>
        <v>3.6032200000000014E-2</v>
      </c>
      <c r="GE148">
        <f t="shared" si="300"/>
        <v>9.196000000000204E-4</v>
      </c>
      <c r="GF148">
        <f t="shared" si="301"/>
        <v>0.19992849999999995</v>
      </c>
      <c r="GG148">
        <f t="shared" si="302"/>
        <v>-0.41677859999999978</v>
      </c>
      <c r="GH148">
        <f t="shared" si="303"/>
        <v>-9.763500000000036E-3</v>
      </c>
      <c r="GI148">
        <f t="shared" si="304"/>
        <v>0.66568089999999991</v>
      </c>
      <c r="GJ148">
        <f t="shared" si="305"/>
        <v>-2.1868000000000443E-3</v>
      </c>
      <c r="GK148">
        <f t="shared" si="306"/>
        <v>1.3938000000000006E-2</v>
      </c>
    </row>
    <row r="149" spans="1:193" x14ac:dyDescent="0.25">
      <c r="A149" t="s">
        <v>491</v>
      </c>
      <c r="B149">
        <v>30.2</v>
      </c>
      <c r="C149">
        <v>0.5</v>
      </c>
      <c r="D149">
        <v>0.77436210000000005</v>
      </c>
      <c r="E149">
        <v>1.1791685000000001</v>
      </c>
      <c r="F149">
        <v>4.3858800000000002</v>
      </c>
      <c r="G149">
        <v>6.6657381000000004</v>
      </c>
      <c r="H149">
        <v>4.0126885999999997</v>
      </c>
      <c r="I149">
        <v>10.166103400000001</v>
      </c>
      <c r="J149">
        <v>2.22803</v>
      </c>
      <c r="K149">
        <v>0.35469790000000001</v>
      </c>
      <c r="L149" s="2">
        <v>30</v>
      </c>
      <c r="M149" s="2">
        <v>0.5</v>
      </c>
      <c r="N149" s="2">
        <v>0.73618600000000001</v>
      </c>
      <c r="O149" s="2">
        <v>1.1791685000000001</v>
      </c>
      <c r="P149" s="2">
        <v>4.3437165999999996</v>
      </c>
      <c r="Q149" s="2">
        <v>6.6657381000000004</v>
      </c>
      <c r="R149" s="2">
        <v>4.0079602999999997</v>
      </c>
      <c r="S149" s="2">
        <v>10.026555999999999</v>
      </c>
      <c r="T149" s="2">
        <v>2.2029432999999998</v>
      </c>
      <c r="U149" s="2">
        <v>0.35469790000000001</v>
      </c>
      <c r="V149" s="2">
        <v>30</v>
      </c>
      <c r="W149" s="2">
        <v>0.5</v>
      </c>
      <c r="X149" s="2">
        <v>0.77003679999999997</v>
      </c>
      <c r="Y149" s="2">
        <v>1.1688693999999999</v>
      </c>
      <c r="Z149" s="2">
        <v>4.3663588000000004</v>
      </c>
      <c r="AA149" s="2">
        <v>6.5770287999999999</v>
      </c>
      <c r="AB149" s="2">
        <v>4.0034184000000002</v>
      </c>
      <c r="AC149" s="2">
        <v>10.1101875</v>
      </c>
      <c r="AD149" s="2">
        <v>2.2172513</v>
      </c>
      <c r="AE149" s="2">
        <v>0.35469790000000001</v>
      </c>
      <c r="AF149" s="2">
        <v>30.1</v>
      </c>
      <c r="AG149" s="2">
        <v>0.5</v>
      </c>
      <c r="AH149" s="2">
        <v>0.77419689999999997</v>
      </c>
      <c r="AI149" s="2">
        <v>1.1790506000000001</v>
      </c>
      <c r="AJ149" s="2">
        <v>4.3527560000000003</v>
      </c>
      <c r="AK149" s="2">
        <v>6.6650714999999998</v>
      </c>
      <c r="AL149" s="2">
        <v>4.0034261000000004</v>
      </c>
      <c r="AM149" s="2">
        <v>10.063346900000001</v>
      </c>
      <c r="AN149" s="2">
        <v>2.2089886999999999</v>
      </c>
      <c r="AO149" s="2">
        <v>0.35469790000000001</v>
      </c>
      <c r="AP149" s="2">
        <v>22.1</v>
      </c>
      <c r="AQ149" s="2">
        <v>0.5</v>
      </c>
      <c r="AR149" s="2">
        <v>0.69134890000000004</v>
      </c>
      <c r="AS149" s="2">
        <v>1.1316588000000001</v>
      </c>
      <c r="AT149" s="2">
        <v>2.6704265999999999</v>
      </c>
      <c r="AU149" s="2">
        <v>6.3967036999999998</v>
      </c>
      <c r="AV149" s="2">
        <v>1.2943604</v>
      </c>
      <c r="AW149" s="2">
        <v>7.6087565000000001</v>
      </c>
      <c r="AX149" s="2">
        <v>1.5160259</v>
      </c>
      <c r="AY149" s="2">
        <v>0.35469790000000001</v>
      </c>
      <c r="AZ149" s="2">
        <v>19.2</v>
      </c>
      <c r="BA149" s="2">
        <v>0.5</v>
      </c>
      <c r="BB149" s="2">
        <v>0.69513539999999996</v>
      </c>
      <c r="BC149" s="2">
        <v>0.18274509999999999</v>
      </c>
      <c r="BD149" s="2">
        <v>2.7383795000000002</v>
      </c>
      <c r="BE149" s="2">
        <v>4.9751729999999998</v>
      </c>
      <c r="BF149" s="2">
        <v>3.9525079999999999</v>
      </c>
      <c r="BG149" s="2">
        <v>4.5118464999999999</v>
      </c>
      <c r="BH149" s="2">
        <v>1.3570331</v>
      </c>
      <c r="BI149" s="2">
        <v>0.36240660000000002</v>
      </c>
      <c r="BJ149" s="2">
        <v>29.4</v>
      </c>
      <c r="BK149" s="2">
        <v>0.5</v>
      </c>
      <c r="BL149" s="2">
        <v>0.77106969999999997</v>
      </c>
      <c r="BM149" s="2">
        <v>1.1758599000000001</v>
      </c>
      <c r="BN149" s="2">
        <v>4.2111577999999996</v>
      </c>
      <c r="BO149" s="2">
        <v>6.6518268999999997</v>
      </c>
      <c r="BP149" s="2">
        <v>3.8010054000000002</v>
      </c>
      <c r="BQ149" s="2">
        <v>9.8261231999999996</v>
      </c>
      <c r="BR149" s="2">
        <v>2.1458162999999999</v>
      </c>
      <c r="BS149" s="2">
        <v>0.35469790000000001</v>
      </c>
      <c r="BT149" s="2">
        <v>23.5</v>
      </c>
      <c r="BU149" s="2">
        <v>0.5</v>
      </c>
      <c r="BV149" s="2">
        <v>0.20730019999999999</v>
      </c>
      <c r="BW149" s="2">
        <v>1.0498274999999999</v>
      </c>
      <c r="BX149" s="2">
        <v>3.9539873999999999</v>
      </c>
      <c r="BY149" s="2">
        <v>2.5843970999999999</v>
      </c>
      <c r="BZ149" s="2">
        <v>3.3262605999999999</v>
      </c>
      <c r="CA149" s="2">
        <v>9.5251006999999994</v>
      </c>
      <c r="CB149" s="2">
        <v>2.0417323000000001</v>
      </c>
      <c r="CC149" s="2">
        <v>0.35469790000000001</v>
      </c>
      <c r="CD149" s="2">
        <v>29.6</v>
      </c>
      <c r="CE149" s="2">
        <v>0.5</v>
      </c>
      <c r="CF149" s="2">
        <v>0.69596769999999997</v>
      </c>
      <c r="CG149" s="2">
        <v>1.1751347000000001</v>
      </c>
      <c r="CH149" s="2">
        <v>4.2615042000000001</v>
      </c>
      <c r="CI149" s="2">
        <v>6.6313671999999997</v>
      </c>
      <c r="CJ149" s="2">
        <v>3.7804815999999999</v>
      </c>
      <c r="CK149" s="2">
        <v>10.0236549</v>
      </c>
      <c r="CL149" s="2">
        <v>2.1776390000000001</v>
      </c>
      <c r="CM149" s="2">
        <v>0.35469790000000001</v>
      </c>
      <c r="CO149" t="str">
        <f t="shared" si="206"/>
        <v>MN_Washington0446</v>
      </c>
      <c r="CP149">
        <f t="shared" si="207"/>
        <v>30.2</v>
      </c>
      <c r="CQ149">
        <f t="shared" si="208"/>
        <v>0.5</v>
      </c>
      <c r="CR149">
        <f t="shared" si="209"/>
        <v>0.77436210000000005</v>
      </c>
      <c r="CS149">
        <f t="shared" si="210"/>
        <v>1.1791685000000001</v>
      </c>
      <c r="CT149">
        <f t="shared" si="211"/>
        <v>4.3858800000000002</v>
      </c>
      <c r="CU149">
        <f t="shared" si="212"/>
        <v>6.6657381000000004</v>
      </c>
      <c r="CV149">
        <f t="shared" si="213"/>
        <v>4.0126885999999997</v>
      </c>
      <c r="CW149">
        <f t="shared" si="214"/>
        <v>10.166103400000001</v>
      </c>
      <c r="CX149">
        <f t="shared" si="215"/>
        <v>2.22803</v>
      </c>
      <c r="CY149">
        <f t="shared" si="216"/>
        <v>0.35469790000000001</v>
      </c>
      <c r="CZ149">
        <f t="shared" si="217"/>
        <v>2.5000000000000071</v>
      </c>
      <c r="DA149">
        <f t="shared" si="218"/>
        <v>0.5</v>
      </c>
      <c r="DB149">
        <f t="shared" si="219"/>
        <v>-7.929310000000056E-2</v>
      </c>
      <c r="DC149">
        <f t="shared" si="220"/>
        <v>-1.1865000000000236E-2</v>
      </c>
      <c r="DD149">
        <f t="shared" si="221"/>
        <v>0.197126899999998</v>
      </c>
      <c r="DE149">
        <f t="shared" si="222"/>
        <v>0.48713959999999634</v>
      </c>
      <c r="DF149">
        <f t="shared" si="223"/>
        <v>8.0600600000002132E-2</v>
      </c>
      <c r="DG149">
        <f t="shared" si="224"/>
        <v>0.53284839999999356</v>
      </c>
      <c r="DH149">
        <f t="shared" si="225"/>
        <v>0.27121990000000018</v>
      </c>
      <c r="DI149">
        <f t="shared" si="226"/>
        <v>0.36240660000000002</v>
      </c>
      <c r="DJ149">
        <f t="shared" si="227"/>
        <v>0.19999999999999929</v>
      </c>
      <c r="DK149">
        <f t="shared" si="228"/>
        <v>0</v>
      </c>
      <c r="DL149">
        <f t="shared" si="229"/>
        <v>3.8176100000000046E-2</v>
      </c>
      <c r="DM149">
        <f t="shared" si="230"/>
        <v>0</v>
      </c>
      <c r="DN149">
        <f t="shared" si="231"/>
        <v>4.2163400000000628E-2</v>
      </c>
      <c r="DO149">
        <f t="shared" si="232"/>
        <v>0</v>
      </c>
      <c r="DP149">
        <f t="shared" si="233"/>
        <v>4.7283000000000186E-3</v>
      </c>
      <c r="DQ149">
        <f t="shared" si="234"/>
        <v>0.13954740000000143</v>
      </c>
      <c r="DR149">
        <f t="shared" si="235"/>
        <v>2.5086700000000128E-2</v>
      </c>
      <c r="DS149">
        <f t="shared" si="236"/>
        <v>0</v>
      </c>
      <c r="DT149">
        <f t="shared" si="237"/>
        <v>0.19999999999999929</v>
      </c>
      <c r="DU149">
        <f t="shared" si="238"/>
        <v>0</v>
      </c>
      <c r="DV149">
        <f t="shared" si="239"/>
        <v>4.3253000000000874E-3</v>
      </c>
      <c r="DW149">
        <f t="shared" si="240"/>
        <v>1.0299100000000116E-2</v>
      </c>
      <c r="DX149">
        <f t="shared" si="241"/>
        <v>1.9521199999999794E-2</v>
      </c>
      <c r="DY149">
        <f t="shared" si="242"/>
        <v>8.8709300000000546E-2</v>
      </c>
      <c r="DZ149">
        <f t="shared" si="243"/>
        <v>9.2701999999995621E-3</v>
      </c>
      <c r="EA149">
        <f t="shared" si="244"/>
        <v>5.5915900000000462E-2</v>
      </c>
      <c r="EB149">
        <f t="shared" si="245"/>
        <v>1.0778699999999919E-2</v>
      </c>
      <c r="EC149">
        <f t="shared" si="246"/>
        <v>0</v>
      </c>
      <c r="ED149">
        <f t="shared" si="247"/>
        <v>9.9999999999997868E-2</v>
      </c>
      <c r="EE149">
        <f t="shared" si="248"/>
        <v>0</v>
      </c>
      <c r="EF149">
        <f t="shared" si="249"/>
        <v>1.652000000000875E-4</v>
      </c>
      <c r="EG149">
        <f t="shared" si="250"/>
        <v>1.1790000000000411E-4</v>
      </c>
      <c r="EH149">
        <f t="shared" si="251"/>
        <v>3.3123999999999931E-2</v>
      </c>
      <c r="EI149">
        <f t="shared" si="252"/>
        <v>6.666000000006278E-4</v>
      </c>
      <c r="EJ149">
        <f t="shared" si="253"/>
        <v>9.2624999999992852E-3</v>
      </c>
      <c r="EK149">
        <f t="shared" si="254"/>
        <v>0.10275649999999992</v>
      </c>
      <c r="EL149">
        <f t="shared" si="255"/>
        <v>1.9041300000000039E-2</v>
      </c>
      <c r="EM149">
        <f t="shared" si="256"/>
        <v>0</v>
      </c>
      <c r="EN149">
        <f t="shared" si="257"/>
        <v>8.0999999999999979</v>
      </c>
      <c r="EO149">
        <f t="shared" si="258"/>
        <v>0</v>
      </c>
      <c r="EP149">
        <f t="shared" si="259"/>
        <v>8.3013200000000009E-2</v>
      </c>
      <c r="EQ149">
        <f t="shared" si="260"/>
        <v>4.7509699999999988E-2</v>
      </c>
      <c r="ER149">
        <f t="shared" si="261"/>
        <v>1.7154534000000004</v>
      </c>
      <c r="ES149">
        <f t="shared" si="262"/>
        <v>0.26903440000000067</v>
      </c>
      <c r="ET149">
        <f t="shared" si="263"/>
        <v>2.7183281999999998</v>
      </c>
      <c r="EU149">
        <f t="shared" si="264"/>
        <v>2.5573469000000006</v>
      </c>
      <c r="EV149">
        <f t="shared" si="265"/>
        <v>0.71200409999999992</v>
      </c>
      <c r="EW149">
        <f t="shared" si="266"/>
        <v>0</v>
      </c>
      <c r="EX149">
        <f t="shared" si="267"/>
        <v>11</v>
      </c>
      <c r="EY149">
        <f t="shared" si="268"/>
        <v>0</v>
      </c>
      <c r="EZ149">
        <f t="shared" si="269"/>
        <v>7.9226700000000094E-2</v>
      </c>
      <c r="FA149">
        <f t="shared" si="270"/>
        <v>0.99642340000000007</v>
      </c>
      <c r="FB149">
        <f t="shared" si="271"/>
        <v>1.6475005</v>
      </c>
      <c r="FC149">
        <f t="shared" si="272"/>
        <v>1.6905651000000006</v>
      </c>
      <c r="FD149">
        <f t="shared" si="273"/>
        <v>6.0180599999999806E-2</v>
      </c>
      <c r="FE149">
        <f t="shared" si="274"/>
        <v>5.6542569000000009</v>
      </c>
      <c r="FF149">
        <f t="shared" si="275"/>
        <v>0.87099689999999996</v>
      </c>
      <c r="FG149">
        <f t="shared" si="276"/>
        <v>-7.7087000000000128E-3</v>
      </c>
      <c r="FH149">
        <f t="shared" si="277"/>
        <v>0.80000000000000071</v>
      </c>
      <c r="FI149">
        <f t="shared" si="278"/>
        <v>0</v>
      </c>
      <c r="FJ149">
        <f t="shared" si="279"/>
        <v>3.2924000000000841E-3</v>
      </c>
      <c r="FK149">
        <f t="shared" si="280"/>
        <v>3.3085999999999949E-3</v>
      </c>
      <c r="FL149">
        <f t="shared" si="281"/>
        <v>0.1747222000000006</v>
      </c>
      <c r="FM149">
        <f t="shared" si="282"/>
        <v>1.391120000000079E-2</v>
      </c>
      <c r="FN149">
        <f t="shared" si="283"/>
        <v>0.21168319999999952</v>
      </c>
      <c r="FO149">
        <f t="shared" si="284"/>
        <v>0.33998020000000118</v>
      </c>
      <c r="FP149">
        <f t="shared" si="285"/>
        <v>8.2213700000000056E-2</v>
      </c>
      <c r="FQ149">
        <f t="shared" si="286"/>
        <v>0</v>
      </c>
      <c r="FR149">
        <f t="shared" si="287"/>
        <v>6.6999999999999993</v>
      </c>
      <c r="FS149">
        <f t="shared" si="288"/>
        <v>0</v>
      </c>
      <c r="FT149">
        <f t="shared" si="289"/>
        <v>0.56706190000000012</v>
      </c>
      <c r="FU149">
        <f t="shared" si="290"/>
        <v>0.12934100000000015</v>
      </c>
      <c r="FV149">
        <f t="shared" si="291"/>
        <v>0.43189260000000029</v>
      </c>
      <c r="FW149">
        <f t="shared" si="292"/>
        <v>4.0813410000000001</v>
      </c>
      <c r="FX149">
        <f t="shared" si="293"/>
        <v>0.68642799999999982</v>
      </c>
      <c r="FY149">
        <f t="shared" si="294"/>
        <v>0.64100270000000137</v>
      </c>
      <c r="FZ149">
        <f t="shared" si="295"/>
        <v>0.1862976999999999</v>
      </c>
      <c r="GA149">
        <f t="shared" si="296"/>
        <v>0</v>
      </c>
      <c r="GB149">
        <f t="shared" si="297"/>
        <v>0.59999999999999787</v>
      </c>
      <c r="GC149">
        <f t="shared" si="298"/>
        <v>0</v>
      </c>
      <c r="GD149">
        <f t="shared" si="299"/>
        <v>7.8394400000000086E-2</v>
      </c>
      <c r="GE149">
        <f t="shared" si="300"/>
        <v>4.0337999999999763E-3</v>
      </c>
      <c r="GF149">
        <f t="shared" si="301"/>
        <v>0.12437580000000015</v>
      </c>
      <c r="GG149">
        <f t="shared" si="302"/>
        <v>3.4370900000000759E-2</v>
      </c>
      <c r="GH149">
        <f t="shared" si="303"/>
        <v>0.23220699999999983</v>
      </c>
      <c r="GI149">
        <f t="shared" si="304"/>
        <v>0.14244850000000042</v>
      </c>
      <c r="GJ149">
        <f t="shared" si="305"/>
        <v>5.0390999999999853E-2</v>
      </c>
      <c r="GK149">
        <f t="shared" si="306"/>
        <v>0</v>
      </c>
    </row>
    <row r="150" spans="1:193" x14ac:dyDescent="0.25">
      <c r="A150" t="s">
        <v>492</v>
      </c>
      <c r="B150">
        <v>24.9</v>
      </c>
      <c r="C150">
        <v>0.5</v>
      </c>
      <c r="D150">
        <v>0.92113540000000005</v>
      </c>
      <c r="E150">
        <v>0.64464589999999999</v>
      </c>
      <c r="F150">
        <v>2.7277627</v>
      </c>
      <c r="G150">
        <v>9.7908115000000002</v>
      </c>
      <c r="H150">
        <v>4.8075390000000002</v>
      </c>
      <c r="I150">
        <v>3.6652846000000001</v>
      </c>
      <c r="J150">
        <v>1.8695873000000001</v>
      </c>
      <c r="K150">
        <v>5.1012500000000002E-2</v>
      </c>
      <c r="L150" s="2">
        <v>24.7</v>
      </c>
      <c r="M150" s="2">
        <v>0.5</v>
      </c>
      <c r="N150" s="2">
        <v>0.80039720000000003</v>
      </c>
      <c r="O150" s="2">
        <v>0.64464589999999999</v>
      </c>
      <c r="P150" s="2">
        <v>2.7106515999999998</v>
      </c>
      <c r="Q150" s="2">
        <v>9.7908115000000002</v>
      </c>
      <c r="R150" s="2">
        <v>4.7980470999999998</v>
      </c>
      <c r="S150" s="2">
        <v>3.6175229999999998</v>
      </c>
      <c r="T150" s="2">
        <v>1.8602722</v>
      </c>
      <c r="U150" s="2">
        <v>5.1012500000000002E-2</v>
      </c>
      <c r="V150" s="2">
        <v>24</v>
      </c>
      <c r="W150" s="2">
        <v>0.5</v>
      </c>
      <c r="X150" s="2">
        <v>0.98666810000000005</v>
      </c>
      <c r="Y150" s="2">
        <v>0.60781039999999997</v>
      </c>
      <c r="Z150" s="2">
        <v>2.6320822000000001</v>
      </c>
      <c r="AA150" s="2">
        <v>9.1061105999999992</v>
      </c>
      <c r="AB150" s="2">
        <v>5.9438576999999997</v>
      </c>
      <c r="AC150" s="2">
        <v>1.9604482999999999</v>
      </c>
      <c r="AD150" s="2">
        <v>2.2401938000000001</v>
      </c>
      <c r="AE150" s="2">
        <v>5.3236400000000003E-2</v>
      </c>
      <c r="AF150" s="2">
        <v>24.8</v>
      </c>
      <c r="AG150" s="2">
        <v>0.5</v>
      </c>
      <c r="AH150" s="2">
        <v>0.84220300000000003</v>
      </c>
      <c r="AI150" s="2">
        <v>0.64048640000000001</v>
      </c>
      <c r="AJ150" s="2">
        <v>2.9057635999999998</v>
      </c>
      <c r="AK150" s="2">
        <v>8.9125767000000007</v>
      </c>
      <c r="AL150" s="2">
        <v>4.6881309</v>
      </c>
      <c r="AM150" s="2">
        <v>4.4253882999999998</v>
      </c>
      <c r="AN150" s="2">
        <v>1.8511617</v>
      </c>
      <c r="AO150" s="2">
        <v>5.6340500000000002E-2</v>
      </c>
      <c r="AP150" s="2">
        <v>18.399999999999999</v>
      </c>
      <c r="AQ150" s="2">
        <v>0.5</v>
      </c>
      <c r="AR150" s="2">
        <v>0.76789399999999997</v>
      </c>
      <c r="AS150" s="2">
        <v>0.62443420000000005</v>
      </c>
      <c r="AT150" s="2">
        <v>1.5646681</v>
      </c>
      <c r="AU150" s="2">
        <v>8.8626108000000006</v>
      </c>
      <c r="AV150" s="2">
        <v>1.2787468</v>
      </c>
      <c r="AW150" s="2">
        <v>3.8959454999999998</v>
      </c>
      <c r="AX150" s="2">
        <v>0.87076629999999999</v>
      </c>
      <c r="AY150" s="2">
        <v>5.2297400000000001E-2</v>
      </c>
      <c r="AZ150" s="2">
        <v>21.5</v>
      </c>
      <c r="BA150" s="2">
        <v>0.5</v>
      </c>
      <c r="BB150" s="2">
        <v>0.99574059999999998</v>
      </c>
      <c r="BC150" s="2">
        <v>0.1116882</v>
      </c>
      <c r="BD150" s="2">
        <v>2.4085855</v>
      </c>
      <c r="BE150" s="2">
        <v>8.3187970999999994</v>
      </c>
      <c r="BF150" s="2">
        <v>5.9257178000000001</v>
      </c>
      <c r="BG150" s="2">
        <v>1.168277</v>
      </c>
      <c r="BH150" s="2">
        <v>2.0802708000000001</v>
      </c>
      <c r="BI150" s="2">
        <v>5.84176E-2</v>
      </c>
      <c r="BJ150" s="2">
        <v>24.3</v>
      </c>
      <c r="BK150" s="2">
        <v>0.5</v>
      </c>
      <c r="BL150" s="2">
        <v>0.91845759999999999</v>
      </c>
      <c r="BM150" s="2">
        <v>0.64023620000000003</v>
      </c>
      <c r="BN150" s="2">
        <v>2.6121821000000001</v>
      </c>
      <c r="BO150" s="2">
        <v>9.7319098000000004</v>
      </c>
      <c r="BP150" s="2">
        <v>4.5272312000000001</v>
      </c>
      <c r="BQ150" s="2">
        <v>3.6004149999999999</v>
      </c>
      <c r="BR150" s="2">
        <v>1.7932410999999999</v>
      </c>
      <c r="BS150" s="2">
        <v>5.1012500000000002E-2</v>
      </c>
      <c r="BT150" s="2">
        <v>19.5</v>
      </c>
      <c r="BU150" s="2">
        <v>0.5</v>
      </c>
      <c r="BV150" s="2">
        <v>0.38172899999999998</v>
      </c>
      <c r="BW150" s="2">
        <v>0.57653770000000004</v>
      </c>
      <c r="BX150" s="2">
        <v>2.5912489999999999</v>
      </c>
      <c r="BY150" s="2">
        <v>5.5018362999999999</v>
      </c>
      <c r="BZ150" s="2">
        <v>5.2763914999999999</v>
      </c>
      <c r="CA150" s="2">
        <v>2.6318815</v>
      </c>
      <c r="CB150" s="2">
        <v>2.0641300999999999</v>
      </c>
      <c r="CC150" s="2">
        <v>5.8517199999999998E-2</v>
      </c>
      <c r="CD150" s="2">
        <v>23.8</v>
      </c>
      <c r="CE150" s="2">
        <v>0.5</v>
      </c>
      <c r="CF150" s="2">
        <v>0.65753510000000004</v>
      </c>
      <c r="CG150" s="2">
        <v>0.63546619999999998</v>
      </c>
      <c r="CH150" s="2">
        <v>2.5898786</v>
      </c>
      <c r="CI150" s="2">
        <v>9.5859231999999999</v>
      </c>
      <c r="CJ150" s="2">
        <v>4.4244928000000003</v>
      </c>
      <c r="CK150" s="2">
        <v>3.6466729999999998</v>
      </c>
      <c r="CL150" s="2">
        <v>1.7708884</v>
      </c>
      <c r="CM150" s="2">
        <v>5.1107E-2</v>
      </c>
      <c r="CO150" t="str">
        <f t="shared" si="206"/>
        <v>MO_Buchanan0005</v>
      </c>
      <c r="CP150">
        <f t="shared" si="207"/>
        <v>24.9</v>
      </c>
      <c r="CQ150">
        <f t="shared" si="208"/>
        <v>0.5</v>
      </c>
      <c r="CR150">
        <f t="shared" si="209"/>
        <v>0.92113540000000005</v>
      </c>
      <c r="CS150">
        <f t="shared" si="210"/>
        <v>0.64464589999999999</v>
      </c>
      <c r="CT150">
        <f t="shared" si="211"/>
        <v>2.7277627</v>
      </c>
      <c r="CU150">
        <f t="shared" si="212"/>
        <v>9.7908115000000002</v>
      </c>
      <c r="CV150">
        <f t="shared" si="213"/>
        <v>4.8075390000000002</v>
      </c>
      <c r="CW150">
        <f t="shared" si="214"/>
        <v>3.6652846000000001</v>
      </c>
      <c r="CX150">
        <f t="shared" si="215"/>
        <v>1.8695873000000001</v>
      </c>
      <c r="CY150">
        <f t="shared" si="216"/>
        <v>5.1012500000000002E-2</v>
      </c>
      <c r="CZ150">
        <f t="shared" si="217"/>
        <v>6.7000000000000099</v>
      </c>
      <c r="DA150">
        <f t="shared" si="218"/>
        <v>0.5</v>
      </c>
      <c r="DB150">
        <f t="shared" si="219"/>
        <v>-9.7323200000000165E-2</v>
      </c>
      <c r="DC150">
        <f t="shared" si="220"/>
        <v>-3.1216099999999858E-2</v>
      </c>
      <c r="DD150">
        <f t="shared" si="221"/>
        <v>0.92072179999999992</v>
      </c>
      <c r="DE150">
        <f t="shared" si="222"/>
        <v>1.2748954999999995</v>
      </c>
      <c r="DF150">
        <f t="shared" si="223"/>
        <v>3.2098427999999983</v>
      </c>
      <c r="DG150">
        <f t="shared" si="224"/>
        <v>-0.71044060000000142</v>
      </c>
      <c r="DH150">
        <f t="shared" si="225"/>
        <v>1.4438132999999995</v>
      </c>
      <c r="DI150">
        <f t="shared" si="226"/>
        <v>7.4853599999999992E-2</v>
      </c>
      <c r="DJ150">
        <f t="shared" si="227"/>
        <v>0.19999999999999929</v>
      </c>
      <c r="DK150">
        <f t="shared" si="228"/>
        <v>0</v>
      </c>
      <c r="DL150">
        <f t="shared" si="229"/>
        <v>0.12073820000000002</v>
      </c>
      <c r="DM150">
        <f t="shared" si="230"/>
        <v>0</v>
      </c>
      <c r="DN150">
        <f t="shared" si="231"/>
        <v>1.7111100000000157E-2</v>
      </c>
      <c r="DO150">
        <f t="shared" si="232"/>
        <v>0</v>
      </c>
      <c r="DP150">
        <f t="shared" si="233"/>
        <v>9.4919000000004417E-3</v>
      </c>
      <c r="DQ150">
        <f t="shared" si="234"/>
        <v>4.7761600000000293E-2</v>
      </c>
      <c r="DR150">
        <f t="shared" si="235"/>
        <v>9.3151000000000206E-3</v>
      </c>
      <c r="DS150">
        <f t="shared" si="236"/>
        <v>0</v>
      </c>
      <c r="DT150">
        <f t="shared" si="237"/>
        <v>0.89999999999999858</v>
      </c>
      <c r="DU150">
        <f t="shared" si="238"/>
        <v>0</v>
      </c>
      <c r="DV150">
        <f t="shared" si="239"/>
        <v>-6.5532699999999999E-2</v>
      </c>
      <c r="DW150">
        <f t="shared" si="240"/>
        <v>3.6835500000000021E-2</v>
      </c>
      <c r="DX150">
        <f t="shared" si="241"/>
        <v>9.5680499999999835E-2</v>
      </c>
      <c r="DY150">
        <f t="shared" si="242"/>
        <v>0.68470090000000106</v>
      </c>
      <c r="DZ150">
        <f t="shared" si="243"/>
        <v>-1.1363186999999995</v>
      </c>
      <c r="EA150">
        <f t="shared" si="244"/>
        <v>1.7048363000000002</v>
      </c>
      <c r="EB150">
        <f t="shared" si="245"/>
        <v>-0.37060650000000006</v>
      </c>
      <c r="EC150">
        <f t="shared" si="246"/>
        <v>-2.2239000000000009E-3</v>
      </c>
      <c r="ED150">
        <f t="shared" si="247"/>
        <v>9.9999999999997868E-2</v>
      </c>
      <c r="EE150">
        <f t="shared" si="248"/>
        <v>0</v>
      </c>
      <c r="EF150">
        <f t="shared" si="249"/>
        <v>7.8932400000000014E-2</v>
      </c>
      <c r="EG150">
        <f t="shared" si="250"/>
        <v>4.1594999999999827E-3</v>
      </c>
      <c r="EH150">
        <f t="shared" si="251"/>
        <v>-0.1780008999999998</v>
      </c>
      <c r="EI150">
        <f t="shared" si="252"/>
        <v>0.87823479999999954</v>
      </c>
      <c r="EJ150">
        <f t="shared" si="253"/>
        <v>0.11940810000000024</v>
      </c>
      <c r="EK150">
        <f t="shared" si="254"/>
        <v>-0.76010369999999972</v>
      </c>
      <c r="EL150">
        <f t="shared" si="255"/>
        <v>1.8425600000000042E-2</v>
      </c>
      <c r="EM150">
        <f t="shared" si="256"/>
        <v>-5.3279999999999994E-3</v>
      </c>
      <c r="EN150">
        <f t="shared" si="257"/>
        <v>6.5</v>
      </c>
      <c r="EO150">
        <f t="shared" si="258"/>
        <v>0</v>
      </c>
      <c r="EP150">
        <f t="shared" si="259"/>
        <v>0.15324140000000008</v>
      </c>
      <c r="EQ150">
        <f t="shared" si="260"/>
        <v>2.0211699999999944E-2</v>
      </c>
      <c r="ER150">
        <f t="shared" si="261"/>
        <v>1.1630946</v>
      </c>
      <c r="ES150">
        <f t="shared" si="262"/>
        <v>0.92820069999999966</v>
      </c>
      <c r="ET150">
        <f t="shared" si="263"/>
        <v>3.5287922000000003</v>
      </c>
      <c r="EU150">
        <f t="shared" si="264"/>
        <v>-0.23066089999999972</v>
      </c>
      <c r="EV150">
        <f t="shared" si="265"/>
        <v>0.99882100000000007</v>
      </c>
      <c r="EW150">
        <f t="shared" si="266"/>
        <v>-1.2848999999999985E-3</v>
      </c>
      <c r="EX150">
        <f t="shared" si="267"/>
        <v>3.3999999999999986</v>
      </c>
      <c r="EY150">
        <f t="shared" si="268"/>
        <v>0</v>
      </c>
      <c r="EZ150">
        <f t="shared" si="269"/>
        <v>-7.4605199999999927E-2</v>
      </c>
      <c r="FA150">
        <f t="shared" si="270"/>
        <v>0.53295769999999998</v>
      </c>
      <c r="FB150">
        <f t="shared" si="271"/>
        <v>0.31917719999999994</v>
      </c>
      <c r="FC150">
        <f t="shared" si="272"/>
        <v>1.4720144000000008</v>
      </c>
      <c r="FD150">
        <f t="shared" si="273"/>
        <v>-1.1181787999999999</v>
      </c>
      <c r="FE150">
        <f t="shared" si="274"/>
        <v>2.4970075999999999</v>
      </c>
      <c r="FF150">
        <f t="shared" si="275"/>
        <v>-0.21068350000000002</v>
      </c>
      <c r="FG150">
        <f t="shared" si="276"/>
        <v>-7.4050999999999978E-3</v>
      </c>
      <c r="FH150">
        <f t="shared" si="277"/>
        <v>0.59999999999999787</v>
      </c>
      <c r="FI150">
        <f t="shared" si="278"/>
        <v>0</v>
      </c>
      <c r="FJ150">
        <f t="shared" si="279"/>
        <v>2.6778000000000635E-3</v>
      </c>
      <c r="FK150">
        <f t="shared" si="280"/>
        <v>4.4096999999999609E-3</v>
      </c>
      <c r="FL150">
        <f t="shared" si="281"/>
        <v>0.11558059999999992</v>
      </c>
      <c r="FM150">
        <f t="shared" si="282"/>
        <v>5.8901699999999835E-2</v>
      </c>
      <c r="FN150">
        <f t="shared" si="283"/>
        <v>0.28030780000000011</v>
      </c>
      <c r="FO150">
        <f t="shared" si="284"/>
        <v>6.4869600000000194E-2</v>
      </c>
      <c r="FP150">
        <f t="shared" si="285"/>
        <v>7.6346200000000142E-2</v>
      </c>
      <c r="FQ150">
        <f t="shared" si="286"/>
        <v>0</v>
      </c>
      <c r="FR150">
        <f t="shared" si="287"/>
        <v>5.3999999999999986</v>
      </c>
      <c r="FS150">
        <f t="shared" si="288"/>
        <v>0</v>
      </c>
      <c r="FT150">
        <f t="shared" si="289"/>
        <v>0.53940640000000006</v>
      </c>
      <c r="FU150">
        <f t="shared" si="290"/>
        <v>6.8108199999999952E-2</v>
      </c>
      <c r="FV150">
        <f t="shared" si="291"/>
        <v>0.13651370000000007</v>
      </c>
      <c r="FW150">
        <f t="shared" si="292"/>
        <v>4.2889752000000003</v>
      </c>
      <c r="FX150">
        <f t="shared" si="293"/>
        <v>-0.46885249999999967</v>
      </c>
      <c r="FY150">
        <f t="shared" si="294"/>
        <v>1.0334031000000001</v>
      </c>
      <c r="FZ150">
        <f t="shared" si="295"/>
        <v>-0.19454279999999979</v>
      </c>
      <c r="GA150">
        <f t="shared" si="296"/>
        <v>-7.5046999999999961E-3</v>
      </c>
      <c r="GB150">
        <f t="shared" si="297"/>
        <v>1.0999999999999979</v>
      </c>
      <c r="GC150">
        <f t="shared" si="298"/>
        <v>0</v>
      </c>
      <c r="GD150">
        <f t="shared" si="299"/>
        <v>0.26360030000000001</v>
      </c>
      <c r="GE150">
        <f t="shared" si="300"/>
        <v>9.1797000000000128E-3</v>
      </c>
      <c r="GF150">
        <f t="shared" si="301"/>
        <v>0.13788409999999995</v>
      </c>
      <c r="GG150">
        <f t="shared" si="302"/>
        <v>0.20488830000000036</v>
      </c>
      <c r="GH150">
        <f t="shared" si="303"/>
        <v>0.38304619999999989</v>
      </c>
      <c r="GI150">
        <f t="shared" si="304"/>
        <v>1.8611600000000283E-2</v>
      </c>
      <c r="GJ150">
        <f t="shared" si="305"/>
        <v>9.8698900000000034E-2</v>
      </c>
      <c r="GK150">
        <f t="shared" si="306"/>
        <v>-9.4499999999997364E-5</v>
      </c>
    </row>
    <row r="151" spans="1:193" x14ac:dyDescent="0.25">
      <c r="A151" t="s">
        <v>493</v>
      </c>
      <c r="B151">
        <v>23.9</v>
      </c>
      <c r="C151">
        <v>0.5</v>
      </c>
      <c r="D151">
        <v>0.96431140000000004</v>
      </c>
      <c r="E151">
        <v>0.86892000000000003</v>
      </c>
      <c r="F151">
        <v>2.7053577999999998</v>
      </c>
      <c r="G151">
        <v>8.1769323000000007</v>
      </c>
      <c r="H151">
        <v>6.1613059000000003</v>
      </c>
      <c r="I151">
        <v>2.219595</v>
      </c>
      <c r="J151">
        <v>2.2662496999999999</v>
      </c>
      <c r="K151">
        <v>0.12621669999999999</v>
      </c>
      <c r="L151" s="2">
        <v>23.8</v>
      </c>
      <c r="M151" s="2">
        <v>0.5</v>
      </c>
      <c r="N151" s="2">
        <v>0.91973970000000005</v>
      </c>
      <c r="O151" s="2">
        <v>0.86892000000000003</v>
      </c>
      <c r="P151" s="2">
        <v>2.6935476999999999</v>
      </c>
      <c r="Q151" s="2">
        <v>8.1769323000000007</v>
      </c>
      <c r="R151" s="2">
        <v>6.1504611999999996</v>
      </c>
      <c r="S151" s="2">
        <v>2.1912810999999999</v>
      </c>
      <c r="T151" s="2">
        <v>2.2591304999999999</v>
      </c>
      <c r="U151" s="2">
        <v>0.12621669999999999</v>
      </c>
      <c r="V151" s="2">
        <v>23.3</v>
      </c>
      <c r="W151" s="2">
        <v>0.5</v>
      </c>
      <c r="X151" s="2">
        <v>0.97240610000000005</v>
      </c>
      <c r="Y151" s="2">
        <v>0.85758909999999999</v>
      </c>
      <c r="Z151" s="2">
        <v>2.5545118000000002</v>
      </c>
      <c r="AA151" s="2">
        <v>8.1572551999999998</v>
      </c>
      <c r="AB151" s="2">
        <v>6.0251684000000001</v>
      </c>
      <c r="AC151" s="2">
        <v>1.9522997</v>
      </c>
      <c r="AD151" s="2">
        <v>2.2105741999999999</v>
      </c>
      <c r="AE151" s="2">
        <v>0.1248397</v>
      </c>
      <c r="AF151" s="2">
        <v>23.8</v>
      </c>
      <c r="AG151" s="2">
        <v>0.5</v>
      </c>
      <c r="AH151" s="2">
        <v>0.96394729999999995</v>
      </c>
      <c r="AI151" s="2">
        <v>0.86880550000000001</v>
      </c>
      <c r="AJ151" s="2">
        <v>2.6865109999999999</v>
      </c>
      <c r="AK151" s="2">
        <v>8.1753979000000001</v>
      </c>
      <c r="AL151" s="2">
        <v>6.1456466000000001</v>
      </c>
      <c r="AM151" s="2">
        <v>2.172533</v>
      </c>
      <c r="AN151" s="2">
        <v>2.2548794999999999</v>
      </c>
      <c r="AO151" s="2">
        <v>0.12621669999999999</v>
      </c>
      <c r="AP151" s="2">
        <v>16</v>
      </c>
      <c r="AQ151" s="2">
        <v>0.5</v>
      </c>
      <c r="AR151" s="2">
        <v>0.94651370000000001</v>
      </c>
      <c r="AS151" s="2">
        <v>0.72619860000000003</v>
      </c>
      <c r="AT151" s="2">
        <v>0.94688360000000005</v>
      </c>
      <c r="AU151" s="2">
        <v>9.1525736000000002</v>
      </c>
      <c r="AV151" s="2">
        <v>1.1145982999999999</v>
      </c>
      <c r="AW151" s="2">
        <v>1.9922869999999999</v>
      </c>
      <c r="AX151" s="2">
        <v>0.57195660000000004</v>
      </c>
      <c r="AY151" s="2">
        <v>7.5547299999999998E-2</v>
      </c>
      <c r="AZ151" s="2">
        <v>20.3</v>
      </c>
      <c r="BA151" s="2">
        <v>0.5</v>
      </c>
      <c r="BB151" s="2">
        <v>0.98638139999999996</v>
      </c>
      <c r="BC151" s="2">
        <v>0.17151269999999999</v>
      </c>
      <c r="BD151" s="2">
        <v>2.2248127000000002</v>
      </c>
      <c r="BE151" s="2">
        <v>7.4143084999999997</v>
      </c>
      <c r="BF151" s="2">
        <v>5.9849519999999998</v>
      </c>
      <c r="BG151" s="2">
        <v>0.86227359999999997</v>
      </c>
      <c r="BH151" s="2">
        <v>2.0769510000000002</v>
      </c>
      <c r="BI151" s="2">
        <v>0.1254294</v>
      </c>
      <c r="BJ151" s="2">
        <v>23.4</v>
      </c>
      <c r="BK151" s="2">
        <v>0.5</v>
      </c>
      <c r="BL151" s="2">
        <v>0.96194420000000003</v>
      </c>
      <c r="BM151" s="2">
        <v>0.86478600000000005</v>
      </c>
      <c r="BN151" s="2">
        <v>2.5926317999999999</v>
      </c>
      <c r="BO151" s="2">
        <v>8.1486940000000008</v>
      </c>
      <c r="BP151" s="2">
        <v>5.8697295</v>
      </c>
      <c r="BQ151" s="2">
        <v>2.1659462</v>
      </c>
      <c r="BR151" s="2">
        <v>2.1748837999999999</v>
      </c>
      <c r="BS151" s="2">
        <v>0.12621669999999999</v>
      </c>
      <c r="BT151" s="2">
        <v>19.3</v>
      </c>
      <c r="BU151" s="2">
        <v>0.5</v>
      </c>
      <c r="BV151" s="2">
        <v>0.52351760000000003</v>
      </c>
      <c r="BW151" s="2">
        <v>0.72662309999999997</v>
      </c>
      <c r="BX151" s="2">
        <v>2.2703264000000001</v>
      </c>
      <c r="BY151" s="2">
        <v>6.2267207999999998</v>
      </c>
      <c r="BZ151" s="2">
        <v>6.4786272</v>
      </c>
      <c r="CA151" s="2">
        <v>0.1851679</v>
      </c>
      <c r="CB151" s="2">
        <v>2.3385565000000001</v>
      </c>
      <c r="CC151" s="2">
        <v>0.10311480000000001</v>
      </c>
      <c r="CD151" s="2">
        <v>22.7</v>
      </c>
      <c r="CE151" s="2">
        <v>0.5</v>
      </c>
      <c r="CF151" s="2">
        <v>0.66042999999999996</v>
      </c>
      <c r="CG151" s="2">
        <v>0.75663060000000004</v>
      </c>
      <c r="CH151" s="2">
        <v>2.8533387000000001</v>
      </c>
      <c r="CI151" s="2">
        <v>7.2204198999999996</v>
      </c>
      <c r="CJ151" s="2">
        <v>5.1151084999999998</v>
      </c>
      <c r="CK151" s="2">
        <v>3.5714948</v>
      </c>
      <c r="CL151" s="2">
        <v>1.9423214</v>
      </c>
      <c r="CM151" s="2">
        <v>0.1081218</v>
      </c>
      <c r="CO151" t="str">
        <f t="shared" si="206"/>
        <v>MO_Cass0003</v>
      </c>
      <c r="CP151">
        <f t="shared" si="207"/>
        <v>23.9</v>
      </c>
      <c r="CQ151">
        <f t="shared" si="208"/>
        <v>0.5</v>
      </c>
      <c r="CR151">
        <f t="shared" si="209"/>
        <v>0.96431140000000004</v>
      </c>
      <c r="CS151">
        <f t="shared" si="210"/>
        <v>0.86892000000000003</v>
      </c>
      <c r="CT151">
        <f t="shared" si="211"/>
        <v>2.7053577999999998</v>
      </c>
      <c r="CU151">
        <f t="shared" si="212"/>
        <v>8.1769323000000007</v>
      </c>
      <c r="CV151">
        <f t="shared" si="213"/>
        <v>6.1613059000000003</v>
      </c>
      <c r="CW151">
        <f t="shared" si="214"/>
        <v>2.219595</v>
      </c>
      <c r="CX151">
        <f t="shared" si="215"/>
        <v>2.2662496999999999</v>
      </c>
      <c r="CY151">
        <f t="shared" si="216"/>
        <v>0.12621669999999999</v>
      </c>
      <c r="CZ151">
        <f t="shared" si="217"/>
        <v>5.3000000000000114</v>
      </c>
      <c r="DA151">
        <f t="shared" si="218"/>
        <v>0.5</v>
      </c>
      <c r="DB151">
        <f t="shared" si="219"/>
        <v>0.18470019999999976</v>
      </c>
      <c r="DC151">
        <f t="shared" si="220"/>
        <v>-0.2413744000000001</v>
      </c>
      <c r="DD151">
        <f t="shared" si="221"/>
        <v>-0.11494089999999835</v>
      </c>
      <c r="DE151">
        <f t="shared" si="222"/>
        <v>5.4337760999999958</v>
      </c>
      <c r="DF151">
        <f t="shared" si="223"/>
        <v>-0.24484960000000289</v>
      </c>
      <c r="DG151">
        <f t="shared" si="224"/>
        <v>-0.44388170000000038</v>
      </c>
      <c r="DH151">
        <f t="shared" si="225"/>
        <v>-3.449439999999937E-2</v>
      </c>
      <c r="DI151">
        <f t="shared" si="226"/>
        <v>3.2186200000000054E-2</v>
      </c>
      <c r="DJ151">
        <f t="shared" si="227"/>
        <v>9.9999999999997868E-2</v>
      </c>
      <c r="DK151">
        <f t="shared" si="228"/>
        <v>0</v>
      </c>
      <c r="DL151">
        <f t="shared" si="229"/>
        <v>4.4571699999999992E-2</v>
      </c>
      <c r="DM151">
        <f t="shared" si="230"/>
        <v>0</v>
      </c>
      <c r="DN151">
        <f t="shared" si="231"/>
        <v>1.1810099999999935E-2</v>
      </c>
      <c r="DO151">
        <f t="shared" si="232"/>
        <v>0</v>
      </c>
      <c r="DP151">
        <f t="shared" si="233"/>
        <v>1.0844700000000707E-2</v>
      </c>
      <c r="DQ151">
        <f t="shared" si="234"/>
        <v>2.8313900000000114E-2</v>
      </c>
      <c r="DR151">
        <f t="shared" si="235"/>
        <v>7.1191999999999922E-3</v>
      </c>
      <c r="DS151">
        <f t="shared" si="236"/>
        <v>0</v>
      </c>
      <c r="DT151">
        <f t="shared" si="237"/>
        <v>0.59999999999999787</v>
      </c>
      <c r="DU151">
        <f t="shared" si="238"/>
        <v>0</v>
      </c>
      <c r="DV151">
        <f t="shared" si="239"/>
        <v>-8.0947000000000102E-3</v>
      </c>
      <c r="DW151">
        <f t="shared" si="240"/>
        <v>1.1330900000000033E-2</v>
      </c>
      <c r="DX151">
        <f t="shared" si="241"/>
        <v>0.15084599999999959</v>
      </c>
      <c r="DY151">
        <f t="shared" si="242"/>
        <v>1.9677100000000891E-2</v>
      </c>
      <c r="DZ151">
        <f t="shared" si="243"/>
        <v>0.13613750000000024</v>
      </c>
      <c r="EA151">
        <f t="shared" si="244"/>
        <v>0.26729530000000001</v>
      </c>
      <c r="EB151">
        <f t="shared" si="245"/>
        <v>5.5675499999999989E-2</v>
      </c>
      <c r="EC151">
        <f t="shared" si="246"/>
        <v>1.3769999999999893E-3</v>
      </c>
      <c r="ED151">
        <f t="shared" si="247"/>
        <v>9.9999999999997868E-2</v>
      </c>
      <c r="EE151">
        <f t="shared" si="248"/>
        <v>0</v>
      </c>
      <c r="EF151">
        <f t="shared" si="249"/>
        <v>3.6410000000008935E-4</v>
      </c>
      <c r="EG151">
        <f t="shared" si="250"/>
        <v>1.1450000000001737E-4</v>
      </c>
      <c r="EH151">
        <f t="shared" si="251"/>
        <v>1.8846799999999941E-2</v>
      </c>
      <c r="EI151">
        <f t="shared" si="252"/>
        <v>1.5344000000006019E-3</v>
      </c>
      <c r="EJ151">
        <f t="shared" si="253"/>
        <v>1.5659300000000265E-2</v>
      </c>
      <c r="EK151">
        <f t="shared" si="254"/>
        <v>4.7061999999999937E-2</v>
      </c>
      <c r="EL151">
        <f t="shared" si="255"/>
        <v>1.1370199999999997E-2</v>
      </c>
      <c r="EM151">
        <f t="shared" si="256"/>
        <v>0</v>
      </c>
      <c r="EN151">
        <f t="shared" si="257"/>
        <v>7.8999999999999986</v>
      </c>
      <c r="EO151">
        <f t="shared" si="258"/>
        <v>0</v>
      </c>
      <c r="EP151">
        <f t="shared" si="259"/>
        <v>1.7797700000000027E-2</v>
      </c>
      <c r="EQ151">
        <f t="shared" si="260"/>
        <v>0.1427214</v>
      </c>
      <c r="ER151">
        <f t="shared" si="261"/>
        <v>1.7584741999999998</v>
      </c>
      <c r="ES151">
        <f t="shared" si="262"/>
        <v>-0.97564129999999949</v>
      </c>
      <c r="ET151">
        <f t="shared" si="263"/>
        <v>5.0467076000000004</v>
      </c>
      <c r="EU151">
        <f t="shared" si="264"/>
        <v>0.22730800000000007</v>
      </c>
      <c r="EV151">
        <f t="shared" si="265"/>
        <v>1.6942930999999999</v>
      </c>
      <c r="EW151">
        <f t="shared" si="266"/>
        <v>5.0669399999999989E-2</v>
      </c>
      <c r="EX151">
        <f t="shared" si="267"/>
        <v>3.5999999999999979</v>
      </c>
      <c r="EY151">
        <f t="shared" si="268"/>
        <v>0</v>
      </c>
      <c r="EZ151">
        <f t="shared" si="269"/>
        <v>-2.2069999999999923E-2</v>
      </c>
      <c r="FA151">
        <f t="shared" si="270"/>
        <v>0.69740730000000006</v>
      </c>
      <c r="FB151">
        <f t="shared" si="271"/>
        <v>0.48054509999999961</v>
      </c>
      <c r="FC151">
        <f t="shared" si="272"/>
        <v>0.76262380000000096</v>
      </c>
      <c r="FD151">
        <f t="shared" si="273"/>
        <v>0.17635390000000051</v>
      </c>
      <c r="FE151">
        <f t="shared" si="274"/>
        <v>1.3573214</v>
      </c>
      <c r="FF151">
        <f t="shared" si="275"/>
        <v>0.18929869999999971</v>
      </c>
      <c r="FG151">
        <f t="shared" si="276"/>
        <v>7.8729999999999078E-4</v>
      </c>
      <c r="FH151">
        <f t="shared" si="277"/>
        <v>0.5</v>
      </c>
      <c r="FI151">
        <f t="shared" si="278"/>
        <v>0</v>
      </c>
      <c r="FJ151">
        <f t="shared" si="279"/>
        <v>2.3672000000000137E-3</v>
      </c>
      <c r="FK151">
        <f t="shared" si="280"/>
        <v>4.133999999999971E-3</v>
      </c>
      <c r="FL151">
        <f t="shared" si="281"/>
        <v>0.11272599999999988</v>
      </c>
      <c r="FM151">
        <f t="shared" si="282"/>
        <v>2.8238299999999938E-2</v>
      </c>
      <c r="FN151">
        <f t="shared" si="283"/>
        <v>0.29157640000000029</v>
      </c>
      <c r="FO151">
        <f t="shared" si="284"/>
        <v>5.3648799999999941E-2</v>
      </c>
      <c r="FP151">
        <f t="shared" si="285"/>
        <v>9.13659E-2</v>
      </c>
      <c r="FQ151">
        <f t="shared" si="286"/>
        <v>0</v>
      </c>
      <c r="FR151">
        <f t="shared" si="287"/>
        <v>4.5999999999999979</v>
      </c>
      <c r="FS151">
        <f t="shared" si="288"/>
        <v>0</v>
      </c>
      <c r="FT151">
        <f t="shared" si="289"/>
        <v>0.44079380000000001</v>
      </c>
      <c r="FU151">
        <f t="shared" si="290"/>
        <v>0.14229690000000006</v>
      </c>
      <c r="FV151">
        <f t="shared" si="291"/>
        <v>0.43503139999999973</v>
      </c>
      <c r="FW151">
        <f t="shared" si="292"/>
        <v>1.9502115000000009</v>
      </c>
      <c r="FX151">
        <f t="shared" si="293"/>
        <v>-0.3173212999999997</v>
      </c>
      <c r="FY151">
        <f t="shared" si="294"/>
        <v>2.0344270999999998</v>
      </c>
      <c r="FZ151">
        <f t="shared" si="295"/>
        <v>-7.2306800000000226E-2</v>
      </c>
      <c r="GA151">
        <f t="shared" si="296"/>
        <v>2.3101899999999981E-2</v>
      </c>
      <c r="GB151">
        <f t="shared" si="297"/>
        <v>1.1999999999999993</v>
      </c>
      <c r="GC151">
        <f t="shared" si="298"/>
        <v>0</v>
      </c>
      <c r="GD151">
        <f t="shared" si="299"/>
        <v>0.30388140000000008</v>
      </c>
      <c r="GE151">
        <f t="shared" si="300"/>
        <v>0.11228939999999998</v>
      </c>
      <c r="GF151">
        <f t="shared" si="301"/>
        <v>-0.1479809000000003</v>
      </c>
      <c r="GG151">
        <f t="shared" si="302"/>
        <v>0.95651240000000115</v>
      </c>
      <c r="GH151">
        <f t="shared" si="303"/>
        <v>1.0461974000000005</v>
      </c>
      <c r="GI151">
        <f t="shared" si="304"/>
        <v>-1.3518998</v>
      </c>
      <c r="GJ151">
        <f t="shared" si="305"/>
        <v>0.32392829999999995</v>
      </c>
      <c r="GK151">
        <f t="shared" si="306"/>
        <v>1.8094899999999983E-2</v>
      </c>
    </row>
    <row r="152" spans="1:193" x14ac:dyDescent="0.25">
      <c r="A152" t="s">
        <v>494</v>
      </c>
      <c r="B152">
        <v>22.5</v>
      </c>
      <c r="C152">
        <v>0.5</v>
      </c>
      <c r="D152">
        <v>0.57020510000000002</v>
      </c>
      <c r="E152">
        <v>0.57750230000000002</v>
      </c>
      <c r="F152">
        <v>3.2351695999999999</v>
      </c>
      <c r="G152">
        <v>5.7814230999999996</v>
      </c>
      <c r="H152">
        <v>5.5125846999999997</v>
      </c>
      <c r="I152">
        <v>4.2127356999999996</v>
      </c>
      <c r="J152">
        <v>2.0886331</v>
      </c>
      <c r="K152">
        <v>3.2858699999999998E-2</v>
      </c>
      <c r="L152" s="2">
        <v>22.3</v>
      </c>
      <c r="M152" s="2">
        <v>0.5</v>
      </c>
      <c r="N152" s="2">
        <v>0.52999980000000002</v>
      </c>
      <c r="O152" s="2">
        <v>0.57750230000000002</v>
      </c>
      <c r="P152" s="2">
        <v>3.2166003999999999</v>
      </c>
      <c r="Q152" s="2">
        <v>5.7814230999999996</v>
      </c>
      <c r="R152" s="2">
        <v>5.5021709999999997</v>
      </c>
      <c r="S152" s="2">
        <v>4.1617913</v>
      </c>
      <c r="T152" s="2">
        <v>2.078913</v>
      </c>
      <c r="U152" s="2">
        <v>3.2858699999999998E-2</v>
      </c>
      <c r="V152" s="2">
        <v>22.1</v>
      </c>
      <c r="W152" s="2">
        <v>0.5</v>
      </c>
      <c r="X152" s="2">
        <v>0.60049629999999998</v>
      </c>
      <c r="Y152" s="2">
        <v>0.56100510000000003</v>
      </c>
      <c r="Z152" s="2">
        <v>3.0437694</v>
      </c>
      <c r="AA152" s="2">
        <v>6.1506556999999997</v>
      </c>
      <c r="AB152" s="2">
        <v>6.5791078000000001</v>
      </c>
      <c r="AC152" s="2">
        <v>2.2061503</v>
      </c>
      <c r="AD152" s="2">
        <v>2.4374503999999999</v>
      </c>
      <c r="AE152" s="2">
        <v>2.8310399999999999E-2</v>
      </c>
      <c r="AF152" s="2">
        <v>22.3</v>
      </c>
      <c r="AG152" s="2">
        <v>0.5</v>
      </c>
      <c r="AH152" s="2">
        <v>0.60443659999999999</v>
      </c>
      <c r="AI152" s="2">
        <v>0.57508119999999996</v>
      </c>
      <c r="AJ152" s="2">
        <v>3.0376932999999999</v>
      </c>
      <c r="AK152" s="2">
        <v>6.4093613999999999</v>
      </c>
      <c r="AL152" s="2">
        <v>6.5828528000000004</v>
      </c>
      <c r="AM152" s="2">
        <v>2.1805427000000002</v>
      </c>
      <c r="AN152" s="2">
        <v>2.4344863999999999</v>
      </c>
      <c r="AO152" s="2">
        <v>2.8310399999999999E-2</v>
      </c>
      <c r="AP152" s="2">
        <v>13.3</v>
      </c>
      <c r="AQ152" s="2">
        <v>0.5</v>
      </c>
      <c r="AR152" s="2">
        <v>0.43515290000000001</v>
      </c>
      <c r="AS152" s="2">
        <v>0.50607599999999997</v>
      </c>
      <c r="AT152" s="2">
        <v>1.3863535</v>
      </c>
      <c r="AU152" s="2">
        <v>5.2813372999999997</v>
      </c>
      <c r="AV152" s="2">
        <v>1.2087243000000001</v>
      </c>
      <c r="AW152" s="2">
        <v>3.2422236999999998</v>
      </c>
      <c r="AX152" s="2">
        <v>0.79523160000000004</v>
      </c>
      <c r="AY152" s="2">
        <v>3.0848899999999999E-2</v>
      </c>
      <c r="AZ152" s="2">
        <v>19.600000000000001</v>
      </c>
      <c r="BA152" s="2">
        <v>0.5</v>
      </c>
      <c r="BB152" s="2">
        <v>0.65738719999999995</v>
      </c>
      <c r="BC152" s="2">
        <v>9.1120099999999996E-2</v>
      </c>
      <c r="BD152" s="2">
        <v>2.7109206000000001</v>
      </c>
      <c r="BE152" s="2">
        <v>5.5578770999999998</v>
      </c>
      <c r="BF152" s="2">
        <v>7.1713395000000002</v>
      </c>
      <c r="BG152" s="2">
        <v>0.34790890000000002</v>
      </c>
      <c r="BH152" s="2">
        <v>2.5984395</v>
      </c>
      <c r="BI152" s="2">
        <v>2.5611600000000002E-2</v>
      </c>
      <c r="BJ152" s="2">
        <v>21.9</v>
      </c>
      <c r="BK152" s="2">
        <v>0.5</v>
      </c>
      <c r="BL152" s="2">
        <v>0.60322399999999998</v>
      </c>
      <c r="BM152" s="2">
        <v>0.57287410000000005</v>
      </c>
      <c r="BN152" s="2">
        <v>2.9504608999999999</v>
      </c>
      <c r="BO152" s="2">
        <v>6.3909549999999999</v>
      </c>
      <c r="BP152" s="2">
        <v>6.3366346</v>
      </c>
      <c r="BQ152" s="2">
        <v>2.1906064000000001</v>
      </c>
      <c r="BR152" s="2">
        <v>2.3648726999999998</v>
      </c>
      <c r="BS152" s="2">
        <v>2.8310399999999999E-2</v>
      </c>
      <c r="BT152" s="2">
        <v>18.8</v>
      </c>
      <c r="BU152" s="2">
        <v>0.5</v>
      </c>
      <c r="BV152" s="2">
        <v>0.27721040000000002</v>
      </c>
      <c r="BW152" s="2">
        <v>0.550705</v>
      </c>
      <c r="BX152" s="2">
        <v>2.8450079000000001</v>
      </c>
      <c r="BY152" s="2">
        <v>4.0796628000000004</v>
      </c>
      <c r="BZ152" s="2">
        <v>6.6226653999999998</v>
      </c>
      <c r="CA152" s="2">
        <v>1.4832160000000001</v>
      </c>
      <c r="CB152" s="2">
        <v>2.4581436999999999</v>
      </c>
      <c r="CC152" s="2">
        <v>2.58351E-2</v>
      </c>
      <c r="CD152" s="2">
        <v>21.6</v>
      </c>
      <c r="CE152" s="2">
        <v>0.5</v>
      </c>
      <c r="CF152" s="2">
        <v>0.38964739999999998</v>
      </c>
      <c r="CG152" s="2">
        <v>0.56485269999999999</v>
      </c>
      <c r="CH152" s="2">
        <v>3.1978021000000001</v>
      </c>
      <c r="CI152" s="2">
        <v>5.2592087000000003</v>
      </c>
      <c r="CJ152" s="2">
        <v>4.8884052999999996</v>
      </c>
      <c r="CK152" s="2">
        <v>4.8563312999999999</v>
      </c>
      <c r="CL152" s="2">
        <v>1.9253435999999999</v>
      </c>
      <c r="CM152" s="2">
        <v>3.28004E-2</v>
      </c>
      <c r="CO152" t="str">
        <f t="shared" si="206"/>
        <v>MO_Clay0005</v>
      </c>
      <c r="CP152">
        <f t="shared" si="207"/>
        <v>22.5</v>
      </c>
      <c r="CQ152">
        <f t="shared" si="208"/>
        <v>0.5</v>
      </c>
      <c r="CR152">
        <f t="shared" si="209"/>
        <v>0.57020510000000002</v>
      </c>
      <c r="CS152">
        <f t="shared" si="210"/>
        <v>0.57750230000000002</v>
      </c>
      <c r="CT152">
        <f t="shared" si="211"/>
        <v>3.2351695999999999</v>
      </c>
      <c r="CU152">
        <f t="shared" si="212"/>
        <v>5.7814230999999996</v>
      </c>
      <c r="CV152">
        <f t="shared" si="213"/>
        <v>5.5125846999999997</v>
      </c>
      <c r="CW152">
        <f t="shared" si="214"/>
        <v>4.2127356999999996</v>
      </c>
      <c r="CX152">
        <f t="shared" si="215"/>
        <v>2.0886331</v>
      </c>
      <c r="CY152">
        <f t="shared" si="216"/>
        <v>3.2858699999999998E-2</v>
      </c>
      <c r="CZ152">
        <f t="shared" si="217"/>
        <v>4.4000000000000057</v>
      </c>
      <c r="DA152">
        <f t="shared" si="218"/>
        <v>0.5</v>
      </c>
      <c r="DB152">
        <f t="shared" si="219"/>
        <v>0.10611889999999979</v>
      </c>
      <c r="DC152">
        <f t="shared" si="220"/>
        <v>-4.3299600000000105E-2</v>
      </c>
      <c r="DD152">
        <f t="shared" si="221"/>
        <v>-0.25757909999999917</v>
      </c>
      <c r="DE152">
        <f t="shared" si="222"/>
        <v>4.4405194000000021</v>
      </c>
      <c r="DF152">
        <f t="shared" si="223"/>
        <v>6.3038078000000022</v>
      </c>
      <c r="DG152">
        <f t="shared" si="224"/>
        <v>-8.8203792999999955</v>
      </c>
      <c r="DH152">
        <f t="shared" si="225"/>
        <v>2.4724491999999998</v>
      </c>
      <c r="DI152">
        <f t="shared" si="226"/>
        <v>2.875000000000013E-3</v>
      </c>
      <c r="DJ152">
        <f t="shared" si="227"/>
        <v>0.19999999999999929</v>
      </c>
      <c r="DK152">
        <f t="shared" si="228"/>
        <v>0</v>
      </c>
      <c r="DL152">
        <f t="shared" si="229"/>
        <v>4.0205299999999999E-2</v>
      </c>
      <c r="DM152">
        <f t="shared" si="230"/>
        <v>0</v>
      </c>
      <c r="DN152">
        <f t="shared" si="231"/>
        <v>1.8569199999999952E-2</v>
      </c>
      <c r="DO152">
        <f t="shared" si="232"/>
        <v>0</v>
      </c>
      <c r="DP152">
        <f t="shared" si="233"/>
        <v>1.041369999999997E-2</v>
      </c>
      <c r="DQ152">
        <f t="shared" si="234"/>
        <v>5.0944399999999668E-2</v>
      </c>
      <c r="DR152">
        <f t="shared" si="235"/>
        <v>9.7201000000000093E-3</v>
      </c>
      <c r="DS152">
        <f t="shared" si="236"/>
        <v>0</v>
      </c>
      <c r="DT152">
        <f t="shared" si="237"/>
        <v>0.39999999999999858</v>
      </c>
      <c r="DU152">
        <f t="shared" si="238"/>
        <v>0</v>
      </c>
      <c r="DV152">
        <f t="shared" si="239"/>
        <v>-3.0291199999999963E-2</v>
      </c>
      <c r="DW152">
        <f t="shared" si="240"/>
        <v>1.649719999999999E-2</v>
      </c>
      <c r="DX152">
        <f t="shared" si="241"/>
        <v>0.19140019999999991</v>
      </c>
      <c r="DY152">
        <f t="shared" si="242"/>
        <v>-0.36923260000000013</v>
      </c>
      <c r="DZ152">
        <f t="shared" si="243"/>
        <v>-1.0665231000000004</v>
      </c>
      <c r="EA152">
        <f t="shared" si="244"/>
        <v>2.0065853999999996</v>
      </c>
      <c r="EB152">
        <f t="shared" si="245"/>
        <v>-0.34881729999999989</v>
      </c>
      <c r="EC152">
        <f t="shared" si="246"/>
        <v>4.5482999999999982E-3</v>
      </c>
      <c r="ED152">
        <f t="shared" si="247"/>
        <v>0.19999999999999929</v>
      </c>
      <c r="EE152">
        <f t="shared" si="248"/>
        <v>0</v>
      </c>
      <c r="EF152">
        <f t="shared" si="249"/>
        <v>-3.423149999999997E-2</v>
      </c>
      <c r="EG152">
        <f t="shared" si="250"/>
        <v>2.4211000000000649E-3</v>
      </c>
      <c r="EH152">
        <f t="shared" si="251"/>
        <v>0.19747629999999994</v>
      </c>
      <c r="EI152">
        <f t="shared" si="252"/>
        <v>-0.62793830000000028</v>
      </c>
      <c r="EJ152">
        <f t="shared" si="253"/>
        <v>-1.0702681000000007</v>
      </c>
      <c r="EK152">
        <f t="shared" si="254"/>
        <v>2.0321929999999995</v>
      </c>
      <c r="EL152">
        <f t="shared" si="255"/>
        <v>-0.34585329999999992</v>
      </c>
      <c r="EM152">
        <f t="shared" si="256"/>
        <v>4.5482999999999982E-3</v>
      </c>
      <c r="EN152">
        <f t="shared" si="257"/>
        <v>9.1999999999999993</v>
      </c>
      <c r="EO152">
        <f t="shared" si="258"/>
        <v>0</v>
      </c>
      <c r="EP152">
        <f t="shared" si="259"/>
        <v>0.13505220000000001</v>
      </c>
      <c r="EQ152">
        <f t="shared" si="260"/>
        <v>7.1426300000000054E-2</v>
      </c>
      <c r="ER152">
        <f t="shared" si="261"/>
        <v>1.8488160999999999</v>
      </c>
      <c r="ES152">
        <f t="shared" si="262"/>
        <v>0.50008579999999991</v>
      </c>
      <c r="ET152">
        <f t="shared" si="263"/>
        <v>4.3038603999999996</v>
      </c>
      <c r="EU152">
        <f t="shared" si="264"/>
        <v>0.97051199999999982</v>
      </c>
      <c r="EV152">
        <f t="shared" si="265"/>
        <v>1.2934014999999999</v>
      </c>
      <c r="EW152">
        <f t="shared" si="266"/>
        <v>2.0097999999999991E-3</v>
      </c>
      <c r="EX152">
        <f t="shared" si="267"/>
        <v>2.8999999999999986</v>
      </c>
      <c r="EY152">
        <f t="shared" si="268"/>
        <v>0</v>
      </c>
      <c r="EZ152">
        <f t="shared" si="269"/>
        <v>-8.7182099999999929E-2</v>
      </c>
      <c r="FA152">
        <f t="shared" si="270"/>
        <v>0.48638220000000004</v>
      </c>
      <c r="FB152">
        <f t="shared" si="271"/>
        <v>0.52424899999999974</v>
      </c>
      <c r="FC152">
        <f t="shared" si="272"/>
        <v>0.2235459999999998</v>
      </c>
      <c r="FD152">
        <f t="shared" si="273"/>
        <v>-1.6587548000000005</v>
      </c>
      <c r="FE152">
        <f t="shared" si="274"/>
        <v>3.8648267999999995</v>
      </c>
      <c r="FF152">
        <f t="shared" si="275"/>
        <v>-0.50980639999999999</v>
      </c>
      <c r="FG152">
        <f t="shared" si="276"/>
        <v>7.2470999999999959E-3</v>
      </c>
      <c r="FH152">
        <f t="shared" si="277"/>
        <v>0.60000000000000142</v>
      </c>
      <c r="FI152">
        <f t="shared" si="278"/>
        <v>0</v>
      </c>
      <c r="FJ152">
        <f t="shared" si="279"/>
        <v>-3.3018899999999962E-2</v>
      </c>
      <c r="FK152">
        <f t="shared" si="280"/>
        <v>4.6281999999999712E-3</v>
      </c>
      <c r="FL152">
        <f t="shared" si="281"/>
        <v>0.28470869999999993</v>
      </c>
      <c r="FM152">
        <f t="shared" si="282"/>
        <v>-0.60953190000000035</v>
      </c>
      <c r="FN152">
        <f t="shared" si="283"/>
        <v>-0.82404990000000033</v>
      </c>
      <c r="FO152">
        <f t="shared" si="284"/>
        <v>2.0221292999999996</v>
      </c>
      <c r="FP152">
        <f t="shared" si="285"/>
        <v>-0.27623959999999981</v>
      </c>
      <c r="FQ152">
        <f t="shared" si="286"/>
        <v>4.5482999999999982E-3</v>
      </c>
      <c r="FR152">
        <f t="shared" si="287"/>
        <v>3.6999999999999993</v>
      </c>
      <c r="FS152">
        <f t="shared" si="288"/>
        <v>0</v>
      </c>
      <c r="FT152">
        <f t="shared" si="289"/>
        <v>0.2929947</v>
      </c>
      <c r="FU152">
        <f t="shared" si="290"/>
        <v>2.6797300000000024E-2</v>
      </c>
      <c r="FV152">
        <f t="shared" si="291"/>
        <v>0.39016169999999972</v>
      </c>
      <c r="FW152">
        <f t="shared" si="292"/>
        <v>1.7017602999999992</v>
      </c>
      <c r="FX152">
        <f t="shared" si="293"/>
        <v>-1.1100807000000001</v>
      </c>
      <c r="FY152">
        <f t="shared" si="294"/>
        <v>2.7295196999999995</v>
      </c>
      <c r="FZ152">
        <f t="shared" si="295"/>
        <v>-0.36951059999999991</v>
      </c>
      <c r="GA152">
        <f t="shared" si="296"/>
        <v>7.0235999999999979E-3</v>
      </c>
      <c r="GB152">
        <f t="shared" si="297"/>
        <v>0.89999999999999858</v>
      </c>
      <c r="GC152">
        <f t="shared" si="298"/>
        <v>0</v>
      </c>
      <c r="GD152">
        <f t="shared" si="299"/>
        <v>0.18055770000000004</v>
      </c>
      <c r="GE152">
        <f t="shared" si="300"/>
        <v>1.2649600000000039E-2</v>
      </c>
      <c r="GF152">
        <f t="shared" si="301"/>
        <v>3.7367499999999776E-2</v>
      </c>
      <c r="GG152">
        <f t="shared" si="302"/>
        <v>0.5222143999999993</v>
      </c>
      <c r="GH152">
        <f t="shared" si="303"/>
        <v>0.62417940000000005</v>
      </c>
      <c r="GI152">
        <f t="shared" si="304"/>
        <v>-0.64359560000000027</v>
      </c>
      <c r="GJ152">
        <f t="shared" si="305"/>
        <v>0.16328950000000009</v>
      </c>
      <c r="GK152">
        <f t="shared" si="306"/>
        <v>5.8299999999997243E-5</v>
      </c>
    </row>
    <row r="153" spans="1:193" x14ac:dyDescent="0.25">
      <c r="A153" t="s">
        <v>495</v>
      </c>
      <c r="B153">
        <v>23.5</v>
      </c>
      <c r="C153">
        <v>0.5</v>
      </c>
      <c r="D153">
        <v>1.0857296999999999</v>
      </c>
      <c r="E153">
        <v>0.57632729999999999</v>
      </c>
      <c r="F153">
        <v>2.3267324</v>
      </c>
      <c r="G153">
        <v>10.2231474</v>
      </c>
      <c r="H153">
        <v>5.1468376999999998</v>
      </c>
      <c r="I153">
        <v>1.9411624999999999</v>
      </c>
      <c r="J153">
        <v>1.7381934000000001</v>
      </c>
      <c r="K153">
        <v>6.3147999999999998E-3</v>
      </c>
      <c r="L153" s="2">
        <v>23.4</v>
      </c>
      <c r="M153" s="2">
        <v>0.5</v>
      </c>
      <c r="N153" s="2">
        <v>1.055275</v>
      </c>
      <c r="O153" s="2">
        <v>0.57632729999999999</v>
      </c>
      <c r="P153" s="2">
        <v>2.3184667000000001</v>
      </c>
      <c r="Q153" s="2">
        <v>10.2231474</v>
      </c>
      <c r="R153" s="2">
        <v>5.1366258</v>
      </c>
      <c r="S153" s="2">
        <v>1.9246354999999999</v>
      </c>
      <c r="T153" s="2">
        <v>1.7341411</v>
      </c>
      <c r="U153" s="2">
        <v>6.3147999999999998E-3</v>
      </c>
      <c r="V153" s="2">
        <v>22.1</v>
      </c>
      <c r="W153" s="2">
        <v>0.5</v>
      </c>
      <c r="X153" s="2">
        <v>1.0517707000000001</v>
      </c>
      <c r="Y153" s="2">
        <v>0.53361460000000005</v>
      </c>
      <c r="Z153" s="2">
        <v>2.2968712</v>
      </c>
      <c r="AA153" s="2">
        <v>9.0609321999999999</v>
      </c>
      <c r="AB153" s="2">
        <v>5.0414500000000002</v>
      </c>
      <c r="AC153" s="2">
        <v>1.9535913</v>
      </c>
      <c r="AD153" s="2">
        <v>1.6995032999999999</v>
      </c>
      <c r="AE153" s="2">
        <v>6.1520000000000004E-3</v>
      </c>
      <c r="AF153" s="2">
        <v>23.3</v>
      </c>
      <c r="AG153" s="2">
        <v>0.5</v>
      </c>
      <c r="AH153" s="2">
        <v>1.0851835999999999</v>
      </c>
      <c r="AI153" s="2">
        <v>0.5762372</v>
      </c>
      <c r="AJ153" s="2">
        <v>2.2946908000000001</v>
      </c>
      <c r="AK153" s="2">
        <v>10.218859699999999</v>
      </c>
      <c r="AL153" s="2">
        <v>5.1301354999999997</v>
      </c>
      <c r="AM153" s="2">
        <v>1.8511051999999999</v>
      </c>
      <c r="AN153" s="2">
        <v>1.7275232</v>
      </c>
      <c r="AO153" s="2">
        <v>6.3147999999999998E-3</v>
      </c>
      <c r="AP153" s="2">
        <v>15.9</v>
      </c>
      <c r="AQ153" s="2">
        <v>0.5</v>
      </c>
      <c r="AR153" s="2">
        <v>0.57297849999999995</v>
      </c>
      <c r="AS153" s="2">
        <v>0.53763360000000004</v>
      </c>
      <c r="AT153" s="2">
        <v>0.90307150000000003</v>
      </c>
      <c r="AU153" s="2">
        <v>10.0791588</v>
      </c>
      <c r="AV153" s="2">
        <v>1.0567183</v>
      </c>
      <c r="AW153" s="2">
        <v>1.8006656000000001</v>
      </c>
      <c r="AX153" s="2">
        <v>0.45045809999999997</v>
      </c>
      <c r="AY153" s="2">
        <v>2.6940000000000002E-3</v>
      </c>
      <c r="AZ153" s="2">
        <v>20.8</v>
      </c>
      <c r="BA153" s="2">
        <v>0.5</v>
      </c>
      <c r="BB153" s="2">
        <v>1.3408473000000001</v>
      </c>
      <c r="BC153" s="2">
        <v>0.1200205</v>
      </c>
      <c r="BD153" s="2">
        <v>2.1372149</v>
      </c>
      <c r="BE153" s="2">
        <v>8.2537079000000002</v>
      </c>
      <c r="BF153" s="2">
        <v>5.939209</v>
      </c>
      <c r="BG153" s="2">
        <v>0.51862189999999997</v>
      </c>
      <c r="BH153" s="2">
        <v>2.0521647999999999</v>
      </c>
      <c r="BI153" s="2">
        <v>8.3707999999999994E-3</v>
      </c>
      <c r="BJ153" s="2">
        <v>22.9</v>
      </c>
      <c r="BK153" s="2">
        <v>0.5</v>
      </c>
      <c r="BL153" s="2">
        <v>1.0826334</v>
      </c>
      <c r="BM153" s="2">
        <v>0.57158120000000001</v>
      </c>
      <c r="BN153" s="2">
        <v>2.208323</v>
      </c>
      <c r="BO153" s="2">
        <v>10.1717052</v>
      </c>
      <c r="BP153" s="2">
        <v>4.8538661000000003</v>
      </c>
      <c r="BQ153" s="2">
        <v>1.8902760999999999</v>
      </c>
      <c r="BR153" s="2">
        <v>1.6512628</v>
      </c>
      <c r="BS153" s="2">
        <v>6.3147999999999998E-3</v>
      </c>
      <c r="BT153" s="2">
        <v>18.600000000000001</v>
      </c>
      <c r="BU153" s="2">
        <v>0.5</v>
      </c>
      <c r="BV153" s="2">
        <v>0.71765109999999999</v>
      </c>
      <c r="BW153" s="2">
        <v>0.45380290000000001</v>
      </c>
      <c r="BX153" s="2">
        <v>2.1878058999999999</v>
      </c>
      <c r="BY153" s="2">
        <v>5.8636222</v>
      </c>
      <c r="BZ153" s="2">
        <v>6.2356347999999997</v>
      </c>
      <c r="CA153" s="2">
        <v>0.47338940000000002</v>
      </c>
      <c r="CB153" s="2">
        <v>2.1580488999999998</v>
      </c>
      <c r="CC153" s="2">
        <v>9.9545999999999992E-3</v>
      </c>
      <c r="CD153" s="2">
        <v>22.2</v>
      </c>
      <c r="CE153" s="2">
        <v>0.5</v>
      </c>
      <c r="CF153" s="2">
        <v>0.62774479999999999</v>
      </c>
      <c r="CG153" s="2">
        <v>0.59909389999999996</v>
      </c>
      <c r="CH153" s="2">
        <v>2.1126781000000001</v>
      </c>
      <c r="CI153" s="2">
        <v>10.6058722</v>
      </c>
      <c r="CJ153" s="2">
        <v>4.1660237000000002</v>
      </c>
      <c r="CK153" s="2">
        <v>2.1659028999999999</v>
      </c>
      <c r="CL153" s="2">
        <v>1.4291048</v>
      </c>
      <c r="CM153" s="2">
        <v>3.8341999999999998E-3</v>
      </c>
      <c r="CO153" t="str">
        <f t="shared" si="206"/>
        <v>MO_Greene0032</v>
      </c>
      <c r="CP153">
        <f t="shared" si="207"/>
        <v>23.5</v>
      </c>
      <c r="CQ153">
        <f t="shared" si="208"/>
        <v>0.5</v>
      </c>
      <c r="CR153">
        <f t="shared" si="209"/>
        <v>1.0857296999999999</v>
      </c>
      <c r="CS153">
        <f t="shared" si="210"/>
        <v>0.57632729999999999</v>
      </c>
      <c r="CT153">
        <f t="shared" si="211"/>
        <v>2.3267324</v>
      </c>
      <c r="CU153">
        <f t="shared" si="212"/>
        <v>10.2231474</v>
      </c>
      <c r="CV153">
        <f t="shared" si="213"/>
        <v>5.1468376999999998</v>
      </c>
      <c r="CW153">
        <f t="shared" si="214"/>
        <v>1.9411624999999999</v>
      </c>
      <c r="CX153">
        <f t="shared" si="215"/>
        <v>1.7381934000000001</v>
      </c>
      <c r="CY153">
        <f t="shared" si="216"/>
        <v>6.3147999999999998E-3</v>
      </c>
      <c r="CZ153">
        <f t="shared" si="217"/>
        <v>4.6999999999999993</v>
      </c>
      <c r="DA153">
        <f t="shared" si="218"/>
        <v>0.5</v>
      </c>
      <c r="DB153">
        <f t="shared" si="219"/>
        <v>-6.6023499999999569E-2</v>
      </c>
      <c r="DC153">
        <f t="shared" si="220"/>
        <v>-6.5979899999999869E-2</v>
      </c>
      <c r="DD153">
        <f t="shared" si="221"/>
        <v>0.17199529999999985</v>
      </c>
      <c r="DE153">
        <f t="shared" si="222"/>
        <v>2.9149737999999985</v>
      </c>
      <c r="DF153">
        <f t="shared" si="223"/>
        <v>1.5317993000000012</v>
      </c>
      <c r="DG153">
        <f t="shared" si="224"/>
        <v>-1.0099495999999997</v>
      </c>
      <c r="DH153">
        <f t="shared" si="225"/>
        <v>0.73485319999999898</v>
      </c>
      <c r="DI153">
        <f t="shared" si="226"/>
        <v>5.7464000000000005E-3</v>
      </c>
      <c r="DJ153">
        <f t="shared" si="227"/>
        <v>0.10000000000000142</v>
      </c>
      <c r="DK153">
        <f t="shared" si="228"/>
        <v>0</v>
      </c>
      <c r="DL153">
        <f t="shared" si="229"/>
        <v>3.0454699999999946E-2</v>
      </c>
      <c r="DM153">
        <f t="shared" si="230"/>
        <v>0</v>
      </c>
      <c r="DN153">
        <f t="shared" si="231"/>
        <v>8.2656999999999314E-3</v>
      </c>
      <c r="DO153">
        <f t="shared" si="232"/>
        <v>0</v>
      </c>
      <c r="DP153">
        <f t="shared" si="233"/>
        <v>1.0211899999999829E-2</v>
      </c>
      <c r="DQ153">
        <f t="shared" si="234"/>
        <v>1.6526999999999958E-2</v>
      </c>
      <c r="DR153">
        <f t="shared" si="235"/>
        <v>4.0523000000001197E-3</v>
      </c>
      <c r="DS153">
        <f t="shared" si="236"/>
        <v>0</v>
      </c>
      <c r="DT153">
        <f t="shared" si="237"/>
        <v>1.3999999999999986</v>
      </c>
      <c r="DU153">
        <f t="shared" si="238"/>
        <v>0</v>
      </c>
      <c r="DV153">
        <f t="shared" si="239"/>
        <v>3.395899999999985E-2</v>
      </c>
      <c r="DW153">
        <f t="shared" si="240"/>
        <v>4.2712699999999937E-2</v>
      </c>
      <c r="DX153">
        <f t="shared" si="241"/>
        <v>2.9861200000000032E-2</v>
      </c>
      <c r="DY153">
        <f t="shared" si="242"/>
        <v>1.1622152000000003</v>
      </c>
      <c r="DZ153">
        <f t="shared" si="243"/>
        <v>0.10538769999999964</v>
      </c>
      <c r="EA153">
        <f t="shared" si="244"/>
        <v>-1.2428800000000129E-2</v>
      </c>
      <c r="EB153">
        <f t="shared" si="245"/>
        <v>3.8690100000000172E-2</v>
      </c>
      <c r="EC153">
        <f t="shared" si="246"/>
        <v>1.627999999999994E-4</v>
      </c>
      <c r="ED153">
        <f t="shared" si="247"/>
        <v>0.19999999999999929</v>
      </c>
      <c r="EE153">
        <f t="shared" si="248"/>
        <v>0</v>
      </c>
      <c r="EF153">
        <f t="shared" si="249"/>
        <v>5.4609999999999381E-4</v>
      </c>
      <c r="EG153">
        <f t="shared" si="250"/>
        <v>9.0099999999981861E-5</v>
      </c>
      <c r="EH153">
        <f t="shared" si="251"/>
        <v>3.2041599999999892E-2</v>
      </c>
      <c r="EI153">
        <f t="shared" si="252"/>
        <v>4.2877000000007826E-3</v>
      </c>
      <c r="EJ153">
        <f t="shared" si="253"/>
        <v>1.6702200000000111E-2</v>
      </c>
      <c r="EK153">
        <f t="shared" si="254"/>
        <v>9.0057300000000007E-2</v>
      </c>
      <c r="EL153">
        <f t="shared" si="255"/>
        <v>1.0670200000000074E-2</v>
      </c>
      <c r="EM153">
        <f t="shared" si="256"/>
        <v>0</v>
      </c>
      <c r="EN153">
        <f t="shared" si="257"/>
        <v>7.6</v>
      </c>
      <c r="EO153">
        <f t="shared" si="258"/>
        <v>0</v>
      </c>
      <c r="EP153">
        <f t="shared" si="259"/>
        <v>0.51275119999999996</v>
      </c>
      <c r="EQ153">
        <f t="shared" si="260"/>
        <v>3.8693699999999942E-2</v>
      </c>
      <c r="ER153">
        <f t="shared" si="261"/>
        <v>1.4236609</v>
      </c>
      <c r="ES153">
        <f t="shared" si="262"/>
        <v>0.14398860000000013</v>
      </c>
      <c r="ET153">
        <f t="shared" si="263"/>
        <v>4.0901193999999998</v>
      </c>
      <c r="EU153">
        <f t="shared" si="264"/>
        <v>0.14049689999999981</v>
      </c>
      <c r="EV153">
        <f t="shared" si="265"/>
        <v>1.2877353</v>
      </c>
      <c r="EW153">
        <f t="shared" si="266"/>
        <v>3.6207999999999995E-3</v>
      </c>
      <c r="EX153">
        <f t="shared" si="267"/>
        <v>2.6999999999999993</v>
      </c>
      <c r="EY153">
        <f t="shared" si="268"/>
        <v>0</v>
      </c>
      <c r="EZ153">
        <f t="shared" si="269"/>
        <v>-0.25511760000000017</v>
      </c>
      <c r="FA153">
        <f t="shared" si="270"/>
        <v>0.45630680000000001</v>
      </c>
      <c r="FB153">
        <f t="shared" si="271"/>
        <v>0.18951750000000001</v>
      </c>
      <c r="FC153">
        <f t="shared" si="272"/>
        <v>1.9694395</v>
      </c>
      <c r="FD153">
        <f t="shared" si="273"/>
        <v>-0.79237130000000011</v>
      </c>
      <c r="FE153">
        <f t="shared" si="274"/>
        <v>1.4225406</v>
      </c>
      <c r="FF153">
        <f t="shared" si="275"/>
        <v>-0.31397139999999979</v>
      </c>
      <c r="FG153">
        <f t="shared" si="276"/>
        <v>-2.0559999999999997E-3</v>
      </c>
      <c r="FH153">
        <f t="shared" si="277"/>
        <v>0.60000000000000142</v>
      </c>
      <c r="FI153">
        <f t="shared" si="278"/>
        <v>0</v>
      </c>
      <c r="FJ153">
        <f t="shared" si="279"/>
        <v>3.0962999999999408E-3</v>
      </c>
      <c r="FK153">
        <f t="shared" si="280"/>
        <v>4.7460999999999753E-3</v>
      </c>
      <c r="FL153">
        <f t="shared" si="281"/>
        <v>0.1184094</v>
      </c>
      <c r="FM153">
        <f t="shared" si="282"/>
        <v>5.1442200000000327E-2</v>
      </c>
      <c r="FN153">
        <f t="shared" si="283"/>
        <v>0.29297159999999955</v>
      </c>
      <c r="FO153">
        <f t="shared" si="284"/>
        <v>5.0886399999999998E-2</v>
      </c>
      <c r="FP153">
        <f t="shared" si="285"/>
        <v>8.693060000000008E-2</v>
      </c>
      <c r="FQ153">
        <f t="shared" si="286"/>
        <v>0</v>
      </c>
      <c r="FR153">
        <f t="shared" si="287"/>
        <v>4.8999999999999986</v>
      </c>
      <c r="FS153">
        <f t="shared" si="288"/>
        <v>0</v>
      </c>
      <c r="FT153">
        <f t="shared" si="289"/>
        <v>0.36807859999999992</v>
      </c>
      <c r="FU153">
        <f t="shared" si="290"/>
        <v>0.12252439999999998</v>
      </c>
      <c r="FV153">
        <f t="shared" si="291"/>
        <v>0.13892650000000017</v>
      </c>
      <c r="FW153">
        <f t="shared" si="292"/>
        <v>4.3595252000000002</v>
      </c>
      <c r="FX153">
        <f t="shared" si="293"/>
        <v>-1.0887970999999999</v>
      </c>
      <c r="FY153">
        <f t="shared" si="294"/>
        <v>1.4677730999999998</v>
      </c>
      <c r="FZ153">
        <f t="shared" si="295"/>
        <v>-0.41985549999999972</v>
      </c>
      <c r="GA153">
        <f t="shared" si="296"/>
        <v>-3.6397999999999995E-3</v>
      </c>
      <c r="GB153">
        <f t="shared" si="297"/>
        <v>1.3000000000000007</v>
      </c>
      <c r="GC153">
        <f t="shared" si="298"/>
        <v>0</v>
      </c>
      <c r="GD153">
        <f t="shared" si="299"/>
        <v>0.45798489999999992</v>
      </c>
      <c r="GE153">
        <f t="shared" si="300"/>
        <v>-2.276659999999997E-2</v>
      </c>
      <c r="GF153">
        <f t="shared" si="301"/>
        <v>0.21405429999999992</v>
      </c>
      <c r="GG153">
        <f t="shared" si="302"/>
        <v>-0.38272480000000009</v>
      </c>
      <c r="GH153">
        <f t="shared" si="303"/>
        <v>0.98081399999999963</v>
      </c>
      <c r="GI153">
        <f t="shared" si="304"/>
        <v>-0.22474039999999995</v>
      </c>
      <c r="GJ153">
        <f t="shared" si="305"/>
        <v>0.30908860000000016</v>
      </c>
      <c r="GK153">
        <f t="shared" si="306"/>
        <v>2.4805999999999999E-3</v>
      </c>
    </row>
    <row r="154" spans="1:193" x14ac:dyDescent="0.25">
      <c r="A154" t="s">
        <v>496</v>
      </c>
      <c r="B154">
        <v>26.5</v>
      </c>
      <c r="C154">
        <v>0.5</v>
      </c>
      <c r="D154">
        <v>0.96638020000000002</v>
      </c>
      <c r="E154">
        <v>1.0118818000000001</v>
      </c>
      <c r="F154">
        <v>2.8834735999999999</v>
      </c>
      <c r="G154">
        <v>9.9390868999999995</v>
      </c>
      <c r="H154">
        <v>4.7544054999999998</v>
      </c>
      <c r="I154">
        <v>4.5342020999999999</v>
      </c>
      <c r="J154">
        <v>1.7967059999999999</v>
      </c>
      <c r="K154">
        <v>0.18053449999999999</v>
      </c>
      <c r="L154" s="2">
        <v>26.3</v>
      </c>
      <c r="M154" s="2">
        <v>0.5</v>
      </c>
      <c r="N154" s="2">
        <v>0.90554009999999996</v>
      </c>
      <c r="O154" s="2">
        <v>1.0118818000000001</v>
      </c>
      <c r="P154" s="2">
        <v>2.8610373</v>
      </c>
      <c r="Q154" s="2">
        <v>9.9390868999999995</v>
      </c>
      <c r="R154" s="2">
        <v>4.7459831000000001</v>
      </c>
      <c r="S154" s="2">
        <v>4.4661255000000004</v>
      </c>
      <c r="T154" s="2">
        <v>1.7844065</v>
      </c>
      <c r="U154" s="2">
        <v>0.18053449999999999</v>
      </c>
      <c r="V154" s="2">
        <v>25.6</v>
      </c>
      <c r="W154" s="2">
        <v>0.5</v>
      </c>
      <c r="X154" s="2">
        <v>0.94494520000000004</v>
      </c>
      <c r="Y154" s="2">
        <v>0.96295140000000001</v>
      </c>
      <c r="Z154" s="2">
        <v>3.0351183000000002</v>
      </c>
      <c r="AA154" s="2">
        <v>8.4946766</v>
      </c>
      <c r="AB154" s="2">
        <v>4.8815774999999997</v>
      </c>
      <c r="AC154" s="2">
        <v>4.8105845</v>
      </c>
      <c r="AD154" s="2">
        <v>1.8511219999999999</v>
      </c>
      <c r="AE154" s="2">
        <v>0.1833391</v>
      </c>
      <c r="AF154" s="2">
        <v>26.4</v>
      </c>
      <c r="AG154" s="2">
        <v>0.5</v>
      </c>
      <c r="AH154" s="2">
        <v>1.0162028000000001</v>
      </c>
      <c r="AI154" s="2">
        <v>0.98564160000000001</v>
      </c>
      <c r="AJ154" s="2">
        <v>2.8536997</v>
      </c>
      <c r="AK154" s="2">
        <v>9.9701003999999998</v>
      </c>
      <c r="AL154" s="2">
        <v>4.9190906999999999</v>
      </c>
      <c r="AM154" s="2">
        <v>4.1510119000000003</v>
      </c>
      <c r="AN154" s="2">
        <v>1.8345293</v>
      </c>
      <c r="AO154" s="2">
        <v>0.1709678</v>
      </c>
      <c r="AP154" s="2">
        <v>18.8</v>
      </c>
      <c r="AQ154" s="2">
        <v>0.5</v>
      </c>
      <c r="AR154" s="2">
        <v>0.84530799999999995</v>
      </c>
      <c r="AS154" s="2">
        <v>0.90471009999999996</v>
      </c>
      <c r="AT154" s="2">
        <v>1.3930438000000001</v>
      </c>
      <c r="AU154" s="2">
        <v>9.5558014</v>
      </c>
      <c r="AV154" s="2">
        <v>1.0654656</v>
      </c>
      <c r="AW154" s="2">
        <v>3.6199625000000002</v>
      </c>
      <c r="AX154" s="2">
        <v>0.77312860000000005</v>
      </c>
      <c r="AY154" s="2">
        <v>0.1546651</v>
      </c>
      <c r="AZ154" s="2">
        <v>21</v>
      </c>
      <c r="BA154" s="2">
        <v>0.5</v>
      </c>
      <c r="BB154" s="2">
        <v>0.99164459999999999</v>
      </c>
      <c r="BC154" s="2">
        <v>0.15995570000000001</v>
      </c>
      <c r="BD154" s="2">
        <v>2.6351414000000002</v>
      </c>
      <c r="BE154" s="2">
        <v>6.4915481000000002</v>
      </c>
      <c r="BF154" s="2">
        <v>6.2961248999999997</v>
      </c>
      <c r="BG154" s="2">
        <v>1.6124805</v>
      </c>
      <c r="BH154" s="2">
        <v>2.1254952</v>
      </c>
      <c r="BI154" s="2">
        <v>0.19240950000000001</v>
      </c>
      <c r="BJ154" s="2">
        <v>26</v>
      </c>
      <c r="BK154" s="2">
        <v>0.5</v>
      </c>
      <c r="BL154" s="2">
        <v>0.97005710000000001</v>
      </c>
      <c r="BM154" s="2">
        <v>1.0297546</v>
      </c>
      <c r="BN154" s="2">
        <v>2.5000498000000002</v>
      </c>
      <c r="BO154" s="2">
        <v>11.0308399</v>
      </c>
      <c r="BP154" s="2">
        <v>4.2479205000000002</v>
      </c>
      <c r="BQ154" s="2">
        <v>3.9294194999999998</v>
      </c>
      <c r="BR154" s="2">
        <v>1.6230297</v>
      </c>
      <c r="BS154" s="2">
        <v>0.17534350000000001</v>
      </c>
      <c r="BT154" s="2">
        <v>19.899999999999999</v>
      </c>
      <c r="BU154" s="2">
        <v>0.5</v>
      </c>
      <c r="BV154" s="2">
        <v>0.53486129999999998</v>
      </c>
      <c r="BW154" s="2">
        <v>0.84119829999999995</v>
      </c>
      <c r="BX154" s="2">
        <v>2.5413318</v>
      </c>
      <c r="BY154" s="2">
        <v>5.4452467000000002</v>
      </c>
      <c r="BZ154" s="2">
        <v>5.9580269000000001</v>
      </c>
      <c r="CA154" s="2">
        <v>1.7857092999999999</v>
      </c>
      <c r="CB154" s="2">
        <v>2.1573883999999999</v>
      </c>
      <c r="CC154" s="2">
        <v>0.16499630000000001</v>
      </c>
      <c r="CD154" s="2">
        <v>25.6</v>
      </c>
      <c r="CE154" s="2">
        <v>0.5</v>
      </c>
      <c r="CF154" s="2">
        <v>0.76441429999999999</v>
      </c>
      <c r="CG154" s="2">
        <v>1.0251622</v>
      </c>
      <c r="CH154" s="2">
        <v>2.4850154</v>
      </c>
      <c r="CI154" s="2">
        <v>10.9795809</v>
      </c>
      <c r="CJ154" s="2">
        <v>4.1622776999999997</v>
      </c>
      <c r="CK154" s="2">
        <v>3.9722149</v>
      </c>
      <c r="CL154" s="2">
        <v>1.6106465999999999</v>
      </c>
      <c r="CM154" s="2">
        <v>0.1751016</v>
      </c>
      <c r="CO154" t="str">
        <f t="shared" si="206"/>
        <v>MO_Jackson0034</v>
      </c>
      <c r="CP154">
        <f t="shared" si="207"/>
        <v>26.5</v>
      </c>
      <c r="CQ154">
        <f t="shared" si="208"/>
        <v>0.5</v>
      </c>
      <c r="CR154">
        <f t="shared" si="209"/>
        <v>0.96638020000000002</v>
      </c>
      <c r="CS154">
        <f t="shared" si="210"/>
        <v>1.0118818000000001</v>
      </c>
      <c r="CT154">
        <f t="shared" si="211"/>
        <v>2.8834735999999999</v>
      </c>
      <c r="CU154">
        <f t="shared" si="212"/>
        <v>9.9390868999999995</v>
      </c>
      <c r="CV154">
        <f t="shared" si="213"/>
        <v>4.7544054999999998</v>
      </c>
      <c r="CW154">
        <f t="shared" si="214"/>
        <v>4.5342020999999999</v>
      </c>
      <c r="CX154">
        <f t="shared" si="215"/>
        <v>1.7967059999999999</v>
      </c>
      <c r="CY154">
        <f t="shared" si="216"/>
        <v>0.18053449999999999</v>
      </c>
      <c r="CZ154">
        <f t="shared" si="217"/>
        <v>4.1000000000000014</v>
      </c>
      <c r="DA154">
        <f t="shared" si="218"/>
        <v>0.5</v>
      </c>
      <c r="DB154">
        <f t="shared" si="219"/>
        <v>0.20831199999999983</v>
      </c>
      <c r="DC154">
        <f t="shared" si="220"/>
        <v>-0.16191690000000047</v>
      </c>
      <c r="DD154">
        <f t="shared" si="221"/>
        <v>0.12012230000000157</v>
      </c>
      <c r="DE154">
        <f t="shared" si="222"/>
        <v>2.3332726000000026</v>
      </c>
      <c r="DF154">
        <f t="shared" si="223"/>
        <v>2.9956284000000006</v>
      </c>
      <c r="DG154">
        <f t="shared" si="224"/>
        <v>-3.3919060999999981</v>
      </c>
      <c r="DH154">
        <f t="shared" si="225"/>
        <v>1.1828043000000006</v>
      </c>
      <c r="DI154">
        <f t="shared" si="226"/>
        <v>0.13361590000000012</v>
      </c>
      <c r="DJ154">
        <f t="shared" si="227"/>
        <v>0.19999999999999929</v>
      </c>
      <c r="DK154">
        <f t="shared" si="228"/>
        <v>0</v>
      </c>
      <c r="DL154">
        <f t="shared" si="229"/>
        <v>6.0840100000000064E-2</v>
      </c>
      <c r="DM154">
        <f t="shared" si="230"/>
        <v>0</v>
      </c>
      <c r="DN154">
        <f t="shared" si="231"/>
        <v>2.2436299999999854E-2</v>
      </c>
      <c r="DO154">
        <f t="shared" si="232"/>
        <v>0</v>
      </c>
      <c r="DP154">
        <f t="shared" si="233"/>
        <v>8.422399999999719E-3</v>
      </c>
      <c r="DQ154">
        <f t="shared" si="234"/>
        <v>6.8076599999999488E-2</v>
      </c>
      <c r="DR154">
        <f t="shared" si="235"/>
        <v>1.2299499999999908E-2</v>
      </c>
      <c r="DS154">
        <f t="shared" si="236"/>
        <v>0</v>
      </c>
      <c r="DT154">
        <f t="shared" si="237"/>
        <v>0.89999999999999858</v>
      </c>
      <c r="DU154">
        <f t="shared" si="238"/>
        <v>0</v>
      </c>
      <c r="DV154">
        <f t="shared" si="239"/>
        <v>2.1434999999999982E-2</v>
      </c>
      <c r="DW154">
        <f t="shared" si="240"/>
        <v>4.8930400000000041E-2</v>
      </c>
      <c r="DX154">
        <f t="shared" si="241"/>
        <v>-0.1516447000000003</v>
      </c>
      <c r="DY154">
        <f t="shared" si="242"/>
        <v>1.4444102999999995</v>
      </c>
      <c r="DZ154">
        <f t="shared" si="243"/>
        <v>-0.12717199999999984</v>
      </c>
      <c r="EA154">
        <f t="shared" si="244"/>
        <v>-0.27638240000000014</v>
      </c>
      <c r="EB154">
        <f t="shared" si="245"/>
        <v>-5.441600000000002E-2</v>
      </c>
      <c r="EC154">
        <f t="shared" si="246"/>
        <v>-2.8046000000000182E-3</v>
      </c>
      <c r="ED154">
        <f t="shared" si="247"/>
        <v>0.10000000000000142</v>
      </c>
      <c r="EE154">
        <f t="shared" si="248"/>
        <v>0</v>
      </c>
      <c r="EF154">
        <f t="shared" si="249"/>
        <v>-4.982260000000005E-2</v>
      </c>
      <c r="EG154">
        <f t="shared" si="250"/>
        <v>2.6240200000000047E-2</v>
      </c>
      <c r="EH154">
        <f t="shared" si="251"/>
        <v>2.9773899999999909E-2</v>
      </c>
      <c r="EI154">
        <f t="shared" si="252"/>
        <v>-3.1013500000000249E-2</v>
      </c>
      <c r="EJ154">
        <f t="shared" si="253"/>
        <v>-0.16468520000000009</v>
      </c>
      <c r="EK154">
        <f t="shared" si="254"/>
        <v>0.38319019999999959</v>
      </c>
      <c r="EL154">
        <f t="shared" si="255"/>
        <v>-3.7823300000000115E-2</v>
      </c>
      <c r="EM154">
        <f t="shared" si="256"/>
        <v>9.5666999999999836E-3</v>
      </c>
      <c r="EN154">
        <f t="shared" si="257"/>
        <v>7.6999999999999993</v>
      </c>
      <c r="EO154">
        <f t="shared" si="258"/>
        <v>0</v>
      </c>
      <c r="EP154">
        <f t="shared" si="259"/>
        <v>0.12107220000000007</v>
      </c>
      <c r="EQ154">
        <f t="shared" si="260"/>
        <v>0.10717170000000009</v>
      </c>
      <c r="ER154">
        <f t="shared" si="261"/>
        <v>1.4904297999999998</v>
      </c>
      <c r="ES154">
        <f t="shared" si="262"/>
        <v>0.3832854999999995</v>
      </c>
      <c r="ET154">
        <f t="shared" si="263"/>
        <v>3.6889398999999998</v>
      </c>
      <c r="EU154">
        <f t="shared" si="264"/>
        <v>0.91423959999999971</v>
      </c>
      <c r="EV154">
        <f t="shared" si="265"/>
        <v>1.0235773999999997</v>
      </c>
      <c r="EW154">
        <f t="shared" si="266"/>
        <v>2.5869399999999987E-2</v>
      </c>
      <c r="EX154">
        <f t="shared" si="267"/>
        <v>5.5</v>
      </c>
      <c r="EY154">
        <f t="shared" si="268"/>
        <v>0</v>
      </c>
      <c r="EZ154">
        <f t="shared" si="269"/>
        <v>-2.5264399999999965E-2</v>
      </c>
      <c r="FA154">
        <f t="shared" si="270"/>
        <v>0.85192610000000002</v>
      </c>
      <c r="FB154">
        <f t="shared" si="271"/>
        <v>0.24833219999999967</v>
      </c>
      <c r="FC154">
        <f t="shared" si="272"/>
        <v>3.4475387999999993</v>
      </c>
      <c r="FD154">
        <f t="shared" si="273"/>
        <v>-1.5417193999999999</v>
      </c>
      <c r="FE154">
        <f t="shared" si="274"/>
        <v>2.9217215999999997</v>
      </c>
      <c r="FF154">
        <f t="shared" si="275"/>
        <v>-0.32878920000000011</v>
      </c>
      <c r="FG154">
        <f t="shared" si="276"/>
        <v>-1.1875000000000024E-2</v>
      </c>
      <c r="FH154">
        <f t="shared" si="277"/>
        <v>0.5</v>
      </c>
      <c r="FI154">
        <f t="shared" si="278"/>
        <v>0</v>
      </c>
      <c r="FJ154">
        <f t="shared" si="279"/>
        <v>-3.676899999999983E-3</v>
      </c>
      <c r="FK154">
        <f t="shared" si="280"/>
        <v>-1.7872799999999911E-2</v>
      </c>
      <c r="FL154">
        <f t="shared" si="281"/>
        <v>0.38342379999999965</v>
      </c>
      <c r="FM154">
        <f t="shared" si="282"/>
        <v>-1.0917530000000006</v>
      </c>
      <c r="FN154">
        <f t="shared" si="283"/>
        <v>0.50648499999999963</v>
      </c>
      <c r="FO154">
        <f t="shared" si="284"/>
        <v>0.60478260000000006</v>
      </c>
      <c r="FP154">
        <f t="shared" si="285"/>
        <v>0.17367629999999989</v>
      </c>
      <c r="FQ154">
        <f t="shared" si="286"/>
        <v>5.1909999999999734E-3</v>
      </c>
      <c r="FR154">
        <f t="shared" si="287"/>
        <v>6.6000000000000014</v>
      </c>
      <c r="FS154">
        <f t="shared" si="288"/>
        <v>0</v>
      </c>
      <c r="FT154">
        <f t="shared" si="289"/>
        <v>0.43151890000000004</v>
      </c>
      <c r="FU154">
        <f t="shared" si="290"/>
        <v>0.1706835000000001</v>
      </c>
      <c r="FV154">
        <f t="shared" si="291"/>
        <v>0.34214179999999983</v>
      </c>
      <c r="FW154">
        <f t="shared" si="292"/>
        <v>4.4938401999999993</v>
      </c>
      <c r="FX154">
        <f t="shared" si="293"/>
        <v>-1.2036214000000003</v>
      </c>
      <c r="FY154">
        <f t="shared" si="294"/>
        <v>2.7484928000000002</v>
      </c>
      <c r="FZ154">
        <f t="shared" si="295"/>
        <v>-0.36068239999999996</v>
      </c>
      <c r="GA154">
        <f t="shared" si="296"/>
        <v>1.5538199999999974E-2</v>
      </c>
      <c r="GB154">
        <f t="shared" si="297"/>
        <v>0.89999999999999858</v>
      </c>
      <c r="GC154">
        <f t="shared" si="298"/>
        <v>0</v>
      </c>
      <c r="GD154">
        <f t="shared" si="299"/>
        <v>0.20196590000000003</v>
      </c>
      <c r="GE154">
        <f t="shared" si="300"/>
        <v>-1.328039999999997E-2</v>
      </c>
      <c r="GF154">
        <f t="shared" si="301"/>
        <v>0.39845819999999987</v>
      </c>
      <c r="GG154">
        <f t="shared" si="302"/>
        <v>-1.0404940000000007</v>
      </c>
      <c r="GH154">
        <f t="shared" si="303"/>
        <v>0.59212780000000009</v>
      </c>
      <c r="GI154">
        <f t="shared" si="304"/>
        <v>0.56198719999999991</v>
      </c>
      <c r="GJ154">
        <f t="shared" si="305"/>
        <v>0.18605939999999999</v>
      </c>
      <c r="GK154">
        <f t="shared" si="306"/>
        <v>5.4328999999999905E-3</v>
      </c>
    </row>
    <row r="155" spans="1:193" x14ac:dyDescent="0.25">
      <c r="A155" t="s">
        <v>497</v>
      </c>
      <c r="B155">
        <v>16.7</v>
      </c>
      <c r="C155">
        <v>0.5</v>
      </c>
      <c r="D155">
        <v>1.3210337000000001</v>
      </c>
      <c r="E155">
        <v>0.77376129999999999</v>
      </c>
      <c r="F155">
        <v>0.23075019999999999</v>
      </c>
      <c r="G155">
        <v>13.013333299999999</v>
      </c>
      <c r="H155">
        <v>0.65758220000000001</v>
      </c>
      <c r="I155">
        <v>3.16957E-2</v>
      </c>
      <c r="J155">
        <v>0.22250220000000001</v>
      </c>
      <c r="K155">
        <v>1.60077E-2</v>
      </c>
      <c r="L155" s="2">
        <v>16.7</v>
      </c>
      <c r="M155" s="2">
        <v>0.5</v>
      </c>
      <c r="N155" s="2">
        <v>1.2951241</v>
      </c>
      <c r="O155" s="2">
        <v>0.77376129999999999</v>
      </c>
      <c r="P155" s="2">
        <v>0.22845389999999999</v>
      </c>
      <c r="Q155" s="2">
        <v>13.013333299999999</v>
      </c>
      <c r="R155" s="2">
        <v>0.65394419999999998</v>
      </c>
      <c r="S155" s="2">
        <v>2.8063399999999999E-2</v>
      </c>
      <c r="T155" s="2">
        <v>0.22107250000000001</v>
      </c>
      <c r="U155" s="2">
        <v>1.60077E-2</v>
      </c>
      <c r="V155" s="2">
        <v>11.8</v>
      </c>
      <c r="W155" s="2">
        <v>0.5</v>
      </c>
      <c r="X155" s="2">
        <v>0.9892145</v>
      </c>
      <c r="Y155" s="2">
        <v>0.2598261</v>
      </c>
      <c r="Z155" s="2">
        <v>0.28745749999999998</v>
      </c>
      <c r="AA155" s="2">
        <v>8.5863180000000003</v>
      </c>
      <c r="AB155" s="2">
        <v>0.75103109999999995</v>
      </c>
      <c r="AC155" s="2">
        <v>0.20699380000000001</v>
      </c>
      <c r="AD155" s="2">
        <v>0.21949869999999999</v>
      </c>
      <c r="AE155" s="2">
        <v>7.0276000000000002E-3</v>
      </c>
      <c r="AF155" s="2">
        <v>16.7</v>
      </c>
      <c r="AG155" s="2">
        <v>0.5</v>
      </c>
      <c r="AH155" s="2">
        <v>1.3209015</v>
      </c>
      <c r="AI155" s="2">
        <v>0.77361270000000004</v>
      </c>
      <c r="AJ155" s="2">
        <v>0.23035649999999999</v>
      </c>
      <c r="AK155" s="2">
        <v>13.0120316</v>
      </c>
      <c r="AL155" s="2">
        <v>0.65646340000000003</v>
      </c>
      <c r="AM155" s="2">
        <v>3.1686199999999998E-2</v>
      </c>
      <c r="AN155" s="2">
        <v>0.22210379999999999</v>
      </c>
      <c r="AO155" s="2">
        <v>1.60077E-2</v>
      </c>
      <c r="AP155" s="2">
        <v>16.5</v>
      </c>
      <c r="AQ155" s="2">
        <v>0.5</v>
      </c>
      <c r="AR155" s="2">
        <v>1.3092862000000001</v>
      </c>
      <c r="AS155" s="2">
        <v>0.7580981</v>
      </c>
      <c r="AT155" s="2">
        <v>0.2109809</v>
      </c>
      <c r="AU155" s="2">
        <v>12.940652800000001</v>
      </c>
      <c r="AV155" s="2">
        <v>0.60064720000000005</v>
      </c>
      <c r="AW155" s="2">
        <v>3.0405700000000001E-2</v>
      </c>
      <c r="AX155" s="2">
        <v>0.2029686</v>
      </c>
      <c r="AY155" s="2">
        <v>1.60077E-2</v>
      </c>
      <c r="AZ155" s="2">
        <v>15.8</v>
      </c>
      <c r="BA155" s="2">
        <v>0.5</v>
      </c>
      <c r="BB155" s="2">
        <v>1.2448237</v>
      </c>
      <c r="BC155" s="2">
        <v>0.43400549999999999</v>
      </c>
      <c r="BD155" s="2">
        <v>0.25649110000000003</v>
      </c>
      <c r="BE155" s="2">
        <v>12.3569212</v>
      </c>
      <c r="BF155" s="2">
        <v>0.72798750000000001</v>
      </c>
      <c r="BG155" s="2">
        <v>8.0077999999999996E-2</v>
      </c>
      <c r="BH155" s="2">
        <v>0.2285808</v>
      </c>
      <c r="BI155" s="2">
        <v>1.7564900000000001E-2</v>
      </c>
      <c r="BJ155" s="2">
        <v>16.399999999999999</v>
      </c>
      <c r="BK155" s="2">
        <v>0.5</v>
      </c>
      <c r="BL155" s="2">
        <v>1.3846828</v>
      </c>
      <c r="BM155" s="2">
        <v>0.81189429999999996</v>
      </c>
      <c r="BN155" s="2">
        <v>0.20315440000000001</v>
      </c>
      <c r="BO155" s="2">
        <v>12.7864962</v>
      </c>
      <c r="BP155" s="2">
        <v>0.56788130000000003</v>
      </c>
      <c r="BQ155" s="2">
        <v>0</v>
      </c>
      <c r="BR155" s="2">
        <v>0.20992479999999999</v>
      </c>
      <c r="BS155" s="2">
        <v>5.0175999999999997E-3</v>
      </c>
      <c r="BT155" s="2">
        <v>14.3</v>
      </c>
      <c r="BU155" s="2">
        <v>0.5</v>
      </c>
      <c r="BV155" s="2">
        <v>0.72179470000000001</v>
      </c>
      <c r="BW155" s="2">
        <v>0.5779166</v>
      </c>
      <c r="BX155" s="2">
        <v>0.2687736</v>
      </c>
      <c r="BY155" s="2">
        <v>11.1261358</v>
      </c>
      <c r="BZ155" s="2">
        <v>0.79525690000000004</v>
      </c>
      <c r="CA155" s="2">
        <v>0.11318789999999999</v>
      </c>
      <c r="CB155" s="2">
        <v>0.22100829999999999</v>
      </c>
      <c r="CC155" s="2">
        <v>4.4320999999999999E-2</v>
      </c>
      <c r="CD155" s="2">
        <v>14.6</v>
      </c>
      <c r="CE155" s="2">
        <v>0.5</v>
      </c>
      <c r="CF155" s="2">
        <v>0.56946620000000003</v>
      </c>
      <c r="CG155" s="2">
        <v>0.62091839999999998</v>
      </c>
      <c r="CH155" s="2">
        <v>0.1068085</v>
      </c>
      <c r="CI155" s="2">
        <v>12.4491081</v>
      </c>
      <c r="CJ155" s="2">
        <v>0.25887670000000002</v>
      </c>
      <c r="CK155" s="2">
        <v>9.4046900000000003E-2</v>
      </c>
      <c r="CL155" s="2">
        <v>8.1068600000000005E-2</v>
      </c>
      <c r="CM155" s="2">
        <v>1.7564900000000001E-2</v>
      </c>
      <c r="CO155" t="str">
        <f t="shared" si="206"/>
        <v>MT_Cascade1026</v>
      </c>
      <c r="CP155">
        <f t="shared" si="207"/>
        <v>16.7</v>
      </c>
      <c r="CQ155">
        <f t="shared" si="208"/>
        <v>0.5</v>
      </c>
      <c r="CR155">
        <f t="shared" si="209"/>
        <v>1.3210337000000001</v>
      </c>
      <c r="CS155">
        <f t="shared" si="210"/>
        <v>0.77376129999999999</v>
      </c>
      <c r="CT155">
        <f t="shared" si="211"/>
        <v>0.23075019999999999</v>
      </c>
      <c r="CU155">
        <f t="shared" si="212"/>
        <v>13.013333299999999</v>
      </c>
      <c r="CV155">
        <f t="shared" si="213"/>
        <v>0.65758220000000001</v>
      </c>
      <c r="CW155">
        <f t="shared" si="214"/>
        <v>3.16957E-2</v>
      </c>
      <c r="CX155">
        <f t="shared" si="215"/>
        <v>0.22250220000000001</v>
      </c>
      <c r="CY155">
        <f t="shared" si="216"/>
        <v>1.60077E-2</v>
      </c>
      <c r="CZ155">
        <f t="shared" si="217"/>
        <v>5.9000000000000039</v>
      </c>
      <c r="DA155">
        <f t="shared" si="218"/>
        <v>0.5</v>
      </c>
      <c r="DB155">
        <f t="shared" si="219"/>
        <v>-0.41194220000000059</v>
      </c>
      <c r="DC155">
        <f t="shared" si="220"/>
        <v>-0.40629609999999994</v>
      </c>
      <c r="DD155">
        <f t="shared" si="221"/>
        <v>0.17722500000000008</v>
      </c>
      <c r="DE155">
        <f t="shared" si="222"/>
        <v>5.177663900000006</v>
      </c>
      <c r="DF155">
        <f t="shared" si="223"/>
        <v>0.40901290000000007</v>
      </c>
      <c r="DG155">
        <f t="shared" si="224"/>
        <v>0.36259199999999997</v>
      </c>
      <c r="DH155">
        <f t="shared" si="225"/>
        <v>4.8710699999999912E-2</v>
      </c>
      <c r="DI155">
        <f t="shared" si="226"/>
        <v>2.7465200000000002E-2</v>
      </c>
      <c r="DJ155">
        <f t="shared" si="227"/>
        <v>0</v>
      </c>
      <c r="DK155">
        <f t="shared" si="228"/>
        <v>0</v>
      </c>
      <c r="DL155">
        <f t="shared" si="229"/>
        <v>2.5909600000000088E-2</v>
      </c>
      <c r="DM155">
        <f t="shared" si="230"/>
        <v>0</v>
      </c>
      <c r="DN155">
        <f t="shared" si="231"/>
        <v>2.2963000000000011E-3</v>
      </c>
      <c r="DO155">
        <f t="shared" si="232"/>
        <v>0</v>
      </c>
      <c r="DP155">
        <f t="shared" si="233"/>
        <v>3.6380000000000301E-3</v>
      </c>
      <c r="DQ155">
        <f t="shared" si="234"/>
        <v>3.6323000000000015E-3</v>
      </c>
      <c r="DR155">
        <f t="shared" si="235"/>
        <v>1.429700000000006E-3</v>
      </c>
      <c r="DS155">
        <f t="shared" si="236"/>
        <v>0</v>
      </c>
      <c r="DT155">
        <f t="shared" si="237"/>
        <v>4.8999999999999986</v>
      </c>
      <c r="DU155">
        <f t="shared" si="238"/>
        <v>0</v>
      </c>
      <c r="DV155">
        <f t="shared" si="239"/>
        <v>0.33181920000000009</v>
      </c>
      <c r="DW155">
        <f t="shared" si="240"/>
        <v>0.51393519999999993</v>
      </c>
      <c r="DX155">
        <f t="shared" si="241"/>
        <v>-5.6707299999999988E-2</v>
      </c>
      <c r="DY155">
        <f t="shared" si="242"/>
        <v>4.427015299999999</v>
      </c>
      <c r="DZ155">
        <f t="shared" si="243"/>
        <v>-9.3448899999999946E-2</v>
      </c>
      <c r="EA155">
        <f t="shared" si="244"/>
        <v>-0.17529810000000001</v>
      </c>
      <c r="EB155">
        <f t="shared" si="245"/>
        <v>3.00350000000002E-3</v>
      </c>
      <c r="EC155">
        <f t="shared" si="246"/>
        <v>8.9800999999999995E-3</v>
      </c>
      <c r="ED155">
        <f t="shared" si="247"/>
        <v>0</v>
      </c>
      <c r="EE155">
        <f t="shared" si="248"/>
        <v>0</v>
      </c>
      <c r="EF155">
        <f t="shared" si="249"/>
        <v>1.3220000000013776E-4</v>
      </c>
      <c r="EG155">
        <f t="shared" si="250"/>
        <v>1.4859999999994322E-4</v>
      </c>
      <c r="EH155">
        <f t="shared" si="251"/>
        <v>3.9369999999999683E-4</v>
      </c>
      <c r="EI155">
        <f t="shared" si="252"/>
        <v>1.301699999999073E-3</v>
      </c>
      <c r="EJ155">
        <f t="shared" si="253"/>
        <v>1.1187999999999754E-3</v>
      </c>
      <c r="EK155">
        <f t="shared" si="254"/>
        <v>9.500000000002562E-6</v>
      </c>
      <c r="EL155">
        <f t="shared" si="255"/>
        <v>3.9840000000002096E-4</v>
      </c>
      <c r="EM155">
        <f t="shared" si="256"/>
        <v>0</v>
      </c>
      <c r="EN155">
        <f t="shared" si="257"/>
        <v>0.19999999999999929</v>
      </c>
      <c r="EO155">
        <f t="shared" si="258"/>
        <v>0</v>
      </c>
      <c r="EP155">
        <f t="shared" si="259"/>
        <v>1.1747500000000022E-2</v>
      </c>
      <c r="EQ155">
        <f t="shared" si="260"/>
        <v>1.5663199999999988E-2</v>
      </c>
      <c r="ER155">
        <f t="shared" si="261"/>
        <v>1.976929999999999E-2</v>
      </c>
      <c r="ES155">
        <f t="shared" si="262"/>
        <v>7.2680499999998815E-2</v>
      </c>
      <c r="ET155">
        <f t="shared" si="263"/>
        <v>5.6934999999999958E-2</v>
      </c>
      <c r="EU155">
        <f t="shared" si="264"/>
        <v>1.2899999999999995E-3</v>
      </c>
      <c r="EV155">
        <f t="shared" si="265"/>
        <v>1.9533600000000012E-2</v>
      </c>
      <c r="EW155">
        <f t="shared" si="266"/>
        <v>0</v>
      </c>
      <c r="EX155">
        <f t="shared" si="267"/>
        <v>0.89999999999999858</v>
      </c>
      <c r="EY155">
        <f t="shared" si="268"/>
        <v>0</v>
      </c>
      <c r="EZ155">
        <f t="shared" si="269"/>
        <v>7.6210000000000111E-2</v>
      </c>
      <c r="FA155">
        <f t="shared" si="270"/>
        <v>0.3397558</v>
      </c>
      <c r="FB155">
        <f t="shared" si="271"/>
        <v>-2.5740900000000039E-2</v>
      </c>
      <c r="FC155">
        <f t="shared" si="272"/>
        <v>0.65641209999999894</v>
      </c>
      <c r="FD155">
        <f t="shared" si="273"/>
        <v>-7.0405300000000004E-2</v>
      </c>
      <c r="FE155">
        <f t="shared" si="274"/>
        <v>-4.8382299999999996E-2</v>
      </c>
      <c r="FF155">
        <f t="shared" si="275"/>
        <v>-6.0785999999999896E-3</v>
      </c>
      <c r="FG155">
        <f t="shared" si="276"/>
        <v>-1.5572000000000016E-3</v>
      </c>
      <c r="FH155">
        <f t="shared" si="277"/>
        <v>0.30000000000000071</v>
      </c>
      <c r="FI155">
        <f t="shared" si="278"/>
        <v>0</v>
      </c>
      <c r="FJ155">
        <f t="shared" si="279"/>
        <v>-6.3649099999999903E-2</v>
      </c>
      <c r="FK155">
        <f t="shared" si="280"/>
        <v>-3.8132999999999972E-2</v>
      </c>
      <c r="FL155">
        <f t="shared" si="281"/>
        <v>2.7595799999999976E-2</v>
      </c>
      <c r="FM155">
        <f t="shared" si="282"/>
        <v>0.22683709999999913</v>
      </c>
      <c r="FN155">
        <f t="shared" si="283"/>
        <v>8.9700899999999972E-2</v>
      </c>
      <c r="FO155">
        <f t="shared" si="284"/>
        <v>3.16957E-2</v>
      </c>
      <c r="FP155">
        <f t="shared" si="285"/>
        <v>1.2577400000000016E-2</v>
      </c>
      <c r="FQ155">
        <f t="shared" si="286"/>
        <v>1.0990099999999999E-2</v>
      </c>
      <c r="FR155">
        <f t="shared" si="287"/>
        <v>2.3999999999999986</v>
      </c>
      <c r="FS155">
        <f t="shared" si="288"/>
        <v>0</v>
      </c>
      <c r="FT155">
        <f t="shared" si="289"/>
        <v>0.59923900000000008</v>
      </c>
      <c r="FU155">
        <f t="shared" si="290"/>
        <v>0.19584469999999998</v>
      </c>
      <c r="FV155">
        <f t="shared" si="291"/>
        <v>-3.8023400000000013E-2</v>
      </c>
      <c r="FW155">
        <f t="shared" si="292"/>
        <v>1.8871974999999992</v>
      </c>
      <c r="FX155">
        <f t="shared" si="293"/>
        <v>-0.13767470000000004</v>
      </c>
      <c r="FY155">
        <f t="shared" si="294"/>
        <v>-8.1492199999999987E-2</v>
      </c>
      <c r="FZ155">
        <f t="shared" si="295"/>
        <v>1.4939000000000202E-3</v>
      </c>
      <c r="GA155">
        <f t="shared" si="296"/>
        <v>-2.83133E-2</v>
      </c>
      <c r="GB155">
        <f t="shared" si="297"/>
        <v>2.0999999999999996</v>
      </c>
      <c r="GC155">
        <f t="shared" si="298"/>
        <v>0</v>
      </c>
      <c r="GD155">
        <f t="shared" si="299"/>
        <v>0.75156750000000005</v>
      </c>
      <c r="GE155">
        <f t="shared" si="300"/>
        <v>0.1528429</v>
      </c>
      <c r="GF155">
        <f t="shared" si="301"/>
        <v>0.12394169999999999</v>
      </c>
      <c r="GG155">
        <f t="shared" si="302"/>
        <v>0.56422519999999921</v>
      </c>
      <c r="GH155">
        <f t="shared" si="303"/>
        <v>0.39870549999999999</v>
      </c>
      <c r="GI155">
        <f t="shared" si="304"/>
        <v>-6.2351200000000002E-2</v>
      </c>
      <c r="GJ155">
        <f t="shared" si="305"/>
        <v>0.14143359999999999</v>
      </c>
      <c r="GK155">
        <f t="shared" si="306"/>
        <v>-1.5572000000000016E-3</v>
      </c>
    </row>
    <row r="156" spans="1:193" x14ac:dyDescent="0.25">
      <c r="A156" t="s">
        <v>498</v>
      </c>
      <c r="B156">
        <v>21.7</v>
      </c>
      <c r="C156">
        <v>0.5</v>
      </c>
      <c r="D156">
        <v>0.92990680000000003</v>
      </c>
      <c r="E156">
        <v>0.61010220000000004</v>
      </c>
      <c r="F156">
        <v>0.53991529999999999</v>
      </c>
      <c r="G156">
        <v>16.960000999999998</v>
      </c>
      <c r="H156">
        <v>1.1343175000000001</v>
      </c>
      <c r="I156">
        <v>0.67497079999999998</v>
      </c>
      <c r="J156">
        <v>0.34421459999999998</v>
      </c>
      <c r="K156">
        <v>6.5728999999999996E-3</v>
      </c>
      <c r="L156" s="2">
        <v>21.6</v>
      </c>
      <c r="M156" s="2">
        <v>0.5</v>
      </c>
      <c r="N156" s="2">
        <v>0.92703769999999996</v>
      </c>
      <c r="O156" s="2">
        <v>0.61010220000000004</v>
      </c>
      <c r="P156" s="2">
        <v>0.53222780000000003</v>
      </c>
      <c r="Q156" s="2">
        <v>16.960000999999998</v>
      </c>
      <c r="R156" s="2">
        <v>1.1245513</v>
      </c>
      <c r="S156" s="2">
        <v>0.65870399999999996</v>
      </c>
      <c r="T156" s="2">
        <v>0.34023979999999998</v>
      </c>
      <c r="U156" s="2">
        <v>6.5728999999999996E-3</v>
      </c>
      <c r="V156" s="2">
        <v>17.3</v>
      </c>
      <c r="W156" s="2">
        <v>0.5</v>
      </c>
      <c r="X156" s="2">
        <v>1.0156655000000001</v>
      </c>
      <c r="Y156" s="2">
        <v>0.4617232</v>
      </c>
      <c r="Z156" s="2">
        <v>0.42426799999999998</v>
      </c>
      <c r="AA156" s="2">
        <v>13.218442899999999</v>
      </c>
      <c r="AB156" s="2">
        <v>0.9309596</v>
      </c>
      <c r="AC156" s="2">
        <v>0.45673979999999997</v>
      </c>
      <c r="AD156" s="2">
        <v>0.29100280000000001</v>
      </c>
      <c r="AE156" s="2">
        <v>5.1853999999999997E-3</v>
      </c>
      <c r="AF156" s="2">
        <v>21.6</v>
      </c>
      <c r="AG156" s="2">
        <v>0.5</v>
      </c>
      <c r="AH156" s="2">
        <v>0.92981380000000002</v>
      </c>
      <c r="AI156" s="2">
        <v>0.60999859999999995</v>
      </c>
      <c r="AJ156" s="2">
        <v>0.53973839999999995</v>
      </c>
      <c r="AK156" s="2">
        <v>16.9583054</v>
      </c>
      <c r="AL156" s="2">
        <v>1.1340262999999999</v>
      </c>
      <c r="AM156" s="2">
        <v>0.67470090000000005</v>
      </c>
      <c r="AN156" s="2">
        <v>0.34409620000000002</v>
      </c>
      <c r="AO156" s="2">
        <v>6.5728999999999996E-3</v>
      </c>
      <c r="AP156" s="2">
        <v>19.899999999999999</v>
      </c>
      <c r="AQ156" s="2">
        <v>0.5</v>
      </c>
      <c r="AR156" s="2">
        <v>0.95453580000000005</v>
      </c>
      <c r="AS156" s="2">
        <v>1.0006504000000001</v>
      </c>
      <c r="AT156" s="2">
        <v>0.37852980000000003</v>
      </c>
      <c r="AU156" s="2">
        <v>15.5813904</v>
      </c>
      <c r="AV156" s="2">
        <v>0.91287790000000002</v>
      </c>
      <c r="AW156" s="2">
        <v>0.30940499999999999</v>
      </c>
      <c r="AX156" s="2">
        <v>0.27616570000000001</v>
      </c>
      <c r="AY156" s="2">
        <v>5.9858999999999997E-3</v>
      </c>
      <c r="AZ156" s="2">
        <v>20.2</v>
      </c>
      <c r="BA156" s="2">
        <v>0.5</v>
      </c>
      <c r="BB156" s="2">
        <v>0.96560590000000002</v>
      </c>
      <c r="BC156" s="2">
        <v>0.66053459999999997</v>
      </c>
      <c r="BD156" s="2">
        <v>0.39309870000000002</v>
      </c>
      <c r="BE156" s="2">
        <v>16.130489300000001</v>
      </c>
      <c r="BF156" s="2">
        <v>1.0533925</v>
      </c>
      <c r="BG156" s="2">
        <v>0.22981860000000001</v>
      </c>
      <c r="BH156" s="2">
        <v>0.31243660000000001</v>
      </c>
      <c r="BI156" s="2">
        <v>6.4124999999999998E-3</v>
      </c>
      <c r="BJ156" s="2">
        <v>21.4</v>
      </c>
      <c r="BK156" s="2">
        <v>0.5</v>
      </c>
      <c r="BL156" s="2">
        <v>0.92733849999999995</v>
      </c>
      <c r="BM156" s="2">
        <v>0.60483100000000001</v>
      </c>
      <c r="BN156" s="2">
        <v>0.52436039999999995</v>
      </c>
      <c r="BO156" s="2">
        <v>16.7655277</v>
      </c>
      <c r="BP156" s="2">
        <v>1.1032099</v>
      </c>
      <c r="BQ156" s="2">
        <v>0.65512669999999995</v>
      </c>
      <c r="BR156" s="2">
        <v>0.3339567</v>
      </c>
      <c r="BS156" s="2">
        <v>6.5728999999999996E-3</v>
      </c>
      <c r="BT156" s="2">
        <v>18.2</v>
      </c>
      <c r="BU156" s="2">
        <v>0.5</v>
      </c>
      <c r="BV156" s="2">
        <v>0.62625379999999997</v>
      </c>
      <c r="BW156" s="2">
        <v>0.95262100000000005</v>
      </c>
      <c r="BX156" s="2">
        <v>0.37619180000000002</v>
      </c>
      <c r="BY156" s="2">
        <v>14.292944</v>
      </c>
      <c r="BZ156" s="2">
        <v>0.90913390000000005</v>
      </c>
      <c r="CA156" s="2">
        <v>0.30722270000000002</v>
      </c>
      <c r="CB156" s="2">
        <v>0.27441300000000002</v>
      </c>
      <c r="CC156" s="2">
        <v>5.7346000000000003E-3</v>
      </c>
      <c r="CD156" s="2">
        <v>19.7</v>
      </c>
      <c r="CE156" s="2">
        <v>0.5</v>
      </c>
      <c r="CF156" s="2">
        <v>0.58487820000000001</v>
      </c>
      <c r="CG156" s="2">
        <v>0.82363690000000001</v>
      </c>
      <c r="CH156" s="2">
        <v>0.29620410000000003</v>
      </c>
      <c r="CI156" s="2">
        <v>16.337038</v>
      </c>
      <c r="CJ156" s="2">
        <v>0.51358000000000004</v>
      </c>
      <c r="CK156" s="2">
        <v>0.47196759999999999</v>
      </c>
      <c r="CL156" s="2">
        <v>0.1930886</v>
      </c>
      <c r="CM156" s="2">
        <v>6.4124999999999998E-3</v>
      </c>
      <c r="CO156" t="str">
        <f t="shared" si="206"/>
        <v>MT_Flathead0009</v>
      </c>
      <c r="CP156">
        <f t="shared" si="207"/>
        <v>21.7</v>
      </c>
      <c r="CQ156">
        <f t="shared" si="208"/>
        <v>0.5</v>
      </c>
      <c r="CR156">
        <f t="shared" si="209"/>
        <v>0.92990680000000003</v>
      </c>
      <c r="CS156">
        <f t="shared" si="210"/>
        <v>0.61010220000000004</v>
      </c>
      <c r="CT156">
        <f t="shared" si="211"/>
        <v>0.53991529999999999</v>
      </c>
      <c r="CU156">
        <f t="shared" si="212"/>
        <v>16.960000999999998</v>
      </c>
      <c r="CV156">
        <f t="shared" si="213"/>
        <v>1.1343175000000001</v>
      </c>
      <c r="CW156">
        <f t="shared" si="214"/>
        <v>0.67497079999999998</v>
      </c>
      <c r="CX156">
        <f t="shared" si="215"/>
        <v>0.34421459999999998</v>
      </c>
      <c r="CY156">
        <f t="shared" si="216"/>
        <v>6.5728999999999996E-3</v>
      </c>
      <c r="CZ156">
        <f t="shared" si="217"/>
        <v>8.0000000000000036</v>
      </c>
      <c r="DA156">
        <f t="shared" si="218"/>
        <v>0.5</v>
      </c>
      <c r="DB156">
        <f t="shared" si="219"/>
        <v>0.42178159999999987</v>
      </c>
      <c r="DC156">
        <f t="shared" si="220"/>
        <v>1.4533824999999998</v>
      </c>
      <c r="DD156">
        <f t="shared" si="221"/>
        <v>-0.31478809999999979</v>
      </c>
      <c r="DE156">
        <f t="shared" si="222"/>
        <v>7.5241317000000105</v>
      </c>
      <c r="DF156">
        <f t="shared" si="223"/>
        <v>-0.25849110000000075</v>
      </c>
      <c r="DG156">
        <f t="shared" si="224"/>
        <v>-0.96111029999999997</v>
      </c>
      <c r="DH156">
        <f t="shared" si="225"/>
        <v>-4.4102799999999831E-2</v>
      </c>
      <c r="DI156">
        <f t="shared" si="226"/>
        <v>3.439300000000001E-3</v>
      </c>
      <c r="DJ156">
        <f t="shared" si="227"/>
        <v>9.9999999999997868E-2</v>
      </c>
      <c r="DK156">
        <f t="shared" si="228"/>
        <v>0</v>
      </c>
      <c r="DL156">
        <f t="shared" si="229"/>
        <v>2.8691000000000688E-3</v>
      </c>
      <c r="DM156">
        <f t="shared" si="230"/>
        <v>0</v>
      </c>
      <c r="DN156">
        <f t="shared" si="231"/>
        <v>7.6874999999999583E-3</v>
      </c>
      <c r="DO156">
        <f t="shared" si="232"/>
        <v>0</v>
      </c>
      <c r="DP156">
        <f t="shared" si="233"/>
        <v>9.7662000000000582E-3</v>
      </c>
      <c r="DQ156">
        <f t="shared" si="234"/>
        <v>1.6266800000000026E-2</v>
      </c>
      <c r="DR156">
        <f t="shared" si="235"/>
        <v>3.9748000000000006E-3</v>
      </c>
      <c r="DS156">
        <f t="shared" si="236"/>
        <v>0</v>
      </c>
      <c r="DT156">
        <f t="shared" si="237"/>
        <v>4.3999999999999986</v>
      </c>
      <c r="DU156">
        <f t="shared" si="238"/>
        <v>0</v>
      </c>
      <c r="DV156">
        <f t="shared" si="239"/>
        <v>-8.5758700000000077E-2</v>
      </c>
      <c r="DW156">
        <f t="shared" si="240"/>
        <v>0.14837900000000004</v>
      </c>
      <c r="DX156">
        <f t="shared" si="241"/>
        <v>0.11564730000000001</v>
      </c>
      <c r="DY156">
        <f t="shared" si="242"/>
        <v>3.7415580999999989</v>
      </c>
      <c r="DZ156">
        <f t="shared" si="243"/>
        <v>0.20335790000000009</v>
      </c>
      <c r="EA156">
        <f t="shared" si="244"/>
        <v>0.21823100000000001</v>
      </c>
      <c r="EB156">
        <f t="shared" si="245"/>
        <v>5.3211799999999976E-2</v>
      </c>
      <c r="EC156">
        <f t="shared" si="246"/>
        <v>1.3874999999999998E-3</v>
      </c>
      <c r="ED156">
        <f t="shared" si="247"/>
        <v>9.9999999999997868E-2</v>
      </c>
      <c r="EE156">
        <f t="shared" si="248"/>
        <v>0</v>
      </c>
      <c r="EF156">
        <f t="shared" si="249"/>
        <v>9.3000000000009742E-5</v>
      </c>
      <c r="EG156">
        <f t="shared" si="250"/>
        <v>1.0360000000009251E-4</v>
      </c>
      <c r="EH156">
        <f t="shared" si="251"/>
        <v>1.7690000000003536E-4</v>
      </c>
      <c r="EI156">
        <f t="shared" si="252"/>
        <v>1.6955999999979099E-3</v>
      </c>
      <c r="EJ156">
        <f t="shared" si="253"/>
        <v>2.91200000000158E-4</v>
      </c>
      <c r="EK156">
        <f t="shared" si="254"/>
        <v>2.6989999999993408E-4</v>
      </c>
      <c r="EL156">
        <f t="shared" si="255"/>
        <v>1.1839999999996298E-4</v>
      </c>
      <c r="EM156">
        <f t="shared" si="256"/>
        <v>0</v>
      </c>
      <c r="EN156">
        <f t="shared" si="257"/>
        <v>1.8000000000000007</v>
      </c>
      <c r="EO156">
        <f t="shared" si="258"/>
        <v>0</v>
      </c>
      <c r="EP156">
        <f t="shared" si="259"/>
        <v>-2.4629000000000012E-2</v>
      </c>
      <c r="EQ156">
        <f t="shared" si="260"/>
        <v>-0.39054820000000001</v>
      </c>
      <c r="ER156">
        <f t="shared" si="261"/>
        <v>0.16138549999999996</v>
      </c>
      <c r="ES156">
        <f t="shared" si="262"/>
        <v>1.3786105999999982</v>
      </c>
      <c r="ET156">
        <f t="shared" si="263"/>
        <v>0.22143960000000007</v>
      </c>
      <c r="EU156">
        <f t="shared" si="264"/>
        <v>0.3655658</v>
      </c>
      <c r="EV156">
        <f t="shared" si="265"/>
        <v>6.8048899999999968E-2</v>
      </c>
      <c r="EW156">
        <f t="shared" si="266"/>
        <v>5.8699999999999985E-4</v>
      </c>
      <c r="EX156">
        <f t="shared" si="267"/>
        <v>1.5</v>
      </c>
      <c r="EY156">
        <f t="shared" si="268"/>
        <v>0</v>
      </c>
      <c r="EZ156">
        <f t="shared" si="269"/>
        <v>-3.5699099999999984E-2</v>
      </c>
      <c r="FA156">
        <f t="shared" si="270"/>
        <v>-5.0432399999999933E-2</v>
      </c>
      <c r="FB156">
        <f t="shared" si="271"/>
        <v>0.14681659999999996</v>
      </c>
      <c r="FC156">
        <f t="shared" si="272"/>
        <v>0.82951169999999763</v>
      </c>
      <c r="FD156">
        <f t="shared" si="273"/>
        <v>8.0925000000000136E-2</v>
      </c>
      <c r="FE156">
        <f t="shared" si="274"/>
        <v>0.4451522</v>
      </c>
      <c r="FF156">
        <f t="shared" si="275"/>
        <v>3.1777999999999973E-2</v>
      </c>
      <c r="FG156">
        <f t="shared" si="276"/>
        <v>1.6039999999999978E-4</v>
      </c>
      <c r="FH156">
        <f t="shared" si="277"/>
        <v>0.30000000000000071</v>
      </c>
      <c r="FI156">
        <f t="shared" si="278"/>
        <v>0</v>
      </c>
      <c r="FJ156">
        <f t="shared" si="279"/>
        <v>2.5683000000000789E-3</v>
      </c>
      <c r="FK156">
        <f t="shared" si="280"/>
        <v>5.2712000000000314E-3</v>
      </c>
      <c r="FL156">
        <f t="shared" si="281"/>
        <v>1.5554900000000038E-2</v>
      </c>
      <c r="FM156">
        <f t="shared" si="282"/>
        <v>0.19447329999999852</v>
      </c>
      <c r="FN156">
        <f t="shared" si="283"/>
        <v>3.1107600000000124E-2</v>
      </c>
      <c r="FO156">
        <f t="shared" si="284"/>
        <v>1.9844100000000031E-2</v>
      </c>
      <c r="FP156">
        <f t="shared" si="285"/>
        <v>1.0257899999999986E-2</v>
      </c>
      <c r="FQ156">
        <f t="shared" si="286"/>
        <v>0</v>
      </c>
      <c r="FR156">
        <f t="shared" si="287"/>
        <v>3.5</v>
      </c>
      <c r="FS156">
        <f t="shared" si="288"/>
        <v>0</v>
      </c>
      <c r="FT156">
        <f t="shared" si="289"/>
        <v>0.30365300000000006</v>
      </c>
      <c r="FU156">
        <f t="shared" si="290"/>
        <v>-0.34251880000000001</v>
      </c>
      <c r="FV156">
        <f t="shared" si="291"/>
        <v>0.16372349999999997</v>
      </c>
      <c r="FW156">
        <f t="shared" si="292"/>
        <v>2.667056999999998</v>
      </c>
      <c r="FX156">
        <f t="shared" si="293"/>
        <v>0.22518360000000004</v>
      </c>
      <c r="FY156">
        <f t="shared" si="294"/>
        <v>0.36774809999999997</v>
      </c>
      <c r="FZ156">
        <f t="shared" si="295"/>
        <v>6.9801599999999964E-2</v>
      </c>
      <c r="GA156">
        <f t="shared" si="296"/>
        <v>8.3829999999999929E-4</v>
      </c>
      <c r="GB156">
        <f t="shared" si="297"/>
        <v>2</v>
      </c>
      <c r="GC156">
        <f t="shared" si="298"/>
        <v>0</v>
      </c>
      <c r="GD156">
        <f t="shared" si="299"/>
        <v>0.34502860000000002</v>
      </c>
      <c r="GE156">
        <f t="shared" si="300"/>
        <v>-0.21353469999999997</v>
      </c>
      <c r="GF156">
        <f t="shared" si="301"/>
        <v>0.24371119999999996</v>
      </c>
      <c r="GG156">
        <f t="shared" si="302"/>
        <v>0.6229629999999986</v>
      </c>
      <c r="GH156">
        <f t="shared" si="303"/>
        <v>0.62073750000000005</v>
      </c>
      <c r="GI156">
        <f t="shared" si="304"/>
        <v>0.20300319999999999</v>
      </c>
      <c r="GJ156">
        <f t="shared" si="305"/>
        <v>0.15112599999999998</v>
      </c>
      <c r="GK156">
        <f t="shared" si="306"/>
        <v>1.6039999999999978E-4</v>
      </c>
    </row>
    <row r="157" spans="1:193" x14ac:dyDescent="0.25">
      <c r="A157" t="s">
        <v>499</v>
      </c>
      <c r="B157">
        <v>19.5</v>
      </c>
      <c r="C157">
        <v>0.5</v>
      </c>
      <c r="D157">
        <v>1.0561233000000001</v>
      </c>
      <c r="E157">
        <v>0.81431039999999999</v>
      </c>
      <c r="F157">
        <v>0.38626260000000001</v>
      </c>
      <c r="G157">
        <v>15.262222299999999</v>
      </c>
      <c r="H157">
        <v>0.9480518</v>
      </c>
      <c r="I157">
        <v>0.31547019999999998</v>
      </c>
      <c r="J157">
        <v>0.28783330000000001</v>
      </c>
      <c r="K157">
        <v>7.5031999999999998E-3</v>
      </c>
      <c r="L157" s="2">
        <v>19.5</v>
      </c>
      <c r="M157" s="2">
        <v>0.5</v>
      </c>
      <c r="N157" s="2">
        <v>1.0509402999999999</v>
      </c>
      <c r="O157" s="2">
        <v>0.81431039999999999</v>
      </c>
      <c r="P157" s="2">
        <v>0.37918550000000001</v>
      </c>
      <c r="Q157" s="2">
        <v>15.262222299999999</v>
      </c>
      <c r="R157" s="2">
        <v>0.94182739999999998</v>
      </c>
      <c r="S157" s="2">
        <v>0.29792790000000002</v>
      </c>
      <c r="T157" s="2">
        <v>0.2855259</v>
      </c>
      <c r="U157" s="2">
        <v>7.5031999999999998E-3</v>
      </c>
      <c r="V157" s="2">
        <v>15.4</v>
      </c>
      <c r="W157" s="2">
        <v>0.5</v>
      </c>
      <c r="X157" s="2">
        <v>1.2818139</v>
      </c>
      <c r="Y157" s="2">
        <v>0.53984639999999995</v>
      </c>
      <c r="Z157" s="2">
        <v>0.30438179999999998</v>
      </c>
      <c r="AA157" s="2">
        <v>11.6574945</v>
      </c>
      <c r="AB157" s="2">
        <v>0.76342129999999997</v>
      </c>
      <c r="AC157" s="2">
        <v>0.17253789999999999</v>
      </c>
      <c r="AD157" s="2">
        <v>0.25400070000000002</v>
      </c>
      <c r="AE157" s="2">
        <v>5.9290000000000002E-3</v>
      </c>
      <c r="AF157" s="2">
        <v>19.5</v>
      </c>
      <c r="AG157" s="2">
        <v>0.5</v>
      </c>
      <c r="AH157" s="2">
        <v>1.0560411000000001</v>
      </c>
      <c r="AI157" s="2">
        <v>0.81415789999999999</v>
      </c>
      <c r="AJ157" s="2">
        <v>0.38611529999999999</v>
      </c>
      <c r="AK157" s="2">
        <v>15.260695500000001</v>
      </c>
      <c r="AL157" s="2">
        <v>0.94772500000000004</v>
      </c>
      <c r="AM157" s="2">
        <v>0.31535220000000003</v>
      </c>
      <c r="AN157" s="2">
        <v>0.28771160000000001</v>
      </c>
      <c r="AO157" s="2">
        <v>7.5031999999999998E-3</v>
      </c>
      <c r="AP157" s="2">
        <v>18.2</v>
      </c>
      <c r="AQ157" s="2">
        <v>0.5</v>
      </c>
      <c r="AR157" s="2">
        <v>0.91185320000000003</v>
      </c>
      <c r="AS157" s="2">
        <v>0.91403389999999995</v>
      </c>
      <c r="AT157" s="2">
        <v>0.3383815</v>
      </c>
      <c r="AU157" s="2">
        <v>14.249510799999999</v>
      </c>
      <c r="AV157" s="2">
        <v>0.88573829999999998</v>
      </c>
      <c r="AW157" s="2">
        <v>0.22177459999999999</v>
      </c>
      <c r="AX157" s="2">
        <v>0.26239109999999999</v>
      </c>
      <c r="AY157" s="2">
        <v>6.9689000000000001E-3</v>
      </c>
      <c r="AZ157" s="2">
        <v>18.399999999999999</v>
      </c>
      <c r="BA157" s="2">
        <v>0.5</v>
      </c>
      <c r="BB157" s="2">
        <v>0.93896950000000001</v>
      </c>
      <c r="BC157" s="2">
        <v>0.60960080000000005</v>
      </c>
      <c r="BD157" s="2">
        <v>0.34880270000000002</v>
      </c>
      <c r="BE157" s="2">
        <v>14.5572739</v>
      </c>
      <c r="BF157" s="2">
        <v>0.97493870000000005</v>
      </c>
      <c r="BG157" s="2">
        <v>0.1806275</v>
      </c>
      <c r="BH157" s="2">
        <v>0.2823426</v>
      </c>
      <c r="BI157" s="2">
        <v>7.9956000000000003E-3</v>
      </c>
      <c r="BJ157" s="2">
        <v>19.399999999999999</v>
      </c>
      <c r="BK157" s="2">
        <v>0.5</v>
      </c>
      <c r="BL157" s="2">
        <v>1.0572667</v>
      </c>
      <c r="BM157" s="2">
        <v>0.86960479999999996</v>
      </c>
      <c r="BN157" s="2">
        <v>0.36219380000000001</v>
      </c>
      <c r="BO157" s="2">
        <v>15.184210800000001</v>
      </c>
      <c r="BP157" s="2">
        <v>0.91408440000000002</v>
      </c>
      <c r="BQ157" s="2">
        <v>0.2637987</v>
      </c>
      <c r="BR157" s="2">
        <v>0.27761920000000001</v>
      </c>
      <c r="BS157" s="2">
        <v>7.2522000000000003E-3</v>
      </c>
      <c r="BT157" s="2">
        <v>16.100000000000001</v>
      </c>
      <c r="BU157" s="2">
        <v>0.5</v>
      </c>
      <c r="BV157" s="2">
        <v>0.563164</v>
      </c>
      <c r="BW157" s="2">
        <v>0.82893410000000001</v>
      </c>
      <c r="BX157" s="2">
        <v>0.3272989</v>
      </c>
      <c r="BY157" s="2">
        <v>12.583917599999999</v>
      </c>
      <c r="BZ157" s="2">
        <v>0.85453420000000002</v>
      </c>
      <c r="CA157" s="2">
        <v>0.2277739</v>
      </c>
      <c r="CB157" s="2">
        <v>0.2489797</v>
      </c>
      <c r="CC157" s="2">
        <v>6.6039000000000002E-3</v>
      </c>
      <c r="CD157" s="2">
        <v>18</v>
      </c>
      <c r="CE157" s="2">
        <v>0.5</v>
      </c>
      <c r="CF157" s="2">
        <v>0.69151149999999995</v>
      </c>
      <c r="CG157" s="2">
        <v>0.91289719999999996</v>
      </c>
      <c r="CH157" s="2">
        <v>0.28563569999999999</v>
      </c>
      <c r="CI157" s="2">
        <v>14.482379</v>
      </c>
      <c r="CJ157" s="2">
        <v>0.72841219999999995</v>
      </c>
      <c r="CK157" s="2">
        <v>0.22432930000000001</v>
      </c>
      <c r="CL157" s="2">
        <v>0.20896670000000001</v>
      </c>
      <c r="CM157" s="2">
        <v>6.9689000000000001E-3</v>
      </c>
      <c r="CO157" t="str">
        <f t="shared" si="206"/>
        <v>MT_Flathead0047</v>
      </c>
      <c r="CP157">
        <f t="shared" si="207"/>
        <v>19.5</v>
      </c>
      <c r="CQ157">
        <f t="shared" si="208"/>
        <v>0.5</v>
      </c>
      <c r="CR157">
        <f t="shared" si="209"/>
        <v>1.0561233000000001</v>
      </c>
      <c r="CS157">
        <f t="shared" si="210"/>
        <v>0.81431039999999999</v>
      </c>
      <c r="CT157">
        <f t="shared" si="211"/>
        <v>0.38626260000000001</v>
      </c>
      <c r="CU157">
        <f t="shared" si="212"/>
        <v>15.262222299999999</v>
      </c>
      <c r="CV157">
        <f t="shared" si="213"/>
        <v>0.9480518</v>
      </c>
      <c r="CW157">
        <f t="shared" si="214"/>
        <v>0.31547019999999998</v>
      </c>
      <c r="CX157">
        <f t="shared" si="215"/>
        <v>0.28783330000000001</v>
      </c>
      <c r="CY157">
        <f t="shared" si="216"/>
        <v>7.5031999999999998E-3</v>
      </c>
      <c r="CZ157">
        <f t="shared" si="217"/>
        <v>7.9999999999999982</v>
      </c>
      <c r="DA157">
        <f t="shared" si="218"/>
        <v>0.5</v>
      </c>
      <c r="DB157">
        <f t="shared" si="219"/>
        <v>0.15869709999999926</v>
      </c>
      <c r="DC157">
        <f t="shared" si="220"/>
        <v>0.60321269999999994</v>
      </c>
      <c r="DD157">
        <f t="shared" si="221"/>
        <v>2.8156999999999932E-2</v>
      </c>
      <c r="DE157">
        <f t="shared" si="222"/>
        <v>6.4021483000000039</v>
      </c>
      <c r="DF157">
        <f t="shared" si="223"/>
        <v>0.37431890000000001</v>
      </c>
      <c r="DG157">
        <f t="shared" si="224"/>
        <v>-0.30416939999999976</v>
      </c>
      <c r="DH157">
        <f t="shared" si="225"/>
        <v>9.2704399999999937E-2</v>
      </c>
      <c r="DI157">
        <f t="shared" si="226"/>
        <v>4.2025000000000022E-3</v>
      </c>
      <c r="DJ157">
        <f t="shared" si="227"/>
        <v>0</v>
      </c>
      <c r="DK157">
        <f t="shared" si="228"/>
        <v>0</v>
      </c>
      <c r="DL157">
        <f t="shared" si="229"/>
        <v>5.1830000000001597E-3</v>
      </c>
      <c r="DM157">
        <f t="shared" si="230"/>
        <v>0</v>
      </c>
      <c r="DN157">
        <f t="shared" si="231"/>
        <v>7.0771000000000028E-3</v>
      </c>
      <c r="DO157">
        <f t="shared" si="232"/>
        <v>0</v>
      </c>
      <c r="DP157">
        <f t="shared" si="233"/>
        <v>6.2244000000000188E-3</v>
      </c>
      <c r="DQ157">
        <f t="shared" si="234"/>
        <v>1.7542299999999955E-2</v>
      </c>
      <c r="DR157">
        <f t="shared" si="235"/>
        <v>2.307400000000015E-3</v>
      </c>
      <c r="DS157">
        <f t="shared" si="236"/>
        <v>0</v>
      </c>
      <c r="DT157">
        <f t="shared" si="237"/>
        <v>4.0999999999999996</v>
      </c>
      <c r="DU157">
        <f t="shared" si="238"/>
        <v>0</v>
      </c>
      <c r="DV157">
        <f t="shared" si="239"/>
        <v>-0.22569059999999985</v>
      </c>
      <c r="DW157">
        <f t="shared" si="240"/>
        <v>0.27446400000000004</v>
      </c>
      <c r="DX157">
        <f t="shared" si="241"/>
        <v>8.1880800000000031E-2</v>
      </c>
      <c r="DY157">
        <f t="shared" si="242"/>
        <v>3.6047277999999991</v>
      </c>
      <c r="DZ157">
        <f t="shared" si="243"/>
        <v>0.18463050000000003</v>
      </c>
      <c r="EA157">
        <f t="shared" si="244"/>
        <v>0.14293229999999998</v>
      </c>
      <c r="EB157">
        <f t="shared" si="245"/>
        <v>3.383259999999999E-2</v>
      </c>
      <c r="EC157">
        <f t="shared" si="246"/>
        <v>1.5741999999999996E-3</v>
      </c>
      <c r="ED157">
        <f t="shared" si="247"/>
        <v>0</v>
      </c>
      <c r="EE157">
        <f t="shared" si="248"/>
        <v>0</v>
      </c>
      <c r="EF157">
        <f t="shared" si="249"/>
        <v>8.2200000000032247E-5</v>
      </c>
      <c r="EG157">
        <f t="shared" si="250"/>
        <v>1.5249999999999986E-4</v>
      </c>
      <c r="EH157">
        <f t="shared" si="251"/>
        <v>1.4730000000001686E-4</v>
      </c>
      <c r="EI157">
        <f t="shared" si="252"/>
        <v>1.5267999999988291E-3</v>
      </c>
      <c r="EJ157">
        <f t="shared" si="253"/>
        <v>3.2679999999996046E-4</v>
      </c>
      <c r="EK157">
        <f t="shared" si="254"/>
        <v>1.1799999999995148E-4</v>
      </c>
      <c r="EL157">
        <f t="shared" si="255"/>
        <v>1.2170000000000236E-4</v>
      </c>
      <c r="EM157">
        <f t="shared" si="256"/>
        <v>0</v>
      </c>
      <c r="EN157">
        <f t="shared" si="257"/>
        <v>1.3000000000000007</v>
      </c>
      <c r="EO157">
        <f t="shared" si="258"/>
        <v>0</v>
      </c>
      <c r="EP157">
        <f t="shared" si="259"/>
        <v>0.14427010000000007</v>
      </c>
      <c r="EQ157">
        <f t="shared" si="260"/>
        <v>-9.9723499999999965E-2</v>
      </c>
      <c r="ER157">
        <f t="shared" si="261"/>
        <v>4.788110000000001E-2</v>
      </c>
      <c r="ES157">
        <f t="shared" si="262"/>
        <v>1.0127115</v>
      </c>
      <c r="ET157">
        <f t="shared" si="263"/>
        <v>6.2313500000000022E-2</v>
      </c>
      <c r="EU157">
        <f t="shared" si="264"/>
        <v>9.369559999999999E-2</v>
      </c>
      <c r="EV157">
        <f t="shared" si="265"/>
        <v>2.5442200000000026E-2</v>
      </c>
      <c r="EW157">
        <f t="shared" si="266"/>
        <v>5.3429999999999971E-4</v>
      </c>
      <c r="EX157">
        <f t="shared" si="267"/>
        <v>1.1000000000000014</v>
      </c>
      <c r="EY157">
        <f t="shared" si="268"/>
        <v>0</v>
      </c>
      <c r="EZ157">
        <f t="shared" si="269"/>
        <v>0.11715380000000009</v>
      </c>
      <c r="FA157">
        <f t="shared" si="270"/>
        <v>0.20470959999999994</v>
      </c>
      <c r="FB157">
        <f t="shared" si="271"/>
        <v>3.745989999999999E-2</v>
      </c>
      <c r="FC157">
        <f t="shared" si="272"/>
        <v>0.70494839999999925</v>
      </c>
      <c r="FD157">
        <f t="shared" si="273"/>
        <v>-2.6886900000000047E-2</v>
      </c>
      <c r="FE157">
        <f t="shared" si="274"/>
        <v>0.13484269999999998</v>
      </c>
      <c r="FF157">
        <f t="shared" si="275"/>
        <v>5.490700000000015E-3</v>
      </c>
      <c r="FG157">
        <f t="shared" si="276"/>
        <v>-4.9240000000000048E-4</v>
      </c>
      <c r="FH157">
        <f t="shared" si="277"/>
        <v>0.10000000000000142</v>
      </c>
      <c r="FI157">
        <f t="shared" si="278"/>
        <v>0</v>
      </c>
      <c r="FJ157">
        <f t="shared" si="279"/>
        <v>-1.1433999999999056E-3</v>
      </c>
      <c r="FK157">
        <f t="shared" si="280"/>
        <v>-5.5294399999999966E-2</v>
      </c>
      <c r="FL157">
        <f t="shared" si="281"/>
        <v>2.4068800000000001E-2</v>
      </c>
      <c r="FM157">
        <f t="shared" si="282"/>
        <v>7.801149999999879E-2</v>
      </c>
      <c r="FN157">
        <f t="shared" si="283"/>
        <v>3.3967399999999981E-2</v>
      </c>
      <c r="FO157">
        <f t="shared" si="284"/>
        <v>5.1671499999999981E-2</v>
      </c>
      <c r="FP157">
        <f t="shared" si="285"/>
        <v>1.0214100000000004E-2</v>
      </c>
      <c r="FQ157">
        <f t="shared" si="286"/>
        <v>2.5099999999999949E-4</v>
      </c>
      <c r="FR157">
        <f t="shared" si="287"/>
        <v>3.3999999999999986</v>
      </c>
      <c r="FS157">
        <f t="shared" si="288"/>
        <v>0</v>
      </c>
      <c r="FT157">
        <f t="shared" si="289"/>
        <v>0.4929593000000001</v>
      </c>
      <c r="FU157">
        <f t="shared" si="290"/>
        <v>-1.4623700000000017E-2</v>
      </c>
      <c r="FV157">
        <f t="shared" si="291"/>
        <v>5.8963700000000008E-2</v>
      </c>
      <c r="FW157">
        <f t="shared" si="292"/>
        <v>2.6783047</v>
      </c>
      <c r="FX157">
        <f t="shared" si="293"/>
        <v>9.3517599999999979E-2</v>
      </c>
      <c r="FY157">
        <f t="shared" si="294"/>
        <v>8.7696299999999977E-2</v>
      </c>
      <c r="FZ157">
        <f t="shared" si="295"/>
        <v>3.8853600000000016E-2</v>
      </c>
      <c r="GA157">
        <f t="shared" si="296"/>
        <v>8.9929999999999958E-4</v>
      </c>
      <c r="GB157">
        <f t="shared" si="297"/>
        <v>1.5</v>
      </c>
      <c r="GC157">
        <f t="shared" si="298"/>
        <v>0</v>
      </c>
      <c r="GD157">
        <f t="shared" si="299"/>
        <v>0.36461180000000015</v>
      </c>
      <c r="GE157">
        <f t="shared" si="300"/>
        <v>-9.8586799999999974E-2</v>
      </c>
      <c r="GF157">
        <f t="shared" si="301"/>
        <v>0.10062690000000002</v>
      </c>
      <c r="GG157">
        <f t="shared" si="302"/>
        <v>0.77984329999999957</v>
      </c>
      <c r="GH157">
        <f t="shared" si="303"/>
        <v>0.21963960000000005</v>
      </c>
      <c r="GI157">
        <f t="shared" si="304"/>
        <v>9.1140899999999969E-2</v>
      </c>
      <c r="GJ157">
        <f t="shared" si="305"/>
        <v>7.8866600000000009E-2</v>
      </c>
      <c r="GK157">
        <f t="shared" si="306"/>
        <v>5.3429999999999971E-4</v>
      </c>
    </row>
    <row r="158" spans="1:193" x14ac:dyDescent="0.25">
      <c r="A158" t="s">
        <v>500</v>
      </c>
      <c r="B158">
        <v>26.3</v>
      </c>
      <c r="C158">
        <v>0.5</v>
      </c>
      <c r="D158">
        <v>1.3251987000000001</v>
      </c>
      <c r="E158">
        <v>1.3658296999999999</v>
      </c>
      <c r="F158">
        <v>0.50351449999999998</v>
      </c>
      <c r="G158">
        <v>20.567386599999999</v>
      </c>
      <c r="H158">
        <v>0.815608</v>
      </c>
      <c r="I158">
        <v>0.82983899999999999</v>
      </c>
      <c r="J158">
        <v>0.33196150000000002</v>
      </c>
      <c r="K158">
        <v>6.0661300000000001E-2</v>
      </c>
      <c r="L158" s="2">
        <v>26.2</v>
      </c>
      <c r="M158" s="2">
        <v>0.5</v>
      </c>
      <c r="N158" s="2">
        <v>1.3170995000000001</v>
      </c>
      <c r="O158" s="2">
        <v>1.3658296999999999</v>
      </c>
      <c r="P158" s="2">
        <v>0.48931989999999997</v>
      </c>
      <c r="Q158" s="2">
        <v>20.567386599999999</v>
      </c>
      <c r="R158" s="2">
        <v>0.81151430000000002</v>
      </c>
      <c r="S158" s="2">
        <v>0.78544689999999995</v>
      </c>
      <c r="T158" s="2">
        <v>0.32346760000000002</v>
      </c>
      <c r="U158" s="2">
        <v>6.0661300000000001E-2</v>
      </c>
      <c r="V158" s="2">
        <v>20.100000000000001</v>
      </c>
      <c r="W158" s="2">
        <v>0.5</v>
      </c>
      <c r="X158" s="2">
        <v>0.64776800000000001</v>
      </c>
      <c r="Y158" s="2">
        <v>1.2149258999999999</v>
      </c>
      <c r="Z158" s="2">
        <v>0.4807534</v>
      </c>
      <c r="AA158" s="2">
        <v>15.3420115</v>
      </c>
      <c r="AB158" s="2">
        <v>0.64066299999999998</v>
      </c>
      <c r="AC158" s="2">
        <v>1.0242506</v>
      </c>
      <c r="AD158" s="2">
        <v>0.26893479999999997</v>
      </c>
      <c r="AE158" s="2">
        <v>7.9339400000000004E-2</v>
      </c>
      <c r="AF158" s="2">
        <v>26.2</v>
      </c>
      <c r="AG158" s="2">
        <v>0.5</v>
      </c>
      <c r="AH158" s="2">
        <v>1.3250662</v>
      </c>
      <c r="AI158" s="2">
        <v>1.3656931999999999</v>
      </c>
      <c r="AJ158" s="2">
        <v>0.50268330000000006</v>
      </c>
      <c r="AK158" s="2">
        <v>20.565330500000002</v>
      </c>
      <c r="AL158" s="2">
        <v>0.81484659999999998</v>
      </c>
      <c r="AM158" s="2">
        <v>0.82784389999999997</v>
      </c>
      <c r="AN158" s="2">
        <v>0.33141739999999997</v>
      </c>
      <c r="AO158" s="2">
        <v>6.0661300000000001E-2</v>
      </c>
      <c r="AP158" s="2">
        <v>25.9</v>
      </c>
      <c r="AQ158" s="2">
        <v>0.5</v>
      </c>
      <c r="AR158" s="2">
        <v>1.3169379000000001</v>
      </c>
      <c r="AS158" s="2">
        <v>1.3411648</v>
      </c>
      <c r="AT158" s="2">
        <v>0.46222609999999997</v>
      </c>
      <c r="AU158" s="2">
        <v>20.450332599999999</v>
      </c>
      <c r="AV158" s="2">
        <v>0.75920770000000004</v>
      </c>
      <c r="AW158" s="2">
        <v>0.74993069999999995</v>
      </c>
      <c r="AX158" s="2">
        <v>0.30543789999999998</v>
      </c>
      <c r="AY158" s="2">
        <v>6.0661300000000001E-2</v>
      </c>
      <c r="AZ158" s="2">
        <v>23.3</v>
      </c>
      <c r="BA158" s="2">
        <v>0.5</v>
      </c>
      <c r="BB158" s="2">
        <v>1.2340028000000001</v>
      </c>
      <c r="BC158" s="2">
        <v>0.80251260000000002</v>
      </c>
      <c r="BD158" s="2">
        <v>0.34994639999999999</v>
      </c>
      <c r="BE158" s="2">
        <v>19.014514900000002</v>
      </c>
      <c r="BF158" s="2">
        <v>0.74118390000000001</v>
      </c>
      <c r="BG158" s="2">
        <v>0.4040089</v>
      </c>
      <c r="BH158" s="2">
        <v>0.25077450000000001</v>
      </c>
      <c r="BI158" s="2">
        <v>5.7779900000000002E-2</v>
      </c>
      <c r="BJ158" s="2">
        <v>26.1</v>
      </c>
      <c r="BK158" s="2">
        <v>0.5</v>
      </c>
      <c r="BL158" s="2">
        <v>1.3243237999999999</v>
      </c>
      <c r="BM158" s="2">
        <v>1.3623346000000001</v>
      </c>
      <c r="BN158" s="2">
        <v>0.49213030000000002</v>
      </c>
      <c r="BO158" s="2">
        <v>20.503686900000002</v>
      </c>
      <c r="BP158" s="2">
        <v>0.80074129999999999</v>
      </c>
      <c r="BQ158" s="2">
        <v>0.80628310000000003</v>
      </c>
      <c r="BR158" s="2">
        <v>0.3250575</v>
      </c>
      <c r="BS158" s="2">
        <v>6.0661300000000001E-2</v>
      </c>
      <c r="BT158" s="2">
        <v>16.600000000000001</v>
      </c>
      <c r="BU158" s="2">
        <v>0.5</v>
      </c>
      <c r="BV158" s="2">
        <v>0.88226499999999997</v>
      </c>
      <c r="BW158" s="2">
        <v>1.0348759000000001</v>
      </c>
      <c r="BX158" s="2">
        <v>0.34971960000000002</v>
      </c>
      <c r="BY158" s="2">
        <v>12.4878597</v>
      </c>
      <c r="BZ158" s="2">
        <v>0.69904409999999995</v>
      </c>
      <c r="CA158" s="2">
        <v>0.3901018</v>
      </c>
      <c r="CB158" s="2">
        <v>0.27648780000000001</v>
      </c>
      <c r="CC158" s="2">
        <v>3.45496E-2</v>
      </c>
      <c r="CD158" s="2">
        <v>23.7</v>
      </c>
      <c r="CE158" s="2">
        <v>0.5</v>
      </c>
      <c r="CF158" s="2">
        <v>0.66034110000000001</v>
      </c>
      <c r="CG158" s="2">
        <v>1.3996959</v>
      </c>
      <c r="CH158" s="2">
        <v>0.27116299999999999</v>
      </c>
      <c r="CI158" s="2">
        <v>19.797927900000001</v>
      </c>
      <c r="CJ158" s="2">
        <v>0.1974011</v>
      </c>
      <c r="CK158" s="2">
        <v>0.72339750000000003</v>
      </c>
      <c r="CL158" s="2">
        <v>0.1757563</v>
      </c>
      <c r="CM158" s="2">
        <v>5.7779900000000002E-2</v>
      </c>
      <c r="CO158" t="str">
        <f t="shared" si="206"/>
        <v>MT_Gallatin0008</v>
      </c>
      <c r="CP158">
        <f t="shared" si="207"/>
        <v>26.3</v>
      </c>
      <c r="CQ158">
        <f t="shared" si="208"/>
        <v>0.5</v>
      </c>
      <c r="CR158">
        <f t="shared" si="209"/>
        <v>1.3251987000000001</v>
      </c>
      <c r="CS158">
        <f t="shared" si="210"/>
        <v>1.3658296999999999</v>
      </c>
      <c r="CT158">
        <f t="shared" si="211"/>
        <v>0.50351449999999998</v>
      </c>
      <c r="CU158">
        <f t="shared" si="212"/>
        <v>20.567386599999999</v>
      </c>
      <c r="CV158">
        <f t="shared" si="213"/>
        <v>0.815608</v>
      </c>
      <c r="CW158">
        <f t="shared" si="214"/>
        <v>0.82983899999999999</v>
      </c>
      <c r="CX158">
        <f t="shared" si="215"/>
        <v>0.33196150000000002</v>
      </c>
      <c r="CY158">
        <f t="shared" si="216"/>
        <v>6.0661300000000001E-2</v>
      </c>
      <c r="CZ158">
        <f t="shared" si="217"/>
        <v>3.9999999999999964</v>
      </c>
      <c r="DA158">
        <f t="shared" si="218"/>
        <v>0.5</v>
      </c>
      <c r="DB158">
        <f t="shared" si="219"/>
        <v>-0.56858660000000016</v>
      </c>
      <c r="DC158">
        <f t="shared" si="220"/>
        <v>0.32622470000000048</v>
      </c>
      <c r="DD158">
        <f t="shared" si="221"/>
        <v>-0.12665949999999981</v>
      </c>
      <c r="DE158">
        <f t="shared" si="222"/>
        <v>4.7573444000000116</v>
      </c>
      <c r="DF158">
        <f t="shared" si="223"/>
        <v>-0.24465400000000004</v>
      </c>
      <c r="DG158">
        <f t="shared" si="224"/>
        <v>-9.7609600000000074E-2</v>
      </c>
      <c r="DH158">
        <f t="shared" si="225"/>
        <v>-6.6396700000000197E-2</v>
      </c>
      <c r="DI158">
        <f t="shared" si="226"/>
        <v>4.7464900000000004E-2</v>
      </c>
      <c r="DJ158">
        <f t="shared" si="227"/>
        <v>0.10000000000000142</v>
      </c>
      <c r="DK158">
        <f t="shared" si="228"/>
        <v>0</v>
      </c>
      <c r="DL158">
        <f t="shared" si="229"/>
        <v>8.0991999999999731E-3</v>
      </c>
      <c r="DM158">
        <f t="shared" si="230"/>
        <v>0</v>
      </c>
      <c r="DN158">
        <f t="shared" si="231"/>
        <v>1.4194600000000002E-2</v>
      </c>
      <c r="DO158">
        <f t="shared" si="232"/>
        <v>0</v>
      </c>
      <c r="DP158">
        <f t="shared" si="233"/>
        <v>4.0936999999999779E-3</v>
      </c>
      <c r="DQ158">
        <f t="shared" si="234"/>
        <v>4.4392100000000045E-2</v>
      </c>
      <c r="DR158">
        <f t="shared" si="235"/>
        <v>8.4938999999999987E-3</v>
      </c>
      <c r="DS158">
        <f t="shared" si="236"/>
        <v>0</v>
      </c>
      <c r="DT158">
        <f t="shared" si="237"/>
        <v>6.1999999999999993</v>
      </c>
      <c r="DU158">
        <f t="shared" si="238"/>
        <v>0</v>
      </c>
      <c r="DV158">
        <f t="shared" si="239"/>
        <v>0.67743070000000005</v>
      </c>
      <c r="DW158">
        <f t="shared" si="240"/>
        <v>0.15090380000000003</v>
      </c>
      <c r="DX158">
        <f t="shared" si="241"/>
        <v>2.2761099999999979E-2</v>
      </c>
      <c r="DY158">
        <f t="shared" si="242"/>
        <v>5.2253750999999991</v>
      </c>
      <c r="DZ158">
        <f t="shared" si="243"/>
        <v>0.17494500000000002</v>
      </c>
      <c r="EA158">
        <f t="shared" si="244"/>
        <v>-0.19441160000000002</v>
      </c>
      <c r="EB158">
        <f t="shared" si="245"/>
        <v>6.3026700000000047E-2</v>
      </c>
      <c r="EC158">
        <f t="shared" si="246"/>
        <v>-1.8678100000000003E-2</v>
      </c>
      <c r="ED158">
        <f t="shared" si="247"/>
        <v>0.10000000000000142</v>
      </c>
      <c r="EE158">
        <f t="shared" si="248"/>
        <v>0</v>
      </c>
      <c r="EF158">
        <f t="shared" si="249"/>
        <v>1.3250000000009088E-4</v>
      </c>
      <c r="EG158">
        <f t="shared" si="250"/>
        <v>1.3649999999998386E-4</v>
      </c>
      <c r="EH158">
        <f t="shared" si="251"/>
        <v>8.3119999999992089E-4</v>
      </c>
      <c r="EI158">
        <f t="shared" si="252"/>
        <v>2.0560999999972296E-3</v>
      </c>
      <c r="EJ158">
        <f t="shared" si="253"/>
        <v>7.6140000000002317E-4</v>
      </c>
      <c r="EK158">
        <f t="shared" si="254"/>
        <v>1.9951000000000274E-3</v>
      </c>
      <c r="EL158">
        <f t="shared" si="255"/>
        <v>5.4410000000004732E-4</v>
      </c>
      <c r="EM158">
        <f t="shared" si="256"/>
        <v>0</v>
      </c>
      <c r="EN158">
        <f t="shared" si="257"/>
        <v>0.40000000000000213</v>
      </c>
      <c r="EO158">
        <f t="shared" si="258"/>
        <v>0</v>
      </c>
      <c r="EP158">
        <f t="shared" si="259"/>
        <v>8.2607999999999571E-3</v>
      </c>
      <c r="EQ158">
        <f t="shared" si="260"/>
        <v>2.4664899999999879E-2</v>
      </c>
      <c r="ER158">
        <f t="shared" si="261"/>
        <v>4.1288400000000003E-2</v>
      </c>
      <c r="ES158">
        <f t="shared" si="262"/>
        <v>0.11705399999999955</v>
      </c>
      <c r="ET158">
        <f t="shared" si="263"/>
        <v>5.6400299999999959E-2</v>
      </c>
      <c r="EU158">
        <f t="shared" si="264"/>
        <v>7.9908300000000043E-2</v>
      </c>
      <c r="EV158">
        <f t="shared" si="265"/>
        <v>2.6523600000000036E-2</v>
      </c>
      <c r="EW158">
        <f t="shared" si="266"/>
        <v>0</v>
      </c>
      <c r="EX158">
        <f t="shared" si="267"/>
        <v>3</v>
      </c>
      <c r="EY158">
        <f t="shared" si="268"/>
        <v>0</v>
      </c>
      <c r="EZ158">
        <f t="shared" si="269"/>
        <v>9.1195899999999996E-2</v>
      </c>
      <c r="FA158">
        <f t="shared" si="270"/>
        <v>0.5633170999999999</v>
      </c>
      <c r="FB158">
        <f t="shared" si="271"/>
        <v>0.15356809999999999</v>
      </c>
      <c r="FC158">
        <f t="shared" si="272"/>
        <v>1.5528716999999972</v>
      </c>
      <c r="FD158">
        <f t="shared" si="273"/>
        <v>7.4424099999999993E-2</v>
      </c>
      <c r="FE158">
        <f t="shared" si="274"/>
        <v>0.42583009999999999</v>
      </c>
      <c r="FF158">
        <f t="shared" si="275"/>
        <v>8.1187000000000009E-2</v>
      </c>
      <c r="FG158">
        <f t="shared" si="276"/>
        <v>2.8813999999999992E-3</v>
      </c>
      <c r="FH158">
        <f t="shared" si="277"/>
        <v>0.19999999999999929</v>
      </c>
      <c r="FI158">
        <f t="shared" si="278"/>
        <v>0</v>
      </c>
      <c r="FJ158">
        <f t="shared" si="279"/>
        <v>8.749000000001228E-4</v>
      </c>
      <c r="FK158">
        <f t="shared" si="280"/>
        <v>3.4950999999998622E-3</v>
      </c>
      <c r="FL158">
        <f t="shared" si="281"/>
        <v>1.1384199999999955E-2</v>
      </c>
      <c r="FM158">
        <f t="shared" si="282"/>
        <v>6.369969999999725E-2</v>
      </c>
      <c r="FN158">
        <f t="shared" si="283"/>
        <v>1.486670000000001E-2</v>
      </c>
      <c r="FO158">
        <f t="shared" si="284"/>
        <v>2.3555899999999963E-2</v>
      </c>
      <c r="FP158">
        <f t="shared" si="285"/>
        <v>6.9040000000000212E-3</v>
      </c>
      <c r="FQ158">
        <f t="shared" si="286"/>
        <v>0</v>
      </c>
      <c r="FR158">
        <f t="shared" si="287"/>
        <v>9.6999999999999993</v>
      </c>
      <c r="FS158">
        <f t="shared" si="288"/>
        <v>0</v>
      </c>
      <c r="FT158">
        <f t="shared" si="289"/>
        <v>0.4429337000000001</v>
      </c>
      <c r="FU158">
        <f t="shared" si="290"/>
        <v>0.33095379999999985</v>
      </c>
      <c r="FV158">
        <f t="shared" si="291"/>
        <v>0.15379489999999996</v>
      </c>
      <c r="FW158">
        <f t="shared" si="292"/>
        <v>8.0795268999999994</v>
      </c>
      <c r="FX158">
        <f t="shared" si="293"/>
        <v>0.11656390000000005</v>
      </c>
      <c r="FY158">
        <f t="shared" si="294"/>
        <v>0.43973719999999999</v>
      </c>
      <c r="FZ158">
        <f t="shared" si="295"/>
        <v>5.5473700000000015E-2</v>
      </c>
      <c r="GA158">
        <f t="shared" si="296"/>
        <v>2.6111700000000002E-2</v>
      </c>
      <c r="GB158">
        <f t="shared" si="297"/>
        <v>2.6000000000000014</v>
      </c>
      <c r="GC158">
        <f t="shared" si="298"/>
        <v>0</v>
      </c>
      <c r="GD158">
        <f t="shared" si="299"/>
        <v>0.66485760000000005</v>
      </c>
      <c r="GE158">
        <f t="shared" si="300"/>
        <v>-3.3866200000000068E-2</v>
      </c>
      <c r="GF158">
        <f t="shared" si="301"/>
        <v>0.23235149999999999</v>
      </c>
      <c r="GG158">
        <f t="shared" si="302"/>
        <v>0.76945869999999772</v>
      </c>
      <c r="GH158">
        <f t="shared" si="303"/>
        <v>0.6182069</v>
      </c>
      <c r="GI158">
        <f t="shared" si="304"/>
        <v>0.10644149999999997</v>
      </c>
      <c r="GJ158">
        <f t="shared" si="305"/>
        <v>0.15620520000000002</v>
      </c>
      <c r="GK158">
        <f t="shared" si="306"/>
        <v>2.8813999999999992E-3</v>
      </c>
    </row>
    <row r="159" spans="1:193" x14ac:dyDescent="0.25">
      <c r="A159" t="s">
        <v>501</v>
      </c>
      <c r="B159">
        <v>22.2</v>
      </c>
      <c r="C159">
        <v>0.5</v>
      </c>
      <c r="D159">
        <v>1.2738037</v>
      </c>
      <c r="E159">
        <v>0.65409079999999997</v>
      </c>
      <c r="F159">
        <v>0.4926856</v>
      </c>
      <c r="G159">
        <v>17.373332999999999</v>
      </c>
      <c r="H159">
        <v>0.98256429999999995</v>
      </c>
      <c r="I159">
        <v>0.62121559999999998</v>
      </c>
      <c r="J159">
        <v>0.29655369999999998</v>
      </c>
      <c r="K159">
        <v>2.24186E-2</v>
      </c>
      <c r="L159" s="2">
        <v>22.1</v>
      </c>
      <c r="M159" s="2">
        <v>0.5</v>
      </c>
      <c r="N159" s="2">
        <v>1.2667811</v>
      </c>
      <c r="O159" s="2">
        <v>0.65409079999999997</v>
      </c>
      <c r="P159" s="2">
        <v>0.48057040000000001</v>
      </c>
      <c r="Q159" s="2">
        <v>17.373332999999999</v>
      </c>
      <c r="R159" s="2">
        <v>0.9788</v>
      </c>
      <c r="S159" s="2">
        <v>0.58362130000000001</v>
      </c>
      <c r="T159" s="2">
        <v>0.2940528</v>
      </c>
      <c r="U159" s="2">
        <v>2.24186E-2</v>
      </c>
      <c r="V159" s="2">
        <v>17.7</v>
      </c>
      <c r="W159" s="2">
        <v>0.5</v>
      </c>
      <c r="X159" s="2">
        <v>1.1187578</v>
      </c>
      <c r="Y159" s="2">
        <v>0.42138370000000003</v>
      </c>
      <c r="Z159" s="2">
        <v>0.50767910000000005</v>
      </c>
      <c r="AA159" s="2">
        <v>13.2114449</v>
      </c>
      <c r="AB159" s="2">
        <v>0.99382899999999996</v>
      </c>
      <c r="AC159" s="2">
        <v>0.63119970000000003</v>
      </c>
      <c r="AD159" s="2">
        <v>0.30464210000000003</v>
      </c>
      <c r="AE159" s="2">
        <v>2.38617E-2</v>
      </c>
      <c r="AF159" s="2">
        <v>22.1</v>
      </c>
      <c r="AG159" s="2">
        <v>0.5</v>
      </c>
      <c r="AH159" s="2">
        <v>1.2735924999999999</v>
      </c>
      <c r="AI159" s="2">
        <v>0.65398060000000002</v>
      </c>
      <c r="AJ159" s="2">
        <v>0.48902950000000001</v>
      </c>
      <c r="AK159" s="2">
        <v>17.367805499999999</v>
      </c>
      <c r="AL159" s="2">
        <v>0.97923640000000001</v>
      </c>
      <c r="AM159" s="2">
        <v>0.61226080000000005</v>
      </c>
      <c r="AN159" s="2">
        <v>0.2952842</v>
      </c>
      <c r="AO159" s="2">
        <v>2.24186E-2</v>
      </c>
      <c r="AP159" s="2">
        <v>21.6</v>
      </c>
      <c r="AQ159" s="2">
        <v>0.5</v>
      </c>
      <c r="AR159" s="2">
        <v>1.2615585</v>
      </c>
      <c r="AS159" s="2">
        <v>0.6394396</v>
      </c>
      <c r="AT159" s="2">
        <v>0.4195218</v>
      </c>
      <c r="AU159" s="2">
        <v>17.1877098</v>
      </c>
      <c r="AV159" s="2">
        <v>0.840306</v>
      </c>
      <c r="AW159" s="2">
        <v>0.52603009999999994</v>
      </c>
      <c r="AX159" s="2">
        <v>0.25323950000000001</v>
      </c>
      <c r="AY159" s="2">
        <v>2.24186E-2</v>
      </c>
      <c r="AZ159" s="2">
        <v>20.100000000000001</v>
      </c>
      <c r="BA159" s="2">
        <v>0.5</v>
      </c>
      <c r="BB159" s="2">
        <v>1.2204136999999999</v>
      </c>
      <c r="BC159" s="2">
        <v>0.40988059999999998</v>
      </c>
      <c r="BD159" s="2">
        <v>0.41260560000000002</v>
      </c>
      <c r="BE159" s="2">
        <v>15.985007299999999</v>
      </c>
      <c r="BF159" s="2">
        <v>1.0081899000000001</v>
      </c>
      <c r="BG159" s="2">
        <v>0.29889779999999999</v>
      </c>
      <c r="BH159" s="2">
        <v>0.31546689999999999</v>
      </c>
      <c r="BI159" s="2">
        <v>2.3609000000000002E-2</v>
      </c>
      <c r="BJ159" s="2">
        <v>22.1</v>
      </c>
      <c r="BK159" s="2">
        <v>0.5</v>
      </c>
      <c r="BL159" s="2">
        <v>1.2728775999999999</v>
      </c>
      <c r="BM159" s="2">
        <v>0.6521865</v>
      </c>
      <c r="BN159" s="2">
        <v>0.48548789999999997</v>
      </c>
      <c r="BO159" s="2">
        <v>17.322855000000001</v>
      </c>
      <c r="BP159" s="2">
        <v>0.96388600000000002</v>
      </c>
      <c r="BQ159" s="2">
        <v>0.61625390000000002</v>
      </c>
      <c r="BR159" s="2">
        <v>0.29139860000000001</v>
      </c>
      <c r="BS159" s="2">
        <v>2.24186E-2</v>
      </c>
      <c r="BT159" s="2">
        <v>16.5</v>
      </c>
      <c r="BU159" s="2">
        <v>0.5</v>
      </c>
      <c r="BV159" s="2">
        <v>1.093575</v>
      </c>
      <c r="BW159" s="2">
        <v>0.55109430000000004</v>
      </c>
      <c r="BX159" s="2">
        <v>0.53141070000000001</v>
      </c>
      <c r="BY159" s="2">
        <v>11.8054533</v>
      </c>
      <c r="BZ159" s="2">
        <v>1.0403937999999999</v>
      </c>
      <c r="CA159" s="2">
        <v>0.65896840000000001</v>
      </c>
      <c r="CB159" s="2">
        <v>0.31919009999999998</v>
      </c>
      <c r="CC159" s="2">
        <v>2.58672E-2</v>
      </c>
      <c r="CD159" s="2">
        <v>16.899999999999999</v>
      </c>
      <c r="CE159" s="2">
        <v>0.5</v>
      </c>
      <c r="CF159" s="2">
        <v>0.29829309999999998</v>
      </c>
      <c r="CG159" s="2">
        <v>0.51617219999999997</v>
      </c>
      <c r="CH159" s="2">
        <v>0.2487299</v>
      </c>
      <c r="CI159" s="2">
        <v>14.450540500000001</v>
      </c>
      <c r="CJ159" s="2">
        <v>0.29260799999999998</v>
      </c>
      <c r="CK159" s="2">
        <v>0.53776100000000004</v>
      </c>
      <c r="CL159" s="2">
        <v>0.13271359999999999</v>
      </c>
      <c r="CM159" s="2">
        <v>2.1406600000000001E-2</v>
      </c>
      <c r="CO159" t="str">
        <f t="shared" si="206"/>
        <v>MT_Gallatin0016</v>
      </c>
      <c r="CP159">
        <f t="shared" si="207"/>
        <v>22.2</v>
      </c>
      <c r="CQ159">
        <f t="shared" si="208"/>
        <v>0.5</v>
      </c>
      <c r="CR159">
        <f t="shared" si="209"/>
        <v>1.2738037</v>
      </c>
      <c r="CS159">
        <f t="shared" si="210"/>
        <v>0.65409079999999997</v>
      </c>
      <c r="CT159">
        <f t="shared" si="211"/>
        <v>0.4926856</v>
      </c>
      <c r="CU159">
        <f t="shared" si="212"/>
        <v>17.373332999999999</v>
      </c>
      <c r="CV159">
        <f t="shared" si="213"/>
        <v>0.98256429999999995</v>
      </c>
      <c r="CW159">
        <f t="shared" si="214"/>
        <v>0.62121559999999998</v>
      </c>
      <c r="CX159">
        <f t="shared" si="215"/>
        <v>0.29655369999999998</v>
      </c>
      <c r="CY159">
        <f t="shared" si="216"/>
        <v>2.24186E-2</v>
      </c>
      <c r="CZ159">
        <f t="shared" si="217"/>
        <v>3.7000000000000099</v>
      </c>
      <c r="DA159">
        <f t="shared" si="218"/>
        <v>0.5</v>
      </c>
      <c r="DB159">
        <f t="shared" si="219"/>
        <v>-0.11077660000000011</v>
      </c>
      <c r="DC159">
        <f t="shared" si="220"/>
        <v>-8.0407299999999848E-2</v>
      </c>
      <c r="DD159">
        <f t="shared" si="221"/>
        <v>0.12623570000000006</v>
      </c>
      <c r="DE159">
        <f t="shared" si="222"/>
        <v>3.0908183000000076</v>
      </c>
      <c r="DF159">
        <f t="shared" si="223"/>
        <v>0.21929900000000035</v>
      </c>
      <c r="DG159">
        <f t="shared" si="224"/>
        <v>0.11648380000000025</v>
      </c>
      <c r="DH159">
        <f t="shared" si="225"/>
        <v>0.13011190000000017</v>
      </c>
      <c r="DI159">
        <f t="shared" si="226"/>
        <v>2.7488700000000001E-2</v>
      </c>
      <c r="DJ159">
        <f t="shared" si="227"/>
        <v>9.9999999999997868E-2</v>
      </c>
      <c r="DK159">
        <f t="shared" si="228"/>
        <v>0</v>
      </c>
      <c r="DL159">
        <f t="shared" si="229"/>
        <v>7.02259999999999E-3</v>
      </c>
      <c r="DM159">
        <f t="shared" si="230"/>
        <v>0</v>
      </c>
      <c r="DN159">
        <f t="shared" si="231"/>
        <v>1.2115199999999993E-2</v>
      </c>
      <c r="DO159">
        <f t="shared" si="232"/>
        <v>0</v>
      </c>
      <c r="DP159">
        <f t="shared" si="233"/>
        <v>3.7642999999999427E-3</v>
      </c>
      <c r="DQ159">
        <f t="shared" si="234"/>
        <v>3.7594299999999969E-2</v>
      </c>
      <c r="DR159">
        <f t="shared" si="235"/>
        <v>2.5008999999999726E-3</v>
      </c>
      <c r="DS159">
        <f t="shared" si="236"/>
        <v>0</v>
      </c>
      <c r="DT159">
        <f t="shared" si="237"/>
        <v>4.5</v>
      </c>
      <c r="DU159">
        <f t="shared" si="238"/>
        <v>0</v>
      </c>
      <c r="DV159">
        <f t="shared" si="239"/>
        <v>0.15504589999999996</v>
      </c>
      <c r="DW159">
        <f t="shared" si="240"/>
        <v>0.23270709999999994</v>
      </c>
      <c r="DX159">
        <f t="shared" si="241"/>
        <v>-1.4993500000000048E-2</v>
      </c>
      <c r="DY159">
        <f t="shared" si="242"/>
        <v>4.1618880999999988</v>
      </c>
      <c r="DZ159">
        <f t="shared" si="243"/>
        <v>-1.1264700000000016E-2</v>
      </c>
      <c r="EA159">
        <f t="shared" si="244"/>
        <v>-9.9841000000000513E-3</v>
      </c>
      <c r="EB159">
        <f t="shared" si="245"/>
        <v>-8.0884000000000511E-3</v>
      </c>
      <c r="EC159">
        <f t="shared" si="246"/>
        <v>-1.4430999999999992E-3</v>
      </c>
      <c r="ED159">
        <f t="shared" si="247"/>
        <v>9.9999999999997868E-2</v>
      </c>
      <c r="EE159">
        <f t="shared" si="248"/>
        <v>0</v>
      </c>
      <c r="EF159">
        <f t="shared" si="249"/>
        <v>2.1120000000007799E-4</v>
      </c>
      <c r="EG159">
        <f t="shared" si="250"/>
        <v>1.1019999999994923E-4</v>
      </c>
      <c r="EH159">
        <f t="shared" si="251"/>
        <v>3.6560999999999955E-3</v>
      </c>
      <c r="EI159">
        <f t="shared" si="252"/>
        <v>5.5274999999994634E-3</v>
      </c>
      <c r="EJ159">
        <f t="shared" si="253"/>
        <v>3.3278999999999392E-3</v>
      </c>
      <c r="EK159">
        <f t="shared" si="254"/>
        <v>8.9547999999999295E-3</v>
      </c>
      <c r="EL159">
        <f t="shared" si="255"/>
        <v>1.269499999999979E-3</v>
      </c>
      <c r="EM159">
        <f t="shared" si="256"/>
        <v>0</v>
      </c>
      <c r="EN159">
        <f t="shared" si="257"/>
        <v>0.59999999999999787</v>
      </c>
      <c r="EO159">
        <f t="shared" si="258"/>
        <v>0</v>
      </c>
      <c r="EP159">
        <f t="shared" si="259"/>
        <v>1.2245199999999956E-2</v>
      </c>
      <c r="EQ159">
        <f t="shared" si="260"/>
        <v>1.4651199999999975E-2</v>
      </c>
      <c r="ER159">
        <f t="shared" si="261"/>
        <v>7.3163800000000001E-2</v>
      </c>
      <c r="ES159">
        <f t="shared" si="262"/>
        <v>0.18562319999999843</v>
      </c>
      <c r="ET159">
        <f t="shared" si="263"/>
        <v>0.14225829999999995</v>
      </c>
      <c r="EU159">
        <f t="shared" si="264"/>
        <v>9.5185500000000034E-2</v>
      </c>
      <c r="EV159">
        <f t="shared" si="265"/>
        <v>4.3314199999999969E-2</v>
      </c>
      <c r="EW159">
        <f t="shared" si="266"/>
        <v>0</v>
      </c>
      <c r="EX159">
        <f t="shared" si="267"/>
        <v>2.0999999999999979</v>
      </c>
      <c r="EY159">
        <f t="shared" si="268"/>
        <v>0</v>
      </c>
      <c r="EZ159">
        <f t="shared" si="269"/>
        <v>5.3390000000000049E-2</v>
      </c>
      <c r="FA159">
        <f t="shared" si="270"/>
        <v>0.24421019999999999</v>
      </c>
      <c r="FB159">
        <f t="shared" si="271"/>
        <v>8.0079999999999985E-2</v>
      </c>
      <c r="FC159">
        <f t="shared" si="272"/>
        <v>1.3883256999999993</v>
      </c>
      <c r="FD159">
        <f t="shared" si="273"/>
        <v>-2.5625600000000137E-2</v>
      </c>
      <c r="FE159">
        <f t="shared" si="274"/>
        <v>0.32231779999999999</v>
      </c>
      <c r="FF159">
        <f t="shared" si="275"/>
        <v>-1.8913200000000019E-2</v>
      </c>
      <c r="FG159">
        <f t="shared" si="276"/>
        <v>-1.1904000000000012E-3</v>
      </c>
      <c r="FH159">
        <f t="shared" si="277"/>
        <v>9.9999999999997868E-2</v>
      </c>
      <c r="FI159">
        <f t="shared" si="278"/>
        <v>0</v>
      </c>
      <c r="FJ159">
        <f t="shared" si="279"/>
        <v>9.2610000000004078E-4</v>
      </c>
      <c r="FK159">
        <f t="shared" si="280"/>
        <v>1.9042999999999699E-3</v>
      </c>
      <c r="FL159">
        <f t="shared" si="281"/>
        <v>7.1977000000000291E-3</v>
      </c>
      <c r="FM159">
        <f t="shared" si="282"/>
        <v>5.0477999999998246E-2</v>
      </c>
      <c r="FN159">
        <f t="shared" si="283"/>
        <v>1.8678299999999926E-2</v>
      </c>
      <c r="FO159">
        <f t="shared" si="284"/>
        <v>4.9616999999999578E-3</v>
      </c>
      <c r="FP159">
        <f t="shared" si="285"/>
        <v>5.155099999999968E-3</v>
      </c>
      <c r="FQ159">
        <f t="shared" si="286"/>
        <v>0</v>
      </c>
      <c r="FR159">
        <f t="shared" si="287"/>
        <v>5.6999999999999993</v>
      </c>
      <c r="FS159">
        <f t="shared" si="288"/>
        <v>0</v>
      </c>
      <c r="FT159">
        <f t="shared" si="289"/>
        <v>0.18022870000000002</v>
      </c>
      <c r="FU159">
        <f t="shared" si="290"/>
        <v>0.10299649999999994</v>
      </c>
      <c r="FV159">
        <f t="shared" si="291"/>
        <v>-3.8725100000000012E-2</v>
      </c>
      <c r="FW159">
        <f t="shared" si="292"/>
        <v>5.5678796999999989</v>
      </c>
      <c r="FX159">
        <f t="shared" si="293"/>
        <v>-5.7829499999999978E-2</v>
      </c>
      <c r="FY159">
        <f t="shared" si="294"/>
        <v>-3.7752800000000031E-2</v>
      </c>
      <c r="FZ159">
        <f t="shared" si="295"/>
        <v>-2.2636400000000001E-2</v>
      </c>
      <c r="GA159">
        <f t="shared" si="296"/>
        <v>-3.4485999999999996E-3</v>
      </c>
      <c r="GB159">
        <f t="shared" si="297"/>
        <v>5.3000000000000007</v>
      </c>
      <c r="GC159">
        <f t="shared" si="298"/>
        <v>0</v>
      </c>
      <c r="GD159">
        <f t="shared" si="299"/>
        <v>0.97551060000000001</v>
      </c>
      <c r="GE159">
        <f t="shared" si="300"/>
        <v>0.1379186</v>
      </c>
      <c r="GF159">
        <f t="shared" si="301"/>
        <v>0.2439557</v>
      </c>
      <c r="GG159">
        <f t="shared" si="302"/>
        <v>2.9227924999999981</v>
      </c>
      <c r="GH159">
        <f t="shared" si="303"/>
        <v>0.68995629999999997</v>
      </c>
      <c r="GI159">
        <f t="shared" si="304"/>
        <v>8.3454599999999934E-2</v>
      </c>
      <c r="GJ159">
        <f t="shared" si="305"/>
        <v>0.16384009999999999</v>
      </c>
      <c r="GK159">
        <f t="shared" si="306"/>
        <v>1.011999999999999E-3</v>
      </c>
    </row>
    <row r="160" spans="1:193" x14ac:dyDescent="0.25">
      <c r="A160" t="s">
        <v>502</v>
      </c>
      <c r="B160">
        <v>32.299999999999997</v>
      </c>
      <c r="C160">
        <v>0.5</v>
      </c>
      <c r="D160">
        <v>0.60226840000000004</v>
      </c>
      <c r="E160">
        <v>2.6703725</v>
      </c>
      <c r="F160">
        <v>0.61674119999999999</v>
      </c>
      <c r="G160">
        <v>25.448888799999999</v>
      </c>
      <c r="H160">
        <v>0.92920820000000004</v>
      </c>
      <c r="I160">
        <v>1.0929685</v>
      </c>
      <c r="J160">
        <v>0.33483990000000002</v>
      </c>
      <c r="K160">
        <v>0.1158216</v>
      </c>
      <c r="L160" s="2">
        <v>32.200000000000003</v>
      </c>
      <c r="M160" s="2">
        <v>0.5</v>
      </c>
      <c r="N160" s="2">
        <v>0.60022810000000004</v>
      </c>
      <c r="O160" s="2">
        <v>2.6703725</v>
      </c>
      <c r="P160" s="2">
        <v>0.59975270000000003</v>
      </c>
      <c r="Q160" s="2">
        <v>25.448888799999999</v>
      </c>
      <c r="R160" s="2">
        <v>0.92256300000000002</v>
      </c>
      <c r="S160" s="2">
        <v>1.0416962000000001</v>
      </c>
      <c r="T160" s="2">
        <v>0.32836700000000002</v>
      </c>
      <c r="U160" s="2">
        <v>0.1158216</v>
      </c>
      <c r="V160" s="2">
        <v>23.5</v>
      </c>
      <c r="W160" s="2">
        <v>0.5</v>
      </c>
      <c r="X160" s="2">
        <v>0.79210939999999996</v>
      </c>
      <c r="Y160" s="2">
        <v>1.8695824000000001</v>
      </c>
      <c r="Z160" s="2">
        <v>0.52336419999999995</v>
      </c>
      <c r="AA160" s="2">
        <v>17.705823899999999</v>
      </c>
      <c r="AB160" s="2">
        <v>0.70799080000000003</v>
      </c>
      <c r="AC160" s="2">
        <v>1.0409695999999999</v>
      </c>
      <c r="AD160" s="2">
        <v>0.2800221</v>
      </c>
      <c r="AE160" s="2">
        <v>0.1340991</v>
      </c>
      <c r="AF160" s="2">
        <v>32.299999999999997</v>
      </c>
      <c r="AG160" s="2">
        <v>0.5</v>
      </c>
      <c r="AH160" s="2">
        <v>0.60220819999999997</v>
      </c>
      <c r="AI160" s="2">
        <v>2.6701055</v>
      </c>
      <c r="AJ160" s="2">
        <v>0.61661980000000005</v>
      </c>
      <c r="AK160" s="2">
        <v>25.446344400000001</v>
      </c>
      <c r="AL160" s="2">
        <v>0.92911529999999998</v>
      </c>
      <c r="AM160" s="2">
        <v>1.0926555</v>
      </c>
      <c r="AN160" s="2">
        <v>0.3347753</v>
      </c>
      <c r="AO160" s="2">
        <v>0.1158216</v>
      </c>
      <c r="AP160" s="2">
        <v>31.7</v>
      </c>
      <c r="AQ160" s="2">
        <v>0.5</v>
      </c>
      <c r="AR160" s="2">
        <v>0.57537479999999996</v>
      </c>
      <c r="AS160" s="2">
        <v>2.6443322</v>
      </c>
      <c r="AT160" s="2">
        <v>0.58390059999999999</v>
      </c>
      <c r="AU160" s="2">
        <v>25.107637400000002</v>
      </c>
      <c r="AV160" s="2">
        <v>0.89135489999999995</v>
      </c>
      <c r="AW160" s="2">
        <v>1.0191646000000001</v>
      </c>
      <c r="AX160" s="2">
        <v>0.31712279999999998</v>
      </c>
      <c r="AY160" s="2">
        <v>0.1129869</v>
      </c>
      <c r="AZ160" s="2">
        <v>29.1</v>
      </c>
      <c r="BA160" s="2">
        <v>0.5</v>
      </c>
      <c r="BB160" s="2">
        <v>0.4438146</v>
      </c>
      <c r="BC160" s="2">
        <v>2.1526589</v>
      </c>
      <c r="BD160" s="2">
        <v>0.48010740000000002</v>
      </c>
      <c r="BE160" s="2">
        <v>23.680734600000001</v>
      </c>
      <c r="BF160" s="2">
        <v>0.95918389999999998</v>
      </c>
      <c r="BG160" s="2">
        <v>0.57513539999999996</v>
      </c>
      <c r="BH160" s="2">
        <v>0.2937709</v>
      </c>
      <c r="BI160" s="2">
        <v>9.7012299999999996E-2</v>
      </c>
      <c r="BJ160" s="2">
        <v>31.7</v>
      </c>
      <c r="BK160" s="2">
        <v>0.5</v>
      </c>
      <c r="BL160" s="2">
        <v>0.57555690000000004</v>
      </c>
      <c r="BM160" s="2">
        <v>2.6580352999999999</v>
      </c>
      <c r="BN160" s="2">
        <v>0.60236659999999997</v>
      </c>
      <c r="BO160" s="2">
        <v>25.019855499999998</v>
      </c>
      <c r="BP160" s="2">
        <v>0.92152670000000003</v>
      </c>
      <c r="BQ160" s="2">
        <v>1.0495467000000001</v>
      </c>
      <c r="BR160" s="2">
        <v>0.32813599999999998</v>
      </c>
      <c r="BS160" s="2">
        <v>0.1129869</v>
      </c>
      <c r="BT160" s="2">
        <v>27.9</v>
      </c>
      <c r="BU160" s="2">
        <v>0.5</v>
      </c>
      <c r="BV160" s="2">
        <v>0.18546609999999999</v>
      </c>
      <c r="BW160" s="2">
        <v>2.5355823000000002</v>
      </c>
      <c r="BX160" s="2">
        <v>0.56861260000000002</v>
      </c>
      <c r="BY160" s="2">
        <v>21.9764442</v>
      </c>
      <c r="BZ160" s="2">
        <v>0.9743212</v>
      </c>
      <c r="CA160" s="2">
        <v>0.84614310000000004</v>
      </c>
      <c r="CB160" s="2">
        <v>0.31358459999999999</v>
      </c>
      <c r="CC160" s="2">
        <v>6.73126E-2</v>
      </c>
      <c r="CD160" s="2">
        <v>29.1</v>
      </c>
      <c r="CE160" s="2">
        <v>0.5</v>
      </c>
      <c r="CF160" s="2">
        <v>0.4271393</v>
      </c>
      <c r="CG160" s="2">
        <v>2.2457201000000002</v>
      </c>
      <c r="CH160" s="2">
        <v>0.4071475</v>
      </c>
      <c r="CI160" s="2">
        <v>23.9539261</v>
      </c>
      <c r="CJ160" s="2">
        <v>0.53356749999999997</v>
      </c>
      <c r="CK160" s="2">
        <v>0.78415440000000003</v>
      </c>
      <c r="CL160" s="2">
        <v>0.23895330000000001</v>
      </c>
      <c r="CM160" s="2">
        <v>8.1618899999999994E-2</v>
      </c>
      <c r="CO160" t="str">
        <f t="shared" si="206"/>
        <v>MT_Lincoln0018</v>
      </c>
      <c r="CP160">
        <f t="shared" si="207"/>
        <v>32.299999999999997</v>
      </c>
      <c r="CQ160">
        <f t="shared" si="208"/>
        <v>0.5</v>
      </c>
      <c r="CR160">
        <f t="shared" si="209"/>
        <v>0.60226840000000004</v>
      </c>
      <c r="CS160">
        <f t="shared" si="210"/>
        <v>2.6703725</v>
      </c>
      <c r="CT160">
        <f t="shared" si="211"/>
        <v>0.61674119999999999</v>
      </c>
      <c r="CU160">
        <f t="shared" si="212"/>
        <v>25.448888799999999</v>
      </c>
      <c r="CV160">
        <f t="shared" si="213"/>
        <v>0.92920820000000004</v>
      </c>
      <c r="CW160">
        <f t="shared" si="214"/>
        <v>1.0929685</v>
      </c>
      <c r="CX160">
        <f t="shared" si="215"/>
        <v>0.33483990000000002</v>
      </c>
      <c r="CY160">
        <f t="shared" si="216"/>
        <v>0.1158216</v>
      </c>
      <c r="CZ160">
        <f t="shared" si="217"/>
        <v>11.40000000000002</v>
      </c>
      <c r="DA160">
        <f t="shared" si="218"/>
        <v>0.5</v>
      </c>
      <c r="DB160">
        <f t="shared" si="219"/>
        <v>-1.3981400000000255E-2</v>
      </c>
      <c r="DC160">
        <f t="shared" si="220"/>
        <v>0.75378170000000022</v>
      </c>
      <c r="DD160">
        <f t="shared" si="221"/>
        <v>6.4683000000000157E-2</v>
      </c>
      <c r="DE160">
        <f t="shared" si="222"/>
        <v>10.197433300000007</v>
      </c>
      <c r="DF160">
        <f t="shared" si="223"/>
        <v>0.33516589999999968</v>
      </c>
      <c r="DG160">
        <f t="shared" si="224"/>
        <v>-0.20131399999999999</v>
      </c>
      <c r="DH160">
        <f t="shared" si="225"/>
        <v>9.0852699999999814E-2</v>
      </c>
      <c r="DI160">
        <f t="shared" si="226"/>
        <v>2.6908700000000008E-2</v>
      </c>
      <c r="DJ160">
        <f t="shared" si="227"/>
        <v>9.9999999999994316E-2</v>
      </c>
      <c r="DK160">
        <f t="shared" si="228"/>
        <v>0</v>
      </c>
      <c r="DL160">
        <f t="shared" si="229"/>
        <v>2.0402999999999949E-3</v>
      </c>
      <c r="DM160">
        <f t="shared" si="230"/>
        <v>0</v>
      </c>
      <c r="DN160">
        <f t="shared" si="231"/>
        <v>1.6988499999999962E-2</v>
      </c>
      <c r="DO160">
        <f t="shared" si="232"/>
        <v>0</v>
      </c>
      <c r="DP160">
        <f t="shared" si="233"/>
        <v>6.6452000000000178E-3</v>
      </c>
      <c r="DQ160">
        <f t="shared" si="234"/>
        <v>5.1272299999999937E-2</v>
      </c>
      <c r="DR160">
        <f t="shared" si="235"/>
        <v>6.4729000000000037E-3</v>
      </c>
      <c r="DS160">
        <f t="shared" si="236"/>
        <v>0</v>
      </c>
      <c r="DT160">
        <f t="shared" si="237"/>
        <v>8.7999999999999972</v>
      </c>
      <c r="DU160">
        <f t="shared" si="238"/>
        <v>0</v>
      </c>
      <c r="DV160">
        <f t="shared" si="239"/>
        <v>-0.18984099999999993</v>
      </c>
      <c r="DW160">
        <f t="shared" si="240"/>
        <v>0.80079009999999995</v>
      </c>
      <c r="DX160">
        <f t="shared" si="241"/>
        <v>9.3377000000000043E-2</v>
      </c>
      <c r="DY160">
        <f t="shared" si="242"/>
        <v>7.7430649000000003</v>
      </c>
      <c r="DZ160">
        <f t="shared" si="243"/>
        <v>0.22121740000000001</v>
      </c>
      <c r="EA160">
        <f t="shared" si="244"/>
        <v>5.199890000000007E-2</v>
      </c>
      <c r="EB160">
        <f t="shared" si="245"/>
        <v>5.4817800000000028E-2</v>
      </c>
      <c r="EC160">
        <f t="shared" si="246"/>
        <v>-1.8277500000000002E-2</v>
      </c>
      <c r="ED160">
        <f t="shared" si="247"/>
        <v>0</v>
      </c>
      <c r="EE160">
        <f t="shared" si="248"/>
        <v>0</v>
      </c>
      <c r="EF160">
        <f t="shared" si="249"/>
        <v>6.0200000000065756E-5</v>
      </c>
      <c r="EG160">
        <f t="shared" si="250"/>
        <v>2.6700000000001722E-4</v>
      </c>
      <c r="EH160">
        <f t="shared" si="251"/>
        <v>1.2139999999993822E-4</v>
      </c>
      <c r="EI160">
        <f t="shared" si="252"/>
        <v>2.5443999999978928E-3</v>
      </c>
      <c r="EJ160">
        <f t="shared" si="253"/>
        <v>9.2900000000062377E-5</v>
      </c>
      <c r="EK160">
        <f t="shared" si="254"/>
        <v>3.1300000000000772E-4</v>
      </c>
      <c r="EL160">
        <f t="shared" si="255"/>
        <v>6.4600000000025748E-5</v>
      </c>
      <c r="EM160">
        <f t="shared" si="256"/>
        <v>0</v>
      </c>
      <c r="EN160">
        <f t="shared" si="257"/>
        <v>0.59999999999999787</v>
      </c>
      <c r="EO160">
        <f t="shared" si="258"/>
        <v>0</v>
      </c>
      <c r="EP160">
        <f t="shared" si="259"/>
        <v>2.6893600000000073E-2</v>
      </c>
      <c r="EQ160">
        <f t="shared" si="260"/>
        <v>2.6040300000000016E-2</v>
      </c>
      <c r="ER160">
        <f t="shared" si="261"/>
        <v>3.2840599999999998E-2</v>
      </c>
      <c r="ES160">
        <f t="shared" si="262"/>
        <v>0.34125139999999732</v>
      </c>
      <c r="ET160">
        <f t="shared" si="263"/>
        <v>3.785330000000009E-2</v>
      </c>
      <c r="EU160">
        <f t="shared" si="264"/>
        <v>7.3803899999999922E-2</v>
      </c>
      <c r="EV160">
        <f t="shared" si="265"/>
        <v>1.7717100000000041E-2</v>
      </c>
      <c r="EW160">
        <f t="shared" si="266"/>
        <v>2.8346999999999956E-3</v>
      </c>
      <c r="EX160">
        <f t="shared" si="267"/>
        <v>3.1999999999999957</v>
      </c>
      <c r="EY160">
        <f t="shared" si="268"/>
        <v>0</v>
      </c>
      <c r="EZ160">
        <f t="shared" si="269"/>
        <v>0.15845380000000003</v>
      </c>
      <c r="FA160">
        <f t="shared" si="270"/>
        <v>0.5177136</v>
      </c>
      <c r="FB160">
        <f t="shared" si="271"/>
        <v>0.13663379999999997</v>
      </c>
      <c r="FC160">
        <f t="shared" si="272"/>
        <v>1.7681541999999979</v>
      </c>
      <c r="FD160">
        <f t="shared" si="273"/>
        <v>-2.9975699999999939E-2</v>
      </c>
      <c r="FE160">
        <f t="shared" si="274"/>
        <v>0.51783310000000005</v>
      </c>
      <c r="FF160">
        <f t="shared" si="275"/>
        <v>4.1069000000000022E-2</v>
      </c>
      <c r="FG160">
        <f t="shared" si="276"/>
        <v>1.8809300000000001E-2</v>
      </c>
      <c r="FH160">
        <f t="shared" si="277"/>
        <v>0.59999999999999787</v>
      </c>
      <c r="FI160">
        <f t="shared" si="278"/>
        <v>0</v>
      </c>
      <c r="FJ160">
        <f t="shared" si="279"/>
        <v>2.6711499999999999E-2</v>
      </c>
      <c r="FK160">
        <f t="shared" si="280"/>
        <v>1.2337200000000159E-2</v>
      </c>
      <c r="FL160">
        <f t="shared" si="281"/>
        <v>1.4374600000000015E-2</v>
      </c>
      <c r="FM160">
        <f t="shared" si="282"/>
        <v>0.42903330000000039</v>
      </c>
      <c r="FN160">
        <f t="shared" si="283"/>
        <v>7.6815000000000078E-3</v>
      </c>
      <c r="FO160">
        <f t="shared" si="284"/>
        <v>4.3421799999999955E-2</v>
      </c>
      <c r="FP160">
        <f t="shared" si="285"/>
        <v>6.7039000000000404E-3</v>
      </c>
      <c r="FQ160">
        <f t="shared" si="286"/>
        <v>2.8346999999999956E-3</v>
      </c>
      <c r="FR160">
        <f t="shared" si="287"/>
        <v>4.3999999999999986</v>
      </c>
      <c r="FS160">
        <f t="shared" si="288"/>
        <v>0</v>
      </c>
      <c r="FT160">
        <f t="shared" si="289"/>
        <v>0.41680230000000007</v>
      </c>
      <c r="FU160">
        <f t="shared" si="290"/>
        <v>0.13479019999999986</v>
      </c>
      <c r="FV160">
        <f t="shared" si="291"/>
        <v>4.8128599999999966E-2</v>
      </c>
      <c r="FW160">
        <f t="shared" si="292"/>
        <v>3.4724445999999993</v>
      </c>
      <c r="FX160">
        <f t="shared" si="293"/>
        <v>-4.5112999999999959E-2</v>
      </c>
      <c r="FY160">
        <f t="shared" si="294"/>
        <v>0.24682539999999997</v>
      </c>
      <c r="FZ160">
        <f t="shared" si="295"/>
        <v>2.1255300000000033E-2</v>
      </c>
      <c r="GA160">
        <f t="shared" si="296"/>
        <v>4.8508999999999997E-2</v>
      </c>
      <c r="GB160">
        <f t="shared" si="297"/>
        <v>3.1999999999999957</v>
      </c>
      <c r="GC160">
        <f t="shared" si="298"/>
        <v>0</v>
      </c>
      <c r="GD160">
        <f t="shared" si="299"/>
        <v>0.17512910000000004</v>
      </c>
      <c r="GE160">
        <f t="shared" si="300"/>
        <v>0.42465239999999982</v>
      </c>
      <c r="GF160">
        <f t="shared" si="301"/>
        <v>0.20959369999999999</v>
      </c>
      <c r="GG160">
        <f t="shared" si="302"/>
        <v>1.4949626999999985</v>
      </c>
      <c r="GH160">
        <f t="shared" si="303"/>
        <v>0.39564070000000007</v>
      </c>
      <c r="GI160">
        <f t="shared" si="304"/>
        <v>0.30881409999999998</v>
      </c>
      <c r="GJ160">
        <f t="shared" si="305"/>
        <v>9.5886600000000016E-2</v>
      </c>
      <c r="GK160">
        <f t="shared" si="306"/>
        <v>3.4202700000000003E-2</v>
      </c>
    </row>
    <row r="161" spans="1:193" x14ac:dyDescent="0.25">
      <c r="A161" t="s">
        <v>503</v>
      </c>
      <c r="B161">
        <v>26</v>
      </c>
      <c r="C161">
        <v>0.5</v>
      </c>
      <c r="D161">
        <v>1.1545429</v>
      </c>
      <c r="E161">
        <v>1.7641713999999999</v>
      </c>
      <c r="F161">
        <v>0.76389850000000004</v>
      </c>
      <c r="G161">
        <v>18.354532200000001</v>
      </c>
      <c r="H161">
        <v>1.1297679</v>
      </c>
      <c r="I161">
        <v>1.5795634000000001</v>
      </c>
      <c r="J161">
        <v>0.59025099999999997</v>
      </c>
      <c r="K161">
        <v>0.19660520000000001</v>
      </c>
      <c r="L161" s="2">
        <v>25.8</v>
      </c>
      <c r="M161" s="2">
        <v>0.5</v>
      </c>
      <c r="N161" s="2">
        <v>1.1500087000000001</v>
      </c>
      <c r="O161" s="2">
        <v>1.7641713999999999</v>
      </c>
      <c r="P161" s="2">
        <v>0.7350662</v>
      </c>
      <c r="Q161" s="2">
        <v>18.354532200000001</v>
      </c>
      <c r="R161" s="2">
        <v>1.1216773</v>
      </c>
      <c r="S161" s="2">
        <v>1.4879583999999999</v>
      </c>
      <c r="T161" s="2">
        <v>0.57122490000000004</v>
      </c>
      <c r="U161" s="2">
        <v>0.19660520000000001</v>
      </c>
      <c r="V161" s="2">
        <v>19.399999999999999</v>
      </c>
      <c r="W161" s="2">
        <v>0.5</v>
      </c>
      <c r="X161" s="2">
        <v>0.51442540000000003</v>
      </c>
      <c r="Y161" s="2">
        <v>1.2089780999999999</v>
      </c>
      <c r="Z161" s="2">
        <v>1.1984049999999999</v>
      </c>
      <c r="AA161" s="2">
        <v>10.1873045</v>
      </c>
      <c r="AB161" s="2">
        <v>1.1401838</v>
      </c>
      <c r="AC161" s="2">
        <v>3.3290603000000001</v>
      </c>
      <c r="AD161" s="2">
        <v>0.81622159999999999</v>
      </c>
      <c r="AE161" s="2">
        <v>0.59038619999999997</v>
      </c>
      <c r="AF161" s="2">
        <v>26</v>
      </c>
      <c r="AG161" s="2">
        <v>0.5</v>
      </c>
      <c r="AH161" s="2">
        <v>1.1544274000000001</v>
      </c>
      <c r="AI161" s="2">
        <v>1.7639948999999999</v>
      </c>
      <c r="AJ161" s="2">
        <v>0.76337980000000005</v>
      </c>
      <c r="AK161" s="2">
        <v>18.3526974</v>
      </c>
      <c r="AL161" s="2">
        <v>1.1291469000000001</v>
      </c>
      <c r="AM161" s="2">
        <v>1.5784357</v>
      </c>
      <c r="AN161" s="2">
        <v>0.58984349999999997</v>
      </c>
      <c r="AO161" s="2">
        <v>0.19660520000000001</v>
      </c>
      <c r="AP161" s="2">
        <v>25</v>
      </c>
      <c r="AQ161" s="2">
        <v>0.5</v>
      </c>
      <c r="AR161" s="2">
        <v>1.0918509999999999</v>
      </c>
      <c r="AS161" s="2">
        <v>1.6727396000000001</v>
      </c>
      <c r="AT161" s="2">
        <v>0.64051740000000001</v>
      </c>
      <c r="AU161" s="2">
        <v>18.303752899999999</v>
      </c>
      <c r="AV161" s="2">
        <v>0.99582230000000005</v>
      </c>
      <c r="AW161" s="2">
        <v>1.2575946</v>
      </c>
      <c r="AX161" s="2">
        <v>0.49706450000000002</v>
      </c>
      <c r="AY161" s="2">
        <v>8.5865800000000006E-2</v>
      </c>
      <c r="AZ161" s="2">
        <v>24.8</v>
      </c>
      <c r="BA161" s="2">
        <v>0.5</v>
      </c>
      <c r="BB161" s="2">
        <v>1.097952</v>
      </c>
      <c r="BC161" s="2">
        <v>1.5222154999999999</v>
      </c>
      <c r="BD161" s="2">
        <v>0.59288680000000005</v>
      </c>
      <c r="BE161" s="2">
        <v>18.5346355</v>
      </c>
      <c r="BF161" s="2">
        <v>1.0400958</v>
      </c>
      <c r="BG161" s="2">
        <v>1.047282</v>
      </c>
      <c r="BH161" s="2">
        <v>0.47266999999999998</v>
      </c>
      <c r="BI161" s="2">
        <v>8.5865800000000006E-2</v>
      </c>
      <c r="BJ161" s="2">
        <v>25.9</v>
      </c>
      <c r="BK161" s="2">
        <v>0.5</v>
      </c>
      <c r="BL161" s="2">
        <v>1.1535865999999999</v>
      </c>
      <c r="BM161" s="2">
        <v>1.7617966</v>
      </c>
      <c r="BN161" s="2">
        <v>0.74851699999999999</v>
      </c>
      <c r="BO161" s="2">
        <v>18.334716799999999</v>
      </c>
      <c r="BP161" s="2">
        <v>1.1096585999999999</v>
      </c>
      <c r="BQ161" s="2">
        <v>1.5468166999999999</v>
      </c>
      <c r="BR161" s="2">
        <v>0.5783121</v>
      </c>
      <c r="BS161" s="2">
        <v>0.19660520000000001</v>
      </c>
      <c r="BT161" s="2">
        <v>24</v>
      </c>
      <c r="BU161" s="2">
        <v>0.5</v>
      </c>
      <c r="BV161" s="2">
        <v>0.67516949999999998</v>
      </c>
      <c r="BW161" s="2">
        <v>1.6065642</v>
      </c>
      <c r="BX161" s="2">
        <v>1.1402212</v>
      </c>
      <c r="BY161" s="2">
        <v>14.8011999</v>
      </c>
      <c r="BZ161" s="2">
        <v>1.314513</v>
      </c>
      <c r="CA161" s="2">
        <v>2.8629946999999998</v>
      </c>
      <c r="CB161" s="2">
        <v>0.80480160000000001</v>
      </c>
      <c r="CC161" s="2">
        <v>0.37950970000000001</v>
      </c>
      <c r="CD161" s="2">
        <v>24.3</v>
      </c>
      <c r="CE161" s="2">
        <v>0.5</v>
      </c>
      <c r="CF161" s="2">
        <v>0.68269789999999997</v>
      </c>
      <c r="CG161" s="2">
        <v>1.6535196999999999</v>
      </c>
      <c r="CH161" s="2">
        <v>0.53296489999999996</v>
      </c>
      <c r="CI161" s="2">
        <v>18.564247099999999</v>
      </c>
      <c r="CJ161" s="2">
        <v>0.64933920000000001</v>
      </c>
      <c r="CK161" s="2">
        <v>1.2587623999999999</v>
      </c>
      <c r="CL161" s="2">
        <v>0.3838068</v>
      </c>
      <c r="CM161" s="2">
        <v>8.5865800000000006E-2</v>
      </c>
      <c r="CO161" t="str">
        <f t="shared" si="206"/>
        <v>MT_Missoula0031</v>
      </c>
      <c r="CP161">
        <f t="shared" si="207"/>
        <v>26</v>
      </c>
      <c r="CQ161">
        <f t="shared" si="208"/>
        <v>0.5</v>
      </c>
      <c r="CR161">
        <f t="shared" si="209"/>
        <v>1.1545429</v>
      </c>
      <c r="CS161">
        <f t="shared" si="210"/>
        <v>1.7641713999999999</v>
      </c>
      <c r="CT161">
        <f t="shared" si="211"/>
        <v>0.76389850000000004</v>
      </c>
      <c r="CU161">
        <f t="shared" si="212"/>
        <v>18.354532200000001</v>
      </c>
      <c r="CV161">
        <f t="shared" si="213"/>
        <v>1.1297679</v>
      </c>
      <c r="CW161">
        <f t="shared" si="214"/>
        <v>1.5795634000000001</v>
      </c>
      <c r="CX161">
        <f t="shared" si="215"/>
        <v>0.59025099999999997</v>
      </c>
      <c r="CY161">
        <f t="shared" si="216"/>
        <v>0.19660520000000001</v>
      </c>
      <c r="CZ161">
        <f t="shared" si="217"/>
        <v>13.2</v>
      </c>
      <c r="DA161">
        <f t="shared" si="218"/>
        <v>0.5</v>
      </c>
      <c r="DB161">
        <f t="shared" si="219"/>
        <v>-0.56168180000000012</v>
      </c>
      <c r="DC161">
        <f t="shared" si="220"/>
        <v>0.60478020000000021</v>
      </c>
      <c r="DD161">
        <f t="shared" si="221"/>
        <v>1.0046687999999997</v>
      </c>
      <c r="DE161">
        <f t="shared" si="222"/>
        <v>6.9513608999999903</v>
      </c>
      <c r="DF161">
        <f t="shared" si="223"/>
        <v>0.59206159999999974</v>
      </c>
      <c r="DG161">
        <f t="shared" si="224"/>
        <v>3.3119609999999993</v>
      </c>
      <c r="DH161">
        <f t="shared" si="225"/>
        <v>0.58218800000000015</v>
      </c>
      <c r="DI161">
        <f t="shared" si="226"/>
        <v>0.44107249999999998</v>
      </c>
      <c r="DJ161">
        <f t="shared" si="227"/>
        <v>0.19999999999999929</v>
      </c>
      <c r="DK161">
        <f t="shared" si="228"/>
        <v>0</v>
      </c>
      <c r="DL161">
        <f t="shared" si="229"/>
        <v>4.5341999999999327E-3</v>
      </c>
      <c r="DM161">
        <f t="shared" si="230"/>
        <v>0</v>
      </c>
      <c r="DN161">
        <f t="shared" si="231"/>
        <v>2.8832300000000033E-2</v>
      </c>
      <c r="DO161">
        <f t="shared" si="232"/>
        <v>0</v>
      </c>
      <c r="DP161">
        <f t="shared" si="233"/>
        <v>8.0906000000000589E-3</v>
      </c>
      <c r="DQ161">
        <f t="shared" si="234"/>
        <v>9.1605000000000159E-2</v>
      </c>
      <c r="DR161">
        <f t="shared" si="235"/>
        <v>1.9026099999999935E-2</v>
      </c>
      <c r="DS161">
        <f t="shared" si="236"/>
        <v>0</v>
      </c>
      <c r="DT161">
        <f t="shared" si="237"/>
        <v>6.6000000000000014</v>
      </c>
      <c r="DU161">
        <f t="shared" si="238"/>
        <v>0</v>
      </c>
      <c r="DV161">
        <f t="shared" si="239"/>
        <v>0.64011750000000001</v>
      </c>
      <c r="DW161">
        <f t="shared" si="240"/>
        <v>0.5551933</v>
      </c>
      <c r="DX161">
        <f t="shared" si="241"/>
        <v>-0.43450649999999991</v>
      </c>
      <c r="DY161">
        <f t="shared" si="242"/>
        <v>8.1672277000000015</v>
      </c>
      <c r="DZ161">
        <f t="shared" si="243"/>
        <v>-1.0415899999999922E-2</v>
      </c>
      <c r="EA161">
        <f t="shared" si="244"/>
        <v>-1.7494969</v>
      </c>
      <c r="EB161">
        <f t="shared" si="245"/>
        <v>-0.22597060000000002</v>
      </c>
      <c r="EC161">
        <f t="shared" si="246"/>
        <v>-0.39378099999999994</v>
      </c>
      <c r="ED161">
        <f t="shared" si="247"/>
        <v>0</v>
      </c>
      <c r="EE161">
        <f t="shared" si="248"/>
        <v>0</v>
      </c>
      <c r="EF161">
        <f t="shared" si="249"/>
        <v>1.154999999999351E-4</v>
      </c>
      <c r="EG161">
        <f t="shared" si="250"/>
        <v>1.7650000000002386E-4</v>
      </c>
      <c r="EH161">
        <f t="shared" si="251"/>
        <v>5.1869999999998306E-4</v>
      </c>
      <c r="EI161">
        <f t="shared" si="252"/>
        <v>1.8348000000010245E-3</v>
      </c>
      <c r="EJ161">
        <f t="shared" si="253"/>
        <v>6.2099999999998268E-4</v>
      </c>
      <c r="EK161">
        <f t="shared" si="254"/>
        <v>1.1277000000000648E-3</v>
      </c>
      <c r="EL161">
        <f t="shared" si="255"/>
        <v>4.0750000000000508E-4</v>
      </c>
      <c r="EM161">
        <f t="shared" si="256"/>
        <v>0</v>
      </c>
      <c r="EN161">
        <f t="shared" si="257"/>
        <v>1</v>
      </c>
      <c r="EO161">
        <f t="shared" si="258"/>
        <v>0</v>
      </c>
      <c r="EP161">
        <f t="shared" si="259"/>
        <v>6.2691900000000134E-2</v>
      </c>
      <c r="EQ161">
        <f t="shared" si="260"/>
        <v>9.1431799999999841E-2</v>
      </c>
      <c r="ER161">
        <f t="shared" si="261"/>
        <v>0.12338110000000002</v>
      </c>
      <c r="ES161">
        <f t="shared" si="262"/>
        <v>5.0779300000002081E-2</v>
      </c>
      <c r="ET161">
        <f t="shared" si="263"/>
        <v>0.1339456</v>
      </c>
      <c r="EU161">
        <f t="shared" si="264"/>
        <v>0.32196880000000005</v>
      </c>
      <c r="EV161">
        <f t="shared" si="265"/>
        <v>9.318649999999995E-2</v>
      </c>
      <c r="EW161">
        <f t="shared" si="266"/>
        <v>0.1107394</v>
      </c>
      <c r="EX161">
        <f t="shared" si="267"/>
        <v>1.1999999999999993</v>
      </c>
      <c r="EY161">
        <f t="shared" si="268"/>
        <v>0</v>
      </c>
      <c r="EZ161">
        <f t="shared" si="269"/>
        <v>5.65909E-2</v>
      </c>
      <c r="FA161">
        <f t="shared" si="270"/>
        <v>0.2419559</v>
      </c>
      <c r="FB161">
        <f t="shared" si="271"/>
        <v>0.17101169999999999</v>
      </c>
      <c r="FC161">
        <f t="shared" si="272"/>
        <v>-0.18010329999999897</v>
      </c>
      <c r="FD161">
        <f t="shared" si="273"/>
        <v>8.9672100000000032E-2</v>
      </c>
      <c r="FE161">
        <f t="shared" si="274"/>
        <v>0.53228140000000002</v>
      </c>
      <c r="FF161">
        <f t="shared" si="275"/>
        <v>0.11758099999999999</v>
      </c>
      <c r="FG161">
        <f t="shared" si="276"/>
        <v>0.1107394</v>
      </c>
      <c r="FH161">
        <f t="shared" si="277"/>
        <v>0.10000000000000142</v>
      </c>
      <c r="FI161">
        <f t="shared" si="278"/>
        <v>0</v>
      </c>
      <c r="FJ161">
        <f t="shared" si="279"/>
        <v>9.5630000000013204E-4</v>
      </c>
      <c r="FK161">
        <f t="shared" si="280"/>
        <v>2.3747999999998992E-3</v>
      </c>
      <c r="FL161">
        <f t="shared" si="281"/>
        <v>1.5381500000000048E-2</v>
      </c>
      <c r="FM161">
        <f t="shared" si="282"/>
        <v>1.981540000000237E-2</v>
      </c>
      <c r="FN161">
        <f t="shared" si="283"/>
        <v>2.0109300000000108E-2</v>
      </c>
      <c r="FO161">
        <f t="shared" si="284"/>
        <v>3.2746700000000128E-2</v>
      </c>
      <c r="FP161">
        <f t="shared" si="285"/>
        <v>1.1938899999999975E-2</v>
      </c>
      <c r="FQ161">
        <f t="shared" si="286"/>
        <v>0</v>
      </c>
      <c r="FR161">
        <f t="shared" si="287"/>
        <v>2</v>
      </c>
      <c r="FS161">
        <f t="shared" si="288"/>
        <v>0</v>
      </c>
      <c r="FT161">
        <f t="shared" si="289"/>
        <v>0.47937340000000006</v>
      </c>
      <c r="FU161">
        <f t="shared" si="290"/>
        <v>0.15760719999999995</v>
      </c>
      <c r="FV161">
        <f t="shared" si="291"/>
        <v>-0.37632270000000001</v>
      </c>
      <c r="FW161">
        <f t="shared" si="292"/>
        <v>3.553332300000001</v>
      </c>
      <c r="FX161">
        <f t="shared" si="293"/>
        <v>-0.1847451</v>
      </c>
      <c r="FY161">
        <f t="shared" si="294"/>
        <v>-1.2834312999999997</v>
      </c>
      <c r="FZ161">
        <f t="shared" si="295"/>
        <v>-0.21455060000000004</v>
      </c>
      <c r="GA161">
        <f t="shared" si="296"/>
        <v>-0.1829045</v>
      </c>
      <c r="GB161">
        <f t="shared" si="297"/>
        <v>1.6999999999999993</v>
      </c>
      <c r="GC161">
        <f t="shared" si="298"/>
        <v>0</v>
      </c>
      <c r="GD161">
        <f t="shared" si="299"/>
        <v>0.47184500000000007</v>
      </c>
      <c r="GE161">
        <f t="shared" si="300"/>
        <v>0.11065170000000002</v>
      </c>
      <c r="GF161">
        <f t="shared" si="301"/>
        <v>0.23093360000000007</v>
      </c>
      <c r="GG161">
        <f t="shared" si="302"/>
        <v>-0.20971489999999804</v>
      </c>
      <c r="GH161">
        <f t="shared" si="303"/>
        <v>0.48042870000000004</v>
      </c>
      <c r="GI161">
        <f t="shared" si="304"/>
        <v>0.32080100000000011</v>
      </c>
      <c r="GJ161">
        <f t="shared" si="305"/>
        <v>0.20644419999999997</v>
      </c>
      <c r="GK161">
        <f t="shared" si="306"/>
        <v>0.1107394</v>
      </c>
    </row>
    <row r="162" spans="1:193" x14ac:dyDescent="0.25">
      <c r="A162" t="s">
        <v>504</v>
      </c>
      <c r="B162">
        <v>29.4</v>
      </c>
      <c r="C162">
        <v>0.5</v>
      </c>
      <c r="D162">
        <v>0.75134160000000005</v>
      </c>
      <c r="E162">
        <v>1.1052382999999999</v>
      </c>
      <c r="F162">
        <v>0.70405300000000004</v>
      </c>
      <c r="G162">
        <v>23.1200008</v>
      </c>
      <c r="H162">
        <v>1.0591826</v>
      </c>
      <c r="I162">
        <v>1.5629597</v>
      </c>
      <c r="J162">
        <v>0.44336950000000003</v>
      </c>
      <c r="K162">
        <v>0.15385650000000001</v>
      </c>
      <c r="L162" s="2">
        <v>29.2</v>
      </c>
      <c r="M162" s="2">
        <v>0.5</v>
      </c>
      <c r="N162" s="2">
        <v>0.74738950000000004</v>
      </c>
      <c r="O162" s="2">
        <v>1.1052382999999999</v>
      </c>
      <c r="P162" s="2">
        <v>0.67092549999999995</v>
      </c>
      <c r="Q162" s="2">
        <v>23.1200008</v>
      </c>
      <c r="R162" s="2">
        <v>1.0517856999999999</v>
      </c>
      <c r="S162" s="2">
        <v>1.4547817999999999</v>
      </c>
      <c r="T162" s="2">
        <v>0.42326039999999998</v>
      </c>
      <c r="U162" s="2">
        <v>0.15385650000000001</v>
      </c>
      <c r="V162" s="2">
        <v>17.8</v>
      </c>
      <c r="W162" s="2">
        <v>0.5</v>
      </c>
      <c r="X162" s="2">
        <v>0.91990919999999998</v>
      </c>
      <c r="Y162" s="2">
        <v>0.534497</v>
      </c>
      <c r="Z162" s="2">
        <v>0.43361519999999998</v>
      </c>
      <c r="AA162" s="2">
        <v>13.4909096</v>
      </c>
      <c r="AB162" s="2">
        <v>0.7463687</v>
      </c>
      <c r="AC162" s="2">
        <v>0.79302810000000001</v>
      </c>
      <c r="AD162" s="2">
        <v>0.31023129999999999</v>
      </c>
      <c r="AE162" s="2">
        <v>0.1288395</v>
      </c>
      <c r="AF162" s="2">
        <v>29.3</v>
      </c>
      <c r="AG162" s="2">
        <v>0.5</v>
      </c>
      <c r="AH162" s="2">
        <v>0.7512664</v>
      </c>
      <c r="AI162" s="2">
        <v>1.1051276999999999</v>
      </c>
      <c r="AJ162" s="2">
        <v>0.70316990000000001</v>
      </c>
      <c r="AK162" s="2">
        <v>23.1176891</v>
      </c>
      <c r="AL162" s="2">
        <v>1.0576687</v>
      </c>
      <c r="AM162" s="2">
        <v>1.5611472</v>
      </c>
      <c r="AN162" s="2">
        <v>0.4428069</v>
      </c>
      <c r="AO162" s="2">
        <v>0.15385650000000001</v>
      </c>
      <c r="AP162" s="2">
        <v>29</v>
      </c>
      <c r="AQ162" s="2">
        <v>0.5</v>
      </c>
      <c r="AR162" s="2">
        <v>0.74997389999999997</v>
      </c>
      <c r="AS162" s="2">
        <v>1.09781</v>
      </c>
      <c r="AT162" s="2">
        <v>0.65208600000000005</v>
      </c>
      <c r="AU162" s="2">
        <v>23.009786600000002</v>
      </c>
      <c r="AV162" s="2">
        <v>0.975441</v>
      </c>
      <c r="AW162" s="2">
        <v>1.4521474000000001</v>
      </c>
      <c r="AX162" s="2">
        <v>0.41052040000000001</v>
      </c>
      <c r="AY162" s="2">
        <v>0.15385650000000001</v>
      </c>
      <c r="AZ162" s="2">
        <v>27.3</v>
      </c>
      <c r="BA162" s="2">
        <v>0.5</v>
      </c>
      <c r="BB162" s="2">
        <v>0.6952159</v>
      </c>
      <c r="BC162" s="2">
        <v>1.1182448</v>
      </c>
      <c r="BD162" s="2">
        <v>0.56137619999999999</v>
      </c>
      <c r="BE162" s="2">
        <v>21.949480099999999</v>
      </c>
      <c r="BF162" s="2">
        <v>1.0240978999999999</v>
      </c>
      <c r="BG162" s="2">
        <v>1.1017402000000001</v>
      </c>
      <c r="BH162" s="2">
        <v>0.35813080000000003</v>
      </c>
      <c r="BI162" s="2">
        <v>9.0254899999999999E-2</v>
      </c>
      <c r="BJ162" s="2">
        <v>29.1</v>
      </c>
      <c r="BK162" s="2">
        <v>0.5</v>
      </c>
      <c r="BL162" s="2">
        <v>0.74985299999999999</v>
      </c>
      <c r="BM162" s="2">
        <v>1.1017014999999999</v>
      </c>
      <c r="BN162" s="2">
        <v>0.67170929999999995</v>
      </c>
      <c r="BO162" s="2">
        <v>23.044395399999999</v>
      </c>
      <c r="BP162" s="2">
        <v>1.0124209</v>
      </c>
      <c r="BQ162" s="2">
        <v>1.4895164999999999</v>
      </c>
      <c r="BR162" s="2">
        <v>0.42299209999999998</v>
      </c>
      <c r="BS162" s="2">
        <v>0.15385650000000001</v>
      </c>
      <c r="BT162" s="2">
        <v>21.9</v>
      </c>
      <c r="BU162" s="2">
        <v>0.5</v>
      </c>
      <c r="BV162" s="2">
        <v>0.44233640000000002</v>
      </c>
      <c r="BW162" s="2">
        <v>0.95484270000000004</v>
      </c>
      <c r="BX162" s="2">
        <v>0.53355160000000001</v>
      </c>
      <c r="BY162" s="2">
        <v>17.092693300000001</v>
      </c>
      <c r="BZ162" s="2">
        <v>0.83187900000000004</v>
      </c>
      <c r="CA162" s="2">
        <v>1.1623389</v>
      </c>
      <c r="CB162" s="2">
        <v>0.33718290000000001</v>
      </c>
      <c r="CC162" s="2">
        <v>7.3746199999999998E-2</v>
      </c>
      <c r="CD162" s="2">
        <v>26.5</v>
      </c>
      <c r="CE162" s="2">
        <v>0.5</v>
      </c>
      <c r="CF162" s="2">
        <v>0.6617731</v>
      </c>
      <c r="CG162" s="2">
        <v>1.5652165</v>
      </c>
      <c r="CH162" s="2">
        <v>0.35075919999999999</v>
      </c>
      <c r="CI162" s="2">
        <v>21.917997400000001</v>
      </c>
      <c r="CJ162" s="2">
        <v>0.4507487</v>
      </c>
      <c r="CK162" s="2">
        <v>0.79204609999999998</v>
      </c>
      <c r="CL162" s="2">
        <v>0.2405274</v>
      </c>
      <c r="CM162" s="2">
        <v>6.0189800000000002E-2</v>
      </c>
      <c r="CO162" t="str">
        <f t="shared" si="206"/>
        <v>MT_Ravalli0007</v>
      </c>
      <c r="CP162">
        <f t="shared" si="207"/>
        <v>29.4</v>
      </c>
      <c r="CQ162">
        <f t="shared" si="208"/>
        <v>0.5</v>
      </c>
      <c r="CR162">
        <f t="shared" si="209"/>
        <v>0.75134160000000005</v>
      </c>
      <c r="CS162">
        <f t="shared" si="210"/>
        <v>1.1052382999999999</v>
      </c>
      <c r="CT162">
        <f t="shared" si="211"/>
        <v>0.70405300000000004</v>
      </c>
      <c r="CU162">
        <f t="shared" si="212"/>
        <v>23.1200008</v>
      </c>
      <c r="CV162">
        <f t="shared" si="213"/>
        <v>1.0591826</v>
      </c>
      <c r="CW162">
        <f t="shared" si="214"/>
        <v>1.5629597</v>
      </c>
      <c r="CX162">
        <f t="shared" si="215"/>
        <v>0.44336950000000003</v>
      </c>
      <c r="CY162">
        <f t="shared" si="216"/>
        <v>0.15385650000000001</v>
      </c>
      <c r="CZ162">
        <f t="shared" si="217"/>
        <v>4.3000000000000114</v>
      </c>
      <c r="DA162">
        <f t="shared" si="218"/>
        <v>0.5</v>
      </c>
      <c r="DB162">
        <f t="shared" si="219"/>
        <v>0.45832619999999963</v>
      </c>
      <c r="DC162">
        <f t="shared" si="220"/>
        <v>0.8460104000000005</v>
      </c>
      <c r="DD162">
        <f t="shared" si="221"/>
        <v>-0.35117810000000027</v>
      </c>
      <c r="DE162">
        <f t="shared" si="222"/>
        <v>4.9029467000000047</v>
      </c>
      <c r="DF162">
        <f t="shared" si="223"/>
        <v>-0.26386759999999998</v>
      </c>
      <c r="DG162">
        <f t="shared" si="224"/>
        <v>-1.1339716999999996</v>
      </c>
      <c r="DH162">
        <f t="shared" si="225"/>
        <v>-0.15793430000000014</v>
      </c>
      <c r="DI162">
        <f t="shared" si="226"/>
        <v>-0.1085391</v>
      </c>
      <c r="DJ162">
        <f t="shared" si="227"/>
        <v>0.19999999999999929</v>
      </c>
      <c r="DK162">
        <f t="shared" si="228"/>
        <v>0</v>
      </c>
      <c r="DL162">
        <f t="shared" si="229"/>
        <v>3.9521000000000139E-3</v>
      </c>
      <c r="DM162">
        <f t="shared" si="230"/>
        <v>0</v>
      </c>
      <c r="DN162">
        <f t="shared" si="231"/>
        <v>3.3127500000000087E-2</v>
      </c>
      <c r="DO162">
        <f t="shared" si="232"/>
        <v>0</v>
      </c>
      <c r="DP162">
        <f t="shared" si="233"/>
        <v>7.3969000000000396E-3</v>
      </c>
      <c r="DQ162">
        <f t="shared" si="234"/>
        <v>0.10817790000000005</v>
      </c>
      <c r="DR162">
        <f t="shared" si="235"/>
        <v>2.0109100000000046E-2</v>
      </c>
      <c r="DS162">
        <f t="shared" si="236"/>
        <v>0</v>
      </c>
      <c r="DT162">
        <f t="shared" si="237"/>
        <v>11.599999999999998</v>
      </c>
      <c r="DU162">
        <f t="shared" si="238"/>
        <v>0</v>
      </c>
      <c r="DV162">
        <f t="shared" si="239"/>
        <v>-0.16856759999999993</v>
      </c>
      <c r="DW162">
        <f t="shared" si="240"/>
        <v>0.5707412999999999</v>
      </c>
      <c r="DX162">
        <f t="shared" si="241"/>
        <v>0.27043780000000006</v>
      </c>
      <c r="DY162">
        <f t="shared" si="242"/>
        <v>9.6290911999999995</v>
      </c>
      <c r="DZ162">
        <f t="shared" si="243"/>
        <v>0.31281389999999998</v>
      </c>
      <c r="EA162">
        <f t="shared" si="244"/>
        <v>0.76993159999999994</v>
      </c>
      <c r="EB162">
        <f t="shared" si="245"/>
        <v>0.13313820000000004</v>
      </c>
      <c r="EC162">
        <f t="shared" si="246"/>
        <v>2.5017000000000011E-2</v>
      </c>
      <c r="ED162">
        <f t="shared" si="247"/>
        <v>9.9999999999997868E-2</v>
      </c>
      <c r="EE162">
        <f t="shared" si="248"/>
        <v>0</v>
      </c>
      <c r="EF162">
        <f t="shared" si="249"/>
        <v>7.5200000000053002E-5</v>
      </c>
      <c r="EG162">
        <f t="shared" si="250"/>
        <v>1.1059999999996073E-4</v>
      </c>
      <c r="EH162">
        <f t="shared" si="251"/>
        <v>8.8310000000002553E-4</v>
      </c>
      <c r="EI162">
        <f t="shared" si="252"/>
        <v>2.3116999999999166E-3</v>
      </c>
      <c r="EJ162">
        <f t="shared" si="253"/>
        <v>1.5138999999999569E-3</v>
      </c>
      <c r="EK162">
        <f t="shared" si="254"/>
        <v>1.8124999999999947E-3</v>
      </c>
      <c r="EL162">
        <f t="shared" si="255"/>
        <v>5.6260000000002419E-4</v>
      </c>
      <c r="EM162">
        <f t="shared" si="256"/>
        <v>0</v>
      </c>
      <c r="EN162">
        <f t="shared" si="257"/>
        <v>0.39999999999999858</v>
      </c>
      <c r="EO162">
        <f t="shared" si="258"/>
        <v>0</v>
      </c>
      <c r="EP162">
        <f t="shared" si="259"/>
        <v>1.3677000000000827E-3</v>
      </c>
      <c r="EQ162">
        <f t="shared" si="260"/>
        <v>7.4282999999999433E-3</v>
      </c>
      <c r="ER162">
        <f t="shared" si="261"/>
        <v>5.1966999999999985E-2</v>
      </c>
      <c r="ES162">
        <f t="shared" si="262"/>
        <v>0.11021419999999793</v>
      </c>
      <c r="ET162">
        <f t="shared" si="263"/>
        <v>8.3741599999999972E-2</v>
      </c>
      <c r="EU162">
        <f t="shared" si="264"/>
        <v>0.11081229999999986</v>
      </c>
      <c r="EV162">
        <f t="shared" si="265"/>
        <v>3.284910000000002E-2</v>
      </c>
      <c r="EW162">
        <f t="shared" si="266"/>
        <v>0</v>
      </c>
      <c r="EX162">
        <f t="shared" si="267"/>
        <v>2.0999999999999979</v>
      </c>
      <c r="EY162">
        <f t="shared" si="268"/>
        <v>0</v>
      </c>
      <c r="EZ162">
        <f t="shared" si="269"/>
        <v>5.6125700000000056E-2</v>
      </c>
      <c r="FA162">
        <f t="shared" si="270"/>
        <v>-1.3006500000000143E-2</v>
      </c>
      <c r="FB162">
        <f t="shared" si="271"/>
        <v>0.14267680000000005</v>
      </c>
      <c r="FC162">
        <f t="shared" si="272"/>
        <v>1.1705207000000009</v>
      </c>
      <c r="FD162">
        <f t="shared" si="273"/>
        <v>3.508470000000008E-2</v>
      </c>
      <c r="FE162">
        <f t="shared" si="274"/>
        <v>0.46121949999999989</v>
      </c>
      <c r="FF162">
        <f t="shared" si="275"/>
        <v>8.5238700000000001E-2</v>
      </c>
      <c r="FG162">
        <f t="shared" si="276"/>
        <v>6.3601600000000008E-2</v>
      </c>
      <c r="FH162">
        <f t="shared" si="277"/>
        <v>0.29999999999999716</v>
      </c>
      <c r="FI162">
        <f t="shared" si="278"/>
        <v>0</v>
      </c>
      <c r="FJ162">
        <f t="shared" si="279"/>
        <v>1.4886000000000621E-3</v>
      </c>
      <c r="FK162">
        <f t="shared" si="280"/>
        <v>3.5368000000000066E-3</v>
      </c>
      <c r="FL162">
        <f t="shared" si="281"/>
        <v>3.2343700000000086E-2</v>
      </c>
      <c r="FM162">
        <f t="shared" si="282"/>
        <v>7.56054000000006E-2</v>
      </c>
      <c r="FN162">
        <f t="shared" si="283"/>
        <v>4.6761700000000017E-2</v>
      </c>
      <c r="FO162">
        <f t="shared" si="284"/>
        <v>7.3443200000000042E-2</v>
      </c>
      <c r="FP162">
        <f t="shared" si="285"/>
        <v>2.0377400000000045E-2</v>
      </c>
      <c r="FQ162">
        <f t="shared" si="286"/>
        <v>0</v>
      </c>
      <c r="FR162">
        <f t="shared" si="287"/>
        <v>7.5</v>
      </c>
      <c r="FS162">
        <f t="shared" si="288"/>
        <v>0</v>
      </c>
      <c r="FT162">
        <f t="shared" si="289"/>
        <v>0.30900520000000004</v>
      </c>
      <c r="FU162">
        <f t="shared" si="290"/>
        <v>0.15039559999999985</v>
      </c>
      <c r="FV162">
        <f t="shared" si="291"/>
        <v>0.17050140000000003</v>
      </c>
      <c r="FW162">
        <f t="shared" si="292"/>
        <v>6.0273074999999992</v>
      </c>
      <c r="FX162">
        <f t="shared" si="293"/>
        <v>0.22730359999999994</v>
      </c>
      <c r="FY162">
        <f t="shared" si="294"/>
        <v>0.4006208</v>
      </c>
      <c r="FZ162">
        <f t="shared" si="295"/>
        <v>0.10618660000000002</v>
      </c>
      <c r="GA162">
        <f t="shared" si="296"/>
        <v>8.0110300000000009E-2</v>
      </c>
      <c r="GB162">
        <f t="shared" si="297"/>
        <v>2.8999999999999986</v>
      </c>
      <c r="GC162">
        <f t="shared" si="298"/>
        <v>0</v>
      </c>
      <c r="GD162">
        <f t="shared" si="299"/>
        <v>8.9568500000000051E-2</v>
      </c>
      <c r="GE162">
        <f t="shared" si="300"/>
        <v>-0.45997820000000011</v>
      </c>
      <c r="GF162">
        <f t="shared" si="301"/>
        <v>0.35329380000000005</v>
      </c>
      <c r="GG162">
        <f t="shared" si="302"/>
        <v>1.2020033999999988</v>
      </c>
      <c r="GH162">
        <f t="shared" si="303"/>
        <v>0.60843389999999997</v>
      </c>
      <c r="GI162">
        <f t="shared" si="304"/>
        <v>0.77091359999999998</v>
      </c>
      <c r="GJ162">
        <f t="shared" si="305"/>
        <v>0.20284210000000003</v>
      </c>
      <c r="GK162">
        <f t="shared" si="306"/>
        <v>9.3666700000000006E-2</v>
      </c>
    </row>
    <row r="163" spans="1:193" x14ac:dyDescent="0.25">
      <c r="A163" t="s">
        <v>505</v>
      </c>
      <c r="B163">
        <v>19.399999999999999</v>
      </c>
      <c r="C163">
        <v>0.5</v>
      </c>
      <c r="D163">
        <v>0.96493419999999996</v>
      </c>
      <c r="E163">
        <v>0.81751470000000004</v>
      </c>
      <c r="F163">
        <v>0.3924221</v>
      </c>
      <c r="G163">
        <v>15.1377773</v>
      </c>
      <c r="H163">
        <v>0.87431380000000003</v>
      </c>
      <c r="I163">
        <v>0.45138440000000002</v>
      </c>
      <c r="J163">
        <v>0.25806390000000001</v>
      </c>
      <c r="K163">
        <v>2.5809800000000001E-2</v>
      </c>
      <c r="L163" s="2">
        <v>19.3</v>
      </c>
      <c r="M163" s="2">
        <v>0.5</v>
      </c>
      <c r="N163" s="2">
        <v>0.95585889999999996</v>
      </c>
      <c r="O163" s="2">
        <v>0.81751470000000004</v>
      </c>
      <c r="P163" s="2">
        <v>0.38350040000000002</v>
      </c>
      <c r="Q163" s="2">
        <v>15.1377773</v>
      </c>
      <c r="R163" s="2">
        <v>0.87058420000000003</v>
      </c>
      <c r="S163" s="2">
        <v>0.4246624</v>
      </c>
      <c r="T163" s="2">
        <v>0.25475530000000002</v>
      </c>
      <c r="U163" s="2">
        <v>2.5809800000000001E-2</v>
      </c>
      <c r="V163" s="2">
        <v>10.8</v>
      </c>
      <c r="W163" s="2">
        <v>0.5</v>
      </c>
      <c r="X163" s="2">
        <v>0.96753270000000002</v>
      </c>
      <c r="Y163" s="2">
        <v>0.2900858</v>
      </c>
      <c r="Z163" s="2">
        <v>0.33216770000000001</v>
      </c>
      <c r="AA163" s="2">
        <v>7.3572211000000003</v>
      </c>
      <c r="AB163" s="2">
        <v>0.72271609999999997</v>
      </c>
      <c r="AC163" s="2">
        <v>0.39036910000000002</v>
      </c>
      <c r="AD163" s="2">
        <v>0.22761909999999999</v>
      </c>
      <c r="AE163" s="2">
        <v>5.7909299999999997E-2</v>
      </c>
      <c r="AF163" s="2">
        <v>19.399999999999999</v>
      </c>
      <c r="AG163" s="2">
        <v>0.5</v>
      </c>
      <c r="AH163" s="2">
        <v>0.96483770000000002</v>
      </c>
      <c r="AI163" s="2">
        <v>0.81741169999999996</v>
      </c>
      <c r="AJ163" s="2">
        <v>0.3923027</v>
      </c>
      <c r="AK163" s="2">
        <v>15.1362638</v>
      </c>
      <c r="AL163" s="2">
        <v>0.87400849999999997</v>
      </c>
      <c r="AM163" s="2">
        <v>0.45129409999999998</v>
      </c>
      <c r="AN163" s="2">
        <v>0.25797429999999999</v>
      </c>
      <c r="AO163" s="2">
        <v>2.5809800000000001E-2</v>
      </c>
      <c r="AP163" s="2">
        <v>19.2</v>
      </c>
      <c r="AQ163" s="2">
        <v>0.5</v>
      </c>
      <c r="AR163" s="2">
        <v>0.96203139999999998</v>
      </c>
      <c r="AS163" s="2">
        <v>0.81520689999999996</v>
      </c>
      <c r="AT163" s="2">
        <v>0.3689808</v>
      </c>
      <c r="AU163" s="2">
        <v>15.113574</v>
      </c>
      <c r="AV163" s="2">
        <v>0.8167951</v>
      </c>
      <c r="AW163" s="2">
        <v>0.43039500000000003</v>
      </c>
      <c r="AX163" s="2">
        <v>0.24157200000000001</v>
      </c>
      <c r="AY163" s="2">
        <v>2.5809800000000001E-2</v>
      </c>
      <c r="AZ163" s="2">
        <v>19.100000000000001</v>
      </c>
      <c r="BA163" s="2">
        <v>0.5</v>
      </c>
      <c r="BB163" s="2">
        <v>0.96425530000000004</v>
      </c>
      <c r="BC163" s="2">
        <v>0.76317520000000005</v>
      </c>
      <c r="BD163" s="2">
        <v>0.35518050000000001</v>
      </c>
      <c r="BE163" s="2">
        <v>15.0573435</v>
      </c>
      <c r="BF163" s="2">
        <v>0.86305489999999996</v>
      </c>
      <c r="BG163" s="2">
        <v>0.33501750000000002</v>
      </c>
      <c r="BH163" s="2">
        <v>0.24663019999999999</v>
      </c>
      <c r="BI163" s="2">
        <v>2.5809800000000001E-2</v>
      </c>
      <c r="BJ163" s="2">
        <v>19.3</v>
      </c>
      <c r="BK163" s="2">
        <v>0.5</v>
      </c>
      <c r="BL163" s="2">
        <v>0.96262179999999997</v>
      </c>
      <c r="BM163" s="2">
        <v>0.81564020000000004</v>
      </c>
      <c r="BN163" s="2">
        <v>0.37756620000000002</v>
      </c>
      <c r="BO163" s="2">
        <v>15.109271</v>
      </c>
      <c r="BP163" s="2">
        <v>0.83939299999999994</v>
      </c>
      <c r="BQ163" s="2">
        <v>0.43590190000000001</v>
      </c>
      <c r="BR163" s="2">
        <v>0.24813350000000001</v>
      </c>
      <c r="BS163" s="2">
        <v>2.5809800000000001E-2</v>
      </c>
      <c r="BT163" s="2">
        <v>18.899999999999999</v>
      </c>
      <c r="BU163" s="2">
        <v>0.5</v>
      </c>
      <c r="BV163" s="2">
        <v>0.98090089999999996</v>
      </c>
      <c r="BW163" s="2">
        <v>0.86731999999999998</v>
      </c>
      <c r="BX163" s="2">
        <v>0.34885389999999999</v>
      </c>
      <c r="BY163" s="2">
        <v>14.8319654</v>
      </c>
      <c r="BZ163" s="2">
        <v>0.81503329999999996</v>
      </c>
      <c r="CA163" s="2">
        <v>0.32169799999999998</v>
      </c>
      <c r="CB163" s="2">
        <v>0.25448769999999998</v>
      </c>
      <c r="CC163" s="2">
        <v>2.0298699999999999E-2</v>
      </c>
      <c r="CD163" s="2">
        <v>18.100000000000001</v>
      </c>
      <c r="CE163" s="2">
        <v>0.5</v>
      </c>
      <c r="CF163" s="2">
        <v>0.59884910000000002</v>
      </c>
      <c r="CG163" s="2">
        <v>0.88479280000000005</v>
      </c>
      <c r="CH163" s="2">
        <v>0.19641980000000001</v>
      </c>
      <c r="CI163" s="2">
        <v>15.182084100000001</v>
      </c>
      <c r="CJ163" s="2">
        <v>0.40770990000000001</v>
      </c>
      <c r="CK163" s="2">
        <v>0.2402724</v>
      </c>
      <c r="CL163" s="2">
        <v>0.13363459999999999</v>
      </c>
      <c r="CM163" s="2">
        <v>1.6922900000000001E-2</v>
      </c>
      <c r="CO163" t="str">
        <f t="shared" si="206"/>
        <v>MT_Sanders0007</v>
      </c>
      <c r="CP163">
        <f t="shared" si="207"/>
        <v>19.399999999999999</v>
      </c>
      <c r="CQ163">
        <f t="shared" si="208"/>
        <v>0.5</v>
      </c>
      <c r="CR163">
        <f t="shared" si="209"/>
        <v>0.96493419999999996</v>
      </c>
      <c r="CS163">
        <f t="shared" si="210"/>
        <v>0.81751470000000004</v>
      </c>
      <c r="CT163">
        <f t="shared" si="211"/>
        <v>0.3924221</v>
      </c>
      <c r="CU163">
        <f t="shared" si="212"/>
        <v>15.1377773</v>
      </c>
      <c r="CV163">
        <f t="shared" si="213"/>
        <v>0.87431380000000003</v>
      </c>
      <c r="CW163">
        <f t="shared" si="214"/>
        <v>0.45138440000000002</v>
      </c>
      <c r="CX163">
        <f t="shared" si="215"/>
        <v>0.25806390000000001</v>
      </c>
      <c r="CY163">
        <f t="shared" si="216"/>
        <v>2.5809800000000001E-2</v>
      </c>
      <c r="CZ163">
        <f t="shared" si="217"/>
        <v>8.3000000000000114</v>
      </c>
      <c r="DA163">
        <f t="shared" si="218"/>
        <v>0.5</v>
      </c>
      <c r="DB163">
        <f t="shared" si="219"/>
        <v>0.60234840000000023</v>
      </c>
      <c r="DC163">
        <f t="shared" si="220"/>
        <v>0.34854439999999975</v>
      </c>
      <c r="DD163">
        <f t="shared" si="221"/>
        <v>8.017300000000116E-3</v>
      </c>
      <c r="DE163">
        <f t="shared" si="222"/>
        <v>6.9610591000000017</v>
      </c>
      <c r="DF163">
        <f t="shared" si="223"/>
        <v>8.9098399999999578E-2</v>
      </c>
      <c r="DG163">
        <f t="shared" si="224"/>
        <v>-0.1300804000000001</v>
      </c>
      <c r="DH163">
        <f t="shared" si="225"/>
        <v>5.8359399999999895E-2</v>
      </c>
      <c r="DI163">
        <f t="shared" si="226"/>
        <v>4.3511299999999996E-2</v>
      </c>
      <c r="DJ163">
        <f t="shared" si="227"/>
        <v>9.9999999999997868E-2</v>
      </c>
      <c r="DK163">
        <f t="shared" si="228"/>
        <v>0</v>
      </c>
      <c r="DL163">
        <f t="shared" si="229"/>
        <v>9.0753000000000084E-3</v>
      </c>
      <c r="DM163">
        <f t="shared" si="230"/>
        <v>0</v>
      </c>
      <c r="DN163">
        <f t="shared" si="231"/>
        <v>8.9216999999999769E-3</v>
      </c>
      <c r="DO163">
        <f t="shared" si="232"/>
        <v>0</v>
      </c>
      <c r="DP163">
        <f t="shared" si="233"/>
        <v>3.7295999999999996E-3</v>
      </c>
      <c r="DQ163">
        <f t="shared" si="234"/>
        <v>2.6722000000000024E-2</v>
      </c>
      <c r="DR163">
        <f t="shared" si="235"/>
        <v>3.3085999999999949E-3</v>
      </c>
      <c r="DS163">
        <f t="shared" si="236"/>
        <v>0</v>
      </c>
      <c r="DT163">
        <f t="shared" si="237"/>
        <v>8.5999999999999979</v>
      </c>
      <c r="DU163">
        <f t="shared" si="238"/>
        <v>0</v>
      </c>
      <c r="DV163">
        <f t="shared" si="239"/>
        <v>-2.5985000000000591E-3</v>
      </c>
      <c r="DW163">
        <f t="shared" si="240"/>
        <v>0.52742890000000009</v>
      </c>
      <c r="DX163">
        <f t="shared" si="241"/>
        <v>6.0254399999999986E-2</v>
      </c>
      <c r="DY163">
        <f t="shared" si="242"/>
        <v>7.7805561999999995</v>
      </c>
      <c r="DZ163">
        <f t="shared" si="243"/>
        <v>0.15159770000000006</v>
      </c>
      <c r="EA163">
        <f t="shared" si="244"/>
        <v>6.1015299999999995E-2</v>
      </c>
      <c r="EB163">
        <f t="shared" si="245"/>
        <v>3.0444800000000022E-2</v>
      </c>
      <c r="EC163">
        <f t="shared" si="246"/>
        <v>-3.2099499999999996E-2</v>
      </c>
      <c r="ED163">
        <f t="shared" si="247"/>
        <v>0</v>
      </c>
      <c r="EE163">
        <f t="shared" si="248"/>
        <v>0</v>
      </c>
      <c r="EF163">
        <f t="shared" si="249"/>
        <v>9.6499999999943853E-5</v>
      </c>
      <c r="EG163">
        <f t="shared" si="250"/>
        <v>1.0300000000007525E-4</v>
      </c>
      <c r="EH163">
        <f t="shared" si="251"/>
        <v>1.1939999999999173E-4</v>
      </c>
      <c r="EI163">
        <f t="shared" si="252"/>
        <v>1.5134999999997234E-3</v>
      </c>
      <c r="EJ163">
        <f t="shared" si="253"/>
        <v>3.0530000000006385E-4</v>
      </c>
      <c r="EK163">
        <f t="shared" si="254"/>
        <v>9.0300000000043124E-5</v>
      </c>
      <c r="EL163">
        <f t="shared" si="255"/>
        <v>8.9600000000022995E-5</v>
      </c>
      <c r="EM163">
        <f t="shared" si="256"/>
        <v>0</v>
      </c>
      <c r="EN163">
        <f t="shared" si="257"/>
        <v>0.19999999999999929</v>
      </c>
      <c r="EO163">
        <f t="shared" si="258"/>
        <v>0</v>
      </c>
      <c r="EP163">
        <f t="shared" si="259"/>
        <v>2.9027999999999832E-3</v>
      </c>
      <c r="EQ163">
        <f t="shared" si="260"/>
        <v>2.307800000000082E-3</v>
      </c>
      <c r="ER163">
        <f t="shared" si="261"/>
        <v>2.3441299999999998E-2</v>
      </c>
      <c r="ES163">
        <f t="shared" si="262"/>
        <v>2.4203299999999928E-2</v>
      </c>
      <c r="ET163">
        <f t="shared" si="263"/>
        <v>5.7518700000000034E-2</v>
      </c>
      <c r="EU163">
        <f t="shared" si="264"/>
        <v>2.0989399999999991E-2</v>
      </c>
      <c r="EV163">
        <f t="shared" si="265"/>
        <v>1.6491900000000004E-2</v>
      </c>
      <c r="EW163">
        <f t="shared" si="266"/>
        <v>0</v>
      </c>
      <c r="EX163">
        <f t="shared" si="267"/>
        <v>0.29999999999999716</v>
      </c>
      <c r="EY163">
        <f t="shared" si="268"/>
        <v>0</v>
      </c>
      <c r="EZ163">
        <f t="shared" si="269"/>
        <v>6.7889999999992678E-4</v>
      </c>
      <c r="FA163">
        <f t="shared" si="270"/>
        <v>5.4339499999999985E-2</v>
      </c>
      <c r="FB163">
        <f t="shared" si="271"/>
        <v>3.7241599999999986E-2</v>
      </c>
      <c r="FC163">
        <f t="shared" si="272"/>
        <v>8.0433799999999778E-2</v>
      </c>
      <c r="FD163">
        <f t="shared" si="273"/>
        <v>1.1258900000000072E-2</v>
      </c>
      <c r="FE163">
        <f t="shared" si="274"/>
        <v>0.1163669</v>
      </c>
      <c r="FF163">
        <f t="shared" si="275"/>
        <v>1.1433700000000019E-2</v>
      </c>
      <c r="FG163">
        <f t="shared" si="276"/>
        <v>0</v>
      </c>
      <c r="FH163">
        <f t="shared" si="277"/>
        <v>9.9999999999997868E-2</v>
      </c>
      <c r="FI163">
        <f t="shared" si="278"/>
        <v>0</v>
      </c>
      <c r="FJ163">
        <f t="shared" si="279"/>
        <v>2.3123999999999922E-3</v>
      </c>
      <c r="FK163">
        <f t="shared" si="280"/>
        <v>1.8745000000000012E-3</v>
      </c>
      <c r="FL163">
        <f t="shared" si="281"/>
        <v>1.4855899999999977E-2</v>
      </c>
      <c r="FM163">
        <f t="shared" si="282"/>
        <v>2.8506300000000095E-2</v>
      </c>
      <c r="FN163">
        <f t="shared" si="283"/>
        <v>3.4920800000000085E-2</v>
      </c>
      <c r="FO163">
        <f t="shared" si="284"/>
        <v>1.548250000000001E-2</v>
      </c>
      <c r="FP163">
        <f t="shared" si="285"/>
        <v>9.9304000000000059E-3</v>
      </c>
      <c r="FQ163">
        <f t="shared" si="286"/>
        <v>0</v>
      </c>
      <c r="FR163">
        <f t="shared" si="287"/>
        <v>0.5</v>
      </c>
      <c r="FS163">
        <f t="shared" si="288"/>
        <v>0</v>
      </c>
      <c r="FT163">
        <f t="shared" si="289"/>
        <v>-1.59667E-2</v>
      </c>
      <c r="FU163">
        <f t="shared" si="290"/>
        <v>-4.9805299999999941E-2</v>
      </c>
      <c r="FV163">
        <f t="shared" si="291"/>
        <v>4.3568200000000001E-2</v>
      </c>
      <c r="FW163">
        <f t="shared" si="292"/>
        <v>0.30581190000000014</v>
      </c>
      <c r="FX163">
        <f t="shared" si="293"/>
        <v>5.9280500000000069E-2</v>
      </c>
      <c r="FY163">
        <f t="shared" si="294"/>
        <v>0.12968640000000003</v>
      </c>
      <c r="FZ163">
        <f t="shared" si="295"/>
        <v>3.5762000000000294E-3</v>
      </c>
      <c r="GA163">
        <f t="shared" si="296"/>
        <v>5.5111000000000014E-3</v>
      </c>
      <c r="GB163">
        <f t="shared" si="297"/>
        <v>1.2999999999999972</v>
      </c>
      <c r="GC163">
        <f t="shared" si="298"/>
        <v>0</v>
      </c>
      <c r="GD163">
        <f t="shared" si="299"/>
        <v>0.36608509999999994</v>
      </c>
      <c r="GE163">
        <f t="shared" si="300"/>
        <v>-6.7278100000000007E-2</v>
      </c>
      <c r="GF163">
        <f t="shared" si="301"/>
        <v>0.19600229999999999</v>
      </c>
      <c r="GG163">
        <f t="shared" si="302"/>
        <v>-4.430680000000109E-2</v>
      </c>
      <c r="GH163">
        <f t="shared" si="303"/>
        <v>0.46660390000000002</v>
      </c>
      <c r="GI163">
        <f t="shared" si="304"/>
        <v>0.21111200000000002</v>
      </c>
      <c r="GJ163">
        <f t="shared" si="305"/>
        <v>0.12442930000000002</v>
      </c>
      <c r="GK163">
        <f t="shared" si="306"/>
        <v>8.8868999999999997E-3</v>
      </c>
    </row>
    <row r="164" spans="1:193" x14ac:dyDescent="0.25">
      <c r="A164" t="s">
        <v>506</v>
      </c>
      <c r="B164">
        <v>34.1</v>
      </c>
      <c r="C164">
        <v>0.5</v>
      </c>
      <c r="D164">
        <v>1.1736664999999999</v>
      </c>
      <c r="E164">
        <v>3.2408636</v>
      </c>
      <c r="F164">
        <v>0.88693129999999998</v>
      </c>
      <c r="G164">
        <v>24.606197399999999</v>
      </c>
      <c r="H164">
        <v>0.68545160000000005</v>
      </c>
      <c r="I164">
        <v>2.3240767</v>
      </c>
      <c r="J164">
        <v>0.54426870000000005</v>
      </c>
      <c r="K164">
        <v>0.16076480000000001</v>
      </c>
      <c r="L164" s="2">
        <v>33.700000000000003</v>
      </c>
      <c r="M164" s="2">
        <v>0.5</v>
      </c>
      <c r="N164" s="2">
        <v>1.1687084000000001</v>
      </c>
      <c r="O164" s="2">
        <v>3.2408636</v>
      </c>
      <c r="P164" s="2">
        <v>0.82277100000000003</v>
      </c>
      <c r="Q164" s="2">
        <v>24.606197399999999</v>
      </c>
      <c r="R164" s="2">
        <v>0.68023350000000005</v>
      </c>
      <c r="S164" s="2">
        <v>2.1085750999999999</v>
      </c>
      <c r="T164" s="2">
        <v>0.50384709999999999</v>
      </c>
      <c r="U164" s="2">
        <v>0.16076480000000001</v>
      </c>
      <c r="V164" s="2">
        <v>24.6</v>
      </c>
      <c r="W164" s="2">
        <v>0.5</v>
      </c>
      <c r="X164" s="2">
        <v>0.52734820000000004</v>
      </c>
      <c r="Y164" s="2">
        <v>2.4146084999999999</v>
      </c>
      <c r="Z164" s="2">
        <v>0.71231809999999995</v>
      </c>
      <c r="AA164" s="2">
        <v>17.486453999999998</v>
      </c>
      <c r="AB164" s="2">
        <v>0.41274820000000001</v>
      </c>
      <c r="AC164" s="2">
        <v>2.0114972999999998</v>
      </c>
      <c r="AD164" s="2">
        <v>0.41421930000000001</v>
      </c>
      <c r="AE164" s="2">
        <v>0.15817210000000001</v>
      </c>
      <c r="AF164" s="2">
        <v>34.1</v>
      </c>
      <c r="AG164" s="2">
        <v>0.5</v>
      </c>
      <c r="AH164" s="2">
        <v>1.1735492000000001</v>
      </c>
      <c r="AI164" s="2">
        <v>3.2405181000000001</v>
      </c>
      <c r="AJ164" s="2">
        <v>0.886042</v>
      </c>
      <c r="AK164" s="2">
        <v>24.603738799999999</v>
      </c>
      <c r="AL164" s="2">
        <v>0.68498190000000003</v>
      </c>
      <c r="AM164" s="2">
        <v>2.3214964999999999</v>
      </c>
      <c r="AN164" s="2">
        <v>0.54371060000000004</v>
      </c>
      <c r="AO164" s="2">
        <v>0.16076480000000001</v>
      </c>
      <c r="AP164" s="2">
        <v>32.1</v>
      </c>
      <c r="AQ164" s="2">
        <v>0.5</v>
      </c>
      <c r="AR164" s="2">
        <v>0.64201149999999996</v>
      </c>
      <c r="AS164" s="2">
        <v>3.0930154000000001</v>
      </c>
      <c r="AT164" s="2">
        <v>0.87755479999999997</v>
      </c>
      <c r="AU164" s="2">
        <v>23.348146400000001</v>
      </c>
      <c r="AV164" s="2">
        <v>0.57194560000000005</v>
      </c>
      <c r="AW164" s="2">
        <v>2.4362886000000001</v>
      </c>
      <c r="AX164" s="2">
        <v>0.51199490000000003</v>
      </c>
      <c r="AY164" s="2">
        <v>0.19962089999999999</v>
      </c>
      <c r="AZ164" s="2">
        <v>28.3</v>
      </c>
      <c r="BA164" s="2">
        <v>0.5</v>
      </c>
      <c r="BB164" s="2">
        <v>1.1717280999999999</v>
      </c>
      <c r="BC164" s="2">
        <v>1.7844452</v>
      </c>
      <c r="BD164" s="2">
        <v>0.57944180000000001</v>
      </c>
      <c r="BE164" s="2">
        <v>21.855125399999999</v>
      </c>
      <c r="BF164" s="2">
        <v>0.64668700000000001</v>
      </c>
      <c r="BG164" s="2">
        <v>1.2933393</v>
      </c>
      <c r="BH164" s="2">
        <v>0.34839750000000003</v>
      </c>
      <c r="BI164" s="2">
        <v>0.1679561</v>
      </c>
      <c r="BJ164" s="2">
        <v>33.799999999999997</v>
      </c>
      <c r="BK164" s="2">
        <v>0.5</v>
      </c>
      <c r="BL164" s="2">
        <v>1.1728521999999999</v>
      </c>
      <c r="BM164" s="2">
        <v>3.2309112999999998</v>
      </c>
      <c r="BN164" s="2">
        <v>0.85889769999999999</v>
      </c>
      <c r="BO164" s="2">
        <v>24.5230408</v>
      </c>
      <c r="BP164" s="2">
        <v>0.6657805</v>
      </c>
      <c r="BQ164" s="2">
        <v>2.2466078</v>
      </c>
      <c r="BR164" s="2">
        <v>0.5272308</v>
      </c>
      <c r="BS164" s="2">
        <v>0.16076480000000001</v>
      </c>
      <c r="BT164" s="2">
        <v>27</v>
      </c>
      <c r="BU164" s="2">
        <v>0.5</v>
      </c>
      <c r="BV164" s="2">
        <v>0.39839350000000001</v>
      </c>
      <c r="BW164" s="2">
        <v>3.3468251000000002</v>
      </c>
      <c r="BX164" s="2">
        <v>0.86183330000000002</v>
      </c>
      <c r="BY164" s="2">
        <v>18.2400856</v>
      </c>
      <c r="BZ164" s="2">
        <v>0.60729540000000004</v>
      </c>
      <c r="CA164" s="2">
        <v>2.3996203</v>
      </c>
      <c r="CB164" s="2">
        <v>0.51463939999999997</v>
      </c>
      <c r="CC164" s="2">
        <v>0.13246839999999999</v>
      </c>
      <c r="CD164" s="2">
        <v>28.3</v>
      </c>
      <c r="CE164" s="2">
        <v>0.5</v>
      </c>
      <c r="CF164" s="2">
        <v>0.33865390000000001</v>
      </c>
      <c r="CG164" s="2">
        <v>2.6916794999999998</v>
      </c>
      <c r="CH164" s="2">
        <v>0.60682919999999996</v>
      </c>
      <c r="CI164" s="2">
        <v>21.548818600000001</v>
      </c>
      <c r="CJ164" s="2">
        <v>0.1314362</v>
      </c>
      <c r="CK164" s="2">
        <v>1.9510540000000001</v>
      </c>
      <c r="CL164" s="2">
        <v>0.38383509999999998</v>
      </c>
      <c r="CM164" s="2">
        <v>0.1681357</v>
      </c>
      <c r="CO164" t="str">
        <f t="shared" si="206"/>
        <v>MT_Silver Bow0005</v>
      </c>
      <c r="CP164">
        <f t="shared" si="207"/>
        <v>34.1</v>
      </c>
      <c r="CQ164">
        <f t="shared" si="208"/>
        <v>0.5</v>
      </c>
      <c r="CR164">
        <f t="shared" si="209"/>
        <v>1.1736664999999999</v>
      </c>
      <c r="CS164">
        <f t="shared" si="210"/>
        <v>3.2408636</v>
      </c>
      <c r="CT164">
        <f t="shared" si="211"/>
        <v>0.88693129999999998</v>
      </c>
      <c r="CU164">
        <f t="shared" si="212"/>
        <v>24.606197399999999</v>
      </c>
      <c r="CV164">
        <f t="shared" si="213"/>
        <v>0.68545160000000005</v>
      </c>
      <c r="CW164">
        <f t="shared" si="214"/>
        <v>2.3240767</v>
      </c>
      <c r="CX164">
        <f t="shared" si="215"/>
        <v>0.54426870000000005</v>
      </c>
      <c r="CY164">
        <f t="shared" si="216"/>
        <v>0.16076480000000001</v>
      </c>
      <c r="CZ164">
        <f t="shared" si="217"/>
        <v>3.1999999999999957</v>
      </c>
      <c r="DA164">
        <f t="shared" si="218"/>
        <v>0.5</v>
      </c>
      <c r="DB164">
        <f t="shared" si="219"/>
        <v>-1.6224204999999996</v>
      </c>
      <c r="DC164">
        <f t="shared" si="220"/>
        <v>0.35682150000000012</v>
      </c>
      <c r="DD164">
        <f t="shared" si="221"/>
        <v>-2.8311999999999227E-3</v>
      </c>
      <c r="DE164">
        <f t="shared" si="222"/>
        <v>3.9682252000000027</v>
      </c>
      <c r="DF164">
        <f t="shared" si="223"/>
        <v>-0.39705290000000015</v>
      </c>
      <c r="DG164">
        <f t="shared" si="224"/>
        <v>0.49994199999999989</v>
      </c>
      <c r="DH164">
        <f t="shared" si="225"/>
        <v>-6.2006200000000233E-2</v>
      </c>
      <c r="DI164">
        <f t="shared" si="226"/>
        <v>0.18329399999999993</v>
      </c>
      <c r="DJ164">
        <f t="shared" si="227"/>
        <v>0.39999999999999858</v>
      </c>
      <c r="DK164">
        <f t="shared" si="228"/>
        <v>0</v>
      </c>
      <c r="DL164">
        <f t="shared" si="229"/>
        <v>4.9580999999998543E-3</v>
      </c>
      <c r="DM164">
        <f t="shared" si="230"/>
        <v>0</v>
      </c>
      <c r="DN164">
        <f t="shared" si="231"/>
        <v>6.4160299999999948E-2</v>
      </c>
      <c r="DO164">
        <f t="shared" si="232"/>
        <v>0</v>
      </c>
      <c r="DP164">
        <f t="shared" si="233"/>
        <v>5.2181000000000033E-3</v>
      </c>
      <c r="DQ164">
        <f t="shared" si="234"/>
        <v>0.21550160000000007</v>
      </c>
      <c r="DR164">
        <f t="shared" si="235"/>
        <v>4.0421600000000057E-2</v>
      </c>
      <c r="DS164">
        <f t="shared" si="236"/>
        <v>0</v>
      </c>
      <c r="DT164">
        <f t="shared" si="237"/>
        <v>9.5</v>
      </c>
      <c r="DU164">
        <f t="shared" si="238"/>
        <v>0</v>
      </c>
      <c r="DV164">
        <f t="shared" si="239"/>
        <v>0.6463182999999999</v>
      </c>
      <c r="DW164">
        <f t="shared" si="240"/>
        <v>0.82625510000000002</v>
      </c>
      <c r="DX164">
        <f t="shared" si="241"/>
        <v>0.17461320000000002</v>
      </c>
      <c r="DY164">
        <f t="shared" si="242"/>
        <v>7.1197434000000008</v>
      </c>
      <c r="DZ164">
        <f t="shared" si="243"/>
        <v>0.27270340000000004</v>
      </c>
      <c r="EA164">
        <f t="shared" si="244"/>
        <v>0.31257940000000017</v>
      </c>
      <c r="EB164">
        <f t="shared" si="245"/>
        <v>0.13004940000000004</v>
      </c>
      <c r="EC164">
        <f t="shared" si="246"/>
        <v>2.5927000000000033E-3</v>
      </c>
      <c r="ED164">
        <f t="shared" si="247"/>
        <v>0</v>
      </c>
      <c r="EE164">
        <f t="shared" si="248"/>
        <v>0</v>
      </c>
      <c r="EF164">
        <f t="shared" si="249"/>
        <v>1.1729999999987584E-4</v>
      </c>
      <c r="EG164">
        <f t="shared" si="250"/>
        <v>3.4549999999988756E-4</v>
      </c>
      <c r="EH164">
        <f t="shared" si="251"/>
        <v>8.8929999999998177E-4</v>
      </c>
      <c r="EI164">
        <f t="shared" si="252"/>
        <v>2.4586000000006436E-3</v>
      </c>
      <c r="EJ164">
        <f t="shared" si="253"/>
        <v>4.6970000000001733E-4</v>
      </c>
      <c r="EK164">
        <f t="shared" si="254"/>
        <v>2.5802000000001435E-3</v>
      </c>
      <c r="EL164">
        <f t="shared" si="255"/>
        <v>5.5810000000000581E-4</v>
      </c>
      <c r="EM164">
        <f t="shared" si="256"/>
        <v>0</v>
      </c>
      <c r="EN164">
        <f t="shared" si="257"/>
        <v>2</v>
      </c>
      <c r="EO164">
        <f t="shared" si="258"/>
        <v>0</v>
      </c>
      <c r="EP164">
        <f t="shared" si="259"/>
        <v>0.53165499999999999</v>
      </c>
      <c r="EQ164">
        <f t="shared" si="260"/>
        <v>0.14784819999999987</v>
      </c>
      <c r="ER164">
        <f t="shared" si="261"/>
        <v>9.3765000000000098E-3</v>
      </c>
      <c r="ES164">
        <f t="shared" si="262"/>
        <v>1.2580509999999983</v>
      </c>
      <c r="ET164">
        <f t="shared" si="263"/>
        <v>0.113506</v>
      </c>
      <c r="EU164">
        <f t="shared" si="264"/>
        <v>-0.11221190000000014</v>
      </c>
      <c r="EV164">
        <f t="shared" si="265"/>
        <v>3.2273800000000019E-2</v>
      </c>
      <c r="EW164">
        <f t="shared" si="266"/>
        <v>-3.8856099999999977E-2</v>
      </c>
      <c r="EX164">
        <f t="shared" si="267"/>
        <v>5.8000000000000007</v>
      </c>
      <c r="EY164">
        <f t="shared" si="268"/>
        <v>0</v>
      </c>
      <c r="EZ164">
        <f t="shared" si="269"/>
        <v>1.9384000000000068E-3</v>
      </c>
      <c r="FA164">
        <f t="shared" si="270"/>
        <v>1.4564184</v>
      </c>
      <c r="FB164">
        <f t="shared" si="271"/>
        <v>0.30748949999999997</v>
      </c>
      <c r="FC164">
        <f t="shared" si="272"/>
        <v>2.7510720000000006</v>
      </c>
      <c r="FD164">
        <f t="shared" si="273"/>
        <v>3.8764600000000038E-2</v>
      </c>
      <c r="FE164">
        <f t="shared" si="274"/>
        <v>1.0307374</v>
      </c>
      <c r="FF164">
        <f t="shared" si="275"/>
        <v>0.19587120000000002</v>
      </c>
      <c r="FG164">
        <f t="shared" si="276"/>
        <v>-7.1912999999999838E-3</v>
      </c>
      <c r="FH164">
        <f t="shared" si="277"/>
        <v>0.30000000000000426</v>
      </c>
      <c r="FI164">
        <f t="shared" si="278"/>
        <v>0</v>
      </c>
      <c r="FJ164">
        <f t="shared" si="279"/>
        <v>8.1430000000004554E-4</v>
      </c>
      <c r="FK164">
        <f t="shared" si="280"/>
        <v>9.952300000000136E-3</v>
      </c>
      <c r="FL164">
        <f t="shared" si="281"/>
        <v>2.8033599999999992E-2</v>
      </c>
      <c r="FM164">
        <f t="shared" si="282"/>
        <v>8.3156599999998804E-2</v>
      </c>
      <c r="FN164">
        <f t="shared" si="283"/>
        <v>1.9671100000000052E-2</v>
      </c>
      <c r="FO164">
        <f t="shared" si="284"/>
        <v>7.7468899999999952E-2</v>
      </c>
      <c r="FP164">
        <f t="shared" si="285"/>
        <v>1.703790000000005E-2</v>
      </c>
      <c r="FQ164">
        <f t="shared" si="286"/>
        <v>0</v>
      </c>
      <c r="FR164">
        <f t="shared" si="287"/>
        <v>7.1000000000000014</v>
      </c>
      <c r="FS164">
        <f t="shared" si="288"/>
        <v>0</v>
      </c>
      <c r="FT164">
        <f t="shared" si="289"/>
        <v>0.77527299999999988</v>
      </c>
      <c r="FU164">
        <f t="shared" si="290"/>
        <v>-0.10596150000000026</v>
      </c>
      <c r="FV164">
        <f t="shared" si="291"/>
        <v>2.5097999999999954E-2</v>
      </c>
      <c r="FW164">
        <f t="shared" si="292"/>
        <v>6.3661117999999988</v>
      </c>
      <c r="FX164">
        <f t="shared" si="293"/>
        <v>7.8156200000000009E-2</v>
      </c>
      <c r="FY164">
        <f t="shared" si="294"/>
        <v>-7.5543600000000044E-2</v>
      </c>
      <c r="FZ164">
        <f t="shared" si="295"/>
        <v>2.9629300000000081E-2</v>
      </c>
      <c r="GA164">
        <f t="shared" si="296"/>
        <v>2.8296400000000027E-2</v>
      </c>
      <c r="GB164">
        <f t="shared" si="297"/>
        <v>5.8000000000000007</v>
      </c>
      <c r="GC164">
        <f t="shared" si="298"/>
        <v>0</v>
      </c>
      <c r="GD164">
        <f t="shared" si="299"/>
        <v>0.83501259999999999</v>
      </c>
      <c r="GE164">
        <f t="shared" si="300"/>
        <v>0.54918410000000017</v>
      </c>
      <c r="GF164">
        <f t="shared" si="301"/>
        <v>0.28010210000000002</v>
      </c>
      <c r="GG164">
        <f t="shared" si="302"/>
        <v>3.0573787999999986</v>
      </c>
      <c r="GH164">
        <f t="shared" si="303"/>
        <v>0.55401540000000005</v>
      </c>
      <c r="GI164">
        <f t="shared" si="304"/>
        <v>0.37302269999999993</v>
      </c>
      <c r="GJ164">
        <f t="shared" si="305"/>
        <v>0.16043360000000007</v>
      </c>
      <c r="GK164">
        <f t="shared" si="306"/>
        <v>-7.3708999999999858E-3</v>
      </c>
    </row>
    <row r="165" spans="1:193" x14ac:dyDescent="0.25">
      <c r="A165" t="s">
        <v>507</v>
      </c>
      <c r="B165">
        <v>17.8</v>
      </c>
      <c r="C165">
        <v>0.5</v>
      </c>
      <c r="D165">
        <v>1.2062546999999999</v>
      </c>
      <c r="E165">
        <v>0.46262029999999998</v>
      </c>
      <c r="F165">
        <v>0.33455869999999999</v>
      </c>
      <c r="G165">
        <v>13.866666800000001</v>
      </c>
      <c r="H165">
        <v>0.86894660000000001</v>
      </c>
      <c r="I165">
        <v>0.16383329999999999</v>
      </c>
      <c r="J165">
        <v>0.28387980000000002</v>
      </c>
      <c r="K165">
        <v>0.14657519999999999</v>
      </c>
      <c r="L165" s="2">
        <v>17.7</v>
      </c>
      <c r="M165" s="2">
        <v>0.5</v>
      </c>
      <c r="N165" s="2">
        <v>1.162787</v>
      </c>
      <c r="O165" s="2">
        <v>0.46262029999999998</v>
      </c>
      <c r="P165" s="2">
        <v>0.33064310000000002</v>
      </c>
      <c r="Q165" s="2">
        <v>13.866666800000001</v>
      </c>
      <c r="R165" s="2">
        <v>0.8666779</v>
      </c>
      <c r="S165" s="2">
        <v>0.1530039</v>
      </c>
      <c r="T165" s="2">
        <v>0.2836496</v>
      </c>
      <c r="U165" s="2">
        <v>0.14657519999999999</v>
      </c>
      <c r="V165" s="2">
        <v>13.7</v>
      </c>
      <c r="W165" s="2">
        <v>0.5</v>
      </c>
      <c r="X165" s="2">
        <v>1.8232142</v>
      </c>
      <c r="Y165" s="2">
        <v>0.25323879999999999</v>
      </c>
      <c r="Z165" s="2">
        <v>0.45215100000000003</v>
      </c>
      <c r="AA165" s="2">
        <v>8.9195290000000007</v>
      </c>
      <c r="AB165" s="2">
        <v>1.1902725000000001</v>
      </c>
      <c r="AC165" s="2">
        <v>0.1329244</v>
      </c>
      <c r="AD165" s="2">
        <v>0.41587410000000002</v>
      </c>
      <c r="AE165" s="2">
        <v>5.1026000000000002E-2</v>
      </c>
      <c r="AF165" s="2">
        <v>17.7</v>
      </c>
      <c r="AG165" s="2">
        <v>0.5</v>
      </c>
      <c r="AH165" s="2">
        <v>1.2058697</v>
      </c>
      <c r="AI165" s="2">
        <v>0.46257399999999999</v>
      </c>
      <c r="AJ165" s="2">
        <v>0.32682339999999999</v>
      </c>
      <c r="AK165" s="2">
        <v>13.863880200000001</v>
      </c>
      <c r="AL165" s="2">
        <v>0.84778739999999997</v>
      </c>
      <c r="AM165" s="2">
        <v>0.1604583</v>
      </c>
      <c r="AN165" s="2">
        <v>0.2772116</v>
      </c>
      <c r="AO165" s="2">
        <v>0.14657519999999999</v>
      </c>
      <c r="AP165" s="2">
        <v>17.2</v>
      </c>
      <c r="AQ165" s="2">
        <v>0.5</v>
      </c>
      <c r="AR165" s="2">
        <v>1.2700541000000001</v>
      </c>
      <c r="AS165" s="2">
        <v>0.52762339999999996</v>
      </c>
      <c r="AT165" s="2">
        <v>0.23729520000000001</v>
      </c>
      <c r="AU165" s="2">
        <v>13.660729399999999</v>
      </c>
      <c r="AV165" s="2">
        <v>0.6225349</v>
      </c>
      <c r="AW165" s="2">
        <v>8.76141E-2</v>
      </c>
      <c r="AX165" s="2">
        <v>0.21216270000000001</v>
      </c>
      <c r="AY165" s="2">
        <v>9.9847500000000006E-2</v>
      </c>
      <c r="AZ165" s="2">
        <v>16.7</v>
      </c>
      <c r="BA165" s="2">
        <v>0.5</v>
      </c>
      <c r="BB165" s="2">
        <v>1.2861526000000001</v>
      </c>
      <c r="BC165" s="2">
        <v>0.38227529999999998</v>
      </c>
      <c r="BD165" s="2">
        <v>0.29313699999999998</v>
      </c>
      <c r="BE165" s="2">
        <v>13.0824604</v>
      </c>
      <c r="BF165" s="2">
        <v>0.81044419999999995</v>
      </c>
      <c r="BG165" s="2">
        <v>6.4492599999999997E-2</v>
      </c>
      <c r="BH165" s="2">
        <v>0.27786230000000001</v>
      </c>
      <c r="BI165" s="2">
        <v>9.9847500000000006E-2</v>
      </c>
      <c r="BJ165" s="2">
        <v>17.399999999999999</v>
      </c>
      <c r="BK165" s="2">
        <v>0.5</v>
      </c>
      <c r="BL165" s="2">
        <v>1.2797989000000001</v>
      </c>
      <c r="BM165" s="2">
        <v>0.53956000000000004</v>
      </c>
      <c r="BN165" s="2">
        <v>0.2695574</v>
      </c>
      <c r="BO165" s="2">
        <v>13.747159999999999</v>
      </c>
      <c r="BP165" s="2">
        <v>0.71154329999999999</v>
      </c>
      <c r="BQ165" s="2">
        <v>9.00223E-2</v>
      </c>
      <c r="BR165" s="2">
        <v>0.24443609999999999</v>
      </c>
      <c r="BS165" s="2">
        <v>9.9847500000000006E-2</v>
      </c>
      <c r="BT165" s="2">
        <v>14</v>
      </c>
      <c r="BU165" s="2">
        <v>0.5</v>
      </c>
      <c r="BV165" s="2">
        <v>0.85235329999999998</v>
      </c>
      <c r="BW165" s="2">
        <v>0.61116570000000003</v>
      </c>
      <c r="BX165" s="2">
        <v>0.2259746</v>
      </c>
      <c r="BY165" s="2">
        <v>11.0258369</v>
      </c>
      <c r="BZ165" s="2">
        <v>0.62931110000000001</v>
      </c>
      <c r="CA165" s="2">
        <v>0</v>
      </c>
      <c r="CB165" s="2">
        <v>0.2323122</v>
      </c>
      <c r="CC165" s="2">
        <v>2.7209999999999999E-3</v>
      </c>
      <c r="CD165" s="2">
        <v>16.399999999999999</v>
      </c>
      <c r="CE165" s="2">
        <v>0.5</v>
      </c>
      <c r="CF165" s="2">
        <v>0.75483210000000001</v>
      </c>
      <c r="CG165" s="2">
        <v>0.44359310000000002</v>
      </c>
      <c r="CH165" s="2">
        <v>0.20747989999999999</v>
      </c>
      <c r="CI165" s="2">
        <v>13.5796537</v>
      </c>
      <c r="CJ165" s="2">
        <v>0.49871100000000002</v>
      </c>
      <c r="CK165" s="2">
        <v>0.15832850000000001</v>
      </c>
      <c r="CL165" s="2">
        <v>0.1571581</v>
      </c>
      <c r="CM165" s="2">
        <v>0.14657519999999999</v>
      </c>
      <c r="CO165" t="str">
        <f t="shared" si="206"/>
        <v>MT_Yellowstone1065</v>
      </c>
      <c r="CP165">
        <f t="shared" si="207"/>
        <v>17.8</v>
      </c>
      <c r="CQ165">
        <f t="shared" si="208"/>
        <v>0.5</v>
      </c>
      <c r="CR165">
        <f t="shared" si="209"/>
        <v>1.2062546999999999</v>
      </c>
      <c r="CS165">
        <f t="shared" si="210"/>
        <v>0.46262029999999998</v>
      </c>
      <c r="CT165">
        <f t="shared" si="211"/>
        <v>0.33455869999999999</v>
      </c>
      <c r="CU165">
        <f t="shared" si="212"/>
        <v>13.866666800000001</v>
      </c>
      <c r="CV165">
        <f t="shared" si="213"/>
        <v>0.86894660000000001</v>
      </c>
      <c r="CW165">
        <f t="shared" si="214"/>
        <v>0.16383329999999999</v>
      </c>
      <c r="CX165">
        <f t="shared" si="215"/>
        <v>0.28387980000000002</v>
      </c>
      <c r="CY165">
        <f t="shared" si="216"/>
        <v>0.14657519999999999</v>
      </c>
      <c r="CZ165">
        <f t="shared" si="217"/>
        <v>6.1999999999999886</v>
      </c>
      <c r="DA165">
        <f t="shared" si="218"/>
        <v>0.5</v>
      </c>
      <c r="DB165">
        <f t="shared" si="219"/>
        <v>1.1912790000000011</v>
      </c>
      <c r="DC165">
        <f t="shared" si="220"/>
        <v>0.44430850000000011</v>
      </c>
      <c r="DD165">
        <f t="shared" si="221"/>
        <v>1.1507000000001155E-3</v>
      </c>
      <c r="DE165">
        <f t="shared" si="222"/>
        <v>4.6792487999999945</v>
      </c>
      <c r="DF165">
        <f t="shared" si="223"/>
        <v>9.465609999999991E-2</v>
      </c>
      <c r="DG165">
        <f t="shared" si="224"/>
        <v>-0.29998899999999995</v>
      </c>
      <c r="DH165">
        <f t="shared" si="225"/>
        <v>0.11350809999999992</v>
      </c>
      <c r="DI165">
        <f t="shared" si="226"/>
        <v>-0.23301129999999995</v>
      </c>
      <c r="DJ165">
        <f t="shared" si="227"/>
        <v>0.10000000000000142</v>
      </c>
      <c r="DK165">
        <f t="shared" si="228"/>
        <v>0</v>
      </c>
      <c r="DL165">
        <f t="shared" si="229"/>
        <v>4.3467699999999887E-2</v>
      </c>
      <c r="DM165">
        <f t="shared" si="230"/>
        <v>0</v>
      </c>
      <c r="DN165">
        <f t="shared" si="231"/>
        <v>3.9155999999999636E-3</v>
      </c>
      <c r="DO165">
        <f t="shared" si="232"/>
        <v>0</v>
      </c>
      <c r="DP165">
        <f t="shared" si="233"/>
        <v>2.2687000000000124E-3</v>
      </c>
      <c r="DQ165">
        <f t="shared" si="234"/>
        <v>1.0829399999999989E-2</v>
      </c>
      <c r="DR165">
        <f t="shared" si="235"/>
        <v>2.3020000000001373E-4</v>
      </c>
      <c r="DS165">
        <f t="shared" si="236"/>
        <v>0</v>
      </c>
      <c r="DT165">
        <f t="shared" si="237"/>
        <v>4.1000000000000014</v>
      </c>
      <c r="DU165">
        <f t="shared" si="238"/>
        <v>0</v>
      </c>
      <c r="DV165">
        <f t="shared" si="239"/>
        <v>-0.61695950000000011</v>
      </c>
      <c r="DW165">
        <f t="shared" si="240"/>
        <v>0.2093815</v>
      </c>
      <c r="DX165">
        <f t="shared" si="241"/>
        <v>-0.11759230000000004</v>
      </c>
      <c r="DY165">
        <f t="shared" si="242"/>
        <v>4.9471378000000001</v>
      </c>
      <c r="DZ165">
        <f t="shared" si="243"/>
        <v>-0.32132590000000005</v>
      </c>
      <c r="EA165">
        <f t="shared" si="244"/>
        <v>3.0908899999999989E-2</v>
      </c>
      <c r="EB165">
        <f t="shared" si="245"/>
        <v>-0.13199430000000001</v>
      </c>
      <c r="EC165">
        <f t="shared" si="246"/>
        <v>9.5549199999999987E-2</v>
      </c>
      <c r="ED165">
        <f t="shared" si="247"/>
        <v>0.10000000000000142</v>
      </c>
      <c r="EE165">
        <f t="shared" si="248"/>
        <v>0</v>
      </c>
      <c r="EF165">
        <f t="shared" si="249"/>
        <v>3.8499999999985768E-4</v>
      </c>
      <c r="EG165">
        <f t="shared" si="250"/>
        <v>4.629999999999912E-5</v>
      </c>
      <c r="EH165">
        <f t="shared" si="251"/>
        <v>7.7353000000000005E-3</v>
      </c>
      <c r="EI165">
        <f t="shared" si="252"/>
        <v>2.7866000000003055E-3</v>
      </c>
      <c r="EJ165">
        <f t="shared" si="253"/>
        <v>2.1159200000000045E-2</v>
      </c>
      <c r="EK165">
        <f t="shared" si="254"/>
        <v>3.3749999999999891E-3</v>
      </c>
      <c r="EL165">
        <f t="shared" si="255"/>
        <v>6.668200000000013E-3</v>
      </c>
      <c r="EM165">
        <f t="shared" si="256"/>
        <v>0</v>
      </c>
      <c r="EN165">
        <f t="shared" si="257"/>
        <v>0.60000000000000142</v>
      </c>
      <c r="EO165">
        <f t="shared" si="258"/>
        <v>0</v>
      </c>
      <c r="EP165">
        <f t="shared" si="259"/>
        <v>-6.3799400000000173E-2</v>
      </c>
      <c r="EQ165">
        <f t="shared" si="260"/>
        <v>-6.500309999999998E-2</v>
      </c>
      <c r="ER165">
        <f t="shared" si="261"/>
        <v>9.7263499999999975E-2</v>
      </c>
      <c r="ES165">
        <f t="shared" si="262"/>
        <v>0.2059374000000016</v>
      </c>
      <c r="ET165">
        <f t="shared" si="263"/>
        <v>0.24641170000000001</v>
      </c>
      <c r="EU165">
        <f t="shared" si="264"/>
        <v>7.6219199999999987E-2</v>
      </c>
      <c r="EV165">
        <f t="shared" si="265"/>
        <v>7.1717100000000006E-2</v>
      </c>
      <c r="EW165">
        <f t="shared" si="266"/>
        <v>4.6727699999999983E-2</v>
      </c>
      <c r="EX165">
        <f t="shared" si="267"/>
        <v>1.1000000000000014</v>
      </c>
      <c r="EY165">
        <f t="shared" si="268"/>
        <v>0</v>
      </c>
      <c r="EZ165">
        <f t="shared" si="269"/>
        <v>-7.9897900000000188E-2</v>
      </c>
      <c r="FA165">
        <f t="shared" si="270"/>
        <v>8.0345E-2</v>
      </c>
      <c r="FB165">
        <f t="shared" si="271"/>
        <v>4.1421700000000006E-2</v>
      </c>
      <c r="FC165">
        <f t="shared" si="272"/>
        <v>0.78420640000000041</v>
      </c>
      <c r="FD165">
        <f t="shared" si="273"/>
        <v>5.8502400000000065E-2</v>
      </c>
      <c r="FE165">
        <f t="shared" si="274"/>
        <v>9.934069999999999E-2</v>
      </c>
      <c r="FF165">
        <f t="shared" si="275"/>
        <v>6.017500000000009E-3</v>
      </c>
      <c r="FG165">
        <f t="shared" si="276"/>
        <v>4.6727699999999983E-2</v>
      </c>
      <c r="FH165">
        <f t="shared" si="277"/>
        <v>0.40000000000000213</v>
      </c>
      <c r="FI165">
        <f t="shared" si="278"/>
        <v>0</v>
      </c>
      <c r="FJ165">
        <f t="shared" si="279"/>
        <v>-7.3544200000000171E-2</v>
      </c>
      <c r="FK165">
        <f t="shared" si="280"/>
        <v>-7.6939700000000055E-2</v>
      </c>
      <c r="FL165">
        <f t="shared" si="281"/>
        <v>6.5001299999999984E-2</v>
      </c>
      <c r="FM165">
        <f t="shared" si="282"/>
        <v>0.11950680000000169</v>
      </c>
      <c r="FN165">
        <f t="shared" si="283"/>
        <v>0.15740330000000002</v>
      </c>
      <c r="FO165">
        <f t="shared" si="284"/>
        <v>7.3810999999999988E-2</v>
      </c>
      <c r="FP165">
        <f t="shared" si="285"/>
        <v>3.9443700000000026E-2</v>
      </c>
      <c r="FQ165">
        <f t="shared" si="286"/>
        <v>4.6727699999999983E-2</v>
      </c>
      <c r="FR165">
        <f t="shared" si="287"/>
        <v>3.8000000000000007</v>
      </c>
      <c r="FS165">
        <f t="shared" si="288"/>
        <v>0</v>
      </c>
      <c r="FT165">
        <f t="shared" si="289"/>
        <v>0.35390139999999992</v>
      </c>
      <c r="FU165">
        <f t="shared" si="290"/>
        <v>-0.14854540000000005</v>
      </c>
      <c r="FV165">
        <f t="shared" si="291"/>
        <v>0.10858409999999999</v>
      </c>
      <c r="FW165">
        <f t="shared" si="292"/>
        <v>2.840829900000001</v>
      </c>
      <c r="FX165">
        <f t="shared" si="293"/>
        <v>0.2396355</v>
      </c>
      <c r="FY165">
        <f t="shared" si="294"/>
        <v>0.16383329999999999</v>
      </c>
      <c r="FZ165">
        <f t="shared" si="295"/>
        <v>5.1567600000000019E-2</v>
      </c>
      <c r="GA165">
        <f t="shared" si="296"/>
        <v>0.14385419999999999</v>
      </c>
      <c r="GB165">
        <f t="shared" si="297"/>
        <v>1.4000000000000021</v>
      </c>
      <c r="GC165">
        <f t="shared" si="298"/>
        <v>0</v>
      </c>
      <c r="GD165">
        <f t="shared" si="299"/>
        <v>0.4514225999999999</v>
      </c>
      <c r="GE165">
        <f t="shared" si="300"/>
        <v>1.9027199999999966E-2</v>
      </c>
      <c r="GF165">
        <f t="shared" si="301"/>
        <v>0.12707879999999999</v>
      </c>
      <c r="GG165">
        <f t="shared" si="302"/>
        <v>0.28701310000000113</v>
      </c>
      <c r="GH165">
        <f t="shared" si="303"/>
        <v>0.3702356</v>
      </c>
      <c r="GI165">
        <f t="shared" si="304"/>
        <v>5.5047999999999764E-3</v>
      </c>
      <c r="GJ165">
        <f t="shared" si="305"/>
        <v>0.12672170000000002</v>
      </c>
      <c r="GK165">
        <f t="shared" si="306"/>
        <v>0</v>
      </c>
    </row>
    <row r="166" spans="1:193" x14ac:dyDescent="0.25">
      <c r="A166" t="s">
        <v>508</v>
      </c>
      <c r="B166">
        <v>11.9</v>
      </c>
      <c r="C166">
        <v>0.5</v>
      </c>
      <c r="D166">
        <v>0.74363500000000005</v>
      </c>
      <c r="E166">
        <v>0.32276959999999999</v>
      </c>
      <c r="F166">
        <v>1.5475112</v>
      </c>
      <c r="G166">
        <v>3.1397262000000001</v>
      </c>
      <c r="H166">
        <v>2.377589</v>
      </c>
      <c r="I166">
        <v>2.3170457</v>
      </c>
      <c r="J166">
        <v>0.7949851</v>
      </c>
      <c r="K166">
        <v>0.15673799999999999</v>
      </c>
      <c r="L166" s="2">
        <v>11.6</v>
      </c>
      <c r="M166" s="2">
        <v>0.5</v>
      </c>
      <c r="N166" s="2">
        <v>0.88823180000000002</v>
      </c>
      <c r="O166" s="2">
        <v>0.36201060000000002</v>
      </c>
      <c r="P166" s="2">
        <v>1.137526</v>
      </c>
      <c r="Q166" s="2">
        <v>4.5503130000000001</v>
      </c>
      <c r="R166" s="2">
        <v>2.0631127</v>
      </c>
      <c r="S166" s="2">
        <v>1.3011773</v>
      </c>
      <c r="T166" s="2">
        <v>0.70325760000000004</v>
      </c>
      <c r="U166" s="2">
        <v>0.15673799999999999</v>
      </c>
      <c r="V166" s="2">
        <v>10.5</v>
      </c>
      <c r="W166" s="2">
        <v>0.5</v>
      </c>
      <c r="X166" s="2">
        <v>1.0263526000000001</v>
      </c>
      <c r="Y166" s="2">
        <v>0.2643819</v>
      </c>
      <c r="Z166" s="2">
        <v>1.2560640999999999</v>
      </c>
      <c r="AA166" s="2">
        <v>2.9885527999999999</v>
      </c>
      <c r="AB166" s="2">
        <v>2.2089824999999998</v>
      </c>
      <c r="AC166" s="2">
        <v>1.5087242999999999</v>
      </c>
      <c r="AD166" s="2">
        <v>0.75209820000000005</v>
      </c>
      <c r="AE166" s="2">
        <v>5.9807899999999997E-2</v>
      </c>
      <c r="AF166" s="2">
        <v>11.7</v>
      </c>
      <c r="AG166" s="2">
        <v>0.5</v>
      </c>
      <c r="AH166" s="2">
        <v>0.74301320000000004</v>
      </c>
      <c r="AI166" s="2">
        <v>0.32227129999999998</v>
      </c>
      <c r="AJ166" s="2">
        <v>1.5261663999999999</v>
      </c>
      <c r="AK166" s="2">
        <v>3.1363599</v>
      </c>
      <c r="AL166" s="2">
        <v>2.3571224000000002</v>
      </c>
      <c r="AM166" s="2">
        <v>2.2693880000000002</v>
      </c>
      <c r="AN166" s="2">
        <v>0.78537570000000001</v>
      </c>
      <c r="AO166" s="2">
        <v>0.15673799999999999</v>
      </c>
      <c r="AP166" s="2">
        <v>9.9</v>
      </c>
      <c r="AQ166" s="2">
        <v>0.5</v>
      </c>
      <c r="AR166" s="2">
        <v>1.0258088000000001</v>
      </c>
      <c r="AS166" s="2">
        <v>0.32641120000000001</v>
      </c>
      <c r="AT166" s="2">
        <v>0.86534109999999997</v>
      </c>
      <c r="AU166" s="2">
        <v>4.0423416999999997</v>
      </c>
      <c r="AV166" s="2">
        <v>1.4115913</v>
      </c>
      <c r="AW166" s="2">
        <v>1.1848563000000001</v>
      </c>
      <c r="AX166" s="2">
        <v>0.49952750000000001</v>
      </c>
      <c r="AY166" s="2">
        <v>9.6930100000000005E-2</v>
      </c>
      <c r="AZ166" s="2">
        <v>10.6</v>
      </c>
      <c r="BA166" s="2">
        <v>0.5</v>
      </c>
      <c r="BB166" s="2">
        <v>1.0364734</v>
      </c>
      <c r="BC166" s="2">
        <v>0.1707079</v>
      </c>
      <c r="BD166" s="2">
        <v>1.1108412000000001</v>
      </c>
      <c r="BE166" s="2">
        <v>3.8346317000000001</v>
      </c>
      <c r="BF166" s="2">
        <v>2.1370528000000002</v>
      </c>
      <c r="BG166" s="2">
        <v>1.1063802</v>
      </c>
      <c r="BH166" s="2">
        <v>0.70072100000000004</v>
      </c>
      <c r="BI166" s="2">
        <v>9.6930100000000005E-2</v>
      </c>
      <c r="BJ166" s="2">
        <v>10</v>
      </c>
      <c r="BK166" s="2">
        <v>0.5</v>
      </c>
      <c r="BL166" s="2">
        <v>1.1736717999999999</v>
      </c>
      <c r="BM166" s="2">
        <v>0.32996999999999999</v>
      </c>
      <c r="BN166" s="2">
        <v>0.407501</v>
      </c>
      <c r="BO166" s="2">
        <v>6.0926776</v>
      </c>
      <c r="BP166" s="2">
        <v>1.1248834999999999</v>
      </c>
      <c r="BQ166" s="2">
        <v>0</v>
      </c>
      <c r="BR166" s="2">
        <v>0.41285539999999998</v>
      </c>
      <c r="BS166" s="2">
        <v>0</v>
      </c>
      <c r="BT166" s="2">
        <v>10.9</v>
      </c>
      <c r="BU166" s="2">
        <v>0.5</v>
      </c>
      <c r="BV166" s="2">
        <v>0.93507759999999995</v>
      </c>
      <c r="BW166" s="2">
        <v>0.35154730000000001</v>
      </c>
      <c r="BX166" s="2">
        <v>1.1361097</v>
      </c>
      <c r="BY166" s="2">
        <v>3.8197114000000001</v>
      </c>
      <c r="BZ166" s="2">
        <v>2.0436687</v>
      </c>
      <c r="CA166" s="2">
        <v>1.3210263</v>
      </c>
      <c r="CB166" s="2">
        <v>0.69933699999999999</v>
      </c>
      <c r="CC166" s="2">
        <v>0.15673799999999999</v>
      </c>
      <c r="CD166" s="2">
        <v>9.1999999999999993</v>
      </c>
      <c r="CE166" s="2">
        <v>0.5</v>
      </c>
      <c r="CF166" s="2">
        <v>0.53810230000000003</v>
      </c>
      <c r="CG166" s="2">
        <v>0.31695390000000001</v>
      </c>
      <c r="CH166" s="2">
        <v>0.81201880000000004</v>
      </c>
      <c r="CI166" s="2">
        <v>4.0318059999999996</v>
      </c>
      <c r="CJ166" s="2">
        <v>1.2187967</v>
      </c>
      <c r="CK166" s="2">
        <v>1.2560693000000001</v>
      </c>
      <c r="CL166" s="2">
        <v>0.46752870000000002</v>
      </c>
      <c r="CM166" s="2">
        <v>0.15673799999999999</v>
      </c>
      <c r="CO166" t="str">
        <f t="shared" si="206"/>
        <v>ND_Billings0002</v>
      </c>
      <c r="CP166">
        <f t="shared" si="207"/>
        <v>11.9</v>
      </c>
      <c r="CQ166">
        <f t="shared" si="208"/>
        <v>0.5</v>
      </c>
      <c r="CR166">
        <f t="shared" si="209"/>
        <v>0.74363500000000005</v>
      </c>
      <c r="CS166">
        <f t="shared" si="210"/>
        <v>0.32276959999999999</v>
      </c>
      <c r="CT166">
        <f t="shared" si="211"/>
        <v>1.5475112</v>
      </c>
      <c r="CU166">
        <f t="shared" si="212"/>
        <v>3.1397262000000001</v>
      </c>
      <c r="CV166">
        <f t="shared" si="213"/>
        <v>2.377589</v>
      </c>
      <c r="CW166">
        <f t="shared" si="214"/>
        <v>2.3170457</v>
      </c>
      <c r="CX166">
        <f t="shared" si="215"/>
        <v>0.7949851</v>
      </c>
      <c r="CY166">
        <f t="shared" si="216"/>
        <v>0.15673799999999999</v>
      </c>
      <c r="CZ166">
        <f t="shared" si="217"/>
        <v>1.0999999999999961</v>
      </c>
      <c r="DA166">
        <f t="shared" si="218"/>
        <v>0.5</v>
      </c>
      <c r="DB166">
        <f t="shared" si="219"/>
        <v>2.1612865000000001</v>
      </c>
      <c r="DC166">
        <f t="shared" si="220"/>
        <v>0.18486690000000008</v>
      </c>
      <c r="DD166">
        <f t="shared" si="221"/>
        <v>-2.5810101000000003</v>
      </c>
      <c r="DE166">
        <f t="shared" si="222"/>
        <v>10.518310699999997</v>
      </c>
      <c r="DF166">
        <f t="shared" si="223"/>
        <v>-2.0779123999999993</v>
      </c>
      <c r="DG166">
        <f t="shared" si="224"/>
        <v>-6.2716981999999994</v>
      </c>
      <c r="DH166">
        <f t="shared" si="225"/>
        <v>-0.54419459999999986</v>
      </c>
      <c r="DI166">
        <f t="shared" si="226"/>
        <v>-0.21654589999999996</v>
      </c>
      <c r="DJ166">
        <f t="shared" si="227"/>
        <v>0.30000000000000071</v>
      </c>
      <c r="DK166">
        <f t="shared" si="228"/>
        <v>0</v>
      </c>
      <c r="DL166">
        <f t="shared" si="229"/>
        <v>-0.14459679999999997</v>
      </c>
      <c r="DM166">
        <f t="shared" si="230"/>
        <v>-3.9241000000000026E-2</v>
      </c>
      <c r="DN166">
        <f t="shared" si="231"/>
        <v>0.40998519999999994</v>
      </c>
      <c r="DO166">
        <f t="shared" si="232"/>
        <v>-1.4105867999999999</v>
      </c>
      <c r="DP166">
        <f t="shared" si="233"/>
        <v>0.31447629999999993</v>
      </c>
      <c r="DQ166">
        <f t="shared" si="234"/>
        <v>1.0158684</v>
      </c>
      <c r="DR166">
        <f t="shared" si="235"/>
        <v>9.1727499999999962E-2</v>
      </c>
      <c r="DS166">
        <f t="shared" si="236"/>
        <v>0</v>
      </c>
      <c r="DT166">
        <f t="shared" si="237"/>
        <v>1.4000000000000004</v>
      </c>
      <c r="DU166">
        <f t="shared" si="238"/>
        <v>0</v>
      </c>
      <c r="DV166">
        <f t="shared" si="239"/>
        <v>-0.28271760000000001</v>
      </c>
      <c r="DW166">
        <f t="shared" si="240"/>
        <v>5.8387699999999987E-2</v>
      </c>
      <c r="DX166">
        <f t="shared" si="241"/>
        <v>0.29144710000000007</v>
      </c>
      <c r="DY166">
        <f t="shared" si="242"/>
        <v>0.15117340000000024</v>
      </c>
      <c r="DZ166">
        <f t="shared" si="243"/>
        <v>0.1686065000000001</v>
      </c>
      <c r="EA166">
        <f t="shared" si="244"/>
        <v>0.80832140000000008</v>
      </c>
      <c r="EB166">
        <f t="shared" si="245"/>
        <v>4.288689999999995E-2</v>
      </c>
      <c r="EC166">
        <f t="shared" si="246"/>
        <v>9.6930099999999991E-2</v>
      </c>
      <c r="ED166">
        <f t="shared" si="247"/>
        <v>0.20000000000000107</v>
      </c>
      <c r="EE166">
        <f t="shared" si="248"/>
        <v>0</v>
      </c>
      <c r="EF166">
        <f t="shared" si="249"/>
        <v>6.2180000000000568E-4</v>
      </c>
      <c r="EG166">
        <f t="shared" si="250"/>
        <v>4.9830000000000707E-4</v>
      </c>
      <c r="EH166">
        <f t="shared" si="251"/>
        <v>2.1344800000000053E-2</v>
      </c>
      <c r="EI166">
        <f t="shared" si="252"/>
        <v>3.3663000000001553E-3</v>
      </c>
      <c r="EJ166">
        <f t="shared" si="253"/>
        <v>2.0466599999999779E-2</v>
      </c>
      <c r="EK166">
        <f t="shared" si="254"/>
        <v>4.7657699999999803E-2</v>
      </c>
      <c r="EL166">
        <f t="shared" si="255"/>
        <v>9.6093999999999902E-3</v>
      </c>
      <c r="EM166">
        <f t="shared" si="256"/>
        <v>0</v>
      </c>
      <c r="EN166">
        <f t="shared" si="257"/>
        <v>2</v>
      </c>
      <c r="EO166">
        <f t="shared" si="258"/>
        <v>0</v>
      </c>
      <c r="EP166">
        <f t="shared" si="259"/>
        <v>-0.28217380000000003</v>
      </c>
      <c r="EQ166">
        <f t="shared" si="260"/>
        <v>-3.6416000000000226E-3</v>
      </c>
      <c r="ER166">
        <f t="shared" si="261"/>
        <v>0.6821701</v>
      </c>
      <c r="ES166">
        <f t="shared" si="262"/>
        <v>-0.90261549999999957</v>
      </c>
      <c r="ET166">
        <f t="shared" si="263"/>
        <v>0.96599769999999996</v>
      </c>
      <c r="EU166">
        <f t="shared" si="264"/>
        <v>1.1321893999999999</v>
      </c>
      <c r="EV166">
        <f t="shared" si="265"/>
        <v>0.29545759999999999</v>
      </c>
      <c r="EW166">
        <f t="shared" si="266"/>
        <v>5.9807899999999983E-2</v>
      </c>
      <c r="EX166">
        <f t="shared" si="267"/>
        <v>1.3000000000000007</v>
      </c>
      <c r="EY166">
        <f t="shared" si="268"/>
        <v>0</v>
      </c>
      <c r="EZ166">
        <f t="shared" si="269"/>
        <v>-0.29283839999999994</v>
      </c>
      <c r="FA166">
        <f t="shared" si="270"/>
        <v>0.15206169999999999</v>
      </c>
      <c r="FB166">
        <f t="shared" si="271"/>
        <v>0.43666999999999989</v>
      </c>
      <c r="FC166">
        <f t="shared" si="272"/>
        <v>-0.69490549999999995</v>
      </c>
      <c r="FD166">
        <f t="shared" si="273"/>
        <v>0.24053619999999976</v>
      </c>
      <c r="FE166">
        <f t="shared" si="274"/>
        <v>1.2106655</v>
      </c>
      <c r="FF166">
        <f t="shared" si="275"/>
        <v>9.4264099999999962E-2</v>
      </c>
      <c r="FG166">
        <f t="shared" si="276"/>
        <v>5.9807899999999983E-2</v>
      </c>
      <c r="FH166">
        <f t="shared" si="277"/>
        <v>1.9000000000000004</v>
      </c>
      <c r="FI166">
        <f t="shared" si="278"/>
        <v>0</v>
      </c>
      <c r="FJ166">
        <f t="shared" si="279"/>
        <v>-0.43003679999999989</v>
      </c>
      <c r="FK166">
        <f t="shared" si="280"/>
        <v>-7.2003999999999957E-3</v>
      </c>
      <c r="FL166">
        <f t="shared" si="281"/>
        <v>1.1400101999999999</v>
      </c>
      <c r="FM166">
        <f t="shared" si="282"/>
        <v>-2.9529513999999999</v>
      </c>
      <c r="FN166">
        <f t="shared" si="283"/>
        <v>1.2527055</v>
      </c>
      <c r="FO166">
        <f t="shared" si="284"/>
        <v>2.3170457</v>
      </c>
      <c r="FP166">
        <f t="shared" si="285"/>
        <v>0.38212970000000002</v>
      </c>
      <c r="FQ166">
        <f t="shared" si="286"/>
        <v>0.15673799999999999</v>
      </c>
      <c r="FR166">
        <f t="shared" si="287"/>
        <v>1</v>
      </c>
      <c r="FS166">
        <f t="shared" si="288"/>
        <v>0</v>
      </c>
      <c r="FT166">
        <f t="shared" si="289"/>
        <v>-0.19144259999999991</v>
      </c>
      <c r="FU166">
        <f t="shared" si="290"/>
        <v>-2.8777700000000017E-2</v>
      </c>
      <c r="FV166">
        <f t="shared" si="291"/>
        <v>0.41140149999999998</v>
      </c>
      <c r="FW166">
        <f t="shared" si="292"/>
        <v>-0.67998519999999996</v>
      </c>
      <c r="FX166">
        <f t="shared" si="293"/>
        <v>0.33392029999999995</v>
      </c>
      <c r="FY166">
        <f t="shared" si="294"/>
        <v>0.9960194</v>
      </c>
      <c r="FZ166">
        <f t="shared" si="295"/>
        <v>9.5648100000000014E-2</v>
      </c>
      <c r="GA166">
        <f t="shared" si="296"/>
        <v>0</v>
      </c>
      <c r="GB166">
        <f t="shared" si="297"/>
        <v>2.7000000000000011</v>
      </c>
      <c r="GC166">
        <f t="shared" si="298"/>
        <v>0</v>
      </c>
      <c r="GD166">
        <f t="shared" si="299"/>
        <v>0.20553270000000001</v>
      </c>
      <c r="GE166">
        <f t="shared" si="300"/>
        <v>5.8156999999999792E-3</v>
      </c>
      <c r="GF166">
        <f t="shared" si="301"/>
        <v>0.73549239999999994</v>
      </c>
      <c r="GG166">
        <f t="shared" si="302"/>
        <v>-0.89207979999999942</v>
      </c>
      <c r="GH166">
        <f t="shared" si="303"/>
        <v>1.1587923</v>
      </c>
      <c r="GI166">
        <f t="shared" si="304"/>
        <v>1.0609763999999999</v>
      </c>
      <c r="GJ166">
        <f t="shared" si="305"/>
        <v>0.32745639999999998</v>
      </c>
      <c r="GK166">
        <f t="shared" si="306"/>
        <v>0</v>
      </c>
    </row>
    <row r="167" spans="1:193" x14ac:dyDescent="0.25">
      <c r="A167" t="s">
        <v>509</v>
      </c>
      <c r="B167">
        <v>15.9</v>
      </c>
      <c r="C167">
        <v>0.5</v>
      </c>
      <c r="D167">
        <v>0.32538070000000002</v>
      </c>
      <c r="E167">
        <v>0.37891639999999999</v>
      </c>
      <c r="F167">
        <v>1.3588943</v>
      </c>
      <c r="G167">
        <v>8.4969281999999993</v>
      </c>
      <c r="H167">
        <v>2.1345557999999998</v>
      </c>
      <c r="I167">
        <v>1.9730197</v>
      </c>
      <c r="J167">
        <v>0.81902699999999995</v>
      </c>
      <c r="K167">
        <v>2.1665E-3</v>
      </c>
      <c r="L167" s="2">
        <v>15.8</v>
      </c>
      <c r="M167" s="2">
        <v>0.5</v>
      </c>
      <c r="N167" s="2">
        <v>0.27508149999999998</v>
      </c>
      <c r="O167" s="2">
        <v>0.38495950000000001</v>
      </c>
      <c r="P167" s="2">
        <v>1.540338</v>
      </c>
      <c r="Q167" s="2">
        <v>7.5265794000000001</v>
      </c>
      <c r="R167" s="2">
        <v>2.1425068</v>
      </c>
      <c r="S167" s="2">
        <v>2.6099668</v>
      </c>
      <c r="T167" s="2">
        <v>0.89408759999999998</v>
      </c>
      <c r="U167" s="2">
        <v>3.4102E-3</v>
      </c>
      <c r="V167" s="2">
        <v>14.5</v>
      </c>
      <c r="W167" s="2">
        <v>0.5</v>
      </c>
      <c r="X167" s="2">
        <v>0.3610582</v>
      </c>
      <c r="Y167" s="2">
        <v>0.28723919999999997</v>
      </c>
      <c r="Z167" s="2">
        <v>2.2705215999999999</v>
      </c>
      <c r="AA167" s="2">
        <v>2.6050469999999999</v>
      </c>
      <c r="AB167" s="2">
        <v>2.2485811999999998</v>
      </c>
      <c r="AC167" s="2">
        <v>5.0491986000000004</v>
      </c>
      <c r="AD167" s="2">
        <v>1.1833180999999999</v>
      </c>
      <c r="AE167" s="2">
        <v>7.5558999999999999E-3</v>
      </c>
      <c r="AF167" s="2">
        <v>15.9</v>
      </c>
      <c r="AG167" s="2">
        <v>0.5</v>
      </c>
      <c r="AH167" s="2">
        <v>0.43034640000000002</v>
      </c>
      <c r="AI167" s="2">
        <v>0.41340589999999999</v>
      </c>
      <c r="AJ167" s="2">
        <v>1.0182336999999999</v>
      </c>
      <c r="AK167" s="2">
        <v>9.8851452000000002</v>
      </c>
      <c r="AL167" s="2">
        <v>1.8312477</v>
      </c>
      <c r="AM167" s="2">
        <v>1.1766367</v>
      </c>
      <c r="AN167" s="2">
        <v>0.68032170000000003</v>
      </c>
      <c r="AO167" s="2">
        <v>1.2436999999999999E-3</v>
      </c>
      <c r="AP167" s="2">
        <v>13.3</v>
      </c>
      <c r="AQ167" s="2">
        <v>0.5</v>
      </c>
      <c r="AR167" s="2">
        <v>0.50125459999999999</v>
      </c>
      <c r="AS167" s="2">
        <v>0.37621070000000001</v>
      </c>
      <c r="AT167" s="2">
        <v>0.58445170000000002</v>
      </c>
      <c r="AU167" s="2">
        <v>9.2706566000000006</v>
      </c>
      <c r="AV167" s="2">
        <v>0.92477659999999995</v>
      </c>
      <c r="AW167" s="2">
        <v>0.83524659999999995</v>
      </c>
      <c r="AX167" s="2">
        <v>0.36960809999999999</v>
      </c>
      <c r="AY167" s="2">
        <v>1.2772E-3</v>
      </c>
      <c r="AZ167" s="2">
        <v>13.9</v>
      </c>
      <c r="BA167" s="2">
        <v>0.5</v>
      </c>
      <c r="BB167" s="2">
        <v>0.42007830000000002</v>
      </c>
      <c r="BC167" s="2">
        <v>0.1520483</v>
      </c>
      <c r="BD167" s="2">
        <v>1.0725338</v>
      </c>
      <c r="BE167" s="2">
        <v>7.8966044999999996</v>
      </c>
      <c r="BF167" s="2">
        <v>1.9776564999999999</v>
      </c>
      <c r="BG167" s="2">
        <v>1.1858534999999999</v>
      </c>
      <c r="BH167" s="2">
        <v>0.695581</v>
      </c>
      <c r="BI167" s="2">
        <v>2.1264000000000001E-3</v>
      </c>
      <c r="BJ167" s="2">
        <v>14.3</v>
      </c>
      <c r="BK167" s="2">
        <v>0.5</v>
      </c>
      <c r="BL167" s="2">
        <v>0.4108927</v>
      </c>
      <c r="BM167" s="2">
        <v>0.36051</v>
      </c>
      <c r="BN167" s="2">
        <v>1.2514042000000001</v>
      </c>
      <c r="BO167" s="2">
        <v>7.2435736999999998</v>
      </c>
      <c r="BP167" s="2">
        <v>1.7340711</v>
      </c>
      <c r="BQ167" s="2">
        <v>2.1257240999999998</v>
      </c>
      <c r="BR167" s="2">
        <v>0.74094680000000002</v>
      </c>
      <c r="BS167" s="2">
        <v>3.6576E-3</v>
      </c>
      <c r="BT167" s="2">
        <v>13.9</v>
      </c>
      <c r="BU167" s="2">
        <v>0.5</v>
      </c>
      <c r="BV167" s="2">
        <v>0.1036657</v>
      </c>
      <c r="BW167" s="2">
        <v>0.330567</v>
      </c>
      <c r="BX167" s="2">
        <v>2.2637700999999999</v>
      </c>
      <c r="BY167" s="2">
        <v>2.2660179</v>
      </c>
      <c r="BZ167" s="2">
        <v>2.2738318</v>
      </c>
      <c r="CA167" s="2">
        <v>4.9995054999999997</v>
      </c>
      <c r="CB167" s="2">
        <v>1.1769875999999999</v>
      </c>
      <c r="CC167" s="2">
        <v>7.5558999999999999E-3</v>
      </c>
      <c r="CD167" s="2">
        <v>14.7</v>
      </c>
      <c r="CE167" s="2">
        <v>0.5</v>
      </c>
      <c r="CF167" s="2">
        <v>0.2480947</v>
      </c>
      <c r="CG167" s="2">
        <v>0.43668269999999998</v>
      </c>
      <c r="CH167" s="2">
        <v>0.77692079999999997</v>
      </c>
      <c r="CI167" s="2">
        <v>9.8753557000000001</v>
      </c>
      <c r="CJ167" s="2">
        <v>1.2727227000000001</v>
      </c>
      <c r="CK167" s="2">
        <v>1.0687720999999999</v>
      </c>
      <c r="CL167" s="2">
        <v>0.53923509999999997</v>
      </c>
      <c r="CM167" s="2">
        <v>1.4308999999999999E-3</v>
      </c>
      <c r="CO167" t="str">
        <f t="shared" si="206"/>
        <v>ND_Burleigh0003</v>
      </c>
      <c r="CP167">
        <f t="shared" si="207"/>
        <v>15.9</v>
      </c>
      <c r="CQ167">
        <f t="shared" si="208"/>
        <v>0.5</v>
      </c>
      <c r="CR167">
        <f t="shared" si="209"/>
        <v>0.32538070000000002</v>
      </c>
      <c r="CS167">
        <f t="shared" si="210"/>
        <v>0.37891639999999999</v>
      </c>
      <c r="CT167">
        <f t="shared" si="211"/>
        <v>1.3588943</v>
      </c>
      <c r="CU167">
        <f t="shared" si="212"/>
        <v>8.4969281999999993</v>
      </c>
      <c r="CV167">
        <f t="shared" si="213"/>
        <v>2.1345557999999998</v>
      </c>
      <c r="CW167">
        <f t="shared" si="214"/>
        <v>1.9730197</v>
      </c>
      <c r="CX167">
        <f t="shared" si="215"/>
        <v>0.81902699999999995</v>
      </c>
      <c r="CY167">
        <f t="shared" si="216"/>
        <v>2.1665E-3</v>
      </c>
      <c r="CZ167">
        <f t="shared" si="217"/>
        <v>5</v>
      </c>
      <c r="DA167">
        <f t="shared" si="218"/>
        <v>0.5</v>
      </c>
      <c r="DB167">
        <f t="shared" si="219"/>
        <v>0.47280719999999987</v>
      </c>
      <c r="DC167">
        <f t="shared" si="220"/>
        <v>8.9208500000000079E-2</v>
      </c>
      <c r="DD167">
        <f t="shared" si="221"/>
        <v>1.2659137999999999</v>
      </c>
      <c r="DE167">
        <f t="shared" si="222"/>
        <v>-2.909517399999995</v>
      </c>
      <c r="DF167">
        <f t="shared" si="223"/>
        <v>-0.53649619999999887</v>
      </c>
      <c r="DG167">
        <f t="shared" si="224"/>
        <v>5.2397659999999995</v>
      </c>
      <c r="DH167">
        <f t="shared" si="225"/>
        <v>0.54689700000000019</v>
      </c>
      <c r="DI167">
        <f t="shared" si="226"/>
        <v>1.3092299999999999E-2</v>
      </c>
      <c r="DJ167">
        <f t="shared" si="227"/>
        <v>9.9999999999999645E-2</v>
      </c>
      <c r="DK167">
        <f t="shared" si="228"/>
        <v>0</v>
      </c>
      <c r="DL167">
        <f t="shared" si="229"/>
        <v>5.0299200000000044E-2</v>
      </c>
      <c r="DM167">
        <f t="shared" si="230"/>
        <v>-6.0431000000000235E-3</v>
      </c>
      <c r="DN167">
        <f t="shared" si="231"/>
        <v>-0.18144369999999999</v>
      </c>
      <c r="DO167">
        <f t="shared" si="232"/>
        <v>0.97034879999999912</v>
      </c>
      <c r="DP167">
        <f t="shared" si="233"/>
        <v>-7.9510000000002634E-3</v>
      </c>
      <c r="DQ167">
        <f t="shared" si="234"/>
        <v>-0.63694709999999999</v>
      </c>
      <c r="DR167">
        <f t="shared" si="235"/>
        <v>-7.5060600000000033E-2</v>
      </c>
      <c r="DS167">
        <f t="shared" si="236"/>
        <v>-1.2436999999999999E-3</v>
      </c>
      <c r="DT167">
        <f t="shared" si="237"/>
        <v>1.4000000000000004</v>
      </c>
      <c r="DU167">
        <f t="shared" si="238"/>
        <v>0</v>
      </c>
      <c r="DV167">
        <f t="shared" si="239"/>
        <v>-3.5677499999999973E-2</v>
      </c>
      <c r="DW167">
        <f t="shared" si="240"/>
        <v>9.1677200000000014E-2</v>
      </c>
      <c r="DX167">
        <f t="shared" si="241"/>
        <v>-0.91162729999999992</v>
      </c>
      <c r="DY167">
        <f t="shared" si="242"/>
        <v>5.8918811999999994</v>
      </c>
      <c r="DZ167">
        <f t="shared" si="243"/>
        <v>-0.11402540000000005</v>
      </c>
      <c r="EA167">
        <f t="shared" si="244"/>
        <v>-3.0761789000000004</v>
      </c>
      <c r="EB167">
        <f t="shared" si="245"/>
        <v>-0.36429109999999998</v>
      </c>
      <c r="EC167">
        <f t="shared" si="246"/>
        <v>-5.3893999999999999E-3</v>
      </c>
      <c r="ED167">
        <f t="shared" si="247"/>
        <v>0</v>
      </c>
      <c r="EE167">
        <f t="shared" si="248"/>
        <v>0</v>
      </c>
      <c r="EF167">
        <f t="shared" si="249"/>
        <v>-0.1049657</v>
      </c>
      <c r="EG167">
        <f t="shared" si="250"/>
        <v>-3.4489500000000006E-2</v>
      </c>
      <c r="EH167">
        <f t="shared" si="251"/>
        <v>0.34066060000000009</v>
      </c>
      <c r="EI167">
        <f t="shared" si="252"/>
        <v>-1.3882170000000009</v>
      </c>
      <c r="EJ167">
        <f t="shared" si="253"/>
        <v>0.30330809999999975</v>
      </c>
      <c r="EK167">
        <f t="shared" si="254"/>
        <v>0.79638300000000006</v>
      </c>
      <c r="EL167">
        <f t="shared" si="255"/>
        <v>0.13870529999999992</v>
      </c>
      <c r="EM167">
        <f t="shared" si="256"/>
        <v>9.228000000000001E-4</v>
      </c>
      <c r="EN167">
        <f t="shared" si="257"/>
        <v>2.5999999999999996</v>
      </c>
      <c r="EO167">
        <f t="shared" si="258"/>
        <v>0</v>
      </c>
      <c r="EP167">
        <f t="shared" si="259"/>
        <v>-0.17587389999999997</v>
      </c>
      <c r="EQ167">
        <f t="shared" si="260"/>
        <v>2.7056999999999776E-3</v>
      </c>
      <c r="ER167">
        <f t="shared" si="261"/>
        <v>0.77444259999999998</v>
      </c>
      <c r="ES167">
        <f t="shared" si="262"/>
        <v>-0.77372840000000132</v>
      </c>
      <c r="ET167">
        <f t="shared" si="263"/>
        <v>1.2097791999999998</v>
      </c>
      <c r="EU167">
        <f t="shared" si="264"/>
        <v>1.1377731</v>
      </c>
      <c r="EV167">
        <f t="shared" si="265"/>
        <v>0.44941889999999995</v>
      </c>
      <c r="EW167">
        <f t="shared" si="266"/>
        <v>8.8929999999999999E-4</v>
      </c>
      <c r="EX167">
        <f t="shared" si="267"/>
        <v>2</v>
      </c>
      <c r="EY167">
        <f t="shared" si="268"/>
        <v>0</v>
      </c>
      <c r="EZ167">
        <f t="shared" si="269"/>
        <v>-9.4697599999999993E-2</v>
      </c>
      <c r="FA167">
        <f t="shared" si="270"/>
        <v>0.22686809999999999</v>
      </c>
      <c r="FB167">
        <f t="shared" si="271"/>
        <v>0.28636050000000002</v>
      </c>
      <c r="FC167">
        <f t="shared" si="272"/>
        <v>0.60032369999999968</v>
      </c>
      <c r="FD167">
        <f t="shared" si="273"/>
        <v>0.15689929999999985</v>
      </c>
      <c r="FE167">
        <f t="shared" si="274"/>
        <v>0.78716620000000015</v>
      </c>
      <c r="FF167">
        <f t="shared" si="275"/>
        <v>0.12344599999999994</v>
      </c>
      <c r="FG167">
        <f t="shared" si="276"/>
        <v>4.0099999999999945E-5</v>
      </c>
      <c r="FH167">
        <f t="shared" si="277"/>
        <v>1.5999999999999996</v>
      </c>
      <c r="FI167">
        <f t="shared" si="278"/>
        <v>0</v>
      </c>
      <c r="FJ167">
        <f t="shared" si="279"/>
        <v>-8.5511999999999977E-2</v>
      </c>
      <c r="FK167">
        <f t="shared" si="280"/>
        <v>1.8406399999999989E-2</v>
      </c>
      <c r="FL167">
        <f t="shared" si="281"/>
        <v>0.10749009999999992</v>
      </c>
      <c r="FM167">
        <f t="shared" si="282"/>
        <v>1.2533544999999995</v>
      </c>
      <c r="FN167">
        <f t="shared" si="283"/>
        <v>0.4004846999999998</v>
      </c>
      <c r="FO167">
        <f t="shared" si="284"/>
        <v>-0.15270439999999974</v>
      </c>
      <c r="FP167">
        <f t="shared" si="285"/>
        <v>7.8080199999999933E-2</v>
      </c>
      <c r="FQ167">
        <f t="shared" si="286"/>
        <v>-1.4911E-3</v>
      </c>
      <c r="FR167">
        <f t="shared" si="287"/>
        <v>2</v>
      </c>
      <c r="FS167">
        <f t="shared" si="288"/>
        <v>0</v>
      </c>
      <c r="FT167">
        <f t="shared" si="289"/>
        <v>0.22171500000000002</v>
      </c>
      <c r="FU167">
        <f t="shared" si="290"/>
        <v>4.8349399999999987E-2</v>
      </c>
      <c r="FV167">
        <f t="shared" si="291"/>
        <v>-0.9048757999999999</v>
      </c>
      <c r="FW167">
        <f t="shared" si="292"/>
        <v>6.2309102999999997</v>
      </c>
      <c r="FX167">
        <f t="shared" si="293"/>
        <v>-0.13927600000000018</v>
      </c>
      <c r="FY167">
        <f t="shared" si="294"/>
        <v>-3.0264857999999997</v>
      </c>
      <c r="FZ167">
        <f t="shared" si="295"/>
        <v>-0.35796059999999996</v>
      </c>
      <c r="GA167">
        <f t="shared" si="296"/>
        <v>-5.3893999999999999E-3</v>
      </c>
      <c r="GB167">
        <f t="shared" si="297"/>
        <v>1.2000000000000011</v>
      </c>
      <c r="GC167">
        <f t="shared" si="298"/>
        <v>0</v>
      </c>
      <c r="GD167">
        <f t="shared" si="299"/>
        <v>7.7286000000000021E-2</v>
      </c>
      <c r="GE167">
        <f t="shared" si="300"/>
        <v>-5.7766299999999993E-2</v>
      </c>
      <c r="GF167">
        <f t="shared" si="301"/>
        <v>0.58197350000000003</v>
      </c>
      <c r="GG167">
        <f t="shared" si="302"/>
        <v>-1.3784275000000008</v>
      </c>
      <c r="GH167">
        <f t="shared" si="303"/>
        <v>0.86183309999999969</v>
      </c>
      <c r="GI167">
        <f t="shared" si="304"/>
        <v>0.90424760000000015</v>
      </c>
      <c r="GJ167">
        <f t="shared" si="305"/>
        <v>0.27979189999999998</v>
      </c>
      <c r="GK167">
        <f t="shared" si="306"/>
        <v>7.356000000000001E-4</v>
      </c>
    </row>
    <row r="168" spans="1:193" x14ac:dyDescent="0.25">
      <c r="A168" t="s">
        <v>510</v>
      </c>
      <c r="B168">
        <v>20.399999999999999</v>
      </c>
      <c r="C168">
        <v>0.5</v>
      </c>
      <c r="D168">
        <v>2.3600819</v>
      </c>
      <c r="E168">
        <v>0.56161450000000002</v>
      </c>
      <c r="F168">
        <v>1.4473393999999999</v>
      </c>
      <c r="G168">
        <v>10.0201311</v>
      </c>
      <c r="H168">
        <v>2.6107697000000001</v>
      </c>
      <c r="I168">
        <v>1.8225633999999999</v>
      </c>
      <c r="J168">
        <v>1.0845783</v>
      </c>
      <c r="K168">
        <v>5.95884E-2</v>
      </c>
      <c r="L168" s="2">
        <v>19.8</v>
      </c>
      <c r="M168" s="2">
        <v>0.5</v>
      </c>
      <c r="N168" s="2">
        <v>1.8011482999999999</v>
      </c>
      <c r="O168" s="2">
        <v>0.56161450000000002</v>
      </c>
      <c r="P168" s="2">
        <v>1.4352024000000001</v>
      </c>
      <c r="Q168" s="2">
        <v>10.0201311</v>
      </c>
      <c r="R168" s="2">
        <v>2.6073225</v>
      </c>
      <c r="S168" s="2">
        <v>1.7849313</v>
      </c>
      <c r="T168" s="2">
        <v>1.0775296999999999</v>
      </c>
      <c r="U168" s="2">
        <v>5.95884E-2</v>
      </c>
      <c r="V168" s="2">
        <v>18.7</v>
      </c>
      <c r="W168" s="2">
        <v>0.5</v>
      </c>
      <c r="X168" s="2">
        <v>2.4346079999999999</v>
      </c>
      <c r="Y168" s="2">
        <v>0.51908710000000002</v>
      </c>
      <c r="Z168" s="2">
        <v>1.6559714000000001</v>
      </c>
      <c r="AA168" s="2">
        <v>7.2212062000000001</v>
      </c>
      <c r="AB168" s="2">
        <v>2.5555382</v>
      </c>
      <c r="AC168" s="2">
        <v>2.6568499000000001</v>
      </c>
      <c r="AD168" s="2">
        <v>1.134039</v>
      </c>
      <c r="AE168" s="2">
        <v>6.0255299999999998E-2</v>
      </c>
      <c r="AF168" s="2">
        <v>20.399999999999999</v>
      </c>
      <c r="AG168" s="2">
        <v>0.5</v>
      </c>
      <c r="AH168" s="2">
        <v>2.3596949999999999</v>
      </c>
      <c r="AI168" s="2">
        <v>0.56155829999999995</v>
      </c>
      <c r="AJ168" s="2">
        <v>1.4433122</v>
      </c>
      <c r="AK168" s="2">
        <v>10.018868400000001</v>
      </c>
      <c r="AL168" s="2">
        <v>2.6044507000000001</v>
      </c>
      <c r="AM168" s="2">
        <v>1.8161563000000001</v>
      </c>
      <c r="AN168" s="2">
        <v>1.0815908000000001</v>
      </c>
      <c r="AO168" s="2">
        <v>5.95884E-2</v>
      </c>
      <c r="AP168" s="2">
        <v>16.100000000000001</v>
      </c>
      <c r="AQ168" s="2">
        <v>0.5</v>
      </c>
      <c r="AR168" s="2">
        <v>1.3787236</v>
      </c>
      <c r="AS168" s="2">
        <v>0.46655479999999999</v>
      </c>
      <c r="AT168" s="2">
        <v>1.3943771</v>
      </c>
      <c r="AU168" s="2">
        <v>6.9104942999999999</v>
      </c>
      <c r="AV168" s="2">
        <v>1.0192075</v>
      </c>
      <c r="AW168" s="2">
        <v>3.5687470000000001</v>
      </c>
      <c r="AX168" s="2">
        <v>0.85544810000000004</v>
      </c>
      <c r="AY168" s="2">
        <v>6.8594500000000003E-2</v>
      </c>
      <c r="AZ168" s="2">
        <v>16.399999999999999</v>
      </c>
      <c r="BA168" s="2">
        <v>0.5</v>
      </c>
      <c r="BB168" s="2">
        <v>2.6649234000000002</v>
      </c>
      <c r="BC168" s="2">
        <v>0.1424627</v>
      </c>
      <c r="BD168" s="2">
        <v>0.84787630000000003</v>
      </c>
      <c r="BE168" s="2">
        <v>8.6652974999999994</v>
      </c>
      <c r="BF168" s="2">
        <v>2.6023768999999999</v>
      </c>
      <c r="BG168" s="2">
        <v>1.5242500000000001E-2</v>
      </c>
      <c r="BH168" s="2">
        <v>0.87992809999999999</v>
      </c>
      <c r="BI168" s="2">
        <v>8.8716699999999996E-2</v>
      </c>
      <c r="BJ168" s="2">
        <v>18.7</v>
      </c>
      <c r="BK168" s="2">
        <v>0.5</v>
      </c>
      <c r="BL168" s="2">
        <v>1.1766970999999999</v>
      </c>
      <c r="BM168" s="2">
        <v>0.45323469999999999</v>
      </c>
      <c r="BN168" s="2">
        <v>2.1098650000000001</v>
      </c>
      <c r="BO168" s="2">
        <v>6.2170538999999998</v>
      </c>
      <c r="BP168" s="2">
        <v>1.8827815999999999</v>
      </c>
      <c r="BQ168" s="2">
        <v>5.0403327999999998</v>
      </c>
      <c r="BR168" s="2">
        <v>1.2465444000000001</v>
      </c>
      <c r="BS168" s="2">
        <v>7.7428200000000003E-2</v>
      </c>
      <c r="BT168" s="2">
        <v>15</v>
      </c>
      <c r="BU168" s="2">
        <v>0.5</v>
      </c>
      <c r="BV168" s="2">
        <v>0.60126069999999998</v>
      </c>
      <c r="BW168" s="2">
        <v>0.40558759999999999</v>
      </c>
      <c r="BX168" s="2">
        <v>2.1787200000000002</v>
      </c>
      <c r="BY168" s="2">
        <v>2.8890764999999998</v>
      </c>
      <c r="BZ168" s="2">
        <v>2.1173172</v>
      </c>
      <c r="CA168" s="2">
        <v>4.9890108</v>
      </c>
      <c r="CB168" s="2">
        <v>1.2932155999999999</v>
      </c>
      <c r="CC168" s="2">
        <v>7.1095099999999994E-2</v>
      </c>
      <c r="CD168" s="2">
        <v>18.399999999999999</v>
      </c>
      <c r="CE168" s="2">
        <v>0.5</v>
      </c>
      <c r="CF168" s="2">
        <v>1.7674562</v>
      </c>
      <c r="CG168" s="2">
        <v>0.55599419999999999</v>
      </c>
      <c r="CH168" s="2">
        <v>1.5055008000000001</v>
      </c>
      <c r="CI168" s="2">
        <v>8.2934017000000004</v>
      </c>
      <c r="CJ168" s="2">
        <v>2.1365520999999998</v>
      </c>
      <c r="CK168" s="2">
        <v>2.6480321999999998</v>
      </c>
      <c r="CL168" s="2">
        <v>1.0107347</v>
      </c>
      <c r="CM168" s="2">
        <v>5.93184E-2</v>
      </c>
      <c r="CO168" t="str">
        <f t="shared" si="206"/>
        <v>ND_Cass1004</v>
      </c>
      <c r="CP168">
        <f t="shared" si="207"/>
        <v>20.399999999999999</v>
      </c>
      <c r="CQ168">
        <f t="shared" si="208"/>
        <v>0.5</v>
      </c>
      <c r="CR168">
        <f t="shared" si="209"/>
        <v>2.3600819</v>
      </c>
      <c r="CS168">
        <f t="shared" si="210"/>
        <v>0.56161450000000002</v>
      </c>
      <c r="CT168">
        <f t="shared" si="211"/>
        <v>1.4473393999999999</v>
      </c>
      <c r="CU168">
        <f t="shared" si="212"/>
        <v>10.0201311</v>
      </c>
      <c r="CV168">
        <f t="shared" si="213"/>
        <v>2.6107697000000001</v>
      </c>
      <c r="CW168">
        <f t="shared" si="214"/>
        <v>1.8225633999999999</v>
      </c>
      <c r="CX168">
        <f t="shared" si="215"/>
        <v>1.0845783</v>
      </c>
      <c r="CY168">
        <f t="shared" si="216"/>
        <v>5.95884E-2</v>
      </c>
      <c r="CZ168">
        <f t="shared" si="217"/>
        <v>0.70000000000000639</v>
      </c>
      <c r="DA168">
        <f t="shared" si="218"/>
        <v>0.5</v>
      </c>
      <c r="DB168">
        <f t="shared" si="219"/>
        <v>-2.3360609999999999</v>
      </c>
      <c r="DC168">
        <f t="shared" si="220"/>
        <v>-0.2652076000000001</v>
      </c>
      <c r="DD168">
        <f t="shared" si="221"/>
        <v>2.4394494000000009</v>
      </c>
      <c r="DE168">
        <f t="shared" si="222"/>
        <v>-9.9053880999999997</v>
      </c>
      <c r="DF168">
        <f t="shared" si="223"/>
        <v>-0.74984120000000098</v>
      </c>
      <c r="DG168">
        <f t="shared" si="224"/>
        <v>9.7613590000000006</v>
      </c>
      <c r="DH168">
        <f t="shared" si="225"/>
        <v>0.98698230000000009</v>
      </c>
      <c r="DI168">
        <f t="shared" si="226"/>
        <v>0.12746619999999997</v>
      </c>
      <c r="DJ168">
        <f t="shared" si="227"/>
        <v>0.59999999999999787</v>
      </c>
      <c r="DK168">
        <f t="shared" si="228"/>
        <v>0</v>
      </c>
      <c r="DL168">
        <f t="shared" si="229"/>
        <v>0.55893360000000003</v>
      </c>
      <c r="DM168">
        <f t="shared" si="230"/>
        <v>0</v>
      </c>
      <c r="DN168">
        <f t="shared" si="231"/>
        <v>1.2136999999999842E-2</v>
      </c>
      <c r="DO168">
        <f t="shared" si="232"/>
        <v>0</v>
      </c>
      <c r="DP168">
        <f t="shared" si="233"/>
        <v>3.4472000000000946E-3</v>
      </c>
      <c r="DQ168">
        <f t="shared" si="234"/>
        <v>3.7632099999999946E-2</v>
      </c>
      <c r="DR168">
        <f t="shared" si="235"/>
        <v>7.0486000000000715E-3</v>
      </c>
      <c r="DS168">
        <f t="shared" si="236"/>
        <v>0</v>
      </c>
      <c r="DT168">
        <f t="shared" si="237"/>
        <v>1.6999999999999993</v>
      </c>
      <c r="DU168">
        <f t="shared" si="238"/>
        <v>0</v>
      </c>
      <c r="DV168">
        <f t="shared" si="239"/>
        <v>-7.4526099999999929E-2</v>
      </c>
      <c r="DW168">
        <f t="shared" si="240"/>
        <v>4.2527399999999993E-2</v>
      </c>
      <c r="DX168">
        <f t="shared" si="241"/>
        <v>-0.20863200000000015</v>
      </c>
      <c r="DY168">
        <f t="shared" si="242"/>
        <v>2.7989249000000003</v>
      </c>
      <c r="DZ168">
        <f t="shared" si="243"/>
        <v>5.52315000000001E-2</v>
      </c>
      <c r="EA168">
        <f t="shared" si="244"/>
        <v>-0.83428650000000015</v>
      </c>
      <c r="EB168">
        <f t="shared" si="245"/>
        <v>-4.9460700000000024E-2</v>
      </c>
      <c r="EC168">
        <f t="shared" si="246"/>
        <v>-6.6689999999999805E-4</v>
      </c>
      <c r="ED168">
        <f t="shared" si="247"/>
        <v>0</v>
      </c>
      <c r="EE168">
        <f t="shared" si="248"/>
        <v>0</v>
      </c>
      <c r="EF168">
        <f t="shared" si="249"/>
        <v>3.8690000000007885E-4</v>
      </c>
      <c r="EG168">
        <f t="shared" si="250"/>
        <v>5.6200000000061756E-5</v>
      </c>
      <c r="EH168">
        <f t="shared" si="251"/>
        <v>4.0271999999998975E-3</v>
      </c>
      <c r="EI168">
        <f t="shared" si="252"/>
        <v>1.262699999999839E-3</v>
      </c>
      <c r="EJ168">
        <f t="shared" si="253"/>
        <v>6.3189999999999635E-3</v>
      </c>
      <c r="EK168">
        <f t="shared" si="254"/>
        <v>6.4070999999998879E-3</v>
      </c>
      <c r="EL168">
        <f t="shared" si="255"/>
        <v>2.9874999999999208E-3</v>
      </c>
      <c r="EM168">
        <f t="shared" si="256"/>
        <v>0</v>
      </c>
      <c r="EN168">
        <f t="shared" si="257"/>
        <v>4.2999999999999972</v>
      </c>
      <c r="EO168">
        <f t="shared" si="258"/>
        <v>0</v>
      </c>
      <c r="EP168">
        <f t="shared" si="259"/>
        <v>0.98135829999999991</v>
      </c>
      <c r="EQ168">
        <f t="shared" si="260"/>
        <v>9.5059700000000025E-2</v>
      </c>
      <c r="ER168">
        <f t="shared" si="261"/>
        <v>5.2962299999999907E-2</v>
      </c>
      <c r="ES168">
        <f t="shared" si="262"/>
        <v>3.1096368000000005</v>
      </c>
      <c r="ET168">
        <f t="shared" si="263"/>
        <v>1.5915622</v>
      </c>
      <c r="EU168">
        <f t="shared" si="264"/>
        <v>-1.7461836000000002</v>
      </c>
      <c r="EV168">
        <f t="shared" si="265"/>
        <v>0.22913019999999995</v>
      </c>
      <c r="EW168">
        <f t="shared" si="266"/>
        <v>-9.006100000000003E-3</v>
      </c>
      <c r="EX168">
        <f t="shared" si="267"/>
        <v>4</v>
      </c>
      <c r="EY168">
        <f t="shared" si="268"/>
        <v>0</v>
      </c>
      <c r="EZ168">
        <f t="shared" si="269"/>
        <v>-0.30484150000000021</v>
      </c>
      <c r="FA168">
        <f t="shared" si="270"/>
        <v>0.41915180000000002</v>
      </c>
      <c r="FB168">
        <f t="shared" si="271"/>
        <v>0.59946309999999992</v>
      </c>
      <c r="FC168">
        <f t="shared" si="272"/>
        <v>1.354833600000001</v>
      </c>
      <c r="FD168">
        <f t="shared" si="273"/>
        <v>8.3928000000002001E-3</v>
      </c>
      <c r="FE168">
        <f t="shared" si="274"/>
        <v>1.8073208999999999</v>
      </c>
      <c r="FF168">
        <f t="shared" si="275"/>
        <v>0.2046502</v>
      </c>
      <c r="FG168">
        <f t="shared" si="276"/>
        <v>-2.9128299999999996E-2</v>
      </c>
      <c r="FH168">
        <f t="shared" si="277"/>
        <v>1.6999999999999993</v>
      </c>
      <c r="FI168">
        <f t="shared" si="278"/>
        <v>0</v>
      </c>
      <c r="FJ168">
        <f t="shared" si="279"/>
        <v>1.1833848</v>
      </c>
      <c r="FK168">
        <f t="shared" si="280"/>
        <v>0.10837980000000003</v>
      </c>
      <c r="FL168">
        <f t="shared" si="281"/>
        <v>-0.66252560000000016</v>
      </c>
      <c r="FM168">
        <f t="shared" si="282"/>
        <v>3.8030772000000006</v>
      </c>
      <c r="FN168">
        <f t="shared" si="283"/>
        <v>0.72798810000000014</v>
      </c>
      <c r="FO168">
        <f t="shared" si="284"/>
        <v>-3.2177693999999999</v>
      </c>
      <c r="FP168">
        <f t="shared" si="285"/>
        <v>-0.16196610000000011</v>
      </c>
      <c r="FQ168">
        <f t="shared" si="286"/>
        <v>-1.7839800000000003E-2</v>
      </c>
      <c r="FR168">
        <f t="shared" si="287"/>
        <v>5.3999999999999986</v>
      </c>
      <c r="FS168">
        <f t="shared" si="288"/>
        <v>0</v>
      </c>
      <c r="FT168">
        <f t="shared" si="289"/>
        <v>1.7588211999999999</v>
      </c>
      <c r="FU168">
        <f t="shared" si="290"/>
        <v>0.15602690000000002</v>
      </c>
      <c r="FV168">
        <f t="shared" si="291"/>
        <v>-0.73138060000000027</v>
      </c>
      <c r="FW168">
        <f t="shared" si="292"/>
        <v>7.1310546000000006</v>
      </c>
      <c r="FX168">
        <f t="shared" si="293"/>
        <v>0.49345250000000007</v>
      </c>
      <c r="FY168">
        <f t="shared" si="294"/>
        <v>-3.1664474</v>
      </c>
      <c r="FZ168">
        <f t="shared" si="295"/>
        <v>-0.20863729999999991</v>
      </c>
      <c r="GA168">
        <f t="shared" si="296"/>
        <v>-1.1506699999999995E-2</v>
      </c>
      <c r="GB168">
        <f t="shared" si="297"/>
        <v>2</v>
      </c>
      <c r="GC168">
        <f t="shared" si="298"/>
        <v>0</v>
      </c>
      <c r="GD168">
        <f t="shared" si="299"/>
        <v>0.59262569999999992</v>
      </c>
      <c r="GE168">
        <f t="shared" si="300"/>
        <v>5.6203000000000225E-3</v>
      </c>
      <c r="GF168">
        <f t="shared" si="301"/>
        <v>-5.8161400000000141E-2</v>
      </c>
      <c r="GG168">
        <f t="shared" si="302"/>
        <v>1.7267294</v>
      </c>
      <c r="GH168">
        <f t="shared" si="303"/>
        <v>0.47421760000000024</v>
      </c>
      <c r="GI168">
        <f t="shared" si="304"/>
        <v>-0.82546879999999989</v>
      </c>
      <c r="GJ168">
        <f t="shared" si="305"/>
        <v>7.3843600000000009E-2</v>
      </c>
      <c r="GK168">
        <f t="shared" si="306"/>
        <v>2.6999999999999941E-4</v>
      </c>
    </row>
    <row r="169" spans="1:193" x14ac:dyDescent="0.25">
      <c r="A169" t="s">
        <v>511</v>
      </c>
      <c r="B169">
        <v>14.1</v>
      </c>
      <c r="C169">
        <v>0.5</v>
      </c>
      <c r="D169">
        <v>0.6598792</v>
      </c>
      <c r="E169">
        <v>0.33233600000000002</v>
      </c>
      <c r="F169">
        <v>1.5547863</v>
      </c>
      <c r="G169">
        <v>5.3966789000000004</v>
      </c>
      <c r="H169">
        <v>2.1008760999999998</v>
      </c>
      <c r="I169">
        <v>2.7080736000000001</v>
      </c>
      <c r="J169">
        <v>0.90084560000000002</v>
      </c>
      <c r="K169">
        <v>2.0798000000000001E-3</v>
      </c>
      <c r="L169" s="2">
        <v>13.9</v>
      </c>
      <c r="M169" s="2">
        <v>0.5</v>
      </c>
      <c r="N169" s="2">
        <v>0.59489409999999998</v>
      </c>
      <c r="O169" s="2">
        <v>0.33233600000000002</v>
      </c>
      <c r="P169" s="2">
        <v>1.5276718</v>
      </c>
      <c r="Q169" s="2">
        <v>5.3966789000000004</v>
      </c>
      <c r="R169" s="2">
        <v>2.098357</v>
      </c>
      <c r="S169" s="2">
        <v>2.6177532999999999</v>
      </c>
      <c r="T169" s="2">
        <v>0.88552520000000001</v>
      </c>
      <c r="U169" s="2">
        <v>2.0798000000000001E-3</v>
      </c>
      <c r="V169" s="2">
        <v>12.9</v>
      </c>
      <c r="W169" s="2">
        <v>0.5</v>
      </c>
      <c r="X169" s="2">
        <v>0.82011440000000002</v>
      </c>
      <c r="Y169" s="2">
        <v>0.32991290000000001</v>
      </c>
      <c r="Z169" s="2">
        <v>1.1765087000000001</v>
      </c>
      <c r="AA169" s="2">
        <v>5.7799696999999997</v>
      </c>
      <c r="AB169" s="2">
        <v>1.9400457</v>
      </c>
      <c r="AC169" s="2">
        <v>1.5943966999999999</v>
      </c>
      <c r="AD169" s="2">
        <v>0.78036119999999998</v>
      </c>
      <c r="AE169" s="2">
        <v>1.2340999999999999E-3</v>
      </c>
      <c r="AF169" s="2">
        <v>14</v>
      </c>
      <c r="AG169" s="2">
        <v>0.5</v>
      </c>
      <c r="AH169" s="2">
        <v>0.65969999999999995</v>
      </c>
      <c r="AI169" s="2">
        <v>0.33206419999999998</v>
      </c>
      <c r="AJ169" s="2">
        <v>1.5425161999999999</v>
      </c>
      <c r="AK169" s="2">
        <v>5.3934793000000001</v>
      </c>
      <c r="AL169" s="2">
        <v>2.0915488999999998</v>
      </c>
      <c r="AM169" s="2">
        <v>2.6775026</v>
      </c>
      <c r="AN169" s="2">
        <v>0.89394549999999995</v>
      </c>
      <c r="AO169" s="2">
        <v>2.0798000000000001E-3</v>
      </c>
      <c r="AP169" s="2">
        <v>10.7</v>
      </c>
      <c r="AQ169" s="2">
        <v>0.5</v>
      </c>
      <c r="AR169" s="2">
        <v>0.45326719999999998</v>
      </c>
      <c r="AS169" s="2">
        <v>0.25172050000000001</v>
      </c>
      <c r="AT169" s="2">
        <v>1.1260064000000001</v>
      </c>
      <c r="AU169" s="2">
        <v>4.1960926000000001</v>
      </c>
      <c r="AV169" s="2">
        <v>1.0171169</v>
      </c>
      <c r="AW169" s="2">
        <v>2.6096656</v>
      </c>
      <c r="AX169" s="2">
        <v>0.60918119999999998</v>
      </c>
      <c r="AY169" s="2">
        <v>2.9975000000000002E-3</v>
      </c>
      <c r="AZ169" s="2">
        <v>12.6</v>
      </c>
      <c r="BA169" s="2">
        <v>0.5</v>
      </c>
      <c r="BB169" s="2">
        <v>0.71325019999999995</v>
      </c>
      <c r="BC169" s="2">
        <v>0.1960288</v>
      </c>
      <c r="BD169" s="2">
        <v>1.1630007</v>
      </c>
      <c r="BE169" s="2">
        <v>5.8189587999999999</v>
      </c>
      <c r="BF169" s="2">
        <v>1.9755408000000001</v>
      </c>
      <c r="BG169" s="2">
        <v>1.5140093999999999</v>
      </c>
      <c r="BH169" s="2">
        <v>0.73315549999999996</v>
      </c>
      <c r="BI169" s="2">
        <v>1.6287999999999999E-3</v>
      </c>
      <c r="BJ169" s="2">
        <v>12.1</v>
      </c>
      <c r="BK169" s="2">
        <v>0.5</v>
      </c>
      <c r="BL169" s="2">
        <v>0.55902739999999995</v>
      </c>
      <c r="BM169" s="2">
        <v>0.32463599999999998</v>
      </c>
      <c r="BN169" s="2">
        <v>0.989869</v>
      </c>
      <c r="BO169" s="2">
        <v>6.1059441999999997</v>
      </c>
      <c r="BP169" s="2">
        <v>1.5221324000000001</v>
      </c>
      <c r="BQ169" s="2">
        <v>1.504081</v>
      </c>
      <c r="BR169" s="2">
        <v>0.61698039999999998</v>
      </c>
      <c r="BS169" s="2">
        <v>1.4721700000000001E-2</v>
      </c>
      <c r="BT169" s="2">
        <v>12.6</v>
      </c>
      <c r="BU169" s="2">
        <v>0.5</v>
      </c>
      <c r="BV169" s="2">
        <v>0.16371910000000001</v>
      </c>
      <c r="BW169" s="2">
        <v>0.27472770000000002</v>
      </c>
      <c r="BX169" s="2">
        <v>1.8773743000000001</v>
      </c>
      <c r="BY169" s="2">
        <v>2.9739089000000001</v>
      </c>
      <c r="BZ169" s="2">
        <v>2.2137427000000001</v>
      </c>
      <c r="CA169" s="2">
        <v>3.6979104999999999</v>
      </c>
      <c r="CB169" s="2">
        <v>0.97218839999999995</v>
      </c>
      <c r="CC169" s="2">
        <v>1.5984000000000002E-2</v>
      </c>
      <c r="CD169" s="2">
        <v>13</v>
      </c>
      <c r="CE169" s="2">
        <v>0.5</v>
      </c>
      <c r="CF169" s="2">
        <v>0.29340579999999999</v>
      </c>
      <c r="CG169" s="2">
        <v>0.25657819999999998</v>
      </c>
      <c r="CH169" s="2">
        <v>1.8622030999999999</v>
      </c>
      <c r="CI169" s="2">
        <v>3.1834869000000001</v>
      </c>
      <c r="CJ169" s="2">
        <v>1.8949932</v>
      </c>
      <c r="CK169" s="2">
        <v>4.0495032999999996</v>
      </c>
      <c r="CL169" s="2">
        <v>0.9604241</v>
      </c>
      <c r="CM169" s="2">
        <v>3.1855E-3</v>
      </c>
      <c r="CO169" t="str">
        <f t="shared" si="206"/>
        <v>ND_Mercer0004</v>
      </c>
      <c r="CP169">
        <f t="shared" si="207"/>
        <v>14.1</v>
      </c>
      <c r="CQ169">
        <f t="shared" si="208"/>
        <v>0.5</v>
      </c>
      <c r="CR169">
        <f t="shared" si="209"/>
        <v>0.6598792</v>
      </c>
      <c r="CS169">
        <f t="shared" si="210"/>
        <v>0.33233600000000002</v>
      </c>
      <c r="CT169">
        <f t="shared" si="211"/>
        <v>1.5547863</v>
      </c>
      <c r="CU169">
        <f t="shared" si="212"/>
        <v>5.3966789000000004</v>
      </c>
      <c r="CV169">
        <f t="shared" si="213"/>
        <v>2.1008760999999998</v>
      </c>
      <c r="CW169">
        <f t="shared" si="214"/>
        <v>2.7080736000000001</v>
      </c>
      <c r="CX169">
        <f t="shared" si="215"/>
        <v>0.90084560000000002</v>
      </c>
      <c r="CY169">
        <f t="shared" si="216"/>
        <v>2.0798000000000001E-3</v>
      </c>
      <c r="CZ169">
        <f t="shared" si="217"/>
        <v>3.1000000000000014</v>
      </c>
      <c r="DA169">
        <f t="shared" si="218"/>
        <v>0.5</v>
      </c>
      <c r="DB169">
        <f t="shared" si="219"/>
        <v>-0.36177620000000021</v>
      </c>
      <c r="DC169">
        <f t="shared" si="220"/>
        <v>-2.8347700000000142E-2</v>
      </c>
      <c r="DD169">
        <f t="shared" si="221"/>
        <v>0.38164610000000021</v>
      </c>
      <c r="DE169">
        <f t="shared" si="222"/>
        <v>1.0717669999999968</v>
      </c>
      <c r="DF169">
        <f t="shared" si="223"/>
        <v>4.7344900000001466E-2</v>
      </c>
      <c r="DG169">
        <f t="shared" si="224"/>
        <v>1.3083071999999984</v>
      </c>
      <c r="DH169">
        <f t="shared" si="225"/>
        <v>0.14584229999999965</v>
      </c>
      <c r="DI169">
        <f t="shared" si="226"/>
        <v>2.9352600000000003E-2</v>
      </c>
      <c r="DJ169">
        <f t="shared" si="227"/>
        <v>0.19999999999999929</v>
      </c>
      <c r="DK169">
        <f t="shared" si="228"/>
        <v>0</v>
      </c>
      <c r="DL169">
        <f t="shared" si="229"/>
        <v>6.4985100000000018E-2</v>
      </c>
      <c r="DM169">
        <f t="shared" si="230"/>
        <v>0</v>
      </c>
      <c r="DN169">
        <f t="shared" si="231"/>
        <v>2.711449999999993E-2</v>
      </c>
      <c r="DO169">
        <f t="shared" si="232"/>
        <v>0</v>
      </c>
      <c r="DP169">
        <f t="shared" si="233"/>
        <v>2.5190999999997743E-3</v>
      </c>
      <c r="DQ169">
        <f t="shared" si="234"/>
        <v>9.0320300000000131E-2</v>
      </c>
      <c r="DR169">
        <f t="shared" si="235"/>
        <v>1.5320400000000012E-2</v>
      </c>
      <c r="DS169">
        <f t="shared" si="236"/>
        <v>0</v>
      </c>
      <c r="DT169">
        <f t="shared" si="237"/>
        <v>1.1999999999999993</v>
      </c>
      <c r="DU169">
        <f t="shared" si="238"/>
        <v>0</v>
      </c>
      <c r="DV169">
        <f t="shared" si="239"/>
        <v>-0.16023520000000002</v>
      </c>
      <c r="DW169">
        <f t="shared" si="240"/>
        <v>2.4231000000000114E-3</v>
      </c>
      <c r="DX169">
        <f t="shared" si="241"/>
        <v>0.37827759999999988</v>
      </c>
      <c r="DY169">
        <f t="shared" si="242"/>
        <v>-0.38329079999999927</v>
      </c>
      <c r="DZ169">
        <f t="shared" si="243"/>
        <v>0.16083039999999982</v>
      </c>
      <c r="EA169">
        <f t="shared" si="244"/>
        <v>1.1136769000000002</v>
      </c>
      <c r="EB169">
        <f t="shared" si="245"/>
        <v>0.12048440000000005</v>
      </c>
      <c r="EC169">
        <f t="shared" si="246"/>
        <v>8.4570000000000023E-4</v>
      </c>
      <c r="ED169">
        <f t="shared" si="247"/>
        <v>9.9999999999999645E-2</v>
      </c>
      <c r="EE169">
        <f t="shared" si="248"/>
        <v>0</v>
      </c>
      <c r="EF169">
        <f t="shared" si="249"/>
        <v>1.7920000000004599E-4</v>
      </c>
      <c r="EG169">
        <f t="shared" si="250"/>
        <v>2.7180000000004423E-4</v>
      </c>
      <c r="EH169">
        <f t="shared" si="251"/>
        <v>1.2270100000000062E-2</v>
      </c>
      <c r="EI169">
        <f t="shared" si="252"/>
        <v>3.1996000000003022E-3</v>
      </c>
      <c r="EJ169">
        <f t="shared" si="253"/>
        <v>9.32719999999998E-3</v>
      </c>
      <c r="EK169">
        <f t="shared" si="254"/>
        <v>3.0571000000000126E-2</v>
      </c>
      <c r="EL169">
        <f t="shared" si="255"/>
        <v>6.9001000000000756E-3</v>
      </c>
      <c r="EM169">
        <f t="shared" si="256"/>
        <v>0</v>
      </c>
      <c r="EN169">
        <f t="shared" si="257"/>
        <v>3.4000000000000004</v>
      </c>
      <c r="EO169">
        <f t="shared" si="258"/>
        <v>0</v>
      </c>
      <c r="EP169">
        <f t="shared" si="259"/>
        <v>0.20661200000000002</v>
      </c>
      <c r="EQ169">
        <f t="shared" si="260"/>
        <v>8.0615500000000007E-2</v>
      </c>
      <c r="ER169">
        <f t="shared" si="261"/>
        <v>0.42877989999999988</v>
      </c>
      <c r="ES169">
        <f t="shared" si="262"/>
        <v>1.2005863000000003</v>
      </c>
      <c r="ET169">
        <f t="shared" si="263"/>
        <v>1.0837591999999998</v>
      </c>
      <c r="EU169">
        <f t="shared" si="264"/>
        <v>9.8408000000000051E-2</v>
      </c>
      <c r="EV169">
        <f t="shared" si="265"/>
        <v>0.29166440000000005</v>
      </c>
      <c r="EW169">
        <f t="shared" si="266"/>
        <v>-9.1770000000000003E-4</v>
      </c>
      <c r="EX169">
        <f t="shared" si="267"/>
        <v>1.5</v>
      </c>
      <c r="EY169">
        <f t="shared" si="268"/>
        <v>0</v>
      </c>
      <c r="EZ169">
        <f t="shared" si="269"/>
        <v>-5.3370999999999946E-2</v>
      </c>
      <c r="FA169">
        <f t="shared" si="270"/>
        <v>0.13630720000000002</v>
      </c>
      <c r="FB169">
        <f t="shared" si="271"/>
        <v>0.39178559999999996</v>
      </c>
      <c r="FC169">
        <f t="shared" si="272"/>
        <v>-0.42227989999999949</v>
      </c>
      <c r="FD169">
        <f t="shared" si="273"/>
        <v>0.12533529999999971</v>
      </c>
      <c r="FE169">
        <f t="shared" si="274"/>
        <v>1.1940642000000001</v>
      </c>
      <c r="FF169">
        <f t="shared" si="275"/>
        <v>0.16769010000000006</v>
      </c>
      <c r="FG169">
        <f t="shared" si="276"/>
        <v>4.5100000000000023E-4</v>
      </c>
      <c r="FH169">
        <f t="shared" si="277"/>
        <v>2</v>
      </c>
      <c r="FI169">
        <f t="shared" si="278"/>
        <v>0</v>
      </c>
      <c r="FJ169">
        <f t="shared" si="279"/>
        <v>0.10085180000000005</v>
      </c>
      <c r="FK169">
        <f t="shared" si="280"/>
        <v>7.7000000000000401E-3</v>
      </c>
      <c r="FL169">
        <f t="shared" si="281"/>
        <v>0.56491729999999996</v>
      </c>
      <c r="FM169">
        <f t="shared" si="282"/>
        <v>-0.70926529999999932</v>
      </c>
      <c r="FN169">
        <f t="shared" si="283"/>
        <v>0.57874369999999975</v>
      </c>
      <c r="FO169">
        <f t="shared" si="284"/>
        <v>1.2039926000000001</v>
      </c>
      <c r="FP169">
        <f t="shared" si="285"/>
        <v>0.28386520000000004</v>
      </c>
      <c r="FQ169">
        <f t="shared" si="286"/>
        <v>-1.2641900000000001E-2</v>
      </c>
      <c r="FR169">
        <f t="shared" si="287"/>
        <v>1.5</v>
      </c>
      <c r="FS169">
        <f t="shared" si="288"/>
        <v>0</v>
      </c>
      <c r="FT169">
        <f t="shared" si="289"/>
        <v>0.49616009999999999</v>
      </c>
      <c r="FU169">
        <f t="shared" si="290"/>
        <v>5.7608300000000001E-2</v>
      </c>
      <c r="FV169">
        <f t="shared" si="291"/>
        <v>-0.3225880000000001</v>
      </c>
      <c r="FW169">
        <f t="shared" si="292"/>
        <v>2.4227700000000003</v>
      </c>
      <c r="FX169">
        <f t="shared" si="293"/>
        <v>-0.11286660000000026</v>
      </c>
      <c r="FY169">
        <f t="shared" si="294"/>
        <v>-0.9898368999999998</v>
      </c>
      <c r="FZ169">
        <f t="shared" si="295"/>
        <v>-7.1342799999999928E-2</v>
      </c>
      <c r="GA169">
        <f t="shared" si="296"/>
        <v>-1.3904200000000002E-2</v>
      </c>
      <c r="GB169">
        <f t="shared" si="297"/>
        <v>1.0999999999999996</v>
      </c>
      <c r="GC169">
        <f t="shared" si="298"/>
        <v>0</v>
      </c>
      <c r="GD169">
        <f t="shared" si="299"/>
        <v>0.3664734</v>
      </c>
      <c r="GE169">
        <f t="shared" si="300"/>
        <v>7.5757800000000042E-2</v>
      </c>
      <c r="GF169">
        <f t="shared" si="301"/>
        <v>-0.30741679999999993</v>
      </c>
      <c r="GG169">
        <f t="shared" si="302"/>
        <v>2.2131920000000003</v>
      </c>
      <c r="GH169">
        <f t="shared" si="303"/>
        <v>0.20588289999999976</v>
      </c>
      <c r="GI169">
        <f t="shared" si="304"/>
        <v>-1.3414296999999995</v>
      </c>
      <c r="GJ169">
        <f t="shared" si="305"/>
        <v>-5.9578499999999979E-2</v>
      </c>
      <c r="GK169">
        <f t="shared" si="306"/>
        <v>-1.1056999999999998E-3</v>
      </c>
    </row>
    <row r="170" spans="1:193" x14ac:dyDescent="0.25">
      <c r="A170" t="s">
        <v>512</v>
      </c>
      <c r="B170">
        <v>23</v>
      </c>
      <c r="C170">
        <v>0.5</v>
      </c>
      <c r="D170">
        <v>1.5769985</v>
      </c>
      <c r="E170">
        <v>0.67285329999999999</v>
      </c>
      <c r="F170">
        <v>2.676291</v>
      </c>
      <c r="G170">
        <v>7.2349205000000003</v>
      </c>
      <c r="H170">
        <v>3.7069442000000001</v>
      </c>
      <c r="I170">
        <v>4.8728360999999998</v>
      </c>
      <c r="J170">
        <v>1.6055801999999999</v>
      </c>
      <c r="K170">
        <v>0.22024189999999999</v>
      </c>
      <c r="L170" s="2">
        <v>22.7</v>
      </c>
      <c r="M170" s="2">
        <v>0.5</v>
      </c>
      <c r="N170" s="2">
        <v>1.6600577000000001</v>
      </c>
      <c r="O170" s="2">
        <v>0.70236319999999997</v>
      </c>
      <c r="P170" s="2">
        <v>2.6402659000000002</v>
      </c>
      <c r="Q170" s="2">
        <v>7.5121187999999997</v>
      </c>
      <c r="R170" s="2">
        <v>3.6621939999999999</v>
      </c>
      <c r="S170" s="2">
        <v>4.4308658000000003</v>
      </c>
      <c r="T170" s="2">
        <v>1.6014539000000001</v>
      </c>
      <c r="U170" s="2">
        <v>8.6415500000000006E-2</v>
      </c>
      <c r="V170" s="2">
        <v>22.3</v>
      </c>
      <c r="W170" s="2">
        <v>0.5</v>
      </c>
      <c r="X170" s="2">
        <v>2.2450806999999999</v>
      </c>
      <c r="Y170" s="2">
        <v>0.70431999999999995</v>
      </c>
      <c r="Z170" s="2">
        <v>2.1713936</v>
      </c>
      <c r="AA170" s="2">
        <v>8.2606067999999997</v>
      </c>
      <c r="AB170" s="2">
        <v>4.7076067999999998</v>
      </c>
      <c r="AC170" s="2">
        <v>1.8858279</v>
      </c>
      <c r="AD170" s="2">
        <v>1.6579756000000001</v>
      </c>
      <c r="AE170" s="2">
        <v>0.18538579999999999</v>
      </c>
      <c r="AF170" s="2">
        <v>22.8</v>
      </c>
      <c r="AG170" s="2">
        <v>0.5</v>
      </c>
      <c r="AH170" s="2">
        <v>1.57622</v>
      </c>
      <c r="AI170" s="2">
        <v>0.672786</v>
      </c>
      <c r="AJ170" s="2">
        <v>2.6392983999999999</v>
      </c>
      <c r="AK170" s="2">
        <v>7.2320313000000001</v>
      </c>
      <c r="AL170" s="2">
        <v>3.6921713</v>
      </c>
      <c r="AM170" s="2">
        <v>4.7634911999999998</v>
      </c>
      <c r="AN170" s="2">
        <v>1.5849367000000001</v>
      </c>
      <c r="AO170" s="2">
        <v>0.22024189999999999</v>
      </c>
      <c r="AP170" s="2">
        <v>16.399999999999999</v>
      </c>
      <c r="AQ170" s="2">
        <v>0.5</v>
      </c>
      <c r="AR170" s="2">
        <v>1.8772551</v>
      </c>
      <c r="AS170" s="2">
        <v>0.66851819999999995</v>
      </c>
      <c r="AT170" s="2">
        <v>1.2704272000000001</v>
      </c>
      <c r="AU170" s="2">
        <v>7.2084197999999997</v>
      </c>
      <c r="AV170" s="2">
        <v>0.94409980000000004</v>
      </c>
      <c r="AW170" s="2">
        <v>3.1746379999999998</v>
      </c>
      <c r="AX170" s="2">
        <v>0.74404230000000005</v>
      </c>
      <c r="AY170" s="2">
        <v>8.6087899999999995E-2</v>
      </c>
      <c r="AZ170" s="2">
        <v>17.5</v>
      </c>
      <c r="BA170" s="2">
        <v>0.5</v>
      </c>
      <c r="BB170" s="2">
        <v>1.5573305</v>
      </c>
      <c r="BC170" s="2">
        <v>7.90265E-2</v>
      </c>
      <c r="BD170" s="2">
        <v>1.7525773</v>
      </c>
      <c r="BE170" s="2">
        <v>6.3068727999999998</v>
      </c>
      <c r="BF170" s="2">
        <v>4.3372811999999996</v>
      </c>
      <c r="BG170" s="2">
        <v>1.2740963000000001</v>
      </c>
      <c r="BH170" s="2">
        <v>1.4210328999999999</v>
      </c>
      <c r="BI170" s="2">
        <v>0.34619749999999999</v>
      </c>
      <c r="BJ170" s="2">
        <v>22.5</v>
      </c>
      <c r="BK170" s="2">
        <v>0.5</v>
      </c>
      <c r="BL170" s="2">
        <v>1.5718211</v>
      </c>
      <c r="BM170" s="2">
        <v>0.67023790000000005</v>
      </c>
      <c r="BN170" s="2">
        <v>2.5639436</v>
      </c>
      <c r="BO170" s="2">
        <v>7.2105274000000001</v>
      </c>
      <c r="BP170" s="2">
        <v>3.4753620999999999</v>
      </c>
      <c r="BQ170" s="2">
        <v>4.7671051000000002</v>
      </c>
      <c r="BR170" s="2">
        <v>1.5465357</v>
      </c>
      <c r="BS170" s="2">
        <v>0.22024189999999999</v>
      </c>
      <c r="BT170" s="2">
        <v>17.7</v>
      </c>
      <c r="BU170" s="2">
        <v>0.5</v>
      </c>
      <c r="BV170" s="2">
        <v>0.51748649999999996</v>
      </c>
      <c r="BW170" s="2">
        <v>0.61868579999999995</v>
      </c>
      <c r="BX170" s="2">
        <v>2.5481066999999999</v>
      </c>
      <c r="BY170" s="2">
        <v>3.6383781000000002</v>
      </c>
      <c r="BZ170" s="2">
        <v>3.4964990999999999</v>
      </c>
      <c r="CA170" s="2">
        <v>4.6723432999999996</v>
      </c>
      <c r="CB170" s="2">
        <v>1.5216593</v>
      </c>
      <c r="CC170" s="2">
        <v>0.21457270000000001</v>
      </c>
      <c r="CD170" s="2">
        <v>21.7</v>
      </c>
      <c r="CE170" s="2">
        <v>0.5</v>
      </c>
      <c r="CF170" s="2">
        <v>1.3898039</v>
      </c>
      <c r="CG170" s="2">
        <v>0.66091580000000005</v>
      </c>
      <c r="CH170" s="2">
        <v>2.2343354</v>
      </c>
      <c r="CI170" s="2">
        <v>8.181222</v>
      </c>
      <c r="CJ170" s="2">
        <v>4.1192069</v>
      </c>
      <c r="CK170" s="2">
        <v>2.8112868999999998</v>
      </c>
      <c r="CL170" s="2">
        <v>1.6452332000000001</v>
      </c>
      <c r="CM170" s="2">
        <v>0.20220859999999999</v>
      </c>
      <c r="CO170" t="str">
        <f t="shared" si="206"/>
        <v>NE_Douglas0019</v>
      </c>
      <c r="CP170">
        <f t="shared" si="207"/>
        <v>23</v>
      </c>
      <c r="CQ170">
        <f t="shared" si="208"/>
        <v>0.5</v>
      </c>
      <c r="CR170">
        <f t="shared" si="209"/>
        <v>1.5769985</v>
      </c>
      <c r="CS170">
        <f t="shared" si="210"/>
        <v>0.67285329999999999</v>
      </c>
      <c r="CT170">
        <f t="shared" si="211"/>
        <v>2.676291</v>
      </c>
      <c r="CU170">
        <f t="shared" si="212"/>
        <v>7.2349205000000003</v>
      </c>
      <c r="CV170">
        <f t="shared" si="213"/>
        <v>3.7069442000000001</v>
      </c>
      <c r="CW170">
        <f t="shared" si="214"/>
        <v>4.8728360999999998</v>
      </c>
      <c r="CX170">
        <f t="shared" si="215"/>
        <v>1.6055801999999999</v>
      </c>
      <c r="CY170">
        <f t="shared" si="216"/>
        <v>0.22024189999999999</v>
      </c>
      <c r="CZ170">
        <f t="shared" si="217"/>
        <v>2.5999999999999979</v>
      </c>
      <c r="DA170">
        <f t="shared" si="218"/>
        <v>0.5</v>
      </c>
      <c r="DB170">
        <f t="shared" si="219"/>
        <v>1.356066</v>
      </c>
      <c r="DC170">
        <f t="shared" si="220"/>
        <v>6.6880300000000004E-2</v>
      </c>
      <c r="DD170">
        <f t="shared" si="221"/>
        <v>-0.91368889999999947</v>
      </c>
      <c r="DE170">
        <f t="shared" si="222"/>
        <v>4.9057334999999966</v>
      </c>
      <c r="DF170">
        <f t="shared" si="223"/>
        <v>2.4858117999999982</v>
      </c>
      <c r="DG170">
        <f t="shared" si="224"/>
        <v>-6.3301981999999972</v>
      </c>
      <c r="DH170">
        <f t="shared" si="225"/>
        <v>0.48380820000000102</v>
      </c>
      <c r="DI170">
        <f t="shared" si="226"/>
        <v>1.9658500000000051E-2</v>
      </c>
      <c r="DJ170">
        <f t="shared" si="227"/>
        <v>0.30000000000000071</v>
      </c>
      <c r="DK170">
        <f t="shared" si="228"/>
        <v>0</v>
      </c>
      <c r="DL170">
        <f t="shared" si="229"/>
        <v>-8.3059200000000111E-2</v>
      </c>
      <c r="DM170">
        <f t="shared" si="230"/>
        <v>-2.9509899999999978E-2</v>
      </c>
      <c r="DN170">
        <f t="shared" si="231"/>
        <v>3.602509999999981E-2</v>
      </c>
      <c r="DO170">
        <f t="shared" si="232"/>
        <v>-0.27719829999999934</v>
      </c>
      <c r="DP170">
        <f t="shared" si="233"/>
        <v>4.4750200000000184E-2</v>
      </c>
      <c r="DQ170">
        <f t="shared" si="234"/>
        <v>0.44197029999999948</v>
      </c>
      <c r="DR170">
        <f t="shared" si="235"/>
        <v>4.1262999999998051E-3</v>
      </c>
      <c r="DS170">
        <f t="shared" si="236"/>
        <v>0.13382639999999998</v>
      </c>
      <c r="DT170">
        <f t="shared" si="237"/>
        <v>0.69999999999999929</v>
      </c>
      <c r="DU170">
        <f t="shared" si="238"/>
        <v>0</v>
      </c>
      <c r="DV170">
        <f t="shared" si="239"/>
        <v>-0.66808219999999996</v>
      </c>
      <c r="DW170">
        <f t="shared" si="240"/>
        <v>-3.1466699999999959E-2</v>
      </c>
      <c r="DX170">
        <f t="shared" si="241"/>
        <v>0.50489739999999994</v>
      </c>
      <c r="DY170">
        <f t="shared" si="242"/>
        <v>-1.0256862999999994</v>
      </c>
      <c r="DZ170">
        <f t="shared" si="243"/>
        <v>-1.0006625999999996</v>
      </c>
      <c r="EA170">
        <f t="shared" si="244"/>
        <v>2.9870082</v>
      </c>
      <c r="EB170">
        <f t="shared" si="245"/>
        <v>-5.2395400000000203E-2</v>
      </c>
      <c r="EC170">
        <f t="shared" si="246"/>
        <v>3.4856100000000001E-2</v>
      </c>
      <c r="ED170">
        <f t="shared" si="247"/>
        <v>0.19999999999999929</v>
      </c>
      <c r="EE170">
        <f t="shared" si="248"/>
        <v>0</v>
      </c>
      <c r="EF170">
        <f t="shared" si="249"/>
        <v>7.7850000000001529E-4</v>
      </c>
      <c r="EG170">
        <f t="shared" si="250"/>
        <v>6.7299999999992366E-5</v>
      </c>
      <c r="EH170">
        <f t="shared" si="251"/>
        <v>3.6992600000000042E-2</v>
      </c>
      <c r="EI170">
        <f t="shared" si="252"/>
        <v>2.8892000000002582E-3</v>
      </c>
      <c r="EJ170">
        <f t="shared" si="253"/>
        <v>1.4772900000000089E-2</v>
      </c>
      <c r="EK170">
        <f t="shared" si="254"/>
        <v>0.10934489999999997</v>
      </c>
      <c r="EL170">
        <f t="shared" si="255"/>
        <v>2.0643499999999815E-2</v>
      </c>
      <c r="EM170">
        <f t="shared" si="256"/>
        <v>0</v>
      </c>
      <c r="EN170">
        <f t="shared" si="257"/>
        <v>6.6000000000000014</v>
      </c>
      <c r="EO170">
        <f t="shared" si="258"/>
        <v>0</v>
      </c>
      <c r="EP170">
        <f t="shared" si="259"/>
        <v>-0.30025659999999998</v>
      </c>
      <c r="EQ170">
        <f t="shared" si="260"/>
        <v>4.3351000000000361E-3</v>
      </c>
      <c r="ER170">
        <f t="shared" si="261"/>
        <v>1.4058637999999999</v>
      </c>
      <c r="ES170">
        <f t="shared" si="262"/>
        <v>2.6500700000000599E-2</v>
      </c>
      <c r="ET170">
        <f t="shared" si="263"/>
        <v>2.7628444000000001</v>
      </c>
      <c r="EU170">
        <f t="shared" si="264"/>
        <v>1.6981980999999999</v>
      </c>
      <c r="EV170">
        <f t="shared" si="265"/>
        <v>0.86153789999999986</v>
      </c>
      <c r="EW170">
        <f t="shared" si="266"/>
        <v>0.134154</v>
      </c>
      <c r="EX170">
        <f t="shared" si="267"/>
        <v>5.5</v>
      </c>
      <c r="EY170">
        <f t="shared" si="268"/>
        <v>0</v>
      </c>
      <c r="EZ170">
        <f t="shared" si="269"/>
        <v>1.9668000000000019E-2</v>
      </c>
      <c r="FA170">
        <f t="shared" si="270"/>
        <v>0.59382679999999999</v>
      </c>
      <c r="FB170">
        <f t="shared" si="271"/>
        <v>0.92371369999999997</v>
      </c>
      <c r="FC170">
        <f t="shared" si="272"/>
        <v>0.92804770000000048</v>
      </c>
      <c r="FD170">
        <f t="shared" si="273"/>
        <v>-0.63033699999999948</v>
      </c>
      <c r="FE170">
        <f t="shared" si="274"/>
        <v>3.5987397999999997</v>
      </c>
      <c r="FF170">
        <f t="shared" si="275"/>
        <v>0.18454729999999997</v>
      </c>
      <c r="FG170">
        <f t="shared" si="276"/>
        <v>-0.1259556</v>
      </c>
      <c r="FH170">
        <f t="shared" si="277"/>
        <v>0.5</v>
      </c>
      <c r="FI170">
        <f t="shared" si="278"/>
        <v>0</v>
      </c>
      <c r="FJ170">
        <f t="shared" si="279"/>
        <v>5.1773999999999987E-3</v>
      </c>
      <c r="FK170">
        <f t="shared" si="280"/>
        <v>2.6153999999999344E-3</v>
      </c>
      <c r="FL170">
        <f t="shared" si="281"/>
        <v>0.11234739999999999</v>
      </c>
      <c r="FM170">
        <f t="shared" si="282"/>
        <v>2.4393100000000167E-2</v>
      </c>
      <c r="FN170">
        <f t="shared" si="283"/>
        <v>0.23158210000000023</v>
      </c>
      <c r="FO170">
        <f t="shared" si="284"/>
        <v>0.10573099999999958</v>
      </c>
      <c r="FP170">
        <f t="shared" si="285"/>
        <v>5.9044499999999944E-2</v>
      </c>
      <c r="FQ170">
        <f t="shared" si="286"/>
        <v>0</v>
      </c>
      <c r="FR170">
        <f t="shared" si="287"/>
        <v>5.3000000000000007</v>
      </c>
      <c r="FS170">
        <f t="shared" si="288"/>
        <v>0</v>
      </c>
      <c r="FT170">
        <f t="shared" si="289"/>
        <v>1.059512</v>
      </c>
      <c r="FU170">
        <f t="shared" si="290"/>
        <v>5.4167500000000035E-2</v>
      </c>
      <c r="FV170">
        <f t="shared" si="291"/>
        <v>0.12818430000000003</v>
      </c>
      <c r="FW170">
        <f t="shared" si="292"/>
        <v>3.5965424000000001</v>
      </c>
      <c r="FX170">
        <f t="shared" si="293"/>
        <v>0.21044510000000027</v>
      </c>
      <c r="FY170">
        <f t="shared" si="294"/>
        <v>0.20049280000000014</v>
      </c>
      <c r="FZ170">
        <f t="shared" si="295"/>
        <v>8.3920899999999854E-2</v>
      </c>
      <c r="GA170">
        <f t="shared" si="296"/>
        <v>5.6691999999999854E-3</v>
      </c>
      <c r="GB170">
        <f t="shared" si="297"/>
        <v>1.3000000000000007</v>
      </c>
      <c r="GC170">
        <f t="shared" si="298"/>
        <v>0</v>
      </c>
      <c r="GD170">
        <f t="shared" si="299"/>
        <v>0.18719459999999999</v>
      </c>
      <c r="GE170">
        <f t="shared" si="300"/>
        <v>1.1937499999999934E-2</v>
      </c>
      <c r="GF170">
        <f t="shared" si="301"/>
        <v>0.4419556</v>
      </c>
      <c r="GG170">
        <f t="shared" si="302"/>
        <v>-0.94630149999999968</v>
      </c>
      <c r="GH170">
        <f t="shared" si="303"/>
        <v>-0.41226269999999987</v>
      </c>
      <c r="GI170">
        <f t="shared" si="304"/>
        <v>2.0615492</v>
      </c>
      <c r="GJ170">
        <f t="shared" si="305"/>
        <v>-3.965300000000016E-2</v>
      </c>
      <c r="GK170">
        <f t="shared" si="306"/>
        <v>1.8033300000000002E-2</v>
      </c>
    </row>
    <row r="171" spans="1:193" x14ac:dyDescent="0.25">
      <c r="A171" t="s">
        <v>513</v>
      </c>
      <c r="B171">
        <v>21.9</v>
      </c>
      <c r="C171">
        <v>0.5</v>
      </c>
      <c r="D171">
        <v>1.5806712999999999</v>
      </c>
      <c r="E171">
        <v>0.68679040000000002</v>
      </c>
      <c r="F171">
        <v>2.9780369000000002</v>
      </c>
      <c r="G171">
        <v>5.1126690000000004</v>
      </c>
      <c r="H171">
        <v>3.1190034999999998</v>
      </c>
      <c r="I171">
        <v>6.2910624000000004</v>
      </c>
      <c r="J171">
        <v>1.5669793000000001</v>
      </c>
      <c r="K171">
        <v>0.1092308</v>
      </c>
      <c r="L171" s="2">
        <v>21.6</v>
      </c>
      <c r="M171" s="2">
        <v>0.5</v>
      </c>
      <c r="N171" s="2">
        <v>1.5062051999999999</v>
      </c>
      <c r="O171" s="2">
        <v>0.66940679999999997</v>
      </c>
      <c r="P171" s="2">
        <v>2.7672427000000002</v>
      </c>
      <c r="Q171" s="2">
        <v>5.5930090000000003</v>
      </c>
      <c r="R171" s="2">
        <v>3.6991923</v>
      </c>
      <c r="S171" s="2">
        <v>5.0879798000000003</v>
      </c>
      <c r="T171" s="2">
        <v>1.6678767999999999</v>
      </c>
      <c r="U171" s="2">
        <v>0.1886264</v>
      </c>
      <c r="V171" s="2">
        <v>21.4</v>
      </c>
      <c r="W171" s="2">
        <v>0.5</v>
      </c>
      <c r="X171" s="2">
        <v>1.6246552000000001</v>
      </c>
      <c r="Y171" s="2">
        <v>0.64913580000000004</v>
      </c>
      <c r="Z171" s="2">
        <v>2.7703935999999998</v>
      </c>
      <c r="AA171" s="2">
        <v>5.2380123000000003</v>
      </c>
      <c r="AB171" s="2">
        <v>3.6767327999999999</v>
      </c>
      <c r="AC171" s="2">
        <v>5.1274499999999996</v>
      </c>
      <c r="AD171" s="2">
        <v>1.6714876000000001</v>
      </c>
      <c r="AE171" s="2">
        <v>0.1886264</v>
      </c>
      <c r="AF171" s="2">
        <v>21.7</v>
      </c>
      <c r="AG171" s="2">
        <v>0.5</v>
      </c>
      <c r="AH171" s="2">
        <v>1.6423365000000001</v>
      </c>
      <c r="AI171" s="2">
        <v>0.66933980000000004</v>
      </c>
      <c r="AJ171" s="2">
        <v>2.7583039</v>
      </c>
      <c r="AK171" s="2">
        <v>5.5903562999999998</v>
      </c>
      <c r="AL171" s="2">
        <v>3.6894635999999998</v>
      </c>
      <c r="AM171" s="2">
        <v>5.0692862999999999</v>
      </c>
      <c r="AN171" s="2">
        <v>1.6626939000000001</v>
      </c>
      <c r="AO171" s="2">
        <v>0.1886264</v>
      </c>
      <c r="AP171" s="2">
        <v>15.3</v>
      </c>
      <c r="AQ171" s="2">
        <v>0.5</v>
      </c>
      <c r="AR171" s="2">
        <v>1.4588293999999999</v>
      </c>
      <c r="AS171" s="2">
        <v>0.64663680000000001</v>
      </c>
      <c r="AT171" s="2">
        <v>1.5915471000000001</v>
      </c>
      <c r="AU171" s="2">
        <v>4.8436111999999998</v>
      </c>
      <c r="AV171" s="2">
        <v>0.85407230000000001</v>
      </c>
      <c r="AW171" s="2">
        <v>4.3968825000000002</v>
      </c>
      <c r="AX171" s="2">
        <v>0.90763119999999997</v>
      </c>
      <c r="AY171" s="2">
        <v>0.1084748</v>
      </c>
      <c r="AZ171" s="2">
        <v>16.8</v>
      </c>
      <c r="BA171" s="2">
        <v>0.5</v>
      </c>
      <c r="BB171" s="2">
        <v>1.8591203999999999</v>
      </c>
      <c r="BC171" s="2">
        <v>0.1065465</v>
      </c>
      <c r="BD171" s="2">
        <v>1.8192592999999999</v>
      </c>
      <c r="BE171" s="2">
        <v>5.2335105000000004</v>
      </c>
      <c r="BF171" s="2">
        <v>4.4755725999999996</v>
      </c>
      <c r="BG171" s="2">
        <v>1.1660999999999999</v>
      </c>
      <c r="BH171" s="2">
        <v>1.4550012000000001</v>
      </c>
      <c r="BI171" s="2">
        <v>0.26808739999999998</v>
      </c>
      <c r="BJ171" s="2">
        <v>21.3</v>
      </c>
      <c r="BK171" s="2">
        <v>0.5</v>
      </c>
      <c r="BL171" s="2">
        <v>1.6387227</v>
      </c>
      <c r="BM171" s="2">
        <v>0.66686060000000003</v>
      </c>
      <c r="BN171" s="2">
        <v>2.6787399999999999</v>
      </c>
      <c r="BO171" s="2">
        <v>5.5743809000000004</v>
      </c>
      <c r="BP171" s="2">
        <v>3.4673066000000001</v>
      </c>
      <c r="BQ171" s="2">
        <v>5.0677251999999999</v>
      </c>
      <c r="BR171" s="2">
        <v>1.6144392000000001</v>
      </c>
      <c r="BS171" s="2">
        <v>0.1886264</v>
      </c>
      <c r="BT171" s="2">
        <v>17.399999999999999</v>
      </c>
      <c r="BU171" s="2">
        <v>0.5</v>
      </c>
      <c r="BV171" s="2">
        <v>0.61652200000000001</v>
      </c>
      <c r="BW171" s="2">
        <v>0.61933819999999995</v>
      </c>
      <c r="BX171" s="2">
        <v>2.6792995999999998</v>
      </c>
      <c r="BY171" s="2">
        <v>2.7066395000000001</v>
      </c>
      <c r="BZ171" s="2">
        <v>3.5654743</v>
      </c>
      <c r="CA171" s="2">
        <v>4.9471978999999999</v>
      </c>
      <c r="CB171" s="2">
        <v>1.6156101</v>
      </c>
      <c r="CC171" s="2">
        <v>0.1886264</v>
      </c>
      <c r="CD171" s="2">
        <v>21</v>
      </c>
      <c r="CE171" s="2">
        <v>0.5</v>
      </c>
      <c r="CF171" s="2">
        <v>1.3034258000000001</v>
      </c>
      <c r="CG171" s="2">
        <v>0.68146359999999995</v>
      </c>
      <c r="CH171" s="2">
        <v>2.8416728999999998</v>
      </c>
      <c r="CI171" s="2">
        <v>5.0587334999999998</v>
      </c>
      <c r="CJ171" s="2">
        <v>2.7735797999999998</v>
      </c>
      <c r="CK171" s="2">
        <v>6.2624965000000001</v>
      </c>
      <c r="CL171" s="2">
        <v>1.5026364000000001</v>
      </c>
      <c r="CM171" s="2">
        <v>0.1092308</v>
      </c>
      <c r="CO171" t="str">
        <f t="shared" si="206"/>
        <v>NE_Douglas0052</v>
      </c>
      <c r="CP171">
        <f t="shared" si="207"/>
        <v>21.9</v>
      </c>
      <c r="CQ171">
        <f t="shared" si="208"/>
        <v>0.5</v>
      </c>
      <c r="CR171">
        <f t="shared" si="209"/>
        <v>1.5806712999999999</v>
      </c>
      <c r="CS171">
        <f t="shared" si="210"/>
        <v>0.68679040000000002</v>
      </c>
      <c r="CT171">
        <f t="shared" si="211"/>
        <v>2.9780369000000002</v>
      </c>
      <c r="CU171">
        <f t="shared" si="212"/>
        <v>5.1126690000000004</v>
      </c>
      <c r="CV171">
        <f t="shared" si="213"/>
        <v>3.1190034999999998</v>
      </c>
      <c r="CW171">
        <f t="shared" si="214"/>
        <v>6.2910624000000004</v>
      </c>
      <c r="CX171">
        <f t="shared" si="215"/>
        <v>1.5669793000000001</v>
      </c>
      <c r="CY171">
        <f t="shared" si="216"/>
        <v>0.1092308</v>
      </c>
      <c r="CZ171">
        <f t="shared" si="217"/>
        <v>3.2000000000000099</v>
      </c>
      <c r="DA171">
        <f t="shared" si="218"/>
        <v>0.5</v>
      </c>
      <c r="DB171">
        <f t="shared" si="219"/>
        <v>0.58511810000000075</v>
      </c>
      <c r="DC171">
        <f t="shared" si="220"/>
        <v>-9.880470000000019E-2</v>
      </c>
      <c r="DD171">
        <f t="shared" si="221"/>
        <v>-0.93979920000000217</v>
      </c>
      <c r="DE171">
        <f t="shared" si="222"/>
        <v>4.049570199999998</v>
      </c>
      <c r="DF171">
        <f t="shared" si="223"/>
        <v>4.3683698</v>
      </c>
      <c r="DG171">
        <f t="shared" si="224"/>
        <v>-6.9123186000000016</v>
      </c>
      <c r="DH171">
        <f t="shared" si="225"/>
        <v>1.1285212999999998</v>
      </c>
      <c r="DI171">
        <f t="shared" si="226"/>
        <v>0.66430939999999994</v>
      </c>
      <c r="DJ171">
        <f t="shared" si="227"/>
        <v>0.29999999999999716</v>
      </c>
      <c r="DK171">
        <f t="shared" si="228"/>
        <v>0</v>
      </c>
      <c r="DL171">
        <f t="shared" si="229"/>
        <v>7.446609999999998E-2</v>
      </c>
      <c r="DM171">
        <f t="shared" si="230"/>
        <v>1.7383600000000055E-2</v>
      </c>
      <c r="DN171">
        <f t="shared" si="231"/>
        <v>0.21079420000000004</v>
      </c>
      <c r="DO171">
        <f t="shared" si="232"/>
        <v>-0.48033999999999999</v>
      </c>
      <c r="DP171">
        <f t="shared" si="233"/>
        <v>-0.58018880000000017</v>
      </c>
      <c r="DQ171">
        <f t="shared" si="234"/>
        <v>1.2030826000000001</v>
      </c>
      <c r="DR171">
        <f t="shared" si="235"/>
        <v>-0.10089749999999986</v>
      </c>
      <c r="DS171">
        <f t="shared" si="236"/>
        <v>-7.9395599999999997E-2</v>
      </c>
      <c r="DT171">
        <f t="shared" si="237"/>
        <v>0.5</v>
      </c>
      <c r="DU171">
        <f t="shared" si="238"/>
        <v>0</v>
      </c>
      <c r="DV171">
        <f t="shared" si="239"/>
        <v>-4.3983900000000187E-2</v>
      </c>
      <c r="DW171">
        <f t="shared" si="240"/>
        <v>3.7654599999999983E-2</v>
      </c>
      <c r="DX171">
        <f t="shared" si="241"/>
        <v>0.20764330000000042</v>
      </c>
      <c r="DY171">
        <f t="shared" si="242"/>
        <v>-0.12534329999999994</v>
      </c>
      <c r="DZ171">
        <f t="shared" si="243"/>
        <v>-0.55772930000000009</v>
      </c>
      <c r="EA171">
        <f t="shared" si="244"/>
        <v>1.1636124000000008</v>
      </c>
      <c r="EB171">
        <f t="shared" si="245"/>
        <v>-0.1045083</v>
      </c>
      <c r="EC171">
        <f t="shared" si="246"/>
        <v>-7.9395599999999997E-2</v>
      </c>
      <c r="ED171">
        <f t="shared" si="247"/>
        <v>0.19999999999999929</v>
      </c>
      <c r="EE171">
        <f t="shared" si="248"/>
        <v>0</v>
      </c>
      <c r="EF171">
        <f t="shared" si="249"/>
        <v>-6.1665200000000198E-2</v>
      </c>
      <c r="EG171">
        <f t="shared" si="250"/>
        <v>1.7450599999999983E-2</v>
      </c>
      <c r="EH171">
        <f t="shared" si="251"/>
        <v>0.21973300000000018</v>
      </c>
      <c r="EI171">
        <f t="shared" si="252"/>
        <v>-0.47768729999999948</v>
      </c>
      <c r="EJ171">
        <f t="shared" si="253"/>
        <v>-0.57046010000000003</v>
      </c>
      <c r="EK171">
        <f t="shared" si="254"/>
        <v>1.2217761000000005</v>
      </c>
      <c r="EL171">
        <f t="shared" si="255"/>
        <v>-9.5714599999999983E-2</v>
      </c>
      <c r="EM171">
        <f t="shared" si="256"/>
        <v>-7.9395599999999997E-2</v>
      </c>
      <c r="EN171">
        <f t="shared" si="257"/>
        <v>6.5999999999999979</v>
      </c>
      <c r="EO171">
        <f t="shared" si="258"/>
        <v>0</v>
      </c>
      <c r="EP171">
        <f t="shared" si="259"/>
        <v>0.12184189999999995</v>
      </c>
      <c r="EQ171">
        <f t="shared" si="260"/>
        <v>4.0153600000000012E-2</v>
      </c>
      <c r="ER171">
        <f t="shared" si="261"/>
        <v>1.3864898000000001</v>
      </c>
      <c r="ES171">
        <f t="shared" si="262"/>
        <v>0.26905780000000057</v>
      </c>
      <c r="ET171">
        <f t="shared" si="263"/>
        <v>2.2649311999999999</v>
      </c>
      <c r="EU171">
        <f t="shared" si="264"/>
        <v>1.8941799000000001</v>
      </c>
      <c r="EV171">
        <f t="shared" si="265"/>
        <v>0.6593481000000001</v>
      </c>
      <c r="EW171">
        <f t="shared" si="266"/>
        <v>7.5600000000000667E-4</v>
      </c>
      <c r="EX171">
        <f t="shared" si="267"/>
        <v>5.0999999999999979</v>
      </c>
      <c r="EY171">
        <f t="shared" si="268"/>
        <v>0</v>
      </c>
      <c r="EZ171">
        <f t="shared" si="269"/>
        <v>-0.2784491</v>
      </c>
      <c r="FA171">
        <f t="shared" si="270"/>
        <v>0.58024390000000003</v>
      </c>
      <c r="FB171">
        <f t="shared" si="271"/>
        <v>1.1587776000000003</v>
      </c>
      <c r="FC171">
        <f t="shared" si="272"/>
        <v>-0.12084150000000005</v>
      </c>
      <c r="FD171">
        <f t="shared" si="273"/>
        <v>-1.3565690999999998</v>
      </c>
      <c r="FE171">
        <f t="shared" si="274"/>
        <v>5.1249624000000003</v>
      </c>
      <c r="FF171">
        <f t="shared" si="275"/>
        <v>0.11197809999999997</v>
      </c>
      <c r="FG171">
        <f t="shared" si="276"/>
        <v>-0.15885659999999996</v>
      </c>
      <c r="FH171">
        <f t="shared" si="277"/>
        <v>0.59999999999999787</v>
      </c>
      <c r="FI171">
        <f t="shared" si="278"/>
        <v>0</v>
      </c>
      <c r="FJ171">
        <f t="shared" si="279"/>
        <v>-5.8051400000000086E-2</v>
      </c>
      <c r="FK171">
        <f t="shared" si="280"/>
        <v>1.9929799999999998E-2</v>
      </c>
      <c r="FL171">
        <f t="shared" si="281"/>
        <v>0.29929690000000031</v>
      </c>
      <c r="FM171">
        <f t="shared" si="282"/>
        <v>-0.46171190000000006</v>
      </c>
      <c r="FN171">
        <f t="shared" si="283"/>
        <v>-0.34830310000000031</v>
      </c>
      <c r="FO171">
        <f t="shared" si="284"/>
        <v>1.2233372000000005</v>
      </c>
      <c r="FP171">
        <f t="shared" si="285"/>
        <v>-4.7459899999999999E-2</v>
      </c>
      <c r="FQ171">
        <f t="shared" si="286"/>
        <v>-7.9395599999999997E-2</v>
      </c>
      <c r="FR171">
        <f t="shared" si="287"/>
        <v>4.5</v>
      </c>
      <c r="FS171">
        <f t="shared" si="288"/>
        <v>0</v>
      </c>
      <c r="FT171">
        <f t="shared" si="289"/>
        <v>0.96414929999999988</v>
      </c>
      <c r="FU171">
        <f t="shared" si="290"/>
        <v>6.7452200000000073E-2</v>
      </c>
      <c r="FV171">
        <f t="shared" si="291"/>
        <v>0.29873730000000043</v>
      </c>
      <c r="FW171">
        <f t="shared" si="292"/>
        <v>2.4060295000000003</v>
      </c>
      <c r="FX171">
        <f t="shared" si="293"/>
        <v>-0.44647080000000017</v>
      </c>
      <c r="FY171">
        <f t="shared" si="294"/>
        <v>1.3438645000000005</v>
      </c>
      <c r="FZ171">
        <f t="shared" si="295"/>
        <v>-4.8630799999999974E-2</v>
      </c>
      <c r="GA171">
        <f t="shared" si="296"/>
        <v>-7.9395599999999997E-2</v>
      </c>
      <c r="GB171">
        <f t="shared" si="297"/>
        <v>0.89999999999999858</v>
      </c>
      <c r="GC171">
        <f t="shared" si="298"/>
        <v>0</v>
      </c>
      <c r="GD171">
        <f t="shared" si="299"/>
        <v>0.27724549999999981</v>
      </c>
      <c r="GE171">
        <f t="shared" si="300"/>
        <v>5.3268000000000759E-3</v>
      </c>
      <c r="GF171">
        <f t="shared" si="301"/>
        <v>0.13636400000000037</v>
      </c>
      <c r="GG171">
        <f t="shared" si="302"/>
        <v>5.393550000000058E-2</v>
      </c>
      <c r="GH171">
        <f t="shared" si="303"/>
        <v>0.3454237</v>
      </c>
      <c r="GI171">
        <f t="shared" si="304"/>
        <v>2.8565900000000255E-2</v>
      </c>
      <c r="GJ171">
        <f t="shared" si="305"/>
        <v>6.4342899999999981E-2</v>
      </c>
      <c r="GK171">
        <f t="shared" si="306"/>
        <v>0</v>
      </c>
    </row>
    <row r="172" spans="1:193" x14ac:dyDescent="0.25">
      <c r="A172" t="s">
        <v>514</v>
      </c>
      <c r="B172">
        <v>18.3</v>
      </c>
      <c r="C172">
        <v>0.5</v>
      </c>
      <c r="D172">
        <v>1.0958775000000001</v>
      </c>
      <c r="E172">
        <v>0.49787989999999999</v>
      </c>
      <c r="F172">
        <v>2.4016435</v>
      </c>
      <c r="G172">
        <v>4.9425787999999997</v>
      </c>
      <c r="H172">
        <v>3.2211823000000002</v>
      </c>
      <c r="I172">
        <v>4.3462892000000002</v>
      </c>
      <c r="J172">
        <v>1.2951176</v>
      </c>
      <c r="K172">
        <v>3.2767499999999998E-2</v>
      </c>
      <c r="L172" s="2">
        <v>18.100000000000001</v>
      </c>
      <c r="M172" s="2">
        <v>0.5</v>
      </c>
      <c r="N172" s="2">
        <v>1.0177963000000001</v>
      </c>
      <c r="O172" s="2">
        <v>0.49787989999999999</v>
      </c>
      <c r="P172" s="2">
        <v>2.3808004999999999</v>
      </c>
      <c r="Q172" s="2">
        <v>4.9425787999999997</v>
      </c>
      <c r="R172" s="2">
        <v>3.2162267999999998</v>
      </c>
      <c r="S172" s="2">
        <v>4.2804747000000001</v>
      </c>
      <c r="T172" s="2">
        <v>1.2840005999999999</v>
      </c>
      <c r="U172" s="2">
        <v>3.2767499999999998E-2</v>
      </c>
      <c r="V172" s="2">
        <v>17.399999999999999</v>
      </c>
      <c r="W172" s="2">
        <v>0.5</v>
      </c>
      <c r="X172" s="2">
        <v>1.1194301</v>
      </c>
      <c r="Y172" s="2">
        <v>0.45758910000000003</v>
      </c>
      <c r="Z172" s="2">
        <v>2.3026909999999998</v>
      </c>
      <c r="AA172" s="2">
        <v>4.4034523999999999</v>
      </c>
      <c r="AB172" s="2">
        <v>3.3925622</v>
      </c>
      <c r="AC172" s="2">
        <v>3.8539813000000001</v>
      </c>
      <c r="AD172" s="2">
        <v>1.3433473</v>
      </c>
      <c r="AE172" s="2">
        <v>4.0239200000000003E-2</v>
      </c>
      <c r="AF172" s="2">
        <v>18</v>
      </c>
      <c r="AG172" s="2">
        <v>0.5</v>
      </c>
      <c r="AH172" s="2">
        <v>1.1325517000000001</v>
      </c>
      <c r="AI172" s="2">
        <v>0.49015140000000001</v>
      </c>
      <c r="AJ172" s="2">
        <v>2.2738206000000001</v>
      </c>
      <c r="AK172" s="2">
        <v>5.1280545999999996</v>
      </c>
      <c r="AL172" s="2">
        <v>3.4057229000000002</v>
      </c>
      <c r="AM172" s="2">
        <v>3.7380357000000002</v>
      </c>
      <c r="AN172" s="2">
        <v>1.3286024000000001</v>
      </c>
      <c r="AO172" s="2">
        <v>4.0239200000000003E-2</v>
      </c>
      <c r="AP172" s="2">
        <v>12.3</v>
      </c>
      <c r="AQ172" s="2">
        <v>0.5</v>
      </c>
      <c r="AR172" s="2">
        <v>1.1922302</v>
      </c>
      <c r="AS172" s="2">
        <v>0.4618063</v>
      </c>
      <c r="AT172" s="2">
        <v>0.9441058</v>
      </c>
      <c r="AU172" s="2">
        <v>5.5530457000000002</v>
      </c>
      <c r="AV172" s="2">
        <v>0.97645870000000001</v>
      </c>
      <c r="AW172" s="2">
        <v>2.0843077000000001</v>
      </c>
      <c r="AX172" s="2">
        <v>0.55606270000000002</v>
      </c>
      <c r="AY172" s="2">
        <v>4.26408E-2</v>
      </c>
      <c r="AZ172" s="2">
        <v>15</v>
      </c>
      <c r="BA172" s="2">
        <v>0.5</v>
      </c>
      <c r="BB172" s="2">
        <v>1.1931783</v>
      </c>
      <c r="BC172" s="2">
        <v>7.9484899999999997E-2</v>
      </c>
      <c r="BD172" s="2">
        <v>1.7307585000000001</v>
      </c>
      <c r="BE172" s="2">
        <v>4.7590446000000002</v>
      </c>
      <c r="BF172" s="2">
        <v>4.0654086999999999</v>
      </c>
      <c r="BG172" s="2">
        <v>1.2442343</v>
      </c>
      <c r="BH172" s="2">
        <v>1.3966825</v>
      </c>
      <c r="BI172" s="2">
        <v>7.0875800000000003E-2</v>
      </c>
      <c r="BJ172" s="2">
        <v>17.600000000000001</v>
      </c>
      <c r="BK172" s="2">
        <v>0.5</v>
      </c>
      <c r="BL172" s="2">
        <v>1.0911576999999999</v>
      </c>
      <c r="BM172" s="2">
        <v>0.49377290000000001</v>
      </c>
      <c r="BN172" s="2">
        <v>2.2519149999999999</v>
      </c>
      <c r="BO172" s="2">
        <v>4.9016713999999997</v>
      </c>
      <c r="BP172" s="2">
        <v>2.9219065</v>
      </c>
      <c r="BQ172" s="2">
        <v>4.1974977999999998</v>
      </c>
      <c r="BR172" s="2">
        <v>1.2164173</v>
      </c>
      <c r="BS172" s="2">
        <v>3.2767499999999998E-2</v>
      </c>
      <c r="BT172" s="2">
        <v>15.6</v>
      </c>
      <c r="BU172" s="2">
        <v>0.5</v>
      </c>
      <c r="BV172" s="2">
        <v>0.49911359999999999</v>
      </c>
      <c r="BW172" s="2">
        <v>0.42566159999999997</v>
      </c>
      <c r="BX172" s="2">
        <v>2.2364017999999999</v>
      </c>
      <c r="BY172" s="2">
        <v>3.3980674999999998</v>
      </c>
      <c r="BZ172" s="2">
        <v>3.6554829999999998</v>
      </c>
      <c r="CA172" s="2">
        <v>3.3923274999999999</v>
      </c>
      <c r="CB172" s="2">
        <v>1.4790193</v>
      </c>
      <c r="CC172" s="2">
        <v>5.8446999999999999E-2</v>
      </c>
      <c r="CD172" s="2">
        <v>17.100000000000001</v>
      </c>
      <c r="CE172" s="2">
        <v>0.5</v>
      </c>
      <c r="CF172" s="2">
        <v>0.90211830000000004</v>
      </c>
      <c r="CG172" s="2">
        <v>0.50272070000000002</v>
      </c>
      <c r="CH172" s="2">
        <v>1.9384326999999999</v>
      </c>
      <c r="CI172" s="2">
        <v>5.8771987000000001</v>
      </c>
      <c r="CJ172" s="2">
        <v>3.2623484</v>
      </c>
      <c r="CK172" s="2">
        <v>2.8408704</v>
      </c>
      <c r="CL172" s="2">
        <v>1.272149</v>
      </c>
      <c r="CM172" s="2">
        <v>4.4970499999999997E-2</v>
      </c>
      <c r="CO172" t="str">
        <f t="shared" si="206"/>
        <v>NE_Hall0004</v>
      </c>
      <c r="CP172">
        <f t="shared" si="207"/>
        <v>18.3</v>
      </c>
      <c r="CQ172">
        <f t="shared" si="208"/>
        <v>0.5</v>
      </c>
      <c r="CR172">
        <f t="shared" si="209"/>
        <v>1.0958775000000001</v>
      </c>
      <c r="CS172">
        <f t="shared" si="210"/>
        <v>0.49787989999999999</v>
      </c>
      <c r="CT172">
        <f t="shared" si="211"/>
        <v>2.4016435</v>
      </c>
      <c r="CU172">
        <f t="shared" si="212"/>
        <v>4.9425787999999997</v>
      </c>
      <c r="CV172">
        <f t="shared" si="213"/>
        <v>3.2211823000000002</v>
      </c>
      <c r="CW172">
        <f t="shared" si="214"/>
        <v>4.3462892000000002</v>
      </c>
      <c r="CX172">
        <f t="shared" si="215"/>
        <v>1.2951176</v>
      </c>
      <c r="CY172">
        <f t="shared" si="216"/>
        <v>3.2767499999999998E-2</v>
      </c>
      <c r="CZ172">
        <f t="shared" si="217"/>
        <v>2.9999999999999982</v>
      </c>
      <c r="DA172">
        <f t="shared" si="218"/>
        <v>0.5</v>
      </c>
      <c r="DB172">
        <f t="shared" si="219"/>
        <v>0.47643369999999974</v>
      </c>
      <c r="DC172">
        <f t="shared" si="220"/>
        <v>-7.6092499999999952E-2</v>
      </c>
      <c r="DD172">
        <f t="shared" si="221"/>
        <v>-0.75257860000000054</v>
      </c>
      <c r="DE172">
        <f t="shared" si="222"/>
        <v>4.3650621000000012</v>
      </c>
      <c r="DF172">
        <f t="shared" si="223"/>
        <v>2.3478410999999983</v>
      </c>
      <c r="DG172">
        <f t="shared" si="224"/>
        <v>-4.7922950000000002</v>
      </c>
      <c r="DH172">
        <f t="shared" si="225"/>
        <v>0.81045790000000029</v>
      </c>
      <c r="DI172">
        <f t="shared" si="226"/>
        <v>0.133575</v>
      </c>
      <c r="DJ172">
        <f t="shared" si="227"/>
        <v>0.19999999999999929</v>
      </c>
      <c r="DK172">
        <f t="shared" si="228"/>
        <v>0</v>
      </c>
      <c r="DL172">
        <f t="shared" si="229"/>
        <v>7.8081199999999962E-2</v>
      </c>
      <c r="DM172">
        <f t="shared" si="230"/>
        <v>0</v>
      </c>
      <c r="DN172">
        <f t="shared" si="231"/>
        <v>2.0843000000000167E-2</v>
      </c>
      <c r="DO172">
        <f t="shared" si="232"/>
        <v>0</v>
      </c>
      <c r="DP172">
        <f t="shared" si="233"/>
        <v>4.9555000000003346E-3</v>
      </c>
      <c r="DQ172">
        <f t="shared" si="234"/>
        <v>6.5814500000000109E-2</v>
      </c>
      <c r="DR172">
        <f t="shared" si="235"/>
        <v>1.1117000000000044E-2</v>
      </c>
      <c r="DS172">
        <f t="shared" si="236"/>
        <v>0</v>
      </c>
      <c r="DT172">
        <f t="shared" si="237"/>
        <v>0.90000000000000213</v>
      </c>
      <c r="DU172">
        <f t="shared" si="238"/>
        <v>0</v>
      </c>
      <c r="DV172">
        <f t="shared" si="239"/>
        <v>-2.3552599999999924E-2</v>
      </c>
      <c r="DW172">
        <f t="shared" si="240"/>
        <v>4.029079999999996E-2</v>
      </c>
      <c r="DX172">
        <f t="shared" si="241"/>
        <v>9.8952500000000221E-2</v>
      </c>
      <c r="DY172">
        <f t="shared" si="242"/>
        <v>0.53912639999999978</v>
      </c>
      <c r="DZ172">
        <f t="shared" si="243"/>
        <v>-0.17137989999999981</v>
      </c>
      <c r="EA172">
        <f t="shared" si="244"/>
        <v>0.49230790000000013</v>
      </c>
      <c r="EB172">
        <f t="shared" si="245"/>
        <v>-4.8229700000000042E-2</v>
      </c>
      <c r="EC172">
        <f t="shared" si="246"/>
        <v>-7.4717000000000047E-3</v>
      </c>
      <c r="ED172">
        <f t="shared" si="247"/>
        <v>0.30000000000000071</v>
      </c>
      <c r="EE172">
        <f t="shared" si="248"/>
        <v>0</v>
      </c>
      <c r="EF172">
        <f t="shared" si="249"/>
        <v>-3.667419999999999E-2</v>
      </c>
      <c r="EG172">
        <f t="shared" si="250"/>
        <v>7.7284999999999715E-3</v>
      </c>
      <c r="EH172">
        <f t="shared" si="251"/>
        <v>0.12782289999999996</v>
      </c>
      <c r="EI172">
        <f t="shared" si="252"/>
        <v>-0.18547579999999986</v>
      </c>
      <c r="EJ172">
        <f t="shared" si="253"/>
        <v>-0.18454060000000005</v>
      </c>
      <c r="EK172">
        <f t="shared" si="254"/>
        <v>0.6082535</v>
      </c>
      <c r="EL172">
        <f t="shared" si="255"/>
        <v>-3.3484800000000092E-2</v>
      </c>
      <c r="EM172">
        <f t="shared" si="256"/>
        <v>-7.4717000000000047E-3</v>
      </c>
      <c r="EN172">
        <f t="shared" si="257"/>
        <v>6</v>
      </c>
      <c r="EO172">
        <f t="shared" si="258"/>
        <v>0</v>
      </c>
      <c r="EP172">
        <f t="shared" si="259"/>
        <v>-9.6352699999999958E-2</v>
      </c>
      <c r="EQ172">
        <f t="shared" si="260"/>
        <v>3.6073599999999983E-2</v>
      </c>
      <c r="ER172">
        <f t="shared" si="261"/>
        <v>1.4575377</v>
      </c>
      <c r="ES172">
        <f t="shared" si="262"/>
        <v>-0.61046690000000048</v>
      </c>
      <c r="ET172">
        <f t="shared" si="263"/>
        <v>2.2447236000000004</v>
      </c>
      <c r="EU172">
        <f t="shared" si="264"/>
        <v>2.2619815000000001</v>
      </c>
      <c r="EV172">
        <f t="shared" si="265"/>
        <v>0.73905489999999996</v>
      </c>
      <c r="EW172">
        <f t="shared" si="266"/>
        <v>-9.8733000000000015E-3</v>
      </c>
      <c r="EX172">
        <f t="shared" si="267"/>
        <v>3.3000000000000007</v>
      </c>
      <c r="EY172">
        <f t="shared" si="268"/>
        <v>0</v>
      </c>
      <c r="EZ172">
        <f t="shared" si="269"/>
        <v>-9.7300799999999965E-2</v>
      </c>
      <c r="FA172">
        <f t="shared" si="270"/>
        <v>0.41839499999999996</v>
      </c>
      <c r="FB172">
        <f t="shared" si="271"/>
        <v>0.67088499999999995</v>
      </c>
      <c r="FC172">
        <f t="shared" si="272"/>
        <v>0.18353419999999954</v>
      </c>
      <c r="FD172">
        <f t="shared" si="273"/>
        <v>-0.84422639999999971</v>
      </c>
      <c r="FE172">
        <f t="shared" si="274"/>
        <v>3.1020549000000002</v>
      </c>
      <c r="FF172">
        <f t="shared" si="275"/>
        <v>-0.10156490000000007</v>
      </c>
      <c r="FG172">
        <f t="shared" si="276"/>
        <v>-3.8108300000000005E-2</v>
      </c>
      <c r="FH172">
        <f t="shared" si="277"/>
        <v>0.69999999999999929</v>
      </c>
      <c r="FI172">
        <f t="shared" si="278"/>
        <v>0</v>
      </c>
      <c r="FJ172">
        <f t="shared" si="279"/>
        <v>4.7198000000001628E-3</v>
      </c>
      <c r="FK172">
        <f t="shared" si="280"/>
        <v>4.1069999999999718E-3</v>
      </c>
      <c r="FL172">
        <f t="shared" si="281"/>
        <v>0.14972850000000015</v>
      </c>
      <c r="FM172">
        <f t="shared" si="282"/>
        <v>4.0907400000000038E-2</v>
      </c>
      <c r="FN172">
        <f t="shared" si="283"/>
        <v>0.2992758000000002</v>
      </c>
      <c r="FO172">
        <f t="shared" si="284"/>
        <v>0.14879140000000035</v>
      </c>
      <c r="FP172">
        <f t="shared" si="285"/>
        <v>7.8700299999999945E-2</v>
      </c>
      <c r="FQ172">
        <f t="shared" si="286"/>
        <v>0</v>
      </c>
      <c r="FR172">
        <f t="shared" si="287"/>
        <v>2.7000000000000011</v>
      </c>
      <c r="FS172">
        <f t="shared" si="288"/>
        <v>0</v>
      </c>
      <c r="FT172">
        <f t="shared" si="289"/>
        <v>0.59676390000000001</v>
      </c>
      <c r="FU172">
        <f t="shared" si="290"/>
        <v>7.2218300000000013E-2</v>
      </c>
      <c r="FV172">
        <f t="shared" si="291"/>
        <v>0.16524170000000016</v>
      </c>
      <c r="FW172">
        <f t="shared" si="292"/>
        <v>1.5445112999999999</v>
      </c>
      <c r="FX172">
        <f t="shared" si="293"/>
        <v>-0.43430069999999965</v>
      </c>
      <c r="FY172">
        <f t="shared" si="294"/>
        <v>0.95396170000000025</v>
      </c>
      <c r="FZ172">
        <f t="shared" si="295"/>
        <v>-0.18390170000000006</v>
      </c>
      <c r="GA172">
        <f t="shared" si="296"/>
        <v>-2.5679500000000001E-2</v>
      </c>
      <c r="GB172">
        <f t="shared" si="297"/>
        <v>1.1999999999999993</v>
      </c>
      <c r="GC172">
        <f t="shared" si="298"/>
        <v>0</v>
      </c>
      <c r="GD172">
        <f t="shared" si="299"/>
        <v>0.19375920000000002</v>
      </c>
      <c r="GE172">
        <f t="shared" si="300"/>
        <v>-4.840800000000034E-3</v>
      </c>
      <c r="GF172">
        <f t="shared" si="301"/>
        <v>0.46321080000000014</v>
      </c>
      <c r="GG172">
        <f t="shared" si="302"/>
        <v>-0.93461990000000039</v>
      </c>
      <c r="GH172">
        <f t="shared" si="303"/>
        <v>-4.1166099999999872E-2</v>
      </c>
      <c r="GI172">
        <f t="shared" si="304"/>
        <v>1.5054188000000002</v>
      </c>
      <c r="GJ172">
        <f t="shared" si="305"/>
        <v>2.2968600000000006E-2</v>
      </c>
      <c r="GK172">
        <f t="shared" si="306"/>
        <v>-1.2202999999999999E-2</v>
      </c>
    </row>
    <row r="173" spans="1:193" x14ac:dyDescent="0.25">
      <c r="A173" t="s">
        <v>515</v>
      </c>
      <c r="B173">
        <v>18.3</v>
      </c>
      <c r="C173">
        <v>0.5</v>
      </c>
      <c r="D173">
        <v>1.4638716000000001</v>
      </c>
      <c r="E173">
        <v>0.54507240000000001</v>
      </c>
      <c r="F173">
        <v>2.2079265000000001</v>
      </c>
      <c r="G173">
        <v>4.7839717999999998</v>
      </c>
      <c r="H173">
        <v>4.5887412999999997</v>
      </c>
      <c r="I173">
        <v>2.3845508</v>
      </c>
      <c r="J173">
        <v>1.7470611</v>
      </c>
      <c r="K173">
        <v>0.16769310000000001</v>
      </c>
      <c r="L173" s="2">
        <v>18.100000000000001</v>
      </c>
      <c r="M173" s="2">
        <v>0.5</v>
      </c>
      <c r="N173" s="2">
        <v>1.3213208000000001</v>
      </c>
      <c r="O173" s="2">
        <v>0.54507240000000001</v>
      </c>
      <c r="P173" s="2">
        <v>2.1979327</v>
      </c>
      <c r="Q173" s="2">
        <v>4.7839717999999998</v>
      </c>
      <c r="R173" s="2">
        <v>4.5831312999999998</v>
      </c>
      <c r="S173" s="2">
        <v>2.3565562</v>
      </c>
      <c r="T173" s="2">
        <v>1.7409629</v>
      </c>
      <c r="U173" s="2">
        <v>0.16769310000000001</v>
      </c>
      <c r="V173" s="2">
        <v>17.8</v>
      </c>
      <c r="W173" s="2">
        <v>0.5</v>
      </c>
      <c r="X173" s="2">
        <v>1.444102</v>
      </c>
      <c r="Y173" s="2">
        <v>0.5169127</v>
      </c>
      <c r="Z173" s="2">
        <v>2.1963267000000002</v>
      </c>
      <c r="AA173" s="2">
        <v>4.3181643000000003</v>
      </c>
      <c r="AB173" s="2">
        <v>4.5688595999999997</v>
      </c>
      <c r="AC173" s="2">
        <v>2.3680751</v>
      </c>
      <c r="AD173" s="2">
        <v>1.7399207000000001</v>
      </c>
      <c r="AE173" s="2">
        <v>0.16769310000000001</v>
      </c>
      <c r="AF173" s="2">
        <v>18.3</v>
      </c>
      <c r="AG173" s="2">
        <v>0.5</v>
      </c>
      <c r="AH173" s="2">
        <v>1.7278376</v>
      </c>
      <c r="AI173" s="2">
        <v>0.59728570000000003</v>
      </c>
      <c r="AJ173" s="2">
        <v>1.9870409</v>
      </c>
      <c r="AK173" s="2">
        <v>5.4731335999999997</v>
      </c>
      <c r="AL173" s="2">
        <v>4.9523602000000002</v>
      </c>
      <c r="AM173" s="2">
        <v>1.1566592</v>
      </c>
      <c r="AN173" s="2">
        <v>1.7665542000000001</v>
      </c>
      <c r="AO173" s="2">
        <v>0.15354960000000001</v>
      </c>
      <c r="AP173" s="2">
        <v>12.1</v>
      </c>
      <c r="AQ173" s="2">
        <v>0.5</v>
      </c>
      <c r="AR173" s="2">
        <v>1.075051</v>
      </c>
      <c r="AS173" s="2">
        <v>0.49643700000000002</v>
      </c>
      <c r="AT173" s="2">
        <v>1.2988504999999999</v>
      </c>
      <c r="AU173" s="2">
        <v>3.7335137999999999</v>
      </c>
      <c r="AV173" s="2">
        <v>0.80814169999999996</v>
      </c>
      <c r="AW173" s="2">
        <v>3.4567427999999998</v>
      </c>
      <c r="AX173" s="2">
        <v>0.72961229999999999</v>
      </c>
      <c r="AY173" s="2">
        <v>5.4733400000000001E-2</v>
      </c>
      <c r="AZ173" s="2">
        <v>15.8</v>
      </c>
      <c r="BA173" s="2">
        <v>0.5</v>
      </c>
      <c r="BB173" s="2">
        <v>1.7039489000000001</v>
      </c>
      <c r="BC173" s="2">
        <v>0.125692</v>
      </c>
      <c r="BD173" s="2">
        <v>1.7441101999999999</v>
      </c>
      <c r="BE173" s="2">
        <v>4.7265797000000003</v>
      </c>
      <c r="BF173" s="2">
        <v>4.8017278000000001</v>
      </c>
      <c r="BG173" s="2">
        <v>0.48971510000000001</v>
      </c>
      <c r="BH173" s="2">
        <v>1.6358071999999999</v>
      </c>
      <c r="BI173" s="2">
        <v>0.15062890000000001</v>
      </c>
      <c r="BJ173" s="2">
        <v>17.7</v>
      </c>
      <c r="BK173" s="2">
        <v>0.5</v>
      </c>
      <c r="BL173" s="2">
        <v>1.4597435000000001</v>
      </c>
      <c r="BM173" s="2">
        <v>0.54170169999999995</v>
      </c>
      <c r="BN173" s="2">
        <v>2.0834869999999999</v>
      </c>
      <c r="BO173" s="2">
        <v>4.7649198000000004</v>
      </c>
      <c r="BP173" s="2">
        <v>4.2652378000000004</v>
      </c>
      <c r="BQ173" s="2">
        <v>2.3259645</v>
      </c>
      <c r="BR173" s="2">
        <v>1.6453971000000001</v>
      </c>
      <c r="BS173" s="2">
        <v>0.16769310000000001</v>
      </c>
      <c r="BT173" s="2">
        <v>15.4</v>
      </c>
      <c r="BU173" s="2">
        <v>0.5</v>
      </c>
      <c r="BV173" s="2">
        <v>0.67360169999999997</v>
      </c>
      <c r="BW173" s="2">
        <v>0.51428339999999995</v>
      </c>
      <c r="BX173" s="2">
        <v>2.1334496000000001</v>
      </c>
      <c r="BY173" s="2">
        <v>3.0123633999999999</v>
      </c>
      <c r="BZ173" s="2">
        <v>4.4533161999999997</v>
      </c>
      <c r="CA173" s="2">
        <v>2.2842566999999998</v>
      </c>
      <c r="CB173" s="2">
        <v>1.6918869999999999</v>
      </c>
      <c r="CC173" s="2">
        <v>0.16769310000000001</v>
      </c>
      <c r="CD173" s="2">
        <v>17.2</v>
      </c>
      <c r="CE173" s="2">
        <v>0.5</v>
      </c>
      <c r="CF173" s="2">
        <v>0.99693399999999999</v>
      </c>
      <c r="CG173" s="2">
        <v>0.5371281</v>
      </c>
      <c r="CH173" s="2">
        <v>2.0801721</v>
      </c>
      <c r="CI173" s="2">
        <v>4.7105845999999998</v>
      </c>
      <c r="CJ173" s="2">
        <v>4.2345381</v>
      </c>
      <c r="CK173" s="2">
        <v>2.3587465000000001</v>
      </c>
      <c r="CL173" s="2">
        <v>1.6476907000000001</v>
      </c>
      <c r="CM173" s="2">
        <v>0.16769310000000001</v>
      </c>
      <c r="CO173" t="str">
        <f t="shared" si="206"/>
        <v>NE_Lancaster0022</v>
      </c>
      <c r="CP173">
        <f t="shared" si="207"/>
        <v>18.3</v>
      </c>
      <c r="CQ173">
        <f t="shared" si="208"/>
        <v>0.5</v>
      </c>
      <c r="CR173">
        <f t="shared" si="209"/>
        <v>1.4638716000000001</v>
      </c>
      <c r="CS173">
        <f t="shared" si="210"/>
        <v>0.54507240000000001</v>
      </c>
      <c r="CT173">
        <f t="shared" si="211"/>
        <v>2.2079265000000001</v>
      </c>
      <c r="CU173">
        <f t="shared" si="212"/>
        <v>4.7839717999999998</v>
      </c>
      <c r="CV173">
        <f t="shared" si="213"/>
        <v>4.5887412999999997</v>
      </c>
      <c r="CW173">
        <f t="shared" si="214"/>
        <v>2.3845508</v>
      </c>
      <c r="CX173">
        <f t="shared" si="215"/>
        <v>1.7470611</v>
      </c>
      <c r="CY173">
        <f t="shared" si="216"/>
        <v>0.16769310000000001</v>
      </c>
      <c r="CZ173">
        <f t="shared" si="217"/>
        <v>4.2999999999999972</v>
      </c>
      <c r="DA173">
        <f t="shared" si="218"/>
        <v>0.5</v>
      </c>
      <c r="DB173">
        <f t="shared" si="219"/>
        <v>0.1554382999999997</v>
      </c>
      <c r="DC173">
        <f t="shared" si="220"/>
        <v>5.9006199999999898E-2</v>
      </c>
      <c r="DD173">
        <f t="shared" si="221"/>
        <v>0.26588419999999902</v>
      </c>
      <c r="DE173">
        <f t="shared" si="222"/>
        <v>2.0354284000000016</v>
      </c>
      <c r="DF173">
        <f t="shared" si="223"/>
        <v>0.54612360000000226</v>
      </c>
      <c r="DG173">
        <f t="shared" si="224"/>
        <v>0.10486049999999958</v>
      </c>
      <c r="DH173">
        <f t="shared" si="225"/>
        <v>0.36840439999999997</v>
      </c>
      <c r="DI173">
        <f t="shared" si="226"/>
        <v>2.3525699999999983E-2</v>
      </c>
      <c r="DJ173">
        <f t="shared" si="227"/>
        <v>0.19999999999999929</v>
      </c>
      <c r="DK173">
        <f t="shared" si="228"/>
        <v>0</v>
      </c>
      <c r="DL173">
        <f t="shared" si="229"/>
        <v>0.14255079999999998</v>
      </c>
      <c r="DM173">
        <f t="shared" si="230"/>
        <v>0</v>
      </c>
      <c r="DN173">
        <f t="shared" si="231"/>
        <v>9.9938000000001637E-3</v>
      </c>
      <c r="DO173">
        <f t="shared" si="232"/>
        <v>0</v>
      </c>
      <c r="DP173">
        <f t="shared" si="233"/>
        <v>5.6099999999998929E-3</v>
      </c>
      <c r="DQ173">
        <f t="shared" si="234"/>
        <v>2.7994599999999981E-2</v>
      </c>
      <c r="DR173">
        <f t="shared" si="235"/>
        <v>6.0982000000000536E-3</v>
      </c>
      <c r="DS173">
        <f t="shared" si="236"/>
        <v>0</v>
      </c>
      <c r="DT173">
        <f t="shared" si="237"/>
        <v>0.5</v>
      </c>
      <c r="DU173">
        <f t="shared" si="238"/>
        <v>0</v>
      </c>
      <c r="DV173">
        <f t="shared" si="239"/>
        <v>1.9769600000000054E-2</v>
      </c>
      <c r="DW173">
        <f t="shared" si="240"/>
        <v>2.815970000000001E-2</v>
      </c>
      <c r="DX173">
        <f t="shared" si="241"/>
        <v>1.1599799999999938E-2</v>
      </c>
      <c r="DY173">
        <f t="shared" si="242"/>
        <v>0.46580749999999949</v>
      </c>
      <c r="DZ173">
        <f t="shared" si="243"/>
        <v>1.9881700000000002E-2</v>
      </c>
      <c r="EA173">
        <f t="shared" si="244"/>
        <v>1.6475699999999982E-2</v>
      </c>
      <c r="EB173">
        <f t="shared" si="245"/>
        <v>7.1403999999999357E-3</v>
      </c>
      <c r="EC173">
        <f t="shared" si="246"/>
        <v>0</v>
      </c>
      <c r="ED173">
        <f t="shared" si="247"/>
        <v>0</v>
      </c>
      <c r="EE173">
        <f t="shared" si="248"/>
        <v>0</v>
      </c>
      <c r="EF173">
        <f t="shared" si="249"/>
        <v>-0.26396599999999992</v>
      </c>
      <c r="EG173">
        <f t="shared" si="250"/>
        <v>-5.2213300000000018E-2</v>
      </c>
      <c r="EH173">
        <f t="shared" si="251"/>
        <v>0.22088560000000013</v>
      </c>
      <c r="EI173">
        <f t="shared" si="252"/>
        <v>-0.68916179999999994</v>
      </c>
      <c r="EJ173">
        <f t="shared" si="253"/>
        <v>-0.36361890000000052</v>
      </c>
      <c r="EK173">
        <f t="shared" si="254"/>
        <v>1.2278916</v>
      </c>
      <c r="EL173">
        <f t="shared" si="255"/>
        <v>-1.9493100000000041E-2</v>
      </c>
      <c r="EM173">
        <f t="shared" si="256"/>
        <v>1.4143500000000003E-2</v>
      </c>
      <c r="EN173">
        <f t="shared" si="257"/>
        <v>6.2000000000000011</v>
      </c>
      <c r="EO173">
        <f t="shared" si="258"/>
        <v>0</v>
      </c>
      <c r="EP173">
        <f t="shared" si="259"/>
        <v>0.38882060000000007</v>
      </c>
      <c r="EQ173">
        <f t="shared" si="260"/>
        <v>4.8635399999999995E-2</v>
      </c>
      <c r="ER173">
        <f t="shared" si="261"/>
        <v>0.90907600000000022</v>
      </c>
      <c r="ES173">
        <f t="shared" si="262"/>
        <v>1.0504579999999999</v>
      </c>
      <c r="ET173">
        <f t="shared" si="263"/>
        <v>3.7805995999999995</v>
      </c>
      <c r="EU173">
        <f t="shared" si="264"/>
        <v>-1.0721919999999998</v>
      </c>
      <c r="EV173">
        <f t="shared" si="265"/>
        <v>1.0174487999999999</v>
      </c>
      <c r="EW173">
        <f t="shared" si="266"/>
        <v>0.11295970000000001</v>
      </c>
      <c r="EX173">
        <f t="shared" si="267"/>
        <v>2.5</v>
      </c>
      <c r="EY173">
        <f t="shared" si="268"/>
        <v>0</v>
      </c>
      <c r="EZ173">
        <f t="shared" si="269"/>
        <v>-0.24007730000000005</v>
      </c>
      <c r="FA173">
        <f t="shared" si="270"/>
        <v>0.41938039999999999</v>
      </c>
      <c r="FB173">
        <f t="shared" si="271"/>
        <v>0.46381630000000018</v>
      </c>
      <c r="FC173">
        <f t="shared" si="272"/>
        <v>5.7392099999999502E-2</v>
      </c>
      <c r="FD173">
        <f t="shared" si="273"/>
        <v>-0.21298650000000041</v>
      </c>
      <c r="FE173">
        <f t="shared" si="274"/>
        <v>1.8948357</v>
      </c>
      <c r="FF173">
        <f t="shared" si="275"/>
        <v>0.11125390000000013</v>
      </c>
      <c r="FG173">
        <f t="shared" si="276"/>
        <v>1.7064200000000002E-2</v>
      </c>
      <c r="FH173">
        <f t="shared" si="277"/>
        <v>0.60000000000000142</v>
      </c>
      <c r="FI173">
        <f t="shared" si="278"/>
        <v>0</v>
      </c>
      <c r="FJ173">
        <f t="shared" si="279"/>
        <v>4.1280999999999679E-3</v>
      </c>
      <c r="FK173">
        <f t="shared" si="280"/>
        <v>3.3707000000000598E-3</v>
      </c>
      <c r="FL173">
        <f t="shared" si="281"/>
        <v>0.12443950000000026</v>
      </c>
      <c r="FM173">
        <f t="shared" si="282"/>
        <v>1.9051999999999403E-2</v>
      </c>
      <c r="FN173">
        <f t="shared" si="283"/>
        <v>0.32350349999999928</v>
      </c>
      <c r="FO173">
        <f t="shared" si="284"/>
        <v>5.858629999999998E-2</v>
      </c>
      <c r="FP173">
        <f t="shared" si="285"/>
        <v>0.10166399999999998</v>
      </c>
      <c r="FQ173">
        <f t="shared" si="286"/>
        <v>0</v>
      </c>
      <c r="FR173">
        <f t="shared" si="287"/>
        <v>2.9000000000000004</v>
      </c>
      <c r="FS173">
        <f t="shared" si="288"/>
        <v>0</v>
      </c>
      <c r="FT173">
        <f t="shared" si="289"/>
        <v>0.79026990000000008</v>
      </c>
      <c r="FU173">
        <f t="shared" si="290"/>
        <v>3.0789000000000066E-2</v>
      </c>
      <c r="FV173">
        <f t="shared" si="291"/>
        <v>7.4476900000000068E-2</v>
      </c>
      <c r="FW173">
        <f t="shared" si="292"/>
        <v>1.7716083999999999</v>
      </c>
      <c r="FX173">
        <f t="shared" si="293"/>
        <v>0.13542509999999996</v>
      </c>
      <c r="FY173">
        <f t="shared" si="294"/>
        <v>0.10029410000000016</v>
      </c>
      <c r="FZ173">
        <f t="shared" si="295"/>
        <v>5.5174100000000115E-2</v>
      </c>
      <c r="GA173">
        <f t="shared" si="296"/>
        <v>0</v>
      </c>
      <c r="GB173">
        <f t="shared" si="297"/>
        <v>1.1000000000000014</v>
      </c>
      <c r="GC173">
        <f t="shared" si="298"/>
        <v>0</v>
      </c>
      <c r="GD173">
        <f t="shared" si="299"/>
        <v>0.46693760000000006</v>
      </c>
      <c r="GE173">
        <f t="shared" si="300"/>
        <v>7.9443000000000152E-3</v>
      </c>
      <c r="GF173">
        <f t="shared" si="301"/>
        <v>0.12775440000000016</v>
      </c>
      <c r="GG173">
        <f t="shared" si="302"/>
        <v>7.3387199999999986E-2</v>
      </c>
      <c r="GH173">
        <f t="shared" si="303"/>
        <v>0.35420319999999972</v>
      </c>
      <c r="GI173">
        <f t="shared" si="304"/>
        <v>2.5804299999999891E-2</v>
      </c>
      <c r="GJ173">
        <f t="shared" si="305"/>
        <v>9.937039999999997E-2</v>
      </c>
      <c r="GK173">
        <f t="shared" si="306"/>
        <v>0</v>
      </c>
    </row>
    <row r="174" spans="1:193" x14ac:dyDescent="0.25">
      <c r="A174" t="s">
        <v>516</v>
      </c>
      <c r="B174">
        <v>22.5</v>
      </c>
      <c r="C174">
        <v>0.5</v>
      </c>
      <c r="D174">
        <v>2.0357683</v>
      </c>
      <c r="E174">
        <v>0.68145730000000004</v>
      </c>
      <c r="F174">
        <v>2.0898303999999999</v>
      </c>
      <c r="G174">
        <v>9.0519675999999993</v>
      </c>
      <c r="H174">
        <v>4.4653353999999998</v>
      </c>
      <c r="I174">
        <v>1.9571078</v>
      </c>
      <c r="J174">
        <v>1.5741263999999999</v>
      </c>
      <c r="K174">
        <v>0.18885150000000001</v>
      </c>
      <c r="L174" s="2">
        <v>22.2</v>
      </c>
      <c r="M174" s="2">
        <v>0.5</v>
      </c>
      <c r="N174" s="2">
        <v>1.8883867999999999</v>
      </c>
      <c r="O174" s="2">
        <v>0.68647970000000003</v>
      </c>
      <c r="P174" s="2">
        <v>1.9693822000000001</v>
      </c>
      <c r="Q174" s="2">
        <v>9.3526629999999997</v>
      </c>
      <c r="R174" s="2">
        <v>4.8974546999999999</v>
      </c>
      <c r="S174" s="2">
        <v>1.0522943</v>
      </c>
      <c r="T174" s="2">
        <v>1.6690965</v>
      </c>
      <c r="U174" s="2">
        <v>0.2020826</v>
      </c>
      <c r="V174" s="2">
        <v>21.6</v>
      </c>
      <c r="W174" s="2">
        <v>0.5</v>
      </c>
      <c r="X174" s="2">
        <v>2.1992661999999998</v>
      </c>
      <c r="Y174" s="2">
        <v>0.65552029999999994</v>
      </c>
      <c r="Z174" s="2">
        <v>1.9603965000000001</v>
      </c>
      <c r="AA174" s="2">
        <v>8.5549212000000008</v>
      </c>
      <c r="AB174" s="2">
        <v>4.8757153000000004</v>
      </c>
      <c r="AC174" s="2">
        <v>1.0486230000000001</v>
      </c>
      <c r="AD174" s="2">
        <v>1.6633705999999999</v>
      </c>
      <c r="AE174" s="2">
        <v>0.2020826</v>
      </c>
      <c r="AF174" s="2">
        <v>22.4</v>
      </c>
      <c r="AG174" s="2">
        <v>0.5</v>
      </c>
      <c r="AH174" s="2">
        <v>2.0611928000000002</v>
      </c>
      <c r="AI174" s="2">
        <v>0.65673559999999997</v>
      </c>
      <c r="AJ174" s="2">
        <v>1.8896073</v>
      </c>
      <c r="AK174" s="2">
        <v>9.6383981999999992</v>
      </c>
      <c r="AL174" s="2">
        <v>4.8708223999999998</v>
      </c>
      <c r="AM174" s="2">
        <v>0.95720260000000001</v>
      </c>
      <c r="AN174" s="2">
        <v>1.6372521</v>
      </c>
      <c r="AO174" s="2">
        <v>0.2494191</v>
      </c>
      <c r="AP174" s="2">
        <v>15.8</v>
      </c>
      <c r="AQ174" s="2">
        <v>0.5</v>
      </c>
      <c r="AR174" s="2">
        <v>1.8479403000000001</v>
      </c>
      <c r="AS174" s="2">
        <v>0.66725909999999999</v>
      </c>
      <c r="AT174" s="2">
        <v>1.0642807000000001</v>
      </c>
      <c r="AU174" s="2">
        <v>7.6612004999999996</v>
      </c>
      <c r="AV174" s="2">
        <v>1.0110672000000001</v>
      </c>
      <c r="AW174" s="2">
        <v>2.3976092000000002</v>
      </c>
      <c r="AX174" s="2">
        <v>0.59702100000000002</v>
      </c>
      <c r="AY174" s="2">
        <v>9.7115300000000002E-2</v>
      </c>
      <c r="AZ174" s="2">
        <v>18.3</v>
      </c>
      <c r="BA174" s="2">
        <v>0.5</v>
      </c>
      <c r="BB174" s="2">
        <v>1.9620947</v>
      </c>
      <c r="BC174" s="2">
        <v>9.8230600000000001E-2</v>
      </c>
      <c r="BD174" s="2">
        <v>1.6113833</v>
      </c>
      <c r="BE174" s="2">
        <v>7.5438890000000001</v>
      </c>
      <c r="BF174" s="2">
        <v>4.5207286</v>
      </c>
      <c r="BG174" s="2">
        <v>0.37728479999999998</v>
      </c>
      <c r="BH174" s="2">
        <v>1.4881538999999999</v>
      </c>
      <c r="BI174" s="2">
        <v>0.22791829999999999</v>
      </c>
      <c r="BJ174" s="2">
        <v>21.9</v>
      </c>
      <c r="BK174" s="2">
        <v>0.5</v>
      </c>
      <c r="BL174" s="2">
        <v>2.0569761</v>
      </c>
      <c r="BM174" s="2">
        <v>0.65413250000000001</v>
      </c>
      <c r="BN174" s="2">
        <v>1.8014531</v>
      </c>
      <c r="BO174" s="2">
        <v>9.6087599000000008</v>
      </c>
      <c r="BP174" s="2">
        <v>4.6135316</v>
      </c>
      <c r="BQ174" s="2">
        <v>0.95535270000000005</v>
      </c>
      <c r="BR174" s="2">
        <v>1.5595969000000001</v>
      </c>
      <c r="BS174" s="2">
        <v>0.2494191</v>
      </c>
      <c r="BT174" s="2">
        <v>17.5</v>
      </c>
      <c r="BU174" s="2">
        <v>0.5</v>
      </c>
      <c r="BV174" s="2">
        <v>1.0085360000000001</v>
      </c>
      <c r="BW174" s="2">
        <v>0.59503010000000001</v>
      </c>
      <c r="BX174" s="2">
        <v>1.9080527</v>
      </c>
      <c r="BY174" s="2">
        <v>5.7367476999999996</v>
      </c>
      <c r="BZ174" s="2">
        <v>4.6652598000000003</v>
      </c>
      <c r="CA174" s="2">
        <v>1.2686409999999999</v>
      </c>
      <c r="CB174" s="2">
        <v>1.6413009999999999</v>
      </c>
      <c r="CC174" s="2">
        <v>0.26233980000000001</v>
      </c>
      <c r="CD174" s="2">
        <v>21</v>
      </c>
      <c r="CE174" s="2">
        <v>0.5</v>
      </c>
      <c r="CF174" s="2">
        <v>1.5377681000000001</v>
      </c>
      <c r="CG174" s="2">
        <v>0.70192379999999999</v>
      </c>
      <c r="CH174" s="2">
        <v>2.0053141000000001</v>
      </c>
      <c r="CI174" s="2">
        <v>8.6148567000000007</v>
      </c>
      <c r="CJ174" s="2">
        <v>4.0508455999999997</v>
      </c>
      <c r="CK174" s="2">
        <v>2.0343089000000001</v>
      </c>
      <c r="CL174" s="2">
        <v>1.4765263</v>
      </c>
      <c r="CM174" s="2">
        <v>0.141515</v>
      </c>
      <c r="CO174" t="str">
        <f t="shared" si="206"/>
        <v>NE_Sarpy0007</v>
      </c>
      <c r="CP174">
        <f t="shared" si="207"/>
        <v>22.5</v>
      </c>
      <c r="CQ174">
        <f t="shared" si="208"/>
        <v>0.5</v>
      </c>
      <c r="CR174">
        <f t="shared" si="209"/>
        <v>2.0357683</v>
      </c>
      <c r="CS174">
        <f t="shared" si="210"/>
        <v>0.68145730000000004</v>
      </c>
      <c r="CT174">
        <f t="shared" si="211"/>
        <v>2.0898303999999999</v>
      </c>
      <c r="CU174">
        <f t="shared" si="212"/>
        <v>9.0519675999999993</v>
      </c>
      <c r="CV174">
        <f t="shared" si="213"/>
        <v>4.4653353999999998</v>
      </c>
      <c r="CW174">
        <f t="shared" si="214"/>
        <v>1.9571078</v>
      </c>
      <c r="CX174">
        <f t="shared" si="215"/>
        <v>1.5741263999999999</v>
      </c>
      <c r="CY174">
        <f t="shared" si="216"/>
        <v>0.18885150000000001</v>
      </c>
      <c r="CZ174">
        <f t="shared" si="217"/>
        <v>3.1999999999999993</v>
      </c>
      <c r="DA174">
        <f t="shared" si="218"/>
        <v>0.5</v>
      </c>
      <c r="DB174">
        <f t="shared" si="219"/>
        <v>0.31178290000000031</v>
      </c>
      <c r="DC174">
        <f t="shared" si="220"/>
        <v>-5.488940000000031E-2</v>
      </c>
      <c r="DD174">
        <f t="shared" si="221"/>
        <v>-0.4189428999999989</v>
      </c>
      <c r="DE174">
        <f t="shared" si="222"/>
        <v>3.3476630000000052</v>
      </c>
      <c r="DF174">
        <f t="shared" si="223"/>
        <v>2.2480774000000014</v>
      </c>
      <c r="DG174">
        <f t="shared" si="224"/>
        <v>-3.6084380999999999</v>
      </c>
      <c r="DH174">
        <f t="shared" si="225"/>
        <v>0.71343350000000028</v>
      </c>
      <c r="DI174">
        <f t="shared" si="226"/>
        <v>0.30993129999999997</v>
      </c>
      <c r="DJ174">
        <f t="shared" si="227"/>
        <v>0.30000000000000071</v>
      </c>
      <c r="DK174">
        <f t="shared" si="228"/>
        <v>0</v>
      </c>
      <c r="DL174">
        <f t="shared" si="229"/>
        <v>0.14738150000000005</v>
      </c>
      <c r="DM174">
        <f t="shared" si="230"/>
        <v>-5.0223999999999824E-3</v>
      </c>
      <c r="DN174">
        <f t="shared" si="231"/>
        <v>0.12044819999999978</v>
      </c>
      <c r="DO174">
        <f t="shared" si="232"/>
        <v>-0.30069540000000039</v>
      </c>
      <c r="DP174">
        <f t="shared" si="233"/>
        <v>-0.43211930000000009</v>
      </c>
      <c r="DQ174">
        <f t="shared" si="234"/>
        <v>0.90481349999999994</v>
      </c>
      <c r="DR174">
        <f t="shared" si="235"/>
        <v>-9.4970100000000057E-2</v>
      </c>
      <c r="DS174">
        <f t="shared" si="236"/>
        <v>-1.3231099999999996E-2</v>
      </c>
      <c r="DT174">
        <f t="shared" si="237"/>
        <v>0.89999999999999858</v>
      </c>
      <c r="DU174">
        <f t="shared" si="238"/>
        <v>0</v>
      </c>
      <c r="DV174">
        <f t="shared" si="239"/>
        <v>-0.16349789999999986</v>
      </c>
      <c r="DW174">
        <f t="shared" si="240"/>
        <v>2.5937000000000099E-2</v>
      </c>
      <c r="DX174">
        <f t="shared" si="241"/>
        <v>0.12943389999999977</v>
      </c>
      <c r="DY174">
        <f t="shared" si="242"/>
        <v>0.49704639999999856</v>
      </c>
      <c r="DZ174">
        <f t="shared" si="243"/>
        <v>-0.41037990000000057</v>
      </c>
      <c r="EA174">
        <f t="shared" si="244"/>
        <v>0.90848479999999987</v>
      </c>
      <c r="EB174">
        <f t="shared" si="245"/>
        <v>-8.9244199999999996E-2</v>
      </c>
      <c r="EC174">
        <f t="shared" si="246"/>
        <v>-1.3231099999999996E-2</v>
      </c>
      <c r="ED174">
        <f t="shared" si="247"/>
        <v>0.10000000000000142</v>
      </c>
      <c r="EE174">
        <f t="shared" si="248"/>
        <v>0</v>
      </c>
      <c r="EF174">
        <f t="shared" si="249"/>
        <v>-2.5424500000000183E-2</v>
      </c>
      <c r="EG174">
        <f t="shared" si="250"/>
        <v>2.4721700000000069E-2</v>
      </c>
      <c r="EH174">
        <f t="shared" si="251"/>
        <v>0.20022309999999988</v>
      </c>
      <c r="EI174">
        <f t="shared" si="252"/>
        <v>-0.58643059999999991</v>
      </c>
      <c r="EJ174">
        <f t="shared" si="253"/>
        <v>-0.40548699999999993</v>
      </c>
      <c r="EK174">
        <f t="shared" si="254"/>
        <v>0.99990519999999994</v>
      </c>
      <c r="EL174">
        <f t="shared" si="255"/>
        <v>-6.3125700000000062E-2</v>
      </c>
      <c r="EM174">
        <f t="shared" si="256"/>
        <v>-6.0567599999999999E-2</v>
      </c>
      <c r="EN174">
        <f t="shared" si="257"/>
        <v>6.6999999999999993</v>
      </c>
      <c r="EO174">
        <f t="shared" si="258"/>
        <v>0</v>
      </c>
      <c r="EP174">
        <f t="shared" si="259"/>
        <v>0.18782799999999988</v>
      </c>
      <c r="EQ174">
        <f t="shared" si="260"/>
        <v>1.419820000000005E-2</v>
      </c>
      <c r="ER174">
        <f t="shared" si="261"/>
        <v>1.0255496999999998</v>
      </c>
      <c r="ES174">
        <f t="shared" si="262"/>
        <v>1.3907670999999997</v>
      </c>
      <c r="ET174">
        <f t="shared" si="263"/>
        <v>3.4542681999999996</v>
      </c>
      <c r="EU174">
        <f t="shared" si="264"/>
        <v>-0.44050140000000026</v>
      </c>
      <c r="EV174">
        <f t="shared" si="265"/>
        <v>0.9771053999999999</v>
      </c>
      <c r="EW174">
        <f t="shared" si="266"/>
        <v>9.1736200000000004E-2</v>
      </c>
      <c r="EX174">
        <f t="shared" si="267"/>
        <v>4.1999999999999993</v>
      </c>
      <c r="EY174">
        <f t="shared" si="268"/>
        <v>0</v>
      </c>
      <c r="EZ174">
        <f t="shared" si="269"/>
        <v>7.3673600000000006E-2</v>
      </c>
      <c r="FA174">
        <f t="shared" si="270"/>
        <v>0.58322669999999999</v>
      </c>
      <c r="FB174">
        <f t="shared" si="271"/>
        <v>0.4784470999999999</v>
      </c>
      <c r="FC174">
        <f t="shared" si="272"/>
        <v>1.5080785999999993</v>
      </c>
      <c r="FD174">
        <f t="shared" si="273"/>
        <v>-5.5393200000000142E-2</v>
      </c>
      <c r="FE174">
        <f t="shared" si="274"/>
        <v>1.579823</v>
      </c>
      <c r="FF174">
        <f t="shared" si="275"/>
        <v>8.5972500000000007E-2</v>
      </c>
      <c r="FG174">
        <f t="shared" si="276"/>
        <v>-3.9066799999999985E-2</v>
      </c>
      <c r="FH174">
        <f t="shared" si="277"/>
        <v>0.60000000000000142</v>
      </c>
      <c r="FI174">
        <f t="shared" si="278"/>
        <v>0</v>
      </c>
      <c r="FJ174">
        <f t="shared" si="279"/>
        <v>-2.1207799999999999E-2</v>
      </c>
      <c r="FK174">
        <f t="shared" si="280"/>
        <v>2.7324800000000038E-2</v>
      </c>
      <c r="FL174">
        <f t="shared" si="281"/>
        <v>0.28837729999999984</v>
      </c>
      <c r="FM174">
        <f t="shared" si="282"/>
        <v>-0.55679230000000146</v>
      </c>
      <c r="FN174">
        <f t="shared" si="283"/>
        <v>-0.14819620000000011</v>
      </c>
      <c r="FO174">
        <f t="shared" si="284"/>
        <v>1.0017551</v>
      </c>
      <c r="FP174">
        <f t="shared" si="285"/>
        <v>1.4529499999999862E-2</v>
      </c>
      <c r="FQ174">
        <f t="shared" si="286"/>
        <v>-6.0567599999999999E-2</v>
      </c>
      <c r="FR174">
        <f t="shared" si="287"/>
        <v>5</v>
      </c>
      <c r="FS174">
        <f t="shared" si="288"/>
        <v>0</v>
      </c>
      <c r="FT174">
        <f t="shared" si="289"/>
        <v>1.0272322999999999</v>
      </c>
      <c r="FU174">
        <f t="shared" si="290"/>
        <v>8.6427200000000037E-2</v>
      </c>
      <c r="FV174">
        <f t="shared" si="291"/>
        <v>0.18177769999999982</v>
      </c>
      <c r="FW174">
        <f t="shared" si="292"/>
        <v>3.3152198999999998</v>
      </c>
      <c r="FX174">
        <f t="shared" si="293"/>
        <v>-0.19992440000000045</v>
      </c>
      <c r="FY174">
        <f t="shared" si="294"/>
        <v>0.68846680000000005</v>
      </c>
      <c r="FZ174">
        <f t="shared" si="295"/>
        <v>-6.7174599999999973E-2</v>
      </c>
      <c r="GA174">
        <f t="shared" si="296"/>
        <v>-7.3488300000000006E-2</v>
      </c>
      <c r="GB174">
        <f t="shared" si="297"/>
        <v>1.5</v>
      </c>
      <c r="GC174">
        <f t="shared" si="298"/>
        <v>0</v>
      </c>
      <c r="GD174">
        <f t="shared" si="299"/>
        <v>0.49800019999999989</v>
      </c>
      <c r="GE174">
        <f t="shared" si="300"/>
        <v>-2.0466499999999943E-2</v>
      </c>
      <c r="GF174">
        <f t="shared" si="301"/>
        <v>8.4516299999999767E-2</v>
      </c>
      <c r="GG174">
        <f t="shared" si="302"/>
        <v>0.43711089999999864</v>
      </c>
      <c r="GH174">
        <f t="shared" si="303"/>
        <v>0.41448980000000013</v>
      </c>
      <c r="GI174">
        <f t="shared" si="304"/>
        <v>-7.7201100000000134E-2</v>
      </c>
      <c r="GJ174">
        <f t="shared" si="305"/>
        <v>9.7600099999999967E-2</v>
      </c>
      <c r="GK174">
        <f t="shared" si="306"/>
        <v>4.7336500000000004E-2</v>
      </c>
    </row>
    <row r="175" spans="1:193" x14ac:dyDescent="0.25">
      <c r="A175" t="s">
        <v>517</v>
      </c>
      <c r="B175">
        <v>18.600000000000001</v>
      </c>
      <c r="C175">
        <v>0.5</v>
      </c>
      <c r="D175">
        <v>1.5848005999999999</v>
      </c>
      <c r="E175">
        <v>0.51042620000000005</v>
      </c>
      <c r="F175">
        <v>0.77650079999999999</v>
      </c>
      <c r="G175">
        <v>12.359841299999999</v>
      </c>
      <c r="H175">
        <v>1.6814697000000001</v>
      </c>
      <c r="I175">
        <v>0.57461079999999998</v>
      </c>
      <c r="J175">
        <v>0.60848809999999998</v>
      </c>
      <c r="K175">
        <v>7.0528800000000003E-2</v>
      </c>
      <c r="L175" s="2">
        <v>18.5</v>
      </c>
      <c r="M175" s="2">
        <v>0.5</v>
      </c>
      <c r="N175" s="2">
        <v>1.5080705000000001</v>
      </c>
      <c r="O175" s="2">
        <v>0.51042620000000005</v>
      </c>
      <c r="P175" s="2">
        <v>0.76942250000000001</v>
      </c>
      <c r="Q175" s="2">
        <v>12.359841299999999</v>
      </c>
      <c r="R175" s="2">
        <v>1.6769829000000001</v>
      </c>
      <c r="S175" s="2">
        <v>0.55582100000000001</v>
      </c>
      <c r="T175" s="2">
        <v>0.60499020000000003</v>
      </c>
      <c r="U175" s="2">
        <v>7.0528800000000003E-2</v>
      </c>
      <c r="V175" s="2">
        <v>16.7</v>
      </c>
      <c r="W175" s="2">
        <v>0.5</v>
      </c>
      <c r="X175" s="2">
        <v>1.3539696000000001</v>
      </c>
      <c r="Y175" s="2">
        <v>0.37438199999999999</v>
      </c>
      <c r="Z175" s="2">
        <v>0.88378749999999995</v>
      </c>
      <c r="AA175" s="2">
        <v>10.379534700000001</v>
      </c>
      <c r="AB175" s="2">
        <v>1.6806831</v>
      </c>
      <c r="AC175" s="2">
        <v>0.94607359999999996</v>
      </c>
      <c r="AD175" s="2">
        <v>0.65515319999999999</v>
      </c>
      <c r="AE175" s="2">
        <v>3.3584000000000001E-3</v>
      </c>
      <c r="AF175" s="2">
        <v>18.5</v>
      </c>
      <c r="AG175" s="2">
        <v>0.5</v>
      </c>
      <c r="AH175" s="2">
        <v>1.5823062999999999</v>
      </c>
      <c r="AI175" s="2">
        <v>0.51034310000000005</v>
      </c>
      <c r="AJ175" s="2">
        <v>0.75170789999999998</v>
      </c>
      <c r="AK175" s="2">
        <v>12.333086</v>
      </c>
      <c r="AL175" s="2">
        <v>1.649483</v>
      </c>
      <c r="AM175" s="2">
        <v>0.52910159999999995</v>
      </c>
      <c r="AN175" s="2">
        <v>0.59308640000000001</v>
      </c>
      <c r="AO175" s="2">
        <v>7.0528800000000003E-2</v>
      </c>
      <c r="AP175" s="2">
        <v>17</v>
      </c>
      <c r="AQ175" s="2">
        <v>0.5</v>
      </c>
      <c r="AR175" s="2">
        <v>1.5476565</v>
      </c>
      <c r="AS175" s="2">
        <v>0.48669709999999999</v>
      </c>
      <c r="AT175" s="2">
        <v>0.49112539999999999</v>
      </c>
      <c r="AU175" s="2">
        <v>12.154970199999999</v>
      </c>
      <c r="AV175" s="2">
        <v>1.0071620999999999</v>
      </c>
      <c r="AW175" s="2">
        <v>0.43337140000000002</v>
      </c>
      <c r="AX175" s="2">
        <v>0.3729827</v>
      </c>
      <c r="AY175" s="2">
        <v>7.0528800000000003E-2</v>
      </c>
      <c r="AZ175" s="2">
        <v>16</v>
      </c>
      <c r="BA175" s="2">
        <v>0.5</v>
      </c>
      <c r="BB175" s="2">
        <v>1.3093969000000001</v>
      </c>
      <c r="BC175" s="2">
        <v>9.5531500000000005E-2</v>
      </c>
      <c r="BD175" s="2">
        <v>0.86615520000000001</v>
      </c>
      <c r="BE175" s="2">
        <v>10.1135368</v>
      </c>
      <c r="BF175" s="2">
        <v>1.7249124</v>
      </c>
      <c r="BG175" s="2">
        <v>0.80809379999999997</v>
      </c>
      <c r="BH175" s="2">
        <v>0.56952999999999998</v>
      </c>
      <c r="BI175" s="2">
        <v>7.2374400000000005E-2</v>
      </c>
      <c r="BJ175" s="2">
        <v>18.3</v>
      </c>
      <c r="BK175" s="2">
        <v>0.5</v>
      </c>
      <c r="BL175" s="2">
        <v>1.5812142</v>
      </c>
      <c r="BM175" s="2">
        <v>0.50784689999999999</v>
      </c>
      <c r="BN175" s="2">
        <v>0.71852769999999999</v>
      </c>
      <c r="BO175" s="2">
        <v>12.303175899999999</v>
      </c>
      <c r="BP175" s="2">
        <v>1.5296813</v>
      </c>
      <c r="BQ175" s="2">
        <v>0.5644401</v>
      </c>
      <c r="BR175" s="2">
        <v>0.55798110000000001</v>
      </c>
      <c r="BS175" s="2">
        <v>7.0528800000000003E-2</v>
      </c>
      <c r="BT175" s="2">
        <v>14</v>
      </c>
      <c r="BU175" s="2">
        <v>0.5</v>
      </c>
      <c r="BV175" s="2">
        <v>1.2469836000000001</v>
      </c>
      <c r="BW175" s="2">
        <v>0.38745629999999998</v>
      </c>
      <c r="BX175" s="2">
        <v>1.1692799</v>
      </c>
      <c r="BY175" s="2">
        <v>6.5135465000000003</v>
      </c>
      <c r="BZ175" s="2">
        <v>2.0914633</v>
      </c>
      <c r="CA175" s="2">
        <v>1.3821851999999999</v>
      </c>
      <c r="CB175" s="2">
        <v>0.79769670000000004</v>
      </c>
      <c r="CC175" s="2">
        <v>3.8162999999999999E-3</v>
      </c>
      <c r="CD175" s="2">
        <v>16.2</v>
      </c>
      <c r="CE175" s="2">
        <v>0.5</v>
      </c>
      <c r="CF175" s="2">
        <v>0.88452160000000002</v>
      </c>
      <c r="CG175" s="2">
        <v>0.48782130000000001</v>
      </c>
      <c r="CH175" s="2">
        <v>0.5134611</v>
      </c>
      <c r="CI175" s="2">
        <v>11.8955059</v>
      </c>
      <c r="CJ175" s="2">
        <v>0.96661350000000001</v>
      </c>
      <c r="CK175" s="2">
        <v>0.56208429999999998</v>
      </c>
      <c r="CL175" s="2">
        <v>0.38649699999999998</v>
      </c>
      <c r="CM175" s="2">
        <v>7.0528800000000003E-2</v>
      </c>
      <c r="CO175" t="str">
        <f t="shared" si="206"/>
        <v>NE_Scotts Bluff0003</v>
      </c>
      <c r="CP175">
        <f t="shared" si="207"/>
        <v>18.600000000000001</v>
      </c>
      <c r="CQ175">
        <f t="shared" si="208"/>
        <v>0.5</v>
      </c>
      <c r="CR175">
        <f t="shared" si="209"/>
        <v>1.5848005999999999</v>
      </c>
      <c r="CS175">
        <f t="shared" si="210"/>
        <v>0.51042620000000005</v>
      </c>
      <c r="CT175">
        <f t="shared" si="211"/>
        <v>0.77650079999999999</v>
      </c>
      <c r="CU175">
        <f t="shared" si="212"/>
        <v>12.359841299999999</v>
      </c>
      <c r="CV175">
        <f t="shared" si="213"/>
        <v>1.6814697000000001</v>
      </c>
      <c r="CW175">
        <f t="shared" si="214"/>
        <v>0.57461079999999998</v>
      </c>
      <c r="CX175">
        <f t="shared" si="215"/>
        <v>0.60848809999999998</v>
      </c>
      <c r="CY175">
        <f t="shared" si="216"/>
        <v>7.0528800000000003E-2</v>
      </c>
      <c r="CZ175">
        <f t="shared" si="217"/>
        <v>4.9999999999999893</v>
      </c>
      <c r="DA175">
        <f t="shared" si="218"/>
        <v>0.5</v>
      </c>
      <c r="DB175">
        <f t="shared" si="219"/>
        <v>-7.9484999999998918E-2</v>
      </c>
      <c r="DC175">
        <f t="shared" si="220"/>
        <v>-0.21247900000000031</v>
      </c>
      <c r="DD175">
        <f t="shared" si="221"/>
        <v>0.72796159999999999</v>
      </c>
      <c r="DE175">
        <f t="shared" si="222"/>
        <v>1.5343082000000035</v>
      </c>
      <c r="DF175">
        <f t="shared" si="223"/>
        <v>0.55669369999999962</v>
      </c>
      <c r="DG175">
        <f t="shared" si="224"/>
        <v>1.7588953999999997</v>
      </c>
      <c r="DH175">
        <f t="shared" si="225"/>
        <v>0.27850060000000021</v>
      </c>
      <c r="DI175">
        <f t="shared" si="226"/>
        <v>-6.1508500000000021E-2</v>
      </c>
      <c r="DJ175">
        <f t="shared" si="227"/>
        <v>0.10000000000000142</v>
      </c>
      <c r="DK175">
        <f t="shared" si="228"/>
        <v>0</v>
      </c>
      <c r="DL175">
        <f t="shared" si="229"/>
        <v>7.6730099999999801E-2</v>
      </c>
      <c r="DM175">
        <f t="shared" si="230"/>
        <v>0</v>
      </c>
      <c r="DN175">
        <f t="shared" si="231"/>
        <v>7.0782999999999818E-3</v>
      </c>
      <c r="DO175">
        <f t="shared" si="232"/>
        <v>0</v>
      </c>
      <c r="DP175">
        <f t="shared" si="233"/>
        <v>4.486800000000013E-3</v>
      </c>
      <c r="DQ175">
        <f t="shared" si="234"/>
        <v>1.8789799999999968E-2</v>
      </c>
      <c r="DR175">
        <f t="shared" si="235"/>
        <v>3.4978999999999427E-3</v>
      </c>
      <c r="DS175">
        <f t="shared" si="236"/>
        <v>0</v>
      </c>
      <c r="DT175">
        <f t="shared" si="237"/>
        <v>1.9000000000000021</v>
      </c>
      <c r="DU175">
        <f t="shared" si="238"/>
        <v>0</v>
      </c>
      <c r="DV175">
        <f t="shared" si="239"/>
        <v>0.23083099999999979</v>
      </c>
      <c r="DW175">
        <f t="shared" si="240"/>
        <v>0.13604420000000006</v>
      </c>
      <c r="DX175">
        <f t="shared" si="241"/>
        <v>-0.10728669999999996</v>
      </c>
      <c r="DY175">
        <f t="shared" si="242"/>
        <v>1.9803065999999987</v>
      </c>
      <c r="DZ175">
        <f t="shared" si="243"/>
        <v>7.8660000000008168E-4</v>
      </c>
      <c r="EA175">
        <f t="shared" si="244"/>
        <v>-0.37146279999999998</v>
      </c>
      <c r="EB175">
        <f t="shared" si="245"/>
        <v>-4.6665100000000015E-2</v>
      </c>
      <c r="EC175">
        <f t="shared" si="246"/>
        <v>6.7170400000000005E-2</v>
      </c>
      <c r="ED175">
        <f t="shared" si="247"/>
        <v>0.10000000000000142</v>
      </c>
      <c r="EE175">
        <f t="shared" si="248"/>
        <v>0</v>
      </c>
      <c r="EF175">
        <f t="shared" si="249"/>
        <v>2.4942999999999493E-3</v>
      </c>
      <c r="EG175">
        <f t="shared" si="250"/>
        <v>8.3100000000002616E-5</v>
      </c>
      <c r="EH175">
        <f t="shared" si="251"/>
        <v>2.4792900000000007E-2</v>
      </c>
      <c r="EI175">
        <f t="shared" si="252"/>
        <v>2.6755299999999593E-2</v>
      </c>
      <c r="EJ175">
        <f t="shared" si="253"/>
        <v>3.1986700000000035E-2</v>
      </c>
      <c r="EK175">
        <f t="shared" si="254"/>
        <v>4.5509200000000027E-2</v>
      </c>
      <c r="EL175">
        <f t="shared" si="255"/>
        <v>1.5401699999999963E-2</v>
      </c>
      <c r="EM175">
        <f t="shared" si="256"/>
        <v>0</v>
      </c>
      <c r="EN175">
        <f t="shared" si="257"/>
        <v>1.6000000000000014</v>
      </c>
      <c r="EO175">
        <f t="shared" si="258"/>
        <v>0</v>
      </c>
      <c r="EP175">
        <f t="shared" si="259"/>
        <v>3.7144099999999902E-2</v>
      </c>
      <c r="EQ175">
        <f t="shared" si="260"/>
        <v>2.3729100000000058E-2</v>
      </c>
      <c r="ER175">
        <f t="shared" si="261"/>
        <v>0.2853754</v>
      </c>
      <c r="ES175">
        <f t="shared" si="262"/>
        <v>0.20487110000000008</v>
      </c>
      <c r="ET175">
        <f t="shared" si="263"/>
        <v>0.67430760000000012</v>
      </c>
      <c r="EU175">
        <f t="shared" si="264"/>
        <v>0.14123939999999996</v>
      </c>
      <c r="EV175">
        <f t="shared" si="265"/>
        <v>0.23550539999999998</v>
      </c>
      <c r="EW175">
        <f t="shared" si="266"/>
        <v>0</v>
      </c>
      <c r="EX175">
        <f t="shared" si="267"/>
        <v>2.6000000000000014</v>
      </c>
      <c r="EY175">
        <f t="shared" si="268"/>
        <v>0</v>
      </c>
      <c r="EZ175">
        <f t="shared" si="269"/>
        <v>0.27540369999999981</v>
      </c>
      <c r="FA175">
        <f t="shared" si="270"/>
        <v>0.41489470000000006</v>
      </c>
      <c r="FB175">
        <f t="shared" si="271"/>
        <v>-8.9654400000000023E-2</v>
      </c>
      <c r="FC175">
        <f t="shared" si="272"/>
        <v>2.246304499999999</v>
      </c>
      <c r="FD175">
        <f t="shared" si="273"/>
        <v>-4.3442699999999945E-2</v>
      </c>
      <c r="FE175">
        <f t="shared" si="274"/>
        <v>-0.233483</v>
      </c>
      <c r="FF175">
        <f t="shared" si="275"/>
        <v>3.8958099999999996E-2</v>
      </c>
      <c r="FG175">
        <f t="shared" si="276"/>
        <v>-1.8456000000000028E-3</v>
      </c>
      <c r="FH175">
        <f t="shared" si="277"/>
        <v>0.30000000000000071</v>
      </c>
      <c r="FI175">
        <f t="shared" si="278"/>
        <v>0</v>
      </c>
      <c r="FJ175">
        <f t="shared" si="279"/>
        <v>3.5863999999998786E-3</v>
      </c>
      <c r="FK175">
        <f t="shared" si="280"/>
        <v>2.5793000000000621E-3</v>
      </c>
      <c r="FL175">
        <f t="shared" si="281"/>
        <v>5.79731E-2</v>
      </c>
      <c r="FM175">
        <f t="shared" si="282"/>
        <v>5.6665399999999977E-2</v>
      </c>
      <c r="FN175">
        <f t="shared" si="283"/>
        <v>0.15178840000000005</v>
      </c>
      <c r="FO175">
        <f t="shared" si="284"/>
        <v>1.0170699999999977E-2</v>
      </c>
      <c r="FP175">
        <f t="shared" si="285"/>
        <v>5.0506999999999969E-2</v>
      </c>
      <c r="FQ175">
        <f t="shared" si="286"/>
        <v>0</v>
      </c>
      <c r="FR175">
        <f t="shared" si="287"/>
        <v>4.6000000000000014</v>
      </c>
      <c r="FS175">
        <f t="shared" si="288"/>
        <v>0</v>
      </c>
      <c r="FT175">
        <f t="shared" si="289"/>
        <v>0.33781699999999981</v>
      </c>
      <c r="FU175">
        <f t="shared" si="290"/>
        <v>0.12296990000000008</v>
      </c>
      <c r="FV175">
        <f t="shared" si="291"/>
        <v>-0.39277910000000005</v>
      </c>
      <c r="FW175">
        <f t="shared" si="292"/>
        <v>5.846294799999999</v>
      </c>
      <c r="FX175">
        <f t="shared" si="293"/>
        <v>-0.40999359999999996</v>
      </c>
      <c r="FY175">
        <f t="shared" si="294"/>
        <v>-0.80757439999999991</v>
      </c>
      <c r="FZ175">
        <f t="shared" si="295"/>
        <v>-0.18920860000000006</v>
      </c>
      <c r="GA175">
        <f t="shared" si="296"/>
        <v>6.6712500000000008E-2</v>
      </c>
      <c r="GB175">
        <f t="shared" si="297"/>
        <v>2.4000000000000021</v>
      </c>
      <c r="GC175">
        <f t="shared" si="298"/>
        <v>0</v>
      </c>
      <c r="GD175">
        <f t="shared" si="299"/>
        <v>0.70027899999999987</v>
      </c>
      <c r="GE175">
        <f t="shared" si="300"/>
        <v>2.2604900000000039E-2</v>
      </c>
      <c r="GF175">
        <f t="shared" si="301"/>
        <v>0.26303969999999999</v>
      </c>
      <c r="GG175">
        <f t="shared" si="302"/>
        <v>0.46433539999999951</v>
      </c>
      <c r="GH175">
        <f t="shared" si="303"/>
        <v>0.71485620000000005</v>
      </c>
      <c r="GI175">
        <f t="shared" si="304"/>
        <v>1.2526499999999996E-2</v>
      </c>
      <c r="GJ175">
        <f t="shared" si="305"/>
        <v>0.2219911</v>
      </c>
      <c r="GK175">
        <f t="shared" si="306"/>
        <v>0</v>
      </c>
    </row>
    <row r="176" spans="1:193" x14ac:dyDescent="0.25">
      <c r="A176" t="s">
        <v>518</v>
      </c>
      <c r="B176">
        <v>20</v>
      </c>
      <c r="C176">
        <v>0.5</v>
      </c>
      <c r="D176">
        <v>1.1359155000000001</v>
      </c>
      <c r="E176">
        <v>0.55719580000000002</v>
      </c>
      <c r="F176">
        <v>2.908401</v>
      </c>
      <c r="G176">
        <v>3.8165597999999998</v>
      </c>
      <c r="H176">
        <v>3.2571270000000001</v>
      </c>
      <c r="I176">
        <v>6.1317257999999999</v>
      </c>
      <c r="J176">
        <v>1.6209502</v>
      </c>
      <c r="K176">
        <v>0.13879340000000001</v>
      </c>
      <c r="L176" s="2">
        <v>19.8</v>
      </c>
      <c r="M176" s="2">
        <v>0.5</v>
      </c>
      <c r="N176" s="2">
        <v>1.088908</v>
      </c>
      <c r="O176" s="2">
        <v>0.55719580000000002</v>
      </c>
      <c r="P176" s="2">
        <v>2.8768489000000002</v>
      </c>
      <c r="Q176" s="2">
        <v>3.8165597999999998</v>
      </c>
      <c r="R176" s="2">
        <v>3.2533348000000002</v>
      </c>
      <c r="S176" s="2">
        <v>6.0275397000000002</v>
      </c>
      <c r="T176" s="2">
        <v>1.602142</v>
      </c>
      <c r="U176" s="2">
        <v>0.13879340000000001</v>
      </c>
      <c r="V176" s="2">
        <v>19.600000000000001</v>
      </c>
      <c r="W176" s="2">
        <v>0.5</v>
      </c>
      <c r="X176" s="2">
        <v>1.1264430999999999</v>
      </c>
      <c r="Y176" s="2">
        <v>0.53752929999999999</v>
      </c>
      <c r="Z176" s="2">
        <v>2.8897617000000002</v>
      </c>
      <c r="AA176" s="2">
        <v>3.5324707000000002</v>
      </c>
      <c r="AB176" s="2">
        <v>3.2361279000000001</v>
      </c>
      <c r="AC176" s="2">
        <v>6.0935297000000004</v>
      </c>
      <c r="AD176" s="2">
        <v>1.6114293</v>
      </c>
      <c r="AE176" s="2">
        <v>0.13879340000000001</v>
      </c>
      <c r="AF176" s="2">
        <v>19.899999999999999</v>
      </c>
      <c r="AG176" s="2">
        <v>0.5</v>
      </c>
      <c r="AH176" s="2">
        <v>1.1353753</v>
      </c>
      <c r="AI176" s="2">
        <v>0.55712629999999996</v>
      </c>
      <c r="AJ176" s="2">
        <v>2.8773675000000001</v>
      </c>
      <c r="AK176" s="2">
        <v>3.8143115000000001</v>
      </c>
      <c r="AL176" s="2">
        <v>3.2437241000000001</v>
      </c>
      <c r="AM176" s="2">
        <v>6.0412454999999996</v>
      </c>
      <c r="AN176" s="2">
        <v>1.6035324</v>
      </c>
      <c r="AO176" s="2">
        <v>0.13879340000000001</v>
      </c>
      <c r="AP176" s="2">
        <v>13.8</v>
      </c>
      <c r="AQ176" s="2">
        <v>0.5</v>
      </c>
      <c r="AR176" s="2">
        <v>1.4555244000000001</v>
      </c>
      <c r="AS176" s="2">
        <v>0.5867038</v>
      </c>
      <c r="AT176" s="2">
        <v>1.1845881</v>
      </c>
      <c r="AU176" s="2">
        <v>5.6130737999999996</v>
      </c>
      <c r="AV176" s="2">
        <v>1.0326852</v>
      </c>
      <c r="AW176" s="2">
        <v>2.7742219000000001</v>
      </c>
      <c r="AX176" s="2">
        <v>0.68520420000000004</v>
      </c>
      <c r="AY176" s="2">
        <v>4.7276800000000001E-2</v>
      </c>
      <c r="AZ176" s="2">
        <v>16.2</v>
      </c>
      <c r="BA176" s="2">
        <v>0.5</v>
      </c>
      <c r="BB176" s="2">
        <v>1.7237473999999999</v>
      </c>
      <c r="BC176" s="2">
        <v>0.13941539999999999</v>
      </c>
      <c r="BD176" s="2">
        <v>1.7684313</v>
      </c>
      <c r="BE176" s="2">
        <v>5.4148706999999998</v>
      </c>
      <c r="BF176" s="2">
        <v>4.0461463999999996</v>
      </c>
      <c r="BG176" s="2">
        <v>1.1858379999999999</v>
      </c>
      <c r="BH176" s="2">
        <v>1.3670924</v>
      </c>
      <c r="BI176" s="2">
        <v>9.8354200000000003E-2</v>
      </c>
      <c r="BJ176" s="2">
        <v>19.600000000000001</v>
      </c>
      <c r="BK176" s="2">
        <v>0.5</v>
      </c>
      <c r="BL176" s="2">
        <v>1.1325925999999999</v>
      </c>
      <c r="BM176" s="2">
        <v>0.55441070000000003</v>
      </c>
      <c r="BN176" s="2">
        <v>2.8122535000000002</v>
      </c>
      <c r="BO176" s="2">
        <v>3.7987535000000001</v>
      </c>
      <c r="BP176" s="2">
        <v>3.0638548999999999</v>
      </c>
      <c r="BQ176" s="2">
        <v>6.0348848999999998</v>
      </c>
      <c r="BR176" s="2">
        <v>1.5740732</v>
      </c>
      <c r="BS176" s="2">
        <v>0.13879340000000001</v>
      </c>
      <c r="BT176" s="2">
        <v>16.7</v>
      </c>
      <c r="BU176" s="2">
        <v>0.5</v>
      </c>
      <c r="BV176" s="2">
        <v>0.33254280000000003</v>
      </c>
      <c r="BW176" s="2">
        <v>0.5166636</v>
      </c>
      <c r="BX176" s="2">
        <v>2.7893465000000002</v>
      </c>
      <c r="BY176" s="2">
        <v>1.9066593999999999</v>
      </c>
      <c r="BZ176" s="2">
        <v>3.1413373999999998</v>
      </c>
      <c r="CA176" s="2">
        <v>5.8605175000000003</v>
      </c>
      <c r="CB176" s="2">
        <v>1.5544989</v>
      </c>
      <c r="CC176" s="2">
        <v>0.13879340000000001</v>
      </c>
      <c r="CD176" s="2">
        <v>19.3</v>
      </c>
      <c r="CE176" s="2">
        <v>0.5</v>
      </c>
      <c r="CF176" s="2">
        <v>1.0921912</v>
      </c>
      <c r="CG176" s="2">
        <v>0.60331760000000001</v>
      </c>
      <c r="CH176" s="2">
        <v>2.4655752</v>
      </c>
      <c r="CI176" s="2">
        <v>4.7632465000000002</v>
      </c>
      <c r="CJ176" s="2">
        <v>4.0707101999999997</v>
      </c>
      <c r="CK176" s="2">
        <v>3.9239774000000001</v>
      </c>
      <c r="CL176" s="2">
        <v>1.6844937</v>
      </c>
      <c r="CM176" s="2">
        <v>0.20525070000000001</v>
      </c>
      <c r="CO176" t="str">
        <f t="shared" si="206"/>
        <v>NE_Washington0002</v>
      </c>
      <c r="CP176">
        <f t="shared" si="207"/>
        <v>20</v>
      </c>
      <c r="CQ176">
        <f t="shared" si="208"/>
        <v>0.5</v>
      </c>
      <c r="CR176">
        <f t="shared" si="209"/>
        <v>1.1359155000000001</v>
      </c>
      <c r="CS176">
        <f t="shared" si="210"/>
        <v>0.55719580000000002</v>
      </c>
      <c r="CT176">
        <f t="shared" si="211"/>
        <v>2.908401</v>
      </c>
      <c r="CU176">
        <f t="shared" si="212"/>
        <v>3.8165597999999998</v>
      </c>
      <c r="CV176">
        <f t="shared" si="213"/>
        <v>3.2571270000000001</v>
      </c>
      <c r="CW176">
        <f t="shared" si="214"/>
        <v>6.1317257999999999</v>
      </c>
      <c r="CX176">
        <f t="shared" si="215"/>
        <v>1.6209502</v>
      </c>
      <c r="CY176">
        <f t="shared" si="216"/>
        <v>0.13879340000000001</v>
      </c>
      <c r="CZ176">
        <f t="shared" si="217"/>
        <v>4.9000000000000021</v>
      </c>
      <c r="DA176">
        <f t="shared" si="218"/>
        <v>0.5</v>
      </c>
      <c r="DB176">
        <f t="shared" si="219"/>
        <v>1.1359162999999994</v>
      </c>
      <c r="DC176">
        <f t="shared" si="220"/>
        <v>0.15199189999999985</v>
      </c>
      <c r="DD176">
        <f t="shared" si="221"/>
        <v>-0.69463429999999926</v>
      </c>
      <c r="DE176">
        <f t="shared" si="222"/>
        <v>5.9440273000000001</v>
      </c>
      <c r="DF176">
        <f t="shared" si="223"/>
        <v>2.2880318999999987</v>
      </c>
      <c r="DG176">
        <f t="shared" si="224"/>
        <v>-4.980325999999998</v>
      </c>
      <c r="DH176">
        <f t="shared" si="225"/>
        <v>0.3358146999999998</v>
      </c>
      <c r="DI176">
        <f t="shared" si="226"/>
        <v>7.3294899999999996E-2</v>
      </c>
      <c r="DJ176">
        <f t="shared" si="227"/>
        <v>0.19999999999999929</v>
      </c>
      <c r="DK176">
        <f t="shared" si="228"/>
        <v>0</v>
      </c>
      <c r="DL176">
        <f t="shared" si="229"/>
        <v>4.7007500000000091E-2</v>
      </c>
      <c r="DM176">
        <f t="shared" si="230"/>
        <v>0</v>
      </c>
      <c r="DN176">
        <f t="shared" si="231"/>
        <v>3.1552099999999861E-2</v>
      </c>
      <c r="DO176">
        <f t="shared" si="232"/>
        <v>0</v>
      </c>
      <c r="DP176">
        <f t="shared" si="233"/>
        <v>3.7921999999999123E-3</v>
      </c>
      <c r="DQ176">
        <f t="shared" si="234"/>
        <v>0.10418609999999973</v>
      </c>
      <c r="DR176">
        <f t="shared" si="235"/>
        <v>1.8808200000000053E-2</v>
      </c>
      <c r="DS176">
        <f t="shared" si="236"/>
        <v>0</v>
      </c>
      <c r="DT176">
        <f t="shared" si="237"/>
        <v>0.39999999999999858</v>
      </c>
      <c r="DU176">
        <f t="shared" si="238"/>
        <v>0</v>
      </c>
      <c r="DV176">
        <f t="shared" si="239"/>
        <v>9.4724000000001585E-3</v>
      </c>
      <c r="DW176">
        <f t="shared" si="240"/>
        <v>1.9666500000000031E-2</v>
      </c>
      <c r="DX176">
        <f t="shared" si="241"/>
        <v>1.8639299999999803E-2</v>
      </c>
      <c r="DY176">
        <f t="shared" si="242"/>
        <v>0.28408909999999965</v>
      </c>
      <c r="DZ176">
        <f t="shared" si="243"/>
        <v>2.0999100000000048E-2</v>
      </c>
      <c r="EA176">
        <f t="shared" si="244"/>
        <v>3.8196099999999511E-2</v>
      </c>
      <c r="EB176">
        <f t="shared" si="245"/>
        <v>9.5209000000000543E-3</v>
      </c>
      <c r="EC176">
        <f t="shared" si="246"/>
        <v>0</v>
      </c>
      <c r="ED176">
        <f t="shared" si="247"/>
        <v>0.10000000000000142</v>
      </c>
      <c r="EE176">
        <f t="shared" si="248"/>
        <v>0</v>
      </c>
      <c r="EF176">
        <f t="shared" si="249"/>
        <v>5.4020000000010171E-4</v>
      </c>
      <c r="EG176">
        <f t="shared" si="250"/>
        <v>6.9500000000055628E-5</v>
      </c>
      <c r="EH176">
        <f t="shared" si="251"/>
        <v>3.1033499999999936E-2</v>
      </c>
      <c r="EI176">
        <f t="shared" si="252"/>
        <v>2.2482999999997588E-3</v>
      </c>
      <c r="EJ176">
        <f t="shared" si="253"/>
        <v>1.3402899999999995E-2</v>
      </c>
      <c r="EK176">
        <f t="shared" si="254"/>
        <v>9.0480300000000291E-2</v>
      </c>
      <c r="EL176">
        <f t="shared" si="255"/>
        <v>1.7417800000000039E-2</v>
      </c>
      <c r="EM176">
        <f t="shared" si="256"/>
        <v>0</v>
      </c>
      <c r="EN176">
        <f t="shared" si="257"/>
        <v>6.1999999999999993</v>
      </c>
      <c r="EO176">
        <f t="shared" si="258"/>
        <v>0</v>
      </c>
      <c r="EP176">
        <f t="shared" si="259"/>
        <v>-0.31960889999999997</v>
      </c>
      <c r="EQ176">
        <f t="shared" si="260"/>
        <v>-2.9507999999999979E-2</v>
      </c>
      <c r="ER176">
        <f t="shared" si="261"/>
        <v>1.7238129</v>
      </c>
      <c r="ES176">
        <f t="shared" si="262"/>
        <v>-1.7965139999999997</v>
      </c>
      <c r="ET176">
        <f t="shared" si="263"/>
        <v>2.2244418000000001</v>
      </c>
      <c r="EU176">
        <f t="shared" si="264"/>
        <v>3.3575038999999998</v>
      </c>
      <c r="EV176">
        <f t="shared" si="265"/>
        <v>0.93574599999999997</v>
      </c>
      <c r="EW176">
        <f t="shared" si="266"/>
        <v>9.1516600000000004E-2</v>
      </c>
      <c r="EX176">
        <f t="shared" si="267"/>
        <v>3.8000000000000007</v>
      </c>
      <c r="EY176">
        <f t="shared" si="268"/>
        <v>0</v>
      </c>
      <c r="EZ176">
        <f t="shared" si="269"/>
        <v>-0.58783189999999985</v>
      </c>
      <c r="FA176">
        <f t="shared" si="270"/>
        <v>0.41778040000000005</v>
      </c>
      <c r="FB176">
        <f t="shared" si="271"/>
        <v>1.1399697</v>
      </c>
      <c r="FC176">
        <f t="shared" si="272"/>
        <v>-1.5983109</v>
      </c>
      <c r="FD176">
        <f t="shared" si="273"/>
        <v>-0.78901939999999948</v>
      </c>
      <c r="FE176">
        <f t="shared" si="274"/>
        <v>4.9458877999999995</v>
      </c>
      <c r="FF176">
        <f t="shared" si="275"/>
        <v>0.25385780000000002</v>
      </c>
      <c r="FG176">
        <f t="shared" si="276"/>
        <v>4.0439200000000008E-2</v>
      </c>
      <c r="FH176">
        <f t="shared" si="277"/>
        <v>0.39999999999999858</v>
      </c>
      <c r="FI176">
        <f t="shared" si="278"/>
        <v>0</v>
      </c>
      <c r="FJ176">
        <f t="shared" si="279"/>
        <v>3.3229000000001285E-3</v>
      </c>
      <c r="FK176">
        <f t="shared" si="280"/>
        <v>2.7850999999999848E-3</v>
      </c>
      <c r="FL176">
        <f t="shared" si="281"/>
        <v>9.614749999999983E-2</v>
      </c>
      <c r="FM176">
        <f t="shared" si="282"/>
        <v>1.780629999999972E-2</v>
      </c>
      <c r="FN176">
        <f t="shared" si="283"/>
        <v>0.19327210000000017</v>
      </c>
      <c r="FO176">
        <f t="shared" si="284"/>
        <v>9.6840900000000119E-2</v>
      </c>
      <c r="FP176">
        <f t="shared" si="285"/>
        <v>4.6877000000000058E-2</v>
      </c>
      <c r="FQ176">
        <f t="shared" si="286"/>
        <v>0</v>
      </c>
      <c r="FR176">
        <f t="shared" si="287"/>
        <v>3.3000000000000007</v>
      </c>
      <c r="FS176">
        <f t="shared" si="288"/>
        <v>0</v>
      </c>
      <c r="FT176">
        <f t="shared" si="289"/>
        <v>0.80337270000000005</v>
      </c>
      <c r="FU176">
        <f t="shared" si="290"/>
        <v>4.0532200000000018E-2</v>
      </c>
      <c r="FV176">
        <f t="shared" si="291"/>
        <v>0.11905449999999984</v>
      </c>
      <c r="FW176">
        <f t="shared" si="292"/>
        <v>1.9099003999999999</v>
      </c>
      <c r="FX176">
        <f t="shared" si="293"/>
        <v>0.11578960000000027</v>
      </c>
      <c r="FY176">
        <f t="shared" si="294"/>
        <v>0.27120829999999962</v>
      </c>
      <c r="FZ176">
        <f t="shared" si="295"/>
        <v>6.6451299999999991E-2</v>
      </c>
      <c r="GA176">
        <f t="shared" si="296"/>
        <v>0</v>
      </c>
      <c r="GB176">
        <f t="shared" si="297"/>
        <v>0.69999999999999929</v>
      </c>
      <c r="GC176">
        <f t="shared" si="298"/>
        <v>0</v>
      </c>
      <c r="GD176">
        <f t="shared" si="299"/>
        <v>4.3724300000000049E-2</v>
      </c>
      <c r="GE176">
        <f t="shared" si="300"/>
        <v>-4.6121799999999991E-2</v>
      </c>
      <c r="GF176">
        <f t="shared" si="301"/>
        <v>0.44282580000000005</v>
      </c>
      <c r="GG176">
        <f t="shared" si="302"/>
        <v>-0.94668670000000033</v>
      </c>
      <c r="GH176">
        <f t="shared" si="303"/>
        <v>-0.81358319999999962</v>
      </c>
      <c r="GI176">
        <f t="shared" si="304"/>
        <v>2.2077483999999998</v>
      </c>
      <c r="GJ176">
        <f t="shared" si="305"/>
        <v>-6.3543499999999975E-2</v>
      </c>
      <c r="GK176">
        <f t="shared" si="306"/>
        <v>-6.6457299999999997E-2</v>
      </c>
    </row>
    <row r="177" spans="1:193" x14ac:dyDescent="0.25">
      <c r="A177" t="s">
        <v>519</v>
      </c>
      <c r="B177">
        <v>15.4</v>
      </c>
      <c r="C177">
        <v>0.5</v>
      </c>
      <c r="D177">
        <v>0.86182559999999997</v>
      </c>
      <c r="E177">
        <v>2.0834807999999998</v>
      </c>
      <c r="F177">
        <v>0.56639530000000005</v>
      </c>
      <c r="G177">
        <v>9.3726520999999998</v>
      </c>
      <c r="H177">
        <v>0.88998429999999995</v>
      </c>
      <c r="I177">
        <v>0.8405994</v>
      </c>
      <c r="J177">
        <v>0.31444810000000001</v>
      </c>
      <c r="K177">
        <v>2.6171099999999999E-2</v>
      </c>
      <c r="L177" s="2">
        <v>15.4</v>
      </c>
      <c r="M177" s="2">
        <v>0.5</v>
      </c>
      <c r="N177" s="2">
        <v>0.84707699999999997</v>
      </c>
      <c r="O177" s="2">
        <v>2.0834807999999998</v>
      </c>
      <c r="P177" s="2">
        <v>0.56241070000000004</v>
      </c>
      <c r="Q177" s="2">
        <v>9.3726520999999998</v>
      </c>
      <c r="R177" s="2">
        <v>0.88224939999999996</v>
      </c>
      <c r="S177" s="2">
        <v>0.83643540000000005</v>
      </c>
      <c r="T177" s="2">
        <v>0.31161369999999999</v>
      </c>
      <c r="U177" s="2">
        <v>2.6171099999999999E-2</v>
      </c>
      <c r="V177" s="2">
        <v>14.6</v>
      </c>
      <c r="W177" s="2">
        <v>0.5</v>
      </c>
      <c r="X177" s="2">
        <v>1.0358328999999999</v>
      </c>
      <c r="Y177" s="2">
        <v>2.2602026</v>
      </c>
      <c r="Z177" s="2">
        <v>0.60260190000000002</v>
      </c>
      <c r="AA177" s="2">
        <v>8.0063504999999999</v>
      </c>
      <c r="AB177" s="2">
        <v>0.87198419999999999</v>
      </c>
      <c r="AC177" s="2">
        <v>0.97317480000000001</v>
      </c>
      <c r="AD177" s="2">
        <v>0.32343830000000001</v>
      </c>
      <c r="AE177" s="2">
        <v>3.5580500000000001E-2</v>
      </c>
      <c r="AF177" s="2">
        <v>15.3</v>
      </c>
      <c r="AG177" s="2">
        <v>0.5</v>
      </c>
      <c r="AH177" s="2">
        <v>0.81428270000000003</v>
      </c>
      <c r="AI177" s="2">
        <v>1.993946</v>
      </c>
      <c r="AJ177" s="2">
        <v>0.53064719999999999</v>
      </c>
      <c r="AK177" s="2">
        <v>9.5576839000000007</v>
      </c>
      <c r="AL177" s="2">
        <v>0.88497360000000003</v>
      </c>
      <c r="AM177" s="2">
        <v>0.72780999999999996</v>
      </c>
      <c r="AN177" s="2">
        <v>0.3020409</v>
      </c>
      <c r="AO177" s="2">
        <v>2.3772600000000001E-2</v>
      </c>
      <c r="AP177" s="2">
        <v>14.7</v>
      </c>
      <c r="AQ177" s="2">
        <v>0.5</v>
      </c>
      <c r="AR177" s="2">
        <v>0.80732170000000003</v>
      </c>
      <c r="AS177" s="2">
        <v>1.8896512000000001</v>
      </c>
      <c r="AT177" s="2">
        <v>0.45512920000000001</v>
      </c>
      <c r="AU177" s="2">
        <v>9.3928194000000005</v>
      </c>
      <c r="AV177" s="2">
        <v>0.71959930000000005</v>
      </c>
      <c r="AW177" s="2">
        <v>0.6741393</v>
      </c>
      <c r="AX177" s="2">
        <v>0.2566832</v>
      </c>
      <c r="AY177" s="2">
        <v>2.3772600000000001E-2</v>
      </c>
      <c r="AZ177" s="2">
        <v>12.2</v>
      </c>
      <c r="BA177" s="2">
        <v>0.5</v>
      </c>
      <c r="BB177" s="2">
        <v>1.1817858999999999</v>
      </c>
      <c r="BC177" s="2">
        <v>0.3246849</v>
      </c>
      <c r="BD177" s="2">
        <v>0.54366329999999996</v>
      </c>
      <c r="BE177" s="2">
        <v>7.4977020999999997</v>
      </c>
      <c r="BF177" s="2">
        <v>1.4932030000000001</v>
      </c>
      <c r="BG177" s="2">
        <v>0.1291361</v>
      </c>
      <c r="BH177" s="2">
        <v>0.51841119999999996</v>
      </c>
      <c r="BI177" s="2">
        <v>2.3652699999999999E-2</v>
      </c>
      <c r="BJ177" s="2">
        <v>15.2</v>
      </c>
      <c r="BK177" s="2">
        <v>0.5</v>
      </c>
      <c r="BL177" s="2">
        <v>0.86060429999999999</v>
      </c>
      <c r="BM177" s="2">
        <v>2.0699548999999999</v>
      </c>
      <c r="BN177" s="2">
        <v>0.52507599999999999</v>
      </c>
      <c r="BO177" s="2">
        <v>9.3338757000000001</v>
      </c>
      <c r="BP177" s="2">
        <v>0.78801180000000004</v>
      </c>
      <c r="BQ177" s="2">
        <v>0.82557510000000001</v>
      </c>
      <c r="BR177" s="2">
        <v>0.28996090000000002</v>
      </c>
      <c r="BS177" s="2">
        <v>2.6171099999999999E-2</v>
      </c>
      <c r="BT177" s="2">
        <v>8.6</v>
      </c>
      <c r="BU177" s="2">
        <v>0.5</v>
      </c>
      <c r="BV177" s="2">
        <v>0.37550359999999999</v>
      </c>
      <c r="BW177" s="2">
        <v>1.3836001</v>
      </c>
      <c r="BX177" s="2">
        <v>0.60852280000000003</v>
      </c>
      <c r="BY177" s="2">
        <v>3.3718840999999999</v>
      </c>
      <c r="BZ177" s="2">
        <v>1.3489612</v>
      </c>
      <c r="CA177" s="2">
        <v>0.51892159999999998</v>
      </c>
      <c r="CB177" s="2">
        <v>0.48507830000000002</v>
      </c>
      <c r="CC177" s="2">
        <v>2.93011E-2</v>
      </c>
      <c r="CD177" s="2">
        <v>14.1</v>
      </c>
      <c r="CE177" s="2">
        <v>0.5</v>
      </c>
      <c r="CF177" s="2">
        <v>0.67255290000000001</v>
      </c>
      <c r="CG177" s="2">
        <v>2.4291713000000001</v>
      </c>
      <c r="CH177" s="2">
        <v>0.43885639999999998</v>
      </c>
      <c r="CI177" s="2">
        <v>8.4571857000000001</v>
      </c>
      <c r="CJ177" s="2">
        <v>0.39718819999999999</v>
      </c>
      <c r="CK177" s="2">
        <v>1.0090157</v>
      </c>
      <c r="CL177" s="2">
        <v>0.21824589999999999</v>
      </c>
      <c r="CM177" s="2">
        <v>3.1830499999999998E-2</v>
      </c>
      <c r="CO177" t="str">
        <f t="shared" si="206"/>
        <v>NM_Bernalillo0023</v>
      </c>
      <c r="CP177">
        <f t="shared" si="207"/>
        <v>15.4</v>
      </c>
      <c r="CQ177">
        <f t="shared" si="208"/>
        <v>0.5</v>
      </c>
      <c r="CR177">
        <f t="shared" si="209"/>
        <v>0.86182559999999997</v>
      </c>
      <c r="CS177">
        <f t="shared" si="210"/>
        <v>2.0834807999999998</v>
      </c>
      <c r="CT177">
        <f t="shared" si="211"/>
        <v>0.56639530000000005</v>
      </c>
      <c r="CU177">
        <f t="shared" si="212"/>
        <v>9.3726520999999998</v>
      </c>
      <c r="CV177">
        <f t="shared" si="213"/>
        <v>0.88998429999999995</v>
      </c>
      <c r="CW177">
        <f t="shared" si="214"/>
        <v>0.8405994</v>
      </c>
      <c r="CX177">
        <f t="shared" si="215"/>
        <v>0.31444810000000001</v>
      </c>
      <c r="CY177">
        <f t="shared" si="216"/>
        <v>2.6171099999999999E-2</v>
      </c>
      <c r="CZ177">
        <f t="shared" si="217"/>
        <v>2.2999999999999954</v>
      </c>
      <c r="DA177">
        <f t="shared" si="218"/>
        <v>0.5</v>
      </c>
      <c r="DB177">
        <f t="shared" si="219"/>
        <v>0.56218180000000006</v>
      </c>
      <c r="DC177">
        <f t="shared" si="220"/>
        <v>-0.14967379999999864</v>
      </c>
      <c r="DD177">
        <f t="shared" si="221"/>
        <v>0.3021403999999997</v>
      </c>
      <c r="DE177">
        <f t="shared" si="222"/>
        <v>-0.61841119999999705</v>
      </c>
      <c r="DF177">
        <f t="shared" si="223"/>
        <v>1.1562806000000005</v>
      </c>
      <c r="DG177">
        <f t="shared" si="224"/>
        <v>-0.18998779999999982</v>
      </c>
      <c r="DH177">
        <f t="shared" si="225"/>
        <v>0.50433569999999994</v>
      </c>
      <c r="DI177">
        <f t="shared" si="226"/>
        <v>3.7054500000000004E-2</v>
      </c>
      <c r="DJ177">
        <f t="shared" si="227"/>
        <v>0</v>
      </c>
      <c r="DK177">
        <f t="shared" si="228"/>
        <v>0</v>
      </c>
      <c r="DL177">
        <f t="shared" si="229"/>
        <v>1.4748600000000001E-2</v>
      </c>
      <c r="DM177">
        <f t="shared" si="230"/>
        <v>0</v>
      </c>
      <c r="DN177">
        <f t="shared" si="231"/>
        <v>3.9846000000000048E-3</v>
      </c>
      <c r="DO177">
        <f t="shared" si="232"/>
        <v>0</v>
      </c>
      <c r="DP177">
        <f t="shared" si="233"/>
        <v>7.734899999999989E-3</v>
      </c>
      <c r="DQ177">
        <f t="shared" si="234"/>
        <v>4.1639999999999455E-3</v>
      </c>
      <c r="DR177">
        <f t="shared" si="235"/>
        <v>2.8344000000000147E-3</v>
      </c>
      <c r="DS177">
        <f t="shared" si="236"/>
        <v>0</v>
      </c>
      <c r="DT177">
        <f t="shared" si="237"/>
        <v>0.80000000000000071</v>
      </c>
      <c r="DU177">
        <f t="shared" si="238"/>
        <v>0</v>
      </c>
      <c r="DV177">
        <f t="shared" si="239"/>
        <v>-0.17400729999999998</v>
      </c>
      <c r="DW177">
        <f t="shared" si="240"/>
        <v>-0.17672180000000015</v>
      </c>
      <c r="DX177">
        <f t="shared" si="241"/>
        <v>-3.6206599999999978E-2</v>
      </c>
      <c r="DY177">
        <f t="shared" si="242"/>
        <v>1.3663015999999999</v>
      </c>
      <c r="DZ177">
        <f t="shared" si="243"/>
        <v>1.8000099999999963E-2</v>
      </c>
      <c r="EA177">
        <f t="shared" si="244"/>
        <v>-0.13257540000000001</v>
      </c>
      <c r="EB177">
        <f t="shared" si="245"/>
        <v>-8.9902000000000037E-3</v>
      </c>
      <c r="EC177">
        <f t="shared" si="246"/>
        <v>-9.4094000000000018E-3</v>
      </c>
      <c r="ED177">
        <f t="shared" si="247"/>
        <v>9.9999999999999645E-2</v>
      </c>
      <c r="EE177">
        <f t="shared" si="248"/>
        <v>0</v>
      </c>
      <c r="EF177">
        <f t="shared" si="249"/>
        <v>4.7542899999999944E-2</v>
      </c>
      <c r="EG177">
        <f t="shared" si="250"/>
        <v>8.9534799999999803E-2</v>
      </c>
      <c r="EH177">
        <f t="shared" si="251"/>
        <v>3.574810000000006E-2</v>
      </c>
      <c r="EI177">
        <f t="shared" si="252"/>
        <v>-0.18503180000000086</v>
      </c>
      <c r="EJ177">
        <f t="shared" si="253"/>
        <v>5.0106999999999235E-3</v>
      </c>
      <c r="EK177">
        <f t="shared" si="254"/>
        <v>0.11278940000000004</v>
      </c>
      <c r="EL177">
        <f t="shared" si="255"/>
        <v>1.2407200000000007E-2</v>
      </c>
      <c r="EM177">
        <f t="shared" si="256"/>
        <v>2.3984999999999979E-3</v>
      </c>
      <c r="EN177">
        <f t="shared" si="257"/>
        <v>0.70000000000000107</v>
      </c>
      <c r="EO177">
        <f t="shared" si="258"/>
        <v>0</v>
      </c>
      <c r="EP177">
        <f t="shared" si="259"/>
        <v>5.4503899999999939E-2</v>
      </c>
      <c r="EQ177">
        <f t="shared" si="260"/>
        <v>0.19382959999999971</v>
      </c>
      <c r="ER177">
        <f t="shared" si="261"/>
        <v>0.11126610000000003</v>
      </c>
      <c r="ES177">
        <f t="shared" si="262"/>
        <v>-2.0167300000000665E-2</v>
      </c>
      <c r="ET177">
        <f t="shared" si="263"/>
        <v>0.1703849999999999</v>
      </c>
      <c r="EU177">
        <f t="shared" si="264"/>
        <v>0.1664601</v>
      </c>
      <c r="EV177">
        <f t="shared" si="265"/>
        <v>5.7764900000000008E-2</v>
      </c>
      <c r="EW177">
        <f t="shared" si="266"/>
        <v>2.3984999999999979E-3</v>
      </c>
      <c r="EX177">
        <f t="shared" si="267"/>
        <v>3.2000000000000011</v>
      </c>
      <c r="EY177">
        <f t="shared" si="268"/>
        <v>0</v>
      </c>
      <c r="EZ177">
        <f t="shared" si="269"/>
        <v>-0.31996029999999998</v>
      </c>
      <c r="FA177">
        <f t="shared" si="270"/>
        <v>1.7587958999999997</v>
      </c>
      <c r="FB177">
        <f t="shared" si="271"/>
        <v>2.2732000000000085E-2</v>
      </c>
      <c r="FC177">
        <f t="shared" si="272"/>
        <v>1.8749500000000001</v>
      </c>
      <c r="FD177">
        <f t="shared" si="273"/>
        <v>-0.60321870000000011</v>
      </c>
      <c r="FE177">
        <f t="shared" si="274"/>
        <v>0.71146330000000002</v>
      </c>
      <c r="FF177">
        <f t="shared" si="275"/>
        <v>-0.20396309999999995</v>
      </c>
      <c r="FG177">
        <f t="shared" si="276"/>
        <v>2.5184000000000005E-3</v>
      </c>
      <c r="FH177">
        <f t="shared" si="277"/>
        <v>0.20000000000000107</v>
      </c>
      <c r="FI177">
        <f t="shared" si="278"/>
        <v>0</v>
      </c>
      <c r="FJ177">
        <f t="shared" si="279"/>
        <v>1.2212999999999807E-3</v>
      </c>
      <c r="FK177">
        <f t="shared" si="280"/>
        <v>1.3525899999999869E-2</v>
      </c>
      <c r="FL177">
        <f t="shared" si="281"/>
        <v>4.1319300000000059E-2</v>
      </c>
      <c r="FM177">
        <f t="shared" si="282"/>
        <v>3.8776399999999711E-2</v>
      </c>
      <c r="FN177">
        <f t="shared" si="283"/>
        <v>0.10197249999999991</v>
      </c>
      <c r="FO177">
        <f t="shared" si="284"/>
        <v>1.502429999999999E-2</v>
      </c>
      <c r="FP177">
        <f t="shared" si="285"/>
        <v>2.4487199999999987E-2</v>
      </c>
      <c r="FQ177">
        <f t="shared" si="286"/>
        <v>0</v>
      </c>
      <c r="FR177">
        <f t="shared" si="287"/>
        <v>6.8000000000000007</v>
      </c>
      <c r="FS177">
        <f t="shared" si="288"/>
        <v>0</v>
      </c>
      <c r="FT177">
        <f t="shared" si="289"/>
        <v>0.48632199999999998</v>
      </c>
      <c r="FU177">
        <f t="shared" si="290"/>
        <v>0.6998806999999998</v>
      </c>
      <c r="FV177">
        <f t="shared" si="291"/>
        <v>-4.2127499999999984E-2</v>
      </c>
      <c r="FW177">
        <f t="shared" si="292"/>
        <v>6.0007679999999999</v>
      </c>
      <c r="FX177">
        <f t="shared" si="293"/>
        <v>-0.45897690000000002</v>
      </c>
      <c r="FY177">
        <f t="shared" si="294"/>
        <v>0.32167780000000001</v>
      </c>
      <c r="FZ177">
        <f t="shared" si="295"/>
        <v>-0.17063020000000001</v>
      </c>
      <c r="GA177">
        <f t="shared" si="296"/>
        <v>-3.1300000000000008E-3</v>
      </c>
      <c r="GB177">
        <f t="shared" si="297"/>
        <v>1.3000000000000007</v>
      </c>
      <c r="GC177">
        <f t="shared" si="298"/>
        <v>0</v>
      </c>
      <c r="GD177">
        <f t="shared" si="299"/>
        <v>0.18927269999999996</v>
      </c>
      <c r="GE177">
        <f t="shared" si="300"/>
        <v>-0.34569050000000034</v>
      </c>
      <c r="GF177">
        <f t="shared" si="301"/>
        <v>0.12753890000000007</v>
      </c>
      <c r="GG177">
        <f t="shared" si="302"/>
        <v>0.91546639999999968</v>
      </c>
      <c r="GH177">
        <f t="shared" si="303"/>
        <v>0.49279609999999996</v>
      </c>
      <c r="GI177">
        <f t="shared" si="304"/>
        <v>-0.16841629999999996</v>
      </c>
      <c r="GJ177">
        <f t="shared" si="305"/>
        <v>9.6202200000000015E-2</v>
      </c>
      <c r="GK177">
        <f t="shared" si="306"/>
        <v>-5.6593999999999985E-3</v>
      </c>
    </row>
    <row r="178" spans="1:193" x14ac:dyDescent="0.25">
      <c r="A178" t="s">
        <v>520</v>
      </c>
      <c r="B178">
        <v>15.9</v>
      </c>
      <c r="C178">
        <v>0.5</v>
      </c>
      <c r="D178">
        <v>1.4022102000000001</v>
      </c>
      <c r="E178">
        <v>1.7270373000000001</v>
      </c>
      <c r="F178">
        <v>0.61081770000000002</v>
      </c>
      <c r="G178">
        <v>9.4457234999999997</v>
      </c>
      <c r="H178">
        <v>1.2017770999999999</v>
      </c>
      <c r="I178">
        <v>0.60338210000000003</v>
      </c>
      <c r="J178">
        <v>0.44368259999999998</v>
      </c>
      <c r="K178">
        <v>3.2036299999999997E-2</v>
      </c>
      <c r="L178" s="2">
        <v>15.8</v>
      </c>
      <c r="M178" s="2">
        <v>0.5</v>
      </c>
      <c r="N178" s="2">
        <v>1.3680190999999999</v>
      </c>
      <c r="O178" s="2">
        <v>1.7270373000000001</v>
      </c>
      <c r="P178" s="2">
        <v>0.6035123</v>
      </c>
      <c r="Q178" s="2">
        <v>9.4457234999999997</v>
      </c>
      <c r="R178" s="2">
        <v>1.1845695000000001</v>
      </c>
      <c r="S178" s="2">
        <v>0.59946010000000005</v>
      </c>
      <c r="T178" s="2">
        <v>0.43699490000000002</v>
      </c>
      <c r="U178" s="2">
        <v>3.2036299999999997E-2</v>
      </c>
      <c r="V178" s="2">
        <v>15.2</v>
      </c>
      <c r="W178" s="2">
        <v>0.5</v>
      </c>
      <c r="X178" s="2">
        <v>0.94881360000000003</v>
      </c>
      <c r="Y178" s="2">
        <v>1.8510929</v>
      </c>
      <c r="Z178" s="2">
        <v>0.57336779999999998</v>
      </c>
      <c r="AA178" s="2">
        <v>9.2233744000000009</v>
      </c>
      <c r="AB178" s="2">
        <v>0.98649549999999997</v>
      </c>
      <c r="AC178" s="2">
        <v>0.7507682</v>
      </c>
      <c r="AD178" s="2">
        <v>0.34670339999999999</v>
      </c>
      <c r="AE178" s="2">
        <v>2.46556E-2</v>
      </c>
      <c r="AF178" s="2">
        <v>15.8</v>
      </c>
      <c r="AG178" s="2">
        <v>0.5</v>
      </c>
      <c r="AH178" s="2">
        <v>1.4014397000000001</v>
      </c>
      <c r="AI178" s="2">
        <v>1.7268087999999999</v>
      </c>
      <c r="AJ178" s="2">
        <v>0.59061940000000002</v>
      </c>
      <c r="AK178" s="2">
        <v>9.4410009000000006</v>
      </c>
      <c r="AL178" s="2">
        <v>1.1935096000000001</v>
      </c>
      <c r="AM178" s="2">
        <v>0.54413</v>
      </c>
      <c r="AN178" s="2">
        <v>0.43384640000000002</v>
      </c>
      <c r="AO178" s="2">
        <v>3.2036299999999997E-2</v>
      </c>
      <c r="AP178" s="2">
        <v>15.1</v>
      </c>
      <c r="AQ178" s="2">
        <v>0.5</v>
      </c>
      <c r="AR178" s="2">
        <v>1.3909334</v>
      </c>
      <c r="AS178" s="2">
        <v>1.6341384999999999</v>
      </c>
      <c r="AT178" s="2">
        <v>0.50141919999999995</v>
      </c>
      <c r="AU178" s="2">
        <v>9.2685680000000001</v>
      </c>
      <c r="AV178" s="2">
        <v>0.98689000000000004</v>
      </c>
      <c r="AW178" s="2">
        <v>0.49682480000000001</v>
      </c>
      <c r="AX178" s="2">
        <v>0.37238719999999997</v>
      </c>
      <c r="AY178" s="2">
        <v>3.2036299999999997E-2</v>
      </c>
      <c r="AZ178" s="2">
        <v>13</v>
      </c>
      <c r="BA178" s="2">
        <v>0.5</v>
      </c>
      <c r="BB178" s="2">
        <v>1.4578070999999999</v>
      </c>
      <c r="BC178" s="2">
        <v>0.3284011</v>
      </c>
      <c r="BD178" s="2">
        <v>0.56126419999999999</v>
      </c>
      <c r="BE178" s="2">
        <v>7.9887756999999997</v>
      </c>
      <c r="BF178" s="2">
        <v>1.5329862000000001</v>
      </c>
      <c r="BG178" s="2">
        <v>0.1070324</v>
      </c>
      <c r="BH178" s="2">
        <v>0.54134079999999996</v>
      </c>
      <c r="BI178" s="2">
        <v>2.6875400000000001E-2</v>
      </c>
      <c r="BJ178" s="2">
        <v>15.7</v>
      </c>
      <c r="BK178" s="2">
        <v>0.5</v>
      </c>
      <c r="BL178" s="2">
        <v>1.4008080000000001</v>
      </c>
      <c r="BM178" s="2">
        <v>1.7172695</v>
      </c>
      <c r="BN178" s="2">
        <v>0.57599520000000004</v>
      </c>
      <c r="BO178" s="2">
        <v>9.4073581999999991</v>
      </c>
      <c r="BP178" s="2">
        <v>1.1097535999999999</v>
      </c>
      <c r="BQ178" s="2">
        <v>0.59915839999999998</v>
      </c>
      <c r="BR178" s="2">
        <v>0.41863800000000001</v>
      </c>
      <c r="BS178" s="2">
        <v>3.2036299999999997E-2</v>
      </c>
      <c r="BT178" s="2">
        <v>9.1999999999999993</v>
      </c>
      <c r="BU178" s="2">
        <v>0.5</v>
      </c>
      <c r="BV178" s="2">
        <v>0.71820099999999998</v>
      </c>
      <c r="BW178" s="2">
        <v>1.5063869000000001</v>
      </c>
      <c r="BX178" s="2">
        <v>0.57850880000000005</v>
      </c>
      <c r="BY178" s="2">
        <v>3.7791421000000001</v>
      </c>
      <c r="BZ178" s="2">
        <v>1.1309188999999999</v>
      </c>
      <c r="CA178" s="2">
        <v>0.58105700000000005</v>
      </c>
      <c r="CB178" s="2">
        <v>0.4211587</v>
      </c>
      <c r="CC178" s="2">
        <v>3.19235E-2</v>
      </c>
      <c r="CD178" s="2">
        <v>13.9</v>
      </c>
      <c r="CE178" s="2">
        <v>0.5</v>
      </c>
      <c r="CF178" s="2">
        <v>0.77823240000000005</v>
      </c>
      <c r="CG178" s="2">
        <v>1.9690133000000001</v>
      </c>
      <c r="CH178" s="2">
        <v>0.38094620000000001</v>
      </c>
      <c r="CI178" s="2">
        <v>8.8255853999999996</v>
      </c>
      <c r="CJ178" s="2">
        <v>0.45961649999999998</v>
      </c>
      <c r="CK178" s="2">
        <v>0.73275920000000005</v>
      </c>
      <c r="CL178" s="2">
        <v>0.2221446</v>
      </c>
      <c r="CM178" s="2">
        <v>3.4515499999999998E-2</v>
      </c>
      <c r="CO178" t="str">
        <f t="shared" si="206"/>
        <v>NM_Bernalillo0024</v>
      </c>
      <c r="CP178">
        <f t="shared" si="207"/>
        <v>15.9</v>
      </c>
      <c r="CQ178">
        <f t="shared" si="208"/>
        <v>0.5</v>
      </c>
      <c r="CR178">
        <f t="shared" si="209"/>
        <v>1.4022102000000001</v>
      </c>
      <c r="CS178">
        <f t="shared" si="210"/>
        <v>1.7270373000000001</v>
      </c>
      <c r="CT178">
        <f t="shared" si="211"/>
        <v>0.61081770000000002</v>
      </c>
      <c r="CU178">
        <f t="shared" si="212"/>
        <v>9.4457234999999997</v>
      </c>
      <c r="CV178">
        <f t="shared" si="213"/>
        <v>1.2017770999999999</v>
      </c>
      <c r="CW178">
        <f t="shared" si="214"/>
        <v>0.60338210000000003</v>
      </c>
      <c r="CX178">
        <f t="shared" si="215"/>
        <v>0.44368259999999998</v>
      </c>
      <c r="CY178">
        <f t="shared" si="216"/>
        <v>3.2036299999999997E-2</v>
      </c>
      <c r="CZ178">
        <f t="shared" si="217"/>
        <v>2.3999999999999968</v>
      </c>
      <c r="DA178">
        <f t="shared" si="218"/>
        <v>0.5</v>
      </c>
      <c r="DB178">
        <f t="shared" si="219"/>
        <v>-0.35121710000000061</v>
      </c>
      <c r="DC178">
        <f t="shared" si="220"/>
        <v>0.37088719999999942</v>
      </c>
      <c r="DD178">
        <f t="shared" si="221"/>
        <v>8.9909199999999911E-2</v>
      </c>
      <c r="DE178">
        <f t="shared" si="222"/>
        <v>1.2594637000000013</v>
      </c>
      <c r="DF178">
        <f t="shared" si="223"/>
        <v>0.1723001000000004</v>
      </c>
      <c r="DG178">
        <f t="shared" si="224"/>
        <v>0.18751539999999989</v>
      </c>
      <c r="DH178">
        <f t="shared" si="225"/>
        <v>8.7435800000000119E-2</v>
      </c>
      <c r="DI178">
        <f t="shared" si="226"/>
        <v>2.1861100000000008E-2</v>
      </c>
      <c r="DJ178">
        <f t="shared" si="227"/>
        <v>9.9999999999999645E-2</v>
      </c>
      <c r="DK178">
        <f t="shared" si="228"/>
        <v>0</v>
      </c>
      <c r="DL178">
        <f t="shared" si="229"/>
        <v>3.4191100000000141E-2</v>
      </c>
      <c r="DM178">
        <f t="shared" si="230"/>
        <v>0</v>
      </c>
      <c r="DN178">
        <f t="shared" si="231"/>
        <v>7.3054000000000174E-3</v>
      </c>
      <c r="DO178">
        <f t="shared" si="232"/>
        <v>0</v>
      </c>
      <c r="DP178">
        <f t="shared" si="233"/>
        <v>1.7207599999999879E-2</v>
      </c>
      <c r="DQ178">
        <f t="shared" si="234"/>
        <v>3.9219999999999811E-3</v>
      </c>
      <c r="DR178">
        <f t="shared" si="235"/>
        <v>6.6876999999999631E-3</v>
      </c>
      <c r="DS178">
        <f t="shared" si="236"/>
        <v>0</v>
      </c>
      <c r="DT178">
        <f t="shared" si="237"/>
        <v>0.70000000000000107</v>
      </c>
      <c r="DU178">
        <f t="shared" si="238"/>
        <v>0</v>
      </c>
      <c r="DV178">
        <f t="shared" si="239"/>
        <v>0.45339660000000004</v>
      </c>
      <c r="DW178">
        <f t="shared" si="240"/>
        <v>-0.12405559999999993</v>
      </c>
      <c r="DX178">
        <f t="shared" si="241"/>
        <v>3.7449900000000036E-2</v>
      </c>
      <c r="DY178">
        <f t="shared" si="242"/>
        <v>0.22234909999999886</v>
      </c>
      <c r="DZ178">
        <f t="shared" si="243"/>
        <v>0.21528159999999996</v>
      </c>
      <c r="EA178">
        <f t="shared" si="244"/>
        <v>-0.14738609999999996</v>
      </c>
      <c r="EB178">
        <f t="shared" si="245"/>
        <v>9.6979199999999988E-2</v>
      </c>
      <c r="EC178">
        <f t="shared" si="246"/>
        <v>7.380699999999997E-3</v>
      </c>
      <c r="ED178">
        <f t="shared" si="247"/>
        <v>9.9999999999999645E-2</v>
      </c>
      <c r="EE178">
        <f t="shared" si="248"/>
        <v>0</v>
      </c>
      <c r="EF178">
        <f t="shared" si="249"/>
        <v>7.7050000000000729E-4</v>
      </c>
      <c r="EG178">
        <f t="shared" si="250"/>
        <v>2.2850000000018689E-4</v>
      </c>
      <c r="EH178">
        <f t="shared" si="251"/>
        <v>2.0198300000000002E-2</v>
      </c>
      <c r="EI178">
        <f t="shared" si="252"/>
        <v>4.722599999999133E-3</v>
      </c>
      <c r="EJ178">
        <f t="shared" si="253"/>
        <v>8.2674999999998722E-3</v>
      </c>
      <c r="EK178">
        <f t="shared" si="254"/>
        <v>5.925210000000003E-2</v>
      </c>
      <c r="EL178">
        <f t="shared" si="255"/>
        <v>9.8361999999999616E-3</v>
      </c>
      <c r="EM178">
        <f t="shared" si="256"/>
        <v>0</v>
      </c>
      <c r="EN178">
        <f t="shared" si="257"/>
        <v>0.80000000000000071</v>
      </c>
      <c r="EO178">
        <f t="shared" si="258"/>
        <v>0</v>
      </c>
      <c r="EP178">
        <f t="shared" si="259"/>
        <v>1.1276800000000087E-2</v>
      </c>
      <c r="EQ178">
        <f t="shared" si="260"/>
        <v>9.289880000000017E-2</v>
      </c>
      <c r="ER178">
        <f t="shared" si="261"/>
        <v>0.10939850000000007</v>
      </c>
      <c r="ES178">
        <f t="shared" si="262"/>
        <v>0.17715549999999958</v>
      </c>
      <c r="ET178">
        <f t="shared" si="263"/>
        <v>0.21488709999999989</v>
      </c>
      <c r="EU178">
        <f t="shared" si="264"/>
        <v>0.10655730000000002</v>
      </c>
      <c r="EV178">
        <f t="shared" si="265"/>
        <v>7.1295400000000009E-2</v>
      </c>
      <c r="EW178">
        <f t="shared" si="266"/>
        <v>0</v>
      </c>
      <c r="EX178">
        <f t="shared" si="267"/>
        <v>2.9000000000000004</v>
      </c>
      <c r="EY178">
        <f t="shared" si="268"/>
        <v>0</v>
      </c>
      <c r="EZ178">
        <f t="shared" si="269"/>
        <v>-5.5596899999999838E-2</v>
      </c>
      <c r="FA178">
        <f t="shared" si="270"/>
        <v>1.3986362000000001</v>
      </c>
      <c r="FB178">
        <f t="shared" si="271"/>
        <v>4.9553500000000028E-2</v>
      </c>
      <c r="FC178">
        <f t="shared" si="272"/>
        <v>1.4569478</v>
      </c>
      <c r="FD178">
        <f t="shared" si="273"/>
        <v>-0.33120910000000015</v>
      </c>
      <c r="FE178">
        <f t="shared" si="274"/>
        <v>0.4963497</v>
      </c>
      <c r="FF178">
        <f t="shared" si="275"/>
        <v>-9.7658199999999973E-2</v>
      </c>
      <c r="FG178">
        <f t="shared" si="276"/>
        <v>5.160899999999996E-3</v>
      </c>
      <c r="FH178">
        <f t="shared" si="277"/>
        <v>0.20000000000000107</v>
      </c>
      <c r="FI178">
        <f t="shared" si="278"/>
        <v>0</v>
      </c>
      <c r="FJ178">
        <f t="shared" si="279"/>
        <v>1.4022000000000201E-3</v>
      </c>
      <c r="FK178">
        <f t="shared" si="280"/>
        <v>9.7678000000001042E-3</v>
      </c>
      <c r="FL178">
        <f t="shared" si="281"/>
        <v>3.4822499999999978E-2</v>
      </c>
      <c r="FM178">
        <f t="shared" si="282"/>
        <v>3.8365300000000602E-2</v>
      </c>
      <c r="FN178">
        <f t="shared" si="283"/>
        <v>9.2023500000000036E-2</v>
      </c>
      <c r="FO178">
        <f t="shared" si="284"/>
        <v>4.2237000000000524E-3</v>
      </c>
      <c r="FP178">
        <f t="shared" si="285"/>
        <v>2.5044599999999972E-2</v>
      </c>
      <c r="FQ178">
        <f t="shared" si="286"/>
        <v>0</v>
      </c>
      <c r="FR178">
        <f t="shared" si="287"/>
        <v>6.7000000000000011</v>
      </c>
      <c r="FS178">
        <f t="shared" si="288"/>
        <v>0</v>
      </c>
      <c r="FT178">
        <f t="shared" si="289"/>
        <v>0.68400920000000009</v>
      </c>
      <c r="FU178">
        <f t="shared" si="290"/>
        <v>0.22065040000000002</v>
      </c>
      <c r="FV178">
        <f t="shared" si="291"/>
        <v>3.2308899999999974E-2</v>
      </c>
      <c r="FW178">
        <f t="shared" si="292"/>
        <v>5.6665814000000001</v>
      </c>
      <c r="FX178">
        <f t="shared" si="293"/>
        <v>7.0858199999999982E-2</v>
      </c>
      <c r="FY178">
        <f t="shared" si="294"/>
        <v>2.2325099999999987E-2</v>
      </c>
      <c r="FZ178">
        <f t="shared" si="295"/>
        <v>2.2523899999999986E-2</v>
      </c>
      <c r="GA178">
        <f t="shared" si="296"/>
        <v>1.1279999999999624E-4</v>
      </c>
      <c r="GB178">
        <f t="shared" si="297"/>
        <v>2</v>
      </c>
      <c r="GC178">
        <f t="shared" si="298"/>
        <v>0</v>
      </c>
      <c r="GD178">
        <f t="shared" si="299"/>
        <v>0.62397780000000003</v>
      </c>
      <c r="GE178">
        <f t="shared" si="300"/>
        <v>-0.24197599999999997</v>
      </c>
      <c r="GF178">
        <f t="shared" si="301"/>
        <v>0.22987150000000001</v>
      </c>
      <c r="GG178">
        <f t="shared" si="302"/>
        <v>0.62013810000000014</v>
      </c>
      <c r="GH178">
        <f t="shared" si="303"/>
        <v>0.74216059999999995</v>
      </c>
      <c r="GI178">
        <f t="shared" si="304"/>
        <v>-0.12937710000000002</v>
      </c>
      <c r="GJ178">
        <f t="shared" si="305"/>
        <v>0.22153799999999998</v>
      </c>
      <c r="GK178">
        <f t="shared" si="306"/>
        <v>-2.4792000000000008E-3</v>
      </c>
    </row>
    <row r="179" spans="1:193" x14ac:dyDescent="0.25">
      <c r="A179" t="s">
        <v>521</v>
      </c>
      <c r="B179">
        <v>15.9</v>
      </c>
      <c r="C179">
        <v>0.5</v>
      </c>
      <c r="D179">
        <v>2.8058233000000001</v>
      </c>
      <c r="E179">
        <v>0.29234250000000001</v>
      </c>
      <c r="F179">
        <v>1.5874618</v>
      </c>
      <c r="G179">
        <v>4.7397079</v>
      </c>
      <c r="H179">
        <v>3.5095456</v>
      </c>
      <c r="I179">
        <v>1.3489469000000001</v>
      </c>
      <c r="J179">
        <v>1.1796123999999999</v>
      </c>
      <c r="K179">
        <v>3.2261999999999998E-3</v>
      </c>
      <c r="L179" s="2">
        <v>15.7</v>
      </c>
      <c r="M179" s="2">
        <v>0.5</v>
      </c>
      <c r="N179" s="2">
        <v>2.6716847000000001</v>
      </c>
      <c r="O179" s="2">
        <v>0.29234250000000001</v>
      </c>
      <c r="P179" s="2">
        <v>1.5694374</v>
      </c>
      <c r="Q179" s="2">
        <v>4.7397079</v>
      </c>
      <c r="R179" s="2">
        <v>3.4807793999999999</v>
      </c>
      <c r="S179" s="2">
        <v>1.3212936</v>
      </c>
      <c r="T179" s="2">
        <v>1.1699543999999999</v>
      </c>
      <c r="U179" s="2">
        <v>3.2261999999999998E-3</v>
      </c>
      <c r="V179" s="2">
        <v>13.6</v>
      </c>
      <c r="W179" s="2">
        <v>0.5</v>
      </c>
      <c r="X179" s="2">
        <v>3.3998742000000002</v>
      </c>
      <c r="Y179" s="2">
        <v>0.20172989999999999</v>
      </c>
      <c r="Z179" s="2">
        <v>1.2864798</v>
      </c>
      <c r="AA179" s="2">
        <v>3.4573006999999998</v>
      </c>
      <c r="AB179" s="2">
        <v>2.8815906</v>
      </c>
      <c r="AC179" s="2">
        <v>0.93200570000000005</v>
      </c>
      <c r="AD179" s="2">
        <v>0.97127980000000003</v>
      </c>
      <c r="AE179" s="2">
        <v>1.1257700000000001E-2</v>
      </c>
      <c r="AF179" s="2">
        <v>15.5</v>
      </c>
      <c r="AG179" s="2">
        <v>0.5</v>
      </c>
      <c r="AH179" s="2">
        <v>2.2805480999999999</v>
      </c>
      <c r="AI179" s="2">
        <v>0.3439699</v>
      </c>
      <c r="AJ179" s="2">
        <v>1.4029516</v>
      </c>
      <c r="AK179" s="2">
        <v>5.9654268999999998</v>
      </c>
      <c r="AL179" s="2">
        <v>2.7542040000000001</v>
      </c>
      <c r="AM179" s="2">
        <v>1.4423505000000001</v>
      </c>
      <c r="AN179" s="2">
        <v>0.88005089999999997</v>
      </c>
      <c r="AO179" s="2">
        <v>3.2697E-3</v>
      </c>
      <c r="AP179" s="2">
        <v>12.7</v>
      </c>
      <c r="AQ179" s="2">
        <v>0.5</v>
      </c>
      <c r="AR179" s="2">
        <v>4.0524616</v>
      </c>
      <c r="AS179" s="2">
        <v>0.25190439999999997</v>
      </c>
      <c r="AT179" s="2">
        <v>0.78776520000000005</v>
      </c>
      <c r="AU179" s="2">
        <v>3.8935544000000002</v>
      </c>
      <c r="AV179" s="2">
        <v>2.3614111000000002</v>
      </c>
      <c r="AW179" s="2">
        <v>0</v>
      </c>
      <c r="AX179" s="2">
        <v>0.85376980000000002</v>
      </c>
      <c r="AY179" s="2">
        <v>9.6124000000000001E-3</v>
      </c>
      <c r="AZ179" s="2">
        <v>14.8</v>
      </c>
      <c r="BA179" s="2">
        <v>0.5</v>
      </c>
      <c r="BB179" s="2">
        <v>3.4438133</v>
      </c>
      <c r="BC179" s="2">
        <v>0.2103457</v>
      </c>
      <c r="BD179" s="2">
        <v>1.2098416999999999</v>
      </c>
      <c r="BE179" s="2">
        <v>4.9802976000000001</v>
      </c>
      <c r="BF179" s="2">
        <v>2.8999788999999998</v>
      </c>
      <c r="BG179" s="2">
        <v>0.64187309999999997</v>
      </c>
      <c r="BH179" s="2">
        <v>0.98908969999999996</v>
      </c>
      <c r="BI179" s="2">
        <v>1.1257700000000001E-2</v>
      </c>
      <c r="BJ179" s="2">
        <v>14.4</v>
      </c>
      <c r="BK179" s="2">
        <v>0.5</v>
      </c>
      <c r="BL179" s="2">
        <v>2.3757432000000001</v>
      </c>
      <c r="BM179" s="2">
        <v>0.32625280000000001</v>
      </c>
      <c r="BN179" s="2">
        <v>1.1314683000000001</v>
      </c>
      <c r="BO179" s="2">
        <v>5.8958940999999996</v>
      </c>
      <c r="BP179" s="2">
        <v>2.4832999999999998</v>
      </c>
      <c r="BQ179" s="2">
        <v>0.93392350000000002</v>
      </c>
      <c r="BR179" s="2">
        <v>0.82844499999999999</v>
      </c>
      <c r="BS179" s="2">
        <v>1.6678999999999999E-3</v>
      </c>
      <c r="BT179" s="2">
        <v>13</v>
      </c>
      <c r="BU179" s="2">
        <v>0.5</v>
      </c>
      <c r="BV179" s="2">
        <v>2.6020281000000001</v>
      </c>
      <c r="BW179" s="2">
        <v>0.28956959999999998</v>
      </c>
      <c r="BX179" s="2">
        <v>1.3096402</v>
      </c>
      <c r="BY179" s="2">
        <v>3.4691855999999999</v>
      </c>
      <c r="BZ179" s="2">
        <v>2.9028876000000001</v>
      </c>
      <c r="CA179" s="2">
        <v>0.98401260000000002</v>
      </c>
      <c r="CB179" s="2">
        <v>0.97651259999999995</v>
      </c>
      <c r="CC179" s="2">
        <v>1.1257700000000001E-2</v>
      </c>
      <c r="CD179" s="2">
        <v>11.5</v>
      </c>
      <c r="CE179" s="2">
        <v>0.5</v>
      </c>
      <c r="CF179" s="2">
        <v>1.0690876</v>
      </c>
      <c r="CG179" s="2">
        <v>0.26729029999999998</v>
      </c>
      <c r="CH179" s="2">
        <v>1.0127609</v>
      </c>
      <c r="CI179" s="2">
        <v>4.7613735000000004</v>
      </c>
      <c r="CJ179" s="2">
        <v>2.3200965</v>
      </c>
      <c r="CK179" s="2">
        <v>0.77063720000000002</v>
      </c>
      <c r="CL179" s="2">
        <v>0.81515179999999998</v>
      </c>
      <c r="CM179" s="2">
        <v>1.6486999999999999E-3</v>
      </c>
      <c r="CO179" t="str">
        <f t="shared" si="206"/>
        <v>NM_Chaves0005</v>
      </c>
      <c r="CP179">
        <f t="shared" si="207"/>
        <v>15.9</v>
      </c>
      <c r="CQ179">
        <f t="shared" si="208"/>
        <v>0.5</v>
      </c>
      <c r="CR179">
        <f t="shared" si="209"/>
        <v>2.8058233000000001</v>
      </c>
      <c r="CS179">
        <f t="shared" si="210"/>
        <v>0.29234250000000001</v>
      </c>
      <c r="CT179">
        <f t="shared" si="211"/>
        <v>1.5874618</v>
      </c>
      <c r="CU179">
        <f t="shared" si="212"/>
        <v>4.7397079</v>
      </c>
      <c r="CV179">
        <f t="shared" si="213"/>
        <v>3.5095456</v>
      </c>
      <c r="CW179">
        <f t="shared" si="214"/>
        <v>1.3489469000000001</v>
      </c>
      <c r="CX179">
        <f t="shared" si="215"/>
        <v>1.1796123999999999</v>
      </c>
      <c r="CY179">
        <f t="shared" si="216"/>
        <v>3.2261999999999998E-3</v>
      </c>
      <c r="CZ179">
        <f t="shared" si="217"/>
        <v>-0.1000000000000032</v>
      </c>
      <c r="DA179">
        <f t="shared" si="218"/>
        <v>0.5</v>
      </c>
      <c r="DB179">
        <f t="shared" si="219"/>
        <v>2.2544776999999994</v>
      </c>
      <c r="DC179">
        <f t="shared" si="220"/>
        <v>0.1370075999999999</v>
      </c>
      <c r="DD179">
        <f t="shared" si="221"/>
        <v>-1.4018874999999997</v>
      </c>
      <c r="DE179">
        <f t="shared" si="222"/>
        <v>3.9847853999999998</v>
      </c>
      <c r="DF179">
        <f t="shared" si="223"/>
        <v>-2.4825710999999995</v>
      </c>
      <c r="DG179">
        <f t="shared" si="224"/>
        <v>-2.4165321</v>
      </c>
      <c r="DH179">
        <f t="shared" si="225"/>
        <v>-0.77303279999999952</v>
      </c>
      <c r="DI179">
        <f t="shared" si="226"/>
        <v>3.0614600000000002E-2</v>
      </c>
      <c r="DJ179">
        <f t="shared" si="227"/>
        <v>0.20000000000000107</v>
      </c>
      <c r="DK179">
        <f t="shared" si="228"/>
        <v>0</v>
      </c>
      <c r="DL179">
        <f t="shared" si="229"/>
        <v>0.1341386</v>
      </c>
      <c r="DM179">
        <f t="shared" si="230"/>
        <v>0</v>
      </c>
      <c r="DN179">
        <f t="shared" si="231"/>
        <v>1.8024400000000051E-2</v>
      </c>
      <c r="DO179">
        <f t="shared" si="232"/>
        <v>0</v>
      </c>
      <c r="DP179">
        <f t="shared" si="233"/>
        <v>2.8766200000000186E-2</v>
      </c>
      <c r="DQ179">
        <f t="shared" si="234"/>
        <v>2.7653300000000103E-2</v>
      </c>
      <c r="DR179">
        <f t="shared" si="235"/>
        <v>9.6579999999999444E-3</v>
      </c>
      <c r="DS179">
        <f t="shared" si="236"/>
        <v>0</v>
      </c>
      <c r="DT179">
        <f t="shared" si="237"/>
        <v>2.3000000000000007</v>
      </c>
      <c r="DU179">
        <f t="shared" si="238"/>
        <v>0</v>
      </c>
      <c r="DV179">
        <f t="shared" si="239"/>
        <v>-0.59405090000000005</v>
      </c>
      <c r="DW179">
        <f t="shared" si="240"/>
        <v>9.0612600000000015E-2</v>
      </c>
      <c r="DX179">
        <f t="shared" si="241"/>
        <v>0.30098200000000008</v>
      </c>
      <c r="DY179">
        <f t="shared" si="242"/>
        <v>1.2824072000000002</v>
      </c>
      <c r="DZ179">
        <f t="shared" si="243"/>
        <v>0.62795500000000004</v>
      </c>
      <c r="EA179">
        <f t="shared" si="244"/>
        <v>0.41694120000000001</v>
      </c>
      <c r="EB179">
        <f t="shared" si="245"/>
        <v>0.20833259999999987</v>
      </c>
      <c r="EC179">
        <f t="shared" si="246"/>
        <v>-8.0315000000000004E-3</v>
      </c>
      <c r="ED179">
        <f t="shared" si="247"/>
        <v>0.40000000000000036</v>
      </c>
      <c r="EE179">
        <f t="shared" si="248"/>
        <v>0</v>
      </c>
      <c r="EF179">
        <f t="shared" si="249"/>
        <v>0.52527520000000028</v>
      </c>
      <c r="EG179">
        <f t="shared" si="250"/>
        <v>-5.162739999999999E-2</v>
      </c>
      <c r="EH179">
        <f t="shared" si="251"/>
        <v>0.18451020000000007</v>
      </c>
      <c r="EI179">
        <f t="shared" si="252"/>
        <v>-1.2257189999999998</v>
      </c>
      <c r="EJ179">
        <f t="shared" si="253"/>
        <v>0.75534159999999995</v>
      </c>
      <c r="EK179">
        <f t="shared" si="254"/>
        <v>-9.3403600000000031E-2</v>
      </c>
      <c r="EL179">
        <f t="shared" si="255"/>
        <v>0.29956149999999993</v>
      </c>
      <c r="EM179">
        <f t="shared" si="256"/>
        <v>-4.3500000000000136E-5</v>
      </c>
      <c r="EN179">
        <f t="shared" si="257"/>
        <v>3.2000000000000011</v>
      </c>
      <c r="EO179">
        <f t="shared" si="258"/>
        <v>0</v>
      </c>
      <c r="EP179">
        <f t="shared" si="259"/>
        <v>-1.2466382999999999</v>
      </c>
      <c r="EQ179">
        <f t="shared" si="260"/>
        <v>4.0438100000000032E-2</v>
      </c>
      <c r="ER179">
        <f t="shared" si="261"/>
        <v>0.79969659999999998</v>
      </c>
      <c r="ES179">
        <f t="shared" si="262"/>
        <v>0.84615349999999978</v>
      </c>
      <c r="ET179">
        <f t="shared" si="263"/>
        <v>1.1481344999999998</v>
      </c>
      <c r="EU179">
        <f t="shared" si="264"/>
        <v>1.3489469000000001</v>
      </c>
      <c r="EV179">
        <f t="shared" si="265"/>
        <v>0.32584259999999987</v>
      </c>
      <c r="EW179">
        <f t="shared" si="266"/>
        <v>-6.3861999999999999E-3</v>
      </c>
      <c r="EX179">
        <f t="shared" si="267"/>
        <v>1.0999999999999996</v>
      </c>
      <c r="EY179">
        <f t="shared" si="268"/>
        <v>0</v>
      </c>
      <c r="EZ179">
        <f t="shared" si="269"/>
        <v>-0.63798999999999984</v>
      </c>
      <c r="FA179">
        <f t="shared" si="270"/>
        <v>8.1996800000000009E-2</v>
      </c>
      <c r="FB179">
        <f t="shared" si="271"/>
        <v>0.37762010000000013</v>
      </c>
      <c r="FC179">
        <f t="shared" si="272"/>
        <v>-0.24058970000000013</v>
      </c>
      <c r="FD179">
        <f t="shared" si="273"/>
        <v>0.60956670000000024</v>
      </c>
      <c r="FE179">
        <f t="shared" si="274"/>
        <v>0.70707380000000009</v>
      </c>
      <c r="FF179">
        <f t="shared" si="275"/>
        <v>0.19052269999999993</v>
      </c>
      <c r="FG179">
        <f t="shared" si="276"/>
        <v>-8.0315000000000004E-3</v>
      </c>
      <c r="FH179">
        <f t="shared" si="277"/>
        <v>1.5</v>
      </c>
      <c r="FI179">
        <f t="shared" si="278"/>
        <v>0</v>
      </c>
      <c r="FJ179">
        <f t="shared" si="279"/>
        <v>0.43008010000000008</v>
      </c>
      <c r="FK179">
        <f t="shared" si="280"/>
        <v>-3.3910300000000004E-2</v>
      </c>
      <c r="FL179">
        <f t="shared" si="281"/>
        <v>0.45599349999999994</v>
      </c>
      <c r="FM179">
        <f t="shared" si="282"/>
        <v>-1.1561861999999996</v>
      </c>
      <c r="FN179">
        <f t="shared" si="283"/>
        <v>1.0262456000000002</v>
      </c>
      <c r="FO179">
        <f t="shared" si="284"/>
        <v>0.41502340000000004</v>
      </c>
      <c r="FP179">
        <f t="shared" si="285"/>
        <v>0.35116739999999991</v>
      </c>
      <c r="FQ179">
        <f t="shared" si="286"/>
        <v>1.5582999999999999E-3</v>
      </c>
      <c r="FR179">
        <f t="shared" si="287"/>
        <v>2.9000000000000004</v>
      </c>
      <c r="FS179">
        <f t="shared" si="288"/>
        <v>0</v>
      </c>
      <c r="FT179">
        <f t="shared" si="289"/>
        <v>0.20379520000000007</v>
      </c>
      <c r="FU179">
        <f t="shared" si="290"/>
        <v>2.7729000000000226E-3</v>
      </c>
      <c r="FV179">
        <f t="shared" si="291"/>
        <v>0.2778216</v>
      </c>
      <c r="FW179">
        <f t="shared" si="292"/>
        <v>1.2705223000000001</v>
      </c>
      <c r="FX179">
        <f t="shared" si="293"/>
        <v>0.60665799999999992</v>
      </c>
      <c r="FY179">
        <f t="shared" si="294"/>
        <v>0.36493430000000004</v>
      </c>
      <c r="FZ179">
        <f t="shared" si="295"/>
        <v>0.20309979999999994</v>
      </c>
      <c r="GA179">
        <f t="shared" si="296"/>
        <v>-8.0315000000000004E-3</v>
      </c>
      <c r="GB179">
        <f t="shared" si="297"/>
        <v>4.4000000000000004</v>
      </c>
      <c r="GC179">
        <f t="shared" si="298"/>
        <v>0</v>
      </c>
      <c r="GD179">
        <f t="shared" si="299"/>
        <v>1.7367357000000001</v>
      </c>
      <c r="GE179">
        <f t="shared" si="300"/>
        <v>2.5052200000000024E-2</v>
      </c>
      <c r="GF179">
        <f t="shared" si="301"/>
        <v>0.57470090000000007</v>
      </c>
      <c r="GG179">
        <f t="shared" si="302"/>
        <v>-2.1665600000000396E-2</v>
      </c>
      <c r="GH179">
        <f t="shared" si="303"/>
        <v>1.1894491</v>
      </c>
      <c r="GI179">
        <f t="shared" si="304"/>
        <v>0.57830970000000004</v>
      </c>
      <c r="GJ179">
        <f t="shared" si="305"/>
        <v>0.36446059999999991</v>
      </c>
      <c r="GK179">
        <f t="shared" si="306"/>
        <v>1.5774999999999999E-3</v>
      </c>
    </row>
    <row r="180" spans="1:193" x14ac:dyDescent="0.25">
      <c r="A180" t="s">
        <v>522</v>
      </c>
      <c r="B180">
        <v>34.5</v>
      </c>
      <c r="C180">
        <v>0.5</v>
      </c>
      <c r="D180">
        <v>5.3252348999999999</v>
      </c>
      <c r="E180">
        <v>2.5482211000000001</v>
      </c>
      <c r="F180">
        <v>0.62495730000000005</v>
      </c>
      <c r="G180">
        <v>22.803896000000002</v>
      </c>
      <c r="H180">
        <v>1.3769089000000001</v>
      </c>
      <c r="I180">
        <v>0.4272687</v>
      </c>
      <c r="J180">
        <v>0.45902480000000001</v>
      </c>
      <c r="K180">
        <v>0.43448789999999998</v>
      </c>
      <c r="L180" s="2">
        <v>34</v>
      </c>
      <c r="M180" s="2">
        <v>0.5</v>
      </c>
      <c r="N180" s="2">
        <v>6.9267836000000003</v>
      </c>
      <c r="O180" s="2">
        <v>1.9572309999999999</v>
      </c>
      <c r="P180" s="2">
        <v>0.61789609999999995</v>
      </c>
      <c r="Q180" s="2">
        <v>21.384063699999999</v>
      </c>
      <c r="R180" s="2">
        <v>1.5147881999999999</v>
      </c>
      <c r="S180" s="2">
        <v>0.31803930000000002</v>
      </c>
      <c r="T180" s="2">
        <v>0.51887819999999996</v>
      </c>
      <c r="U180" s="2">
        <v>0.32487719999999998</v>
      </c>
      <c r="V180" s="2">
        <v>33.799999999999997</v>
      </c>
      <c r="W180" s="2">
        <v>0.5</v>
      </c>
      <c r="X180" s="2">
        <v>5.0601044000000002</v>
      </c>
      <c r="Y180" s="2">
        <v>2.5629333999999999</v>
      </c>
      <c r="Z180" s="2">
        <v>0.61756770000000005</v>
      </c>
      <c r="AA180" s="2">
        <v>22.459749200000001</v>
      </c>
      <c r="AB180" s="2">
        <v>1.2486121999999999</v>
      </c>
      <c r="AC180" s="2">
        <v>0.60162689999999996</v>
      </c>
      <c r="AD180" s="2">
        <v>0.40574890000000002</v>
      </c>
      <c r="AE180" s="2">
        <v>0.4046611</v>
      </c>
      <c r="AF180" s="2">
        <v>34.4</v>
      </c>
      <c r="AG180" s="2">
        <v>0.5</v>
      </c>
      <c r="AH180" s="2">
        <v>5.3218842000000004</v>
      </c>
      <c r="AI180" s="2">
        <v>2.5479661999999998</v>
      </c>
      <c r="AJ180" s="2">
        <v>0.61932739999999997</v>
      </c>
      <c r="AK180" s="2">
        <v>22.7777405</v>
      </c>
      <c r="AL180" s="2">
        <v>1.3676419</v>
      </c>
      <c r="AM180" s="2">
        <v>0.41949950000000003</v>
      </c>
      <c r="AN180" s="2">
        <v>0.45623780000000003</v>
      </c>
      <c r="AO180" s="2">
        <v>0.43448789999999998</v>
      </c>
      <c r="AP180" s="2">
        <v>33.5</v>
      </c>
      <c r="AQ180" s="2">
        <v>0.5</v>
      </c>
      <c r="AR180" s="2">
        <v>5.2412114000000001</v>
      </c>
      <c r="AS180" s="2">
        <v>2.4543214</v>
      </c>
      <c r="AT180" s="2">
        <v>0.53287759999999995</v>
      </c>
      <c r="AU180" s="2">
        <v>22.4631252</v>
      </c>
      <c r="AV180" s="2">
        <v>1.1617812000000001</v>
      </c>
      <c r="AW180" s="2">
        <v>0.37959290000000001</v>
      </c>
      <c r="AX180" s="2">
        <v>0.38655820000000002</v>
      </c>
      <c r="AY180" s="2">
        <v>0.43448789999999998</v>
      </c>
      <c r="AZ180" s="2">
        <v>29.4</v>
      </c>
      <c r="BA180" s="2">
        <v>0.5</v>
      </c>
      <c r="BB180" s="2">
        <v>6.8588357000000002</v>
      </c>
      <c r="BC180" s="2">
        <v>0.92424980000000001</v>
      </c>
      <c r="BD180" s="2">
        <v>0.53651930000000003</v>
      </c>
      <c r="BE180" s="2">
        <v>18.278772400000001</v>
      </c>
      <c r="BF180" s="2">
        <v>1.3332679999999999</v>
      </c>
      <c r="BG180" s="2">
        <v>0.30115599999999998</v>
      </c>
      <c r="BH180" s="2">
        <v>0.44866479999999997</v>
      </c>
      <c r="BI180" s="2">
        <v>0.2906552</v>
      </c>
      <c r="BJ180" s="2">
        <v>25.1</v>
      </c>
      <c r="BK180" s="2">
        <v>0.5</v>
      </c>
      <c r="BL180" s="2">
        <v>7.0403190000000002</v>
      </c>
      <c r="BM180" s="2">
        <v>1.3122837999999999</v>
      </c>
      <c r="BN180" s="2">
        <v>0.37129430000000002</v>
      </c>
      <c r="BO180" s="2">
        <v>14.185723299999999</v>
      </c>
      <c r="BP180" s="2">
        <v>0.84316310000000005</v>
      </c>
      <c r="BQ180" s="2">
        <v>0.3038093</v>
      </c>
      <c r="BR180" s="2">
        <v>0.28636699999999998</v>
      </c>
      <c r="BS180" s="2">
        <v>0.29415849999999999</v>
      </c>
      <c r="BT180" s="2">
        <v>25.5</v>
      </c>
      <c r="BU180" s="2">
        <v>0.5</v>
      </c>
      <c r="BV180" s="2">
        <v>6.2261924999999998</v>
      </c>
      <c r="BW180" s="2">
        <v>1.3854282</v>
      </c>
      <c r="BX180" s="2">
        <v>0.5708995</v>
      </c>
      <c r="BY180" s="2">
        <v>14.352021199999999</v>
      </c>
      <c r="BZ180" s="2">
        <v>1.5665537</v>
      </c>
      <c r="CA180" s="2">
        <v>0.11143359999999999</v>
      </c>
      <c r="CB180" s="2">
        <v>0.55045929999999998</v>
      </c>
      <c r="CC180" s="2">
        <v>0.25536510000000001</v>
      </c>
      <c r="CD180" s="2">
        <v>28.3</v>
      </c>
      <c r="CE180" s="2">
        <v>0.5</v>
      </c>
      <c r="CF180" s="2">
        <v>2.4895022</v>
      </c>
      <c r="CG180" s="2">
        <v>2.3358045000000001</v>
      </c>
      <c r="CH180" s="2">
        <v>0.46403139999999998</v>
      </c>
      <c r="CI180" s="2">
        <v>20.5020828</v>
      </c>
      <c r="CJ180" s="2">
        <v>0.84786170000000005</v>
      </c>
      <c r="CK180" s="2">
        <v>0.56082169999999998</v>
      </c>
      <c r="CL180" s="2">
        <v>0.28399000000000002</v>
      </c>
      <c r="CM180" s="2">
        <v>0.37007440000000003</v>
      </c>
      <c r="CO180" t="str">
        <f t="shared" si="206"/>
        <v>NM_Doña Ana0017</v>
      </c>
      <c r="CP180">
        <f t="shared" si="207"/>
        <v>34.5</v>
      </c>
      <c r="CQ180">
        <f t="shared" si="208"/>
        <v>0.5</v>
      </c>
      <c r="CR180">
        <f t="shared" si="209"/>
        <v>5.3252348999999999</v>
      </c>
      <c r="CS180">
        <f t="shared" si="210"/>
        <v>2.5482211000000001</v>
      </c>
      <c r="CT180">
        <f t="shared" si="211"/>
        <v>0.62495730000000005</v>
      </c>
      <c r="CU180">
        <f t="shared" si="212"/>
        <v>22.803896000000002</v>
      </c>
      <c r="CV180">
        <f t="shared" si="213"/>
        <v>1.3769089000000001</v>
      </c>
      <c r="CW180">
        <f t="shared" si="214"/>
        <v>0.4272687</v>
      </c>
      <c r="CX180">
        <f t="shared" si="215"/>
        <v>0.45902480000000001</v>
      </c>
      <c r="CY180">
        <f t="shared" si="216"/>
        <v>0.43448789999999998</v>
      </c>
      <c r="CZ180">
        <f t="shared" si="217"/>
        <v>2.5</v>
      </c>
      <c r="DA180">
        <f t="shared" si="218"/>
        <v>0.5</v>
      </c>
      <c r="DB180">
        <f t="shared" si="219"/>
        <v>7.8881887000000024</v>
      </c>
      <c r="DC180">
        <f t="shared" si="220"/>
        <v>-2.3573294000000011</v>
      </c>
      <c r="DD180">
        <f t="shared" si="221"/>
        <v>-4.4287800000000321E-2</v>
      </c>
      <c r="DE180">
        <f t="shared" si="222"/>
        <v>-3.2239937000000118</v>
      </c>
      <c r="DF180">
        <f t="shared" si="223"/>
        <v>0.24530769999999924</v>
      </c>
      <c r="DG180">
        <f t="shared" si="224"/>
        <v>5.0983000000000001E-3</v>
      </c>
      <c r="DH180">
        <f t="shared" si="225"/>
        <v>0.12373059999999991</v>
      </c>
      <c r="DI180">
        <f t="shared" si="226"/>
        <v>-0.23264799999999991</v>
      </c>
      <c r="DJ180">
        <f t="shared" si="227"/>
        <v>0.5</v>
      </c>
      <c r="DK180">
        <f t="shared" si="228"/>
        <v>0</v>
      </c>
      <c r="DL180">
        <f t="shared" si="229"/>
        <v>-1.6015487000000004</v>
      </c>
      <c r="DM180">
        <f t="shared" si="230"/>
        <v>0.59099010000000018</v>
      </c>
      <c r="DN180">
        <f t="shared" si="231"/>
        <v>7.0612000000001007E-3</v>
      </c>
      <c r="DO180">
        <f t="shared" si="232"/>
        <v>1.419832300000003</v>
      </c>
      <c r="DP180">
        <f t="shared" si="233"/>
        <v>-0.13787929999999982</v>
      </c>
      <c r="DQ180">
        <f t="shared" si="234"/>
        <v>0.10922939999999998</v>
      </c>
      <c r="DR180">
        <f t="shared" si="235"/>
        <v>-5.9853399999999946E-2</v>
      </c>
      <c r="DS180">
        <f t="shared" si="236"/>
        <v>0.10961070000000001</v>
      </c>
      <c r="DT180">
        <f t="shared" si="237"/>
        <v>0.70000000000000284</v>
      </c>
      <c r="DU180">
        <f t="shared" si="238"/>
        <v>0</v>
      </c>
      <c r="DV180">
        <f t="shared" si="239"/>
        <v>0.26513049999999971</v>
      </c>
      <c r="DW180">
        <f t="shared" si="240"/>
        <v>-1.4712299999999789E-2</v>
      </c>
      <c r="DX180">
        <f t="shared" si="241"/>
        <v>7.3895999999999962E-3</v>
      </c>
      <c r="DY180">
        <f t="shared" si="242"/>
        <v>0.34414680000000075</v>
      </c>
      <c r="DZ180">
        <f t="shared" si="243"/>
        <v>0.12829670000000015</v>
      </c>
      <c r="EA180">
        <f t="shared" si="244"/>
        <v>-0.17435819999999996</v>
      </c>
      <c r="EB180">
        <f t="shared" si="245"/>
        <v>5.3275899999999987E-2</v>
      </c>
      <c r="EC180">
        <f t="shared" si="246"/>
        <v>2.9826799999999987E-2</v>
      </c>
      <c r="ED180">
        <f t="shared" si="247"/>
        <v>0.10000000000000142</v>
      </c>
      <c r="EE180">
        <f t="shared" si="248"/>
        <v>0</v>
      </c>
      <c r="EF180">
        <f t="shared" si="249"/>
        <v>3.3506999999994846E-3</v>
      </c>
      <c r="EG180">
        <f t="shared" si="250"/>
        <v>2.549000000002799E-4</v>
      </c>
      <c r="EH180">
        <f t="shared" si="251"/>
        <v>5.6299000000000765E-3</v>
      </c>
      <c r="EI180">
        <f t="shared" si="252"/>
        <v>2.6155500000001553E-2</v>
      </c>
      <c r="EJ180">
        <f t="shared" si="253"/>
        <v>9.2670000000001362E-3</v>
      </c>
      <c r="EK180">
        <f t="shared" si="254"/>
        <v>7.7691999999999761E-3</v>
      </c>
      <c r="EL180">
        <f t="shared" si="255"/>
        <v>2.7869999999999839E-3</v>
      </c>
      <c r="EM180">
        <f t="shared" si="256"/>
        <v>0</v>
      </c>
      <c r="EN180">
        <f t="shared" si="257"/>
        <v>1</v>
      </c>
      <c r="EO180">
        <f t="shared" si="258"/>
        <v>0</v>
      </c>
      <c r="EP180">
        <f t="shared" si="259"/>
        <v>8.4023499999999807E-2</v>
      </c>
      <c r="EQ180">
        <f t="shared" si="260"/>
        <v>9.3899700000000141E-2</v>
      </c>
      <c r="ER180">
        <f t="shared" si="261"/>
        <v>9.2079700000000098E-2</v>
      </c>
      <c r="ES180">
        <f t="shared" si="262"/>
        <v>0.34077080000000137</v>
      </c>
      <c r="ET180">
        <f t="shared" si="263"/>
        <v>0.21512770000000003</v>
      </c>
      <c r="EU180">
        <f t="shared" si="264"/>
        <v>4.767579999999999E-2</v>
      </c>
      <c r="EV180">
        <f t="shared" si="265"/>
        <v>7.2466599999999992E-2</v>
      </c>
      <c r="EW180">
        <f t="shared" si="266"/>
        <v>0</v>
      </c>
      <c r="EX180">
        <f t="shared" si="267"/>
        <v>5.1000000000000014</v>
      </c>
      <c r="EY180">
        <f t="shared" si="268"/>
        <v>0</v>
      </c>
      <c r="EZ180">
        <f t="shared" si="269"/>
        <v>-1.5336008000000003</v>
      </c>
      <c r="FA180">
        <f t="shared" si="270"/>
        <v>1.6239713</v>
      </c>
      <c r="FB180">
        <f t="shared" si="271"/>
        <v>8.8438000000000017E-2</v>
      </c>
      <c r="FC180">
        <f t="shared" si="272"/>
        <v>4.5251236000000006</v>
      </c>
      <c r="FD180">
        <f t="shared" si="273"/>
        <v>4.3640900000000205E-2</v>
      </c>
      <c r="FE180">
        <f t="shared" si="274"/>
        <v>0.12611270000000002</v>
      </c>
      <c r="FF180">
        <f t="shared" si="275"/>
        <v>1.0360000000000036E-2</v>
      </c>
      <c r="FG180">
        <f t="shared" si="276"/>
        <v>0.14383269999999998</v>
      </c>
      <c r="FH180">
        <f t="shared" si="277"/>
        <v>9.3999999999999986</v>
      </c>
      <c r="FI180">
        <f t="shared" si="278"/>
        <v>0</v>
      </c>
      <c r="FJ180">
        <f t="shared" si="279"/>
        <v>-1.7150841000000003</v>
      </c>
      <c r="FK180">
        <f t="shared" si="280"/>
        <v>1.2359373000000002</v>
      </c>
      <c r="FL180">
        <f t="shared" si="281"/>
        <v>0.25366300000000003</v>
      </c>
      <c r="FM180">
        <f t="shared" si="282"/>
        <v>8.6181727000000024</v>
      </c>
      <c r="FN180">
        <f t="shared" si="283"/>
        <v>0.53374580000000005</v>
      </c>
      <c r="FO180">
        <f t="shared" si="284"/>
        <v>0.1234594</v>
      </c>
      <c r="FP180">
        <f t="shared" si="285"/>
        <v>0.17265780000000003</v>
      </c>
      <c r="FQ180">
        <f t="shared" si="286"/>
        <v>0.14032939999999999</v>
      </c>
      <c r="FR180">
        <f t="shared" si="287"/>
        <v>9</v>
      </c>
      <c r="FS180">
        <f t="shared" si="288"/>
        <v>0</v>
      </c>
      <c r="FT180">
        <f t="shared" si="289"/>
        <v>-0.90095759999999991</v>
      </c>
      <c r="FU180">
        <f t="shared" si="290"/>
        <v>1.1627929000000001</v>
      </c>
      <c r="FV180">
        <f t="shared" si="291"/>
        <v>5.4057800000000045E-2</v>
      </c>
      <c r="FW180">
        <f t="shared" si="292"/>
        <v>8.4518748000000024</v>
      </c>
      <c r="FX180">
        <f t="shared" si="293"/>
        <v>-0.18964479999999995</v>
      </c>
      <c r="FY180">
        <f t="shared" si="294"/>
        <v>0.31583510000000004</v>
      </c>
      <c r="FZ180">
        <f t="shared" si="295"/>
        <v>-9.1434499999999974E-2</v>
      </c>
      <c r="GA180">
        <f t="shared" si="296"/>
        <v>0.17912279999999997</v>
      </c>
      <c r="GB180">
        <f t="shared" si="297"/>
        <v>6.1999999999999993</v>
      </c>
      <c r="GC180">
        <f t="shared" si="298"/>
        <v>0</v>
      </c>
      <c r="GD180">
        <f t="shared" si="299"/>
        <v>2.8357326999999999</v>
      </c>
      <c r="GE180">
        <f t="shared" si="300"/>
        <v>0.21241660000000007</v>
      </c>
      <c r="GF180">
        <f t="shared" si="301"/>
        <v>0.16092590000000007</v>
      </c>
      <c r="GG180">
        <f t="shared" si="302"/>
        <v>2.3018132000000016</v>
      </c>
      <c r="GH180">
        <f t="shared" si="303"/>
        <v>0.52904720000000005</v>
      </c>
      <c r="GI180">
        <f t="shared" si="304"/>
        <v>-0.13355299999999998</v>
      </c>
      <c r="GJ180">
        <f t="shared" si="305"/>
        <v>0.17503479999999999</v>
      </c>
      <c r="GK180">
        <f t="shared" si="306"/>
        <v>6.4413499999999957E-2</v>
      </c>
    </row>
    <row r="181" spans="1:193" x14ac:dyDescent="0.25">
      <c r="A181" t="s">
        <v>523</v>
      </c>
      <c r="B181">
        <v>12.8</v>
      </c>
      <c r="C181">
        <v>0.5</v>
      </c>
      <c r="D181">
        <v>3.5394185</v>
      </c>
      <c r="E181">
        <v>1.3348614999999999</v>
      </c>
      <c r="F181">
        <v>0.63341919999999996</v>
      </c>
      <c r="G181">
        <v>4.1953721000000002</v>
      </c>
      <c r="H181">
        <v>1.5799321</v>
      </c>
      <c r="I181">
        <v>0.3284067</v>
      </c>
      <c r="J181">
        <v>0.53462739999999997</v>
      </c>
      <c r="K181">
        <v>0.16507340000000001</v>
      </c>
      <c r="L181" s="2">
        <v>12.4</v>
      </c>
      <c r="M181" s="2">
        <v>0.5</v>
      </c>
      <c r="N181" s="2">
        <v>4.1957936</v>
      </c>
      <c r="O181" s="2">
        <v>1.0189815</v>
      </c>
      <c r="P181" s="2">
        <v>0.61110410000000004</v>
      </c>
      <c r="Q181" s="2">
        <v>3.599129</v>
      </c>
      <c r="R181" s="2">
        <v>1.6772678999999999</v>
      </c>
      <c r="S181" s="2">
        <v>0.15719040000000001</v>
      </c>
      <c r="T181" s="2">
        <v>0.58602650000000001</v>
      </c>
      <c r="U181" s="2">
        <v>0.1212765</v>
      </c>
      <c r="V181" s="2">
        <v>12.6</v>
      </c>
      <c r="W181" s="2">
        <v>0.5</v>
      </c>
      <c r="X181" s="2">
        <v>3.5306494000000002</v>
      </c>
      <c r="Y181" s="2">
        <v>1.3111417999999999</v>
      </c>
      <c r="Z181" s="2">
        <v>0.63099280000000002</v>
      </c>
      <c r="AA181" s="2">
        <v>4.0956726000000003</v>
      </c>
      <c r="AB181" s="2">
        <v>1.5733836000000001</v>
      </c>
      <c r="AC181" s="2">
        <v>0.32772679999999998</v>
      </c>
      <c r="AD181" s="2">
        <v>0.53234490000000001</v>
      </c>
      <c r="AE181" s="2">
        <v>0.16507340000000001</v>
      </c>
      <c r="AF181" s="2">
        <v>12.7</v>
      </c>
      <c r="AG181" s="2">
        <v>0.5</v>
      </c>
      <c r="AH181" s="2">
        <v>3.5382285000000002</v>
      </c>
      <c r="AI181" s="2">
        <v>1.3344841999999999</v>
      </c>
      <c r="AJ181" s="2">
        <v>0.62787930000000003</v>
      </c>
      <c r="AK181" s="2">
        <v>4.1931295000000004</v>
      </c>
      <c r="AL181" s="2">
        <v>1.5677253</v>
      </c>
      <c r="AM181" s="2">
        <v>0.32362030000000003</v>
      </c>
      <c r="AN181" s="2">
        <v>0.5306265</v>
      </c>
      <c r="AO181" s="2">
        <v>0.16507340000000001</v>
      </c>
      <c r="AP181" s="2">
        <v>12.1</v>
      </c>
      <c r="AQ181" s="2">
        <v>0.5</v>
      </c>
      <c r="AR181" s="2">
        <v>3.6346153999999999</v>
      </c>
      <c r="AS181" s="2">
        <v>1.3325905</v>
      </c>
      <c r="AT181" s="2">
        <v>0.4542408</v>
      </c>
      <c r="AU181" s="2">
        <v>4.3659406000000001</v>
      </c>
      <c r="AV181" s="2">
        <v>1.0005035</v>
      </c>
      <c r="AW181" s="2">
        <v>0.33976479999999998</v>
      </c>
      <c r="AX181" s="2">
        <v>0.32778610000000002</v>
      </c>
      <c r="AY181" s="2">
        <v>0.21143500000000001</v>
      </c>
      <c r="AZ181" s="2">
        <v>11.1</v>
      </c>
      <c r="BA181" s="2">
        <v>0.5</v>
      </c>
      <c r="BB181" s="2">
        <v>4.1103386999999998</v>
      </c>
      <c r="BC181" s="2">
        <v>0.44594129999999998</v>
      </c>
      <c r="BD181" s="2">
        <v>0.46202969999999999</v>
      </c>
      <c r="BE181" s="2">
        <v>3.6673219000000001</v>
      </c>
      <c r="BF181" s="2">
        <v>1.1549959000000001</v>
      </c>
      <c r="BG181" s="2">
        <v>0.21475559999999999</v>
      </c>
      <c r="BH181" s="2">
        <v>0.39574789999999999</v>
      </c>
      <c r="BI181" s="2">
        <v>0.2080861</v>
      </c>
      <c r="BJ181" s="2">
        <v>11.4</v>
      </c>
      <c r="BK181" s="2">
        <v>0.5</v>
      </c>
      <c r="BL181" s="2">
        <v>3.7426065999999998</v>
      </c>
      <c r="BM181" s="2">
        <v>1.1339035</v>
      </c>
      <c r="BN181" s="2">
        <v>0.43115249999999999</v>
      </c>
      <c r="BO181" s="2">
        <v>3.7880392000000001</v>
      </c>
      <c r="BP181" s="2">
        <v>1.0803133</v>
      </c>
      <c r="BQ181" s="2">
        <v>0.22954459999999999</v>
      </c>
      <c r="BR181" s="2">
        <v>0.36518699999999998</v>
      </c>
      <c r="BS181" s="2">
        <v>0.1539249</v>
      </c>
      <c r="BT181" s="2">
        <v>8.3000000000000007</v>
      </c>
      <c r="BU181" s="2">
        <v>0.5</v>
      </c>
      <c r="BV181" s="2">
        <v>3.3807304</v>
      </c>
      <c r="BW181" s="2">
        <v>0.81529280000000004</v>
      </c>
      <c r="BX181" s="2">
        <v>0.46716449999999998</v>
      </c>
      <c r="BY181" s="2">
        <v>1.2579256999999999</v>
      </c>
      <c r="BZ181" s="2">
        <v>1.1615614999999999</v>
      </c>
      <c r="CA181" s="2">
        <v>0.25854260000000001</v>
      </c>
      <c r="CB181" s="2">
        <v>0.39327519999999999</v>
      </c>
      <c r="CC181" s="2">
        <v>0.14287330000000001</v>
      </c>
      <c r="CD181" s="2">
        <v>10.4</v>
      </c>
      <c r="CE181" s="2">
        <v>0.5</v>
      </c>
      <c r="CF181" s="2">
        <v>2.3601624999999999</v>
      </c>
      <c r="CG181" s="2">
        <v>1.05352</v>
      </c>
      <c r="CH181" s="2">
        <v>0.5000945</v>
      </c>
      <c r="CI181" s="2">
        <v>3.9395657000000002</v>
      </c>
      <c r="CJ181" s="2">
        <v>1.3650165999999999</v>
      </c>
      <c r="CK181" s="2">
        <v>0.10454330000000001</v>
      </c>
      <c r="CL181" s="2">
        <v>0.47728219999999999</v>
      </c>
      <c r="CM181" s="2">
        <v>0.12500700000000001</v>
      </c>
      <c r="CO181" t="str">
        <f t="shared" si="206"/>
        <v>NM_Doña Ana0025</v>
      </c>
      <c r="CP181">
        <f t="shared" si="207"/>
        <v>12.8</v>
      </c>
      <c r="CQ181">
        <f t="shared" si="208"/>
        <v>0.5</v>
      </c>
      <c r="CR181">
        <f t="shared" si="209"/>
        <v>3.5394185</v>
      </c>
      <c r="CS181">
        <f t="shared" si="210"/>
        <v>1.3348614999999999</v>
      </c>
      <c r="CT181">
        <f t="shared" si="211"/>
        <v>0.63341919999999996</v>
      </c>
      <c r="CU181">
        <f t="shared" si="212"/>
        <v>4.1953721000000002</v>
      </c>
      <c r="CV181">
        <f t="shared" si="213"/>
        <v>1.5799321</v>
      </c>
      <c r="CW181">
        <f t="shared" si="214"/>
        <v>0.3284067</v>
      </c>
      <c r="CX181">
        <f t="shared" si="215"/>
        <v>0.53462739999999997</v>
      </c>
      <c r="CY181">
        <f t="shared" si="216"/>
        <v>0.16507340000000001</v>
      </c>
      <c r="CZ181">
        <f t="shared" si="217"/>
        <v>1.399999999999995</v>
      </c>
      <c r="DA181">
        <f t="shared" si="218"/>
        <v>0.5</v>
      </c>
      <c r="DB181">
        <f t="shared" si="219"/>
        <v>3.7171955999999997</v>
      </c>
      <c r="DC181">
        <f t="shared" si="220"/>
        <v>-0.89817489999999967</v>
      </c>
      <c r="DD181">
        <f t="shared" si="221"/>
        <v>-0.24927619999999973</v>
      </c>
      <c r="DE181">
        <f t="shared" si="222"/>
        <v>-0.46088050000000003</v>
      </c>
      <c r="DF181">
        <f t="shared" si="223"/>
        <v>-0.47875709999999994</v>
      </c>
      <c r="DG181">
        <f t="shared" si="224"/>
        <v>-0.34315849999999998</v>
      </c>
      <c r="DH181">
        <f t="shared" si="225"/>
        <v>-0.13411549999999983</v>
      </c>
      <c r="DI181">
        <f t="shared" si="226"/>
        <v>0.13723579999999996</v>
      </c>
      <c r="DJ181">
        <f t="shared" si="227"/>
        <v>0.40000000000000036</v>
      </c>
      <c r="DK181">
        <f t="shared" si="228"/>
        <v>0</v>
      </c>
      <c r="DL181">
        <f t="shared" si="229"/>
        <v>-0.65637509999999999</v>
      </c>
      <c r="DM181">
        <f t="shared" si="230"/>
        <v>0.31587999999999994</v>
      </c>
      <c r="DN181">
        <f t="shared" si="231"/>
        <v>2.2315099999999921E-2</v>
      </c>
      <c r="DO181">
        <f t="shared" si="232"/>
        <v>0.59624310000000014</v>
      </c>
      <c r="DP181">
        <f t="shared" si="233"/>
        <v>-9.7335799999999972E-2</v>
      </c>
      <c r="DQ181">
        <f t="shared" si="234"/>
        <v>0.17121629999999999</v>
      </c>
      <c r="DR181">
        <f t="shared" si="235"/>
        <v>-5.1399100000000031E-2</v>
      </c>
      <c r="DS181">
        <f t="shared" si="236"/>
        <v>4.3796900000000014E-2</v>
      </c>
      <c r="DT181">
        <f t="shared" si="237"/>
        <v>0.20000000000000107</v>
      </c>
      <c r="DU181">
        <f t="shared" si="238"/>
        <v>0</v>
      </c>
      <c r="DV181">
        <f t="shared" si="239"/>
        <v>8.7690999999998631E-3</v>
      </c>
      <c r="DW181">
        <f t="shared" si="240"/>
        <v>2.371970000000001E-2</v>
      </c>
      <c r="DX181">
        <f t="shared" si="241"/>
        <v>2.4263999999999397E-3</v>
      </c>
      <c r="DY181">
        <f t="shared" si="242"/>
        <v>9.969949999999983E-2</v>
      </c>
      <c r="DZ181">
        <f t="shared" si="243"/>
        <v>6.5484999999998461E-3</v>
      </c>
      <c r="EA181">
        <f t="shared" si="244"/>
        <v>6.7990000000001105E-4</v>
      </c>
      <c r="EB181">
        <f t="shared" si="245"/>
        <v>2.2824999999999651E-3</v>
      </c>
      <c r="EC181">
        <f t="shared" si="246"/>
        <v>0</v>
      </c>
      <c r="ED181">
        <f t="shared" si="247"/>
        <v>0.10000000000000142</v>
      </c>
      <c r="EE181">
        <f t="shared" si="248"/>
        <v>0</v>
      </c>
      <c r="EF181">
        <f t="shared" si="249"/>
        <v>1.1899999999998023E-3</v>
      </c>
      <c r="EG181">
        <f t="shared" si="250"/>
        <v>3.7730000000002484E-4</v>
      </c>
      <c r="EH181">
        <f t="shared" si="251"/>
        <v>5.539899999999931E-3</v>
      </c>
      <c r="EI181">
        <f t="shared" si="252"/>
        <v>2.2425999999997615E-3</v>
      </c>
      <c r="EJ181">
        <f t="shared" si="253"/>
        <v>1.2206799999999962E-2</v>
      </c>
      <c r="EK181">
        <f t="shared" si="254"/>
        <v>4.7863999999999685E-3</v>
      </c>
      <c r="EL181">
        <f t="shared" si="255"/>
        <v>4.0008999999999739E-3</v>
      </c>
      <c r="EM181">
        <f t="shared" si="256"/>
        <v>0</v>
      </c>
      <c r="EN181">
        <f t="shared" si="257"/>
        <v>0.70000000000000107</v>
      </c>
      <c r="EO181">
        <f t="shared" si="258"/>
        <v>0</v>
      </c>
      <c r="EP181">
        <f t="shared" si="259"/>
        <v>-9.5196899999999918E-2</v>
      </c>
      <c r="EQ181">
        <f t="shared" si="260"/>
        <v>2.270999999999912E-3</v>
      </c>
      <c r="ER181">
        <f t="shared" si="261"/>
        <v>0.17917839999999996</v>
      </c>
      <c r="ES181">
        <f t="shared" si="262"/>
        <v>-0.1705684999999999</v>
      </c>
      <c r="ET181">
        <f t="shared" si="263"/>
        <v>0.57942859999999996</v>
      </c>
      <c r="EU181">
        <f t="shared" si="264"/>
        <v>-1.1358099999999982E-2</v>
      </c>
      <c r="EV181">
        <f t="shared" si="265"/>
        <v>0.20684129999999995</v>
      </c>
      <c r="EW181">
        <f t="shared" si="266"/>
        <v>-4.6361600000000003E-2</v>
      </c>
      <c r="EX181">
        <f t="shared" si="267"/>
        <v>1.7000000000000011</v>
      </c>
      <c r="EY181">
        <f t="shared" si="268"/>
        <v>0</v>
      </c>
      <c r="EZ181">
        <f t="shared" si="269"/>
        <v>-0.57092019999999977</v>
      </c>
      <c r="FA181">
        <f t="shared" si="270"/>
        <v>0.88892019999999994</v>
      </c>
      <c r="FB181">
        <f t="shared" si="271"/>
        <v>0.17138949999999997</v>
      </c>
      <c r="FC181">
        <f t="shared" si="272"/>
        <v>0.52805020000000003</v>
      </c>
      <c r="FD181">
        <f t="shared" si="273"/>
        <v>0.42493619999999988</v>
      </c>
      <c r="FE181">
        <f t="shared" si="274"/>
        <v>0.1136511</v>
      </c>
      <c r="FF181">
        <f t="shared" si="275"/>
        <v>0.13887949999999999</v>
      </c>
      <c r="FG181">
        <f t="shared" si="276"/>
        <v>-4.3012699999999987E-2</v>
      </c>
      <c r="FH181">
        <f t="shared" si="277"/>
        <v>1.4000000000000004</v>
      </c>
      <c r="FI181">
        <f t="shared" si="278"/>
        <v>0</v>
      </c>
      <c r="FJ181">
        <f t="shared" si="279"/>
        <v>-0.20318809999999976</v>
      </c>
      <c r="FK181">
        <f t="shared" si="280"/>
        <v>0.20095799999999997</v>
      </c>
      <c r="FL181">
        <f t="shared" si="281"/>
        <v>0.20226669999999997</v>
      </c>
      <c r="FM181">
        <f t="shared" si="282"/>
        <v>0.40733290000000011</v>
      </c>
      <c r="FN181">
        <f t="shared" si="283"/>
        <v>0.49961879999999992</v>
      </c>
      <c r="FO181">
        <f t="shared" si="284"/>
        <v>9.8862100000000008E-2</v>
      </c>
      <c r="FP181">
        <f t="shared" si="285"/>
        <v>0.16944039999999999</v>
      </c>
      <c r="FQ181">
        <f t="shared" si="286"/>
        <v>1.1148500000000006E-2</v>
      </c>
      <c r="FR181">
        <f t="shared" si="287"/>
        <v>4.5</v>
      </c>
      <c r="FS181">
        <f t="shared" si="288"/>
        <v>0</v>
      </c>
      <c r="FT181">
        <f t="shared" si="289"/>
        <v>0.1586881</v>
      </c>
      <c r="FU181">
        <f t="shared" si="290"/>
        <v>0.51956869999999988</v>
      </c>
      <c r="FV181">
        <f t="shared" si="291"/>
        <v>0.16625469999999998</v>
      </c>
      <c r="FW181">
        <f t="shared" si="292"/>
        <v>2.9374464000000002</v>
      </c>
      <c r="FX181">
        <f t="shared" si="293"/>
        <v>0.41837060000000004</v>
      </c>
      <c r="FY181">
        <f t="shared" si="294"/>
        <v>6.9864099999999985E-2</v>
      </c>
      <c r="FZ181">
        <f t="shared" si="295"/>
        <v>0.14135219999999998</v>
      </c>
      <c r="GA181">
        <f t="shared" si="296"/>
        <v>2.22001E-2</v>
      </c>
      <c r="GB181">
        <f t="shared" si="297"/>
        <v>2.4000000000000004</v>
      </c>
      <c r="GC181">
        <f t="shared" si="298"/>
        <v>0</v>
      </c>
      <c r="GD181">
        <f t="shared" si="299"/>
        <v>1.1792560000000001</v>
      </c>
      <c r="GE181">
        <f t="shared" si="300"/>
        <v>0.28134149999999991</v>
      </c>
      <c r="GF181">
        <f t="shared" si="301"/>
        <v>0.13332469999999996</v>
      </c>
      <c r="GG181">
        <f t="shared" si="302"/>
        <v>0.25580639999999999</v>
      </c>
      <c r="GH181">
        <f t="shared" si="303"/>
        <v>0.21491550000000004</v>
      </c>
      <c r="GI181">
        <f t="shared" si="304"/>
        <v>0.22386339999999999</v>
      </c>
      <c r="GJ181">
        <f t="shared" si="305"/>
        <v>5.7345199999999985E-2</v>
      </c>
      <c r="GK181">
        <f t="shared" si="306"/>
        <v>4.0066400000000002E-2</v>
      </c>
    </row>
    <row r="182" spans="1:193" x14ac:dyDescent="0.25">
      <c r="A182" t="s">
        <v>524</v>
      </c>
      <c r="B182">
        <v>10.3</v>
      </c>
      <c r="C182">
        <v>0.5</v>
      </c>
      <c r="D182">
        <v>1.7852503</v>
      </c>
      <c r="E182">
        <v>0.29755569999999998</v>
      </c>
      <c r="F182">
        <v>0.49941150000000001</v>
      </c>
      <c r="G182">
        <v>5.3542608999999999</v>
      </c>
      <c r="H182">
        <v>1.3653010000000001</v>
      </c>
      <c r="I182">
        <v>4.7729500000000001E-2</v>
      </c>
      <c r="J182">
        <v>0.48475550000000001</v>
      </c>
      <c r="K182">
        <v>1.5735800000000001E-2</v>
      </c>
      <c r="L182" s="2">
        <v>10.3</v>
      </c>
      <c r="M182" s="2">
        <v>0.5</v>
      </c>
      <c r="N182" s="2">
        <v>1.7511699999999999</v>
      </c>
      <c r="O182" s="2">
        <v>0.29755569999999998</v>
      </c>
      <c r="P182" s="2">
        <v>0.496778</v>
      </c>
      <c r="Q182" s="2">
        <v>5.3542608999999999</v>
      </c>
      <c r="R182" s="2">
        <v>1.3590101999999999</v>
      </c>
      <c r="S182" s="2">
        <v>4.6292199999999999E-2</v>
      </c>
      <c r="T182" s="2">
        <v>0.48257369999999999</v>
      </c>
      <c r="U182" s="2">
        <v>1.5735800000000001E-2</v>
      </c>
      <c r="V182" s="2">
        <v>8.8000000000000007</v>
      </c>
      <c r="W182" s="2">
        <v>0.5</v>
      </c>
      <c r="X182" s="2">
        <v>1.9448626</v>
      </c>
      <c r="Y182" s="2">
        <v>0.29312729999999998</v>
      </c>
      <c r="Z182" s="2">
        <v>0.47961189999999998</v>
      </c>
      <c r="AA182" s="2">
        <v>3.7247601000000001</v>
      </c>
      <c r="AB182" s="2">
        <v>1.4045501</v>
      </c>
      <c r="AC182" s="2">
        <v>4.2251700000000003E-2</v>
      </c>
      <c r="AD182" s="2">
        <v>0.4952722</v>
      </c>
      <c r="AE182" s="2">
        <v>8.3015999999999993E-3</v>
      </c>
      <c r="AF182" s="2">
        <v>10.3</v>
      </c>
      <c r="AG182" s="2">
        <v>0.5</v>
      </c>
      <c r="AH182" s="2">
        <v>1.6101141000000001</v>
      </c>
      <c r="AI182" s="2">
        <v>0.30569689999999999</v>
      </c>
      <c r="AJ182" s="2">
        <v>0.52565459999999997</v>
      </c>
      <c r="AK182" s="2">
        <v>5.3824700999999999</v>
      </c>
      <c r="AL182" s="2">
        <v>1.4373912</v>
      </c>
      <c r="AM182" s="2">
        <v>3.8014399999999997E-2</v>
      </c>
      <c r="AN182" s="2">
        <v>0.51068899999999995</v>
      </c>
      <c r="AO182" s="2">
        <v>1.6449800000000001E-2</v>
      </c>
      <c r="AP182" s="2">
        <v>9.6999999999999993</v>
      </c>
      <c r="AQ182" s="2">
        <v>0.5</v>
      </c>
      <c r="AR182" s="2">
        <v>1.6644152000000001</v>
      </c>
      <c r="AS182" s="2">
        <v>0.31829730000000001</v>
      </c>
      <c r="AT182" s="2">
        <v>0.37990479999999999</v>
      </c>
      <c r="AU182" s="2">
        <v>5.4641275</v>
      </c>
      <c r="AV182" s="2">
        <v>1.0224462000000001</v>
      </c>
      <c r="AW182" s="2">
        <v>3.1488799999999997E-2</v>
      </c>
      <c r="AX182" s="2">
        <v>0.36375790000000002</v>
      </c>
      <c r="AY182" s="2">
        <v>1.6500999999999998E-2</v>
      </c>
      <c r="AZ182" s="2">
        <v>10.1</v>
      </c>
      <c r="BA182" s="2">
        <v>0.5</v>
      </c>
      <c r="BB182" s="2">
        <v>1.7842370000000001</v>
      </c>
      <c r="BC182" s="2">
        <v>0.2120533</v>
      </c>
      <c r="BD182" s="2">
        <v>0.4872823</v>
      </c>
      <c r="BE182" s="2">
        <v>5.2497172000000001</v>
      </c>
      <c r="BF182" s="2">
        <v>1.3458623000000001</v>
      </c>
      <c r="BG182" s="2">
        <v>2.9198600000000002E-2</v>
      </c>
      <c r="BH182" s="2">
        <v>0.47947240000000002</v>
      </c>
      <c r="BI182" s="2">
        <v>1.5735800000000001E-2</v>
      </c>
      <c r="BJ182" s="2">
        <v>9.8000000000000007</v>
      </c>
      <c r="BK182" s="2">
        <v>0.5</v>
      </c>
      <c r="BL182" s="2">
        <v>1.6054679999999999</v>
      </c>
      <c r="BM182" s="2">
        <v>0.29552709999999999</v>
      </c>
      <c r="BN182" s="2">
        <v>0.4339808</v>
      </c>
      <c r="BO182" s="2">
        <v>5.3530106999999996</v>
      </c>
      <c r="BP182" s="2">
        <v>1.1861796</v>
      </c>
      <c r="BQ182" s="2">
        <v>3.48353E-2</v>
      </c>
      <c r="BR182" s="2">
        <v>0.42106890000000002</v>
      </c>
      <c r="BS182" s="2">
        <v>1.6449800000000001E-2</v>
      </c>
      <c r="BT182" s="2">
        <v>8.5</v>
      </c>
      <c r="BU182" s="2">
        <v>0.5</v>
      </c>
      <c r="BV182" s="2">
        <v>1.5685757</v>
      </c>
      <c r="BW182" s="2">
        <v>0.23559930000000001</v>
      </c>
      <c r="BX182" s="2">
        <v>0.3861812</v>
      </c>
      <c r="BY182" s="2">
        <v>4.4046744999999996</v>
      </c>
      <c r="BZ182" s="2">
        <v>1.0001966</v>
      </c>
      <c r="CA182" s="2">
        <v>7.2979500000000003E-2</v>
      </c>
      <c r="CB182" s="2">
        <v>0.35662189999999999</v>
      </c>
      <c r="CC182" s="2">
        <v>1.7524700000000001E-2</v>
      </c>
      <c r="CD182" s="2">
        <v>8.3000000000000007</v>
      </c>
      <c r="CE182" s="2">
        <v>0.5</v>
      </c>
      <c r="CF182" s="2">
        <v>1.0627564</v>
      </c>
      <c r="CG182" s="2">
        <v>0.27161930000000001</v>
      </c>
      <c r="CH182" s="2">
        <v>0.36292629999999998</v>
      </c>
      <c r="CI182" s="2">
        <v>4.7978864000000003</v>
      </c>
      <c r="CJ182" s="2">
        <v>0.99578639999999996</v>
      </c>
      <c r="CK182" s="2">
        <v>3.2518499999999999E-2</v>
      </c>
      <c r="CL182" s="2">
        <v>0.35284379999999999</v>
      </c>
      <c r="CM182" s="2">
        <v>1.4648599999999999E-2</v>
      </c>
      <c r="CO182" t="str">
        <f t="shared" si="206"/>
        <v>NM_Grant1002</v>
      </c>
      <c r="CP182">
        <f t="shared" si="207"/>
        <v>10.3</v>
      </c>
      <c r="CQ182">
        <f t="shared" si="208"/>
        <v>0.5</v>
      </c>
      <c r="CR182">
        <f t="shared" si="209"/>
        <v>1.7852503</v>
      </c>
      <c r="CS182">
        <f t="shared" si="210"/>
        <v>0.29755569999999998</v>
      </c>
      <c r="CT182">
        <f t="shared" si="211"/>
        <v>0.49941150000000001</v>
      </c>
      <c r="CU182">
        <f t="shared" si="212"/>
        <v>5.3542608999999999</v>
      </c>
      <c r="CV182">
        <f t="shared" si="213"/>
        <v>1.3653010000000001</v>
      </c>
      <c r="CW182">
        <f t="shared" si="214"/>
        <v>4.7729500000000001E-2</v>
      </c>
      <c r="CX182">
        <f t="shared" si="215"/>
        <v>0.48475550000000001</v>
      </c>
      <c r="CY182">
        <f t="shared" si="216"/>
        <v>1.5735800000000001E-2</v>
      </c>
      <c r="CZ182">
        <f t="shared" si="217"/>
        <v>3.6999999999999975</v>
      </c>
      <c r="DA182">
        <f t="shared" si="218"/>
        <v>0.5</v>
      </c>
      <c r="DB182">
        <f t="shared" si="219"/>
        <v>0.49484690000000042</v>
      </c>
      <c r="DC182">
        <f t="shared" si="220"/>
        <v>0.14658630000000011</v>
      </c>
      <c r="DD182">
        <f t="shared" si="221"/>
        <v>5.6439399999999862E-2</v>
      </c>
      <c r="DE182">
        <f t="shared" si="222"/>
        <v>2.2510811000000004</v>
      </c>
      <c r="DF182">
        <f t="shared" si="223"/>
        <v>0.19431559999999948</v>
      </c>
      <c r="DG182">
        <f t="shared" si="224"/>
        <v>-6.5275000000000194E-3</v>
      </c>
      <c r="DH182">
        <f t="shared" si="225"/>
        <v>6.9011299999999942E-2</v>
      </c>
      <c r="DI182">
        <f t="shared" si="226"/>
        <v>1.1196499999999993E-2</v>
      </c>
      <c r="DJ182">
        <f t="shared" si="227"/>
        <v>0</v>
      </c>
      <c r="DK182">
        <f t="shared" si="228"/>
        <v>0</v>
      </c>
      <c r="DL182">
        <f t="shared" si="229"/>
        <v>3.4080300000000063E-2</v>
      </c>
      <c r="DM182">
        <f t="shared" si="230"/>
        <v>0</v>
      </c>
      <c r="DN182">
        <f t="shared" si="231"/>
        <v>2.6335000000000108E-3</v>
      </c>
      <c r="DO182">
        <f t="shared" si="232"/>
        <v>0</v>
      </c>
      <c r="DP182">
        <f t="shared" si="233"/>
        <v>6.2908000000001518E-3</v>
      </c>
      <c r="DQ182">
        <f t="shared" si="234"/>
        <v>1.4373000000000025E-3</v>
      </c>
      <c r="DR182">
        <f t="shared" si="235"/>
        <v>2.1818000000000115E-3</v>
      </c>
      <c r="DS182">
        <f t="shared" si="236"/>
        <v>0</v>
      </c>
      <c r="DT182">
        <f t="shared" si="237"/>
        <v>1.5</v>
      </c>
      <c r="DU182">
        <f t="shared" si="238"/>
        <v>0</v>
      </c>
      <c r="DV182">
        <f t="shared" si="239"/>
        <v>-0.15961230000000004</v>
      </c>
      <c r="DW182">
        <f t="shared" si="240"/>
        <v>4.428399999999999E-3</v>
      </c>
      <c r="DX182">
        <f t="shared" si="241"/>
        <v>1.9799600000000028E-2</v>
      </c>
      <c r="DY182">
        <f t="shared" si="242"/>
        <v>1.6295007999999997</v>
      </c>
      <c r="DZ182">
        <f t="shared" si="243"/>
        <v>-3.9249099999999926E-2</v>
      </c>
      <c r="EA182">
        <f t="shared" si="244"/>
        <v>5.4777999999999979E-3</v>
      </c>
      <c r="EB182">
        <f t="shared" si="245"/>
        <v>-1.051669999999999E-2</v>
      </c>
      <c r="EC182">
        <f t="shared" si="246"/>
        <v>7.4342000000000019E-3</v>
      </c>
      <c r="ED182">
        <f t="shared" si="247"/>
        <v>0</v>
      </c>
      <c r="EE182">
        <f t="shared" si="248"/>
        <v>0</v>
      </c>
      <c r="EF182">
        <f t="shared" si="249"/>
        <v>0.17513619999999985</v>
      </c>
      <c r="EG182">
        <f t="shared" si="250"/>
        <v>-8.1412000000000151E-3</v>
      </c>
      <c r="EH182">
        <f t="shared" si="251"/>
        <v>-2.6243099999999964E-2</v>
      </c>
      <c r="EI182">
        <f t="shared" si="252"/>
        <v>-2.8209200000000045E-2</v>
      </c>
      <c r="EJ182">
        <f t="shared" si="253"/>
        <v>-7.2090199999999882E-2</v>
      </c>
      <c r="EK182">
        <f t="shared" si="254"/>
        <v>9.7151000000000043E-3</v>
      </c>
      <c r="EL182">
        <f t="shared" si="255"/>
        <v>-2.5933499999999943E-2</v>
      </c>
      <c r="EM182">
        <f t="shared" si="256"/>
        <v>-7.1399999999999936E-4</v>
      </c>
      <c r="EN182">
        <f t="shared" si="257"/>
        <v>0.60000000000000142</v>
      </c>
      <c r="EO182">
        <f t="shared" si="258"/>
        <v>0</v>
      </c>
      <c r="EP182">
        <f t="shared" si="259"/>
        <v>0.12083509999999986</v>
      </c>
      <c r="EQ182">
        <f t="shared" si="260"/>
        <v>-2.0741600000000027E-2</v>
      </c>
      <c r="ER182">
        <f t="shared" si="261"/>
        <v>0.11950670000000002</v>
      </c>
      <c r="ES182">
        <f t="shared" si="262"/>
        <v>-0.10986660000000015</v>
      </c>
      <c r="ET182">
        <f t="shared" si="263"/>
        <v>0.34285480000000002</v>
      </c>
      <c r="EU182">
        <f t="shared" si="264"/>
        <v>1.6240700000000004E-2</v>
      </c>
      <c r="EV182">
        <f t="shared" si="265"/>
        <v>0.12099759999999998</v>
      </c>
      <c r="EW182">
        <f t="shared" si="266"/>
        <v>-7.6519999999999713E-4</v>
      </c>
      <c r="EX182">
        <f t="shared" si="267"/>
        <v>0.20000000000000107</v>
      </c>
      <c r="EY182">
        <f t="shared" si="268"/>
        <v>0</v>
      </c>
      <c r="EZ182">
        <f t="shared" si="269"/>
        <v>1.0132999999998837E-3</v>
      </c>
      <c r="FA182">
        <f t="shared" si="270"/>
        <v>8.5502399999999978E-2</v>
      </c>
      <c r="FB182">
        <f t="shared" si="271"/>
        <v>1.2129200000000007E-2</v>
      </c>
      <c r="FC182">
        <f t="shared" si="272"/>
        <v>0.1045436999999998</v>
      </c>
      <c r="FD182">
        <f t="shared" si="273"/>
        <v>1.9438700000000031E-2</v>
      </c>
      <c r="FE182">
        <f t="shared" si="274"/>
        <v>1.8530899999999999E-2</v>
      </c>
      <c r="FF182">
        <f t="shared" si="275"/>
        <v>5.283099999999985E-3</v>
      </c>
      <c r="FG182">
        <f t="shared" si="276"/>
        <v>0</v>
      </c>
      <c r="FH182">
        <f t="shared" si="277"/>
        <v>0.5</v>
      </c>
      <c r="FI182">
        <f t="shared" si="278"/>
        <v>0</v>
      </c>
      <c r="FJ182">
        <f t="shared" si="279"/>
        <v>0.17978230000000006</v>
      </c>
      <c r="FK182">
        <f t="shared" si="280"/>
        <v>2.0285999999999915E-3</v>
      </c>
      <c r="FL182">
        <f t="shared" si="281"/>
        <v>6.5430700000000008E-2</v>
      </c>
      <c r="FM182">
        <f t="shared" si="282"/>
        <v>1.2502000000003122E-3</v>
      </c>
      <c r="FN182">
        <f t="shared" si="283"/>
        <v>0.1791214000000001</v>
      </c>
      <c r="FO182">
        <f t="shared" si="284"/>
        <v>1.2894200000000001E-2</v>
      </c>
      <c r="FP182">
        <f t="shared" si="285"/>
        <v>6.3686599999999982E-2</v>
      </c>
      <c r="FQ182">
        <f t="shared" si="286"/>
        <v>-7.1399999999999936E-4</v>
      </c>
      <c r="FR182">
        <f t="shared" si="287"/>
        <v>1.8000000000000007</v>
      </c>
      <c r="FS182">
        <f t="shared" si="288"/>
        <v>0</v>
      </c>
      <c r="FT182">
        <f t="shared" si="289"/>
        <v>0.21667459999999994</v>
      </c>
      <c r="FU182">
        <f t="shared" si="290"/>
        <v>6.1956399999999967E-2</v>
      </c>
      <c r="FV182">
        <f t="shared" si="291"/>
        <v>0.11323030000000001</v>
      </c>
      <c r="FW182">
        <f t="shared" si="292"/>
        <v>0.94958640000000027</v>
      </c>
      <c r="FX182">
        <f t="shared" si="293"/>
        <v>0.36510440000000011</v>
      </c>
      <c r="FY182">
        <f t="shared" si="294"/>
        <v>-2.5250000000000002E-2</v>
      </c>
      <c r="FZ182">
        <f t="shared" si="295"/>
        <v>0.12813360000000001</v>
      </c>
      <c r="GA182">
        <f t="shared" si="296"/>
        <v>-1.7888999999999995E-3</v>
      </c>
      <c r="GB182">
        <f t="shared" si="297"/>
        <v>2</v>
      </c>
      <c r="GC182">
        <f t="shared" si="298"/>
        <v>0</v>
      </c>
      <c r="GD182">
        <f t="shared" si="299"/>
        <v>0.72249389999999991</v>
      </c>
      <c r="GE182">
        <f t="shared" si="300"/>
        <v>2.5936399999999971E-2</v>
      </c>
      <c r="GF182">
        <f t="shared" si="301"/>
        <v>0.13648520000000003</v>
      </c>
      <c r="GG182">
        <f t="shared" si="302"/>
        <v>0.55637449999999955</v>
      </c>
      <c r="GH182">
        <f t="shared" si="303"/>
        <v>0.36951460000000014</v>
      </c>
      <c r="GI182">
        <f t="shared" si="304"/>
        <v>1.5211000000000002E-2</v>
      </c>
      <c r="GJ182">
        <f t="shared" si="305"/>
        <v>0.13191170000000002</v>
      </c>
      <c r="GK182">
        <f t="shared" si="306"/>
        <v>1.0872000000000017E-3</v>
      </c>
    </row>
    <row r="183" spans="1:193" x14ac:dyDescent="0.25">
      <c r="A183" t="s">
        <v>525</v>
      </c>
      <c r="B183">
        <v>9.6</v>
      </c>
      <c r="C183">
        <v>0.5</v>
      </c>
      <c r="D183">
        <v>1.2609336</v>
      </c>
      <c r="E183">
        <v>0.87868889999999999</v>
      </c>
      <c r="F183">
        <v>0.44042579999999998</v>
      </c>
      <c r="G183">
        <v>4.9185895999999998</v>
      </c>
      <c r="H183">
        <v>1.0283628</v>
      </c>
      <c r="I183">
        <v>0.2416421</v>
      </c>
      <c r="J183">
        <v>0.37773230000000002</v>
      </c>
      <c r="K183">
        <v>2.02904E-2</v>
      </c>
      <c r="L183" s="2">
        <v>9.6</v>
      </c>
      <c r="M183" s="2">
        <v>0.5</v>
      </c>
      <c r="N183" s="2">
        <v>1.2344252</v>
      </c>
      <c r="O183" s="2">
        <v>0.87868889999999999</v>
      </c>
      <c r="P183" s="2">
        <v>0.43317169999999999</v>
      </c>
      <c r="Q183" s="2">
        <v>4.9185895999999998</v>
      </c>
      <c r="R183" s="2">
        <v>1.0094601999999999</v>
      </c>
      <c r="S183" s="2">
        <v>0.23997479999999999</v>
      </c>
      <c r="T183" s="2">
        <v>0.37067630000000001</v>
      </c>
      <c r="U183" s="2">
        <v>2.02904E-2</v>
      </c>
      <c r="V183" s="2">
        <v>9.3000000000000007</v>
      </c>
      <c r="W183" s="2">
        <v>0.5</v>
      </c>
      <c r="X183" s="2">
        <v>1.469427</v>
      </c>
      <c r="Y183" s="2">
        <v>0.46016380000000001</v>
      </c>
      <c r="Z183" s="2">
        <v>0.54082980000000003</v>
      </c>
      <c r="AA183" s="2">
        <v>4.1843538000000002</v>
      </c>
      <c r="AB183" s="2">
        <v>1.5862615</v>
      </c>
      <c r="AC183" s="2">
        <v>0</v>
      </c>
      <c r="AD183" s="2">
        <v>0.57020249999999995</v>
      </c>
      <c r="AE183" s="2">
        <v>1.9390899999999999E-2</v>
      </c>
      <c r="AF183" s="2">
        <v>9.6</v>
      </c>
      <c r="AG183" s="2">
        <v>0.5</v>
      </c>
      <c r="AH183" s="2">
        <v>1.2603636</v>
      </c>
      <c r="AI183" s="2">
        <v>0.87857149999999995</v>
      </c>
      <c r="AJ183" s="2">
        <v>0.43198379999999997</v>
      </c>
      <c r="AK183" s="2">
        <v>4.9163503999999998</v>
      </c>
      <c r="AL183" s="2">
        <v>1.0212791000000001</v>
      </c>
      <c r="AM183" s="2">
        <v>0.22134419999999999</v>
      </c>
      <c r="AN183" s="2">
        <v>0.37296699999999999</v>
      </c>
      <c r="AO183" s="2">
        <v>2.02904E-2</v>
      </c>
      <c r="AP183" s="2">
        <v>9.1</v>
      </c>
      <c r="AQ183" s="2">
        <v>0.5</v>
      </c>
      <c r="AR183" s="2">
        <v>1.2282516999999999</v>
      </c>
      <c r="AS183" s="2">
        <v>0.83847119999999997</v>
      </c>
      <c r="AT183" s="2">
        <v>0.3637087</v>
      </c>
      <c r="AU183" s="2">
        <v>4.792141</v>
      </c>
      <c r="AV183" s="2">
        <v>0.84724350000000004</v>
      </c>
      <c r="AW183" s="2">
        <v>0.202931</v>
      </c>
      <c r="AX183" s="2">
        <v>0.31521969999999999</v>
      </c>
      <c r="AY183" s="2">
        <v>1.9998499999999999E-2</v>
      </c>
      <c r="AZ183" s="2">
        <v>8.1999999999999993</v>
      </c>
      <c r="BA183" s="2">
        <v>0.5</v>
      </c>
      <c r="BB183" s="2">
        <v>1.2598315</v>
      </c>
      <c r="BC183" s="2">
        <v>0.27461550000000001</v>
      </c>
      <c r="BD183" s="2">
        <v>0.38629330000000001</v>
      </c>
      <c r="BE183" s="2">
        <v>4.3506079</v>
      </c>
      <c r="BF183" s="2">
        <v>1.0020427999999999</v>
      </c>
      <c r="BG183" s="2">
        <v>8.7349399999999994E-2</v>
      </c>
      <c r="BH183" s="2">
        <v>0.3593711</v>
      </c>
      <c r="BI183" s="2">
        <v>2.0442499999999999E-2</v>
      </c>
      <c r="BJ183" s="2">
        <v>9.4</v>
      </c>
      <c r="BK183" s="2">
        <v>0.5</v>
      </c>
      <c r="BL183" s="2">
        <v>1.0884484999999999</v>
      </c>
      <c r="BM183" s="2">
        <v>0.87388489999999996</v>
      </c>
      <c r="BN183" s="2">
        <v>0.42954550000000002</v>
      </c>
      <c r="BO183" s="2">
        <v>4.8970389000000001</v>
      </c>
      <c r="BP183" s="2">
        <v>1.049553</v>
      </c>
      <c r="BQ183" s="2">
        <v>0.23910490000000001</v>
      </c>
      <c r="BR183" s="2">
        <v>0.37875140000000002</v>
      </c>
      <c r="BS183" s="2">
        <v>2.0035500000000001E-2</v>
      </c>
      <c r="BT183" s="2">
        <v>5.8</v>
      </c>
      <c r="BU183" s="2">
        <v>0.5</v>
      </c>
      <c r="BV183" s="2">
        <v>0.71479029999999999</v>
      </c>
      <c r="BW183" s="2">
        <v>0.75579350000000001</v>
      </c>
      <c r="BX183" s="2">
        <v>0.42137380000000002</v>
      </c>
      <c r="BY183" s="2">
        <v>1.8112341000000001</v>
      </c>
      <c r="BZ183" s="2">
        <v>0.97873529999999997</v>
      </c>
      <c r="CA183" s="2">
        <v>0.2377155</v>
      </c>
      <c r="CB183" s="2">
        <v>0.36100860000000001</v>
      </c>
      <c r="CC183" s="2">
        <v>2.0515499999999999E-2</v>
      </c>
      <c r="CD183" s="2">
        <v>8.3000000000000007</v>
      </c>
      <c r="CE183" s="2">
        <v>0.5</v>
      </c>
      <c r="CF183" s="2">
        <v>0.4220911</v>
      </c>
      <c r="CG183" s="2">
        <v>1.3110849</v>
      </c>
      <c r="CH183" s="2">
        <v>0.2454952</v>
      </c>
      <c r="CI183" s="2">
        <v>4.9783505999999997</v>
      </c>
      <c r="CJ183" s="2">
        <v>0.23887169999999999</v>
      </c>
      <c r="CK183" s="2">
        <v>0.54013990000000001</v>
      </c>
      <c r="CL183" s="2">
        <v>0.1190129</v>
      </c>
      <c r="CM183" s="2">
        <v>1.86816E-2</v>
      </c>
      <c r="CO183" t="str">
        <f t="shared" si="206"/>
        <v>NM_Sandoval1003</v>
      </c>
      <c r="CP183">
        <f t="shared" si="207"/>
        <v>9.6</v>
      </c>
      <c r="CQ183">
        <f t="shared" si="208"/>
        <v>0.5</v>
      </c>
      <c r="CR183">
        <f t="shared" si="209"/>
        <v>1.2609336</v>
      </c>
      <c r="CS183">
        <f t="shared" si="210"/>
        <v>0.87868889999999999</v>
      </c>
      <c r="CT183">
        <f t="shared" si="211"/>
        <v>0.44042579999999998</v>
      </c>
      <c r="CU183">
        <f t="shared" si="212"/>
        <v>4.9185895999999998</v>
      </c>
      <c r="CV183">
        <f t="shared" si="213"/>
        <v>1.0283628</v>
      </c>
      <c r="CW183">
        <f t="shared" si="214"/>
        <v>0.2416421</v>
      </c>
      <c r="CX183">
        <f t="shared" si="215"/>
        <v>0.37773230000000002</v>
      </c>
      <c r="CY183">
        <f t="shared" si="216"/>
        <v>2.02904E-2</v>
      </c>
      <c r="CZ183">
        <f t="shared" si="217"/>
        <v>2.1000000000000023</v>
      </c>
      <c r="DA183">
        <f t="shared" si="218"/>
        <v>0.5</v>
      </c>
      <c r="DB183">
        <f t="shared" si="219"/>
        <v>-0.14890629999999994</v>
      </c>
      <c r="DC183">
        <f t="shared" si="220"/>
        <v>0.12045189999999995</v>
      </c>
      <c r="DD183">
        <f t="shared" si="221"/>
        <v>0.16942120000000016</v>
      </c>
      <c r="DE183">
        <f t="shared" si="222"/>
        <v>0.41853910000000116</v>
      </c>
      <c r="DF183">
        <f t="shared" si="223"/>
        <v>0.53490749999999976</v>
      </c>
      <c r="DG183">
        <f t="shared" si="224"/>
        <v>7.7065000000000078E-2</v>
      </c>
      <c r="DH183">
        <f t="shared" si="225"/>
        <v>0.2030833999999998</v>
      </c>
      <c r="DI183">
        <f t="shared" si="226"/>
        <v>1.7612499999999996E-2</v>
      </c>
      <c r="DJ183">
        <f t="shared" si="227"/>
        <v>0</v>
      </c>
      <c r="DK183">
        <f t="shared" si="228"/>
        <v>0</v>
      </c>
      <c r="DL183">
        <f t="shared" si="229"/>
        <v>2.6508399999999988E-2</v>
      </c>
      <c r="DM183">
        <f t="shared" si="230"/>
        <v>0</v>
      </c>
      <c r="DN183">
        <f t="shared" si="231"/>
        <v>7.2540999999999856E-3</v>
      </c>
      <c r="DO183">
        <f t="shared" si="232"/>
        <v>0</v>
      </c>
      <c r="DP183">
        <f t="shared" si="233"/>
        <v>1.8902600000000103E-2</v>
      </c>
      <c r="DQ183">
        <f t="shared" si="234"/>
        <v>1.6673000000000104E-3</v>
      </c>
      <c r="DR183">
        <f t="shared" si="235"/>
        <v>7.0560000000000067E-3</v>
      </c>
      <c r="DS183">
        <f t="shared" si="236"/>
        <v>0</v>
      </c>
      <c r="DT183">
        <f t="shared" si="237"/>
        <v>0.29999999999999893</v>
      </c>
      <c r="DU183">
        <f t="shared" si="238"/>
        <v>0</v>
      </c>
      <c r="DV183">
        <f t="shared" si="239"/>
        <v>-0.20849340000000005</v>
      </c>
      <c r="DW183">
        <f t="shared" si="240"/>
        <v>0.41852509999999998</v>
      </c>
      <c r="DX183">
        <f t="shared" si="241"/>
        <v>-0.10040400000000005</v>
      </c>
      <c r="DY183">
        <f t="shared" si="242"/>
        <v>0.73423579999999955</v>
      </c>
      <c r="DZ183">
        <f t="shared" si="243"/>
        <v>-0.55789869999999997</v>
      </c>
      <c r="EA183">
        <f t="shared" si="244"/>
        <v>0.2416421</v>
      </c>
      <c r="EB183">
        <f t="shared" si="245"/>
        <v>-0.19247019999999992</v>
      </c>
      <c r="EC183">
        <f t="shared" si="246"/>
        <v>8.9950000000000099E-4</v>
      </c>
      <c r="ED183">
        <f t="shared" si="247"/>
        <v>0</v>
      </c>
      <c r="EE183">
        <f t="shared" si="248"/>
        <v>0</v>
      </c>
      <c r="EF183">
        <f t="shared" si="249"/>
        <v>5.6999999999995943E-4</v>
      </c>
      <c r="EG183">
        <f t="shared" si="250"/>
        <v>1.1740000000004525E-4</v>
      </c>
      <c r="EH183">
        <f t="shared" si="251"/>
        <v>8.4420000000000051E-3</v>
      </c>
      <c r="EI183">
        <f t="shared" si="252"/>
        <v>2.2391999999999967E-3</v>
      </c>
      <c r="EJ183">
        <f t="shared" si="253"/>
        <v>7.0836999999999151E-3</v>
      </c>
      <c r="EK183">
        <f t="shared" si="254"/>
        <v>2.0297900000000008E-2</v>
      </c>
      <c r="EL183">
        <f t="shared" si="255"/>
        <v>4.7653000000000278E-3</v>
      </c>
      <c r="EM183">
        <f t="shared" si="256"/>
        <v>0</v>
      </c>
      <c r="EN183">
        <f t="shared" si="257"/>
        <v>0.5</v>
      </c>
      <c r="EO183">
        <f t="shared" si="258"/>
        <v>0</v>
      </c>
      <c r="EP183">
        <f t="shared" si="259"/>
        <v>3.2681900000000041E-2</v>
      </c>
      <c r="EQ183">
        <f t="shared" si="260"/>
        <v>4.0217700000000023E-2</v>
      </c>
      <c r="ER183">
        <f t="shared" si="261"/>
        <v>7.6717099999999983E-2</v>
      </c>
      <c r="ES183">
        <f t="shared" si="262"/>
        <v>0.1264485999999998</v>
      </c>
      <c r="ET183">
        <f t="shared" si="263"/>
        <v>0.18111929999999998</v>
      </c>
      <c r="EU183">
        <f t="shared" si="264"/>
        <v>3.8711099999999998E-2</v>
      </c>
      <c r="EV183">
        <f t="shared" si="265"/>
        <v>6.2512600000000029E-2</v>
      </c>
      <c r="EW183">
        <f t="shared" si="266"/>
        <v>2.9190000000000119E-4</v>
      </c>
      <c r="EX183">
        <f t="shared" si="267"/>
        <v>1.4000000000000004</v>
      </c>
      <c r="EY183">
        <f t="shared" si="268"/>
        <v>0</v>
      </c>
      <c r="EZ183">
        <f t="shared" si="269"/>
        <v>1.1020999999999948E-3</v>
      </c>
      <c r="FA183">
        <f t="shared" si="270"/>
        <v>0.60407339999999998</v>
      </c>
      <c r="FB183">
        <f t="shared" si="271"/>
        <v>5.4132499999999972E-2</v>
      </c>
      <c r="FC183">
        <f t="shared" si="272"/>
        <v>0.56798169999999981</v>
      </c>
      <c r="FD183">
        <f t="shared" si="273"/>
        <v>2.6320000000000121E-2</v>
      </c>
      <c r="FE183">
        <f t="shared" si="274"/>
        <v>0.1542927</v>
      </c>
      <c r="FF183">
        <f t="shared" si="275"/>
        <v>1.8361200000000022E-2</v>
      </c>
      <c r="FG183">
        <f t="shared" si="276"/>
        <v>-1.5209999999999876E-4</v>
      </c>
      <c r="FH183">
        <f t="shared" si="277"/>
        <v>0.19999999999999929</v>
      </c>
      <c r="FI183">
        <f t="shared" si="278"/>
        <v>0</v>
      </c>
      <c r="FJ183">
        <f t="shared" si="279"/>
        <v>0.17248510000000006</v>
      </c>
      <c r="FK183">
        <f t="shared" si="280"/>
        <v>4.8040000000000305E-3</v>
      </c>
      <c r="FL183">
        <f t="shared" si="281"/>
        <v>1.0880299999999954E-2</v>
      </c>
      <c r="FM183">
        <f t="shared" si="282"/>
        <v>2.1550699999999701E-2</v>
      </c>
      <c r="FN183">
        <f t="shared" si="283"/>
        <v>-2.1190199999999937E-2</v>
      </c>
      <c r="FO183">
        <f t="shared" si="284"/>
        <v>2.5371999999999895E-3</v>
      </c>
      <c r="FP183">
        <f t="shared" si="285"/>
        <v>-1.019099999999995E-3</v>
      </c>
      <c r="FQ183">
        <f t="shared" si="286"/>
        <v>2.5489999999999888E-4</v>
      </c>
      <c r="FR183">
        <f t="shared" si="287"/>
        <v>3.8</v>
      </c>
      <c r="FS183">
        <f t="shared" si="288"/>
        <v>0</v>
      </c>
      <c r="FT183">
        <f t="shared" si="289"/>
        <v>0.5461433</v>
      </c>
      <c r="FU183">
        <f t="shared" si="290"/>
        <v>0.12289539999999999</v>
      </c>
      <c r="FV183">
        <f t="shared" si="291"/>
        <v>1.9051999999999958E-2</v>
      </c>
      <c r="FW183">
        <f t="shared" si="292"/>
        <v>3.1073554999999997</v>
      </c>
      <c r="FX183">
        <f t="shared" si="293"/>
        <v>4.9627500000000047E-2</v>
      </c>
      <c r="FY183">
        <f t="shared" si="294"/>
        <v>3.9266000000000023E-3</v>
      </c>
      <c r="FZ183">
        <f t="shared" si="295"/>
        <v>1.6723700000000008E-2</v>
      </c>
      <c r="GA183">
        <f t="shared" si="296"/>
        <v>-2.2509999999999891E-4</v>
      </c>
      <c r="GB183">
        <f t="shared" si="297"/>
        <v>1.2999999999999989</v>
      </c>
      <c r="GC183">
        <f t="shared" si="298"/>
        <v>0</v>
      </c>
      <c r="GD183">
        <f t="shared" si="299"/>
        <v>0.83884249999999994</v>
      </c>
      <c r="GE183">
        <f t="shared" si="300"/>
        <v>-0.432396</v>
      </c>
      <c r="GF183">
        <f t="shared" si="301"/>
        <v>0.19493059999999998</v>
      </c>
      <c r="GG183">
        <f t="shared" si="302"/>
        <v>-5.9760999999999953E-2</v>
      </c>
      <c r="GH183">
        <f t="shared" si="303"/>
        <v>0.7894911</v>
      </c>
      <c r="GI183">
        <f t="shared" si="304"/>
        <v>-0.29849780000000004</v>
      </c>
      <c r="GJ183">
        <f t="shared" si="305"/>
        <v>0.25871940000000004</v>
      </c>
      <c r="GK183">
        <f t="shared" si="306"/>
        <v>1.6088000000000005E-3</v>
      </c>
    </row>
    <row r="184" spans="1:193" x14ac:dyDescent="0.25">
      <c r="A184" t="s">
        <v>526</v>
      </c>
      <c r="B184">
        <v>8.4</v>
      </c>
      <c r="C184">
        <v>0.5</v>
      </c>
      <c r="D184">
        <v>1.6970803000000001</v>
      </c>
      <c r="E184">
        <v>0.43776900000000002</v>
      </c>
      <c r="F184">
        <v>0.47359440000000003</v>
      </c>
      <c r="G184">
        <v>3.6309133</v>
      </c>
      <c r="H184">
        <v>1.0761851</v>
      </c>
      <c r="I184">
        <v>0.29471069999999999</v>
      </c>
      <c r="J184">
        <v>0.36213990000000001</v>
      </c>
      <c r="K184">
        <v>5.3857000000000002E-3</v>
      </c>
      <c r="L184" s="2">
        <v>8.4</v>
      </c>
      <c r="M184" s="2">
        <v>0.5</v>
      </c>
      <c r="N184" s="2">
        <v>1.6782775000000001</v>
      </c>
      <c r="O184" s="2">
        <v>0.43776900000000002</v>
      </c>
      <c r="P184" s="2">
        <v>0.46940549999999998</v>
      </c>
      <c r="Q184" s="2">
        <v>3.6309133</v>
      </c>
      <c r="R184" s="2">
        <v>1.0666399</v>
      </c>
      <c r="S184" s="2">
        <v>0.29209800000000002</v>
      </c>
      <c r="T184" s="2">
        <v>0.35889209999999999</v>
      </c>
      <c r="U184" s="2">
        <v>5.3857000000000002E-3</v>
      </c>
      <c r="V184" s="2">
        <v>7.3</v>
      </c>
      <c r="W184" s="2">
        <v>0.5</v>
      </c>
      <c r="X184" s="2">
        <v>2.6242649999999998</v>
      </c>
      <c r="Y184" s="2">
        <v>0.23683129999999999</v>
      </c>
      <c r="Z184" s="2">
        <v>0.43365169999999997</v>
      </c>
      <c r="AA184" s="2">
        <v>1.912612</v>
      </c>
      <c r="AB184" s="2">
        <v>1.0961571999999999</v>
      </c>
      <c r="AC184" s="2">
        <v>0.14876639999999999</v>
      </c>
      <c r="AD184" s="2">
        <v>0.38850950000000001</v>
      </c>
      <c r="AE184" s="2">
        <v>4.9585999999999996E-3</v>
      </c>
      <c r="AF184" s="2">
        <v>8.4</v>
      </c>
      <c r="AG184" s="2">
        <v>0.5</v>
      </c>
      <c r="AH184" s="2">
        <v>1.6963694</v>
      </c>
      <c r="AI184" s="2">
        <v>0.43770750000000003</v>
      </c>
      <c r="AJ184" s="2">
        <v>0.46137359999999999</v>
      </c>
      <c r="AK184" s="2">
        <v>3.6286494999999999</v>
      </c>
      <c r="AL184" s="2">
        <v>1.0681963000000001</v>
      </c>
      <c r="AM184" s="2">
        <v>0.26253270000000001</v>
      </c>
      <c r="AN184" s="2">
        <v>0.3615775</v>
      </c>
      <c r="AO184" s="2">
        <v>5.3857000000000002E-3</v>
      </c>
      <c r="AP184" s="2">
        <v>8</v>
      </c>
      <c r="AQ184" s="2">
        <v>0.5</v>
      </c>
      <c r="AR184" s="2">
        <v>1.1638827</v>
      </c>
      <c r="AS184" s="2">
        <v>0.51753859999999996</v>
      </c>
      <c r="AT184" s="2">
        <v>0.37415179999999998</v>
      </c>
      <c r="AU184" s="2">
        <v>4.1356449</v>
      </c>
      <c r="AV184" s="2">
        <v>0.81755100000000003</v>
      </c>
      <c r="AW184" s="2">
        <v>0.26495750000000001</v>
      </c>
      <c r="AX184" s="2">
        <v>0.2691865</v>
      </c>
      <c r="AY184" s="2">
        <v>5.3077999999999997E-3</v>
      </c>
      <c r="AZ184" s="2">
        <v>7.5</v>
      </c>
      <c r="BA184" s="2">
        <v>0.5</v>
      </c>
      <c r="BB184" s="2">
        <v>2.2805471000000002</v>
      </c>
      <c r="BC184" s="2">
        <v>0.16243779999999999</v>
      </c>
      <c r="BD184" s="2">
        <v>0.44196079999999999</v>
      </c>
      <c r="BE184" s="2">
        <v>2.5437409999999998</v>
      </c>
      <c r="BF184" s="2">
        <v>1.1661018000000001</v>
      </c>
      <c r="BG184" s="2">
        <v>7.5348499999999999E-2</v>
      </c>
      <c r="BH184" s="2">
        <v>0.41969099999999998</v>
      </c>
      <c r="BI184" s="2">
        <v>5.2278000000000003E-3</v>
      </c>
      <c r="BJ184" s="2">
        <v>8.3000000000000007</v>
      </c>
      <c r="BK184" s="2">
        <v>0.5</v>
      </c>
      <c r="BL184" s="2">
        <v>1.6955861000000001</v>
      </c>
      <c r="BM184" s="2">
        <v>0.4351776</v>
      </c>
      <c r="BN184" s="2">
        <v>0.44554310000000003</v>
      </c>
      <c r="BO184" s="2">
        <v>3.6192861000000001</v>
      </c>
      <c r="BP184" s="2">
        <v>1.0029554000000001</v>
      </c>
      <c r="BQ184" s="2">
        <v>0.2895896</v>
      </c>
      <c r="BR184" s="2">
        <v>0.336536</v>
      </c>
      <c r="BS184" s="2">
        <v>5.3857000000000002E-3</v>
      </c>
      <c r="BT184" s="2">
        <v>6</v>
      </c>
      <c r="BU184" s="2">
        <v>0.5</v>
      </c>
      <c r="BV184" s="2">
        <v>1.4620534000000001</v>
      </c>
      <c r="BW184" s="2">
        <v>0.27743220000000002</v>
      </c>
      <c r="BX184" s="2">
        <v>0.44371909999999998</v>
      </c>
      <c r="BY184" s="2">
        <v>1.656148</v>
      </c>
      <c r="BZ184" s="2">
        <v>1.2033761000000001</v>
      </c>
      <c r="CA184" s="2">
        <v>7.5580099999999997E-2</v>
      </c>
      <c r="CB184" s="2">
        <v>0.42988280000000001</v>
      </c>
      <c r="CC184" s="2">
        <v>5.6192000000000004E-3</v>
      </c>
      <c r="CD184" s="2">
        <v>6.9</v>
      </c>
      <c r="CE184" s="2">
        <v>0.5</v>
      </c>
      <c r="CF184" s="2">
        <v>0.7970756</v>
      </c>
      <c r="CG184" s="2">
        <v>0.49633509999999997</v>
      </c>
      <c r="CH184" s="2">
        <v>0.26002779999999998</v>
      </c>
      <c r="CI184" s="2">
        <v>3.9818788000000001</v>
      </c>
      <c r="CJ184" s="2">
        <v>0.47393210000000002</v>
      </c>
      <c r="CK184" s="2">
        <v>0.2994597</v>
      </c>
      <c r="CL184" s="2">
        <v>0.1629332</v>
      </c>
      <c r="CM184" s="2">
        <v>5.2525999999999996E-3</v>
      </c>
      <c r="CO184" t="str">
        <f t="shared" si="206"/>
        <v>NM_Santa Fe0020</v>
      </c>
      <c r="CP184">
        <f t="shared" si="207"/>
        <v>8.4</v>
      </c>
      <c r="CQ184">
        <f t="shared" si="208"/>
        <v>0.5</v>
      </c>
      <c r="CR184">
        <f t="shared" si="209"/>
        <v>1.6970803000000001</v>
      </c>
      <c r="CS184">
        <f t="shared" si="210"/>
        <v>0.43776900000000002</v>
      </c>
      <c r="CT184">
        <f t="shared" si="211"/>
        <v>0.47359440000000003</v>
      </c>
      <c r="CU184">
        <f t="shared" si="212"/>
        <v>3.6309133</v>
      </c>
      <c r="CV184">
        <f t="shared" si="213"/>
        <v>1.0761851</v>
      </c>
      <c r="CW184">
        <f t="shared" si="214"/>
        <v>0.29471069999999999</v>
      </c>
      <c r="CX184">
        <f t="shared" si="215"/>
        <v>0.36213990000000001</v>
      </c>
      <c r="CY184">
        <f t="shared" si="216"/>
        <v>5.3857000000000002E-3</v>
      </c>
      <c r="CZ184">
        <f t="shared" si="217"/>
        <v>1.9999999999999991</v>
      </c>
      <c r="DA184">
        <f t="shared" si="218"/>
        <v>0.5</v>
      </c>
      <c r="DB184">
        <f t="shared" si="219"/>
        <v>1.5184946999999998</v>
      </c>
      <c r="DC184">
        <f t="shared" si="220"/>
        <v>-6.3153900000000152E-2</v>
      </c>
      <c r="DD184">
        <f t="shared" si="221"/>
        <v>1.4672599999999703E-2</v>
      </c>
      <c r="DE184">
        <f t="shared" si="222"/>
        <v>-0.30751950000000017</v>
      </c>
      <c r="DF184">
        <f t="shared" si="223"/>
        <v>0.36161410000000027</v>
      </c>
      <c r="DG184">
        <f t="shared" si="224"/>
        <v>-0.35464240000000002</v>
      </c>
      <c r="DH184">
        <f t="shared" si="225"/>
        <v>0.19222929999999988</v>
      </c>
      <c r="DI184">
        <f t="shared" si="226"/>
        <v>4.8231999999999988E-3</v>
      </c>
      <c r="DJ184">
        <f t="shared" si="227"/>
        <v>0</v>
      </c>
      <c r="DK184">
        <f t="shared" si="228"/>
        <v>0</v>
      </c>
      <c r="DL184">
        <f t="shared" si="229"/>
        <v>1.8802800000000008E-2</v>
      </c>
      <c r="DM184">
        <f t="shared" si="230"/>
        <v>0</v>
      </c>
      <c r="DN184">
        <f t="shared" si="231"/>
        <v>4.1889000000000509E-3</v>
      </c>
      <c r="DO184">
        <f t="shared" si="232"/>
        <v>0</v>
      </c>
      <c r="DP184">
        <f t="shared" si="233"/>
        <v>9.5452000000000314E-3</v>
      </c>
      <c r="DQ184">
        <f t="shared" si="234"/>
        <v>2.6126999999999678E-3</v>
      </c>
      <c r="DR184">
        <f t="shared" si="235"/>
        <v>3.2478000000000229E-3</v>
      </c>
      <c r="DS184">
        <f t="shared" si="236"/>
        <v>0</v>
      </c>
      <c r="DT184">
        <f t="shared" si="237"/>
        <v>1.1000000000000005</v>
      </c>
      <c r="DU184">
        <f t="shared" si="238"/>
        <v>0</v>
      </c>
      <c r="DV184">
        <f t="shared" si="239"/>
        <v>-0.92718469999999975</v>
      </c>
      <c r="DW184">
        <f t="shared" si="240"/>
        <v>0.20093770000000002</v>
      </c>
      <c r="DX184">
        <f t="shared" si="241"/>
        <v>3.9942700000000053E-2</v>
      </c>
      <c r="DY184">
        <f t="shared" si="242"/>
        <v>1.7183013</v>
      </c>
      <c r="DZ184">
        <f t="shared" si="243"/>
        <v>-1.9972099999999937E-2</v>
      </c>
      <c r="EA184">
        <f t="shared" si="244"/>
        <v>0.1459443</v>
      </c>
      <c r="EB184">
        <f t="shared" si="245"/>
        <v>-2.6369599999999993E-2</v>
      </c>
      <c r="EC184">
        <f t="shared" si="246"/>
        <v>4.2710000000000057E-4</v>
      </c>
      <c r="ED184">
        <f t="shared" si="247"/>
        <v>0</v>
      </c>
      <c r="EE184">
        <f t="shared" si="248"/>
        <v>0</v>
      </c>
      <c r="EF184">
        <f t="shared" si="249"/>
        <v>7.1090000000006981E-4</v>
      </c>
      <c r="EG184">
        <f t="shared" si="250"/>
        <v>6.1499999999992117E-5</v>
      </c>
      <c r="EH184">
        <f t="shared" si="251"/>
        <v>1.2220800000000032E-2</v>
      </c>
      <c r="EI184">
        <f t="shared" si="252"/>
        <v>2.263800000000149E-3</v>
      </c>
      <c r="EJ184">
        <f t="shared" si="253"/>
        <v>7.9887999999999071E-3</v>
      </c>
      <c r="EK184">
        <f t="shared" si="254"/>
        <v>3.2177999999999984E-2</v>
      </c>
      <c r="EL184">
        <f t="shared" si="255"/>
        <v>5.6240000000001844E-4</v>
      </c>
      <c r="EM184">
        <f t="shared" si="256"/>
        <v>0</v>
      </c>
      <c r="EN184">
        <f t="shared" si="257"/>
        <v>0.40000000000000036</v>
      </c>
      <c r="EO184">
        <f t="shared" si="258"/>
        <v>0</v>
      </c>
      <c r="EP184">
        <f t="shared" si="259"/>
        <v>0.53319760000000005</v>
      </c>
      <c r="EQ184">
        <f t="shared" si="260"/>
        <v>-7.9769599999999941E-2</v>
      </c>
      <c r="ER184">
        <f t="shared" si="261"/>
        <v>9.9442600000000048E-2</v>
      </c>
      <c r="ES184">
        <f t="shared" si="262"/>
        <v>-0.50473159999999995</v>
      </c>
      <c r="ET184">
        <f t="shared" si="263"/>
        <v>0.25863409999999998</v>
      </c>
      <c r="EU184">
        <f t="shared" si="264"/>
        <v>2.975319999999998E-2</v>
      </c>
      <c r="EV184">
        <f t="shared" si="265"/>
        <v>9.2953400000000019E-2</v>
      </c>
      <c r="EW184">
        <f t="shared" si="266"/>
        <v>7.7900000000000538E-5</v>
      </c>
      <c r="EX184">
        <f t="shared" si="267"/>
        <v>0.90000000000000036</v>
      </c>
      <c r="EY184">
        <f t="shared" si="268"/>
        <v>0</v>
      </c>
      <c r="EZ184">
        <f t="shared" si="269"/>
        <v>-0.58346680000000006</v>
      </c>
      <c r="FA184">
        <f t="shared" si="270"/>
        <v>0.2753312</v>
      </c>
      <c r="FB184">
        <f t="shared" si="271"/>
        <v>3.1633600000000039E-2</v>
      </c>
      <c r="FC184">
        <f t="shared" si="272"/>
        <v>1.0871723000000002</v>
      </c>
      <c r="FD184">
        <f t="shared" si="273"/>
        <v>-8.9916700000000072E-2</v>
      </c>
      <c r="FE184">
        <f t="shared" si="274"/>
        <v>0.21936220000000001</v>
      </c>
      <c r="FF184">
        <f t="shared" si="275"/>
        <v>-5.7551099999999966E-2</v>
      </c>
      <c r="FG184">
        <f t="shared" si="276"/>
        <v>1.5789999999999988E-4</v>
      </c>
      <c r="FH184">
        <f t="shared" si="277"/>
        <v>9.9999999999999645E-2</v>
      </c>
      <c r="FI184">
        <f t="shared" si="278"/>
        <v>0</v>
      </c>
      <c r="FJ184">
        <f t="shared" si="279"/>
        <v>1.4942000000000011E-3</v>
      </c>
      <c r="FK184">
        <f t="shared" si="280"/>
        <v>2.5914000000000215E-3</v>
      </c>
      <c r="FL184">
        <f t="shared" si="281"/>
        <v>2.8051300000000001E-2</v>
      </c>
      <c r="FM184">
        <f t="shared" si="282"/>
        <v>1.1627199999999949E-2</v>
      </c>
      <c r="FN184">
        <f t="shared" si="283"/>
        <v>7.3229699999999953E-2</v>
      </c>
      <c r="FO184">
        <f t="shared" si="284"/>
        <v>5.1210999999999895E-3</v>
      </c>
      <c r="FP184">
        <f t="shared" si="285"/>
        <v>2.5603900000000013E-2</v>
      </c>
      <c r="FQ184">
        <f t="shared" si="286"/>
        <v>0</v>
      </c>
      <c r="FR184">
        <f t="shared" si="287"/>
        <v>2.4000000000000004</v>
      </c>
      <c r="FS184">
        <f t="shared" si="288"/>
        <v>0</v>
      </c>
      <c r="FT184">
        <f t="shared" si="289"/>
        <v>0.23502690000000004</v>
      </c>
      <c r="FU184">
        <f t="shared" si="290"/>
        <v>0.1603368</v>
      </c>
      <c r="FV184">
        <f t="shared" si="291"/>
        <v>2.9875300000000049E-2</v>
      </c>
      <c r="FW184">
        <f t="shared" si="292"/>
        <v>1.9747653000000001</v>
      </c>
      <c r="FX184">
        <f t="shared" si="293"/>
        <v>-0.12719100000000005</v>
      </c>
      <c r="FY184">
        <f t="shared" si="294"/>
        <v>0.21913060000000001</v>
      </c>
      <c r="FZ184">
        <f t="shared" si="295"/>
        <v>-6.7742899999999995E-2</v>
      </c>
      <c r="GA184">
        <f t="shared" si="296"/>
        <v>-2.335000000000002E-4</v>
      </c>
      <c r="GB184">
        <f t="shared" si="297"/>
        <v>1.5</v>
      </c>
      <c r="GC184">
        <f t="shared" si="298"/>
        <v>0</v>
      </c>
      <c r="GD184">
        <f t="shared" si="299"/>
        <v>0.9000047000000001</v>
      </c>
      <c r="GE184">
        <f t="shared" si="300"/>
        <v>-5.8566099999999954E-2</v>
      </c>
      <c r="GF184">
        <f t="shared" si="301"/>
        <v>0.21356660000000005</v>
      </c>
      <c r="GG184">
        <f t="shared" si="302"/>
        <v>-0.35096550000000004</v>
      </c>
      <c r="GH184">
        <f t="shared" si="303"/>
        <v>0.60225299999999993</v>
      </c>
      <c r="GI184">
        <f t="shared" si="304"/>
        <v>-4.7490000000000032E-3</v>
      </c>
      <c r="GJ184">
        <f t="shared" si="305"/>
        <v>0.19920670000000001</v>
      </c>
      <c r="GK184">
        <f t="shared" si="306"/>
        <v>1.3310000000000058E-4</v>
      </c>
    </row>
    <row r="185" spans="1:193" x14ac:dyDescent="0.25">
      <c r="A185" t="s">
        <v>527</v>
      </c>
      <c r="B185">
        <v>21.4</v>
      </c>
      <c r="C185">
        <v>0.5</v>
      </c>
      <c r="D185">
        <v>2.3355472000000002</v>
      </c>
      <c r="E185">
        <v>3.4639926000000001</v>
      </c>
      <c r="F185">
        <v>0.31919449999999999</v>
      </c>
      <c r="G185">
        <v>12.3385763</v>
      </c>
      <c r="H185">
        <v>1.1459025</v>
      </c>
      <c r="I185">
        <v>0.2202382</v>
      </c>
      <c r="J185">
        <v>0.57832709999999998</v>
      </c>
      <c r="K185">
        <v>0.55377540000000003</v>
      </c>
      <c r="L185" s="2">
        <v>21.4</v>
      </c>
      <c r="M185" s="2">
        <v>0.5</v>
      </c>
      <c r="N185" s="2">
        <v>2.3235809999999999</v>
      </c>
      <c r="O185" s="2">
        <v>3.4639926000000001</v>
      </c>
      <c r="P185" s="2">
        <v>0.31648850000000001</v>
      </c>
      <c r="Q185" s="2">
        <v>12.3385763</v>
      </c>
      <c r="R185" s="2">
        <v>1.1334974</v>
      </c>
      <c r="S185" s="2">
        <v>0.21762619999999999</v>
      </c>
      <c r="T185" s="2">
        <v>0.57107529999999995</v>
      </c>
      <c r="U185" s="2">
        <v>0.55377540000000003</v>
      </c>
      <c r="V185" s="2">
        <v>21.1</v>
      </c>
      <c r="W185" s="2">
        <v>0.5</v>
      </c>
      <c r="X185" s="2">
        <v>1.6868833000000001</v>
      </c>
      <c r="Y185" s="2">
        <v>3.6974168000000001</v>
      </c>
      <c r="Z185" s="2">
        <v>0.28624430000000001</v>
      </c>
      <c r="AA185" s="2">
        <v>13.5621033</v>
      </c>
      <c r="AB185" s="2">
        <v>0.5295107</v>
      </c>
      <c r="AC185" s="2">
        <v>0.30233729999999998</v>
      </c>
      <c r="AD185" s="2">
        <v>0.16309679999999999</v>
      </c>
      <c r="AE185" s="2">
        <v>0.45993620000000002</v>
      </c>
      <c r="AF185" s="2">
        <v>21.4</v>
      </c>
      <c r="AG185" s="2">
        <v>0.5</v>
      </c>
      <c r="AH185" s="2">
        <v>1.7685617</v>
      </c>
      <c r="AI185" s="2">
        <v>3.3922471999999999</v>
      </c>
      <c r="AJ185" s="2">
        <v>0.3169805</v>
      </c>
      <c r="AK185" s="2">
        <v>12.9062529</v>
      </c>
      <c r="AL185" s="2">
        <v>1.1019713</v>
      </c>
      <c r="AM185" s="2">
        <v>0.26604250000000002</v>
      </c>
      <c r="AN185" s="2">
        <v>0.55856360000000005</v>
      </c>
      <c r="AO185" s="2">
        <v>0.63381480000000001</v>
      </c>
      <c r="AP185" s="2">
        <v>20.3</v>
      </c>
      <c r="AQ185" s="2">
        <v>0.5</v>
      </c>
      <c r="AR185" s="2">
        <v>1.6554248</v>
      </c>
      <c r="AS185" s="2">
        <v>3.3791847000000002</v>
      </c>
      <c r="AT185" s="2">
        <v>0.2320817</v>
      </c>
      <c r="AU185" s="2">
        <v>13.339445100000001</v>
      </c>
      <c r="AV185" s="2">
        <v>0.42871520000000002</v>
      </c>
      <c r="AW185" s="2">
        <v>0.24590870000000001</v>
      </c>
      <c r="AX185" s="2">
        <v>0.13239809999999999</v>
      </c>
      <c r="AY185" s="2">
        <v>0.45993620000000002</v>
      </c>
      <c r="AZ185" s="2">
        <v>16.100000000000001</v>
      </c>
      <c r="BA185" s="2">
        <v>0.5</v>
      </c>
      <c r="BB185" s="2">
        <v>2.2808201000000001</v>
      </c>
      <c r="BC185" s="2">
        <v>0.80929620000000002</v>
      </c>
      <c r="BD185" s="2">
        <v>0.23635510000000001</v>
      </c>
      <c r="BE185" s="2">
        <v>11.090998600000001</v>
      </c>
      <c r="BF185" s="2">
        <v>0.56275520000000001</v>
      </c>
      <c r="BG185" s="2">
        <v>8.7316900000000003E-2</v>
      </c>
      <c r="BH185" s="2">
        <v>0.19133249999999999</v>
      </c>
      <c r="BI185" s="2">
        <v>0.39033020000000002</v>
      </c>
      <c r="BJ185" s="2">
        <v>21.3</v>
      </c>
      <c r="BK185" s="2">
        <v>0.5</v>
      </c>
      <c r="BL185" s="2">
        <v>1.6887022</v>
      </c>
      <c r="BM185" s="2">
        <v>3.7169205999999999</v>
      </c>
      <c r="BN185" s="2">
        <v>0.27687990000000001</v>
      </c>
      <c r="BO185" s="2">
        <v>13.703253699999999</v>
      </c>
      <c r="BP185" s="2">
        <v>0.50463880000000005</v>
      </c>
      <c r="BQ185" s="2">
        <v>0.30220819999999998</v>
      </c>
      <c r="BR185" s="2">
        <v>0.15564359999999999</v>
      </c>
      <c r="BS185" s="2">
        <v>0.45993620000000002</v>
      </c>
      <c r="BT185" s="2">
        <v>10.199999999999999</v>
      </c>
      <c r="BU185" s="2">
        <v>0.5</v>
      </c>
      <c r="BV185" s="2">
        <v>0.64225169999999998</v>
      </c>
      <c r="BW185" s="2">
        <v>1.9579709000000001</v>
      </c>
      <c r="BX185" s="2">
        <v>0.35779739999999999</v>
      </c>
      <c r="BY185" s="2">
        <v>3.5095917999999999</v>
      </c>
      <c r="BZ185" s="2">
        <v>1.6719900000000001</v>
      </c>
      <c r="CA185" s="2">
        <v>0.10649110000000001</v>
      </c>
      <c r="CB185" s="2">
        <v>0.91185150000000004</v>
      </c>
      <c r="CC185" s="2">
        <v>0.63042189999999998</v>
      </c>
      <c r="CD185" s="2">
        <v>20.399999999999999</v>
      </c>
      <c r="CE185" s="2">
        <v>0.5</v>
      </c>
      <c r="CF185" s="2">
        <v>1.2092847</v>
      </c>
      <c r="CG185" s="2">
        <v>3.5953498000000002</v>
      </c>
      <c r="CH185" s="2">
        <v>0.21377260000000001</v>
      </c>
      <c r="CI185" s="2">
        <v>13.715228099999999</v>
      </c>
      <c r="CJ185" s="2">
        <v>0.325928</v>
      </c>
      <c r="CK185" s="2">
        <v>0.31568829999999998</v>
      </c>
      <c r="CL185" s="2">
        <v>0.1031759</v>
      </c>
      <c r="CM185" s="2">
        <v>0.49437900000000001</v>
      </c>
      <c r="CO185" t="str">
        <f t="shared" si="206"/>
        <v>NV_Clark0561</v>
      </c>
      <c r="CP185">
        <f t="shared" si="207"/>
        <v>21.4</v>
      </c>
      <c r="CQ185">
        <f t="shared" si="208"/>
        <v>0.5</v>
      </c>
      <c r="CR185">
        <f t="shared" si="209"/>
        <v>2.3355472000000002</v>
      </c>
      <c r="CS185">
        <f t="shared" si="210"/>
        <v>3.4639926000000001</v>
      </c>
      <c r="CT185">
        <f t="shared" si="211"/>
        <v>0.31919449999999999</v>
      </c>
      <c r="CU185">
        <f t="shared" si="212"/>
        <v>12.3385763</v>
      </c>
      <c r="CV185">
        <f t="shared" si="213"/>
        <v>1.1459025</v>
      </c>
      <c r="CW185">
        <f t="shared" si="214"/>
        <v>0.2202382</v>
      </c>
      <c r="CX185">
        <f t="shared" si="215"/>
        <v>0.57832709999999998</v>
      </c>
      <c r="CY185">
        <f t="shared" si="216"/>
        <v>0.55377540000000003</v>
      </c>
      <c r="CZ185">
        <f t="shared" si="217"/>
        <v>2.4000000000000092</v>
      </c>
      <c r="DA185">
        <f t="shared" si="218"/>
        <v>0.5</v>
      </c>
      <c r="DB185">
        <f t="shared" si="219"/>
        <v>-3.0933209000000015</v>
      </c>
      <c r="DC185">
        <f t="shared" si="220"/>
        <v>-0.23556940000000015</v>
      </c>
      <c r="DD185">
        <f t="shared" si="221"/>
        <v>2.2385000000000876E-3</v>
      </c>
      <c r="DE185">
        <f t="shared" si="222"/>
        <v>7.7954157000000013</v>
      </c>
      <c r="DF185">
        <f t="shared" si="223"/>
        <v>-1.7623109000000001</v>
      </c>
      <c r="DG185">
        <f t="shared" si="224"/>
        <v>0.30195179999999999</v>
      </c>
      <c r="DH185">
        <f t="shared" si="225"/>
        <v>-1.2611523999999998</v>
      </c>
      <c r="DI185">
        <f t="shared" si="226"/>
        <v>0.2061020999999999</v>
      </c>
      <c r="DJ185">
        <f t="shared" si="227"/>
        <v>0</v>
      </c>
      <c r="DK185">
        <f t="shared" si="228"/>
        <v>0</v>
      </c>
      <c r="DL185">
        <f t="shared" si="229"/>
        <v>1.196620000000026E-2</v>
      </c>
      <c r="DM185">
        <f t="shared" si="230"/>
        <v>0</v>
      </c>
      <c r="DN185">
        <f t="shared" si="231"/>
        <v>2.7059999999999862E-3</v>
      </c>
      <c r="DO185">
        <f t="shared" si="232"/>
        <v>0</v>
      </c>
      <c r="DP185">
        <f t="shared" si="233"/>
        <v>1.2405100000000058E-2</v>
      </c>
      <c r="DQ185">
        <f t="shared" si="234"/>
        <v>2.6120000000000032E-3</v>
      </c>
      <c r="DR185">
        <f t="shared" si="235"/>
        <v>7.2518000000000304E-3</v>
      </c>
      <c r="DS185">
        <f t="shared" si="236"/>
        <v>0</v>
      </c>
      <c r="DT185">
        <f t="shared" si="237"/>
        <v>0.29999999999999716</v>
      </c>
      <c r="DU185">
        <f t="shared" si="238"/>
        <v>0</v>
      </c>
      <c r="DV185">
        <f t="shared" si="239"/>
        <v>0.64866390000000007</v>
      </c>
      <c r="DW185">
        <f t="shared" si="240"/>
        <v>-0.23342419999999997</v>
      </c>
      <c r="DX185">
        <f t="shared" si="241"/>
        <v>3.2950199999999985E-2</v>
      </c>
      <c r="DY185">
        <f t="shared" si="242"/>
        <v>-1.2235270000000007</v>
      </c>
      <c r="DZ185">
        <f t="shared" si="243"/>
        <v>0.61639180000000005</v>
      </c>
      <c r="EA185">
        <f t="shared" si="244"/>
        <v>-8.209909999999998E-2</v>
      </c>
      <c r="EB185">
        <f t="shared" si="245"/>
        <v>0.4152303</v>
      </c>
      <c r="EC185">
        <f t="shared" si="246"/>
        <v>9.3839200000000011E-2</v>
      </c>
      <c r="ED185">
        <f t="shared" si="247"/>
        <v>0</v>
      </c>
      <c r="EE185">
        <f t="shared" si="248"/>
        <v>0</v>
      </c>
      <c r="EF185">
        <f t="shared" si="249"/>
        <v>0.56698550000000014</v>
      </c>
      <c r="EG185">
        <f t="shared" si="250"/>
        <v>7.1745400000000181E-2</v>
      </c>
      <c r="EH185">
        <f t="shared" si="251"/>
        <v>2.2139999999999938E-3</v>
      </c>
      <c r="EI185">
        <f t="shared" si="252"/>
        <v>-0.56767660000000042</v>
      </c>
      <c r="EJ185">
        <f t="shared" si="253"/>
        <v>4.3931200000000059E-2</v>
      </c>
      <c r="EK185">
        <f t="shared" si="254"/>
        <v>-4.580430000000002E-2</v>
      </c>
      <c r="EL185">
        <f t="shared" si="255"/>
        <v>1.9763499999999934E-2</v>
      </c>
      <c r="EM185">
        <f t="shared" si="256"/>
        <v>-8.0039399999999983E-2</v>
      </c>
      <c r="EN185">
        <f t="shared" si="257"/>
        <v>1.0999999999999979</v>
      </c>
      <c r="EO185">
        <f t="shared" si="258"/>
        <v>0</v>
      </c>
      <c r="EP185">
        <f t="shared" si="259"/>
        <v>0.68012240000000013</v>
      </c>
      <c r="EQ185">
        <f t="shared" si="260"/>
        <v>8.4807899999999936E-2</v>
      </c>
      <c r="ER185">
        <f t="shared" si="261"/>
        <v>8.711279999999999E-2</v>
      </c>
      <c r="ES185">
        <f t="shared" si="262"/>
        <v>-1.000868800000001</v>
      </c>
      <c r="ET185">
        <f t="shared" si="263"/>
        <v>0.71718729999999997</v>
      </c>
      <c r="EU185">
        <f t="shared" si="264"/>
        <v>-2.5670500000000013E-2</v>
      </c>
      <c r="EV185">
        <f t="shared" si="265"/>
        <v>0.44592900000000002</v>
      </c>
      <c r="EW185">
        <f t="shared" si="266"/>
        <v>9.3839200000000011E-2</v>
      </c>
      <c r="EX185">
        <f t="shared" si="267"/>
        <v>5.2999999999999972</v>
      </c>
      <c r="EY185">
        <f t="shared" si="268"/>
        <v>0</v>
      </c>
      <c r="EZ185">
        <f t="shared" si="269"/>
        <v>5.4727100000000029E-2</v>
      </c>
      <c r="FA185">
        <f t="shared" si="270"/>
        <v>2.6546964000000002</v>
      </c>
      <c r="FB185">
        <f t="shared" si="271"/>
        <v>8.283939999999998E-2</v>
      </c>
      <c r="FC185">
        <f t="shared" si="272"/>
        <v>1.247577699999999</v>
      </c>
      <c r="FD185">
        <f t="shared" si="273"/>
        <v>0.58314730000000004</v>
      </c>
      <c r="FE185">
        <f t="shared" si="274"/>
        <v>0.13292129999999999</v>
      </c>
      <c r="FF185">
        <f t="shared" si="275"/>
        <v>0.38699459999999997</v>
      </c>
      <c r="FG185">
        <f t="shared" si="276"/>
        <v>0.16344520000000001</v>
      </c>
      <c r="FH185">
        <f t="shared" si="277"/>
        <v>9.9999999999997868E-2</v>
      </c>
      <c r="FI185">
        <f t="shared" si="278"/>
        <v>0</v>
      </c>
      <c r="FJ185">
        <f t="shared" si="279"/>
        <v>0.64684500000000011</v>
      </c>
      <c r="FK185">
        <f t="shared" si="280"/>
        <v>-0.25292799999999982</v>
      </c>
      <c r="FL185">
        <f t="shared" si="281"/>
        <v>4.231459999999998E-2</v>
      </c>
      <c r="FM185">
        <f t="shared" si="282"/>
        <v>-1.3646773999999997</v>
      </c>
      <c r="FN185">
        <f t="shared" si="283"/>
        <v>0.64126369999999999</v>
      </c>
      <c r="FO185">
        <f t="shared" si="284"/>
        <v>-8.1969999999999987E-2</v>
      </c>
      <c r="FP185">
        <f t="shared" si="285"/>
        <v>0.42268349999999999</v>
      </c>
      <c r="FQ185">
        <f t="shared" si="286"/>
        <v>9.3839200000000011E-2</v>
      </c>
      <c r="FR185">
        <f t="shared" si="287"/>
        <v>11.2</v>
      </c>
      <c r="FS185">
        <f t="shared" si="288"/>
        <v>0</v>
      </c>
      <c r="FT185">
        <f t="shared" si="289"/>
        <v>1.6932955000000001</v>
      </c>
      <c r="FU185">
        <f t="shared" si="290"/>
        <v>1.5060217</v>
      </c>
      <c r="FV185">
        <f t="shared" si="291"/>
        <v>-3.8602899999999996E-2</v>
      </c>
      <c r="FW185">
        <f t="shared" si="292"/>
        <v>8.8289845000000007</v>
      </c>
      <c r="FX185">
        <f t="shared" si="293"/>
        <v>-0.52608750000000004</v>
      </c>
      <c r="FY185">
        <f t="shared" si="294"/>
        <v>0.11374709999999999</v>
      </c>
      <c r="FZ185">
        <f t="shared" si="295"/>
        <v>-0.33352440000000005</v>
      </c>
      <c r="GA185">
        <f t="shared" si="296"/>
        <v>-7.6646499999999951E-2</v>
      </c>
      <c r="GB185">
        <f t="shared" si="297"/>
        <v>1</v>
      </c>
      <c r="GC185">
        <f t="shared" si="298"/>
        <v>0</v>
      </c>
      <c r="GD185">
        <f t="shared" si="299"/>
        <v>1.1262625000000002</v>
      </c>
      <c r="GE185">
        <f t="shared" si="300"/>
        <v>-0.13135720000000006</v>
      </c>
      <c r="GF185">
        <f t="shared" si="301"/>
        <v>0.10542189999999999</v>
      </c>
      <c r="GG185">
        <f t="shared" si="302"/>
        <v>-1.3766517999999994</v>
      </c>
      <c r="GH185">
        <f t="shared" si="303"/>
        <v>0.81997450000000005</v>
      </c>
      <c r="GI185">
        <f t="shared" si="304"/>
        <v>-9.5450099999999982E-2</v>
      </c>
      <c r="GJ185">
        <f t="shared" si="305"/>
        <v>0.4751512</v>
      </c>
      <c r="GK185">
        <f t="shared" si="306"/>
        <v>5.9396400000000016E-2</v>
      </c>
    </row>
    <row r="186" spans="1:193" x14ac:dyDescent="0.25">
      <c r="A186" t="s">
        <v>528</v>
      </c>
      <c r="B186">
        <v>10.9</v>
      </c>
      <c r="C186">
        <v>0.5</v>
      </c>
      <c r="D186">
        <v>2.2942100000000001</v>
      </c>
      <c r="E186">
        <v>0.9971257</v>
      </c>
      <c r="F186">
        <v>0.43021890000000002</v>
      </c>
      <c r="G186">
        <v>4.7754954999999999</v>
      </c>
      <c r="H186">
        <v>1.3593526</v>
      </c>
      <c r="I186">
        <v>2.93098E-2</v>
      </c>
      <c r="J186">
        <v>0.41345589999999999</v>
      </c>
      <c r="K186">
        <v>0.16749910000000001</v>
      </c>
      <c r="L186" s="2">
        <v>10.8</v>
      </c>
      <c r="M186" s="2">
        <v>0.5</v>
      </c>
      <c r="N186" s="2">
        <v>2.2264726000000001</v>
      </c>
      <c r="O186" s="2">
        <v>0.9971257</v>
      </c>
      <c r="P186" s="2">
        <v>0.42045129999999997</v>
      </c>
      <c r="Q186" s="2">
        <v>4.7754954999999999</v>
      </c>
      <c r="R186" s="2">
        <v>1.3305644999999999</v>
      </c>
      <c r="S186" s="2">
        <v>2.8492E-2</v>
      </c>
      <c r="T186" s="2">
        <v>0.40374409999999999</v>
      </c>
      <c r="U186" s="2">
        <v>0.16749910000000001</v>
      </c>
      <c r="V186" s="2">
        <v>10.4</v>
      </c>
      <c r="W186" s="2">
        <v>0.5</v>
      </c>
      <c r="X186" s="2">
        <v>2.5020145999999999</v>
      </c>
      <c r="Y186" s="2">
        <v>0.91912919999999998</v>
      </c>
      <c r="Z186" s="2">
        <v>0.4776146</v>
      </c>
      <c r="AA186" s="2">
        <v>3.7897913000000001</v>
      </c>
      <c r="AB186" s="2">
        <v>1.5516535</v>
      </c>
      <c r="AC186" s="2">
        <v>1.33753E-2</v>
      </c>
      <c r="AD186" s="2">
        <v>0.4630572</v>
      </c>
      <c r="AE186" s="2">
        <v>0.20560300000000001</v>
      </c>
      <c r="AF186" s="2">
        <v>10.9</v>
      </c>
      <c r="AG186" s="2">
        <v>0.5</v>
      </c>
      <c r="AH186" s="2">
        <v>2.2938537999999999</v>
      </c>
      <c r="AI186" s="2">
        <v>0.99492380000000002</v>
      </c>
      <c r="AJ186" s="2">
        <v>0.42886410000000003</v>
      </c>
      <c r="AK186" s="2">
        <v>4.7714581000000003</v>
      </c>
      <c r="AL186" s="2">
        <v>1.354501</v>
      </c>
      <c r="AM186" s="2">
        <v>2.89844E-2</v>
      </c>
      <c r="AN186" s="2">
        <v>0.41235179999999999</v>
      </c>
      <c r="AO186" s="2">
        <v>0.16749910000000001</v>
      </c>
      <c r="AP186" s="2">
        <v>10.1</v>
      </c>
      <c r="AQ186" s="2">
        <v>0.5</v>
      </c>
      <c r="AR186" s="2">
        <v>2.4956369</v>
      </c>
      <c r="AS186" s="2">
        <v>0.68048660000000005</v>
      </c>
      <c r="AT186" s="2">
        <v>0.44270009999999999</v>
      </c>
      <c r="AU186" s="2">
        <v>3.6715895999999999</v>
      </c>
      <c r="AV186" s="2">
        <v>1.5558650000000001</v>
      </c>
      <c r="AW186" s="2">
        <v>0</v>
      </c>
      <c r="AX186" s="2">
        <v>0.41850609999999999</v>
      </c>
      <c r="AY186" s="2">
        <v>0.40576810000000002</v>
      </c>
      <c r="AZ186" s="2">
        <v>9.6</v>
      </c>
      <c r="BA186" s="2">
        <v>0.5</v>
      </c>
      <c r="BB186" s="2">
        <v>2.2397966</v>
      </c>
      <c r="BC186" s="2">
        <v>0.48274109999999998</v>
      </c>
      <c r="BD186" s="2">
        <v>0.44939010000000001</v>
      </c>
      <c r="BE186" s="2">
        <v>3.6711550000000002</v>
      </c>
      <c r="BF186" s="2">
        <v>1.5849868</v>
      </c>
      <c r="BG186" s="2">
        <v>4.7356999999999998E-3</v>
      </c>
      <c r="BH186" s="2">
        <v>0.42085640000000002</v>
      </c>
      <c r="BI186" s="2">
        <v>0.3028132</v>
      </c>
      <c r="BJ186" s="2">
        <v>10.8</v>
      </c>
      <c r="BK186" s="2">
        <v>0.5</v>
      </c>
      <c r="BL186" s="2">
        <v>2.2927114999999998</v>
      </c>
      <c r="BM186" s="2">
        <v>0.99009080000000005</v>
      </c>
      <c r="BN186" s="2">
        <v>0.41289510000000001</v>
      </c>
      <c r="BO186" s="2">
        <v>4.7464827999999999</v>
      </c>
      <c r="BP186" s="2">
        <v>1.2953397</v>
      </c>
      <c r="BQ186" s="2">
        <v>2.86298E-2</v>
      </c>
      <c r="BR186" s="2">
        <v>0.39833160000000001</v>
      </c>
      <c r="BS186" s="2">
        <v>0.16749910000000001</v>
      </c>
      <c r="BT186" s="2">
        <v>9.1</v>
      </c>
      <c r="BU186" s="2">
        <v>0.5</v>
      </c>
      <c r="BV186" s="2">
        <v>1.9559903999999999</v>
      </c>
      <c r="BW186" s="2">
        <v>0.84891229999999995</v>
      </c>
      <c r="BX186" s="2">
        <v>0.46419490000000002</v>
      </c>
      <c r="BY186" s="2">
        <v>2.9821813000000001</v>
      </c>
      <c r="BZ186" s="2">
        <v>1.6302068000000001</v>
      </c>
      <c r="CA186" s="2">
        <v>1.2831199999999999E-2</v>
      </c>
      <c r="CB186" s="2">
        <v>0.43207099999999998</v>
      </c>
      <c r="CC186" s="2">
        <v>0.29960320000000001</v>
      </c>
      <c r="CD186" s="2">
        <v>6.9</v>
      </c>
      <c r="CE186" s="2">
        <v>0.5</v>
      </c>
      <c r="CF186" s="2">
        <v>0.53953050000000002</v>
      </c>
      <c r="CG186" s="2">
        <v>0.49680380000000002</v>
      </c>
      <c r="CH186" s="2">
        <v>0.28646919999999998</v>
      </c>
      <c r="CI186" s="2">
        <v>3.1280789000000002</v>
      </c>
      <c r="CJ186" s="2">
        <v>1.2373132</v>
      </c>
      <c r="CK186" s="2">
        <v>7.9713000000000006E-3</v>
      </c>
      <c r="CL186" s="2">
        <v>0.23283809999999999</v>
      </c>
      <c r="CM186" s="2">
        <v>0.55607890000000004</v>
      </c>
      <c r="CO186" t="str">
        <f t="shared" si="206"/>
        <v>NV_Clark1019</v>
      </c>
      <c r="CP186">
        <f t="shared" si="207"/>
        <v>10.9</v>
      </c>
      <c r="CQ186">
        <f t="shared" si="208"/>
        <v>0.5</v>
      </c>
      <c r="CR186">
        <f t="shared" si="209"/>
        <v>2.2942100000000001</v>
      </c>
      <c r="CS186">
        <f t="shared" si="210"/>
        <v>0.9971257</v>
      </c>
      <c r="CT186">
        <f t="shared" si="211"/>
        <v>0.43021890000000002</v>
      </c>
      <c r="CU186">
        <f t="shared" si="212"/>
        <v>4.7754954999999999</v>
      </c>
      <c r="CV186">
        <f t="shared" si="213"/>
        <v>1.3593526</v>
      </c>
      <c r="CW186">
        <f t="shared" si="214"/>
        <v>2.93098E-2</v>
      </c>
      <c r="CX186">
        <f t="shared" si="215"/>
        <v>0.41345589999999999</v>
      </c>
      <c r="CY186">
        <f t="shared" si="216"/>
        <v>0.16749910000000001</v>
      </c>
      <c r="CZ186">
        <f t="shared" si="217"/>
        <v>2.2999999999999989</v>
      </c>
      <c r="DA186">
        <f t="shared" si="218"/>
        <v>0.5</v>
      </c>
      <c r="DB186">
        <f t="shared" si="219"/>
        <v>0.48653689999999927</v>
      </c>
      <c r="DC186">
        <f t="shared" si="220"/>
        <v>-0.56966659999999991</v>
      </c>
      <c r="DD186">
        <f t="shared" si="221"/>
        <v>0.37104709999999991</v>
      </c>
      <c r="DE186">
        <f t="shared" si="222"/>
        <v>-1.8922359999999987</v>
      </c>
      <c r="DF186">
        <f t="shared" si="223"/>
        <v>2.0249622999999999</v>
      </c>
      <c r="DG186">
        <f t="shared" si="224"/>
        <v>-8.0148900000000009E-2</v>
      </c>
      <c r="DH186">
        <f t="shared" si="225"/>
        <v>0.28756500000000007</v>
      </c>
      <c r="DI186">
        <f t="shared" si="226"/>
        <v>1.0998700000000001</v>
      </c>
      <c r="DJ186">
        <f t="shared" si="227"/>
        <v>9.9999999999999645E-2</v>
      </c>
      <c r="DK186">
        <f t="shared" si="228"/>
        <v>0</v>
      </c>
      <c r="DL186">
        <f t="shared" si="229"/>
        <v>6.7737399999999948E-2</v>
      </c>
      <c r="DM186">
        <f t="shared" si="230"/>
        <v>0</v>
      </c>
      <c r="DN186">
        <f t="shared" si="231"/>
        <v>9.7676000000000429E-3</v>
      </c>
      <c r="DO186">
        <f t="shared" si="232"/>
        <v>0</v>
      </c>
      <c r="DP186">
        <f t="shared" si="233"/>
        <v>2.8788100000000094E-2</v>
      </c>
      <c r="DQ186">
        <f t="shared" si="234"/>
        <v>8.1780000000000047E-4</v>
      </c>
      <c r="DR186">
        <f t="shared" si="235"/>
        <v>9.7117999999999927E-3</v>
      </c>
      <c r="DS186">
        <f t="shared" si="236"/>
        <v>0</v>
      </c>
      <c r="DT186">
        <f t="shared" si="237"/>
        <v>0.5</v>
      </c>
      <c r="DU186">
        <f t="shared" si="238"/>
        <v>0</v>
      </c>
      <c r="DV186">
        <f t="shared" si="239"/>
        <v>-0.20780459999999978</v>
      </c>
      <c r="DW186">
        <f t="shared" si="240"/>
        <v>7.7996500000000024E-2</v>
      </c>
      <c r="DX186">
        <f t="shared" si="241"/>
        <v>-4.7395699999999985E-2</v>
      </c>
      <c r="DY186">
        <f t="shared" si="242"/>
        <v>0.98570419999999981</v>
      </c>
      <c r="DZ186">
        <f t="shared" si="243"/>
        <v>-0.1923009</v>
      </c>
      <c r="EA186">
        <f t="shared" si="244"/>
        <v>1.5934500000000001E-2</v>
      </c>
      <c r="EB186">
        <f t="shared" si="245"/>
        <v>-4.9601300000000015E-2</v>
      </c>
      <c r="EC186">
        <f t="shared" si="246"/>
        <v>-3.8103899999999996E-2</v>
      </c>
      <c r="ED186">
        <f t="shared" si="247"/>
        <v>0</v>
      </c>
      <c r="EE186">
        <f t="shared" si="248"/>
        <v>0</v>
      </c>
      <c r="EF186">
        <f t="shared" si="249"/>
        <v>3.5620000000013974E-4</v>
      </c>
      <c r="EG186">
        <f t="shared" si="250"/>
        <v>2.2018999999999789E-3</v>
      </c>
      <c r="EH186">
        <f t="shared" si="251"/>
        <v>1.3547999999999893E-3</v>
      </c>
      <c r="EI186">
        <f t="shared" si="252"/>
        <v>4.0373999999996357E-3</v>
      </c>
      <c r="EJ186">
        <f t="shared" si="253"/>
        <v>4.851600000000067E-3</v>
      </c>
      <c r="EK186">
        <f t="shared" si="254"/>
        <v>3.2539999999999999E-4</v>
      </c>
      <c r="EL186">
        <f t="shared" si="255"/>
        <v>1.1040999999999968E-3</v>
      </c>
      <c r="EM186">
        <f t="shared" si="256"/>
        <v>0</v>
      </c>
      <c r="EN186">
        <f t="shared" si="257"/>
        <v>0.80000000000000071</v>
      </c>
      <c r="EO186">
        <f t="shared" si="258"/>
        <v>0</v>
      </c>
      <c r="EP186">
        <f t="shared" si="259"/>
        <v>-0.20142689999999996</v>
      </c>
      <c r="EQ186">
        <f t="shared" si="260"/>
        <v>0.31663909999999995</v>
      </c>
      <c r="ER186">
        <f t="shared" si="261"/>
        <v>-1.248119999999997E-2</v>
      </c>
      <c r="ES186">
        <f t="shared" si="262"/>
        <v>1.1039059</v>
      </c>
      <c r="ET186">
        <f t="shared" si="263"/>
        <v>-0.19651240000000003</v>
      </c>
      <c r="EU186">
        <f t="shared" si="264"/>
        <v>2.93098E-2</v>
      </c>
      <c r="EV186">
        <f t="shared" si="265"/>
        <v>-5.0502000000000047E-3</v>
      </c>
      <c r="EW186">
        <f t="shared" si="266"/>
        <v>-0.23826900000000001</v>
      </c>
      <c r="EX186">
        <f t="shared" si="267"/>
        <v>1.3000000000000007</v>
      </c>
      <c r="EY186">
        <f t="shared" si="268"/>
        <v>0</v>
      </c>
      <c r="EZ186">
        <f t="shared" si="269"/>
        <v>5.4413400000000056E-2</v>
      </c>
      <c r="FA186">
        <f t="shared" si="270"/>
        <v>0.51438460000000008</v>
      </c>
      <c r="FB186">
        <f t="shared" si="271"/>
        <v>-1.9171199999999999E-2</v>
      </c>
      <c r="FC186">
        <f t="shared" si="272"/>
        <v>1.1043404999999997</v>
      </c>
      <c r="FD186">
        <f t="shared" si="273"/>
        <v>-0.22563420000000001</v>
      </c>
      <c r="FE186">
        <f t="shared" si="274"/>
        <v>2.4574100000000001E-2</v>
      </c>
      <c r="FF186">
        <f t="shared" si="275"/>
        <v>-7.4005000000000321E-3</v>
      </c>
      <c r="FG186">
        <f t="shared" si="276"/>
        <v>-0.13531409999999999</v>
      </c>
      <c r="FH186">
        <f t="shared" si="277"/>
        <v>9.9999999999999645E-2</v>
      </c>
      <c r="FI186">
        <f t="shared" si="278"/>
        <v>0</v>
      </c>
      <c r="FJ186">
        <f t="shared" si="279"/>
        <v>1.4985000000002913E-3</v>
      </c>
      <c r="FK186">
        <f t="shared" si="280"/>
        <v>7.0348999999999551E-3</v>
      </c>
      <c r="FL186">
        <f t="shared" si="281"/>
        <v>1.73238E-2</v>
      </c>
      <c r="FM186">
        <f t="shared" si="282"/>
        <v>2.9012700000000002E-2</v>
      </c>
      <c r="FN186">
        <f t="shared" si="283"/>
        <v>6.4012900000000039E-2</v>
      </c>
      <c r="FO186">
        <f t="shared" si="284"/>
        <v>6.8000000000000005E-4</v>
      </c>
      <c r="FP186">
        <f t="shared" si="285"/>
        <v>1.5124299999999979E-2</v>
      </c>
      <c r="FQ186">
        <f t="shared" si="286"/>
        <v>0</v>
      </c>
      <c r="FR186">
        <f t="shared" si="287"/>
        <v>1.8000000000000007</v>
      </c>
      <c r="FS186">
        <f t="shared" si="288"/>
        <v>0</v>
      </c>
      <c r="FT186">
        <f t="shared" si="289"/>
        <v>0.33821960000000018</v>
      </c>
      <c r="FU186">
        <f t="shared" si="290"/>
        <v>0.14821340000000005</v>
      </c>
      <c r="FV186">
        <f t="shared" si="291"/>
        <v>-3.3976000000000006E-2</v>
      </c>
      <c r="FW186">
        <f t="shared" si="292"/>
        <v>1.7933141999999997</v>
      </c>
      <c r="FX186">
        <f t="shared" si="293"/>
        <v>-0.27085420000000004</v>
      </c>
      <c r="FY186">
        <f t="shared" si="294"/>
        <v>1.6478600000000003E-2</v>
      </c>
      <c r="FZ186">
        <f t="shared" si="295"/>
        <v>-1.8615099999999996E-2</v>
      </c>
      <c r="GA186">
        <f t="shared" si="296"/>
        <v>-0.1321041</v>
      </c>
      <c r="GB186">
        <f t="shared" si="297"/>
        <v>4</v>
      </c>
      <c r="GC186">
        <f t="shared" si="298"/>
        <v>0</v>
      </c>
      <c r="GD186">
        <f t="shared" si="299"/>
        <v>1.7546794999999999</v>
      </c>
      <c r="GE186">
        <f t="shared" si="300"/>
        <v>0.50032189999999999</v>
      </c>
      <c r="GF186">
        <f t="shared" si="301"/>
        <v>0.14374970000000004</v>
      </c>
      <c r="GG186">
        <f t="shared" si="302"/>
        <v>1.6474165999999997</v>
      </c>
      <c r="GH186">
        <f t="shared" si="303"/>
        <v>0.12203940000000002</v>
      </c>
      <c r="GI186">
        <f t="shared" si="304"/>
        <v>2.13385E-2</v>
      </c>
      <c r="GJ186">
        <f t="shared" si="305"/>
        <v>0.1806178</v>
      </c>
      <c r="GK186">
        <f t="shared" si="306"/>
        <v>-0.38857980000000003</v>
      </c>
    </row>
    <row r="187" spans="1:193" x14ac:dyDescent="0.25">
      <c r="A187" t="s">
        <v>529</v>
      </c>
      <c r="B187">
        <v>19.2</v>
      </c>
      <c r="C187">
        <v>0.5</v>
      </c>
      <c r="D187">
        <v>2.4796705000000001</v>
      </c>
      <c r="E187">
        <v>1.4088799999999999</v>
      </c>
      <c r="F187">
        <v>0.50878909999999999</v>
      </c>
      <c r="G187">
        <v>10.5801067</v>
      </c>
      <c r="H187">
        <v>2.2213714000000002</v>
      </c>
      <c r="I187">
        <v>7.0895899999999998E-2</v>
      </c>
      <c r="J187">
        <v>0.87716729999999998</v>
      </c>
      <c r="K187">
        <v>0.58645290000000005</v>
      </c>
      <c r="L187" s="2">
        <v>19.100000000000001</v>
      </c>
      <c r="M187" s="2">
        <v>0.5</v>
      </c>
      <c r="N187" s="2">
        <v>2.4632168000000001</v>
      </c>
      <c r="O187" s="2">
        <v>1.4088799999999999</v>
      </c>
      <c r="P187" s="2">
        <v>0.50036910000000001</v>
      </c>
      <c r="Q187" s="2">
        <v>10.5801067</v>
      </c>
      <c r="R187" s="2">
        <v>2.1852493000000002</v>
      </c>
      <c r="S187" s="2">
        <v>6.9960099999999997E-2</v>
      </c>
      <c r="T187" s="2">
        <v>0.86286070000000004</v>
      </c>
      <c r="U187" s="2">
        <v>0.58645290000000005</v>
      </c>
      <c r="V187" s="2">
        <v>18.600000000000001</v>
      </c>
      <c r="W187" s="2">
        <v>0.5</v>
      </c>
      <c r="X187" s="2">
        <v>2.3687581999999998</v>
      </c>
      <c r="Y187" s="2">
        <v>2.1295587999999999</v>
      </c>
      <c r="Z187" s="2">
        <v>0.42634929999999999</v>
      </c>
      <c r="AA187" s="2">
        <v>10.9458637</v>
      </c>
      <c r="AB187" s="2">
        <v>1.2728103</v>
      </c>
      <c r="AC187" s="2">
        <v>0.1918571</v>
      </c>
      <c r="AD187" s="2">
        <v>0.47323969999999999</v>
      </c>
      <c r="AE187" s="2">
        <v>0.33701759999999997</v>
      </c>
      <c r="AF187" s="2">
        <v>19.2</v>
      </c>
      <c r="AG187" s="2">
        <v>0.5</v>
      </c>
      <c r="AH187" s="2">
        <v>2.4794225999999999</v>
      </c>
      <c r="AI187" s="2">
        <v>1.4084243000000001</v>
      </c>
      <c r="AJ187" s="2">
        <v>0.50718940000000001</v>
      </c>
      <c r="AK187" s="2">
        <v>10.577734</v>
      </c>
      <c r="AL187" s="2">
        <v>2.2121696000000002</v>
      </c>
      <c r="AM187" s="2">
        <v>7.0839200000000005E-2</v>
      </c>
      <c r="AN187" s="2">
        <v>0.87344940000000004</v>
      </c>
      <c r="AO187" s="2">
        <v>0.58645290000000005</v>
      </c>
      <c r="AP187" s="2">
        <v>18</v>
      </c>
      <c r="AQ187" s="2">
        <v>0.5</v>
      </c>
      <c r="AR187" s="2">
        <v>2.3422706</v>
      </c>
      <c r="AS187" s="2">
        <v>1.9533754999999999</v>
      </c>
      <c r="AT187" s="2">
        <v>0.36749229999999999</v>
      </c>
      <c r="AU187" s="2">
        <v>10.902452500000001</v>
      </c>
      <c r="AV187" s="2">
        <v>1.0829200000000001</v>
      </c>
      <c r="AW187" s="2">
        <v>0.15594759999999999</v>
      </c>
      <c r="AX187" s="2">
        <v>0.40219460000000001</v>
      </c>
      <c r="AY187" s="2">
        <v>0.33701759999999997</v>
      </c>
      <c r="AZ187" s="2">
        <v>15.4</v>
      </c>
      <c r="BA187" s="2">
        <v>0.5</v>
      </c>
      <c r="BB187" s="2">
        <v>1.5457707999999999</v>
      </c>
      <c r="BC187" s="2">
        <v>0.56329359999999995</v>
      </c>
      <c r="BD187" s="2">
        <v>0.2514574</v>
      </c>
      <c r="BE187" s="2">
        <v>10.8701019</v>
      </c>
      <c r="BF187" s="2">
        <v>0.82161510000000004</v>
      </c>
      <c r="BG187" s="2">
        <v>0.11294609999999999</v>
      </c>
      <c r="BH187" s="2">
        <v>0.30256060000000001</v>
      </c>
      <c r="BI187" s="2">
        <v>0.4651826</v>
      </c>
      <c r="BJ187" s="2">
        <v>18.899999999999999</v>
      </c>
      <c r="BK187" s="2">
        <v>0.5</v>
      </c>
      <c r="BL187" s="2">
        <v>2.4784391000000001</v>
      </c>
      <c r="BM187" s="2">
        <v>1.4058299999999999</v>
      </c>
      <c r="BN187" s="2">
        <v>0.4753501</v>
      </c>
      <c r="BO187" s="2">
        <v>10.5647802</v>
      </c>
      <c r="BP187" s="2">
        <v>2.0328343000000002</v>
      </c>
      <c r="BQ187" s="2">
        <v>7.0697399999999994E-2</v>
      </c>
      <c r="BR187" s="2">
        <v>0.80117400000000005</v>
      </c>
      <c r="BS187" s="2">
        <v>0.58645290000000005</v>
      </c>
      <c r="BT187" s="2">
        <v>9.4</v>
      </c>
      <c r="BU187" s="2">
        <v>0.5</v>
      </c>
      <c r="BV187" s="2">
        <v>1.1355191</v>
      </c>
      <c r="BW187" s="2">
        <v>1.5343682999999999</v>
      </c>
      <c r="BX187" s="2">
        <v>0.4287511</v>
      </c>
      <c r="BY187" s="2">
        <v>3.6946308999999999</v>
      </c>
      <c r="BZ187" s="2">
        <v>1.3669544</v>
      </c>
      <c r="CA187" s="2">
        <v>6.3487299999999997E-2</v>
      </c>
      <c r="CB187" s="2">
        <v>0.51836570000000004</v>
      </c>
      <c r="CC187" s="2">
        <v>0.2306339</v>
      </c>
      <c r="CD187" s="2">
        <v>17.8</v>
      </c>
      <c r="CE187" s="2">
        <v>0.5</v>
      </c>
      <c r="CF187" s="2">
        <v>1.2595267000000001</v>
      </c>
      <c r="CG187" s="2">
        <v>2.4616723</v>
      </c>
      <c r="CH187" s="2">
        <v>0.2273742</v>
      </c>
      <c r="CI187" s="2">
        <v>11.953345300000001</v>
      </c>
      <c r="CJ187" s="2">
        <v>0.55238039999999999</v>
      </c>
      <c r="CK187" s="2">
        <v>0.29840650000000002</v>
      </c>
      <c r="CL187" s="2">
        <v>0.20864170000000001</v>
      </c>
      <c r="CM187" s="2">
        <v>0.4327859</v>
      </c>
      <c r="CO187" t="str">
        <f t="shared" si="206"/>
        <v>NV_Clark2002</v>
      </c>
      <c r="CP187">
        <f t="shared" si="207"/>
        <v>19.2</v>
      </c>
      <c r="CQ187">
        <f t="shared" si="208"/>
        <v>0.5</v>
      </c>
      <c r="CR187">
        <f t="shared" si="209"/>
        <v>2.4796705000000001</v>
      </c>
      <c r="CS187">
        <f t="shared" si="210"/>
        <v>1.4088799999999999</v>
      </c>
      <c r="CT187">
        <f t="shared" si="211"/>
        <v>0.50878909999999999</v>
      </c>
      <c r="CU187">
        <f t="shared" si="212"/>
        <v>10.5801067</v>
      </c>
      <c r="CV187">
        <f t="shared" si="213"/>
        <v>2.2213714000000002</v>
      </c>
      <c r="CW187">
        <f t="shared" si="214"/>
        <v>7.0895899999999998E-2</v>
      </c>
      <c r="CX187">
        <f t="shared" si="215"/>
        <v>0.87716729999999998</v>
      </c>
      <c r="CY187">
        <f t="shared" si="216"/>
        <v>0.58645290000000005</v>
      </c>
      <c r="CZ187">
        <f t="shared" si="217"/>
        <v>2.0000000000000071</v>
      </c>
      <c r="DA187">
        <f t="shared" si="218"/>
        <v>0.5</v>
      </c>
      <c r="DB187">
        <f t="shared" si="219"/>
        <v>-1.2847696000000006</v>
      </c>
      <c r="DC187">
        <f t="shared" si="220"/>
        <v>3.0032428000000002</v>
      </c>
      <c r="DD187">
        <f t="shared" si="221"/>
        <v>-0.37719080000000005</v>
      </c>
      <c r="DE187">
        <f t="shared" si="222"/>
        <v>6.0282683000000006</v>
      </c>
      <c r="DF187">
        <f t="shared" si="223"/>
        <v>-4.0226664000000003</v>
      </c>
      <c r="DG187">
        <f t="shared" si="224"/>
        <v>0.53786999999999996</v>
      </c>
      <c r="DH187">
        <f t="shared" si="225"/>
        <v>-1.6976846999999999</v>
      </c>
      <c r="DI187">
        <f t="shared" si="226"/>
        <v>-0.54317400000000027</v>
      </c>
      <c r="DJ187">
        <f t="shared" si="227"/>
        <v>9.9999999999997868E-2</v>
      </c>
      <c r="DK187">
        <f t="shared" si="228"/>
        <v>0</v>
      </c>
      <c r="DL187">
        <f t="shared" si="229"/>
        <v>1.6453700000000016E-2</v>
      </c>
      <c r="DM187">
        <f t="shared" si="230"/>
        <v>0</v>
      </c>
      <c r="DN187">
        <f t="shared" si="231"/>
        <v>8.4199999999999831E-3</v>
      </c>
      <c r="DO187">
        <f t="shared" si="232"/>
        <v>0</v>
      </c>
      <c r="DP187">
        <f t="shared" si="233"/>
        <v>3.6122100000000046E-2</v>
      </c>
      <c r="DQ187">
        <f t="shared" si="234"/>
        <v>9.3580000000000052E-4</v>
      </c>
      <c r="DR187">
        <f t="shared" si="235"/>
        <v>1.4306599999999947E-2</v>
      </c>
      <c r="DS187">
        <f t="shared" si="236"/>
        <v>0</v>
      </c>
      <c r="DT187">
        <f t="shared" si="237"/>
        <v>0.59999999999999787</v>
      </c>
      <c r="DU187">
        <f t="shared" si="238"/>
        <v>0</v>
      </c>
      <c r="DV187">
        <f t="shared" si="239"/>
        <v>0.1109123000000003</v>
      </c>
      <c r="DW187">
        <f t="shared" si="240"/>
        <v>-0.72067879999999995</v>
      </c>
      <c r="DX187">
        <f t="shared" si="241"/>
        <v>8.2439800000000008E-2</v>
      </c>
      <c r="DY187">
        <f t="shared" si="242"/>
        <v>-0.36575700000000033</v>
      </c>
      <c r="DZ187">
        <f t="shared" si="243"/>
        <v>0.94856110000000027</v>
      </c>
      <c r="EA187">
        <f t="shared" si="244"/>
        <v>-0.1209612</v>
      </c>
      <c r="EB187">
        <f t="shared" si="245"/>
        <v>0.4039276</v>
      </c>
      <c r="EC187">
        <f t="shared" si="246"/>
        <v>0.24943530000000008</v>
      </c>
      <c r="ED187">
        <f t="shared" si="247"/>
        <v>0</v>
      </c>
      <c r="EE187">
        <f t="shared" si="248"/>
        <v>0</v>
      </c>
      <c r="EF187">
        <f t="shared" si="249"/>
        <v>2.4790000000018964E-4</v>
      </c>
      <c r="EG187">
        <f t="shared" si="250"/>
        <v>4.5569999999983679E-4</v>
      </c>
      <c r="EH187">
        <f t="shared" si="251"/>
        <v>1.5996999999999817E-3</v>
      </c>
      <c r="EI187">
        <f t="shared" si="252"/>
        <v>2.3727000000004494E-3</v>
      </c>
      <c r="EJ187">
        <f t="shared" si="253"/>
        <v>9.2018000000000377E-3</v>
      </c>
      <c r="EK187">
        <f t="shared" si="254"/>
        <v>5.6699999999992867E-5</v>
      </c>
      <c r="EL187">
        <f t="shared" si="255"/>
        <v>3.7178999999999407E-3</v>
      </c>
      <c r="EM187">
        <f t="shared" si="256"/>
        <v>0</v>
      </c>
      <c r="EN187">
        <f t="shared" si="257"/>
        <v>1.1999999999999993</v>
      </c>
      <c r="EO187">
        <f t="shared" si="258"/>
        <v>0</v>
      </c>
      <c r="EP187">
        <f t="shared" si="259"/>
        <v>0.13739990000000013</v>
      </c>
      <c r="EQ187">
        <f t="shared" si="260"/>
        <v>-0.54449550000000002</v>
      </c>
      <c r="ER187">
        <f t="shared" si="261"/>
        <v>0.1412968</v>
      </c>
      <c r="ES187">
        <f t="shared" si="262"/>
        <v>-0.32234580000000079</v>
      </c>
      <c r="ET187">
        <f t="shared" si="263"/>
        <v>1.1384514000000001</v>
      </c>
      <c r="EU187">
        <f t="shared" si="264"/>
        <v>-8.5051699999999994E-2</v>
      </c>
      <c r="EV187">
        <f t="shared" si="265"/>
        <v>0.47497269999999997</v>
      </c>
      <c r="EW187">
        <f t="shared" si="266"/>
        <v>0.24943530000000008</v>
      </c>
      <c r="EX187">
        <f t="shared" si="267"/>
        <v>3.7999999999999989</v>
      </c>
      <c r="EY187">
        <f t="shared" si="268"/>
        <v>0</v>
      </c>
      <c r="EZ187">
        <f t="shared" si="269"/>
        <v>0.93389970000000022</v>
      </c>
      <c r="FA187">
        <f t="shared" si="270"/>
        <v>0.84558639999999996</v>
      </c>
      <c r="FB187">
        <f t="shared" si="271"/>
        <v>0.2573317</v>
      </c>
      <c r="FC187">
        <f t="shared" si="272"/>
        <v>-0.2899951999999999</v>
      </c>
      <c r="FD187">
        <f t="shared" si="273"/>
        <v>1.3997563000000002</v>
      </c>
      <c r="FE187">
        <f t="shared" si="274"/>
        <v>-4.2050199999999996E-2</v>
      </c>
      <c r="FF187">
        <f t="shared" si="275"/>
        <v>0.57460669999999991</v>
      </c>
      <c r="FG187">
        <f t="shared" si="276"/>
        <v>0.12127030000000005</v>
      </c>
      <c r="FH187">
        <f t="shared" si="277"/>
        <v>0.30000000000000071</v>
      </c>
      <c r="FI187">
        <f t="shared" si="278"/>
        <v>0</v>
      </c>
      <c r="FJ187">
        <f t="shared" si="279"/>
        <v>1.2313999999999936E-3</v>
      </c>
      <c r="FK187">
        <f t="shared" si="280"/>
        <v>3.0499999999999972E-3</v>
      </c>
      <c r="FL187">
        <f t="shared" si="281"/>
        <v>3.3438999999999997E-2</v>
      </c>
      <c r="FM187">
        <f t="shared" si="282"/>
        <v>1.5326500000000465E-2</v>
      </c>
      <c r="FN187">
        <f t="shared" si="283"/>
        <v>0.18853710000000001</v>
      </c>
      <c r="FO187">
        <f t="shared" si="284"/>
        <v>1.9850000000000423E-4</v>
      </c>
      <c r="FP187">
        <f t="shared" si="285"/>
        <v>7.599329999999993E-2</v>
      </c>
      <c r="FQ187">
        <f t="shared" si="286"/>
        <v>0</v>
      </c>
      <c r="FR187">
        <f t="shared" si="287"/>
        <v>9.7999999999999989</v>
      </c>
      <c r="FS187">
        <f t="shared" si="288"/>
        <v>0</v>
      </c>
      <c r="FT187">
        <f t="shared" si="289"/>
        <v>1.3441514000000001</v>
      </c>
      <c r="FU187">
        <f t="shared" si="290"/>
        <v>-0.1254883</v>
      </c>
      <c r="FV187">
        <f t="shared" si="291"/>
        <v>8.0037999999999998E-2</v>
      </c>
      <c r="FW187">
        <f t="shared" si="292"/>
        <v>6.8854758</v>
      </c>
      <c r="FX187">
        <f t="shared" si="293"/>
        <v>0.8544170000000002</v>
      </c>
      <c r="FY187">
        <f t="shared" si="294"/>
        <v>7.4086000000000013E-3</v>
      </c>
      <c r="FZ187">
        <f t="shared" si="295"/>
        <v>0.35880159999999994</v>
      </c>
      <c r="GA187">
        <f t="shared" si="296"/>
        <v>0.35581900000000005</v>
      </c>
      <c r="GB187">
        <f t="shared" si="297"/>
        <v>1.3999999999999986</v>
      </c>
      <c r="GC187">
        <f t="shared" si="298"/>
        <v>0</v>
      </c>
      <c r="GD187">
        <f t="shared" si="299"/>
        <v>1.2201438</v>
      </c>
      <c r="GE187">
        <f t="shared" si="300"/>
        <v>-1.0527923000000001</v>
      </c>
      <c r="GF187">
        <f t="shared" si="301"/>
        <v>0.28141490000000002</v>
      </c>
      <c r="GG187">
        <f t="shared" si="302"/>
        <v>-1.3732386000000005</v>
      </c>
      <c r="GH187">
        <f t="shared" si="303"/>
        <v>1.6689910000000001</v>
      </c>
      <c r="GI187">
        <f t="shared" si="304"/>
        <v>-0.22751060000000001</v>
      </c>
      <c r="GJ187">
        <f t="shared" si="305"/>
        <v>0.66852559999999994</v>
      </c>
      <c r="GK187">
        <f t="shared" si="306"/>
        <v>0.15366700000000005</v>
      </c>
    </row>
    <row r="188" spans="1:193" x14ac:dyDescent="0.25">
      <c r="A188" t="s">
        <v>530</v>
      </c>
      <c r="B188">
        <v>37.200000000000003</v>
      </c>
      <c r="C188">
        <v>0.5</v>
      </c>
      <c r="D188">
        <v>1.9055381</v>
      </c>
      <c r="E188">
        <v>2.8920952999999998</v>
      </c>
      <c r="F188">
        <v>1.4580953000000001</v>
      </c>
      <c r="G188">
        <v>24.583931</v>
      </c>
      <c r="H188">
        <v>1.2542386000000001</v>
      </c>
      <c r="I188">
        <v>3.4437904000000001</v>
      </c>
      <c r="J188">
        <v>0.99430280000000004</v>
      </c>
      <c r="K188">
        <v>0.21245359999999999</v>
      </c>
      <c r="L188" s="2">
        <v>37.1</v>
      </c>
      <c r="M188" s="2">
        <v>0.5</v>
      </c>
      <c r="N188" s="2">
        <v>1.8961981999999999</v>
      </c>
      <c r="O188" s="2">
        <v>2.8920952999999998</v>
      </c>
      <c r="P188" s="2">
        <v>1.4468369000000001</v>
      </c>
      <c r="Q188" s="2">
        <v>24.583931</v>
      </c>
      <c r="R188" s="2">
        <v>1.2418013999999999</v>
      </c>
      <c r="S188" s="2">
        <v>3.4206634</v>
      </c>
      <c r="T188" s="2">
        <v>0.98645989999999995</v>
      </c>
      <c r="U188" s="2">
        <v>0.21245359999999999</v>
      </c>
      <c r="V188" s="2">
        <v>23.5</v>
      </c>
      <c r="W188" s="2">
        <v>0.5</v>
      </c>
      <c r="X188" s="2">
        <v>1.8653435</v>
      </c>
      <c r="Y188" s="2">
        <v>1.9004083000000001</v>
      </c>
      <c r="Z188" s="2">
        <v>1.3712588999999999</v>
      </c>
      <c r="AA188" s="2">
        <v>12.3676672</v>
      </c>
      <c r="AB188" s="2">
        <v>1.1592989</v>
      </c>
      <c r="AC188" s="2">
        <v>3.2903267999999999</v>
      </c>
      <c r="AD188" s="2">
        <v>0.94540849999999998</v>
      </c>
      <c r="AE188" s="2">
        <v>0.1304478</v>
      </c>
      <c r="AF188" s="2">
        <v>37.200000000000003</v>
      </c>
      <c r="AG188" s="2">
        <v>0.5</v>
      </c>
      <c r="AH188" s="2">
        <v>1.9053475</v>
      </c>
      <c r="AI188" s="2">
        <v>2.8916398999999999</v>
      </c>
      <c r="AJ188" s="2">
        <v>1.4564793</v>
      </c>
      <c r="AK188" s="2">
        <v>24.581470499999998</v>
      </c>
      <c r="AL188" s="2">
        <v>1.2538526999999999</v>
      </c>
      <c r="AM188" s="2">
        <v>3.4386933000000002</v>
      </c>
      <c r="AN188" s="2">
        <v>0.99327529999999997</v>
      </c>
      <c r="AO188" s="2">
        <v>0.21245359999999999</v>
      </c>
      <c r="AP188" s="2">
        <v>36.1</v>
      </c>
      <c r="AQ188" s="2">
        <v>0.5</v>
      </c>
      <c r="AR188" s="2">
        <v>1.9653476000000001</v>
      </c>
      <c r="AS188" s="2">
        <v>2.3921131999999998</v>
      </c>
      <c r="AT188" s="2">
        <v>1.1648080000000001</v>
      </c>
      <c r="AU188" s="2">
        <v>25.475978900000001</v>
      </c>
      <c r="AV188" s="2">
        <v>1.4068396999999999</v>
      </c>
      <c r="AW188" s="2">
        <v>2.2282883999999998</v>
      </c>
      <c r="AX188" s="2">
        <v>0.85511959999999998</v>
      </c>
      <c r="AY188" s="2">
        <v>0.1807995</v>
      </c>
      <c r="AZ188" s="2">
        <v>31.7</v>
      </c>
      <c r="BA188" s="2">
        <v>0.5</v>
      </c>
      <c r="BB188" s="2">
        <v>1.9125991</v>
      </c>
      <c r="BC188" s="2">
        <v>1.5124514</v>
      </c>
      <c r="BD188" s="2">
        <v>0.72675670000000003</v>
      </c>
      <c r="BE188" s="2">
        <v>24.1722088</v>
      </c>
      <c r="BF188" s="2">
        <v>1.3626069999999999</v>
      </c>
      <c r="BG188" s="2">
        <v>0.76937279999999997</v>
      </c>
      <c r="BH188" s="2">
        <v>0.56329320000000005</v>
      </c>
      <c r="BI188" s="2">
        <v>0.2018218</v>
      </c>
      <c r="BJ188" s="2">
        <v>37.200000000000003</v>
      </c>
      <c r="BK188" s="2">
        <v>0.5</v>
      </c>
      <c r="BL188" s="2">
        <v>1.9051174</v>
      </c>
      <c r="BM188" s="2">
        <v>2.8903549000000002</v>
      </c>
      <c r="BN188" s="2">
        <v>1.4512813</v>
      </c>
      <c r="BO188" s="2">
        <v>24.5767326</v>
      </c>
      <c r="BP188" s="2">
        <v>1.2447691999999999</v>
      </c>
      <c r="BQ188" s="2">
        <v>3.4318740000000001</v>
      </c>
      <c r="BR188" s="2">
        <v>0.99007800000000001</v>
      </c>
      <c r="BS188" s="2">
        <v>0.21245359999999999</v>
      </c>
      <c r="BT188" s="2">
        <v>31</v>
      </c>
      <c r="BU188" s="2">
        <v>0.5</v>
      </c>
      <c r="BV188" s="2">
        <v>1.4593706</v>
      </c>
      <c r="BW188" s="2">
        <v>2.3994317000000001</v>
      </c>
      <c r="BX188" s="2">
        <v>1.1608603</v>
      </c>
      <c r="BY188" s="2">
        <v>20.820997200000001</v>
      </c>
      <c r="BZ188" s="2">
        <v>1.3739048</v>
      </c>
      <c r="CA188" s="2">
        <v>2.2543364000000001</v>
      </c>
      <c r="CB188" s="2">
        <v>0.84960659999999999</v>
      </c>
      <c r="CC188" s="2">
        <v>0.19492139999999999</v>
      </c>
      <c r="CD188" s="2">
        <v>34.6</v>
      </c>
      <c r="CE188" s="2">
        <v>0.5</v>
      </c>
      <c r="CF188" s="2">
        <v>1.0121647</v>
      </c>
      <c r="CG188" s="2">
        <v>2.8350575</v>
      </c>
      <c r="CH188" s="2">
        <v>1.1741279</v>
      </c>
      <c r="CI188" s="2">
        <v>24.267969099999998</v>
      </c>
      <c r="CJ188" s="2">
        <v>0.64130589999999998</v>
      </c>
      <c r="CK188" s="2">
        <v>3.2298944000000001</v>
      </c>
      <c r="CL188" s="2">
        <v>0.80381440000000004</v>
      </c>
      <c r="CM188" s="2">
        <v>0.21245359999999999</v>
      </c>
      <c r="CO188" t="str">
        <f t="shared" si="206"/>
        <v>NV_Washoe0016</v>
      </c>
      <c r="CP188">
        <f t="shared" si="207"/>
        <v>37.200000000000003</v>
      </c>
      <c r="CQ188">
        <f t="shared" si="208"/>
        <v>0.5</v>
      </c>
      <c r="CR188">
        <f t="shared" si="209"/>
        <v>1.9055381</v>
      </c>
      <c r="CS188">
        <f t="shared" si="210"/>
        <v>2.8920952999999998</v>
      </c>
      <c r="CT188">
        <f t="shared" si="211"/>
        <v>1.4580953000000001</v>
      </c>
      <c r="CU188">
        <f t="shared" si="212"/>
        <v>24.583931</v>
      </c>
      <c r="CV188">
        <f t="shared" si="213"/>
        <v>1.2542386000000001</v>
      </c>
      <c r="CW188">
        <f t="shared" si="214"/>
        <v>3.4437904000000001</v>
      </c>
      <c r="CX188">
        <f t="shared" si="215"/>
        <v>0.99430280000000004</v>
      </c>
      <c r="CY188">
        <f t="shared" si="216"/>
        <v>0.21245359999999999</v>
      </c>
      <c r="CZ188">
        <f t="shared" si="217"/>
        <v>7.9999999999999893</v>
      </c>
      <c r="DA188">
        <f t="shared" si="218"/>
        <v>0.5</v>
      </c>
      <c r="DB188">
        <f t="shared" si="219"/>
        <v>0.5827218999999999</v>
      </c>
      <c r="DC188">
        <f t="shared" si="220"/>
        <v>-0.53111489999999906</v>
      </c>
      <c r="DD188">
        <f t="shared" si="221"/>
        <v>-0.25425780000000042</v>
      </c>
      <c r="DE188">
        <f t="shared" si="222"/>
        <v>8.7594382999999993</v>
      </c>
      <c r="DF188">
        <f t="shared" si="223"/>
        <v>0.904709399999999</v>
      </c>
      <c r="DG188">
        <f t="shared" si="224"/>
        <v>-2.0430833000000002</v>
      </c>
      <c r="DH188">
        <f t="shared" si="225"/>
        <v>2.693589999999968E-2</v>
      </c>
      <c r="DI188">
        <f t="shared" si="226"/>
        <v>7.0629700000000017E-2</v>
      </c>
      <c r="DJ188">
        <f t="shared" si="227"/>
        <v>0.10000000000000142</v>
      </c>
      <c r="DK188">
        <f t="shared" si="228"/>
        <v>0</v>
      </c>
      <c r="DL188">
        <f t="shared" si="229"/>
        <v>9.3399000000000676E-3</v>
      </c>
      <c r="DM188">
        <f t="shared" si="230"/>
        <v>0</v>
      </c>
      <c r="DN188">
        <f t="shared" si="231"/>
        <v>1.1258400000000002E-2</v>
      </c>
      <c r="DO188">
        <f t="shared" si="232"/>
        <v>0</v>
      </c>
      <c r="DP188">
        <f t="shared" si="233"/>
        <v>1.2437200000000148E-2</v>
      </c>
      <c r="DQ188">
        <f t="shared" si="234"/>
        <v>2.312700000000012E-2</v>
      </c>
      <c r="DR188">
        <f t="shared" si="235"/>
        <v>7.842900000000097E-3</v>
      </c>
      <c r="DS188">
        <f t="shared" si="236"/>
        <v>0</v>
      </c>
      <c r="DT188">
        <f t="shared" si="237"/>
        <v>13.700000000000003</v>
      </c>
      <c r="DU188">
        <f t="shared" si="238"/>
        <v>0</v>
      </c>
      <c r="DV188">
        <f t="shared" si="239"/>
        <v>4.0194599999999969E-2</v>
      </c>
      <c r="DW188">
        <f t="shared" si="240"/>
        <v>0.99168699999999976</v>
      </c>
      <c r="DX188">
        <f t="shared" si="241"/>
        <v>8.6836400000000147E-2</v>
      </c>
      <c r="DY188">
        <f t="shared" si="242"/>
        <v>12.2162638</v>
      </c>
      <c r="DZ188">
        <f t="shared" si="243"/>
        <v>9.4939700000000071E-2</v>
      </c>
      <c r="EA188">
        <f t="shared" si="244"/>
        <v>0.15346360000000026</v>
      </c>
      <c r="EB188">
        <f t="shared" si="245"/>
        <v>4.8894300000000057E-2</v>
      </c>
      <c r="EC188">
        <f t="shared" si="246"/>
        <v>8.200579999999999E-2</v>
      </c>
      <c r="ED188">
        <f t="shared" si="247"/>
        <v>0</v>
      </c>
      <c r="EE188">
        <f t="shared" si="248"/>
        <v>0</v>
      </c>
      <c r="EF188">
        <f t="shared" si="249"/>
        <v>1.9060000000004074E-4</v>
      </c>
      <c r="EG188">
        <f t="shared" si="250"/>
        <v>4.5539999999988368E-4</v>
      </c>
      <c r="EH188">
        <f t="shared" si="251"/>
        <v>1.6160000000000618E-3</v>
      </c>
      <c r="EI188">
        <f t="shared" si="252"/>
        <v>2.4605000000015309E-3</v>
      </c>
      <c r="EJ188">
        <f t="shared" si="253"/>
        <v>3.8590000000016111E-4</v>
      </c>
      <c r="EK188">
        <f t="shared" si="254"/>
        <v>5.0970999999999655E-3</v>
      </c>
      <c r="EL188">
        <f t="shared" si="255"/>
        <v>1.02750000000007E-3</v>
      </c>
      <c r="EM188">
        <f t="shared" si="256"/>
        <v>0</v>
      </c>
      <c r="EN188">
        <f t="shared" si="257"/>
        <v>1.1000000000000014</v>
      </c>
      <c r="EO188">
        <f t="shared" si="258"/>
        <v>0</v>
      </c>
      <c r="EP188">
        <f t="shared" si="259"/>
        <v>-5.9809500000000071E-2</v>
      </c>
      <c r="EQ188">
        <f t="shared" si="260"/>
        <v>0.49998209999999998</v>
      </c>
      <c r="ER188">
        <f t="shared" si="261"/>
        <v>0.29328730000000003</v>
      </c>
      <c r="ES188">
        <f t="shared" si="262"/>
        <v>-0.89204790000000145</v>
      </c>
      <c r="ET188">
        <f t="shared" si="263"/>
        <v>-0.15260109999999982</v>
      </c>
      <c r="EU188">
        <f t="shared" si="264"/>
        <v>1.2155020000000003</v>
      </c>
      <c r="EV188">
        <f t="shared" si="265"/>
        <v>0.13918320000000006</v>
      </c>
      <c r="EW188">
        <f t="shared" si="266"/>
        <v>3.1654099999999991E-2</v>
      </c>
      <c r="EX188">
        <f t="shared" si="267"/>
        <v>5.5000000000000036</v>
      </c>
      <c r="EY188">
        <f t="shared" si="268"/>
        <v>0</v>
      </c>
      <c r="EZ188">
        <f t="shared" si="269"/>
        <v>-7.060999999999984E-3</v>
      </c>
      <c r="FA188">
        <f t="shared" si="270"/>
        <v>1.3796438999999998</v>
      </c>
      <c r="FB188">
        <f t="shared" si="271"/>
        <v>0.73133860000000006</v>
      </c>
      <c r="FC188">
        <f t="shared" si="272"/>
        <v>0.41172219999999982</v>
      </c>
      <c r="FD188">
        <f t="shared" si="273"/>
        <v>-0.10836839999999981</v>
      </c>
      <c r="FE188">
        <f t="shared" si="274"/>
        <v>2.6744176</v>
      </c>
      <c r="FF188">
        <f t="shared" si="275"/>
        <v>0.43100959999999999</v>
      </c>
      <c r="FG188">
        <f t="shared" si="276"/>
        <v>1.0631799999999997E-2</v>
      </c>
      <c r="FH188">
        <f t="shared" si="277"/>
        <v>0</v>
      </c>
      <c r="FI188">
        <f t="shared" si="278"/>
        <v>0</v>
      </c>
      <c r="FJ188">
        <f t="shared" si="279"/>
        <v>4.2070000000005159E-4</v>
      </c>
      <c r="FK188">
        <f t="shared" si="280"/>
        <v>1.7403999999996422E-3</v>
      </c>
      <c r="FL188">
        <f t="shared" si="281"/>
        <v>6.8140000000000978E-3</v>
      </c>
      <c r="FM188">
        <f t="shared" si="282"/>
        <v>7.1984000000000492E-3</v>
      </c>
      <c r="FN188">
        <f t="shared" si="283"/>
        <v>9.4694000000001832E-3</v>
      </c>
      <c r="FO188">
        <f t="shared" si="284"/>
        <v>1.1916400000000049E-2</v>
      </c>
      <c r="FP188">
        <f t="shared" si="285"/>
        <v>4.2248000000000285E-3</v>
      </c>
      <c r="FQ188">
        <f t="shared" si="286"/>
        <v>0</v>
      </c>
      <c r="FR188">
        <f t="shared" si="287"/>
        <v>6.2000000000000028</v>
      </c>
      <c r="FS188">
        <f t="shared" si="288"/>
        <v>0</v>
      </c>
      <c r="FT188">
        <f t="shared" si="289"/>
        <v>0.44616750000000005</v>
      </c>
      <c r="FU188">
        <f t="shared" si="290"/>
        <v>0.49266359999999976</v>
      </c>
      <c r="FV188">
        <f t="shared" si="291"/>
        <v>0.29723500000000014</v>
      </c>
      <c r="FW188">
        <f t="shared" si="292"/>
        <v>3.762933799999999</v>
      </c>
      <c r="FX188">
        <f t="shared" si="293"/>
        <v>-0.11966619999999994</v>
      </c>
      <c r="FY188">
        <f t="shared" si="294"/>
        <v>1.189454</v>
      </c>
      <c r="FZ188">
        <f t="shared" si="295"/>
        <v>0.14469620000000005</v>
      </c>
      <c r="GA188">
        <f t="shared" si="296"/>
        <v>1.7532199999999998E-2</v>
      </c>
      <c r="GB188">
        <f t="shared" si="297"/>
        <v>2.6000000000000014</v>
      </c>
      <c r="GC188">
        <f t="shared" si="298"/>
        <v>0</v>
      </c>
      <c r="GD188">
        <f t="shared" si="299"/>
        <v>0.89337339999999998</v>
      </c>
      <c r="GE188">
        <f t="shared" si="300"/>
        <v>5.7037799999999805E-2</v>
      </c>
      <c r="GF188">
        <f t="shared" si="301"/>
        <v>0.28396740000000009</v>
      </c>
      <c r="GG188">
        <f t="shared" si="302"/>
        <v>0.31596190000000135</v>
      </c>
      <c r="GH188">
        <f t="shared" si="303"/>
        <v>0.61293270000000011</v>
      </c>
      <c r="GI188">
        <f t="shared" si="304"/>
        <v>0.21389600000000009</v>
      </c>
      <c r="GJ188">
        <f t="shared" si="305"/>
        <v>0.1904884</v>
      </c>
      <c r="GK188">
        <f t="shared" si="306"/>
        <v>0</v>
      </c>
    </row>
    <row r="189" spans="1:193" x14ac:dyDescent="0.25">
      <c r="A189" t="s">
        <v>531</v>
      </c>
      <c r="B189">
        <v>-9</v>
      </c>
      <c r="C189">
        <v>0.5</v>
      </c>
      <c r="D189">
        <v>1.3642846</v>
      </c>
      <c r="E189">
        <v>0.57046490000000005</v>
      </c>
      <c r="F189">
        <v>2.0781445999999999</v>
      </c>
      <c r="G189">
        <v>13.000951799999999</v>
      </c>
      <c r="H189">
        <v>4.9194145000000002</v>
      </c>
      <c r="I189">
        <v>1.5046158999999999</v>
      </c>
      <c r="J189">
        <v>1.7374721</v>
      </c>
      <c r="K189">
        <v>1.35414E-2</v>
      </c>
      <c r="L189" s="2">
        <v>-9</v>
      </c>
      <c r="M189" s="2">
        <v>0.5</v>
      </c>
      <c r="N189" s="2">
        <v>1.2802562</v>
      </c>
      <c r="O189" s="2">
        <v>0.57046490000000005</v>
      </c>
      <c r="P189" s="2">
        <v>2.0595344999999998</v>
      </c>
      <c r="Q189" s="2">
        <v>13.000951799999999</v>
      </c>
      <c r="R189" s="2">
        <v>4.8763065000000001</v>
      </c>
      <c r="S189" s="2">
        <v>1.4881846000000001</v>
      </c>
      <c r="T189" s="2">
        <v>1.7210745999999999</v>
      </c>
      <c r="U189" s="2">
        <v>1.35414E-2</v>
      </c>
      <c r="V189" s="2">
        <v>-9</v>
      </c>
      <c r="W189" s="2">
        <v>0.5</v>
      </c>
      <c r="X189" s="2">
        <v>1.350752</v>
      </c>
      <c r="Y189" s="2">
        <v>0.52222639999999998</v>
      </c>
      <c r="Z189" s="2">
        <v>2.0656382999999998</v>
      </c>
      <c r="AA189" s="2">
        <v>11.5932064</v>
      </c>
      <c r="AB189" s="2">
        <v>4.8966408000000001</v>
      </c>
      <c r="AC189" s="2">
        <v>1.4883586</v>
      </c>
      <c r="AD189" s="2">
        <v>1.7292400999999999</v>
      </c>
      <c r="AE189" s="2">
        <v>1.35414E-2</v>
      </c>
      <c r="AF189" s="2">
        <v>-9</v>
      </c>
      <c r="AG189" s="2">
        <v>0.5</v>
      </c>
      <c r="AH189" s="2">
        <v>1.3607825</v>
      </c>
      <c r="AI189" s="2">
        <v>0.57013369999999997</v>
      </c>
      <c r="AJ189" s="2">
        <v>1.9898471</v>
      </c>
      <c r="AK189" s="2">
        <v>12.984000200000001</v>
      </c>
      <c r="AL189" s="2">
        <v>4.8752575</v>
      </c>
      <c r="AM189" s="2">
        <v>1.2513071</v>
      </c>
      <c r="AN189" s="2">
        <v>1.6950073999999999</v>
      </c>
      <c r="AO189" s="2">
        <v>1.35414E-2</v>
      </c>
      <c r="AP189" s="2">
        <v>-9</v>
      </c>
      <c r="AQ189" s="2">
        <v>0.5</v>
      </c>
      <c r="AR189" s="2">
        <v>1.3313771000000001</v>
      </c>
      <c r="AS189" s="2">
        <v>0.53752719999999998</v>
      </c>
      <c r="AT189" s="2">
        <v>0.99843979999999999</v>
      </c>
      <c r="AU189" s="2">
        <v>12.6406879</v>
      </c>
      <c r="AV189" s="2">
        <v>2.0480114999999999</v>
      </c>
      <c r="AW189" s="2">
        <v>1.1111295999999999</v>
      </c>
      <c r="AX189" s="2">
        <v>0.79031189999999996</v>
      </c>
      <c r="AY189" s="2">
        <v>1.35414E-2</v>
      </c>
      <c r="AZ189" s="2">
        <v>-9</v>
      </c>
      <c r="BA189" s="2">
        <v>0.5</v>
      </c>
      <c r="BB189" s="2">
        <v>1.3634653999999999</v>
      </c>
      <c r="BC189" s="2">
        <v>0.19453000000000001</v>
      </c>
      <c r="BD189" s="2">
        <v>1.8373615000000001</v>
      </c>
      <c r="BE189" s="2">
        <v>11.8795433</v>
      </c>
      <c r="BF189" s="2">
        <v>4.8151517000000004</v>
      </c>
      <c r="BG189" s="2">
        <v>0.7918634</v>
      </c>
      <c r="BH189" s="2">
        <v>1.6423473</v>
      </c>
      <c r="BI189" s="2">
        <v>1.35414E-2</v>
      </c>
      <c r="BJ189" s="2">
        <v>-9</v>
      </c>
      <c r="BK189" s="2">
        <v>0.5</v>
      </c>
      <c r="BL189" s="2">
        <v>1.3590703</v>
      </c>
      <c r="BM189" s="2">
        <v>0.56025579999999997</v>
      </c>
      <c r="BN189" s="2">
        <v>1.8408726</v>
      </c>
      <c r="BO189" s="2">
        <v>12.846741700000001</v>
      </c>
      <c r="BP189" s="2">
        <v>4.2339764000000004</v>
      </c>
      <c r="BQ189" s="2">
        <v>1.4719955</v>
      </c>
      <c r="BR189" s="2">
        <v>1.5294509000000001</v>
      </c>
      <c r="BS189" s="2">
        <v>1.35414E-2</v>
      </c>
      <c r="BT189" s="2">
        <v>-9</v>
      </c>
      <c r="BU189" s="2">
        <v>0.5</v>
      </c>
      <c r="BV189" s="2">
        <v>0.81484710000000005</v>
      </c>
      <c r="BW189" s="2">
        <v>0.52370919999999999</v>
      </c>
      <c r="BX189" s="2">
        <v>2.0127668000000001</v>
      </c>
      <c r="BY189" s="2">
        <v>9.2939252999999997</v>
      </c>
      <c r="BZ189" s="2">
        <v>4.7895408000000002</v>
      </c>
      <c r="CA189" s="2">
        <v>1.4318131999999999</v>
      </c>
      <c r="CB189" s="2">
        <v>1.6894701000000001</v>
      </c>
      <c r="CC189" s="2">
        <v>1.35414E-2</v>
      </c>
      <c r="CD189" s="2">
        <v>-9</v>
      </c>
      <c r="CE189" s="2">
        <v>0.5</v>
      </c>
      <c r="CF189" s="2">
        <v>0.68906409999999996</v>
      </c>
      <c r="CG189" s="2">
        <v>0.51423600000000003</v>
      </c>
      <c r="CH189" s="2">
        <v>1.7417959000000001</v>
      </c>
      <c r="CI189" s="2">
        <v>11.4209862</v>
      </c>
      <c r="CJ189" s="2">
        <v>3.8994030999999998</v>
      </c>
      <c r="CK189" s="2">
        <v>1.4969083000000001</v>
      </c>
      <c r="CL189" s="2">
        <v>1.4143679</v>
      </c>
      <c r="CM189" s="2">
        <v>1.35414E-2</v>
      </c>
      <c r="CO189" t="str">
        <f t="shared" si="206"/>
        <v>OK_Caddo9008</v>
      </c>
      <c r="CP189" t="e">
        <f t="shared" si="207"/>
        <v>#N/A</v>
      </c>
      <c r="CQ189" t="e">
        <f t="shared" si="208"/>
        <v>#N/A</v>
      </c>
      <c r="CR189" t="e">
        <f t="shared" si="209"/>
        <v>#N/A</v>
      </c>
      <c r="CS189" t="e">
        <f t="shared" si="210"/>
        <v>#N/A</v>
      </c>
      <c r="CT189" t="e">
        <f t="shared" si="211"/>
        <v>#N/A</v>
      </c>
      <c r="CU189" t="e">
        <f t="shared" si="212"/>
        <v>#N/A</v>
      </c>
      <c r="CV189" t="e">
        <f t="shared" si="213"/>
        <v>#N/A</v>
      </c>
      <c r="CW189" t="e">
        <f t="shared" si="214"/>
        <v>#N/A</v>
      </c>
      <c r="CX189" t="e">
        <f t="shared" si="215"/>
        <v>#N/A</v>
      </c>
      <c r="CY189" t="e">
        <f t="shared" si="216"/>
        <v>#N/A</v>
      </c>
      <c r="CZ189" t="e">
        <f t="shared" si="217"/>
        <v>#N/A</v>
      </c>
      <c r="DA189" t="e">
        <f t="shared" si="218"/>
        <v>#N/A</v>
      </c>
      <c r="DB189" t="e">
        <f t="shared" si="219"/>
        <v>#N/A</v>
      </c>
      <c r="DC189" t="e">
        <f t="shared" si="220"/>
        <v>#N/A</v>
      </c>
      <c r="DD189" t="e">
        <f t="shared" si="221"/>
        <v>#N/A</v>
      </c>
      <c r="DE189" t="e">
        <f t="shared" si="222"/>
        <v>#N/A</v>
      </c>
      <c r="DF189" t="e">
        <f t="shared" si="223"/>
        <v>#N/A</v>
      </c>
      <c r="DG189" t="e">
        <f t="shared" si="224"/>
        <v>#N/A</v>
      </c>
      <c r="DH189" t="e">
        <f t="shared" si="225"/>
        <v>#N/A</v>
      </c>
      <c r="DI189" t="e">
        <f t="shared" si="226"/>
        <v>#N/A</v>
      </c>
      <c r="DJ189" t="e">
        <f t="shared" si="227"/>
        <v>#N/A</v>
      </c>
      <c r="DK189" t="e">
        <f t="shared" si="228"/>
        <v>#N/A</v>
      </c>
      <c r="DL189" t="e">
        <f t="shared" si="229"/>
        <v>#N/A</v>
      </c>
      <c r="DM189" t="e">
        <f t="shared" si="230"/>
        <v>#N/A</v>
      </c>
      <c r="DN189" t="e">
        <f t="shared" si="231"/>
        <v>#N/A</v>
      </c>
      <c r="DO189" t="e">
        <f t="shared" si="232"/>
        <v>#N/A</v>
      </c>
      <c r="DP189" t="e">
        <f t="shared" si="233"/>
        <v>#N/A</v>
      </c>
      <c r="DQ189" t="e">
        <f t="shared" si="234"/>
        <v>#N/A</v>
      </c>
      <c r="DR189" t="e">
        <f t="shared" si="235"/>
        <v>#N/A</v>
      </c>
      <c r="DS189" t="e">
        <f t="shared" si="236"/>
        <v>#N/A</v>
      </c>
      <c r="DT189" t="e">
        <f t="shared" si="237"/>
        <v>#N/A</v>
      </c>
      <c r="DU189" t="e">
        <f t="shared" si="238"/>
        <v>#N/A</v>
      </c>
      <c r="DV189" t="e">
        <f t="shared" si="239"/>
        <v>#N/A</v>
      </c>
      <c r="DW189" t="e">
        <f t="shared" si="240"/>
        <v>#N/A</v>
      </c>
      <c r="DX189" t="e">
        <f t="shared" si="241"/>
        <v>#N/A</v>
      </c>
      <c r="DY189" t="e">
        <f t="shared" si="242"/>
        <v>#N/A</v>
      </c>
      <c r="DZ189" t="e">
        <f t="shared" si="243"/>
        <v>#N/A</v>
      </c>
      <c r="EA189" t="e">
        <f t="shared" si="244"/>
        <v>#N/A</v>
      </c>
      <c r="EB189" t="e">
        <f t="shared" si="245"/>
        <v>#N/A</v>
      </c>
      <c r="EC189" t="e">
        <f t="shared" si="246"/>
        <v>#N/A</v>
      </c>
      <c r="ED189" t="e">
        <f t="shared" si="247"/>
        <v>#N/A</v>
      </c>
      <c r="EE189" t="e">
        <f t="shared" si="248"/>
        <v>#N/A</v>
      </c>
      <c r="EF189" t="e">
        <f t="shared" si="249"/>
        <v>#N/A</v>
      </c>
      <c r="EG189" t="e">
        <f t="shared" si="250"/>
        <v>#N/A</v>
      </c>
      <c r="EH189" t="e">
        <f t="shared" si="251"/>
        <v>#N/A</v>
      </c>
      <c r="EI189" t="e">
        <f t="shared" si="252"/>
        <v>#N/A</v>
      </c>
      <c r="EJ189" t="e">
        <f t="shared" si="253"/>
        <v>#N/A</v>
      </c>
      <c r="EK189" t="e">
        <f t="shared" si="254"/>
        <v>#N/A</v>
      </c>
      <c r="EL189" t="e">
        <f t="shared" si="255"/>
        <v>#N/A</v>
      </c>
      <c r="EM189" t="e">
        <f t="shared" si="256"/>
        <v>#N/A</v>
      </c>
      <c r="EN189" t="e">
        <f t="shared" si="257"/>
        <v>#N/A</v>
      </c>
      <c r="EO189" t="e">
        <f t="shared" si="258"/>
        <v>#N/A</v>
      </c>
      <c r="EP189" t="e">
        <f t="shared" si="259"/>
        <v>#N/A</v>
      </c>
      <c r="EQ189" t="e">
        <f t="shared" si="260"/>
        <v>#N/A</v>
      </c>
      <c r="ER189" t="e">
        <f t="shared" si="261"/>
        <v>#N/A</v>
      </c>
      <c r="ES189" t="e">
        <f t="shared" si="262"/>
        <v>#N/A</v>
      </c>
      <c r="ET189" t="e">
        <f t="shared" si="263"/>
        <v>#N/A</v>
      </c>
      <c r="EU189" t="e">
        <f t="shared" si="264"/>
        <v>#N/A</v>
      </c>
      <c r="EV189" t="e">
        <f t="shared" si="265"/>
        <v>#N/A</v>
      </c>
      <c r="EW189" t="e">
        <f t="shared" si="266"/>
        <v>#N/A</v>
      </c>
      <c r="EX189" t="e">
        <f t="shared" si="267"/>
        <v>#N/A</v>
      </c>
      <c r="EY189" t="e">
        <f t="shared" si="268"/>
        <v>#N/A</v>
      </c>
      <c r="EZ189" t="e">
        <f t="shared" si="269"/>
        <v>#N/A</v>
      </c>
      <c r="FA189" t="e">
        <f t="shared" si="270"/>
        <v>#N/A</v>
      </c>
      <c r="FB189" t="e">
        <f t="shared" si="271"/>
        <v>#N/A</v>
      </c>
      <c r="FC189" t="e">
        <f t="shared" si="272"/>
        <v>#N/A</v>
      </c>
      <c r="FD189" t="e">
        <f t="shared" si="273"/>
        <v>#N/A</v>
      </c>
      <c r="FE189" t="e">
        <f t="shared" si="274"/>
        <v>#N/A</v>
      </c>
      <c r="FF189" t="e">
        <f t="shared" si="275"/>
        <v>#N/A</v>
      </c>
      <c r="FG189" t="e">
        <f t="shared" si="276"/>
        <v>#N/A</v>
      </c>
      <c r="FH189" t="e">
        <f t="shared" si="277"/>
        <v>#N/A</v>
      </c>
      <c r="FI189" t="e">
        <f t="shared" si="278"/>
        <v>#N/A</v>
      </c>
      <c r="FJ189" t="e">
        <f t="shared" si="279"/>
        <v>#N/A</v>
      </c>
      <c r="FK189" t="e">
        <f t="shared" si="280"/>
        <v>#N/A</v>
      </c>
      <c r="FL189" t="e">
        <f t="shared" si="281"/>
        <v>#N/A</v>
      </c>
      <c r="FM189" t="e">
        <f t="shared" si="282"/>
        <v>#N/A</v>
      </c>
      <c r="FN189" t="e">
        <f t="shared" si="283"/>
        <v>#N/A</v>
      </c>
      <c r="FO189" t="e">
        <f t="shared" si="284"/>
        <v>#N/A</v>
      </c>
      <c r="FP189" t="e">
        <f t="shared" si="285"/>
        <v>#N/A</v>
      </c>
      <c r="FQ189" t="e">
        <f t="shared" si="286"/>
        <v>#N/A</v>
      </c>
      <c r="FR189" t="e">
        <f t="shared" si="287"/>
        <v>#N/A</v>
      </c>
      <c r="FS189" t="e">
        <f t="shared" si="288"/>
        <v>#N/A</v>
      </c>
      <c r="FT189" t="e">
        <f t="shared" si="289"/>
        <v>#N/A</v>
      </c>
      <c r="FU189" t="e">
        <f t="shared" si="290"/>
        <v>#N/A</v>
      </c>
      <c r="FV189" t="e">
        <f t="shared" si="291"/>
        <v>#N/A</v>
      </c>
      <c r="FW189" t="e">
        <f t="shared" si="292"/>
        <v>#N/A</v>
      </c>
      <c r="FX189" t="e">
        <f t="shared" si="293"/>
        <v>#N/A</v>
      </c>
      <c r="FY189" t="e">
        <f t="shared" si="294"/>
        <v>#N/A</v>
      </c>
      <c r="FZ189" t="e">
        <f t="shared" si="295"/>
        <v>#N/A</v>
      </c>
      <c r="GA189" t="e">
        <f t="shared" si="296"/>
        <v>#N/A</v>
      </c>
      <c r="GB189" t="e">
        <f t="shared" si="297"/>
        <v>#N/A</v>
      </c>
      <c r="GC189" t="e">
        <f t="shared" si="298"/>
        <v>#N/A</v>
      </c>
      <c r="GD189" t="e">
        <f t="shared" si="299"/>
        <v>#N/A</v>
      </c>
      <c r="GE189" t="e">
        <f t="shared" si="300"/>
        <v>#N/A</v>
      </c>
      <c r="GF189" t="e">
        <f t="shared" si="301"/>
        <v>#N/A</v>
      </c>
      <c r="GG189" t="e">
        <f t="shared" si="302"/>
        <v>#N/A</v>
      </c>
      <c r="GH189" t="e">
        <f t="shared" si="303"/>
        <v>#N/A</v>
      </c>
      <c r="GI189" t="e">
        <f t="shared" si="304"/>
        <v>#N/A</v>
      </c>
      <c r="GJ189" t="e">
        <f t="shared" si="305"/>
        <v>#N/A</v>
      </c>
      <c r="GK189" t="e">
        <f t="shared" si="306"/>
        <v>#N/A</v>
      </c>
    </row>
    <row r="190" spans="1:193" x14ac:dyDescent="0.25">
      <c r="A190" t="s">
        <v>532</v>
      </c>
      <c r="B190">
        <v>23.2</v>
      </c>
      <c r="C190">
        <v>0.5</v>
      </c>
      <c r="D190">
        <v>1.1755925</v>
      </c>
      <c r="E190">
        <v>0.69282969999999999</v>
      </c>
      <c r="F190">
        <v>2.2084798999999999</v>
      </c>
      <c r="G190">
        <v>10.450390799999999</v>
      </c>
      <c r="H190">
        <v>4.8501219999999998</v>
      </c>
      <c r="I190">
        <v>1.8457079999999999</v>
      </c>
      <c r="J190">
        <v>1.5462511999999999</v>
      </c>
      <c r="K190">
        <v>1.95169E-2</v>
      </c>
      <c r="L190" s="2">
        <v>23.2</v>
      </c>
      <c r="M190" s="2">
        <v>0.5</v>
      </c>
      <c r="N190" s="2">
        <v>1.1541364999999999</v>
      </c>
      <c r="O190" s="2">
        <v>0.69282969999999999</v>
      </c>
      <c r="P190" s="2">
        <v>2.1996593</v>
      </c>
      <c r="Q190" s="2">
        <v>10.450390799999999</v>
      </c>
      <c r="R190" s="2">
        <v>4.8378190999999999</v>
      </c>
      <c r="S190" s="2">
        <v>1.8300775</v>
      </c>
      <c r="T190" s="2">
        <v>1.5423338</v>
      </c>
      <c r="U190" s="2">
        <v>1.95169E-2</v>
      </c>
      <c r="V190" s="2">
        <v>22.2</v>
      </c>
      <c r="W190" s="2">
        <v>0.5</v>
      </c>
      <c r="X190" s="2">
        <v>1.4763169</v>
      </c>
      <c r="Y190" s="2">
        <v>0.66531450000000003</v>
      </c>
      <c r="Z190" s="2">
        <v>2.1112416000000001</v>
      </c>
      <c r="AA190" s="2">
        <v>9.1433143999999995</v>
      </c>
      <c r="AB190" s="2">
        <v>5.5893392999999998</v>
      </c>
      <c r="AC190" s="2">
        <v>0.91979049999999996</v>
      </c>
      <c r="AD190" s="2">
        <v>1.800586</v>
      </c>
      <c r="AE190" s="2">
        <v>2.1621499999999998E-2</v>
      </c>
      <c r="AF190" s="2">
        <v>23.1</v>
      </c>
      <c r="AG190" s="2">
        <v>0.5</v>
      </c>
      <c r="AH190" s="2">
        <v>1.1749064</v>
      </c>
      <c r="AI190" s="2">
        <v>0.69267699999999999</v>
      </c>
      <c r="AJ190" s="2">
        <v>2.1778064000000001</v>
      </c>
      <c r="AK190" s="2">
        <v>10.4458609</v>
      </c>
      <c r="AL190" s="2">
        <v>4.8301214999999997</v>
      </c>
      <c r="AM190" s="2">
        <v>1.7646326000000001</v>
      </c>
      <c r="AN190" s="2">
        <v>1.5394144999999999</v>
      </c>
      <c r="AO190" s="2">
        <v>1.95169E-2</v>
      </c>
      <c r="AP190" s="2">
        <v>15.1</v>
      </c>
      <c r="AQ190" s="2">
        <v>0.5</v>
      </c>
      <c r="AR190" s="2">
        <v>1.4486618</v>
      </c>
      <c r="AS190" s="2">
        <v>0.63549319999999998</v>
      </c>
      <c r="AT190" s="2">
        <v>0.56764780000000004</v>
      </c>
      <c r="AU190" s="2">
        <v>9.8068179999999998</v>
      </c>
      <c r="AV190" s="2">
        <v>1.0803779</v>
      </c>
      <c r="AW190" s="2">
        <v>0.70335519999999996</v>
      </c>
      <c r="AX190" s="2">
        <v>0.3823415</v>
      </c>
      <c r="AY190" s="2">
        <v>2.3021900000000001E-2</v>
      </c>
      <c r="AZ190" s="2">
        <v>21</v>
      </c>
      <c r="BA190" s="2">
        <v>0.5</v>
      </c>
      <c r="BB190" s="2">
        <v>1.5757395000000001</v>
      </c>
      <c r="BC190" s="2">
        <v>0.19773750000000001</v>
      </c>
      <c r="BD190" s="2">
        <v>1.9412651000000001</v>
      </c>
      <c r="BE190" s="2">
        <v>8.8765478000000009</v>
      </c>
      <c r="BF190" s="2">
        <v>5.7451162</v>
      </c>
      <c r="BG190" s="2">
        <v>0.27258929999999998</v>
      </c>
      <c r="BH190" s="2">
        <v>1.897114</v>
      </c>
      <c r="BI190" s="2">
        <v>2.26722E-2</v>
      </c>
      <c r="BJ190" s="2">
        <v>22.7</v>
      </c>
      <c r="BK190" s="2">
        <v>0.5</v>
      </c>
      <c r="BL190" s="2">
        <v>1.4851730999999999</v>
      </c>
      <c r="BM190" s="2">
        <v>0.70234640000000004</v>
      </c>
      <c r="BN190" s="2">
        <v>2.0424414</v>
      </c>
      <c r="BO190" s="2">
        <v>9.9393548999999997</v>
      </c>
      <c r="BP190" s="2">
        <v>5.3857780000000002</v>
      </c>
      <c r="BQ190" s="2">
        <v>0.92099929999999997</v>
      </c>
      <c r="BR190" s="2">
        <v>1.7340176</v>
      </c>
      <c r="BS190" s="2">
        <v>2.1621499999999998E-2</v>
      </c>
      <c r="BT190" s="2">
        <v>18.399999999999999</v>
      </c>
      <c r="BU190" s="2">
        <v>0.5</v>
      </c>
      <c r="BV190" s="2">
        <v>0.75188259999999996</v>
      </c>
      <c r="BW190" s="2">
        <v>0.54821589999999998</v>
      </c>
      <c r="BX190" s="2">
        <v>1.9172269</v>
      </c>
      <c r="BY190" s="2">
        <v>6.6958755999999999</v>
      </c>
      <c r="BZ190" s="2">
        <v>5.8755516999999999</v>
      </c>
      <c r="CA190" s="2">
        <v>0.21926129999999999</v>
      </c>
      <c r="CB190" s="2">
        <v>1.9226276</v>
      </c>
      <c r="CC190" s="2">
        <v>2.4256699999999999E-2</v>
      </c>
      <c r="CD190" s="2">
        <v>22</v>
      </c>
      <c r="CE190" s="2">
        <v>0.5</v>
      </c>
      <c r="CF190" s="2">
        <v>0.89688540000000005</v>
      </c>
      <c r="CG190" s="2">
        <v>0.66078530000000002</v>
      </c>
      <c r="CH190" s="2">
        <v>2.0411326999999999</v>
      </c>
      <c r="CI190" s="2">
        <v>10.1340418</v>
      </c>
      <c r="CJ190" s="2">
        <v>4.7153343999999997</v>
      </c>
      <c r="CK190" s="2">
        <v>1.5703800000000001</v>
      </c>
      <c r="CL190" s="2">
        <v>1.5213634</v>
      </c>
      <c r="CM190" s="2">
        <v>2.0904800000000001E-2</v>
      </c>
      <c r="CO190" t="str">
        <f t="shared" si="206"/>
        <v>OK_Mayes0186</v>
      </c>
      <c r="CP190">
        <f t="shared" si="207"/>
        <v>23.2</v>
      </c>
      <c r="CQ190">
        <f t="shared" si="208"/>
        <v>0.5</v>
      </c>
      <c r="CR190">
        <f t="shared" si="209"/>
        <v>1.1755925</v>
      </c>
      <c r="CS190">
        <f t="shared" si="210"/>
        <v>0.69282969999999999</v>
      </c>
      <c r="CT190">
        <f t="shared" si="211"/>
        <v>2.2084798999999999</v>
      </c>
      <c r="CU190">
        <f t="shared" si="212"/>
        <v>10.450390799999999</v>
      </c>
      <c r="CV190">
        <f t="shared" si="213"/>
        <v>4.8501219999999998</v>
      </c>
      <c r="CW190">
        <f t="shared" si="214"/>
        <v>1.8457079999999999</v>
      </c>
      <c r="CX190">
        <f t="shared" si="215"/>
        <v>1.5462511999999999</v>
      </c>
      <c r="CY190">
        <f t="shared" si="216"/>
        <v>1.95169E-2</v>
      </c>
      <c r="CZ190">
        <f t="shared" si="217"/>
        <v>5.3000000000000043</v>
      </c>
      <c r="DA190">
        <f t="shared" si="218"/>
        <v>0.5</v>
      </c>
      <c r="DB190">
        <f t="shared" si="219"/>
        <v>1.7345546999999997</v>
      </c>
      <c r="DC190">
        <f t="shared" si="220"/>
        <v>-5.4408399999999912E-2</v>
      </c>
      <c r="DD190">
        <f t="shared" si="221"/>
        <v>-0.46093809999999946</v>
      </c>
      <c r="DE190">
        <f t="shared" si="222"/>
        <v>2.3394686000000053</v>
      </c>
      <c r="DF190">
        <f t="shared" si="223"/>
        <v>4.1085841000000007</v>
      </c>
      <c r="DG190">
        <f t="shared" si="224"/>
        <v>-4.718870299999999</v>
      </c>
      <c r="DH190">
        <f t="shared" si="225"/>
        <v>1.5160400000000003</v>
      </c>
      <c r="DI190">
        <f t="shared" si="226"/>
        <v>3.6514099999999994E-2</v>
      </c>
      <c r="DJ190">
        <f t="shared" si="227"/>
        <v>0</v>
      </c>
      <c r="DK190">
        <f t="shared" si="228"/>
        <v>0</v>
      </c>
      <c r="DL190">
        <f t="shared" si="229"/>
        <v>2.1456000000000142E-2</v>
      </c>
      <c r="DM190">
        <f t="shared" si="230"/>
        <v>0</v>
      </c>
      <c r="DN190">
        <f t="shared" si="231"/>
        <v>8.8205999999999563E-3</v>
      </c>
      <c r="DO190">
        <f t="shared" si="232"/>
        <v>0</v>
      </c>
      <c r="DP190">
        <f t="shared" si="233"/>
        <v>1.2302899999999894E-2</v>
      </c>
      <c r="DQ190">
        <f t="shared" si="234"/>
        <v>1.5630499999999881E-2</v>
      </c>
      <c r="DR190">
        <f t="shared" si="235"/>
        <v>3.9173999999999598E-3</v>
      </c>
      <c r="DS190">
        <f t="shared" si="236"/>
        <v>0</v>
      </c>
      <c r="DT190">
        <f t="shared" si="237"/>
        <v>1</v>
      </c>
      <c r="DU190">
        <f t="shared" si="238"/>
        <v>0</v>
      </c>
      <c r="DV190">
        <f t="shared" si="239"/>
        <v>-0.3007244</v>
      </c>
      <c r="DW190">
        <f t="shared" si="240"/>
        <v>2.7515199999999962E-2</v>
      </c>
      <c r="DX190">
        <f t="shared" si="241"/>
        <v>9.7238299999999889E-2</v>
      </c>
      <c r="DY190">
        <f t="shared" si="242"/>
        <v>1.3070763999999997</v>
      </c>
      <c r="DZ190">
        <f t="shared" si="243"/>
        <v>-0.73921729999999997</v>
      </c>
      <c r="EA190">
        <f t="shared" si="244"/>
        <v>0.92591749999999995</v>
      </c>
      <c r="EB190">
        <f t="shared" si="245"/>
        <v>-0.25433480000000008</v>
      </c>
      <c r="EC190">
        <f t="shared" si="246"/>
        <v>-2.1045999999999981E-3</v>
      </c>
      <c r="ED190">
        <f t="shared" si="247"/>
        <v>9.9999999999997868E-2</v>
      </c>
      <c r="EE190">
        <f t="shared" si="248"/>
        <v>0</v>
      </c>
      <c r="EF190">
        <f t="shared" si="249"/>
        <v>6.861000000000228E-4</v>
      </c>
      <c r="EG190">
        <f t="shared" si="250"/>
        <v>1.5270000000000561E-4</v>
      </c>
      <c r="EH190">
        <f t="shared" si="251"/>
        <v>3.0673499999999798E-2</v>
      </c>
      <c r="EI190">
        <f t="shared" si="252"/>
        <v>4.5298999999996425E-3</v>
      </c>
      <c r="EJ190">
        <f t="shared" si="253"/>
        <v>2.0000500000000088E-2</v>
      </c>
      <c r="EK190">
        <f t="shared" si="254"/>
        <v>8.1075399999999798E-2</v>
      </c>
      <c r="EL190">
        <f t="shared" si="255"/>
        <v>6.8367000000000289E-3</v>
      </c>
      <c r="EM190">
        <f t="shared" si="256"/>
        <v>0</v>
      </c>
      <c r="EN190">
        <f t="shared" si="257"/>
        <v>8.1</v>
      </c>
      <c r="EO190">
        <f t="shared" si="258"/>
        <v>0</v>
      </c>
      <c r="EP190">
        <f t="shared" si="259"/>
        <v>-0.27306929999999996</v>
      </c>
      <c r="EQ190">
        <f t="shared" si="260"/>
        <v>5.7336500000000012E-2</v>
      </c>
      <c r="ER190">
        <f t="shared" si="261"/>
        <v>1.6408320999999999</v>
      </c>
      <c r="ES190">
        <f t="shared" si="262"/>
        <v>0.64357279999999939</v>
      </c>
      <c r="ET190">
        <f t="shared" si="263"/>
        <v>3.7697440999999996</v>
      </c>
      <c r="EU190">
        <f t="shared" si="264"/>
        <v>1.1423527999999998</v>
      </c>
      <c r="EV190">
        <f t="shared" si="265"/>
        <v>1.1639097</v>
      </c>
      <c r="EW190">
        <f t="shared" si="266"/>
        <v>-3.5050000000000012E-3</v>
      </c>
      <c r="EX190">
        <f t="shared" si="267"/>
        <v>2.1999999999999993</v>
      </c>
      <c r="EY190">
        <f t="shared" si="268"/>
        <v>0</v>
      </c>
      <c r="EZ190">
        <f t="shared" si="269"/>
        <v>-0.40014700000000003</v>
      </c>
      <c r="FA190">
        <f t="shared" si="270"/>
        <v>0.49509219999999998</v>
      </c>
      <c r="FB190">
        <f t="shared" si="271"/>
        <v>0.26721479999999986</v>
      </c>
      <c r="FC190">
        <f t="shared" si="272"/>
        <v>1.5738429999999983</v>
      </c>
      <c r="FD190">
        <f t="shared" si="273"/>
        <v>-0.89499420000000018</v>
      </c>
      <c r="FE190">
        <f t="shared" si="274"/>
        <v>1.5731187</v>
      </c>
      <c r="FF190">
        <f t="shared" si="275"/>
        <v>-0.35086280000000003</v>
      </c>
      <c r="FG190">
        <f t="shared" si="276"/>
        <v>-3.1552999999999998E-3</v>
      </c>
      <c r="FH190">
        <f t="shared" si="277"/>
        <v>0.5</v>
      </c>
      <c r="FI190">
        <f t="shared" si="278"/>
        <v>0</v>
      </c>
      <c r="FJ190">
        <f t="shared" si="279"/>
        <v>-0.30958059999999987</v>
      </c>
      <c r="FK190">
        <f t="shared" si="280"/>
        <v>-9.5167000000000446E-3</v>
      </c>
      <c r="FL190">
        <f t="shared" si="281"/>
        <v>0.16603849999999998</v>
      </c>
      <c r="FM190">
        <f t="shared" si="282"/>
        <v>0.51103589999999954</v>
      </c>
      <c r="FN190">
        <f t="shared" si="283"/>
        <v>-0.53565600000000035</v>
      </c>
      <c r="FO190">
        <f t="shared" si="284"/>
        <v>0.92470869999999994</v>
      </c>
      <c r="FP190">
        <f t="shared" si="285"/>
        <v>-0.18776640000000011</v>
      </c>
      <c r="FQ190">
        <f t="shared" si="286"/>
        <v>-2.1045999999999981E-3</v>
      </c>
      <c r="FR190">
        <f t="shared" si="287"/>
        <v>4.8000000000000007</v>
      </c>
      <c r="FS190">
        <f t="shared" si="288"/>
        <v>0</v>
      </c>
      <c r="FT190">
        <f t="shared" si="289"/>
        <v>0.42370990000000008</v>
      </c>
      <c r="FU190">
        <f t="shared" si="290"/>
        <v>0.14461380000000001</v>
      </c>
      <c r="FV190">
        <f t="shared" si="291"/>
        <v>0.29125299999999998</v>
      </c>
      <c r="FW190">
        <f t="shared" si="292"/>
        <v>3.7545151999999993</v>
      </c>
      <c r="FX190">
        <f t="shared" si="293"/>
        <v>-1.0254297000000001</v>
      </c>
      <c r="FY190">
        <f t="shared" si="294"/>
        <v>1.6264466999999998</v>
      </c>
      <c r="FZ190">
        <f t="shared" si="295"/>
        <v>-0.37637640000000006</v>
      </c>
      <c r="GA190">
        <f t="shared" si="296"/>
        <v>-4.7397999999999989E-3</v>
      </c>
      <c r="GB190">
        <f t="shared" si="297"/>
        <v>1.1999999999999993</v>
      </c>
      <c r="GC190">
        <f t="shared" si="298"/>
        <v>0</v>
      </c>
      <c r="GD190">
        <f t="shared" si="299"/>
        <v>0.27870709999999999</v>
      </c>
      <c r="GE190">
        <f t="shared" si="300"/>
        <v>3.2044399999999973E-2</v>
      </c>
      <c r="GF190">
        <f t="shared" si="301"/>
        <v>0.16734720000000003</v>
      </c>
      <c r="GG190">
        <f t="shared" si="302"/>
        <v>0.31634899999999888</v>
      </c>
      <c r="GH190">
        <f t="shared" si="303"/>
        <v>0.13478760000000012</v>
      </c>
      <c r="GI190">
        <f t="shared" si="304"/>
        <v>0.2753279999999998</v>
      </c>
      <c r="GJ190">
        <f t="shared" si="305"/>
        <v>2.4887799999999904E-2</v>
      </c>
      <c r="GK190">
        <f t="shared" si="306"/>
        <v>-1.3879000000000009E-3</v>
      </c>
    </row>
    <row r="191" spans="1:193" x14ac:dyDescent="0.25">
      <c r="A191" t="s">
        <v>533</v>
      </c>
      <c r="B191">
        <v>24.4</v>
      </c>
      <c r="C191">
        <v>0.5</v>
      </c>
      <c r="D191">
        <v>1.0721423999999999</v>
      </c>
      <c r="E191">
        <v>0.7025496</v>
      </c>
      <c r="F191">
        <v>2.2535745999999999</v>
      </c>
      <c r="G191">
        <v>11.357255</v>
      </c>
      <c r="H191">
        <v>5.1887884</v>
      </c>
      <c r="I191">
        <v>1.6454574</v>
      </c>
      <c r="J191">
        <v>1.6914720999999999</v>
      </c>
      <c r="K191">
        <v>2.2095799999999999E-2</v>
      </c>
      <c r="L191" s="2">
        <v>24.3</v>
      </c>
      <c r="M191" s="2">
        <v>0.5</v>
      </c>
      <c r="N191" s="2">
        <v>1.2390019999999999</v>
      </c>
      <c r="O191" s="2">
        <v>0.60134339999999997</v>
      </c>
      <c r="P191" s="2">
        <v>2.1169864999999999</v>
      </c>
      <c r="Q191" s="2">
        <v>11.450284</v>
      </c>
      <c r="R191" s="2">
        <v>5.5984138999999997</v>
      </c>
      <c r="S191" s="2">
        <v>0.99423819999999996</v>
      </c>
      <c r="T191" s="2">
        <v>1.8637713</v>
      </c>
      <c r="U191" s="2">
        <v>2.37098E-2</v>
      </c>
      <c r="V191" s="2">
        <v>23.1</v>
      </c>
      <c r="W191" s="2">
        <v>0.5</v>
      </c>
      <c r="X191" s="2">
        <v>1.2823206</v>
      </c>
      <c r="Y191" s="2">
        <v>0.65061579999999997</v>
      </c>
      <c r="Z191" s="2">
        <v>2.1280872999999998</v>
      </c>
      <c r="AA191" s="2">
        <v>10.0674362</v>
      </c>
      <c r="AB191" s="2">
        <v>5.8417133999999997</v>
      </c>
      <c r="AC191" s="2">
        <v>0.66759599999999997</v>
      </c>
      <c r="AD191" s="2">
        <v>1.9503315999999999</v>
      </c>
      <c r="AE191" s="2">
        <v>2.24011E-2</v>
      </c>
      <c r="AF191" s="2">
        <v>24.3</v>
      </c>
      <c r="AG191" s="2">
        <v>0.5</v>
      </c>
      <c r="AH191" s="2">
        <v>1.2531232000000001</v>
      </c>
      <c r="AI191" s="2">
        <v>0.60126550000000001</v>
      </c>
      <c r="AJ191" s="2">
        <v>2.1060108999999998</v>
      </c>
      <c r="AK191" s="2">
        <v>11.448068599999999</v>
      </c>
      <c r="AL191" s="2">
        <v>5.5986133000000002</v>
      </c>
      <c r="AM191" s="2">
        <v>0.95671410000000001</v>
      </c>
      <c r="AN191" s="2">
        <v>1.8618884</v>
      </c>
      <c r="AO191" s="2">
        <v>2.37098E-2</v>
      </c>
      <c r="AP191" s="2">
        <v>16.5</v>
      </c>
      <c r="AQ191" s="2">
        <v>0.5</v>
      </c>
      <c r="AR191" s="2">
        <v>1.0194652</v>
      </c>
      <c r="AS191" s="2">
        <v>0.62722679999999997</v>
      </c>
      <c r="AT191" s="2">
        <v>0.68999250000000001</v>
      </c>
      <c r="AU191" s="2">
        <v>11.0893269</v>
      </c>
      <c r="AV191" s="2">
        <v>1.0272441999999999</v>
      </c>
      <c r="AW191" s="2">
        <v>1.1471285</v>
      </c>
      <c r="AX191" s="2">
        <v>0.41321799999999997</v>
      </c>
      <c r="AY191" s="2">
        <v>2.23976E-2</v>
      </c>
      <c r="AZ191" s="2">
        <v>22.4</v>
      </c>
      <c r="BA191" s="2">
        <v>0.5</v>
      </c>
      <c r="BB191" s="2">
        <v>1.3077095999999999</v>
      </c>
      <c r="BC191" s="2">
        <v>0.20490649999999999</v>
      </c>
      <c r="BD191" s="2">
        <v>2.0173125000000001</v>
      </c>
      <c r="BE191" s="2">
        <v>10.3043385</v>
      </c>
      <c r="BF191" s="2">
        <v>5.8506169000000003</v>
      </c>
      <c r="BG191" s="2">
        <v>0.27587050000000002</v>
      </c>
      <c r="BH191" s="2">
        <v>1.9974729</v>
      </c>
      <c r="BI191" s="2">
        <v>2.25957E-2</v>
      </c>
      <c r="BJ191" s="2">
        <v>23.9</v>
      </c>
      <c r="BK191" s="2">
        <v>0.5</v>
      </c>
      <c r="BL191" s="2">
        <v>1.2510155000000001</v>
      </c>
      <c r="BM191" s="2">
        <v>0.59700390000000003</v>
      </c>
      <c r="BN191" s="2">
        <v>2.0412439999999998</v>
      </c>
      <c r="BO191" s="2">
        <v>11.4124575</v>
      </c>
      <c r="BP191" s="2">
        <v>5.3904823999999998</v>
      </c>
      <c r="BQ191" s="2">
        <v>0.97602650000000002</v>
      </c>
      <c r="BR191" s="2">
        <v>1.7996928999999999</v>
      </c>
      <c r="BS191" s="2">
        <v>2.37098E-2</v>
      </c>
      <c r="BT191" s="2">
        <v>20</v>
      </c>
      <c r="BU191" s="2">
        <v>0.5</v>
      </c>
      <c r="BV191" s="2">
        <v>0.70893139999999999</v>
      </c>
      <c r="BW191" s="2">
        <v>0.53358059999999996</v>
      </c>
      <c r="BX191" s="2">
        <v>1.9691874</v>
      </c>
      <c r="BY191" s="2">
        <v>8.2728318999999999</v>
      </c>
      <c r="BZ191" s="2">
        <v>5.7645711999999998</v>
      </c>
      <c r="CA191" s="2">
        <v>0.33040920000000001</v>
      </c>
      <c r="CB191" s="2">
        <v>1.9827345999999999</v>
      </c>
      <c r="CC191" s="2">
        <v>2.28112E-2</v>
      </c>
      <c r="CD191" s="2">
        <v>23.2</v>
      </c>
      <c r="CE191" s="2">
        <v>0.5</v>
      </c>
      <c r="CF191" s="2">
        <v>0.71659969999999995</v>
      </c>
      <c r="CG191" s="2">
        <v>0.58895330000000001</v>
      </c>
      <c r="CH191" s="2">
        <v>2.0383591999999999</v>
      </c>
      <c r="CI191" s="2">
        <v>11.428735700000001</v>
      </c>
      <c r="CJ191" s="2">
        <v>4.9943270999999996</v>
      </c>
      <c r="CK191" s="2">
        <v>1.3330009</v>
      </c>
      <c r="CL191" s="2">
        <v>1.6612562</v>
      </c>
      <c r="CM191" s="2">
        <v>2.3361300000000002E-2</v>
      </c>
      <c r="CO191" t="str">
        <f t="shared" si="206"/>
        <v>OK_Muskogee0169</v>
      </c>
      <c r="CP191">
        <f t="shared" si="207"/>
        <v>24.4</v>
      </c>
      <c r="CQ191">
        <f t="shared" si="208"/>
        <v>0.5</v>
      </c>
      <c r="CR191">
        <f t="shared" si="209"/>
        <v>1.0721423999999999</v>
      </c>
      <c r="CS191">
        <f t="shared" si="210"/>
        <v>0.7025496</v>
      </c>
      <c r="CT191">
        <f t="shared" si="211"/>
        <v>2.2535745999999999</v>
      </c>
      <c r="CU191">
        <f t="shared" si="212"/>
        <v>11.357255</v>
      </c>
      <c r="CV191">
        <f t="shared" si="213"/>
        <v>5.1887884</v>
      </c>
      <c r="CW191">
        <f t="shared" si="214"/>
        <v>1.6454574</v>
      </c>
      <c r="CX191">
        <f t="shared" si="215"/>
        <v>1.6914720999999999</v>
      </c>
      <c r="CY191">
        <f t="shared" si="216"/>
        <v>2.2095799999999999E-2</v>
      </c>
      <c r="CZ191">
        <f t="shared" si="217"/>
        <v>6.9000000000000092</v>
      </c>
      <c r="DA191">
        <f t="shared" si="218"/>
        <v>0.5</v>
      </c>
      <c r="DB191">
        <f t="shared" si="219"/>
        <v>1.2731704000000004</v>
      </c>
      <c r="DC191">
        <f t="shared" si="220"/>
        <v>-0.51295139999999995</v>
      </c>
      <c r="DD191">
        <f t="shared" si="221"/>
        <v>-0.66784189999999954</v>
      </c>
      <c r="DE191">
        <f t="shared" si="222"/>
        <v>5.972694299999997</v>
      </c>
      <c r="DF191">
        <f t="shared" si="223"/>
        <v>3.7444635999999996</v>
      </c>
      <c r="DG191">
        <f t="shared" si="224"/>
        <v>-4.8372178999999997</v>
      </c>
      <c r="DH191">
        <f t="shared" si="225"/>
        <v>1.6900612000000004</v>
      </c>
      <c r="DI191">
        <f t="shared" si="226"/>
        <v>3.0025700000000009E-2</v>
      </c>
      <c r="DJ191">
        <f t="shared" si="227"/>
        <v>9.9999999999997868E-2</v>
      </c>
      <c r="DK191">
        <f t="shared" si="228"/>
        <v>0</v>
      </c>
      <c r="DL191">
        <f t="shared" si="229"/>
        <v>-0.1668596</v>
      </c>
      <c r="DM191">
        <f t="shared" si="230"/>
        <v>0.10120620000000002</v>
      </c>
      <c r="DN191">
        <f t="shared" si="231"/>
        <v>0.13658809999999999</v>
      </c>
      <c r="DO191">
        <f t="shared" si="232"/>
        <v>-9.3028999999999584E-2</v>
      </c>
      <c r="DP191">
        <f t="shared" si="233"/>
        <v>-0.40962549999999975</v>
      </c>
      <c r="DQ191">
        <f t="shared" si="234"/>
        <v>0.6512192</v>
      </c>
      <c r="DR191">
        <f t="shared" si="235"/>
        <v>-0.1722992000000001</v>
      </c>
      <c r="DS191">
        <f t="shared" si="236"/>
        <v>-1.6140000000000009E-3</v>
      </c>
      <c r="DT191">
        <f t="shared" si="237"/>
        <v>1.2999999999999972</v>
      </c>
      <c r="DU191">
        <f t="shared" si="238"/>
        <v>0</v>
      </c>
      <c r="DV191">
        <f t="shared" si="239"/>
        <v>-0.21017820000000009</v>
      </c>
      <c r="DW191">
        <f t="shared" si="240"/>
        <v>5.193380000000003E-2</v>
      </c>
      <c r="DX191">
        <f t="shared" si="241"/>
        <v>0.12548730000000008</v>
      </c>
      <c r="DY191">
        <f t="shared" si="242"/>
        <v>1.2898188000000008</v>
      </c>
      <c r="DZ191">
        <f t="shared" si="243"/>
        <v>-0.65292499999999976</v>
      </c>
      <c r="EA191">
        <f t="shared" si="244"/>
        <v>0.97786139999999999</v>
      </c>
      <c r="EB191">
        <f t="shared" si="245"/>
        <v>-0.25885950000000002</v>
      </c>
      <c r="EC191">
        <f t="shared" si="246"/>
        <v>-3.053000000000014E-4</v>
      </c>
      <c r="ED191">
        <f t="shared" si="247"/>
        <v>9.9999999999997868E-2</v>
      </c>
      <c r="EE191">
        <f t="shared" si="248"/>
        <v>0</v>
      </c>
      <c r="EF191">
        <f t="shared" si="249"/>
        <v>-0.18098080000000016</v>
      </c>
      <c r="EG191">
        <f t="shared" si="250"/>
        <v>0.10128409999999999</v>
      </c>
      <c r="EH191">
        <f t="shared" si="251"/>
        <v>0.14756370000000008</v>
      </c>
      <c r="EI191">
        <f t="shared" si="252"/>
        <v>-9.0813599999998829E-2</v>
      </c>
      <c r="EJ191">
        <f t="shared" si="253"/>
        <v>-0.40982490000000027</v>
      </c>
      <c r="EK191">
        <f t="shared" si="254"/>
        <v>0.68874329999999995</v>
      </c>
      <c r="EL191">
        <f t="shared" si="255"/>
        <v>-0.17041630000000008</v>
      </c>
      <c r="EM191">
        <f t="shared" si="256"/>
        <v>-1.6140000000000009E-3</v>
      </c>
      <c r="EN191">
        <f t="shared" si="257"/>
        <v>7.8999999999999986</v>
      </c>
      <c r="EO191">
        <f t="shared" si="258"/>
        <v>0</v>
      </c>
      <c r="EP191">
        <f t="shared" si="259"/>
        <v>5.267719999999998E-2</v>
      </c>
      <c r="EQ191">
        <f t="shared" si="260"/>
        <v>7.5322800000000023E-2</v>
      </c>
      <c r="ER191">
        <f t="shared" si="261"/>
        <v>1.5635820999999999</v>
      </c>
      <c r="ES191">
        <f t="shared" si="262"/>
        <v>0.26792810000000067</v>
      </c>
      <c r="ET191">
        <f t="shared" si="263"/>
        <v>4.1615441999999998</v>
      </c>
      <c r="EU191">
        <f t="shared" si="264"/>
        <v>0.49832889999999996</v>
      </c>
      <c r="EV191">
        <f t="shared" si="265"/>
        <v>1.2782540999999998</v>
      </c>
      <c r="EW191">
        <f t="shared" si="266"/>
        <v>-3.0180000000000137E-4</v>
      </c>
      <c r="EX191">
        <f t="shared" si="267"/>
        <v>2</v>
      </c>
      <c r="EY191">
        <f t="shared" si="268"/>
        <v>0</v>
      </c>
      <c r="EZ191">
        <f t="shared" si="269"/>
        <v>-0.23556719999999998</v>
      </c>
      <c r="FA191">
        <f t="shared" si="270"/>
        <v>0.4976431</v>
      </c>
      <c r="FB191">
        <f t="shared" si="271"/>
        <v>0.23626209999999981</v>
      </c>
      <c r="FC191">
        <f t="shared" si="272"/>
        <v>1.0529165000000003</v>
      </c>
      <c r="FD191">
        <f t="shared" si="273"/>
        <v>-0.66182850000000037</v>
      </c>
      <c r="FE191">
        <f t="shared" si="274"/>
        <v>1.3695868999999998</v>
      </c>
      <c r="FF191">
        <f t="shared" si="275"/>
        <v>-0.30600080000000007</v>
      </c>
      <c r="FG191">
        <f t="shared" si="276"/>
        <v>-4.9990000000000104E-4</v>
      </c>
      <c r="FH191">
        <f t="shared" si="277"/>
        <v>0.5</v>
      </c>
      <c r="FI191">
        <f t="shared" si="278"/>
        <v>0</v>
      </c>
      <c r="FJ191">
        <f t="shared" si="279"/>
        <v>-0.17887310000000012</v>
      </c>
      <c r="FK191">
        <f t="shared" si="280"/>
        <v>0.10554569999999996</v>
      </c>
      <c r="FL191">
        <f t="shared" si="281"/>
        <v>0.21233060000000004</v>
      </c>
      <c r="FM191">
        <f t="shared" si="282"/>
        <v>-5.5202500000000043E-2</v>
      </c>
      <c r="FN191">
        <f t="shared" si="283"/>
        <v>-0.20169399999999982</v>
      </c>
      <c r="FO191">
        <f t="shared" si="284"/>
        <v>0.66943089999999994</v>
      </c>
      <c r="FP191">
        <f t="shared" si="285"/>
        <v>-0.10822080000000001</v>
      </c>
      <c r="FQ191">
        <f t="shared" si="286"/>
        <v>-1.6140000000000009E-3</v>
      </c>
      <c r="FR191">
        <f t="shared" si="287"/>
        <v>4.3999999999999986</v>
      </c>
      <c r="FS191">
        <f t="shared" si="288"/>
        <v>0</v>
      </c>
      <c r="FT191">
        <f t="shared" si="289"/>
        <v>0.36321099999999995</v>
      </c>
      <c r="FU191">
        <f t="shared" si="290"/>
        <v>0.16896900000000004</v>
      </c>
      <c r="FV191">
        <f t="shared" si="291"/>
        <v>0.28438719999999984</v>
      </c>
      <c r="FW191">
        <f t="shared" si="292"/>
        <v>3.0844231000000004</v>
      </c>
      <c r="FX191">
        <f t="shared" si="293"/>
        <v>-0.57578279999999982</v>
      </c>
      <c r="FY191">
        <f t="shared" si="294"/>
        <v>1.3150481999999999</v>
      </c>
      <c r="FZ191">
        <f t="shared" si="295"/>
        <v>-0.29126249999999998</v>
      </c>
      <c r="GA191">
        <f t="shared" si="296"/>
        <v>-7.1540000000000145E-4</v>
      </c>
      <c r="GB191">
        <f t="shared" si="297"/>
        <v>1.1999999999999993</v>
      </c>
      <c r="GC191">
        <f t="shared" si="298"/>
        <v>0</v>
      </c>
      <c r="GD191">
        <f t="shared" si="299"/>
        <v>0.35554269999999999</v>
      </c>
      <c r="GE191">
        <f t="shared" si="300"/>
        <v>0.11359629999999998</v>
      </c>
      <c r="GF191">
        <f t="shared" si="301"/>
        <v>0.21521539999999995</v>
      </c>
      <c r="GG191">
        <f t="shared" si="302"/>
        <v>-7.1480700000000397E-2</v>
      </c>
      <c r="GH191">
        <f t="shared" si="303"/>
        <v>0.19446130000000039</v>
      </c>
      <c r="GI191">
        <f t="shared" si="304"/>
        <v>0.31245649999999991</v>
      </c>
      <c r="GJ191">
        <f t="shared" si="305"/>
        <v>3.0215899999999962E-2</v>
      </c>
      <c r="GK191">
        <f t="shared" si="306"/>
        <v>-1.2655000000000027E-3</v>
      </c>
    </row>
    <row r="192" spans="1:193" x14ac:dyDescent="0.25">
      <c r="A192" t="s">
        <v>534</v>
      </c>
      <c r="B192">
        <v>21.3</v>
      </c>
      <c r="C192">
        <v>0.5</v>
      </c>
      <c r="D192">
        <v>0.93068010000000001</v>
      </c>
      <c r="E192">
        <v>0.63928839999999998</v>
      </c>
      <c r="F192">
        <v>2.2449241</v>
      </c>
      <c r="G192">
        <v>8.5162916000000006</v>
      </c>
      <c r="H192">
        <v>4.6213335999999998</v>
      </c>
      <c r="I192">
        <v>2.3315356</v>
      </c>
      <c r="J192">
        <v>1.5790204000000001</v>
      </c>
      <c r="K192">
        <v>2.58146E-2</v>
      </c>
      <c r="L192" s="2">
        <v>21.2</v>
      </c>
      <c r="M192" s="2">
        <v>0.5</v>
      </c>
      <c r="N192" s="2">
        <v>0.91119260000000002</v>
      </c>
      <c r="O192" s="2">
        <v>0.64527020000000002</v>
      </c>
      <c r="P192" s="2">
        <v>2.1244755</v>
      </c>
      <c r="Q192" s="2">
        <v>8.8935365999999991</v>
      </c>
      <c r="R192" s="2">
        <v>4.7812390000000002</v>
      </c>
      <c r="S192" s="2">
        <v>1.7551152999999999</v>
      </c>
      <c r="T192" s="2">
        <v>1.6381239999999999</v>
      </c>
      <c r="U192" s="2">
        <v>2.3724800000000001E-2</v>
      </c>
      <c r="V192" s="2">
        <v>20.7</v>
      </c>
      <c r="W192" s="2">
        <v>0.5</v>
      </c>
      <c r="X192" s="2">
        <v>1.0174814000000001</v>
      </c>
      <c r="Y192" s="2">
        <v>0.60842589999999996</v>
      </c>
      <c r="Z192" s="2">
        <v>1.8596433000000001</v>
      </c>
      <c r="AA192" s="2">
        <v>9.2845793000000008</v>
      </c>
      <c r="AB192" s="2">
        <v>5.3089404</v>
      </c>
      <c r="AC192" s="2">
        <v>0.29699789999999998</v>
      </c>
      <c r="AD192" s="2">
        <v>1.8536435</v>
      </c>
      <c r="AE192" s="2">
        <v>1.7411900000000001E-2</v>
      </c>
      <c r="AF192" s="2">
        <v>21.1</v>
      </c>
      <c r="AG192" s="2">
        <v>0.5</v>
      </c>
      <c r="AH192" s="2">
        <v>1.1535280999999999</v>
      </c>
      <c r="AI192" s="2">
        <v>0.64580890000000002</v>
      </c>
      <c r="AJ192" s="2">
        <v>1.7774483999999999</v>
      </c>
      <c r="AK192" s="2">
        <v>9.8413295999999999</v>
      </c>
      <c r="AL192" s="2">
        <v>5.2116994999999999</v>
      </c>
      <c r="AM192" s="2">
        <v>0.26702890000000001</v>
      </c>
      <c r="AN192" s="2">
        <v>1.7742312</v>
      </c>
      <c r="AO192" s="2">
        <v>2.1976200000000001E-2</v>
      </c>
      <c r="AP192" s="2">
        <v>15.1</v>
      </c>
      <c r="AQ192" s="2">
        <v>0.5</v>
      </c>
      <c r="AR192" s="2">
        <v>0.97315390000000002</v>
      </c>
      <c r="AS192" s="2">
        <v>0.61754540000000002</v>
      </c>
      <c r="AT192" s="2">
        <v>0.75663480000000005</v>
      </c>
      <c r="AU192" s="2">
        <v>9.2764396999999992</v>
      </c>
      <c r="AV192" s="2">
        <v>2.0250005999999998</v>
      </c>
      <c r="AW192" s="2">
        <v>0.317361</v>
      </c>
      <c r="AX192" s="2">
        <v>0.67382109999999995</v>
      </c>
      <c r="AY192" s="2">
        <v>1.9151899999999999E-2</v>
      </c>
      <c r="AZ192" s="2">
        <v>18.399999999999999</v>
      </c>
      <c r="BA192" s="2">
        <v>0.5</v>
      </c>
      <c r="BB192" s="2">
        <v>0.89222880000000004</v>
      </c>
      <c r="BC192" s="2">
        <v>0.11242190000000001</v>
      </c>
      <c r="BD192" s="2">
        <v>1.8525461000000001</v>
      </c>
      <c r="BE192" s="2">
        <v>7.7265820999999999</v>
      </c>
      <c r="BF192" s="2">
        <v>5.1650995999999996</v>
      </c>
      <c r="BG192" s="2">
        <v>0.27634710000000001</v>
      </c>
      <c r="BH192" s="2">
        <v>1.8645463</v>
      </c>
      <c r="BI192" s="2">
        <v>1.17076E-2</v>
      </c>
      <c r="BJ192" s="2">
        <v>20.3</v>
      </c>
      <c r="BK192" s="2">
        <v>0.5</v>
      </c>
      <c r="BL192" s="2">
        <v>1.0394057999999999</v>
      </c>
      <c r="BM192" s="2">
        <v>0.54147690000000004</v>
      </c>
      <c r="BN192" s="2">
        <v>1.8802847</v>
      </c>
      <c r="BO192" s="2">
        <v>8.9967155000000005</v>
      </c>
      <c r="BP192" s="2">
        <v>4.6933483999999996</v>
      </c>
      <c r="BQ192" s="2">
        <v>1.036211</v>
      </c>
      <c r="BR192" s="2">
        <v>1.6921862000000001</v>
      </c>
      <c r="BS192" s="2">
        <v>1.86353E-2</v>
      </c>
      <c r="BT192" s="2">
        <v>16.5</v>
      </c>
      <c r="BU192" s="2">
        <v>0.5</v>
      </c>
      <c r="BV192" s="2">
        <v>0.55695280000000003</v>
      </c>
      <c r="BW192" s="2">
        <v>0.50872589999999995</v>
      </c>
      <c r="BX192" s="2">
        <v>1.8472500000000001</v>
      </c>
      <c r="BY192" s="2">
        <v>5.7710333</v>
      </c>
      <c r="BZ192" s="2">
        <v>4.9393457999999999</v>
      </c>
      <c r="CA192" s="2">
        <v>0.66377750000000002</v>
      </c>
      <c r="CB192" s="2">
        <v>1.7405752000000001</v>
      </c>
      <c r="CC192" s="2">
        <v>1.8108900000000001E-2</v>
      </c>
      <c r="CD192" s="2">
        <v>19.3</v>
      </c>
      <c r="CE192" s="2">
        <v>0.5</v>
      </c>
      <c r="CF192" s="2">
        <v>0.53793060000000004</v>
      </c>
      <c r="CG192" s="2">
        <v>0.51127199999999995</v>
      </c>
      <c r="CH192" s="2">
        <v>1.995209</v>
      </c>
      <c r="CI192" s="2">
        <v>8.1201066999999991</v>
      </c>
      <c r="CJ192" s="2">
        <v>4.2112498</v>
      </c>
      <c r="CK192" s="2">
        <v>1.8782512</v>
      </c>
      <c r="CL192" s="2">
        <v>1.5584555</v>
      </c>
      <c r="CM192" s="2">
        <v>1.9199399999999998E-2</v>
      </c>
      <c r="CO192" t="str">
        <f t="shared" si="206"/>
        <v>OK_Oklahoma0035</v>
      </c>
      <c r="CP192">
        <f t="shared" si="207"/>
        <v>21.3</v>
      </c>
      <c r="CQ192">
        <f t="shared" si="208"/>
        <v>0.5</v>
      </c>
      <c r="CR192">
        <f t="shared" si="209"/>
        <v>0.93068010000000001</v>
      </c>
      <c r="CS192">
        <f t="shared" si="210"/>
        <v>0.63928839999999998</v>
      </c>
      <c r="CT192">
        <f t="shared" si="211"/>
        <v>2.2449241</v>
      </c>
      <c r="CU192">
        <f t="shared" si="212"/>
        <v>8.5162916000000006</v>
      </c>
      <c r="CV192">
        <f t="shared" si="213"/>
        <v>4.6213335999999998</v>
      </c>
      <c r="CW192">
        <f t="shared" si="214"/>
        <v>2.3315356</v>
      </c>
      <c r="CX192">
        <f t="shared" si="215"/>
        <v>1.5790204000000001</v>
      </c>
      <c r="CY192">
        <f t="shared" si="216"/>
        <v>2.58146E-2</v>
      </c>
      <c r="CZ192">
        <f t="shared" si="217"/>
        <v>3.4999999999999964</v>
      </c>
      <c r="DA192">
        <f t="shared" si="218"/>
        <v>0.5</v>
      </c>
      <c r="DB192">
        <f t="shared" si="219"/>
        <v>0.56711330000000004</v>
      </c>
      <c r="DC192">
        <f t="shared" si="220"/>
        <v>-0.28407169999999993</v>
      </c>
      <c r="DD192">
        <f t="shared" si="221"/>
        <v>-1.6209768999999996</v>
      </c>
      <c r="DE192">
        <f t="shared" si="222"/>
        <v>8.2962815999999933</v>
      </c>
      <c r="DF192">
        <f t="shared" si="223"/>
        <v>3.9865879000000004</v>
      </c>
      <c r="DG192">
        <f t="shared" si="224"/>
        <v>-9.8296592999999994</v>
      </c>
      <c r="DH192">
        <f t="shared" si="225"/>
        <v>1.7424401999999994</v>
      </c>
      <c r="DI192">
        <f t="shared" si="226"/>
        <v>-3.0786199999999993E-2</v>
      </c>
      <c r="DJ192">
        <f t="shared" si="227"/>
        <v>0.10000000000000142</v>
      </c>
      <c r="DK192">
        <f t="shared" si="228"/>
        <v>0</v>
      </c>
      <c r="DL192">
        <f t="shared" si="229"/>
        <v>1.9487499999999991E-2</v>
      </c>
      <c r="DM192">
        <f t="shared" si="230"/>
        <v>-5.9818000000000371E-3</v>
      </c>
      <c r="DN192">
        <f t="shared" si="231"/>
        <v>0.12044860000000002</v>
      </c>
      <c r="DO192">
        <f t="shared" si="232"/>
        <v>-0.3772449999999985</v>
      </c>
      <c r="DP192">
        <f t="shared" si="233"/>
        <v>-0.15990540000000042</v>
      </c>
      <c r="DQ192">
        <f t="shared" si="234"/>
        <v>0.57642030000000011</v>
      </c>
      <c r="DR192">
        <f t="shared" si="235"/>
        <v>-5.9103599999999812E-2</v>
      </c>
      <c r="DS192">
        <f t="shared" si="236"/>
        <v>2.0897999999999993E-3</v>
      </c>
      <c r="DT192">
        <f t="shared" si="237"/>
        <v>0.60000000000000142</v>
      </c>
      <c r="DU192">
        <f t="shared" si="238"/>
        <v>0</v>
      </c>
      <c r="DV192">
        <f t="shared" si="239"/>
        <v>-8.6801300000000081E-2</v>
      </c>
      <c r="DW192">
        <f t="shared" si="240"/>
        <v>3.0862500000000015E-2</v>
      </c>
      <c r="DX192">
        <f t="shared" si="241"/>
        <v>0.38528079999999987</v>
      </c>
      <c r="DY192">
        <f t="shared" si="242"/>
        <v>-0.76828770000000013</v>
      </c>
      <c r="DZ192">
        <f t="shared" si="243"/>
        <v>-0.68760680000000018</v>
      </c>
      <c r="EA192">
        <f t="shared" si="244"/>
        <v>2.0345377</v>
      </c>
      <c r="EB192">
        <f t="shared" si="245"/>
        <v>-0.2746230999999999</v>
      </c>
      <c r="EC192">
        <f t="shared" si="246"/>
        <v>8.4026999999999991E-3</v>
      </c>
      <c r="ED192">
        <f t="shared" si="247"/>
        <v>0.19999999999999929</v>
      </c>
      <c r="EE192">
        <f t="shared" si="248"/>
        <v>0</v>
      </c>
      <c r="EF192">
        <f t="shared" si="249"/>
        <v>-0.22284799999999994</v>
      </c>
      <c r="EG192">
        <f t="shared" si="250"/>
        <v>-6.5205000000000402E-3</v>
      </c>
      <c r="EH192">
        <f t="shared" si="251"/>
        <v>0.46747570000000005</v>
      </c>
      <c r="EI192">
        <f t="shared" si="252"/>
        <v>-1.3250379999999993</v>
      </c>
      <c r="EJ192">
        <f t="shared" si="253"/>
        <v>-0.59036590000000011</v>
      </c>
      <c r="EK192">
        <f t="shared" si="254"/>
        <v>2.0645066999999999</v>
      </c>
      <c r="EL192">
        <f t="shared" si="255"/>
        <v>-0.19521079999999991</v>
      </c>
      <c r="EM192">
        <f t="shared" si="256"/>
        <v>3.8383999999999988E-3</v>
      </c>
      <c r="EN192">
        <f t="shared" si="257"/>
        <v>6.2000000000000011</v>
      </c>
      <c r="EO192">
        <f t="shared" si="258"/>
        <v>0</v>
      </c>
      <c r="EP192">
        <f t="shared" si="259"/>
        <v>-4.2473800000000006E-2</v>
      </c>
      <c r="EQ192">
        <f t="shared" si="260"/>
        <v>2.1742999999999957E-2</v>
      </c>
      <c r="ER192">
        <f t="shared" si="261"/>
        <v>1.4882892999999999</v>
      </c>
      <c r="ES192">
        <f t="shared" si="262"/>
        <v>-0.76014809999999855</v>
      </c>
      <c r="ET192">
        <f t="shared" si="263"/>
        <v>2.596333</v>
      </c>
      <c r="EU192">
        <f t="shared" si="264"/>
        <v>2.0141746</v>
      </c>
      <c r="EV192">
        <f t="shared" si="265"/>
        <v>0.90519930000000015</v>
      </c>
      <c r="EW192">
        <f t="shared" si="266"/>
        <v>6.6627000000000006E-3</v>
      </c>
      <c r="EX192">
        <f t="shared" si="267"/>
        <v>2.9000000000000021</v>
      </c>
      <c r="EY192">
        <f t="shared" si="268"/>
        <v>0</v>
      </c>
      <c r="EZ192">
        <f t="shared" si="269"/>
        <v>3.8451299999999966E-2</v>
      </c>
      <c r="FA192">
        <f t="shared" si="270"/>
        <v>0.52686650000000002</v>
      </c>
      <c r="FB192">
        <f t="shared" si="271"/>
        <v>0.39237799999999989</v>
      </c>
      <c r="FC192">
        <f t="shared" si="272"/>
        <v>0.78970950000000073</v>
      </c>
      <c r="FD192">
        <f t="shared" si="273"/>
        <v>-0.54376599999999975</v>
      </c>
      <c r="FE192">
        <f t="shared" si="274"/>
        <v>2.0551884999999999</v>
      </c>
      <c r="FF192">
        <f t="shared" si="275"/>
        <v>-0.28552589999999989</v>
      </c>
      <c r="FG192">
        <f t="shared" si="276"/>
        <v>1.4107E-2</v>
      </c>
      <c r="FH192">
        <f t="shared" si="277"/>
        <v>1</v>
      </c>
      <c r="FI192">
        <f t="shared" si="278"/>
        <v>0</v>
      </c>
      <c r="FJ192">
        <f t="shared" si="279"/>
        <v>-0.10872569999999993</v>
      </c>
      <c r="FK192">
        <f t="shared" si="280"/>
        <v>9.781149999999994E-2</v>
      </c>
      <c r="FL192">
        <f t="shared" si="281"/>
        <v>0.36463939999999995</v>
      </c>
      <c r="FM192">
        <f t="shared" si="282"/>
        <v>-0.4804238999999999</v>
      </c>
      <c r="FN192">
        <f t="shared" si="283"/>
        <v>-7.2014799999999823E-2</v>
      </c>
      <c r="FO192">
        <f t="shared" si="284"/>
        <v>1.2953246</v>
      </c>
      <c r="FP192">
        <f t="shared" si="285"/>
        <v>-0.11316579999999998</v>
      </c>
      <c r="FQ192">
        <f t="shared" si="286"/>
        <v>7.1792999999999996E-3</v>
      </c>
      <c r="FR192">
        <f t="shared" si="287"/>
        <v>4.8000000000000007</v>
      </c>
      <c r="FS192">
        <f t="shared" si="288"/>
        <v>0</v>
      </c>
      <c r="FT192">
        <f t="shared" si="289"/>
        <v>0.37372729999999998</v>
      </c>
      <c r="FU192">
        <f t="shared" si="290"/>
        <v>0.13056250000000003</v>
      </c>
      <c r="FV192">
        <f t="shared" si="291"/>
        <v>0.39767409999999992</v>
      </c>
      <c r="FW192">
        <f t="shared" si="292"/>
        <v>2.7452583000000006</v>
      </c>
      <c r="FX192">
        <f t="shared" si="293"/>
        <v>-0.31801220000000008</v>
      </c>
      <c r="FY192">
        <f t="shared" si="294"/>
        <v>1.6677580999999999</v>
      </c>
      <c r="FZ192">
        <f t="shared" si="295"/>
        <v>-0.1615548</v>
      </c>
      <c r="GA192">
        <f t="shared" si="296"/>
        <v>7.7056999999999994E-3</v>
      </c>
      <c r="GB192">
        <f t="shared" si="297"/>
        <v>2</v>
      </c>
      <c r="GC192">
        <f t="shared" si="298"/>
        <v>0</v>
      </c>
      <c r="GD192">
        <f t="shared" si="299"/>
        <v>0.39274949999999997</v>
      </c>
      <c r="GE192">
        <f t="shared" si="300"/>
        <v>0.12801640000000003</v>
      </c>
      <c r="GF192">
        <f t="shared" si="301"/>
        <v>0.24971509999999997</v>
      </c>
      <c r="GG192">
        <f t="shared" si="302"/>
        <v>0.39618490000000151</v>
      </c>
      <c r="GH192">
        <f t="shared" si="303"/>
        <v>0.41008379999999978</v>
      </c>
      <c r="GI192">
        <f t="shared" si="304"/>
        <v>0.45328440000000003</v>
      </c>
      <c r="GJ192">
        <f t="shared" si="305"/>
        <v>2.0564900000000108E-2</v>
      </c>
      <c r="GK192">
        <f t="shared" si="306"/>
        <v>6.6152000000000016E-3</v>
      </c>
    </row>
    <row r="193" spans="1:193" x14ac:dyDescent="0.25">
      <c r="A193" t="s">
        <v>535</v>
      </c>
      <c r="B193">
        <v>22.2</v>
      </c>
      <c r="C193">
        <v>0.5</v>
      </c>
      <c r="D193">
        <v>0.85912469999999996</v>
      </c>
      <c r="E193">
        <v>0.53330610000000001</v>
      </c>
      <c r="F193">
        <v>2.2503020999999999</v>
      </c>
      <c r="G193">
        <v>9.4383631000000001</v>
      </c>
      <c r="H193">
        <v>5.4773940999999997</v>
      </c>
      <c r="I193">
        <v>1.1829685999999999</v>
      </c>
      <c r="J193">
        <v>2.0238120999999998</v>
      </c>
      <c r="K193">
        <v>1.2507000000000001E-2</v>
      </c>
      <c r="L193" s="2">
        <v>22.2</v>
      </c>
      <c r="M193" s="2">
        <v>0.5</v>
      </c>
      <c r="N193" s="2">
        <v>0.84406760000000003</v>
      </c>
      <c r="O193" s="2">
        <v>0.53330610000000001</v>
      </c>
      <c r="P193" s="2">
        <v>2.2438539999999998</v>
      </c>
      <c r="Q193" s="2">
        <v>9.4383631000000001</v>
      </c>
      <c r="R193" s="2">
        <v>5.4660602000000003</v>
      </c>
      <c r="S193" s="2">
        <v>1.1743330000000001</v>
      </c>
      <c r="T193" s="2">
        <v>2.0187892999999999</v>
      </c>
      <c r="U193" s="2">
        <v>1.2507000000000001E-2</v>
      </c>
      <c r="V193" s="2">
        <v>21.8</v>
      </c>
      <c r="W193" s="2">
        <v>0.5</v>
      </c>
      <c r="X193" s="2">
        <v>0.87449489999999996</v>
      </c>
      <c r="Y193" s="2">
        <v>0.52479909999999996</v>
      </c>
      <c r="Z193" s="2">
        <v>1.9754022</v>
      </c>
      <c r="AA193" s="2">
        <v>10.1213856</v>
      </c>
      <c r="AB193" s="2">
        <v>5.7291245000000002</v>
      </c>
      <c r="AC193" s="2">
        <v>0</v>
      </c>
      <c r="AD193" s="2">
        <v>2.1175126999999998</v>
      </c>
      <c r="AE193" s="2">
        <v>7.7631999999999996E-3</v>
      </c>
      <c r="AF193" s="2">
        <v>22.1</v>
      </c>
      <c r="AG193" s="2">
        <v>0.5</v>
      </c>
      <c r="AH193" s="2">
        <v>0.86818430000000002</v>
      </c>
      <c r="AI193" s="2">
        <v>0.53459250000000003</v>
      </c>
      <c r="AJ193" s="2">
        <v>2.1111224000000002</v>
      </c>
      <c r="AK193" s="2">
        <v>9.8593235000000004</v>
      </c>
      <c r="AL193" s="2">
        <v>5.5780944999999997</v>
      </c>
      <c r="AM193" s="2">
        <v>0.61077680000000001</v>
      </c>
      <c r="AN193" s="2">
        <v>2.0530032999999999</v>
      </c>
      <c r="AO193" s="2">
        <v>1.0516599999999999E-2</v>
      </c>
      <c r="AP193" s="2">
        <v>15.3</v>
      </c>
      <c r="AQ193" s="2">
        <v>0.5</v>
      </c>
      <c r="AR193" s="2">
        <v>1.1213051000000001</v>
      </c>
      <c r="AS193" s="2">
        <v>0.52681909999999998</v>
      </c>
      <c r="AT193" s="2">
        <v>1.1376295999999999</v>
      </c>
      <c r="AU193" s="2">
        <v>7.5064349000000004</v>
      </c>
      <c r="AV193" s="2">
        <v>2.2573265999999998</v>
      </c>
      <c r="AW193" s="2">
        <v>1.3843721</v>
      </c>
      <c r="AX193" s="2">
        <v>0.87076039999999999</v>
      </c>
      <c r="AY193" s="2">
        <v>2.6803199999999999E-2</v>
      </c>
      <c r="AZ193" s="2">
        <v>19.899999999999999</v>
      </c>
      <c r="BA193" s="2">
        <v>0.5</v>
      </c>
      <c r="BB193" s="2">
        <v>0.93567699999999998</v>
      </c>
      <c r="BC193" s="2">
        <v>0.11448120000000001</v>
      </c>
      <c r="BD193" s="2">
        <v>1.9789483999999999</v>
      </c>
      <c r="BE193" s="2">
        <v>8.6024665999999996</v>
      </c>
      <c r="BF193" s="2">
        <v>5.5328698000000003</v>
      </c>
      <c r="BG193" s="2">
        <v>0.27664610000000001</v>
      </c>
      <c r="BH193" s="2">
        <v>1.9986105999999999</v>
      </c>
      <c r="BI193" s="2">
        <v>1.2245900000000001E-2</v>
      </c>
      <c r="BJ193" s="2">
        <v>21.7</v>
      </c>
      <c r="BK193" s="2">
        <v>0.5</v>
      </c>
      <c r="BL193" s="2">
        <v>1.0463803</v>
      </c>
      <c r="BM193" s="2">
        <v>0.61041999999999996</v>
      </c>
      <c r="BN193" s="2">
        <v>1.8330709000000001</v>
      </c>
      <c r="BO193" s="2">
        <v>10.350701300000001</v>
      </c>
      <c r="BP193" s="2">
        <v>5.3106007999999996</v>
      </c>
      <c r="BQ193" s="2">
        <v>0.14914640000000001</v>
      </c>
      <c r="BR193" s="2">
        <v>1.8939564</v>
      </c>
      <c r="BS193" s="2">
        <v>1.5106700000000001E-2</v>
      </c>
      <c r="BT193" s="2">
        <v>18</v>
      </c>
      <c r="BU193" s="2">
        <v>0.5</v>
      </c>
      <c r="BV193" s="2">
        <v>0.40906300000000001</v>
      </c>
      <c r="BW193" s="2">
        <v>0.50866990000000001</v>
      </c>
      <c r="BX193" s="2">
        <v>1.9088685999999999</v>
      </c>
      <c r="BY193" s="2">
        <v>7.1736959999999996</v>
      </c>
      <c r="BZ193" s="2">
        <v>5.4093951999999996</v>
      </c>
      <c r="CA193" s="2">
        <v>0.1447629</v>
      </c>
      <c r="CB193" s="2">
        <v>1.9806798999999999</v>
      </c>
      <c r="CC193" s="2">
        <v>9.2787000000000008E-3</v>
      </c>
      <c r="CD193" s="2">
        <v>20.8</v>
      </c>
      <c r="CE193" s="2">
        <v>0.5</v>
      </c>
      <c r="CF193" s="2">
        <v>0.52823229999999999</v>
      </c>
      <c r="CG193" s="2">
        <v>0.54283700000000001</v>
      </c>
      <c r="CH193" s="2">
        <v>1.7887998000000001</v>
      </c>
      <c r="CI193" s="2">
        <v>10.282629</v>
      </c>
      <c r="CJ193" s="2">
        <v>5.2337556000000003</v>
      </c>
      <c r="CK193" s="2">
        <v>0</v>
      </c>
      <c r="CL193" s="2">
        <v>1.9159147999999999</v>
      </c>
      <c r="CM193" s="2">
        <v>1.0363499999999999E-2</v>
      </c>
      <c r="CO193" t="str">
        <f t="shared" si="206"/>
        <v>OK_Oklahoma1037</v>
      </c>
      <c r="CP193">
        <f t="shared" si="207"/>
        <v>22.2</v>
      </c>
      <c r="CQ193">
        <f t="shared" si="208"/>
        <v>0.5</v>
      </c>
      <c r="CR193">
        <f t="shared" si="209"/>
        <v>0.85912469999999996</v>
      </c>
      <c r="CS193">
        <f t="shared" si="210"/>
        <v>0.53330610000000001</v>
      </c>
      <c r="CT193">
        <f t="shared" si="211"/>
        <v>2.2503020999999999</v>
      </c>
      <c r="CU193">
        <f t="shared" si="212"/>
        <v>9.4383631000000001</v>
      </c>
      <c r="CV193">
        <f t="shared" si="213"/>
        <v>5.4773940999999997</v>
      </c>
      <c r="CW193">
        <f t="shared" si="214"/>
        <v>1.1829685999999999</v>
      </c>
      <c r="CX193">
        <f t="shared" si="215"/>
        <v>2.0238120999999998</v>
      </c>
      <c r="CY193">
        <f t="shared" si="216"/>
        <v>1.2507000000000001E-2</v>
      </c>
      <c r="CZ193">
        <f t="shared" si="217"/>
        <v>6.4000000000000057</v>
      </c>
      <c r="DA193">
        <f t="shared" si="218"/>
        <v>0.5</v>
      </c>
      <c r="DB193">
        <f t="shared" si="219"/>
        <v>0.6135316000000004</v>
      </c>
      <c r="DC193">
        <f t="shared" si="220"/>
        <v>0.16278219999999993</v>
      </c>
      <c r="DD193">
        <f t="shared" si="221"/>
        <v>-0.77441879999999896</v>
      </c>
      <c r="DE193">
        <f t="shared" si="222"/>
        <v>7.2664583</v>
      </c>
      <c r="DF193">
        <f t="shared" si="223"/>
        <v>2.1754685000000018</v>
      </c>
      <c r="DG193">
        <f t="shared" si="224"/>
        <v>-4.5407428999999997</v>
      </c>
      <c r="DH193">
        <f t="shared" si="225"/>
        <v>0.68254270000000083</v>
      </c>
      <c r="DI193">
        <f t="shared" si="226"/>
        <v>1.7035799999999997E-2</v>
      </c>
      <c r="DJ193">
        <f t="shared" si="227"/>
        <v>0</v>
      </c>
      <c r="DK193">
        <f t="shared" si="228"/>
        <v>0</v>
      </c>
      <c r="DL193">
        <f t="shared" si="229"/>
        <v>1.5057099999999934E-2</v>
      </c>
      <c r="DM193">
        <f t="shared" si="230"/>
        <v>0</v>
      </c>
      <c r="DN193">
        <f t="shared" si="231"/>
        <v>6.4481000000000677E-3</v>
      </c>
      <c r="DO193">
        <f t="shared" si="232"/>
        <v>0</v>
      </c>
      <c r="DP193">
        <f t="shared" si="233"/>
        <v>1.1333899999999453E-2</v>
      </c>
      <c r="DQ193">
        <f t="shared" si="234"/>
        <v>8.6355999999998545E-3</v>
      </c>
      <c r="DR193">
        <f t="shared" si="235"/>
        <v>5.0227999999998829E-3</v>
      </c>
      <c r="DS193">
        <f t="shared" si="236"/>
        <v>0</v>
      </c>
      <c r="DT193">
        <f t="shared" si="237"/>
        <v>0.39999999999999858</v>
      </c>
      <c r="DU193">
        <f t="shared" si="238"/>
        <v>0</v>
      </c>
      <c r="DV193">
        <f t="shared" si="239"/>
        <v>-1.5370200000000001E-2</v>
      </c>
      <c r="DW193">
        <f t="shared" si="240"/>
        <v>8.5070000000000423E-3</v>
      </c>
      <c r="DX193">
        <f t="shared" si="241"/>
        <v>0.27489989999999986</v>
      </c>
      <c r="DY193">
        <f t="shared" si="242"/>
        <v>-0.68302249999999987</v>
      </c>
      <c r="DZ193">
        <f t="shared" si="243"/>
        <v>-0.25173040000000046</v>
      </c>
      <c r="EA193">
        <f t="shared" si="244"/>
        <v>1.1829685999999999</v>
      </c>
      <c r="EB193">
        <f t="shared" si="245"/>
        <v>-9.3700600000000023E-2</v>
      </c>
      <c r="EC193">
        <f t="shared" si="246"/>
        <v>4.7438000000000011E-3</v>
      </c>
      <c r="ED193">
        <f t="shared" si="247"/>
        <v>9.9999999999997868E-2</v>
      </c>
      <c r="EE193">
        <f t="shared" si="248"/>
        <v>0</v>
      </c>
      <c r="EF193">
        <f t="shared" si="249"/>
        <v>-9.0596000000000565E-3</v>
      </c>
      <c r="EG193">
        <f t="shared" si="250"/>
        <v>-1.2864000000000209E-3</v>
      </c>
      <c r="EH193">
        <f t="shared" si="251"/>
        <v>0.13917969999999968</v>
      </c>
      <c r="EI193">
        <f t="shared" si="252"/>
        <v>-0.42096040000000023</v>
      </c>
      <c r="EJ193">
        <f t="shared" si="253"/>
        <v>-0.10070040000000002</v>
      </c>
      <c r="EK193">
        <f t="shared" si="254"/>
        <v>0.57219179999999992</v>
      </c>
      <c r="EL193">
        <f t="shared" si="255"/>
        <v>-2.9191200000000084E-2</v>
      </c>
      <c r="EM193">
        <f t="shared" si="256"/>
        <v>1.9904000000000015E-3</v>
      </c>
      <c r="EN193">
        <f t="shared" si="257"/>
        <v>6.8999999999999986</v>
      </c>
      <c r="EO193">
        <f t="shared" si="258"/>
        <v>0</v>
      </c>
      <c r="EP193">
        <f t="shared" si="259"/>
        <v>-0.26218040000000009</v>
      </c>
      <c r="EQ193">
        <f t="shared" si="260"/>
        <v>6.4870000000000205E-3</v>
      </c>
      <c r="ER193">
        <f t="shared" si="261"/>
        <v>1.1126725</v>
      </c>
      <c r="ES193">
        <f t="shared" si="262"/>
        <v>1.9319281999999998</v>
      </c>
      <c r="ET193">
        <f t="shared" si="263"/>
        <v>3.2200674999999999</v>
      </c>
      <c r="EU193">
        <f t="shared" si="264"/>
        <v>-0.20140350000000007</v>
      </c>
      <c r="EV193">
        <f t="shared" si="265"/>
        <v>1.1530516999999998</v>
      </c>
      <c r="EW193">
        <f t="shared" si="266"/>
        <v>-1.4296199999999998E-2</v>
      </c>
      <c r="EX193">
        <f t="shared" si="267"/>
        <v>2.3000000000000007</v>
      </c>
      <c r="EY193">
        <f t="shared" si="268"/>
        <v>0</v>
      </c>
      <c r="EZ193">
        <f t="shared" si="269"/>
        <v>-7.6552300000000018E-2</v>
      </c>
      <c r="FA193">
        <f t="shared" si="270"/>
        <v>0.4188249</v>
      </c>
      <c r="FB193">
        <f t="shared" si="271"/>
        <v>0.27135369999999992</v>
      </c>
      <c r="FC193">
        <f t="shared" si="272"/>
        <v>0.83589650000000049</v>
      </c>
      <c r="FD193">
        <f t="shared" si="273"/>
        <v>-5.5475700000000572E-2</v>
      </c>
      <c r="FE193">
        <f t="shared" si="274"/>
        <v>0.90632249999999992</v>
      </c>
      <c r="FF193">
        <f t="shared" si="275"/>
        <v>2.5201499999999877E-2</v>
      </c>
      <c r="FG193">
        <f t="shared" si="276"/>
        <v>2.6110000000000022E-4</v>
      </c>
      <c r="FH193">
        <f t="shared" si="277"/>
        <v>0.5</v>
      </c>
      <c r="FI193">
        <f t="shared" si="278"/>
        <v>0</v>
      </c>
      <c r="FJ193">
        <f t="shared" si="279"/>
        <v>-0.18725560000000008</v>
      </c>
      <c r="FK193">
        <f t="shared" si="280"/>
        <v>-7.7113899999999957E-2</v>
      </c>
      <c r="FL193">
        <f t="shared" si="281"/>
        <v>0.4172311999999998</v>
      </c>
      <c r="FM193">
        <f t="shared" si="282"/>
        <v>-0.91233820000000065</v>
      </c>
      <c r="FN193">
        <f t="shared" si="283"/>
        <v>0.16679330000000014</v>
      </c>
      <c r="FO193">
        <f t="shared" si="284"/>
        <v>1.0338221999999999</v>
      </c>
      <c r="FP193">
        <f t="shared" si="285"/>
        <v>0.1298556999999998</v>
      </c>
      <c r="FQ193">
        <f t="shared" si="286"/>
        <v>-2.5996999999999999E-3</v>
      </c>
      <c r="FR193">
        <f t="shared" si="287"/>
        <v>4.1999999999999993</v>
      </c>
      <c r="FS193">
        <f t="shared" si="288"/>
        <v>0</v>
      </c>
      <c r="FT193">
        <f t="shared" si="289"/>
        <v>0.45006169999999995</v>
      </c>
      <c r="FU193">
        <f t="shared" si="290"/>
        <v>2.4636199999999997E-2</v>
      </c>
      <c r="FV193">
        <f t="shared" si="291"/>
        <v>0.34143349999999995</v>
      </c>
      <c r="FW193">
        <f t="shared" si="292"/>
        <v>2.2646671000000005</v>
      </c>
      <c r="FX193">
        <f t="shared" si="293"/>
        <v>6.7998900000000084E-2</v>
      </c>
      <c r="FY193">
        <f t="shared" si="294"/>
        <v>1.0382057</v>
      </c>
      <c r="FZ193">
        <f t="shared" si="295"/>
        <v>4.3132199999999843E-2</v>
      </c>
      <c r="GA193">
        <f t="shared" si="296"/>
        <v>3.2282999999999999E-3</v>
      </c>
      <c r="GB193">
        <f t="shared" si="297"/>
        <v>1.3999999999999986</v>
      </c>
      <c r="GC193">
        <f t="shared" si="298"/>
        <v>0</v>
      </c>
      <c r="GD193">
        <f t="shared" si="299"/>
        <v>0.33089239999999998</v>
      </c>
      <c r="GE193">
        <f t="shared" si="300"/>
        <v>-9.5309000000000088E-3</v>
      </c>
      <c r="GF193">
        <f t="shared" si="301"/>
        <v>0.46150229999999981</v>
      </c>
      <c r="GG193">
        <f t="shared" si="302"/>
        <v>-0.8442658999999999</v>
      </c>
      <c r="GH193">
        <f t="shared" si="303"/>
        <v>0.24363849999999942</v>
      </c>
      <c r="GI193">
        <f t="shared" si="304"/>
        <v>1.1829685999999999</v>
      </c>
      <c r="GJ193">
        <f t="shared" si="305"/>
        <v>0.10789729999999986</v>
      </c>
      <c r="GK193">
        <f t="shared" si="306"/>
        <v>2.1435000000000013E-3</v>
      </c>
    </row>
    <row r="194" spans="1:193" x14ac:dyDescent="0.25">
      <c r="A194" t="s">
        <v>536</v>
      </c>
      <c r="B194">
        <v>23.1</v>
      </c>
      <c r="C194">
        <v>0.5</v>
      </c>
      <c r="D194">
        <v>2.2350218000000002</v>
      </c>
      <c r="E194">
        <v>0.54963269999999997</v>
      </c>
      <c r="F194">
        <v>2.2024088000000002</v>
      </c>
      <c r="G194">
        <v>8.3323689000000005</v>
      </c>
      <c r="H194">
        <v>6.9878020000000003</v>
      </c>
      <c r="I194">
        <v>0</v>
      </c>
      <c r="J194">
        <v>2.3493070999999999</v>
      </c>
      <c r="K194">
        <v>1.0127499999999999E-2</v>
      </c>
      <c r="L194" s="2">
        <v>23.1</v>
      </c>
      <c r="M194" s="2">
        <v>0.5</v>
      </c>
      <c r="N194" s="2">
        <v>2.2184824999999999</v>
      </c>
      <c r="O194" s="2">
        <v>0.54963269999999997</v>
      </c>
      <c r="P194" s="2">
        <v>2.1975646000000002</v>
      </c>
      <c r="Q194" s="2">
        <v>8.3323689000000005</v>
      </c>
      <c r="R194" s="2">
        <v>6.9724292999999999</v>
      </c>
      <c r="S194" s="2">
        <v>0</v>
      </c>
      <c r="T194" s="2">
        <v>2.3441377000000001</v>
      </c>
      <c r="U194" s="2">
        <v>1.0127499999999999E-2</v>
      </c>
      <c r="V194" s="2">
        <v>22.8</v>
      </c>
      <c r="W194" s="2">
        <v>0.5</v>
      </c>
      <c r="X194" s="2">
        <v>2.2026981999999999</v>
      </c>
      <c r="Y194" s="2">
        <v>0.55717689999999997</v>
      </c>
      <c r="Z194" s="2">
        <v>2.2039602</v>
      </c>
      <c r="AA194" s="2">
        <v>8.1299667000000007</v>
      </c>
      <c r="AB194" s="2">
        <v>6.8800521000000003</v>
      </c>
      <c r="AC194" s="2">
        <v>7.2024999999999997E-3</v>
      </c>
      <c r="AD194" s="2">
        <v>2.3467001999999999</v>
      </c>
      <c r="AE194" s="2">
        <v>9.6320999999999993E-3</v>
      </c>
      <c r="AF194" s="2">
        <v>23.1</v>
      </c>
      <c r="AG194" s="2">
        <v>0.5</v>
      </c>
      <c r="AH194" s="2">
        <v>2.2343511999999999</v>
      </c>
      <c r="AI194" s="2">
        <v>0.54952279999999998</v>
      </c>
      <c r="AJ194" s="2">
        <v>2.1973443000000001</v>
      </c>
      <c r="AK194" s="2">
        <v>8.3315353000000005</v>
      </c>
      <c r="AL194" s="2">
        <v>6.9717301999999997</v>
      </c>
      <c r="AM194" s="2">
        <v>0</v>
      </c>
      <c r="AN194" s="2">
        <v>2.3439025999999998</v>
      </c>
      <c r="AO194" s="2">
        <v>1.0127499999999999E-2</v>
      </c>
      <c r="AP194" s="2">
        <v>15.4</v>
      </c>
      <c r="AQ194" s="2">
        <v>0.5</v>
      </c>
      <c r="AR194" s="2">
        <v>0.87546780000000002</v>
      </c>
      <c r="AS194" s="2">
        <v>0.56855089999999997</v>
      </c>
      <c r="AT194" s="2">
        <v>0.92428200000000005</v>
      </c>
      <c r="AU194" s="2">
        <v>9.1377640000000007</v>
      </c>
      <c r="AV194" s="2">
        <v>1.1306640999999999</v>
      </c>
      <c r="AW194" s="2">
        <v>1.7741739000000001</v>
      </c>
      <c r="AX194" s="2">
        <v>0.5021814</v>
      </c>
      <c r="AY194" s="2">
        <v>6.4244000000000002E-3</v>
      </c>
      <c r="AZ194" s="2">
        <v>21.5</v>
      </c>
      <c r="BA194" s="2">
        <v>0.5</v>
      </c>
      <c r="BB194" s="2">
        <v>2.1745538999999998</v>
      </c>
      <c r="BC194" s="2">
        <v>0.11119039999999999</v>
      </c>
      <c r="BD194" s="2">
        <v>2.1173096</v>
      </c>
      <c r="BE194" s="2">
        <v>7.6177969000000001</v>
      </c>
      <c r="BF194" s="2">
        <v>6.7177958000000002</v>
      </c>
      <c r="BG194" s="2">
        <v>0</v>
      </c>
      <c r="BH194" s="2">
        <v>2.2585297</v>
      </c>
      <c r="BI194" s="2">
        <v>9.8594000000000008E-3</v>
      </c>
      <c r="BJ194" s="2">
        <v>22.7</v>
      </c>
      <c r="BK194" s="2">
        <v>0.5</v>
      </c>
      <c r="BL194" s="2">
        <v>2.2307750999999998</v>
      </c>
      <c r="BM194" s="2">
        <v>0.54633489999999996</v>
      </c>
      <c r="BN194" s="2">
        <v>2.1354565999999999</v>
      </c>
      <c r="BO194" s="2">
        <v>8.3098706999999994</v>
      </c>
      <c r="BP194" s="2">
        <v>6.7753730000000001</v>
      </c>
      <c r="BQ194" s="2">
        <v>0</v>
      </c>
      <c r="BR194" s="2">
        <v>2.2778871000000001</v>
      </c>
      <c r="BS194" s="2">
        <v>1.0127499999999999E-2</v>
      </c>
      <c r="BT194" s="2">
        <v>18.899999999999999</v>
      </c>
      <c r="BU194" s="2">
        <v>0.5</v>
      </c>
      <c r="BV194" s="2">
        <v>0.96597529999999998</v>
      </c>
      <c r="BW194" s="2">
        <v>0.51219650000000005</v>
      </c>
      <c r="BX194" s="2">
        <v>2.0560412000000001</v>
      </c>
      <c r="BY194" s="2">
        <v>6.3032326999999997</v>
      </c>
      <c r="BZ194" s="2">
        <v>6.4168653000000004</v>
      </c>
      <c r="CA194" s="2">
        <v>7.0028E-3</v>
      </c>
      <c r="CB194" s="2">
        <v>2.1890584999999998</v>
      </c>
      <c r="CC194" s="2">
        <v>9.3640000000000008E-3</v>
      </c>
      <c r="CD194" s="2">
        <v>21.5</v>
      </c>
      <c r="CE194" s="2">
        <v>0.5</v>
      </c>
      <c r="CF194" s="2">
        <v>1.3696533</v>
      </c>
      <c r="CG194" s="2">
        <v>0.5696331</v>
      </c>
      <c r="CH194" s="2">
        <v>2.0564015000000002</v>
      </c>
      <c r="CI194" s="2">
        <v>8.4041394999999994</v>
      </c>
      <c r="CJ194" s="2">
        <v>6.4244266000000003</v>
      </c>
      <c r="CK194" s="2">
        <v>7.2890999999999997E-3</v>
      </c>
      <c r="CL194" s="2">
        <v>2.1893685000000001</v>
      </c>
      <c r="CM194" s="2">
        <v>9.6320999999999993E-3</v>
      </c>
      <c r="CO194" t="str">
        <f t="shared" si="206"/>
        <v>OK_Ottawa9004</v>
      </c>
      <c r="CP194">
        <f t="shared" si="207"/>
        <v>23.1</v>
      </c>
      <c r="CQ194">
        <f t="shared" si="208"/>
        <v>0.5</v>
      </c>
      <c r="CR194">
        <f t="shared" si="209"/>
        <v>2.2350218000000002</v>
      </c>
      <c r="CS194">
        <f t="shared" si="210"/>
        <v>0.54963269999999997</v>
      </c>
      <c r="CT194">
        <f t="shared" si="211"/>
        <v>2.2024088000000002</v>
      </c>
      <c r="CU194">
        <f t="shared" si="212"/>
        <v>8.3323689000000005</v>
      </c>
      <c r="CV194">
        <f t="shared" si="213"/>
        <v>6.9878020000000003</v>
      </c>
      <c r="CW194">
        <f t="shared" si="214"/>
        <v>0</v>
      </c>
      <c r="CX194">
        <f t="shared" si="215"/>
        <v>2.3493070999999999</v>
      </c>
      <c r="CY194">
        <f t="shared" si="216"/>
        <v>1.0127499999999999E-2</v>
      </c>
      <c r="CZ194">
        <f t="shared" si="217"/>
        <v>7.2999999999999918</v>
      </c>
      <c r="DA194">
        <f t="shared" si="218"/>
        <v>0.5</v>
      </c>
      <c r="DB194">
        <f t="shared" si="219"/>
        <v>-1.3731953000000021</v>
      </c>
      <c r="DC194">
        <f t="shared" si="220"/>
        <v>0.11680930000000012</v>
      </c>
      <c r="DD194">
        <f t="shared" si="221"/>
        <v>0.47149839999999954</v>
      </c>
      <c r="DE194">
        <f t="shared" si="222"/>
        <v>6.2400923999999973</v>
      </c>
      <c r="DF194">
        <f t="shared" si="223"/>
        <v>-0.62527760000000132</v>
      </c>
      <c r="DG194">
        <f t="shared" si="224"/>
        <v>1.7956683</v>
      </c>
      <c r="DH194">
        <f t="shared" si="225"/>
        <v>6.6160000000006214E-3</v>
      </c>
      <c r="DI194">
        <f t="shared" si="226"/>
        <v>4.4020000000000031E-3</v>
      </c>
      <c r="DJ194">
        <f t="shared" si="227"/>
        <v>0</v>
      </c>
      <c r="DK194">
        <f t="shared" si="228"/>
        <v>0</v>
      </c>
      <c r="DL194">
        <f t="shared" si="229"/>
        <v>1.6539300000000257E-2</v>
      </c>
      <c r="DM194">
        <f t="shared" si="230"/>
        <v>0</v>
      </c>
      <c r="DN194">
        <f t="shared" si="231"/>
        <v>4.8441999999999652E-3</v>
      </c>
      <c r="DO194">
        <f t="shared" si="232"/>
        <v>0</v>
      </c>
      <c r="DP194">
        <f t="shared" si="233"/>
        <v>1.537270000000035E-2</v>
      </c>
      <c r="DQ194">
        <f t="shared" si="234"/>
        <v>0</v>
      </c>
      <c r="DR194">
        <f t="shared" si="235"/>
        <v>5.1693999999997686E-3</v>
      </c>
      <c r="DS194">
        <f t="shared" si="236"/>
        <v>0</v>
      </c>
      <c r="DT194">
        <f t="shared" si="237"/>
        <v>0.30000000000000071</v>
      </c>
      <c r="DU194">
        <f t="shared" si="238"/>
        <v>0</v>
      </c>
      <c r="DV194">
        <f t="shared" si="239"/>
        <v>3.232360000000023E-2</v>
      </c>
      <c r="DW194">
        <f t="shared" si="240"/>
        <v>-7.5442000000000009E-3</v>
      </c>
      <c r="DX194">
        <f t="shared" si="241"/>
        <v>-1.5513999999998696E-3</v>
      </c>
      <c r="DY194">
        <f t="shared" si="242"/>
        <v>0.20240219999999987</v>
      </c>
      <c r="DZ194">
        <f t="shared" si="243"/>
        <v>0.10774989999999995</v>
      </c>
      <c r="EA194">
        <f t="shared" si="244"/>
        <v>-7.2024999999999997E-3</v>
      </c>
      <c r="EB194">
        <f t="shared" si="245"/>
        <v>2.6068999999999676E-3</v>
      </c>
      <c r="EC194">
        <f t="shared" si="246"/>
        <v>4.9540000000000001E-4</v>
      </c>
      <c r="ED194">
        <f t="shared" si="247"/>
        <v>0</v>
      </c>
      <c r="EE194">
        <f t="shared" si="248"/>
        <v>0</v>
      </c>
      <c r="EF194">
        <f t="shared" si="249"/>
        <v>6.7060000000029873E-4</v>
      </c>
      <c r="EG194">
        <f t="shared" si="250"/>
        <v>1.0989999999999611E-4</v>
      </c>
      <c r="EH194">
        <f t="shared" si="251"/>
        <v>5.0645000000000273E-3</v>
      </c>
      <c r="EI194">
        <f t="shared" si="252"/>
        <v>8.335999999999899E-4</v>
      </c>
      <c r="EJ194">
        <f t="shared" si="253"/>
        <v>1.6071800000000636E-2</v>
      </c>
      <c r="EK194">
        <f t="shared" si="254"/>
        <v>0</v>
      </c>
      <c r="EL194">
        <f t="shared" si="255"/>
        <v>5.4045000000000343E-3</v>
      </c>
      <c r="EM194">
        <f t="shared" si="256"/>
        <v>0</v>
      </c>
      <c r="EN194">
        <f t="shared" si="257"/>
        <v>7.7000000000000011</v>
      </c>
      <c r="EO194">
        <f t="shared" si="258"/>
        <v>0</v>
      </c>
      <c r="EP194">
        <f t="shared" si="259"/>
        <v>1.3595540000000002</v>
      </c>
      <c r="EQ194">
        <f t="shared" si="260"/>
        <v>-1.8918199999999996E-2</v>
      </c>
      <c r="ER194">
        <f t="shared" si="261"/>
        <v>1.2781268000000001</v>
      </c>
      <c r="ES194">
        <f t="shared" si="262"/>
        <v>-0.80539510000000014</v>
      </c>
      <c r="ET194">
        <f t="shared" si="263"/>
        <v>5.8571379000000006</v>
      </c>
      <c r="EU194">
        <f t="shared" si="264"/>
        <v>-1.7741739000000001</v>
      </c>
      <c r="EV194">
        <f t="shared" si="265"/>
        <v>1.8471256999999999</v>
      </c>
      <c r="EW194">
        <f t="shared" si="266"/>
        <v>3.7030999999999991E-3</v>
      </c>
      <c r="EX194">
        <f t="shared" si="267"/>
        <v>1.6000000000000014</v>
      </c>
      <c r="EY194">
        <f t="shared" si="268"/>
        <v>0</v>
      </c>
      <c r="EZ194">
        <f t="shared" si="269"/>
        <v>6.0467900000000352E-2</v>
      </c>
      <c r="FA194">
        <f t="shared" si="270"/>
        <v>0.43844229999999995</v>
      </c>
      <c r="FB194">
        <f t="shared" si="271"/>
        <v>8.5099200000000152E-2</v>
      </c>
      <c r="FC194">
        <f t="shared" si="272"/>
        <v>0.71457200000000043</v>
      </c>
      <c r="FD194">
        <f t="shared" si="273"/>
        <v>0.27000620000000009</v>
      </c>
      <c r="FE194">
        <f t="shared" si="274"/>
        <v>0</v>
      </c>
      <c r="FF194">
        <f t="shared" si="275"/>
        <v>9.0777399999999897E-2</v>
      </c>
      <c r="FG194">
        <f t="shared" si="276"/>
        <v>2.6809999999999855E-4</v>
      </c>
      <c r="FH194">
        <f t="shared" si="277"/>
        <v>0.40000000000000213</v>
      </c>
      <c r="FI194">
        <f t="shared" si="278"/>
        <v>0</v>
      </c>
      <c r="FJ194">
        <f t="shared" si="279"/>
        <v>4.2467000000003807E-3</v>
      </c>
      <c r="FK194">
        <f t="shared" si="280"/>
        <v>3.2978000000000174E-3</v>
      </c>
      <c r="FL194">
        <f t="shared" si="281"/>
        <v>6.6952200000000239E-2</v>
      </c>
      <c r="FM194">
        <f t="shared" si="282"/>
        <v>2.2498200000001134E-2</v>
      </c>
      <c r="FN194">
        <f t="shared" si="283"/>
        <v>0.2124290000000002</v>
      </c>
      <c r="FO194">
        <f t="shared" si="284"/>
        <v>0</v>
      </c>
      <c r="FP194">
        <f t="shared" si="285"/>
        <v>7.1419999999999817E-2</v>
      </c>
      <c r="FQ194">
        <f t="shared" si="286"/>
        <v>0</v>
      </c>
      <c r="FR194">
        <f t="shared" si="287"/>
        <v>4.2000000000000028</v>
      </c>
      <c r="FS194">
        <f t="shared" si="288"/>
        <v>0</v>
      </c>
      <c r="FT194">
        <f t="shared" si="289"/>
        <v>1.2690465000000002</v>
      </c>
      <c r="FU194">
        <f t="shared" si="290"/>
        <v>3.743619999999992E-2</v>
      </c>
      <c r="FV194">
        <f t="shared" si="291"/>
        <v>0.14636760000000004</v>
      </c>
      <c r="FW194">
        <f t="shared" si="292"/>
        <v>2.0291362000000008</v>
      </c>
      <c r="FX194">
        <f t="shared" si="293"/>
        <v>0.57093669999999985</v>
      </c>
      <c r="FY194">
        <f t="shared" si="294"/>
        <v>-7.0028E-3</v>
      </c>
      <c r="FZ194">
        <f t="shared" si="295"/>
        <v>0.16024860000000007</v>
      </c>
      <c r="GA194">
        <f t="shared" si="296"/>
        <v>7.6349999999999855E-4</v>
      </c>
      <c r="GB194">
        <f t="shared" si="297"/>
        <v>1.6000000000000014</v>
      </c>
      <c r="GC194">
        <f t="shared" si="298"/>
        <v>0</v>
      </c>
      <c r="GD194">
        <f t="shared" si="299"/>
        <v>0.86536850000000021</v>
      </c>
      <c r="GE194">
        <f t="shared" si="300"/>
        <v>-2.0000400000000029E-2</v>
      </c>
      <c r="GF194">
        <f t="shared" si="301"/>
        <v>0.14600729999999995</v>
      </c>
      <c r="GG194">
        <f t="shared" si="302"/>
        <v>-7.1770599999998907E-2</v>
      </c>
      <c r="GH194">
        <f t="shared" si="303"/>
        <v>0.56337539999999997</v>
      </c>
      <c r="GI194">
        <f t="shared" si="304"/>
        <v>-7.2890999999999997E-3</v>
      </c>
      <c r="GJ194">
        <f t="shared" si="305"/>
        <v>0.15993859999999982</v>
      </c>
      <c r="GK194">
        <f t="shared" si="306"/>
        <v>4.9540000000000001E-4</v>
      </c>
    </row>
    <row r="195" spans="1:193" x14ac:dyDescent="0.25">
      <c r="A195" t="s">
        <v>537</v>
      </c>
      <c r="B195">
        <v>22.9</v>
      </c>
      <c r="C195">
        <v>0.5</v>
      </c>
      <c r="D195">
        <v>1.3678600000000001</v>
      </c>
      <c r="E195">
        <v>0.57201139999999995</v>
      </c>
      <c r="F195">
        <v>1.9817102</v>
      </c>
      <c r="G195">
        <v>10.3471136</v>
      </c>
      <c r="H195">
        <v>5.7057723999999999</v>
      </c>
      <c r="I195">
        <v>0.56324799999999997</v>
      </c>
      <c r="J195">
        <v>1.8669726</v>
      </c>
      <c r="K195">
        <v>1.7536199999999998E-2</v>
      </c>
      <c r="L195" s="2">
        <v>22.8</v>
      </c>
      <c r="M195" s="2">
        <v>0.5</v>
      </c>
      <c r="N195" s="2">
        <v>1.3502784000000001</v>
      </c>
      <c r="O195" s="2">
        <v>0.57201139999999995</v>
      </c>
      <c r="P195" s="2">
        <v>1.9717633000000001</v>
      </c>
      <c r="Q195" s="2">
        <v>10.3471136</v>
      </c>
      <c r="R195" s="2">
        <v>5.6837378000000003</v>
      </c>
      <c r="S195" s="2">
        <v>0.5532222</v>
      </c>
      <c r="T195" s="2">
        <v>1.8594501000000001</v>
      </c>
      <c r="U195" s="2">
        <v>1.7536199999999998E-2</v>
      </c>
      <c r="V195" s="2">
        <v>21.6</v>
      </c>
      <c r="W195" s="2">
        <v>0.5</v>
      </c>
      <c r="X195" s="2">
        <v>1.507646</v>
      </c>
      <c r="Y195" s="2">
        <v>0.49199100000000001</v>
      </c>
      <c r="Z195" s="2">
        <v>1.9268776999999999</v>
      </c>
      <c r="AA195" s="2">
        <v>8.9694690999999995</v>
      </c>
      <c r="AB195" s="2">
        <v>6.1827445000000001</v>
      </c>
      <c r="AC195" s="2">
        <v>0</v>
      </c>
      <c r="AD195" s="2">
        <v>2.0374352999999998</v>
      </c>
      <c r="AE195" s="2">
        <v>1.66327E-2</v>
      </c>
      <c r="AF195" s="2">
        <v>22.7</v>
      </c>
      <c r="AG195" s="2">
        <v>0.5</v>
      </c>
      <c r="AH195" s="2">
        <v>1.3657931000000001</v>
      </c>
      <c r="AI195" s="2">
        <v>0.57188369999999999</v>
      </c>
      <c r="AJ195" s="2">
        <v>1.9567082</v>
      </c>
      <c r="AK195" s="2">
        <v>10.342467299999999</v>
      </c>
      <c r="AL195" s="2">
        <v>5.6863403000000003</v>
      </c>
      <c r="AM195" s="2">
        <v>0.49898140000000002</v>
      </c>
      <c r="AN195" s="2">
        <v>1.8587191000000001</v>
      </c>
      <c r="AO195" s="2">
        <v>1.7536199999999998E-2</v>
      </c>
      <c r="AP195" s="2">
        <v>15.1</v>
      </c>
      <c r="AQ195" s="2">
        <v>0.5</v>
      </c>
      <c r="AR195" s="2">
        <v>0.93660650000000001</v>
      </c>
      <c r="AS195" s="2">
        <v>0.52364900000000003</v>
      </c>
      <c r="AT195" s="2">
        <v>0.62059470000000005</v>
      </c>
      <c r="AU195" s="2">
        <v>10.132292700000001</v>
      </c>
      <c r="AV195" s="2">
        <v>1.0631936</v>
      </c>
      <c r="AW195" s="2">
        <v>0.91004689999999999</v>
      </c>
      <c r="AX195" s="2">
        <v>0.41821180000000002</v>
      </c>
      <c r="AY195" s="2">
        <v>1.8477199999999999E-2</v>
      </c>
      <c r="AZ195" s="2">
        <v>21.8</v>
      </c>
      <c r="BA195" s="2">
        <v>0.5</v>
      </c>
      <c r="BB195" s="2">
        <v>1.5018566</v>
      </c>
      <c r="BC195" s="2">
        <v>0.1930742</v>
      </c>
      <c r="BD195" s="2">
        <v>1.9040565</v>
      </c>
      <c r="BE195" s="2">
        <v>9.6205911999999998</v>
      </c>
      <c r="BF195" s="2">
        <v>6.0950011999999996</v>
      </c>
      <c r="BG195" s="2">
        <v>0</v>
      </c>
      <c r="BH195" s="2">
        <v>2.0170436</v>
      </c>
      <c r="BI195" s="2">
        <v>1.8065000000000001E-2</v>
      </c>
      <c r="BJ195" s="2">
        <v>22.4</v>
      </c>
      <c r="BK195" s="2">
        <v>0.5</v>
      </c>
      <c r="BL195" s="2">
        <v>1.3655573000000001</v>
      </c>
      <c r="BM195" s="2">
        <v>0.56582860000000001</v>
      </c>
      <c r="BN195" s="2">
        <v>1.9029958</v>
      </c>
      <c r="BO195" s="2">
        <v>10.311750399999999</v>
      </c>
      <c r="BP195" s="2">
        <v>5.4768815000000002</v>
      </c>
      <c r="BQ195" s="2">
        <v>0.55063130000000005</v>
      </c>
      <c r="BR195" s="2">
        <v>1.7947550000000001</v>
      </c>
      <c r="BS195" s="2">
        <v>1.7536199999999998E-2</v>
      </c>
      <c r="BT195" s="2">
        <v>20.8</v>
      </c>
      <c r="BU195" s="2">
        <v>0.5</v>
      </c>
      <c r="BV195" s="2">
        <v>1.1355457</v>
      </c>
      <c r="BW195" s="2">
        <v>0.51182240000000001</v>
      </c>
      <c r="BX195" s="2">
        <v>1.8788146999999999</v>
      </c>
      <c r="BY195" s="2">
        <v>8.8170251999999998</v>
      </c>
      <c r="BZ195" s="2">
        <v>6.0137423999999999</v>
      </c>
      <c r="CA195" s="2">
        <v>0</v>
      </c>
      <c r="CB195" s="2">
        <v>1.9904218</v>
      </c>
      <c r="CC195" s="2">
        <v>1.8065000000000001E-2</v>
      </c>
      <c r="CD195" s="2">
        <v>21.3</v>
      </c>
      <c r="CE195" s="2">
        <v>0.5</v>
      </c>
      <c r="CF195" s="2">
        <v>0.52947730000000004</v>
      </c>
      <c r="CG195" s="2">
        <v>0.67519189999999996</v>
      </c>
      <c r="CH195" s="2">
        <v>1.8938797999999999</v>
      </c>
      <c r="CI195" s="2">
        <v>10.683165600000001</v>
      </c>
      <c r="CJ195" s="2">
        <v>4.2246684999999999</v>
      </c>
      <c r="CK195" s="2">
        <v>1.5014639000000001</v>
      </c>
      <c r="CL195" s="2">
        <v>1.3715731</v>
      </c>
      <c r="CM195" s="2">
        <v>1.85395E-2</v>
      </c>
      <c r="CO195" t="str">
        <f t="shared" si="206"/>
        <v>OK_Pittsburg0415</v>
      </c>
      <c r="CP195">
        <f t="shared" si="207"/>
        <v>22.9</v>
      </c>
      <c r="CQ195">
        <f t="shared" si="208"/>
        <v>0.5</v>
      </c>
      <c r="CR195">
        <f t="shared" si="209"/>
        <v>1.3678600000000001</v>
      </c>
      <c r="CS195">
        <f t="shared" si="210"/>
        <v>0.57201139999999995</v>
      </c>
      <c r="CT195">
        <f t="shared" si="211"/>
        <v>1.9817102</v>
      </c>
      <c r="CU195">
        <f t="shared" si="212"/>
        <v>10.3471136</v>
      </c>
      <c r="CV195">
        <f t="shared" si="213"/>
        <v>5.7057723999999999</v>
      </c>
      <c r="CW195">
        <f t="shared" si="214"/>
        <v>0.56324799999999997</v>
      </c>
      <c r="CX195">
        <f t="shared" si="215"/>
        <v>1.8669726</v>
      </c>
      <c r="CY195">
        <f t="shared" si="216"/>
        <v>1.7536199999999998E-2</v>
      </c>
      <c r="CZ195">
        <f t="shared" si="217"/>
        <v>8.2000000000000117</v>
      </c>
      <c r="DA195">
        <f t="shared" si="218"/>
        <v>0.5</v>
      </c>
      <c r="DB195">
        <f t="shared" si="219"/>
        <v>0.11774089999999982</v>
      </c>
      <c r="DC195">
        <f t="shared" si="220"/>
        <v>0.10137240000000036</v>
      </c>
      <c r="DD195">
        <f t="shared" si="221"/>
        <v>0.18371930000000014</v>
      </c>
      <c r="DE195">
        <f t="shared" si="222"/>
        <v>6.7940798999999981</v>
      </c>
      <c r="DF195">
        <f t="shared" si="223"/>
        <v>0.48590300000000131</v>
      </c>
      <c r="DG195">
        <f t="shared" si="224"/>
        <v>7.160970000000022E-2</v>
      </c>
      <c r="DH195">
        <f t="shared" si="225"/>
        <v>0.2788016000000002</v>
      </c>
      <c r="DI195">
        <f t="shared" si="226"/>
        <v>1.9634600000000009E-2</v>
      </c>
      <c r="DJ195">
        <f t="shared" si="227"/>
        <v>9.9999999999997868E-2</v>
      </c>
      <c r="DK195">
        <f t="shared" si="228"/>
        <v>0</v>
      </c>
      <c r="DL195">
        <f t="shared" si="229"/>
        <v>1.7581599999999975E-2</v>
      </c>
      <c r="DM195">
        <f t="shared" si="230"/>
        <v>0</v>
      </c>
      <c r="DN195">
        <f t="shared" si="231"/>
        <v>9.9468999999998697E-3</v>
      </c>
      <c r="DO195">
        <f t="shared" si="232"/>
        <v>0</v>
      </c>
      <c r="DP195">
        <f t="shared" si="233"/>
        <v>2.2034599999999571E-2</v>
      </c>
      <c r="DQ195">
        <f t="shared" si="234"/>
        <v>1.0025799999999974E-2</v>
      </c>
      <c r="DR195">
        <f t="shared" si="235"/>
        <v>7.5224999999998765E-3</v>
      </c>
      <c r="DS195">
        <f t="shared" si="236"/>
        <v>0</v>
      </c>
      <c r="DT195">
        <f t="shared" si="237"/>
        <v>1.2999999999999972</v>
      </c>
      <c r="DU195">
        <f t="shared" si="238"/>
        <v>0</v>
      </c>
      <c r="DV195">
        <f t="shared" si="239"/>
        <v>-0.13978599999999997</v>
      </c>
      <c r="DW195">
        <f t="shared" si="240"/>
        <v>8.0020399999999936E-2</v>
      </c>
      <c r="DX195">
        <f t="shared" si="241"/>
        <v>5.4832500000000062E-2</v>
      </c>
      <c r="DY195">
        <f t="shared" si="242"/>
        <v>1.3776445000000006</v>
      </c>
      <c r="DZ195">
        <f t="shared" si="243"/>
        <v>-0.47697210000000023</v>
      </c>
      <c r="EA195">
        <f t="shared" si="244"/>
        <v>0.56324799999999997</v>
      </c>
      <c r="EB195">
        <f t="shared" si="245"/>
        <v>-0.17046269999999986</v>
      </c>
      <c r="EC195">
        <f t="shared" si="246"/>
        <v>9.0349999999999805E-4</v>
      </c>
      <c r="ED195">
        <f t="shared" si="247"/>
        <v>0.19999999999999929</v>
      </c>
      <c r="EE195">
        <f t="shared" si="248"/>
        <v>0</v>
      </c>
      <c r="EF195">
        <f t="shared" si="249"/>
        <v>2.0668999999999826E-3</v>
      </c>
      <c r="EG195">
        <f t="shared" si="250"/>
        <v>1.2769999999995285E-4</v>
      </c>
      <c r="EH195">
        <f t="shared" si="251"/>
        <v>2.5001999999999969E-2</v>
      </c>
      <c r="EI195">
        <f t="shared" si="252"/>
        <v>4.6463000000009913E-3</v>
      </c>
      <c r="EJ195">
        <f t="shared" si="253"/>
        <v>1.9432099999999508E-2</v>
      </c>
      <c r="EK195">
        <f t="shared" si="254"/>
        <v>6.4266599999999952E-2</v>
      </c>
      <c r="EL195">
        <f t="shared" si="255"/>
        <v>8.2534999999999137E-3</v>
      </c>
      <c r="EM195">
        <f t="shared" si="256"/>
        <v>0</v>
      </c>
      <c r="EN195">
        <f t="shared" si="257"/>
        <v>7.7999999999999989</v>
      </c>
      <c r="EO195">
        <f t="shared" si="258"/>
        <v>0</v>
      </c>
      <c r="EP195">
        <f t="shared" si="259"/>
        <v>0.43125350000000007</v>
      </c>
      <c r="EQ195">
        <f t="shared" si="260"/>
        <v>4.8362399999999917E-2</v>
      </c>
      <c r="ER195">
        <f t="shared" si="261"/>
        <v>1.3611154999999999</v>
      </c>
      <c r="ES195">
        <f t="shared" si="262"/>
        <v>0.21482089999999943</v>
      </c>
      <c r="ET195">
        <f t="shared" si="263"/>
        <v>4.6425787999999999</v>
      </c>
      <c r="EU195">
        <f t="shared" si="264"/>
        <v>-0.34679890000000002</v>
      </c>
      <c r="EV195">
        <f t="shared" si="265"/>
        <v>1.4487608000000001</v>
      </c>
      <c r="EW195">
        <f t="shared" si="266"/>
        <v>-9.4100000000000086E-4</v>
      </c>
      <c r="EX195">
        <f t="shared" si="267"/>
        <v>1.0999999999999979</v>
      </c>
      <c r="EY195">
        <f t="shared" si="268"/>
        <v>0</v>
      </c>
      <c r="EZ195">
        <f t="shared" si="269"/>
        <v>-0.13399659999999991</v>
      </c>
      <c r="FA195">
        <f t="shared" si="270"/>
        <v>0.37893719999999997</v>
      </c>
      <c r="FB195">
        <f t="shared" si="271"/>
        <v>7.7653699999999937E-2</v>
      </c>
      <c r="FC195">
        <f t="shared" si="272"/>
        <v>0.72652240000000035</v>
      </c>
      <c r="FD195">
        <f t="shared" si="273"/>
        <v>-0.38922879999999971</v>
      </c>
      <c r="FE195">
        <f t="shared" si="274"/>
        <v>0.56324799999999997</v>
      </c>
      <c r="FF195">
        <f t="shared" si="275"/>
        <v>-0.15007100000000007</v>
      </c>
      <c r="FG195">
        <f t="shared" si="276"/>
        <v>-5.2880000000000288E-4</v>
      </c>
      <c r="FH195">
        <f t="shared" si="277"/>
        <v>0.5</v>
      </c>
      <c r="FI195">
        <f t="shared" si="278"/>
        <v>0</v>
      </c>
      <c r="FJ195">
        <f t="shared" si="279"/>
        <v>2.3026999999999909E-3</v>
      </c>
      <c r="FK195">
        <f t="shared" si="280"/>
        <v>6.1827999999999328E-3</v>
      </c>
      <c r="FL195">
        <f t="shared" si="281"/>
        <v>7.8714399999999962E-2</v>
      </c>
      <c r="FM195">
        <f t="shared" si="282"/>
        <v>3.5363200000000816E-2</v>
      </c>
      <c r="FN195">
        <f t="shared" si="283"/>
        <v>0.22889089999999968</v>
      </c>
      <c r="FO195">
        <f t="shared" si="284"/>
        <v>1.2616699999999925E-2</v>
      </c>
      <c r="FP195">
        <f t="shared" si="285"/>
        <v>7.2217599999999882E-2</v>
      </c>
      <c r="FQ195">
        <f t="shared" si="286"/>
        <v>0</v>
      </c>
      <c r="FR195">
        <f t="shared" si="287"/>
        <v>2.0999999999999979</v>
      </c>
      <c r="FS195">
        <f t="shared" si="288"/>
        <v>0</v>
      </c>
      <c r="FT195">
        <f t="shared" si="289"/>
        <v>0.23231430000000008</v>
      </c>
      <c r="FU195">
        <f t="shared" si="290"/>
        <v>6.0188999999999937E-2</v>
      </c>
      <c r="FV195">
        <f t="shared" si="291"/>
        <v>0.10289550000000003</v>
      </c>
      <c r="FW195">
        <f t="shared" si="292"/>
        <v>1.5300884000000003</v>
      </c>
      <c r="FX195">
        <f t="shared" si="293"/>
        <v>-0.30797000000000008</v>
      </c>
      <c r="FY195">
        <f t="shared" si="294"/>
        <v>0.56324799999999997</v>
      </c>
      <c r="FZ195">
        <f t="shared" si="295"/>
        <v>-0.12344920000000004</v>
      </c>
      <c r="GA195">
        <f t="shared" si="296"/>
        <v>-5.2880000000000288E-4</v>
      </c>
      <c r="GB195">
        <f t="shared" si="297"/>
        <v>1.5999999999999979</v>
      </c>
      <c r="GC195">
        <f t="shared" si="298"/>
        <v>0</v>
      </c>
      <c r="GD195">
        <f t="shared" si="299"/>
        <v>0.83838270000000004</v>
      </c>
      <c r="GE195">
        <f t="shared" si="300"/>
        <v>-0.10318050000000001</v>
      </c>
      <c r="GF195">
        <f t="shared" si="301"/>
        <v>8.7830400000000086E-2</v>
      </c>
      <c r="GG195">
        <f t="shared" si="302"/>
        <v>-0.33605200000000046</v>
      </c>
      <c r="GH195">
        <f t="shared" si="303"/>
        <v>1.4811038999999999</v>
      </c>
      <c r="GI195">
        <f t="shared" si="304"/>
        <v>-0.9382159000000001</v>
      </c>
      <c r="GJ195">
        <f t="shared" si="305"/>
        <v>0.49539949999999999</v>
      </c>
      <c r="GK195">
        <f t="shared" si="306"/>
        <v>-1.0033000000000021E-3</v>
      </c>
    </row>
    <row r="196" spans="1:193" x14ac:dyDescent="0.25">
      <c r="A196" t="s">
        <v>538</v>
      </c>
      <c r="B196">
        <v>25.2</v>
      </c>
      <c r="C196">
        <v>0.5</v>
      </c>
      <c r="D196">
        <v>1.1579733000000001</v>
      </c>
      <c r="E196">
        <v>0.6636145</v>
      </c>
      <c r="F196">
        <v>2.1034752999999999</v>
      </c>
      <c r="G196">
        <v>12.7819948</v>
      </c>
      <c r="H196">
        <v>5.1384568000000002</v>
      </c>
      <c r="I196">
        <v>1.1451958</v>
      </c>
      <c r="J196">
        <v>1.7298169000000001</v>
      </c>
      <c r="K196">
        <v>1.2805E-2</v>
      </c>
      <c r="L196" s="2">
        <v>25.1</v>
      </c>
      <c r="M196" s="2">
        <v>0.5</v>
      </c>
      <c r="N196" s="2">
        <v>1.0960884</v>
      </c>
      <c r="O196" s="2">
        <v>0.6636145</v>
      </c>
      <c r="P196" s="2">
        <v>2.0927041000000002</v>
      </c>
      <c r="Q196" s="2">
        <v>12.7819948</v>
      </c>
      <c r="R196" s="2">
        <v>5.1165133000000003</v>
      </c>
      <c r="S196" s="2">
        <v>1.13341</v>
      </c>
      <c r="T196" s="2">
        <v>1.7226037999999999</v>
      </c>
      <c r="U196" s="2">
        <v>1.2805E-2</v>
      </c>
      <c r="V196" s="2">
        <v>23.4</v>
      </c>
      <c r="W196" s="2">
        <v>0.5</v>
      </c>
      <c r="X196" s="2">
        <v>1.0514599</v>
      </c>
      <c r="Y196" s="2">
        <v>0.60147050000000002</v>
      </c>
      <c r="Z196" s="2">
        <v>2.5656533000000001</v>
      </c>
      <c r="AA196" s="2">
        <v>9.1742410999999997</v>
      </c>
      <c r="AB196" s="2">
        <v>5.5589560999999996</v>
      </c>
      <c r="AC196" s="2">
        <v>2.1864159000000001</v>
      </c>
      <c r="AD196" s="2">
        <v>1.7734761000000001</v>
      </c>
      <c r="AE196" s="2">
        <v>1.5852100000000001E-2</v>
      </c>
      <c r="AF196" s="2">
        <v>25.1</v>
      </c>
      <c r="AG196" s="2">
        <v>0.5</v>
      </c>
      <c r="AH196" s="2">
        <v>1.1569693999999999</v>
      </c>
      <c r="AI196" s="2">
        <v>0.66343209999999997</v>
      </c>
      <c r="AJ196" s="2">
        <v>2.0776458</v>
      </c>
      <c r="AK196" s="2">
        <v>12.7761955</v>
      </c>
      <c r="AL196" s="2">
        <v>5.1126937999999997</v>
      </c>
      <c r="AM196" s="2">
        <v>1.0870998000000001</v>
      </c>
      <c r="AN196" s="2">
        <v>1.7236784999999999</v>
      </c>
      <c r="AO196" s="2">
        <v>1.2805E-2</v>
      </c>
      <c r="AP196" s="2">
        <v>17.399999999999999</v>
      </c>
      <c r="AQ196" s="2">
        <v>0.5</v>
      </c>
      <c r="AR196" s="2">
        <v>1.3589902</v>
      </c>
      <c r="AS196" s="2">
        <v>0.59842459999999997</v>
      </c>
      <c r="AT196" s="2">
        <v>0.58252820000000005</v>
      </c>
      <c r="AU196" s="2">
        <v>12.148233400000001</v>
      </c>
      <c r="AV196" s="2">
        <v>1.319814</v>
      </c>
      <c r="AW196" s="2">
        <v>0.50030739999999996</v>
      </c>
      <c r="AX196" s="2">
        <v>0.47493970000000002</v>
      </c>
      <c r="AY196" s="2">
        <v>1.3905000000000001E-2</v>
      </c>
      <c r="AZ196" s="2">
        <v>23.3</v>
      </c>
      <c r="BA196" s="2">
        <v>0.5</v>
      </c>
      <c r="BB196" s="2">
        <v>1.3813645000000001</v>
      </c>
      <c r="BC196" s="2">
        <v>0.17327149999999999</v>
      </c>
      <c r="BD196" s="2">
        <v>2.1502849999999998</v>
      </c>
      <c r="BE196" s="2">
        <v>10.3212805</v>
      </c>
      <c r="BF196" s="2">
        <v>6.3876499999999998</v>
      </c>
      <c r="BG196" s="2">
        <v>0.32009140000000003</v>
      </c>
      <c r="BH196" s="2">
        <v>2.1060891000000002</v>
      </c>
      <c r="BI196" s="2">
        <v>1.4130500000000001E-2</v>
      </c>
      <c r="BJ196" s="2">
        <v>24.6</v>
      </c>
      <c r="BK196" s="2">
        <v>0.5</v>
      </c>
      <c r="BL196" s="2">
        <v>1.1548266</v>
      </c>
      <c r="BM196" s="2">
        <v>0.65820869999999998</v>
      </c>
      <c r="BN196" s="2">
        <v>1.9879511999999999</v>
      </c>
      <c r="BO196" s="2">
        <v>12.7202597</v>
      </c>
      <c r="BP196" s="2">
        <v>4.8224334999999998</v>
      </c>
      <c r="BQ196" s="2">
        <v>1.1267129</v>
      </c>
      <c r="BR196" s="2">
        <v>1.6216961000000001</v>
      </c>
      <c r="BS196" s="2">
        <v>1.2805E-2</v>
      </c>
      <c r="BT196" s="2">
        <v>21.7</v>
      </c>
      <c r="BU196" s="2">
        <v>0.5</v>
      </c>
      <c r="BV196" s="2">
        <v>0.80112890000000003</v>
      </c>
      <c r="BW196" s="2">
        <v>0.56540259999999998</v>
      </c>
      <c r="BX196" s="2">
        <v>2.2107576999999998</v>
      </c>
      <c r="BY196" s="2">
        <v>8.7233628999999997</v>
      </c>
      <c r="BZ196" s="2">
        <v>6.2299832999999998</v>
      </c>
      <c r="CA196" s="2">
        <v>0.70405240000000002</v>
      </c>
      <c r="CB196" s="2">
        <v>2.0295320000000001</v>
      </c>
      <c r="CC196" s="2">
        <v>1.4130500000000001E-2</v>
      </c>
      <c r="CD196" s="2">
        <v>23.4</v>
      </c>
      <c r="CE196" s="2">
        <v>0.5</v>
      </c>
      <c r="CF196" s="2">
        <v>0.66716209999999998</v>
      </c>
      <c r="CG196" s="2">
        <v>0.6586246</v>
      </c>
      <c r="CH196" s="2">
        <v>2.0895533999999998</v>
      </c>
      <c r="CI196" s="2">
        <v>11.408371000000001</v>
      </c>
      <c r="CJ196" s="2">
        <v>5.2762779999999996</v>
      </c>
      <c r="CK196" s="2">
        <v>1.1352502</v>
      </c>
      <c r="CL196" s="2">
        <v>1.7073799000000001</v>
      </c>
      <c r="CM196" s="2">
        <v>1.32855E-2</v>
      </c>
      <c r="CO196" t="str">
        <f t="shared" si="206"/>
        <v>OK_Sequoyah9015</v>
      </c>
      <c r="CP196">
        <f t="shared" si="207"/>
        <v>25.2</v>
      </c>
      <c r="CQ196">
        <f t="shared" si="208"/>
        <v>0.5</v>
      </c>
      <c r="CR196">
        <f t="shared" si="209"/>
        <v>1.1579733000000001</v>
      </c>
      <c r="CS196">
        <f t="shared" si="210"/>
        <v>0.6636145</v>
      </c>
      <c r="CT196">
        <f t="shared" si="211"/>
        <v>2.1034752999999999</v>
      </c>
      <c r="CU196">
        <f t="shared" si="212"/>
        <v>12.7819948</v>
      </c>
      <c r="CV196">
        <f t="shared" si="213"/>
        <v>5.1384568000000002</v>
      </c>
      <c r="CW196">
        <f t="shared" si="214"/>
        <v>1.1451958</v>
      </c>
      <c r="CX196">
        <f t="shared" si="215"/>
        <v>1.7298169000000001</v>
      </c>
      <c r="CY196">
        <f t="shared" si="216"/>
        <v>1.2805E-2</v>
      </c>
      <c r="CZ196">
        <f t="shared" si="217"/>
        <v>7.600000000000005</v>
      </c>
      <c r="DA196">
        <f t="shared" si="218"/>
        <v>0.5</v>
      </c>
      <c r="DB196">
        <f t="shared" si="219"/>
        <v>0.56217689999999942</v>
      </c>
      <c r="DC196">
        <f t="shared" si="220"/>
        <v>-6.285240000000003E-2</v>
      </c>
      <c r="DD196">
        <f t="shared" si="221"/>
        <v>1.0327516000000001</v>
      </c>
      <c r="DE196">
        <f t="shared" si="222"/>
        <v>0.57997530000000275</v>
      </c>
      <c r="DF196">
        <f t="shared" si="223"/>
        <v>3.8551243999999976</v>
      </c>
      <c r="DG196">
        <f t="shared" si="224"/>
        <v>0.17696940000000028</v>
      </c>
      <c r="DH196">
        <f t="shared" si="225"/>
        <v>1.0506768999999996</v>
      </c>
      <c r="DI196">
        <f t="shared" si="226"/>
        <v>2.00836E-2</v>
      </c>
      <c r="DJ196">
        <f t="shared" si="227"/>
        <v>9.9999999999997868E-2</v>
      </c>
      <c r="DK196">
        <f t="shared" si="228"/>
        <v>0</v>
      </c>
      <c r="DL196">
        <f t="shared" si="229"/>
        <v>6.1884900000000131E-2</v>
      </c>
      <c r="DM196">
        <f t="shared" si="230"/>
        <v>0</v>
      </c>
      <c r="DN196">
        <f t="shared" si="231"/>
        <v>1.0771199999999759E-2</v>
      </c>
      <c r="DO196">
        <f t="shared" si="232"/>
        <v>0</v>
      </c>
      <c r="DP196">
        <f t="shared" si="233"/>
        <v>2.1943499999999894E-2</v>
      </c>
      <c r="DQ196">
        <f t="shared" si="234"/>
        <v>1.1785799999999957E-2</v>
      </c>
      <c r="DR196">
        <f t="shared" si="235"/>
        <v>7.2131000000001944E-3</v>
      </c>
      <c r="DS196">
        <f t="shared" si="236"/>
        <v>0</v>
      </c>
      <c r="DT196">
        <f t="shared" si="237"/>
        <v>1.8000000000000007</v>
      </c>
      <c r="DU196">
        <f t="shared" si="238"/>
        <v>0</v>
      </c>
      <c r="DV196">
        <f t="shared" si="239"/>
        <v>0.10651340000000009</v>
      </c>
      <c r="DW196">
        <f t="shared" si="240"/>
        <v>6.2143999999999977E-2</v>
      </c>
      <c r="DX196">
        <f t="shared" si="241"/>
        <v>-0.4621780000000002</v>
      </c>
      <c r="DY196">
        <f t="shared" si="242"/>
        <v>3.6077537</v>
      </c>
      <c r="DZ196">
        <f t="shared" si="243"/>
        <v>-0.42049929999999947</v>
      </c>
      <c r="EA196">
        <f t="shared" si="244"/>
        <v>-1.0412201000000001</v>
      </c>
      <c r="EB196">
        <f t="shared" si="245"/>
        <v>-4.3659200000000009E-2</v>
      </c>
      <c r="EC196">
        <f t="shared" si="246"/>
        <v>-3.0471000000000005E-3</v>
      </c>
      <c r="ED196">
        <f t="shared" si="247"/>
        <v>9.9999999999997868E-2</v>
      </c>
      <c r="EE196">
        <f t="shared" si="248"/>
        <v>0</v>
      </c>
      <c r="EF196">
        <f t="shared" si="249"/>
        <v>1.0039000000001685E-3</v>
      </c>
      <c r="EG196">
        <f t="shared" si="250"/>
        <v>1.8240000000002698E-4</v>
      </c>
      <c r="EH196">
        <f t="shared" si="251"/>
        <v>2.582949999999995E-2</v>
      </c>
      <c r="EI196">
        <f t="shared" si="252"/>
        <v>5.7992999999996186E-3</v>
      </c>
      <c r="EJ196">
        <f t="shared" si="253"/>
        <v>2.5763000000000424E-2</v>
      </c>
      <c r="EK196">
        <f t="shared" si="254"/>
        <v>5.8095999999999925E-2</v>
      </c>
      <c r="EL196">
        <f t="shared" si="255"/>
        <v>6.1384000000002104E-3</v>
      </c>
      <c r="EM196">
        <f t="shared" si="256"/>
        <v>0</v>
      </c>
      <c r="EN196">
        <f t="shared" si="257"/>
        <v>7.8000000000000007</v>
      </c>
      <c r="EO196">
        <f t="shared" si="258"/>
        <v>0</v>
      </c>
      <c r="EP196">
        <f t="shared" si="259"/>
        <v>-0.20101689999999994</v>
      </c>
      <c r="EQ196">
        <f t="shared" si="260"/>
        <v>6.5189900000000023E-2</v>
      </c>
      <c r="ER196">
        <f t="shared" si="261"/>
        <v>1.5209470999999999</v>
      </c>
      <c r="ES196">
        <f t="shared" si="262"/>
        <v>0.63376139999999914</v>
      </c>
      <c r="ET196">
        <f t="shared" si="263"/>
        <v>3.8186428000000001</v>
      </c>
      <c r="EU196">
        <f t="shared" si="264"/>
        <v>0.64488840000000003</v>
      </c>
      <c r="EV196">
        <f t="shared" si="265"/>
        <v>1.2548772000000001</v>
      </c>
      <c r="EW196">
        <f t="shared" si="266"/>
        <v>-1.1000000000000003E-3</v>
      </c>
      <c r="EX196">
        <f t="shared" si="267"/>
        <v>1.8999999999999986</v>
      </c>
      <c r="EY196">
        <f t="shared" si="268"/>
        <v>0</v>
      </c>
      <c r="EZ196">
        <f t="shared" si="269"/>
        <v>-0.22339120000000001</v>
      </c>
      <c r="FA196">
        <f t="shared" si="270"/>
        <v>0.49034299999999997</v>
      </c>
      <c r="FB196">
        <f t="shared" si="271"/>
        <v>-4.6809699999999843E-2</v>
      </c>
      <c r="FC196">
        <f t="shared" si="272"/>
        <v>2.4607142999999994</v>
      </c>
      <c r="FD196">
        <f t="shared" si="273"/>
        <v>-1.2491931999999997</v>
      </c>
      <c r="FE196">
        <f t="shared" si="274"/>
        <v>0.82510439999999996</v>
      </c>
      <c r="FF196">
        <f t="shared" si="275"/>
        <v>-0.37627220000000006</v>
      </c>
      <c r="FG196">
        <f t="shared" si="276"/>
        <v>-1.3255000000000003E-3</v>
      </c>
      <c r="FH196">
        <f t="shared" si="277"/>
        <v>0.59999999999999787</v>
      </c>
      <c r="FI196">
        <f t="shared" si="278"/>
        <v>0</v>
      </c>
      <c r="FJ196">
        <f t="shared" si="279"/>
        <v>3.1467000000000578E-3</v>
      </c>
      <c r="FK196">
        <f t="shared" si="280"/>
        <v>5.4058000000000161E-3</v>
      </c>
      <c r="FL196">
        <f t="shared" si="281"/>
        <v>0.11552410000000002</v>
      </c>
      <c r="FM196">
        <f t="shared" si="282"/>
        <v>6.1735099999999932E-2</v>
      </c>
      <c r="FN196">
        <f t="shared" si="283"/>
        <v>0.31602330000000034</v>
      </c>
      <c r="FO196">
        <f t="shared" si="284"/>
        <v>1.8482899999999969E-2</v>
      </c>
      <c r="FP196">
        <f t="shared" si="285"/>
        <v>0.10812080000000002</v>
      </c>
      <c r="FQ196">
        <f t="shared" si="286"/>
        <v>0</v>
      </c>
      <c r="FR196">
        <f t="shared" si="287"/>
        <v>3.5</v>
      </c>
      <c r="FS196">
        <f t="shared" si="288"/>
        <v>0</v>
      </c>
      <c r="FT196">
        <f t="shared" si="289"/>
        <v>0.35684440000000006</v>
      </c>
      <c r="FU196">
        <f t="shared" si="290"/>
        <v>9.8211900000000019E-2</v>
      </c>
      <c r="FV196">
        <f t="shared" si="291"/>
        <v>-0.10728239999999989</v>
      </c>
      <c r="FW196">
        <f t="shared" si="292"/>
        <v>4.0586319</v>
      </c>
      <c r="FX196">
        <f t="shared" si="293"/>
        <v>-1.0915264999999996</v>
      </c>
      <c r="FY196">
        <f t="shared" si="294"/>
        <v>0.44114339999999996</v>
      </c>
      <c r="FZ196">
        <f t="shared" si="295"/>
        <v>-0.29971510000000001</v>
      </c>
      <c r="GA196">
        <f t="shared" si="296"/>
        <v>-1.3255000000000003E-3</v>
      </c>
      <c r="GB196">
        <f t="shared" si="297"/>
        <v>1.8000000000000007</v>
      </c>
      <c r="GC196">
        <f t="shared" si="298"/>
        <v>0</v>
      </c>
      <c r="GD196">
        <f t="shared" si="299"/>
        <v>0.49081120000000011</v>
      </c>
      <c r="GE196">
        <f t="shared" si="300"/>
        <v>4.9898999999999916E-3</v>
      </c>
      <c r="GF196">
        <f t="shared" si="301"/>
        <v>1.3921900000000154E-2</v>
      </c>
      <c r="GG196">
        <f t="shared" si="302"/>
        <v>1.373623799999999</v>
      </c>
      <c r="GH196">
        <f t="shared" si="303"/>
        <v>-0.13782119999999942</v>
      </c>
      <c r="GI196">
        <f t="shared" si="304"/>
        <v>9.9455999999999989E-3</v>
      </c>
      <c r="GJ196">
        <f t="shared" si="305"/>
        <v>2.243700000000004E-2</v>
      </c>
      <c r="GK196">
        <f t="shared" si="306"/>
        <v>-4.8050000000000002E-4</v>
      </c>
    </row>
    <row r="197" spans="1:193" x14ac:dyDescent="0.25">
      <c r="A197" t="s">
        <v>539</v>
      </c>
      <c r="B197">
        <v>24.8</v>
      </c>
      <c r="C197">
        <v>0.5</v>
      </c>
      <c r="D197">
        <v>1.1435595999999999</v>
      </c>
      <c r="E197">
        <v>0.67035169999999999</v>
      </c>
      <c r="F197">
        <v>2.0572591</v>
      </c>
      <c r="G197">
        <v>12.1383572</v>
      </c>
      <c r="H197">
        <v>6.0745000999999998</v>
      </c>
      <c r="I197">
        <v>0</v>
      </c>
      <c r="J197">
        <v>2.2256241000000001</v>
      </c>
      <c r="K197">
        <v>2.3681199999999999E-2</v>
      </c>
      <c r="L197" s="2">
        <v>24.7</v>
      </c>
      <c r="M197" s="2">
        <v>0.5</v>
      </c>
      <c r="N197" s="2">
        <v>1.0844376</v>
      </c>
      <c r="O197" s="2">
        <v>0.67035169999999999</v>
      </c>
      <c r="P197" s="2">
        <v>2.0494420999999998</v>
      </c>
      <c r="Q197" s="2">
        <v>12.1383572</v>
      </c>
      <c r="R197" s="2">
        <v>6.0514174000000001</v>
      </c>
      <c r="S197" s="2">
        <v>0</v>
      </c>
      <c r="T197" s="2">
        <v>2.2171655000000001</v>
      </c>
      <c r="U197" s="2">
        <v>2.3681199999999999E-2</v>
      </c>
      <c r="V197" s="2">
        <v>24</v>
      </c>
      <c r="W197" s="2">
        <v>0.5</v>
      </c>
      <c r="X197" s="2">
        <v>1.3212743</v>
      </c>
      <c r="Y197" s="2">
        <v>0.63234170000000001</v>
      </c>
      <c r="Z197" s="2">
        <v>1.8786985</v>
      </c>
      <c r="AA197" s="2">
        <v>11.8445988</v>
      </c>
      <c r="AB197" s="2">
        <v>5.8062978000000003</v>
      </c>
      <c r="AC197" s="2">
        <v>0</v>
      </c>
      <c r="AD197" s="2">
        <v>2.0176561</v>
      </c>
      <c r="AE197" s="2">
        <v>3.1774999999999998E-2</v>
      </c>
      <c r="AF197" s="2">
        <v>24.7</v>
      </c>
      <c r="AG197" s="2">
        <v>0.5</v>
      </c>
      <c r="AH197" s="2">
        <v>1.1432165000000001</v>
      </c>
      <c r="AI197" s="2">
        <v>0.67028469999999996</v>
      </c>
      <c r="AJ197" s="2">
        <v>2.0508818999999998</v>
      </c>
      <c r="AK197" s="2">
        <v>12.1359291</v>
      </c>
      <c r="AL197" s="2">
        <v>6.0556692999999999</v>
      </c>
      <c r="AM197" s="2">
        <v>0</v>
      </c>
      <c r="AN197" s="2">
        <v>2.2187234999999998</v>
      </c>
      <c r="AO197" s="2">
        <v>2.3681199999999999E-2</v>
      </c>
      <c r="AP197" s="2">
        <v>17.100000000000001</v>
      </c>
      <c r="AQ197" s="2">
        <v>0.5</v>
      </c>
      <c r="AR197" s="2">
        <v>1.0464149</v>
      </c>
      <c r="AS197" s="2">
        <v>0.60492959999999996</v>
      </c>
      <c r="AT197" s="2">
        <v>0.72383379999999997</v>
      </c>
      <c r="AU197" s="2">
        <v>11.403571100000001</v>
      </c>
      <c r="AV197" s="2">
        <v>1.4345872</v>
      </c>
      <c r="AW197" s="2">
        <v>0.80224870000000004</v>
      </c>
      <c r="AX197" s="2">
        <v>0.55878349999999999</v>
      </c>
      <c r="AY197" s="2">
        <v>2.9307099999999999E-2</v>
      </c>
      <c r="AZ197" s="2">
        <v>21.7</v>
      </c>
      <c r="BA197" s="2">
        <v>0.5</v>
      </c>
      <c r="BB197" s="2">
        <v>1.1096822</v>
      </c>
      <c r="BC197" s="2">
        <v>0.1852934</v>
      </c>
      <c r="BD197" s="2">
        <v>1.9796925999999999</v>
      </c>
      <c r="BE197" s="2">
        <v>10.167768499999999</v>
      </c>
      <c r="BF197" s="2">
        <v>5.3466344000000001</v>
      </c>
      <c r="BG197" s="2">
        <v>0.58398930000000004</v>
      </c>
      <c r="BH197" s="2">
        <v>1.8387465000000001</v>
      </c>
      <c r="BI197" s="2">
        <v>2.9582799999999999E-2</v>
      </c>
      <c r="BJ197" s="2">
        <v>24.1</v>
      </c>
      <c r="BK197" s="2">
        <v>0.5</v>
      </c>
      <c r="BL197" s="2">
        <v>1.2448127</v>
      </c>
      <c r="BM197" s="2">
        <v>0.65761040000000004</v>
      </c>
      <c r="BN197" s="2">
        <v>1.8674477</v>
      </c>
      <c r="BO197" s="2">
        <v>12.232461900000001</v>
      </c>
      <c r="BP197" s="2">
        <v>5.6497907999999999</v>
      </c>
      <c r="BQ197" s="2">
        <v>0</v>
      </c>
      <c r="BR197" s="2">
        <v>2.0125248</v>
      </c>
      <c r="BS197" s="2">
        <v>2.80767E-2</v>
      </c>
      <c r="BT197" s="2">
        <v>17.600000000000001</v>
      </c>
      <c r="BU197" s="2">
        <v>0.5</v>
      </c>
      <c r="BV197" s="2">
        <v>0.46466790000000002</v>
      </c>
      <c r="BW197" s="2">
        <v>0.5440391</v>
      </c>
      <c r="BX197" s="2">
        <v>2.1016203999999998</v>
      </c>
      <c r="BY197" s="2">
        <v>5.9075369999999996</v>
      </c>
      <c r="BZ197" s="2">
        <v>5.1013570000000001</v>
      </c>
      <c r="CA197" s="2">
        <v>1.1622627999999999</v>
      </c>
      <c r="CB197" s="2">
        <v>1.8142681000000001</v>
      </c>
      <c r="CC197" s="2">
        <v>2.5884500000000001E-2</v>
      </c>
      <c r="CD197" s="2">
        <v>23.4</v>
      </c>
      <c r="CE197" s="2">
        <v>0.5</v>
      </c>
      <c r="CF197" s="2">
        <v>0.87625640000000005</v>
      </c>
      <c r="CG197" s="2">
        <v>0.6201776</v>
      </c>
      <c r="CH197" s="2">
        <v>1.9419215999999999</v>
      </c>
      <c r="CI197" s="2">
        <v>11.7797985</v>
      </c>
      <c r="CJ197" s="2">
        <v>4.8865737999999999</v>
      </c>
      <c r="CK197" s="2">
        <v>1.1599183</v>
      </c>
      <c r="CL197" s="2">
        <v>1.6436596999999999</v>
      </c>
      <c r="CM197" s="2">
        <v>3.3407300000000001E-2</v>
      </c>
      <c r="CO197" t="str">
        <f t="shared" si="206"/>
        <v>OK_Tulsa0110</v>
      </c>
      <c r="CP197">
        <f t="shared" si="207"/>
        <v>24.8</v>
      </c>
      <c r="CQ197">
        <f t="shared" si="208"/>
        <v>0.5</v>
      </c>
      <c r="CR197">
        <f t="shared" si="209"/>
        <v>1.1435595999999999</v>
      </c>
      <c r="CS197">
        <f t="shared" si="210"/>
        <v>0.67035169999999999</v>
      </c>
      <c r="CT197">
        <f t="shared" si="211"/>
        <v>2.0572591</v>
      </c>
      <c r="CU197">
        <f t="shared" si="212"/>
        <v>12.1383572</v>
      </c>
      <c r="CV197">
        <f t="shared" si="213"/>
        <v>6.0745000999999998</v>
      </c>
      <c r="CW197">
        <f t="shared" si="214"/>
        <v>0</v>
      </c>
      <c r="CX197">
        <f t="shared" si="215"/>
        <v>2.2256241000000001</v>
      </c>
      <c r="CY197">
        <f t="shared" si="216"/>
        <v>2.3681199999999999E-2</v>
      </c>
      <c r="CZ197">
        <f t="shared" si="217"/>
        <v>3.6999999999999957</v>
      </c>
      <c r="DA197">
        <f t="shared" si="218"/>
        <v>0.5</v>
      </c>
      <c r="DB197">
        <f t="shared" si="219"/>
        <v>0.28584530000000086</v>
      </c>
      <c r="DC197">
        <f t="shared" si="220"/>
        <v>-0.10743369999999997</v>
      </c>
      <c r="DD197">
        <f t="shared" si="221"/>
        <v>0.19272489999999931</v>
      </c>
      <c r="DE197">
        <f t="shared" si="222"/>
        <v>2.641521700000002</v>
      </c>
      <c r="DF197">
        <f t="shared" si="223"/>
        <v>-2.1891729999999985</v>
      </c>
      <c r="DG197">
        <f t="shared" si="224"/>
        <v>3.7084191000000004</v>
      </c>
      <c r="DH197">
        <f t="shared" si="225"/>
        <v>-1.2578410000000009</v>
      </c>
      <c r="DI197">
        <f t="shared" si="226"/>
        <v>5.9627399999999997E-2</v>
      </c>
      <c r="DJ197">
        <f t="shared" si="227"/>
        <v>0.10000000000000142</v>
      </c>
      <c r="DK197">
        <f t="shared" si="228"/>
        <v>0</v>
      </c>
      <c r="DL197">
        <f t="shared" si="229"/>
        <v>5.9121999999999897E-2</v>
      </c>
      <c r="DM197">
        <f t="shared" si="230"/>
        <v>0</v>
      </c>
      <c r="DN197">
        <f t="shared" si="231"/>
        <v>7.8170000000001849E-3</v>
      </c>
      <c r="DO197">
        <f t="shared" si="232"/>
        <v>0</v>
      </c>
      <c r="DP197">
        <f t="shared" si="233"/>
        <v>2.3082699999999789E-2</v>
      </c>
      <c r="DQ197">
        <f t="shared" si="234"/>
        <v>0</v>
      </c>
      <c r="DR197">
        <f t="shared" si="235"/>
        <v>8.4585999999999828E-3</v>
      </c>
      <c r="DS197">
        <f t="shared" si="236"/>
        <v>0</v>
      </c>
      <c r="DT197">
        <f t="shared" si="237"/>
        <v>0.80000000000000071</v>
      </c>
      <c r="DU197">
        <f t="shared" si="238"/>
        <v>0</v>
      </c>
      <c r="DV197">
        <f t="shared" si="239"/>
        <v>-0.17771470000000011</v>
      </c>
      <c r="DW197">
        <f t="shared" si="240"/>
        <v>3.8009999999999988E-2</v>
      </c>
      <c r="DX197">
        <f t="shared" si="241"/>
        <v>0.17856059999999996</v>
      </c>
      <c r="DY197">
        <f t="shared" si="242"/>
        <v>0.29375839999999975</v>
      </c>
      <c r="DZ197">
        <f t="shared" si="243"/>
        <v>0.26820229999999956</v>
      </c>
      <c r="EA197">
        <f t="shared" si="244"/>
        <v>0</v>
      </c>
      <c r="EB197">
        <f t="shared" si="245"/>
        <v>0.20796800000000015</v>
      </c>
      <c r="EC197">
        <f t="shared" si="246"/>
        <v>-8.0937999999999982E-3</v>
      </c>
      <c r="ED197">
        <f t="shared" si="247"/>
        <v>0.10000000000000142</v>
      </c>
      <c r="EE197">
        <f t="shared" si="248"/>
        <v>0</v>
      </c>
      <c r="EF197">
        <f t="shared" si="249"/>
        <v>3.4309999999981855E-4</v>
      </c>
      <c r="EG197">
        <f t="shared" si="250"/>
        <v>6.700000000003925E-5</v>
      </c>
      <c r="EH197">
        <f t="shared" si="251"/>
        <v>6.3772000000001938E-3</v>
      </c>
      <c r="EI197">
        <f t="shared" si="252"/>
        <v>2.428099999999489E-3</v>
      </c>
      <c r="EJ197">
        <f t="shared" si="253"/>
        <v>1.8830799999999925E-2</v>
      </c>
      <c r="EK197">
        <f t="shared" si="254"/>
        <v>0</v>
      </c>
      <c r="EL197">
        <f t="shared" si="255"/>
        <v>6.9006000000002565E-3</v>
      </c>
      <c r="EM197">
        <f t="shared" si="256"/>
        <v>0</v>
      </c>
      <c r="EN197">
        <f t="shared" si="257"/>
        <v>7.6999999999999993</v>
      </c>
      <c r="EO197">
        <f t="shared" si="258"/>
        <v>0</v>
      </c>
      <c r="EP197">
        <f t="shared" si="259"/>
        <v>9.7144699999999862E-2</v>
      </c>
      <c r="EQ197">
        <f t="shared" si="260"/>
        <v>6.5422100000000039E-2</v>
      </c>
      <c r="ER197">
        <f t="shared" si="261"/>
        <v>1.3334253</v>
      </c>
      <c r="ES197">
        <f t="shared" si="262"/>
        <v>0.73478609999999911</v>
      </c>
      <c r="ET197">
        <f t="shared" si="263"/>
        <v>4.6399128999999997</v>
      </c>
      <c r="EU197">
        <f t="shared" si="264"/>
        <v>-0.80224870000000004</v>
      </c>
      <c r="EV197">
        <f t="shared" si="265"/>
        <v>1.6668406</v>
      </c>
      <c r="EW197">
        <f t="shared" si="266"/>
        <v>-5.6258999999999997E-3</v>
      </c>
      <c r="EX197">
        <f t="shared" si="267"/>
        <v>3.1000000000000014</v>
      </c>
      <c r="EY197">
        <f t="shared" si="268"/>
        <v>0</v>
      </c>
      <c r="EZ197">
        <f t="shared" si="269"/>
        <v>3.3877399999999946E-2</v>
      </c>
      <c r="FA197">
        <f t="shared" si="270"/>
        <v>0.4850583</v>
      </c>
      <c r="FB197">
        <f t="shared" si="271"/>
        <v>7.7566500000000094E-2</v>
      </c>
      <c r="FC197">
        <f t="shared" si="272"/>
        <v>1.9705887000000004</v>
      </c>
      <c r="FD197">
        <f t="shared" si="273"/>
        <v>0.72786569999999973</v>
      </c>
      <c r="FE197">
        <f t="shared" si="274"/>
        <v>-0.58398930000000004</v>
      </c>
      <c r="FF197">
        <f t="shared" si="275"/>
        <v>0.38687760000000004</v>
      </c>
      <c r="FG197">
        <f t="shared" si="276"/>
        <v>-5.9015999999999999E-3</v>
      </c>
      <c r="FH197">
        <f t="shared" si="277"/>
        <v>0.69999999999999929</v>
      </c>
      <c r="FI197">
        <f t="shared" si="278"/>
        <v>0</v>
      </c>
      <c r="FJ197">
        <f t="shared" si="279"/>
        <v>-0.1012531000000001</v>
      </c>
      <c r="FK197">
        <f t="shared" si="280"/>
        <v>1.2741299999999955E-2</v>
      </c>
      <c r="FL197">
        <f t="shared" si="281"/>
        <v>0.18981139999999996</v>
      </c>
      <c r="FM197">
        <f t="shared" si="282"/>
        <v>-9.4104700000000818E-2</v>
      </c>
      <c r="FN197">
        <f t="shared" si="283"/>
        <v>0.42470929999999996</v>
      </c>
      <c r="FO197">
        <f t="shared" si="284"/>
        <v>0</v>
      </c>
      <c r="FP197">
        <f t="shared" si="285"/>
        <v>0.2130993000000001</v>
      </c>
      <c r="FQ197">
        <f t="shared" si="286"/>
        <v>-4.3955000000000001E-3</v>
      </c>
      <c r="FR197">
        <f t="shared" si="287"/>
        <v>7.1999999999999993</v>
      </c>
      <c r="FS197">
        <f t="shared" si="288"/>
        <v>0</v>
      </c>
      <c r="FT197">
        <f t="shared" si="289"/>
        <v>0.67889169999999988</v>
      </c>
      <c r="FU197">
        <f t="shared" si="290"/>
        <v>0.1263126</v>
      </c>
      <c r="FV197">
        <f t="shared" si="291"/>
        <v>-4.4361299999999826E-2</v>
      </c>
      <c r="FW197">
        <f t="shared" si="292"/>
        <v>6.2308202000000001</v>
      </c>
      <c r="FX197">
        <f t="shared" si="293"/>
        <v>0.97314309999999971</v>
      </c>
      <c r="FY197">
        <f t="shared" si="294"/>
        <v>-1.1622627999999999</v>
      </c>
      <c r="FZ197">
        <f t="shared" si="295"/>
        <v>0.41135600000000005</v>
      </c>
      <c r="GA197">
        <f t="shared" si="296"/>
        <v>-2.2033000000000018E-3</v>
      </c>
      <c r="GB197">
        <f t="shared" si="297"/>
        <v>1.4000000000000021</v>
      </c>
      <c r="GC197">
        <f t="shared" si="298"/>
        <v>0</v>
      </c>
      <c r="GD197">
        <f t="shared" si="299"/>
        <v>0.26730319999999985</v>
      </c>
      <c r="GE197">
        <f t="shared" si="300"/>
        <v>5.0174099999999999E-2</v>
      </c>
      <c r="GF197">
        <f t="shared" si="301"/>
        <v>0.11533750000000009</v>
      </c>
      <c r="GG197">
        <f t="shared" si="302"/>
        <v>0.35855869999999967</v>
      </c>
      <c r="GH197">
        <f t="shared" si="303"/>
        <v>1.1879263</v>
      </c>
      <c r="GI197">
        <f t="shared" si="304"/>
        <v>-1.1599183</v>
      </c>
      <c r="GJ197">
        <f t="shared" si="305"/>
        <v>0.58196440000000016</v>
      </c>
      <c r="GK197">
        <f t="shared" si="306"/>
        <v>-9.7261000000000014E-3</v>
      </c>
    </row>
    <row r="198" spans="1:193" x14ac:dyDescent="0.25">
      <c r="A198" t="s">
        <v>540</v>
      </c>
      <c r="B198">
        <v>25.5</v>
      </c>
      <c r="C198">
        <v>0.5</v>
      </c>
      <c r="D198">
        <v>1.5316346000000001</v>
      </c>
      <c r="E198">
        <v>0.74360910000000002</v>
      </c>
      <c r="F198">
        <v>2.2320864</v>
      </c>
      <c r="G198">
        <v>11.3471928</v>
      </c>
      <c r="H198">
        <v>6.5041585</v>
      </c>
      <c r="I198">
        <v>0.45546599999999998</v>
      </c>
      <c r="J198">
        <v>2.2132676</v>
      </c>
      <c r="K198">
        <v>3.92536E-2</v>
      </c>
      <c r="L198" s="2">
        <v>25.5</v>
      </c>
      <c r="M198" s="2">
        <v>0.5</v>
      </c>
      <c r="N198" s="2">
        <v>1.5148613</v>
      </c>
      <c r="O198" s="2">
        <v>0.74360910000000002</v>
      </c>
      <c r="P198" s="2">
        <v>2.2253040999999998</v>
      </c>
      <c r="Q198" s="2">
        <v>11.3471928</v>
      </c>
      <c r="R198" s="2">
        <v>6.4865560999999996</v>
      </c>
      <c r="S198" s="2">
        <v>0.45200449999999998</v>
      </c>
      <c r="T198" s="2">
        <v>2.2071125999999999</v>
      </c>
      <c r="U198" s="2">
        <v>3.92536E-2</v>
      </c>
      <c r="V198" s="2">
        <v>25</v>
      </c>
      <c r="W198" s="2">
        <v>0.5</v>
      </c>
      <c r="X198" s="2">
        <v>1.3399425</v>
      </c>
      <c r="Y198" s="2">
        <v>0.70128520000000005</v>
      </c>
      <c r="Z198" s="2">
        <v>2.4103691999999999</v>
      </c>
      <c r="AA198" s="2">
        <v>10.5613394</v>
      </c>
      <c r="AB198" s="2">
        <v>6.0557599</v>
      </c>
      <c r="AC198" s="2">
        <v>1.3801224000000001</v>
      </c>
      <c r="AD198" s="2">
        <v>2.0421157000000001</v>
      </c>
      <c r="AE198" s="2">
        <v>3.7481199999999999E-2</v>
      </c>
      <c r="AF198" s="2">
        <v>25.5</v>
      </c>
      <c r="AG198" s="2">
        <v>0.5</v>
      </c>
      <c r="AH198" s="2">
        <v>1.5311121999999999</v>
      </c>
      <c r="AI198" s="2">
        <v>0.74352770000000001</v>
      </c>
      <c r="AJ198" s="2">
        <v>2.2188859000000001</v>
      </c>
      <c r="AK198" s="2">
        <v>11.3455944</v>
      </c>
      <c r="AL198" s="2">
        <v>6.4881849000000003</v>
      </c>
      <c r="AM198" s="2">
        <v>0.42813800000000002</v>
      </c>
      <c r="AN198" s="2">
        <v>2.2061261999999999</v>
      </c>
      <c r="AO198" s="2">
        <v>3.92536E-2</v>
      </c>
      <c r="AP198" s="2">
        <v>17</v>
      </c>
      <c r="AQ198" s="2">
        <v>0.5</v>
      </c>
      <c r="AR198" s="2">
        <v>0.89355649999999998</v>
      </c>
      <c r="AS198" s="2">
        <v>0.68135540000000006</v>
      </c>
      <c r="AT198" s="2">
        <v>0.991699</v>
      </c>
      <c r="AU198" s="2">
        <v>10.254095100000001</v>
      </c>
      <c r="AV198" s="2">
        <v>1.6807677000000001</v>
      </c>
      <c r="AW198" s="2">
        <v>1.3645480000000001</v>
      </c>
      <c r="AX198" s="2">
        <v>0.65240489999999995</v>
      </c>
      <c r="AY198" s="2">
        <v>2.6314000000000001E-2</v>
      </c>
      <c r="AZ198" s="2">
        <v>23.5</v>
      </c>
      <c r="BA198" s="2">
        <v>0.5</v>
      </c>
      <c r="BB198" s="2">
        <v>1.6561064999999999</v>
      </c>
      <c r="BC198" s="2">
        <v>0.210788</v>
      </c>
      <c r="BD198" s="2">
        <v>2.0984053999999999</v>
      </c>
      <c r="BE198" s="2">
        <v>10.128351200000001</v>
      </c>
      <c r="BF198" s="2">
        <v>6.6272415999999996</v>
      </c>
      <c r="BG198" s="2">
        <v>0</v>
      </c>
      <c r="BH198" s="2">
        <v>2.2453718</v>
      </c>
      <c r="BI198" s="2">
        <v>4.1612700000000002E-2</v>
      </c>
      <c r="BJ198" s="2">
        <v>25.1</v>
      </c>
      <c r="BK198" s="2">
        <v>0.5</v>
      </c>
      <c r="BL198" s="2">
        <v>1.5787289</v>
      </c>
      <c r="BM198" s="2">
        <v>0.74535240000000003</v>
      </c>
      <c r="BN198" s="2">
        <v>2.1500344</v>
      </c>
      <c r="BO198" s="2">
        <v>11.1967459</v>
      </c>
      <c r="BP198" s="2">
        <v>6.3097205000000001</v>
      </c>
      <c r="BQ198" s="2">
        <v>0.44644780000000001</v>
      </c>
      <c r="BR198" s="2">
        <v>2.1324508</v>
      </c>
      <c r="BS198" s="2">
        <v>4.1049000000000002E-2</v>
      </c>
      <c r="BT198" s="2">
        <v>20.2</v>
      </c>
      <c r="BU198" s="2">
        <v>0.5</v>
      </c>
      <c r="BV198" s="2">
        <v>0.77733580000000002</v>
      </c>
      <c r="BW198" s="2">
        <v>0.62568780000000002</v>
      </c>
      <c r="BX198" s="2">
        <v>2.0130767999999999</v>
      </c>
      <c r="BY198" s="2">
        <v>7.7723475000000004</v>
      </c>
      <c r="BZ198" s="2">
        <v>6.3577541999999996</v>
      </c>
      <c r="CA198" s="2">
        <v>0</v>
      </c>
      <c r="CB198" s="2">
        <v>2.1540667999999998</v>
      </c>
      <c r="CC198" s="2">
        <v>4.1612700000000002E-2</v>
      </c>
      <c r="CD198" s="2">
        <v>24</v>
      </c>
      <c r="CE198" s="2">
        <v>0.5</v>
      </c>
      <c r="CF198" s="2">
        <v>0.92734099999999997</v>
      </c>
      <c r="CG198" s="2">
        <v>0.73393260000000005</v>
      </c>
      <c r="CH198" s="2">
        <v>2.0813967999999998</v>
      </c>
      <c r="CI198" s="2">
        <v>11.2482939</v>
      </c>
      <c r="CJ198" s="2">
        <v>6.0471443999999996</v>
      </c>
      <c r="CK198" s="2">
        <v>0.45259650000000001</v>
      </c>
      <c r="CL198" s="2">
        <v>2.060683</v>
      </c>
      <c r="CM198" s="2">
        <v>3.9341800000000003E-2</v>
      </c>
      <c r="CO198" t="str">
        <f t="shared" si="206"/>
        <v>OK_Tulsa1127</v>
      </c>
      <c r="CP198">
        <f t="shared" si="207"/>
        <v>25.5</v>
      </c>
      <c r="CQ198">
        <f t="shared" si="208"/>
        <v>0.5</v>
      </c>
      <c r="CR198">
        <f t="shared" si="209"/>
        <v>1.5316346000000001</v>
      </c>
      <c r="CS198">
        <f t="shared" si="210"/>
        <v>0.74360910000000002</v>
      </c>
      <c r="CT198">
        <f t="shared" si="211"/>
        <v>2.2320864</v>
      </c>
      <c r="CU198">
        <f t="shared" si="212"/>
        <v>11.3471928</v>
      </c>
      <c r="CV198">
        <f t="shared" si="213"/>
        <v>6.5041585</v>
      </c>
      <c r="CW198">
        <f t="shared" si="214"/>
        <v>0.45546599999999998</v>
      </c>
      <c r="CX198">
        <f t="shared" si="215"/>
        <v>2.2132676</v>
      </c>
      <c r="CY198">
        <f t="shared" si="216"/>
        <v>3.92536E-2</v>
      </c>
      <c r="CZ198">
        <f t="shared" si="217"/>
        <v>7.3000000000000007</v>
      </c>
      <c r="DA198">
        <f t="shared" si="218"/>
        <v>0.5</v>
      </c>
      <c r="DB198">
        <f t="shared" si="219"/>
        <v>-0.50245750000000045</v>
      </c>
      <c r="DC198">
        <f t="shared" si="220"/>
        <v>-1.9725499999999951E-2</v>
      </c>
      <c r="DD198">
        <f t="shared" si="221"/>
        <v>0.56456679999999926</v>
      </c>
      <c r="DE198">
        <f t="shared" si="222"/>
        <v>4.4236105999999999</v>
      </c>
      <c r="DF198">
        <f t="shared" si="223"/>
        <v>0.5240197999999987</v>
      </c>
      <c r="DG198">
        <f t="shared" si="224"/>
        <v>1.3355952000000004</v>
      </c>
      <c r="DH198">
        <f t="shared" si="225"/>
        <v>0.20745859999999983</v>
      </c>
      <c r="DI198">
        <f t="shared" si="226"/>
        <v>3.1143400000000012E-2</v>
      </c>
      <c r="DJ198">
        <f t="shared" si="227"/>
        <v>0</v>
      </c>
      <c r="DK198">
        <f t="shared" si="228"/>
        <v>0</v>
      </c>
      <c r="DL198">
        <f t="shared" si="229"/>
        <v>1.6773300000000102E-2</v>
      </c>
      <c r="DM198">
        <f t="shared" si="230"/>
        <v>0</v>
      </c>
      <c r="DN198">
        <f t="shared" si="231"/>
        <v>6.7823000000002409E-3</v>
      </c>
      <c r="DO198">
        <f t="shared" si="232"/>
        <v>0</v>
      </c>
      <c r="DP198">
        <f t="shared" si="233"/>
        <v>1.7602400000000351E-2</v>
      </c>
      <c r="DQ198">
        <f t="shared" si="234"/>
        <v>3.4615000000000062E-3</v>
      </c>
      <c r="DR198">
        <f t="shared" si="235"/>
        <v>6.1550000000001326E-3</v>
      </c>
      <c r="DS198">
        <f t="shared" si="236"/>
        <v>0</v>
      </c>
      <c r="DT198">
        <f t="shared" si="237"/>
        <v>0.5</v>
      </c>
      <c r="DU198">
        <f t="shared" si="238"/>
        <v>0</v>
      </c>
      <c r="DV198">
        <f t="shared" si="239"/>
        <v>0.19169210000000003</v>
      </c>
      <c r="DW198">
        <f t="shared" si="240"/>
        <v>4.232389999999997E-2</v>
      </c>
      <c r="DX198">
        <f t="shared" si="241"/>
        <v>-0.17828279999999985</v>
      </c>
      <c r="DY198">
        <f t="shared" si="242"/>
        <v>0.78585340000000059</v>
      </c>
      <c r="DZ198">
        <f t="shared" si="243"/>
        <v>0.44839859999999998</v>
      </c>
      <c r="EA198">
        <f t="shared" si="244"/>
        <v>-0.92465640000000016</v>
      </c>
      <c r="EB198">
        <f t="shared" si="245"/>
        <v>0.17115189999999991</v>
      </c>
      <c r="EC198">
        <f t="shared" si="246"/>
        <v>1.7724000000000004E-3</v>
      </c>
      <c r="ED198">
        <f t="shared" si="247"/>
        <v>0</v>
      </c>
      <c r="EE198">
        <f t="shared" si="248"/>
        <v>0</v>
      </c>
      <c r="EF198">
        <f t="shared" si="249"/>
        <v>5.2240000000014497E-4</v>
      </c>
      <c r="EG198">
        <f t="shared" si="250"/>
        <v>8.1400000000009243E-5</v>
      </c>
      <c r="EH198">
        <f t="shared" si="251"/>
        <v>1.3200499999999948E-2</v>
      </c>
      <c r="EI198">
        <f t="shared" si="252"/>
        <v>1.598400000000666E-3</v>
      </c>
      <c r="EJ198">
        <f t="shared" si="253"/>
        <v>1.5973599999999699E-2</v>
      </c>
      <c r="EK198">
        <f t="shared" si="254"/>
        <v>2.7327999999999963E-2</v>
      </c>
      <c r="EL198">
        <f t="shared" si="255"/>
        <v>7.1414000000000755E-3</v>
      </c>
      <c r="EM198">
        <f t="shared" si="256"/>
        <v>0</v>
      </c>
      <c r="EN198">
        <f t="shared" si="257"/>
        <v>8.5</v>
      </c>
      <c r="EO198">
        <f t="shared" si="258"/>
        <v>0</v>
      </c>
      <c r="EP198">
        <f t="shared" si="259"/>
        <v>0.63807810000000009</v>
      </c>
      <c r="EQ198">
        <f t="shared" si="260"/>
        <v>6.2253699999999967E-2</v>
      </c>
      <c r="ER198">
        <f t="shared" si="261"/>
        <v>1.2403873999999999</v>
      </c>
      <c r="ES198">
        <f t="shared" si="262"/>
        <v>1.0930976999999995</v>
      </c>
      <c r="ET198">
        <f t="shared" si="263"/>
        <v>4.8233908000000003</v>
      </c>
      <c r="EU198">
        <f t="shared" si="264"/>
        <v>-0.90908200000000017</v>
      </c>
      <c r="EV198">
        <f t="shared" si="265"/>
        <v>1.5608626999999999</v>
      </c>
      <c r="EW198">
        <f t="shared" si="266"/>
        <v>1.2939599999999999E-2</v>
      </c>
      <c r="EX198">
        <f t="shared" si="267"/>
        <v>2</v>
      </c>
      <c r="EY198">
        <f t="shared" si="268"/>
        <v>0</v>
      </c>
      <c r="EZ198">
        <f t="shared" si="269"/>
        <v>-0.12447189999999986</v>
      </c>
      <c r="FA198">
        <f t="shared" si="270"/>
        <v>0.53282110000000005</v>
      </c>
      <c r="FB198">
        <f t="shared" si="271"/>
        <v>0.13368100000000016</v>
      </c>
      <c r="FC198">
        <f t="shared" si="272"/>
        <v>1.2188415999999993</v>
      </c>
      <c r="FD198">
        <f t="shared" si="273"/>
        <v>-0.12308309999999967</v>
      </c>
      <c r="FE198">
        <f t="shared" si="274"/>
        <v>0.45546599999999998</v>
      </c>
      <c r="FF198">
        <f t="shared" si="275"/>
        <v>-3.2104200000000027E-2</v>
      </c>
      <c r="FG198">
        <f t="shared" si="276"/>
        <v>-2.3591000000000029E-3</v>
      </c>
      <c r="FH198">
        <f t="shared" si="277"/>
        <v>0.39999999999999858</v>
      </c>
      <c r="FI198">
        <f t="shared" si="278"/>
        <v>0</v>
      </c>
      <c r="FJ198">
        <f t="shared" si="279"/>
        <v>-4.7094299999999922E-2</v>
      </c>
      <c r="FK198">
        <f t="shared" si="280"/>
        <v>-1.7433000000000032E-3</v>
      </c>
      <c r="FL198">
        <f t="shared" si="281"/>
        <v>8.2052000000000014E-2</v>
      </c>
      <c r="FM198">
        <f t="shared" si="282"/>
        <v>0.15044690000000038</v>
      </c>
      <c r="FN198">
        <f t="shared" si="283"/>
        <v>0.19443799999999989</v>
      </c>
      <c r="FO198">
        <f t="shared" si="284"/>
        <v>9.0181999999999762E-3</v>
      </c>
      <c r="FP198">
        <f t="shared" si="285"/>
        <v>8.0816800000000022E-2</v>
      </c>
      <c r="FQ198">
        <f t="shared" si="286"/>
        <v>-1.7954000000000025E-3</v>
      </c>
      <c r="FR198">
        <f t="shared" si="287"/>
        <v>5.3000000000000007</v>
      </c>
      <c r="FS198">
        <f t="shared" si="288"/>
        <v>0</v>
      </c>
      <c r="FT198">
        <f t="shared" si="289"/>
        <v>0.75429880000000005</v>
      </c>
      <c r="FU198">
        <f t="shared" si="290"/>
        <v>0.11792130000000001</v>
      </c>
      <c r="FV198">
        <f t="shared" si="291"/>
        <v>0.21900960000000014</v>
      </c>
      <c r="FW198">
        <f t="shared" si="292"/>
        <v>3.5748452999999998</v>
      </c>
      <c r="FX198">
        <f t="shared" si="293"/>
        <v>0.14640430000000038</v>
      </c>
      <c r="FY198">
        <f t="shared" si="294"/>
        <v>0.45546599999999998</v>
      </c>
      <c r="FZ198">
        <f t="shared" si="295"/>
        <v>5.9200800000000164E-2</v>
      </c>
      <c r="GA198">
        <f t="shared" si="296"/>
        <v>-2.3591000000000029E-3</v>
      </c>
      <c r="GB198">
        <f t="shared" si="297"/>
        <v>1.5</v>
      </c>
      <c r="GC198">
        <f t="shared" si="298"/>
        <v>0</v>
      </c>
      <c r="GD198">
        <f t="shared" si="299"/>
        <v>0.6042936000000001</v>
      </c>
      <c r="GE198">
        <f t="shared" si="300"/>
        <v>9.6764999999999768E-3</v>
      </c>
      <c r="GF198">
        <f t="shared" si="301"/>
        <v>0.1506896000000002</v>
      </c>
      <c r="GG198">
        <f t="shared" si="302"/>
        <v>9.8898900000000012E-2</v>
      </c>
      <c r="GH198">
        <f t="shared" si="303"/>
        <v>0.45701410000000031</v>
      </c>
      <c r="GI198">
        <f t="shared" si="304"/>
        <v>2.8694999999999693E-3</v>
      </c>
      <c r="GJ198">
        <f t="shared" si="305"/>
        <v>0.15258459999999996</v>
      </c>
      <c r="GK198">
        <f t="shared" si="306"/>
        <v>-8.8200000000003553E-5</v>
      </c>
    </row>
    <row r="199" spans="1:193" x14ac:dyDescent="0.25">
      <c r="A199" t="s">
        <v>541</v>
      </c>
      <c r="B199">
        <v>33</v>
      </c>
      <c r="C199">
        <v>0.5</v>
      </c>
      <c r="D199">
        <v>1.0528245000000001</v>
      </c>
      <c r="E199">
        <v>1.6374344999999999</v>
      </c>
      <c r="F199">
        <v>0.67776150000000002</v>
      </c>
      <c r="G199">
        <v>26</v>
      </c>
      <c r="H199">
        <v>1.0446378000000001</v>
      </c>
      <c r="I199">
        <v>1.5490508000000001</v>
      </c>
      <c r="J199">
        <v>0.46435019999999999</v>
      </c>
      <c r="K199">
        <v>7.3940800000000001E-2</v>
      </c>
      <c r="L199" s="2">
        <v>32.9</v>
      </c>
      <c r="M199" s="2">
        <v>0.5</v>
      </c>
      <c r="N199" s="2">
        <v>1.0453494999999999</v>
      </c>
      <c r="O199" s="2">
        <v>1.6374344999999999</v>
      </c>
      <c r="P199" s="2">
        <v>0.6669081</v>
      </c>
      <c r="Q199" s="2">
        <v>26</v>
      </c>
      <c r="R199" s="2">
        <v>1.0317886999999999</v>
      </c>
      <c r="S199" s="2">
        <v>1.5213227</v>
      </c>
      <c r="T199" s="2">
        <v>0.45708110000000002</v>
      </c>
      <c r="U199" s="2">
        <v>7.3940800000000001E-2</v>
      </c>
      <c r="V199" s="2">
        <v>24.6</v>
      </c>
      <c r="W199" s="2">
        <v>0.5</v>
      </c>
      <c r="X199" s="2">
        <v>0.66081310000000004</v>
      </c>
      <c r="Y199" s="2">
        <v>0.6508602</v>
      </c>
      <c r="Z199" s="2">
        <v>0.69337110000000002</v>
      </c>
      <c r="AA199" s="2">
        <v>19.274192800000002</v>
      </c>
      <c r="AB199" s="2">
        <v>0.8690753</v>
      </c>
      <c r="AC199" s="2">
        <v>1.5840806000000001</v>
      </c>
      <c r="AD199" s="2">
        <v>0.4022114</v>
      </c>
      <c r="AE199" s="2">
        <v>5.4772000000000001E-2</v>
      </c>
      <c r="AF199" s="2">
        <v>32.9</v>
      </c>
      <c r="AG199" s="2">
        <v>0.5</v>
      </c>
      <c r="AH199" s="2">
        <v>1.0527192000000001</v>
      </c>
      <c r="AI199" s="2">
        <v>1.6369431999999999</v>
      </c>
      <c r="AJ199" s="2">
        <v>0.67735429999999996</v>
      </c>
      <c r="AK199" s="2">
        <v>25.997400299999999</v>
      </c>
      <c r="AL199" s="2">
        <v>1.0442199000000001</v>
      </c>
      <c r="AM199" s="2">
        <v>1.5479664</v>
      </c>
      <c r="AN199" s="2">
        <v>0.4640803</v>
      </c>
      <c r="AO199" s="2">
        <v>7.3940800000000001E-2</v>
      </c>
      <c r="AP199" s="2">
        <v>32.700000000000003</v>
      </c>
      <c r="AQ199" s="2">
        <v>0.5</v>
      </c>
      <c r="AR199" s="2">
        <v>1.0488237</v>
      </c>
      <c r="AS199" s="2">
        <v>1.6279372999999999</v>
      </c>
      <c r="AT199" s="2">
        <v>0.64662319999999995</v>
      </c>
      <c r="AU199" s="2">
        <v>25.8959999</v>
      </c>
      <c r="AV199" s="2">
        <v>1.0131942</v>
      </c>
      <c r="AW199" s="2">
        <v>1.4654020000000001</v>
      </c>
      <c r="AX199" s="2">
        <v>0.44373079999999998</v>
      </c>
      <c r="AY199" s="2">
        <v>7.3940800000000001E-2</v>
      </c>
      <c r="AZ199" s="2">
        <v>30.9</v>
      </c>
      <c r="BA199" s="2">
        <v>0.5</v>
      </c>
      <c r="BB199" s="2">
        <v>1.0514559000000001</v>
      </c>
      <c r="BC199" s="2">
        <v>1.3325442000000001</v>
      </c>
      <c r="BD199" s="2">
        <v>0.45688689999999998</v>
      </c>
      <c r="BE199" s="2">
        <v>25.344800899999999</v>
      </c>
      <c r="BF199" s="2">
        <v>1.0294905000000001</v>
      </c>
      <c r="BG199" s="2">
        <v>0.79884549999999999</v>
      </c>
      <c r="BH199" s="2">
        <v>0.32899099999999998</v>
      </c>
      <c r="BI199" s="2">
        <v>7.3940800000000001E-2</v>
      </c>
      <c r="BJ199" s="2">
        <v>32.9</v>
      </c>
      <c r="BK199" s="2">
        <v>0.5</v>
      </c>
      <c r="BL199" s="2">
        <v>1.0526139999999999</v>
      </c>
      <c r="BM199" s="2">
        <v>1.6362882999999999</v>
      </c>
      <c r="BN199" s="2">
        <v>0.67472770000000004</v>
      </c>
      <c r="BO199" s="2">
        <v>25.989599200000001</v>
      </c>
      <c r="BP199" s="2">
        <v>1.0385789000000001</v>
      </c>
      <c r="BQ199" s="2">
        <v>1.5431644</v>
      </c>
      <c r="BR199" s="2">
        <v>0.46221240000000002</v>
      </c>
      <c r="BS199" s="2">
        <v>7.3940800000000001E-2</v>
      </c>
      <c r="BT199" s="2">
        <v>26.6</v>
      </c>
      <c r="BU199" s="2">
        <v>0.5</v>
      </c>
      <c r="BV199" s="2">
        <v>0.907999</v>
      </c>
      <c r="BW199" s="2">
        <v>1.4529803999999999</v>
      </c>
      <c r="BX199" s="2">
        <v>0.62421230000000005</v>
      </c>
      <c r="BY199" s="2">
        <v>20.266986800000002</v>
      </c>
      <c r="BZ199" s="2">
        <v>0.9709238</v>
      </c>
      <c r="CA199" s="2">
        <v>1.4200108</v>
      </c>
      <c r="CB199" s="2">
        <v>0.42804219999999998</v>
      </c>
      <c r="CC199" s="2">
        <v>6.9769700000000004E-2</v>
      </c>
      <c r="CD199" s="2">
        <v>29.7</v>
      </c>
      <c r="CE199" s="2">
        <v>0.5</v>
      </c>
      <c r="CF199" s="2">
        <v>0.1997536</v>
      </c>
      <c r="CG199" s="2">
        <v>1.2393095000000001</v>
      </c>
      <c r="CH199" s="2">
        <v>0.4960561</v>
      </c>
      <c r="CI199" s="2">
        <v>25.148487100000001</v>
      </c>
      <c r="CJ199" s="2">
        <v>0.17234350000000001</v>
      </c>
      <c r="CK199" s="2">
        <v>1.5753197999999999</v>
      </c>
      <c r="CL199" s="2">
        <v>0.3154633</v>
      </c>
      <c r="CM199" s="2">
        <v>7.6315900000000006E-2</v>
      </c>
      <c r="CO199" t="str">
        <f t="shared" ref="CO199:CO262" si="307">A199</f>
        <v>OR_Harney0002</v>
      </c>
      <c r="CP199">
        <f t="shared" ref="CP199:CP262" si="308">IF($B199&lt;0,NA(),B199)</f>
        <v>33</v>
      </c>
      <c r="CQ199">
        <f t="shared" ref="CQ199:CQ262" si="309">IF($B199&lt;0,NA(),C199)</f>
        <v>0.5</v>
      </c>
      <c r="CR199">
        <f t="shared" ref="CR199:CR262" si="310">IF($B199&lt;0,NA(),D199)</f>
        <v>1.0528245000000001</v>
      </c>
      <c r="CS199">
        <f t="shared" ref="CS199:CS262" si="311">IF($B199&lt;0,NA(),E199)</f>
        <v>1.6374344999999999</v>
      </c>
      <c r="CT199">
        <f t="shared" ref="CT199:CT262" si="312">IF($B199&lt;0,NA(),F199)</f>
        <v>0.67776150000000002</v>
      </c>
      <c r="CU199">
        <f t="shared" ref="CU199:CU262" si="313">IF($B199&lt;0,NA(),G199)</f>
        <v>26</v>
      </c>
      <c r="CV199">
        <f t="shared" ref="CV199:CV262" si="314">IF($B199&lt;0,NA(),H199)</f>
        <v>1.0446378000000001</v>
      </c>
      <c r="CW199">
        <f t="shared" ref="CW199:CW262" si="315">IF($B199&lt;0,NA(),I199)</f>
        <v>1.5490508000000001</v>
      </c>
      <c r="CX199">
        <f t="shared" ref="CX199:CX262" si="316">IF($B199&lt;0,NA(),J199)</f>
        <v>0.46435019999999999</v>
      </c>
      <c r="CY199">
        <f t="shared" ref="CY199:CY262" si="317">IF($B199&lt;0,NA(),K199)</f>
        <v>7.3940800000000001E-2</v>
      </c>
      <c r="CZ199">
        <f t="shared" ref="CZ199:CZ262" si="318">CP199-(DJ199+DT199+ED199+EN199+EX199+FH199+FR199+GB199)</f>
        <v>12.2</v>
      </c>
      <c r="DA199">
        <f t="shared" ref="DA199:DA262" si="319">CQ199-(DK199+DU199+EE199+EO199+EY199+FI199+FS199+GC199)</f>
        <v>0.5</v>
      </c>
      <c r="DB199">
        <f t="shared" ref="DB199:DB262" si="320">CR199-(DL199+DV199+EF199+EP199+EZ199+FJ199+FT199+GD199)</f>
        <v>-0.35024350000000015</v>
      </c>
      <c r="DC199">
        <f t="shared" ref="DC199:DC262" si="321">CS199-(DM199+DW199+EG199+EQ199+FA199+FK199+FU199+GE199)</f>
        <v>-0.24774389999999968</v>
      </c>
      <c r="DD199">
        <f t="shared" ref="DD199:DD262" si="322">CT199-(DN199+DX199+EH199+ER199+FB199+FL199+FV199+GF199)</f>
        <v>0.1918091999999999</v>
      </c>
      <c r="DE199">
        <f t="shared" ref="DE199:DE262" si="323">CU199-(DO199+DY199+EI199+ES199+FC199+FM199+FW199+GG199)</f>
        <v>11.917467000000002</v>
      </c>
      <c r="DF199">
        <f t="shared" ref="DF199:DF262" si="324">CV199-(DP199+DZ199+EJ199+ET199+FD199+FN199+FX199+GH199)</f>
        <v>-0.14284980000000025</v>
      </c>
      <c r="DG199">
        <f t="shared" ref="DG199:DG262" si="325">CW199-(DQ199+EA199+EK199+EU199+FE199+FO199+FY199+GI199)</f>
        <v>0.61275659999999965</v>
      </c>
      <c r="DH199">
        <f t="shared" ref="DH199:DH262" si="326">CX199-(DR199+EB199+EL199+EV199+FF199+FP199+FZ199+GJ199)</f>
        <v>5.1361100000000048E-2</v>
      </c>
      <c r="DI199">
        <f t="shared" ref="DI199:DI262" si="327">CY199-(DS199+EC199+EM199+EW199+FG199+FQ199+GA199+GK199)</f>
        <v>5.2976000000000009E-2</v>
      </c>
      <c r="DJ199">
        <f t="shared" ref="DJ199:DJ262" si="328">$CP199-L199</f>
        <v>0.10000000000000142</v>
      </c>
      <c r="DK199">
        <f t="shared" ref="DK199:DK262" si="329">$CQ199-M199</f>
        <v>0</v>
      </c>
      <c r="DL199">
        <f t="shared" ref="DL199:DL262" si="330">$CR199-N199</f>
        <v>7.4750000000001204E-3</v>
      </c>
      <c r="DM199">
        <f t="shared" ref="DM199:DM262" si="331">$CS199-O199</f>
        <v>0</v>
      </c>
      <c r="DN199">
        <f t="shared" ref="DN199:DN262" si="332">$CT199-P199</f>
        <v>1.0853400000000013E-2</v>
      </c>
      <c r="DO199">
        <f t="shared" ref="DO199:DO262" si="333">$CU199-Q199</f>
        <v>0</v>
      </c>
      <c r="DP199">
        <f t="shared" ref="DP199:DP262" si="334">$CV199-R199</f>
        <v>1.2849100000000169E-2</v>
      </c>
      <c r="DQ199">
        <f t="shared" ref="DQ199:DQ262" si="335">$CW199-S199</f>
        <v>2.7728100000000033E-2</v>
      </c>
      <c r="DR199">
        <f t="shared" ref="DR199:DR262" si="336">$CX199-T199</f>
        <v>7.2690999999999728E-3</v>
      </c>
      <c r="DS199">
        <f t="shared" ref="DS199:DS262" si="337">$CY199-U199</f>
        <v>0</v>
      </c>
      <c r="DT199">
        <f t="shared" ref="DT199:DT262" si="338">$CP199-V199</f>
        <v>8.3999999999999986</v>
      </c>
      <c r="DU199">
        <f t="shared" ref="DU199:DU262" si="339">$CQ199-W199</f>
        <v>0</v>
      </c>
      <c r="DV199">
        <f t="shared" ref="DV199:DV262" si="340">$CR199-X199</f>
        <v>0.39201140000000001</v>
      </c>
      <c r="DW199">
        <f t="shared" ref="DW199:DW262" si="341">$CS199-Y199</f>
        <v>0.9865742999999999</v>
      </c>
      <c r="DX199">
        <f t="shared" ref="DX199:DX262" si="342">$CT199-Z199</f>
        <v>-1.5609600000000001E-2</v>
      </c>
      <c r="DY199">
        <f t="shared" ref="DY199:DY262" si="343">$CU199-AA199</f>
        <v>6.7258071999999984</v>
      </c>
      <c r="DZ199">
        <f t="shared" ref="DZ199:DZ262" si="344">$CV199-AB199</f>
        <v>0.17556250000000007</v>
      </c>
      <c r="EA199">
        <f t="shared" ref="EA199:EA262" si="345">$CW199-AC199</f>
        <v>-3.50298E-2</v>
      </c>
      <c r="EB199">
        <f t="shared" ref="EB199:EB262" si="346">$CX199-AD199</f>
        <v>6.2138799999999994E-2</v>
      </c>
      <c r="EC199">
        <f t="shared" ref="EC199:EC262" si="347">$CY199-AE199</f>
        <v>1.91688E-2</v>
      </c>
      <c r="ED199">
        <f t="shared" ref="ED199:ED262" si="348">$CP199-AF199</f>
        <v>0.10000000000000142</v>
      </c>
      <c r="EE199">
        <f t="shared" ref="EE199:EE262" si="349">$CQ199-AG199</f>
        <v>0</v>
      </c>
      <c r="EF199">
        <f t="shared" ref="EF199:EF262" si="350">$CR199-AH199</f>
        <v>1.0529999999997486E-4</v>
      </c>
      <c r="EG199">
        <f t="shared" ref="EG199:EG262" si="351">$CS199-AI199</f>
        <v>4.9129999999997231E-4</v>
      </c>
      <c r="EH199">
        <f t="shared" ref="EH199:EH262" si="352">$CT199-AJ199</f>
        <v>4.0720000000005196E-4</v>
      </c>
      <c r="EI199">
        <f t="shared" ref="EI199:EI262" si="353">$CU199-AK199</f>
        <v>2.5997000000010928E-3</v>
      </c>
      <c r="EJ199">
        <f t="shared" ref="EJ199:EJ262" si="354">$CV199-AL199</f>
        <v>4.1789999999997107E-4</v>
      </c>
      <c r="EK199">
        <f t="shared" ref="EK199:EK262" si="355">$CW199-AM199</f>
        <v>1.0844000000000964E-3</v>
      </c>
      <c r="EL199">
        <f t="shared" ref="EL199:EL262" si="356">$CX199-AN199</f>
        <v>2.6989999999998959E-4</v>
      </c>
      <c r="EM199">
        <f t="shared" ref="EM199:EM262" si="357">$CY199-AO199</f>
        <v>0</v>
      </c>
      <c r="EN199">
        <f t="shared" ref="EN199:EN262" si="358">$CP199-AP199</f>
        <v>0.29999999999999716</v>
      </c>
      <c r="EO199">
        <f t="shared" ref="EO199:EO262" si="359">$CQ199-AQ199</f>
        <v>0</v>
      </c>
      <c r="EP199">
        <f t="shared" ref="EP199:EP262" si="360">$CR199-AR199</f>
        <v>4.0008000000000266E-3</v>
      </c>
      <c r="EQ199">
        <f t="shared" ref="EQ199:EQ262" si="361">$CS199-AS199</f>
        <v>9.4971999999999834E-3</v>
      </c>
      <c r="ER199">
        <f t="shared" ref="ER199:ER262" si="362">$CT199-AT199</f>
        <v>3.1138300000000063E-2</v>
      </c>
      <c r="ES199">
        <f t="shared" ref="ES199:ES262" si="363">$CU199-AU199</f>
        <v>0.10400010000000037</v>
      </c>
      <c r="ET199">
        <f t="shared" ref="ET199:ET262" si="364">$CV199-AV199</f>
        <v>3.1443600000000016E-2</v>
      </c>
      <c r="EU199">
        <f t="shared" ref="EU199:EU262" si="365">$CW199-AW199</f>
        <v>8.3648799999999968E-2</v>
      </c>
      <c r="EV199">
        <f t="shared" ref="EV199:EV262" si="366">$CX199-AX199</f>
        <v>2.061940000000001E-2</v>
      </c>
      <c r="EW199">
        <f t="shared" ref="EW199:EW262" si="367">$CY199-AY199</f>
        <v>0</v>
      </c>
      <c r="EX199">
        <f t="shared" ref="EX199:EX262" si="368">$CP199-AZ199</f>
        <v>2.1000000000000014</v>
      </c>
      <c r="EY199">
        <f t="shared" ref="EY199:EY262" si="369">$CQ199-BA199</f>
        <v>0</v>
      </c>
      <c r="EZ199">
        <f t="shared" ref="EZ199:EZ262" si="370">$CR199-BB199</f>
        <v>1.3685999999999421E-3</v>
      </c>
      <c r="FA199">
        <f t="shared" ref="FA199:FA262" si="371">$CS199-BC199</f>
        <v>0.30489029999999984</v>
      </c>
      <c r="FB199">
        <f t="shared" ref="FB199:FB262" si="372">$CT199-BD199</f>
        <v>0.22087460000000003</v>
      </c>
      <c r="FC199">
        <f t="shared" ref="FC199:FC262" si="373">$CU199-BE199</f>
        <v>0.65519910000000081</v>
      </c>
      <c r="FD199">
        <f t="shared" ref="FD199:FD262" si="374">$CV199-BF199</f>
        <v>1.5147299999999975E-2</v>
      </c>
      <c r="FE199">
        <f t="shared" ref="FE199:FE262" si="375">$CW199-BG199</f>
        <v>0.75020530000000007</v>
      </c>
      <c r="FF199">
        <f t="shared" ref="FF199:FF262" si="376">$CX199-BH199</f>
        <v>0.13535920000000001</v>
      </c>
      <c r="FG199">
        <f t="shared" ref="FG199:FG262" si="377">$CY199-BI199</f>
        <v>0</v>
      </c>
      <c r="FH199">
        <f t="shared" ref="FH199:FH262" si="378">$CP199-BJ199</f>
        <v>0.10000000000000142</v>
      </c>
      <c r="FI199">
        <f t="shared" ref="FI199:FI262" si="379">$CQ199-BK199</f>
        <v>0</v>
      </c>
      <c r="FJ199">
        <f t="shared" ref="FJ199:FJ262" si="380">$CR199-BL199</f>
        <v>2.1050000000011337E-4</v>
      </c>
      <c r="FK199">
        <f t="shared" ref="FK199:FK262" si="381">$CS199-BM199</f>
        <v>1.1461999999999861E-3</v>
      </c>
      <c r="FL199">
        <f t="shared" ref="FL199:FL262" si="382">$CT199-BN199</f>
        <v>3.0337999999999754E-3</v>
      </c>
      <c r="FM199">
        <f t="shared" ref="FM199:FM262" si="383">$CU199-BO199</f>
        <v>1.0400799999999322E-2</v>
      </c>
      <c r="FN199">
        <f t="shared" ref="FN199:FN262" si="384">$CV199-BP199</f>
        <v>6.0588999999999782E-3</v>
      </c>
      <c r="FO199">
        <f t="shared" ref="FO199:FO262" si="385">$CW199-BQ199</f>
        <v>5.8864000000000694E-3</v>
      </c>
      <c r="FP199">
        <f t="shared" ref="FP199:FP262" si="386">$CX199-BR199</f>
        <v>2.1377999999999675E-3</v>
      </c>
      <c r="FQ199">
        <f t="shared" ref="FQ199:FQ262" si="387">$CY199-BS199</f>
        <v>0</v>
      </c>
      <c r="FR199">
        <f t="shared" ref="FR199:FR262" si="388">$CP199-BT199</f>
        <v>6.3999999999999986</v>
      </c>
      <c r="FS199">
        <f t="shared" ref="FS199:FS262" si="389">$CQ199-BU199</f>
        <v>0</v>
      </c>
      <c r="FT199">
        <f t="shared" ref="FT199:FT262" si="390">$CR199-BV199</f>
        <v>0.14482550000000005</v>
      </c>
      <c r="FU199">
        <f t="shared" ref="FU199:FU262" si="391">$CS199-BW199</f>
        <v>0.18445409999999995</v>
      </c>
      <c r="FV199">
        <f t="shared" ref="FV199:FV262" si="392">$CT199-BX199</f>
        <v>5.3549199999999963E-2</v>
      </c>
      <c r="FW199">
        <f t="shared" ref="FW199:FW262" si="393">$CU199-BY199</f>
        <v>5.7330131999999985</v>
      </c>
      <c r="FX199">
        <f t="shared" ref="FX199:FX262" si="394">$CV199-BZ199</f>
        <v>7.3714000000000057E-2</v>
      </c>
      <c r="FY199">
        <f t="shared" ref="FY199:FY262" si="395">$CW199-CA199</f>
        <v>0.12904000000000004</v>
      </c>
      <c r="FZ199">
        <f t="shared" ref="FZ199:FZ262" si="396">$CX199-CB199</f>
        <v>3.6308000000000007E-2</v>
      </c>
      <c r="GA199">
        <f t="shared" ref="GA199:GA262" si="397">$CY199-CC199</f>
        <v>4.171099999999997E-3</v>
      </c>
      <c r="GB199">
        <f t="shared" ref="GB199:GB262" si="398">$CP199-CD199</f>
        <v>3.3000000000000007</v>
      </c>
      <c r="GC199">
        <f t="shared" ref="GC199:GC262" si="399">$CQ199-CE199</f>
        <v>0</v>
      </c>
      <c r="GD199">
        <f t="shared" ref="GD199:GD262" si="400">$CR199-CF199</f>
        <v>0.85307090000000008</v>
      </c>
      <c r="GE199">
        <f t="shared" ref="GE199:GE262" si="401">$CS199-CG199</f>
        <v>0.39812499999999984</v>
      </c>
      <c r="GF199">
        <f t="shared" ref="GF199:GF262" si="402">$CT199-CH199</f>
        <v>0.18170540000000002</v>
      </c>
      <c r="GG199">
        <f t="shared" ref="GG199:GG262" si="403">$CU199-CI199</f>
        <v>0.85151289999999946</v>
      </c>
      <c r="GH199">
        <f t="shared" ref="GH199:GH262" si="404">$CV199-CJ199</f>
        <v>0.87229430000000008</v>
      </c>
      <c r="GI199">
        <f t="shared" ref="GI199:GI262" si="405">$CW199-CK199</f>
        <v>-2.6268999999999876E-2</v>
      </c>
      <c r="GJ199">
        <f t="shared" ref="GJ199:GJ262" si="406">$CX199-CL199</f>
        <v>0.14888689999999999</v>
      </c>
      <c r="GK199">
        <f t="shared" ref="GK199:GK262" si="407">$CY199-CM199</f>
        <v>-2.375100000000005E-3</v>
      </c>
    </row>
    <row r="200" spans="1:193" x14ac:dyDescent="0.25">
      <c r="A200" t="s">
        <v>542</v>
      </c>
      <c r="B200">
        <v>31.7</v>
      </c>
      <c r="C200">
        <v>0.5</v>
      </c>
      <c r="D200">
        <v>1.6318899</v>
      </c>
      <c r="E200">
        <v>1.2180253999999999</v>
      </c>
      <c r="F200">
        <v>0.63115969999999999</v>
      </c>
      <c r="G200">
        <v>24.778877300000001</v>
      </c>
      <c r="H200">
        <v>1.0167524999999999</v>
      </c>
      <c r="I200">
        <v>1.3447248000000001</v>
      </c>
      <c r="J200">
        <v>0.54209799999999997</v>
      </c>
      <c r="K200">
        <v>6.9807499999999995E-2</v>
      </c>
      <c r="L200" s="2">
        <v>31.6</v>
      </c>
      <c r="M200" s="2">
        <v>0.5</v>
      </c>
      <c r="N200" s="2">
        <v>1.6301376000000001</v>
      </c>
      <c r="O200" s="2">
        <v>1.2180253999999999</v>
      </c>
      <c r="P200" s="2">
        <v>0.61853990000000003</v>
      </c>
      <c r="Q200" s="2">
        <v>24.778877300000001</v>
      </c>
      <c r="R200" s="2">
        <v>0.98892100000000005</v>
      </c>
      <c r="S200" s="2">
        <v>1.3277688000000001</v>
      </c>
      <c r="T200" s="2">
        <v>0.53004810000000002</v>
      </c>
      <c r="U200" s="2">
        <v>6.9807499999999995E-2</v>
      </c>
      <c r="V200" s="2">
        <v>18.8</v>
      </c>
      <c r="W200" s="2">
        <v>0.5</v>
      </c>
      <c r="X200" s="2">
        <v>0.72416239999999998</v>
      </c>
      <c r="Y200" s="2">
        <v>0.82431770000000004</v>
      </c>
      <c r="Z200" s="2">
        <v>0.53111039999999998</v>
      </c>
      <c r="AA200" s="2">
        <v>13.5602207</v>
      </c>
      <c r="AB200" s="2">
        <v>0.67505130000000002</v>
      </c>
      <c r="AC200" s="2">
        <v>1.4618139999999999</v>
      </c>
      <c r="AD200" s="2">
        <v>0.42485099999999998</v>
      </c>
      <c r="AE200" s="2">
        <v>0.1251835</v>
      </c>
      <c r="AF200" s="2">
        <v>31.7</v>
      </c>
      <c r="AG200" s="2">
        <v>0.5</v>
      </c>
      <c r="AH200" s="2">
        <v>1.6317462</v>
      </c>
      <c r="AI200" s="2">
        <v>1.2179036000000001</v>
      </c>
      <c r="AJ200" s="2">
        <v>0.63094240000000001</v>
      </c>
      <c r="AK200" s="2">
        <v>24.776802100000001</v>
      </c>
      <c r="AL200" s="2">
        <v>1.0164474999999999</v>
      </c>
      <c r="AM200" s="2">
        <v>1.3442531</v>
      </c>
      <c r="AN200" s="2">
        <v>0.5419176</v>
      </c>
      <c r="AO200" s="2">
        <v>6.9807499999999995E-2</v>
      </c>
      <c r="AP200" s="2">
        <v>30.6</v>
      </c>
      <c r="AQ200" s="2">
        <v>0.5</v>
      </c>
      <c r="AR200" s="2">
        <v>1.7805598</v>
      </c>
      <c r="AS200" s="2">
        <v>1.1057035</v>
      </c>
      <c r="AT200" s="2">
        <v>0.59919259999999996</v>
      </c>
      <c r="AU200" s="2">
        <v>23.875766800000001</v>
      </c>
      <c r="AV200" s="2">
        <v>0.98264399999999996</v>
      </c>
      <c r="AW200" s="2">
        <v>1.1979706000000001</v>
      </c>
      <c r="AX200" s="2">
        <v>0.51873060000000004</v>
      </c>
      <c r="AY200" s="2">
        <v>4.5134500000000001E-2</v>
      </c>
      <c r="AZ200" s="2">
        <v>29.3</v>
      </c>
      <c r="BA200" s="2">
        <v>0.5</v>
      </c>
      <c r="BB200" s="2">
        <v>1.6312599999999999</v>
      </c>
      <c r="BC200" s="2">
        <v>0.84560109999999999</v>
      </c>
      <c r="BD200" s="2">
        <v>0.36216389999999998</v>
      </c>
      <c r="BE200" s="2">
        <v>24.1304436</v>
      </c>
      <c r="BF200" s="2">
        <v>0.95224759999999997</v>
      </c>
      <c r="BG200" s="2">
        <v>0.48645909999999998</v>
      </c>
      <c r="BH200" s="2">
        <v>0.38346269999999999</v>
      </c>
      <c r="BI200" s="2">
        <v>7.0442900000000003E-2</v>
      </c>
      <c r="BJ200" s="2">
        <v>31.6</v>
      </c>
      <c r="BK200" s="2">
        <v>0.5</v>
      </c>
      <c r="BL200" s="2">
        <v>1.6307476000000001</v>
      </c>
      <c r="BM200" s="2">
        <v>1.2172121</v>
      </c>
      <c r="BN200" s="2">
        <v>0.62592800000000004</v>
      </c>
      <c r="BO200" s="2">
        <v>24.762813600000001</v>
      </c>
      <c r="BP200" s="2">
        <v>1.0027092</v>
      </c>
      <c r="BQ200" s="2">
        <v>1.3408678999999999</v>
      </c>
      <c r="BR200" s="2">
        <v>0.53675349999999999</v>
      </c>
      <c r="BS200" s="2">
        <v>6.9807499999999995E-2</v>
      </c>
      <c r="BT200" s="2">
        <v>25.7</v>
      </c>
      <c r="BU200" s="2">
        <v>0.5</v>
      </c>
      <c r="BV200" s="2">
        <v>1.1673648000000001</v>
      </c>
      <c r="BW200" s="2">
        <v>1.0967838999999999</v>
      </c>
      <c r="BX200" s="2">
        <v>0.64386900000000002</v>
      </c>
      <c r="BY200" s="2">
        <v>19.358974499999999</v>
      </c>
      <c r="BZ200" s="2">
        <v>0.96868310000000002</v>
      </c>
      <c r="CA200" s="2">
        <v>1.4205133999999999</v>
      </c>
      <c r="CB200" s="2">
        <v>0.54304090000000005</v>
      </c>
      <c r="CC200" s="2">
        <v>5.0486000000000003E-2</v>
      </c>
      <c r="CD200" s="2">
        <v>30.3</v>
      </c>
      <c r="CE200" s="2">
        <v>0.5</v>
      </c>
      <c r="CF200" s="2">
        <v>0.3176503</v>
      </c>
      <c r="CG200" s="2">
        <v>1.4782716</v>
      </c>
      <c r="CH200" s="2">
        <v>0.68418780000000001</v>
      </c>
      <c r="CI200" s="2">
        <v>24.321584699999999</v>
      </c>
      <c r="CJ200" s="2">
        <v>0.3791119</v>
      </c>
      <c r="CK200" s="2">
        <v>2.1542428</v>
      </c>
      <c r="CL200" s="2">
        <v>0.48317650000000001</v>
      </c>
      <c r="CM200" s="2">
        <v>6.9741800000000007E-2</v>
      </c>
      <c r="CO200" t="str">
        <f t="shared" si="307"/>
        <v>OR_Jackson0133</v>
      </c>
      <c r="CP200">
        <f t="shared" si="308"/>
        <v>31.7</v>
      </c>
      <c r="CQ200">
        <f t="shared" si="309"/>
        <v>0.5</v>
      </c>
      <c r="CR200">
        <f t="shared" si="310"/>
        <v>1.6318899</v>
      </c>
      <c r="CS200">
        <f t="shared" si="311"/>
        <v>1.2180253999999999</v>
      </c>
      <c r="CT200">
        <f t="shared" si="312"/>
        <v>0.63115969999999999</v>
      </c>
      <c r="CU200">
        <f t="shared" si="313"/>
        <v>24.778877300000001</v>
      </c>
      <c r="CV200">
        <f t="shared" si="314"/>
        <v>1.0167524999999999</v>
      </c>
      <c r="CW200">
        <f t="shared" si="315"/>
        <v>1.3447248000000001</v>
      </c>
      <c r="CX200">
        <f t="shared" si="316"/>
        <v>0.54209799999999997</v>
      </c>
      <c r="CY200">
        <f t="shared" si="317"/>
        <v>6.9807499999999995E-2</v>
      </c>
      <c r="CZ200">
        <f t="shared" si="318"/>
        <v>7.7000000000000099</v>
      </c>
      <c r="DA200">
        <f t="shared" si="319"/>
        <v>0.5</v>
      </c>
      <c r="DB200">
        <f t="shared" si="320"/>
        <v>-0.90960060000000009</v>
      </c>
      <c r="DC200">
        <f t="shared" si="321"/>
        <v>0.47764110000000048</v>
      </c>
      <c r="DD200">
        <f t="shared" si="322"/>
        <v>0.27781610000000012</v>
      </c>
      <c r="DE200">
        <f t="shared" si="323"/>
        <v>6.1133421999999946</v>
      </c>
      <c r="DF200">
        <f t="shared" si="324"/>
        <v>-0.15145189999999964</v>
      </c>
      <c r="DG200">
        <f t="shared" si="325"/>
        <v>1.3208160999999996</v>
      </c>
      <c r="DH200">
        <f t="shared" si="326"/>
        <v>0.1672949000000003</v>
      </c>
      <c r="DI200">
        <f t="shared" si="327"/>
        <v>8.1758700000000045E-2</v>
      </c>
      <c r="DJ200">
        <f t="shared" si="328"/>
        <v>9.9999999999997868E-2</v>
      </c>
      <c r="DK200">
        <f t="shared" si="329"/>
        <v>0</v>
      </c>
      <c r="DL200">
        <f t="shared" si="330"/>
        <v>1.7522999999999289E-3</v>
      </c>
      <c r="DM200">
        <f t="shared" si="331"/>
        <v>0</v>
      </c>
      <c r="DN200">
        <f t="shared" si="332"/>
        <v>1.2619799999999959E-2</v>
      </c>
      <c r="DO200">
        <f t="shared" si="333"/>
        <v>0</v>
      </c>
      <c r="DP200">
        <f t="shared" si="334"/>
        <v>2.7831499999999898E-2</v>
      </c>
      <c r="DQ200">
        <f t="shared" si="335"/>
        <v>1.6955999999999971E-2</v>
      </c>
      <c r="DR200">
        <f t="shared" si="336"/>
        <v>1.2049899999999947E-2</v>
      </c>
      <c r="DS200">
        <f t="shared" si="337"/>
        <v>0</v>
      </c>
      <c r="DT200">
        <f t="shared" si="338"/>
        <v>12.899999999999999</v>
      </c>
      <c r="DU200">
        <f t="shared" si="339"/>
        <v>0</v>
      </c>
      <c r="DV200">
        <f t="shared" si="340"/>
        <v>0.90772750000000002</v>
      </c>
      <c r="DW200">
        <f t="shared" si="341"/>
        <v>0.39370769999999988</v>
      </c>
      <c r="DX200">
        <f t="shared" si="342"/>
        <v>0.10004930000000001</v>
      </c>
      <c r="DY200">
        <f t="shared" si="343"/>
        <v>11.218656600000001</v>
      </c>
      <c r="DZ200">
        <f t="shared" si="344"/>
        <v>0.34170119999999993</v>
      </c>
      <c r="EA200">
        <f t="shared" si="345"/>
        <v>-0.11708919999999989</v>
      </c>
      <c r="EB200">
        <f t="shared" si="346"/>
        <v>0.11724699999999999</v>
      </c>
      <c r="EC200">
        <f t="shared" si="347"/>
        <v>-5.5376000000000009E-2</v>
      </c>
      <c r="ED200">
        <f t="shared" si="348"/>
        <v>0</v>
      </c>
      <c r="EE200">
        <f t="shared" si="349"/>
        <v>0</v>
      </c>
      <c r="EF200">
        <f t="shared" si="350"/>
        <v>1.4369999999996885E-4</v>
      </c>
      <c r="EG200">
        <f t="shared" si="351"/>
        <v>1.217999999998387E-4</v>
      </c>
      <c r="EH200">
        <f t="shared" si="352"/>
        <v>2.1729999999997585E-4</v>
      </c>
      <c r="EI200">
        <f t="shared" si="353"/>
        <v>2.0752000000001658E-3</v>
      </c>
      <c r="EJ200">
        <f t="shared" si="354"/>
        <v>3.0499999999999972E-4</v>
      </c>
      <c r="EK200">
        <f t="shared" si="355"/>
        <v>4.7170000000007484E-4</v>
      </c>
      <c r="EL200">
        <f t="shared" si="356"/>
        <v>1.8039999999996947E-4</v>
      </c>
      <c r="EM200">
        <f t="shared" si="357"/>
        <v>0</v>
      </c>
      <c r="EN200">
        <f t="shared" si="358"/>
        <v>1.0999999999999979</v>
      </c>
      <c r="EO200">
        <f t="shared" si="359"/>
        <v>0</v>
      </c>
      <c r="EP200">
        <f t="shared" si="360"/>
        <v>-0.14866990000000002</v>
      </c>
      <c r="EQ200">
        <f t="shared" si="361"/>
        <v>0.11232189999999997</v>
      </c>
      <c r="ER200">
        <f t="shared" si="362"/>
        <v>3.1967100000000026E-2</v>
      </c>
      <c r="ES200">
        <f t="shared" si="363"/>
        <v>0.90311050000000037</v>
      </c>
      <c r="ET200">
        <f t="shared" si="364"/>
        <v>3.4108499999999986E-2</v>
      </c>
      <c r="EU200">
        <f t="shared" si="365"/>
        <v>0.14675419999999995</v>
      </c>
      <c r="EV200">
        <f t="shared" si="366"/>
        <v>2.3367399999999927E-2</v>
      </c>
      <c r="EW200">
        <f t="shared" si="367"/>
        <v>2.4672999999999994E-2</v>
      </c>
      <c r="EX200">
        <f t="shared" si="368"/>
        <v>2.3999999999999986</v>
      </c>
      <c r="EY200">
        <f t="shared" si="369"/>
        <v>0</v>
      </c>
      <c r="EZ200">
        <f t="shared" si="370"/>
        <v>6.2990000000007207E-4</v>
      </c>
      <c r="FA200">
        <f t="shared" si="371"/>
        <v>0.37242429999999993</v>
      </c>
      <c r="FB200">
        <f t="shared" si="372"/>
        <v>0.26899580000000001</v>
      </c>
      <c r="FC200">
        <f t="shared" si="373"/>
        <v>0.64843370000000178</v>
      </c>
      <c r="FD200">
        <f t="shared" si="374"/>
        <v>6.4504899999999976E-2</v>
      </c>
      <c r="FE200">
        <f t="shared" si="375"/>
        <v>0.85826570000000002</v>
      </c>
      <c r="FF200">
        <f t="shared" si="376"/>
        <v>0.15863529999999998</v>
      </c>
      <c r="FG200">
        <f t="shared" si="377"/>
        <v>-6.3540000000000818E-4</v>
      </c>
      <c r="FH200">
        <f t="shared" si="378"/>
        <v>9.9999999999997868E-2</v>
      </c>
      <c r="FI200">
        <f t="shared" si="379"/>
        <v>0</v>
      </c>
      <c r="FJ200">
        <f t="shared" si="380"/>
        <v>1.1422999999999295E-3</v>
      </c>
      <c r="FK200">
        <f t="shared" si="381"/>
        <v>8.1329999999990576E-4</v>
      </c>
      <c r="FL200">
        <f t="shared" si="382"/>
        <v>5.2316999999999503E-3</v>
      </c>
      <c r="FM200">
        <f t="shared" si="383"/>
        <v>1.6063700000000125E-2</v>
      </c>
      <c r="FN200">
        <f t="shared" si="384"/>
        <v>1.4043299999999981E-2</v>
      </c>
      <c r="FO200">
        <f t="shared" si="385"/>
        <v>3.856900000000163E-3</v>
      </c>
      <c r="FP200">
        <f t="shared" si="386"/>
        <v>5.3444999999999743E-3</v>
      </c>
      <c r="FQ200">
        <f t="shared" si="387"/>
        <v>0</v>
      </c>
      <c r="FR200">
        <f t="shared" si="388"/>
        <v>6</v>
      </c>
      <c r="FS200">
        <f t="shared" si="389"/>
        <v>0</v>
      </c>
      <c r="FT200">
        <f t="shared" si="390"/>
        <v>0.46452509999999991</v>
      </c>
      <c r="FU200">
        <f t="shared" si="391"/>
        <v>0.1212415</v>
      </c>
      <c r="FV200">
        <f t="shared" si="392"/>
        <v>-1.2709300000000034E-2</v>
      </c>
      <c r="FW200">
        <f t="shared" si="393"/>
        <v>5.4199028000000027</v>
      </c>
      <c r="FX200">
        <f t="shared" si="394"/>
        <v>4.8069399999999929E-2</v>
      </c>
      <c r="FY200">
        <f t="shared" si="395"/>
        <v>-7.5788599999999873E-2</v>
      </c>
      <c r="FZ200">
        <f t="shared" si="396"/>
        <v>-9.4290000000007979E-4</v>
      </c>
      <c r="GA200">
        <f t="shared" si="397"/>
        <v>1.9321499999999991E-2</v>
      </c>
      <c r="GB200">
        <f t="shared" si="398"/>
        <v>1.3999999999999986</v>
      </c>
      <c r="GC200">
        <f t="shared" si="399"/>
        <v>0</v>
      </c>
      <c r="GD200">
        <f t="shared" si="400"/>
        <v>1.3142396000000001</v>
      </c>
      <c r="GE200">
        <f t="shared" si="401"/>
        <v>-0.26024620000000009</v>
      </c>
      <c r="GF200">
        <f t="shared" si="402"/>
        <v>-5.3028100000000022E-2</v>
      </c>
      <c r="GG200">
        <f t="shared" si="403"/>
        <v>0.45729260000000238</v>
      </c>
      <c r="GH200">
        <f t="shared" si="404"/>
        <v>0.63764059999999989</v>
      </c>
      <c r="GI200">
        <f t="shared" si="405"/>
        <v>-0.80951799999999996</v>
      </c>
      <c r="GJ200">
        <f t="shared" si="406"/>
        <v>5.892149999999996E-2</v>
      </c>
      <c r="GK200">
        <f t="shared" si="407"/>
        <v>6.569999999998799E-5</v>
      </c>
    </row>
    <row r="201" spans="1:193" x14ac:dyDescent="0.25">
      <c r="A201" t="s">
        <v>543</v>
      </c>
      <c r="B201">
        <v>17.600000000000001</v>
      </c>
      <c r="C201">
        <v>0.5</v>
      </c>
      <c r="D201">
        <v>0.72809199999999996</v>
      </c>
      <c r="E201">
        <v>1.0169032</v>
      </c>
      <c r="F201">
        <v>0.44814739999999997</v>
      </c>
      <c r="G201">
        <v>12.7653704</v>
      </c>
      <c r="H201">
        <v>0.65127120000000005</v>
      </c>
      <c r="I201">
        <v>1.1275086000000001</v>
      </c>
      <c r="J201">
        <v>0.37806919999999999</v>
      </c>
      <c r="K201">
        <v>6.79704E-2</v>
      </c>
      <c r="L201" s="2">
        <v>17.5</v>
      </c>
      <c r="M201" s="2">
        <v>0.5</v>
      </c>
      <c r="N201" s="2">
        <v>0.72742960000000001</v>
      </c>
      <c r="O201" s="2">
        <v>1.0169032</v>
      </c>
      <c r="P201" s="2">
        <v>0.4281296</v>
      </c>
      <c r="Q201" s="2">
        <v>12.7653704</v>
      </c>
      <c r="R201" s="2">
        <v>0.64109110000000002</v>
      </c>
      <c r="S201" s="2">
        <v>1.0651979</v>
      </c>
      <c r="T201" s="2">
        <v>0.3641761</v>
      </c>
      <c r="U201" s="2">
        <v>6.79704E-2</v>
      </c>
      <c r="V201" s="2">
        <v>8.8000000000000007</v>
      </c>
      <c r="W201" s="2">
        <v>0.5</v>
      </c>
      <c r="X201" s="2">
        <v>0.3808608</v>
      </c>
      <c r="Y201" s="2">
        <v>0.39163779999999998</v>
      </c>
      <c r="Z201" s="2">
        <v>0.32559900000000003</v>
      </c>
      <c r="AA201" s="2">
        <v>5.5487064999999998</v>
      </c>
      <c r="AB201" s="2">
        <v>0.41644769999999998</v>
      </c>
      <c r="AC201" s="2">
        <v>0.90470930000000005</v>
      </c>
      <c r="AD201" s="2">
        <v>0.26603969999999999</v>
      </c>
      <c r="AE201" s="2">
        <v>6.7446199999999998E-2</v>
      </c>
      <c r="AF201" s="2">
        <v>17.600000000000001</v>
      </c>
      <c r="AG201" s="2">
        <v>0.5</v>
      </c>
      <c r="AH201" s="2">
        <v>0.72803589999999996</v>
      </c>
      <c r="AI201" s="2">
        <v>1.0167488</v>
      </c>
      <c r="AJ201" s="2">
        <v>0.44789570000000001</v>
      </c>
      <c r="AK201" s="2">
        <v>12.7640934</v>
      </c>
      <c r="AL201" s="2">
        <v>0.65099220000000002</v>
      </c>
      <c r="AM201" s="2">
        <v>1.1268081999999999</v>
      </c>
      <c r="AN201" s="2">
        <v>0.37787209999999999</v>
      </c>
      <c r="AO201" s="2">
        <v>6.79704E-2</v>
      </c>
      <c r="AP201" s="2">
        <v>17.2</v>
      </c>
      <c r="AQ201" s="2">
        <v>0.5</v>
      </c>
      <c r="AR201" s="2">
        <v>0.72097069999999996</v>
      </c>
      <c r="AS201" s="2">
        <v>0.99679790000000001</v>
      </c>
      <c r="AT201" s="2">
        <v>0.4276413</v>
      </c>
      <c r="AU201" s="2">
        <v>12.459418299999999</v>
      </c>
      <c r="AV201" s="2">
        <v>0.62154670000000001</v>
      </c>
      <c r="AW201" s="2">
        <v>1.0762999</v>
      </c>
      <c r="AX201" s="2">
        <v>0.36086170000000001</v>
      </c>
      <c r="AY201" s="2">
        <v>6.79704E-2</v>
      </c>
      <c r="AZ201" s="2">
        <v>16.7</v>
      </c>
      <c r="BA201" s="2">
        <v>0.5</v>
      </c>
      <c r="BB201" s="2">
        <v>1.5408341000000001</v>
      </c>
      <c r="BC201" s="2">
        <v>0.55839649999999996</v>
      </c>
      <c r="BD201" s="2">
        <v>0.25652199999999997</v>
      </c>
      <c r="BE201" s="2">
        <v>12.6205015</v>
      </c>
      <c r="BF201" s="2">
        <v>0.74635569999999996</v>
      </c>
      <c r="BG201" s="2">
        <v>0.1510898</v>
      </c>
      <c r="BH201" s="2">
        <v>0.28589059999999999</v>
      </c>
      <c r="BI201" s="2">
        <v>5.4384000000000002E-2</v>
      </c>
      <c r="BJ201" s="2">
        <v>17.600000000000001</v>
      </c>
      <c r="BK201" s="2">
        <v>0.5</v>
      </c>
      <c r="BL201" s="2">
        <v>0.72782530000000001</v>
      </c>
      <c r="BM201" s="2">
        <v>1.0164187</v>
      </c>
      <c r="BN201" s="2">
        <v>0.44563029999999998</v>
      </c>
      <c r="BO201" s="2">
        <v>12.7601423</v>
      </c>
      <c r="BP201" s="2">
        <v>0.64236009999999999</v>
      </c>
      <c r="BQ201" s="2">
        <v>1.1251123000000001</v>
      </c>
      <c r="BR201" s="2">
        <v>0.37515540000000003</v>
      </c>
      <c r="BS201" s="2">
        <v>6.79704E-2</v>
      </c>
      <c r="BT201" s="2">
        <v>15.7</v>
      </c>
      <c r="BU201" s="2">
        <v>0.5</v>
      </c>
      <c r="BV201" s="2">
        <v>1.6065195999999999</v>
      </c>
      <c r="BW201" s="2">
        <v>0.58807220000000004</v>
      </c>
      <c r="BX201" s="2">
        <v>0.32032680000000002</v>
      </c>
      <c r="BY201" s="2">
        <v>11.3341627</v>
      </c>
      <c r="BZ201" s="2">
        <v>0.83054260000000002</v>
      </c>
      <c r="CA201" s="2">
        <v>0.19716</v>
      </c>
      <c r="CB201" s="2">
        <v>0.32771309999999998</v>
      </c>
      <c r="CC201" s="2">
        <v>3.4063700000000002E-2</v>
      </c>
      <c r="CD201" s="2">
        <v>16.5</v>
      </c>
      <c r="CE201" s="2">
        <v>0.5</v>
      </c>
      <c r="CF201" s="2">
        <v>0.4119717</v>
      </c>
      <c r="CG201" s="2">
        <v>0.98970440000000004</v>
      </c>
      <c r="CH201" s="2">
        <v>0.36010429999999999</v>
      </c>
      <c r="CI201" s="2">
        <v>12.5930815</v>
      </c>
      <c r="CJ201" s="2">
        <v>0.2905914</v>
      </c>
      <c r="CK201" s="2">
        <v>1.0358962</v>
      </c>
      <c r="CL201" s="2">
        <v>0.26989560000000001</v>
      </c>
      <c r="CM201" s="2">
        <v>6.79704E-2</v>
      </c>
      <c r="CO201" t="str">
        <f t="shared" si="307"/>
        <v>OR_Jackson1001</v>
      </c>
      <c r="CP201">
        <f t="shared" si="308"/>
        <v>17.600000000000001</v>
      </c>
      <c r="CQ201">
        <f t="shared" si="309"/>
        <v>0.5</v>
      </c>
      <c r="CR201">
        <f t="shared" si="310"/>
        <v>0.72809199999999996</v>
      </c>
      <c r="CS201">
        <f t="shared" si="311"/>
        <v>1.0169032</v>
      </c>
      <c r="CT201">
        <f t="shared" si="312"/>
        <v>0.44814739999999997</v>
      </c>
      <c r="CU201">
        <f t="shared" si="313"/>
        <v>12.7653704</v>
      </c>
      <c r="CV201">
        <f t="shared" si="314"/>
        <v>0.65127120000000005</v>
      </c>
      <c r="CW201">
        <f t="shared" si="315"/>
        <v>1.1275086000000001</v>
      </c>
      <c r="CX201">
        <f t="shared" si="316"/>
        <v>0.37806919999999999</v>
      </c>
      <c r="CY201">
        <f t="shared" si="317"/>
        <v>6.79704E-2</v>
      </c>
      <c r="CZ201">
        <f t="shared" si="318"/>
        <v>4.3999999999999915</v>
      </c>
      <c r="DA201">
        <f t="shared" si="319"/>
        <v>0.5</v>
      </c>
      <c r="DB201">
        <f t="shared" si="320"/>
        <v>1.7478037000000004</v>
      </c>
      <c r="DC201">
        <f t="shared" si="321"/>
        <v>-0.54364289999999982</v>
      </c>
      <c r="DD201">
        <f t="shared" si="322"/>
        <v>-0.12518279999999982</v>
      </c>
      <c r="DE201">
        <f t="shared" si="323"/>
        <v>3.4878837999999988</v>
      </c>
      <c r="DF201">
        <f t="shared" si="324"/>
        <v>0.28102909999999964</v>
      </c>
      <c r="DG201">
        <f t="shared" si="325"/>
        <v>-1.2102866000000003</v>
      </c>
      <c r="DH201">
        <f t="shared" si="326"/>
        <v>-1.8880099999999955E-2</v>
      </c>
      <c r="DI201">
        <f t="shared" si="327"/>
        <v>1.9953100000000001E-2</v>
      </c>
      <c r="DJ201">
        <f t="shared" si="328"/>
        <v>0.10000000000000142</v>
      </c>
      <c r="DK201">
        <f t="shared" si="329"/>
        <v>0</v>
      </c>
      <c r="DL201">
        <f t="shared" si="330"/>
        <v>6.6239999999995192E-4</v>
      </c>
      <c r="DM201">
        <f t="shared" si="331"/>
        <v>0</v>
      </c>
      <c r="DN201">
        <f t="shared" si="332"/>
        <v>2.0017799999999975E-2</v>
      </c>
      <c r="DO201">
        <f t="shared" si="333"/>
        <v>0</v>
      </c>
      <c r="DP201">
        <f t="shared" si="334"/>
        <v>1.0180100000000025E-2</v>
      </c>
      <c r="DQ201">
        <f t="shared" si="335"/>
        <v>6.2310700000000052E-2</v>
      </c>
      <c r="DR201">
        <f t="shared" si="336"/>
        <v>1.3893099999999992E-2</v>
      </c>
      <c r="DS201">
        <f t="shared" si="337"/>
        <v>0</v>
      </c>
      <c r="DT201">
        <f t="shared" si="338"/>
        <v>8.8000000000000007</v>
      </c>
      <c r="DU201">
        <f t="shared" si="339"/>
        <v>0</v>
      </c>
      <c r="DV201">
        <f t="shared" si="340"/>
        <v>0.34723119999999996</v>
      </c>
      <c r="DW201">
        <f t="shared" si="341"/>
        <v>0.62526539999999997</v>
      </c>
      <c r="DX201">
        <f t="shared" si="342"/>
        <v>0.12254839999999995</v>
      </c>
      <c r="DY201">
        <f t="shared" si="343"/>
        <v>7.2166639000000004</v>
      </c>
      <c r="DZ201">
        <f t="shared" si="344"/>
        <v>0.23482350000000007</v>
      </c>
      <c r="EA201">
        <f t="shared" si="345"/>
        <v>0.22279930000000003</v>
      </c>
      <c r="EB201">
        <f t="shared" si="346"/>
        <v>0.1120295</v>
      </c>
      <c r="EC201">
        <f t="shared" si="347"/>
        <v>5.2420000000000244E-4</v>
      </c>
      <c r="ED201">
        <f t="shared" si="348"/>
        <v>0</v>
      </c>
      <c r="EE201">
        <f t="shared" si="349"/>
        <v>0</v>
      </c>
      <c r="EF201">
        <f t="shared" si="350"/>
        <v>5.6100000000003369E-5</v>
      </c>
      <c r="EG201">
        <f t="shared" si="351"/>
        <v>1.5439999999999898E-4</v>
      </c>
      <c r="EH201">
        <f t="shared" si="352"/>
        <v>2.5169999999996584E-4</v>
      </c>
      <c r="EI201">
        <f t="shared" si="353"/>
        <v>1.2769999999999726E-3</v>
      </c>
      <c r="EJ201">
        <f t="shared" si="354"/>
        <v>2.7900000000002922E-4</v>
      </c>
      <c r="EK201">
        <f t="shared" si="355"/>
        <v>7.0040000000015645E-4</v>
      </c>
      <c r="EL201">
        <f t="shared" si="356"/>
        <v>1.971000000000056E-4</v>
      </c>
      <c r="EM201">
        <f t="shared" si="357"/>
        <v>0</v>
      </c>
      <c r="EN201">
        <f t="shared" si="358"/>
        <v>0.40000000000000213</v>
      </c>
      <c r="EO201">
        <f t="shared" si="359"/>
        <v>0</v>
      </c>
      <c r="EP201">
        <f t="shared" si="360"/>
        <v>7.1212999999999971E-3</v>
      </c>
      <c r="EQ201">
        <f t="shared" si="361"/>
        <v>2.0105299999999993E-2</v>
      </c>
      <c r="ER201">
        <f t="shared" si="362"/>
        <v>2.0506099999999972E-2</v>
      </c>
      <c r="ES201">
        <f t="shared" si="363"/>
        <v>0.30595210000000073</v>
      </c>
      <c r="ET201">
        <f t="shared" si="364"/>
        <v>2.9724500000000043E-2</v>
      </c>
      <c r="EU201">
        <f t="shared" si="365"/>
        <v>5.1208700000000107E-2</v>
      </c>
      <c r="EV201">
        <f t="shared" si="366"/>
        <v>1.7207499999999987E-2</v>
      </c>
      <c r="EW201">
        <f t="shared" si="367"/>
        <v>0</v>
      </c>
      <c r="EX201">
        <f t="shared" si="368"/>
        <v>0.90000000000000213</v>
      </c>
      <c r="EY201">
        <f t="shared" si="369"/>
        <v>0</v>
      </c>
      <c r="EZ201">
        <f t="shared" si="370"/>
        <v>-0.81274210000000013</v>
      </c>
      <c r="FA201">
        <f t="shared" si="371"/>
        <v>0.45850670000000004</v>
      </c>
      <c r="FB201">
        <f t="shared" si="372"/>
        <v>0.1916254</v>
      </c>
      <c r="FC201">
        <f t="shared" si="373"/>
        <v>0.14486890000000052</v>
      </c>
      <c r="FD201">
        <f t="shared" si="374"/>
        <v>-9.5084499999999905E-2</v>
      </c>
      <c r="FE201">
        <f t="shared" si="375"/>
        <v>0.97641880000000003</v>
      </c>
      <c r="FF201">
        <f t="shared" si="376"/>
        <v>9.2178599999999999E-2</v>
      </c>
      <c r="FG201">
        <f t="shared" si="377"/>
        <v>1.3586399999999998E-2</v>
      </c>
      <c r="FH201">
        <f t="shared" si="378"/>
        <v>0</v>
      </c>
      <c r="FI201">
        <f t="shared" si="379"/>
        <v>0</v>
      </c>
      <c r="FJ201">
        <f t="shared" si="380"/>
        <v>2.6669999999995309E-4</v>
      </c>
      <c r="FK201">
        <f t="shared" si="381"/>
        <v>4.8449999999999882E-4</v>
      </c>
      <c r="FL201">
        <f t="shared" si="382"/>
        <v>2.5170999999999943E-3</v>
      </c>
      <c r="FM201">
        <f t="shared" si="383"/>
        <v>5.2281000000000688E-3</v>
      </c>
      <c r="FN201">
        <f t="shared" si="384"/>
        <v>8.9111000000000606E-3</v>
      </c>
      <c r="FO201">
        <f t="shared" si="385"/>
        <v>2.3963000000000179E-3</v>
      </c>
      <c r="FP201">
        <f t="shared" si="386"/>
        <v>2.9137999999999664E-3</v>
      </c>
      <c r="FQ201">
        <f t="shared" si="387"/>
        <v>0</v>
      </c>
      <c r="FR201">
        <f t="shared" si="388"/>
        <v>1.9000000000000021</v>
      </c>
      <c r="FS201">
        <f t="shared" si="389"/>
        <v>0</v>
      </c>
      <c r="FT201">
        <f t="shared" si="390"/>
        <v>-0.87842759999999998</v>
      </c>
      <c r="FU201">
        <f t="shared" si="391"/>
        <v>0.42883099999999996</v>
      </c>
      <c r="FV201">
        <f t="shared" si="392"/>
        <v>0.12782059999999995</v>
      </c>
      <c r="FW201">
        <f t="shared" si="393"/>
        <v>1.4312076999999999</v>
      </c>
      <c r="FX201">
        <f t="shared" si="394"/>
        <v>-0.17927139999999997</v>
      </c>
      <c r="FY201">
        <f t="shared" si="395"/>
        <v>0.93034860000000008</v>
      </c>
      <c r="FZ201">
        <f t="shared" si="396"/>
        <v>5.0356100000000015E-2</v>
      </c>
      <c r="GA201">
        <f t="shared" si="397"/>
        <v>3.3906699999999998E-2</v>
      </c>
      <c r="GB201">
        <f t="shared" si="398"/>
        <v>1.1000000000000014</v>
      </c>
      <c r="GC201">
        <f t="shared" si="399"/>
        <v>0</v>
      </c>
      <c r="GD201">
        <f t="shared" si="400"/>
        <v>0.31612029999999997</v>
      </c>
      <c r="GE201">
        <f t="shared" si="401"/>
        <v>2.7198799999999967E-2</v>
      </c>
      <c r="GF201">
        <f t="shared" si="402"/>
        <v>8.8043099999999985E-2</v>
      </c>
      <c r="GG201">
        <f t="shared" si="403"/>
        <v>0.17228889999999986</v>
      </c>
      <c r="GH201">
        <f t="shared" si="404"/>
        <v>0.36067980000000005</v>
      </c>
      <c r="GI201">
        <f t="shared" si="405"/>
        <v>9.1612400000000038E-2</v>
      </c>
      <c r="GJ201">
        <f t="shared" si="406"/>
        <v>0.10817359999999998</v>
      </c>
      <c r="GK201">
        <f t="shared" si="407"/>
        <v>0</v>
      </c>
    </row>
    <row r="202" spans="1:193" x14ac:dyDescent="0.25">
      <c r="A202" t="s">
        <v>544</v>
      </c>
      <c r="B202">
        <v>29.1</v>
      </c>
      <c r="C202">
        <v>0.5</v>
      </c>
      <c r="D202">
        <v>0.85945669999999996</v>
      </c>
      <c r="E202">
        <v>1.4133899000000001</v>
      </c>
      <c r="F202">
        <v>0.52604700000000004</v>
      </c>
      <c r="G202">
        <v>22.946666700000002</v>
      </c>
      <c r="H202">
        <v>0.95573960000000002</v>
      </c>
      <c r="I202">
        <v>1.3067789000000001</v>
      </c>
      <c r="J202">
        <v>0.47920010000000002</v>
      </c>
      <c r="K202">
        <v>0.1960556</v>
      </c>
      <c r="L202" s="2">
        <v>29.1</v>
      </c>
      <c r="M202" s="2">
        <v>0.5</v>
      </c>
      <c r="N202" s="2">
        <v>0.85901450000000001</v>
      </c>
      <c r="O202" s="2">
        <v>1.4133899000000001</v>
      </c>
      <c r="P202" s="2">
        <v>0.51843260000000002</v>
      </c>
      <c r="Q202" s="2">
        <v>22.946666700000002</v>
      </c>
      <c r="R202" s="2">
        <v>0.93775419999999998</v>
      </c>
      <c r="S202" s="2">
        <v>1.2900701999999999</v>
      </c>
      <c r="T202" s="2">
        <v>0.47129090000000001</v>
      </c>
      <c r="U202" s="2">
        <v>0.1960556</v>
      </c>
      <c r="V202" s="2">
        <v>18.3</v>
      </c>
      <c r="W202" s="2">
        <v>0.5</v>
      </c>
      <c r="X202" s="2">
        <v>0.81040250000000003</v>
      </c>
      <c r="Y202" s="2">
        <v>0.83154749999999999</v>
      </c>
      <c r="Z202" s="2">
        <v>0.3146949</v>
      </c>
      <c r="AA202" s="2">
        <v>13.9481325</v>
      </c>
      <c r="AB202" s="2">
        <v>0.68506279999999997</v>
      </c>
      <c r="AC202" s="2">
        <v>0.72047559999999999</v>
      </c>
      <c r="AD202" s="2">
        <v>0.31066899999999997</v>
      </c>
      <c r="AE202" s="2">
        <v>0.227045</v>
      </c>
      <c r="AF202" s="2">
        <v>29.1</v>
      </c>
      <c r="AG202" s="2">
        <v>0.5</v>
      </c>
      <c r="AH202" s="2">
        <v>0.85937070000000004</v>
      </c>
      <c r="AI202" s="2">
        <v>1.4132487</v>
      </c>
      <c r="AJ202" s="2">
        <v>0.52585510000000002</v>
      </c>
      <c r="AK202" s="2">
        <v>22.9443722</v>
      </c>
      <c r="AL202" s="2">
        <v>0.95549770000000001</v>
      </c>
      <c r="AM202" s="2">
        <v>1.3062427999999999</v>
      </c>
      <c r="AN202" s="2">
        <v>0.47904550000000001</v>
      </c>
      <c r="AO202" s="2">
        <v>0.1960556</v>
      </c>
      <c r="AP202" s="2">
        <v>28.6</v>
      </c>
      <c r="AQ202" s="2">
        <v>0.5</v>
      </c>
      <c r="AR202" s="2">
        <v>0.85266750000000002</v>
      </c>
      <c r="AS202" s="2">
        <v>1.3940409</v>
      </c>
      <c r="AT202" s="2">
        <v>0.50599559999999999</v>
      </c>
      <c r="AU202" s="2">
        <v>22.588123299999999</v>
      </c>
      <c r="AV202" s="2">
        <v>0.92846030000000002</v>
      </c>
      <c r="AW202" s="2">
        <v>1.2521106</v>
      </c>
      <c r="AX202" s="2">
        <v>0.46314149999999998</v>
      </c>
      <c r="AY202" s="2">
        <v>0.1960556</v>
      </c>
      <c r="AZ202" s="2">
        <v>27.3</v>
      </c>
      <c r="BA202" s="2">
        <v>0.5</v>
      </c>
      <c r="BB202" s="2">
        <v>1.2542834</v>
      </c>
      <c r="BC202" s="2">
        <v>0.96329070000000006</v>
      </c>
      <c r="BD202" s="2">
        <v>0.36360999999999999</v>
      </c>
      <c r="BE202" s="2">
        <v>22.170066800000001</v>
      </c>
      <c r="BF202" s="2">
        <v>1.025134</v>
      </c>
      <c r="BG202" s="2">
        <v>0.46379379999999998</v>
      </c>
      <c r="BH202" s="2">
        <v>0.4116129</v>
      </c>
      <c r="BI202" s="2">
        <v>0.15821080000000001</v>
      </c>
      <c r="BJ202" s="2">
        <v>29.1</v>
      </c>
      <c r="BK202" s="2">
        <v>0.5</v>
      </c>
      <c r="BL202" s="2">
        <v>0.8591744</v>
      </c>
      <c r="BM202" s="2">
        <v>1.4117664999999999</v>
      </c>
      <c r="BN202" s="2">
        <v>0.52279509999999996</v>
      </c>
      <c r="BO202" s="2">
        <v>22.923059500000001</v>
      </c>
      <c r="BP202" s="2">
        <v>0.94859110000000002</v>
      </c>
      <c r="BQ202" s="2">
        <v>1.2993507</v>
      </c>
      <c r="BR202" s="2">
        <v>0.47616979999999998</v>
      </c>
      <c r="BS202" s="2">
        <v>0.1960556</v>
      </c>
      <c r="BT202" s="2">
        <v>24</v>
      </c>
      <c r="BU202" s="2">
        <v>0.5</v>
      </c>
      <c r="BV202" s="2">
        <v>1.0362571</v>
      </c>
      <c r="BW202" s="2">
        <v>1.1181475999999999</v>
      </c>
      <c r="BX202" s="2">
        <v>0.53735169999999999</v>
      </c>
      <c r="BY202" s="2">
        <v>18.111021000000001</v>
      </c>
      <c r="BZ202" s="2">
        <v>1.1186872999999999</v>
      </c>
      <c r="CA202" s="2">
        <v>0.96657110000000002</v>
      </c>
      <c r="CB202" s="2">
        <v>0.50800190000000001</v>
      </c>
      <c r="CC202" s="2">
        <v>0.16414889999999999</v>
      </c>
      <c r="CD202" s="2">
        <v>27.3</v>
      </c>
      <c r="CE202" s="2">
        <v>0.5</v>
      </c>
      <c r="CF202" s="2">
        <v>0.36259619999999998</v>
      </c>
      <c r="CG202" s="2">
        <v>1.3656636</v>
      </c>
      <c r="CH202" s="2">
        <v>0.40664909999999999</v>
      </c>
      <c r="CI202" s="2">
        <v>22.629684399999999</v>
      </c>
      <c r="CJ202" s="2">
        <v>0.35023110000000002</v>
      </c>
      <c r="CK202" s="2">
        <v>1.2166648</v>
      </c>
      <c r="CL202" s="2">
        <v>0.30510959999999998</v>
      </c>
      <c r="CM202" s="2">
        <v>0.1960556</v>
      </c>
      <c r="CO202" t="str">
        <f t="shared" si="307"/>
        <v>OR_Josephine0114</v>
      </c>
      <c r="CP202">
        <f t="shared" si="308"/>
        <v>29.1</v>
      </c>
      <c r="CQ202">
        <f t="shared" si="309"/>
        <v>0.5</v>
      </c>
      <c r="CR202">
        <f t="shared" si="310"/>
        <v>0.85945669999999996</v>
      </c>
      <c r="CS202">
        <f t="shared" si="311"/>
        <v>1.4133899000000001</v>
      </c>
      <c r="CT202">
        <f t="shared" si="312"/>
        <v>0.52604700000000004</v>
      </c>
      <c r="CU202">
        <f t="shared" si="313"/>
        <v>22.946666700000002</v>
      </c>
      <c r="CV202">
        <f t="shared" si="314"/>
        <v>0.95573960000000002</v>
      </c>
      <c r="CW202">
        <f t="shared" si="315"/>
        <v>1.3067789000000001</v>
      </c>
      <c r="CX202">
        <f t="shared" si="316"/>
        <v>0.47920010000000002</v>
      </c>
      <c r="CY202">
        <f t="shared" si="317"/>
        <v>0.1960556</v>
      </c>
      <c r="CZ202">
        <f t="shared" si="318"/>
        <v>9.0999999999999979</v>
      </c>
      <c r="DA202">
        <f t="shared" si="319"/>
        <v>0.5</v>
      </c>
      <c r="DB202">
        <f t="shared" si="320"/>
        <v>0.8775694000000005</v>
      </c>
      <c r="DC202">
        <f t="shared" si="321"/>
        <v>1.7366099999999385E-2</v>
      </c>
      <c r="DD202">
        <f t="shared" si="322"/>
        <v>1.3055099999999653E-2</v>
      </c>
      <c r="DE202">
        <f t="shared" si="323"/>
        <v>7.6344594999999913</v>
      </c>
      <c r="DF202">
        <f t="shared" si="324"/>
        <v>0.25924129999999979</v>
      </c>
      <c r="DG202">
        <f t="shared" si="325"/>
        <v>-0.63217270000000059</v>
      </c>
      <c r="DH202">
        <f t="shared" si="326"/>
        <v>7.0640399999999826E-2</v>
      </c>
      <c r="DI202">
        <f t="shared" si="327"/>
        <v>0.1572935</v>
      </c>
      <c r="DJ202">
        <f t="shared" si="328"/>
        <v>0</v>
      </c>
      <c r="DK202">
        <f t="shared" si="329"/>
        <v>0</v>
      </c>
      <c r="DL202">
        <f t="shared" si="330"/>
        <v>4.4219999999994819E-4</v>
      </c>
      <c r="DM202">
        <f t="shared" si="331"/>
        <v>0</v>
      </c>
      <c r="DN202">
        <f t="shared" si="332"/>
        <v>7.6144000000000212E-3</v>
      </c>
      <c r="DO202">
        <f t="shared" si="333"/>
        <v>0</v>
      </c>
      <c r="DP202">
        <f t="shared" si="334"/>
        <v>1.798540000000004E-2</v>
      </c>
      <c r="DQ202">
        <f t="shared" si="335"/>
        <v>1.6708700000000132E-2</v>
      </c>
      <c r="DR202">
        <f t="shared" si="336"/>
        <v>7.9092000000000051E-3</v>
      </c>
      <c r="DS202">
        <f t="shared" si="337"/>
        <v>0</v>
      </c>
      <c r="DT202">
        <f t="shared" si="338"/>
        <v>10.8</v>
      </c>
      <c r="DU202">
        <f t="shared" si="339"/>
        <v>0</v>
      </c>
      <c r="DV202">
        <f t="shared" si="340"/>
        <v>4.9054199999999937E-2</v>
      </c>
      <c r="DW202">
        <f t="shared" si="341"/>
        <v>0.58184240000000009</v>
      </c>
      <c r="DX202">
        <f t="shared" si="342"/>
        <v>0.21135210000000004</v>
      </c>
      <c r="DY202">
        <f t="shared" si="343"/>
        <v>8.9985342000000017</v>
      </c>
      <c r="DZ202">
        <f t="shared" si="344"/>
        <v>0.27067680000000005</v>
      </c>
      <c r="EA202">
        <f t="shared" si="345"/>
        <v>0.58630330000000008</v>
      </c>
      <c r="EB202">
        <f t="shared" si="346"/>
        <v>0.16853110000000004</v>
      </c>
      <c r="EC202">
        <f t="shared" si="347"/>
        <v>-3.09894E-2</v>
      </c>
      <c r="ED202">
        <f t="shared" si="348"/>
        <v>0</v>
      </c>
      <c r="EE202">
        <f t="shared" si="349"/>
        <v>0</v>
      </c>
      <c r="EF202">
        <f t="shared" si="350"/>
        <v>8.5999999999919474E-5</v>
      </c>
      <c r="EG202">
        <f t="shared" si="351"/>
        <v>1.412000000000635E-4</v>
      </c>
      <c r="EH202">
        <f t="shared" si="352"/>
        <v>1.9190000000002261E-4</v>
      </c>
      <c r="EI202">
        <f t="shared" si="353"/>
        <v>2.2945000000014204E-3</v>
      </c>
      <c r="EJ202">
        <f t="shared" si="354"/>
        <v>2.419000000000171E-4</v>
      </c>
      <c r="EK202">
        <f t="shared" si="355"/>
        <v>5.3610000000015035E-4</v>
      </c>
      <c r="EL202">
        <f t="shared" si="356"/>
        <v>1.5460000000000473E-4</v>
      </c>
      <c r="EM202">
        <f t="shared" si="357"/>
        <v>0</v>
      </c>
      <c r="EN202">
        <f t="shared" si="358"/>
        <v>0.5</v>
      </c>
      <c r="EO202">
        <f t="shared" si="359"/>
        <v>0</v>
      </c>
      <c r="EP202">
        <f t="shared" si="360"/>
        <v>6.7891999999999397E-3</v>
      </c>
      <c r="EQ202">
        <f t="shared" si="361"/>
        <v>1.9349000000000061E-2</v>
      </c>
      <c r="ER202">
        <f t="shared" si="362"/>
        <v>2.0051400000000053E-2</v>
      </c>
      <c r="ES202">
        <f t="shared" si="363"/>
        <v>0.35854340000000207</v>
      </c>
      <c r="ET202">
        <f t="shared" si="364"/>
        <v>2.7279300000000006E-2</v>
      </c>
      <c r="EU202">
        <f t="shared" si="365"/>
        <v>5.4668300000000114E-2</v>
      </c>
      <c r="EV202">
        <f t="shared" si="366"/>
        <v>1.6058600000000034E-2</v>
      </c>
      <c r="EW202">
        <f t="shared" si="367"/>
        <v>0</v>
      </c>
      <c r="EX202">
        <f t="shared" si="368"/>
        <v>1.8000000000000007</v>
      </c>
      <c r="EY202">
        <f t="shared" si="369"/>
        <v>0</v>
      </c>
      <c r="EZ202">
        <f t="shared" si="370"/>
        <v>-0.39482670000000009</v>
      </c>
      <c r="FA202">
        <f t="shared" si="371"/>
        <v>0.45009920000000003</v>
      </c>
      <c r="FB202">
        <f t="shared" si="372"/>
        <v>0.16243700000000005</v>
      </c>
      <c r="FC202">
        <f t="shared" si="373"/>
        <v>0.77659990000000079</v>
      </c>
      <c r="FD202">
        <f t="shared" si="374"/>
        <v>-6.9394399999999967E-2</v>
      </c>
      <c r="FE202">
        <f t="shared" si="375"/>
        <v>0.84298510000000015</v>
      </c>
      <c r="FF202">
        <f t="shared" si="376"/>
        <v>6.7587200000000014E-2</v>
      </c>
      <c r="FG202">
        <f t="shared" si="377"/>
        <v>3.7844799999999984E-2</v>
      </c>
      <c r="FH202">
        <f t="shared" si="378"/>
        <v>0</v>
      </c>
      <c r="FI202">
        <f t="shared" si="379"/>
        <v>0</v>
      </c>
      <c r="FJ202">
        <f t="shared" si="380"/>
        <v>2.8229999999995758E-4</v>
      </c>
      <c r="FK202">
        <f t="shared" si="381"/>
        <v>1.6234000000001636E-3</v>
      </c>
      <c r="FL202">
        <f t="shared" si="382"/>
        <v>3.2519000000000853E-3</v>
      </c>
      <c r="FM202">
        <f t="shared" si="383"/>
        <v>2.3607200000000716E-2</v>
      </c>
      <c r="FN202">
        <f t="shared" si="384"/>
        <v>7.1485000000000021E-3</v>
      </c>
      <c r="FO202">
        <f t="shared" si="385"/>
        <v>7.4282000000001069E-3</v>
      </c>
      <c r="FP202">
        <f t="shared" si="386"/>
        <v>3.0303000000000413E-3</v>
      </c>
      <c r="FQ202">
        <f t="shared" si="387"/>
        <v>0</v>
      </c>
      <c r="FR202">
        <f t="shared" si="388"/>
        <v>5.1000000000000014</v>
      </c>
      <c r="FS202">
        <f t="shared" si="389"/>
        <v>0</v>
      </c>
      <c r="FT202">
        <f t="shared" si="390"/>
        <v>-0.17680040000000008</v>
      </c>
      <c r="FU202">
        <f t="shared" si="391"/>
        <v>0.29524230000000018</v>
      </c>
      <c r="FV202">
        <f t="shared" si="392"/>
        <v>-1.1304699999999945E-2</v>
      </c>
      <c r="FW202">
        <f t="shared" si="393"/>
        <v>4.8356457000000006</v>
      </c>
      <c r="FX202">
        <f t="shared" si="394"/>
        <v>-0.16294769999999992</v>
      </c>
      <c r="FY202">
        <f t="shared" si="395"/>
        <v>0.34020780000000006</v>
      </c>
      <c r="FZ202">
        <f t="shared" si="396"/>
        <v>-2.8801799999999989E-2</v>
      </c>
      <c r="GA202">
        <f t="shared" si="397"/>
        <v>3.190670000000001E-2</v>
      </c>
      <c r="GB202">
        <f t="shared" si="398"/>
        <v>1.8000000000000007</v>
      </c>
      <c r="GC202">
        <f t="shared" si="399"/>
        <v>0</v>
      </c>
      <c r="GD202">
        <f t="shared" si="400"/>
        <v>0.49686049999999998</v>
      </c>
      <c r="GE202">
        <f t="shared" si="401"/>
        <v>4.772630000000011E-2</v>
      </c>
      <c r="GF202">
        <f t="shared" si="402"/>
        <v>0.11939790000000006</v>
      </c>
      <c r="GG202">
        <f t="shared" si="403"/>
        <v>0.31698230000000294</v>
      </c>
      <c r="GH202">
        <f t="shared" si="404"/>
        <v>0.60550850000000001</v>
      </c>
      <c r="GI202">
        <f t="shared" si="405"/>
        <v>9.0114100000000086E-2</v>
      </c>
      <c r="GJ202">
        <f t="shared" si="406"/>
        <v>0.17409050000000004</v>
      </c>
      <c r="GK202">
        <f t="shared" si="407"/>
        <v>0</v>
      </c>
    </row>
    <row r="203" spans="1:193" x14ac:dyDescent="0.25">
      <c r="A203" t="s">
        <v>545</v>
      </c>
      <c r="B203">
        <v>46</v>
      </c>
      <c r="C203">
        <v>0.5</v>
      </c>
      <c r="D203">
        <v>0.91813500000000003</v>
      </c>
      <c r="E203">
        <v>4.3546300000000002</v>
      </c>
      <c r="F203">
        <v>0.58843449999999997</v>
      </c>
      <c r="G203">
        <v>36.444442700000003</v>
      </c>
      <c r="H203">
        <v>0.81884659999999998</v>
      </c>
      <c r="I203">
        <v>1.6671351000000001</v>
      </c>
      <c r="J203">
        <v>0.53620820000000002</v>
      </c>
      <c r="K203">
        <v>0.2277217</v>
      </c>
      <c r="L203" s="2">
        <v>45.9</v>
      </c>
      <c r="M203" s="2">
        <v>0.5</v>
      </c>
      <c r="N203" s="2">
        <v>0.9168944</v>
      </c>
      <c r="O203" s="2">
        <v>4.3546300000000002</v>
      </c>
      <c r="P203" s="2">
        <v>0.57728049999999997</v>
      </c>
      <c r="Q203" s="2">
        <v>36.444442700000003</v>
      </c>
      <c r="R203" s="2">
        <v>0.81266349999999998</v>
      </c>
      <c r="S203" s="2">
        <v>1.6313692</v>
      </c>
      <c r="T203" s="2">
        <v>0.52859129999999999</v>
      </c>
      <c r="U203" s="2">
        <v>0.2277217</v>
      </c>
      <c r="V203" s="2">
        <v>34.6</v>
      </c>
      <c r="W203" s="2">
        <v>0.5</v>
      </c>
      <c r="X203" s="2">
        <v>0.94189259999999997</v>
      </c>
      <c r="Y203" s="2">
        <v>2.3436949</v>
      </c>
      <c r="Z203" s="2">
        <v>0.62490559999999995</v>
      </c>
      <c r="AA203" s="2">
        <v>27.056434599999999</v>
      </c>
      <c r="AB203" s="2">
        <v>0.61208759999999995</v>
      </c>
      <c r="AC203" s="2">
        <v>1.9060775000000001</v>
      </c>
      <c r="AD203" s="2">
        <v>0.52940569999999998</v>
      </c>
      <c r="AE203" s="2">
        <v>0.17679629999999999</v>
      </c>
      <c r="AF203" s="2">
        <v>46</v>
      </c>
      <c r="AG203" s="2">
        <v>0.5</v>
      </c>
      <c r="AH203" s="2">
        <v>0.91804319999999995</v>
      </c>
      <c r="AI203" s="2">
        <v>4.3534322000000003</v>
      </c>
      <c r="AJ203" s="2">
        <v>0.5876903</v>
      </c>
      <c r="AK203" s="2">
        <v>36.440799699999999</v>
      </c>
      <c r="AL203" s="2">
        <v>0.81855489999999997</v>
      </c>
      <c r="AM203" s="2">
        <v>1.6646935</v>
      </c>
      <c r="AN203" s="2">
        <v>0.53570090000000004</v>
      </c>
      <c r="AO203" s="2">
        <v>0.2277217</v>
      </c>
      <c r="AP203" s="2">
        <v>39.5</v>
      </c>
      <c r="AQ203" s="2">
        <v>0.5</v>
      </c>
      <c r="AR203" s="2">
        <v>0.95536290000000001</v>
      </c>
      <c r="AS203" s="2">
        <v>3.697263</v>
      </c>
      <c r="AT203" s="2">
        <v>0.57665230000000001</v>
      </c>
      <c r="AU203" s="2">
        <v>30.657840700000001</v>
      </c>
      <c r="AV203" s="2">
        <v>0.725634</v>
      </c>
      <c r="AW203" s="2">
        <v>1.6733704</v>
      </c>
      <c r="AX203" s="2">
        <v>0.51254239999999995</v>
      </c>
      <c r="AY203" s="2">
        <v>0.21693480000000001</v>
      </c>
      <c r="AZ203" s="2">
        <v>41.4</v>
      </c>
      <c r="BA203" s="2">
        <v>0.5</v>
      </c>
      <c r="BB203" s="2">
        <v>0.95772570000000001</v>
      </c>
      <c r="BC203" s="2">
        <v>2.8694389</v>
      </c>
      <c r="BD203" s="2">
        <v>0.28962339999999998</v>
      </c>
      <c r="BE203" s="2">
        <v>34.827014900000002</v>
      </c>
      <c r="BF203" s="2">
        <v>0.77103509999999997</v>
      </c>
      <c r="BG203" s="2">
        <v>0.66396429999999995</v>
      </c>
      <c r="BH203" s="2">
        <v>0.38482250000000001</v>
      </c>
      <c r="BI203" s="2">
        <v>0.21693480000000001</v>
      </c>
      <c r="BJ203" s="2">
        <v>46</v>
      </c>
      <c r="BK203" s="2">
        <v>0.5</v>
      </c>
      <c r="BL203" s="2">
        <v>0.91797600000000001</v>
      </c>
      <c r="BM203" s="2">
        <v>4.3520713000000004</v>
      </c>
      <c r="BN203" s="2">
        <v>0.58559609999999995</v>
      </c>
      <c r="BO203" s="2">
        <v>36.4320679</v>
      </c>
      <c r="BP203" s="2">
        <v>0.81442510000000001</v>
      </c>
      <c r="BQ203" s="2">
        <v>1.6593473000000001</v>
      </c>
      <c r="BR203" s="2">
        <v>0.53353229999999996</v>
      </c>
      <c r="BS203" s="2">
        <v>0.2277217</v>
      </c>
      <c r="BT203" s="2">
        <v>29.5</v>
      </c>
      <c r="BU203" s="2">
        <v>0.5</v>
      </c>
      <c r="BV203" s="2">
        <v>1.1552864</v>
      </c>
      <c r="BW203" s="2">
        <v>2.5325673000000002</v>
      </c>
      <c r="BX203" s="2">
        <v>0.49806479999999997</v>
      </c>
      <c r="BY203" s="2">
        <v>22.428737600000002</v>
      </c>
      <c r="BZ203" s="2">
        <v>1.1494686999999999</v>
      </c>
      <c r="CA203" s="2">
        <v>0.62640119999999999</v>
      </c>
      <c r="CB203" s="2">
        <v>0.50431289999999995</v>
      </c>
      <c r="CC203" s="2">
        <v>0.13090280000000001</v>
      </c>
      <c r="CD203" s="2">
        <v>43.4</v>
      </c>
      <c r="CE203" s="2">
        <v>0.5</v>
      </c>
      <c r="CF203" s="2">
        <v>0.28311779999999998</v>
      </c>
      <c r="CG203" s="2">
        <v>3.8008318000000001</v>
      </c>
      <c r="CH203" s="2">
        <v>0.53655379999999997</v>
      </c>
      <c r="CI203" s="2">
        <v>35.759559600000003</v>
      </c>
      <c r="CJ203" s="2">
        <v>0.1917498</v>
      </c>
      <c r="CK203" s="2">
        <v>1.7678495999999999</v>
      </c>
      <c r="CL203" s="2">
        <v>0.38004690000000002</v>
      </c>
      <c r="CM203" s="2">
        <v>0.21002670000000001</v>
      </c>
      <c r="CO203" t="str">
        <f t="shared" si="307"/>
        <v>OR_Klamath0004</v>
      </c>
      <c r="CP203">
        <f t="shared" si="308"/>
        <v>46</v>
      </c>
      <c r="CQ203">
        <f t="shared" si="309"/>
        <v>0.5</v>
      </c>
      <c r="CR203">
        <f t="shared" si="310"/>
        <v>0.91813500000000003</v>
      </c>
      <c r="CS203">
        <f t="shared" si="311"/>
        <v>4.3546300000000002</v>
      </c>
      <c r="CT203">
        <f t="shared" si="312"/>
        <v>0.58843449999999997</v>
      </c>
      <c r="CU203">
        <f t="shared" si="313"/>
        <v>36.444442700000003</v>
      </c>
      <c r="CV203">
        <f t="shared" si="314"/>
        <v>0.81884659999999998</v>
      </c>
      <c r="CW203">
        <f t="shared" si="315"/>
        <v>1.6671351000000001</v>
      </c>
      <c r="CX203">
        <f t="shared" si="316"/>
        <v>0.53620820000000002</v>
      </c>
      <c r="CY203">
        <f t="shared" si="317"/>
        <v>0.2277217</v>
      </c>
      <c r="CZ203">
        <f t="shared" si="318"/>
        <v>4.2999999999999972</v>
      </c>
      <c r="DA203">
        <f t="shared" si="319"/>
        <v>0.5</v>
      </c>
      <c r="DB203">
        <f t="shared" si="320"/>
        <v>0.61935399999999974</v>
      </c>
      <c r="DC203">
        <f t="shared" si="321"/>
        <v>-2.1784806000000003</v>
      </c>
      <c r="DD203">
        <f t="shared" si="322"/>
        <v>0.1573253</v>
      </c>
      <c r="DE203">
        <f t="shared" si="323"/>
        <v>4.9357987999999864</v>
      </c>
      <c r="DF203">
        <f t="shared" si="324"/>
        <v>0.16369249999999991</v>
      </c>
      <c r="DG203">
        <f t="shared" si="325"/>
        <v>-7.6872700000000682E-2</v>
      </c>
      <c r="DH203">
        <f t="shared" si="326"/>
        <v>0.15549749999999973</v>
      </c>
      <c r="DI203">
        <f t="shared" si="327"/>
        <v>4.0708600000000039E-2</v>
      </c>
      <c r="DJ203">
        <f t="shared" si="328"/>
        <v>0.10000000000000142</v>
      </c>
      <c r="DK203">
        <f t="shared" si="329"/>
        <v>0</v>
      </c>
      <c r="DL203">
        <f t="shared" si="330"/>
        <v>1.2406000000000361E-3</v>
      </c>
      <c r="DM203">
        <f t="shared" si="331"/>
        <v>0</v>
      </c>
      <c r="DN203">
        <f t="shared" si="332"/>
        <v>1.1153999999999997E-2</v>
      </c>
      <c r="DO203">
        <f t="shared" si="333"/>
        <v>0</v>
      </c>
      <c r="DP203">
        <f t="shared" si="334"/>
        <v>6.1830999999999969E-3</v>
      </c>
      <c r="DQ203">
        <f t="shared" si="335"/>
        <v>3.5765900000000128E-2</v>
      </c>
      <c r="DR203">
        <f t="shared" si="336"/>
        <v>7.6169000000000375E-3</v>
      </c>
      <c r="DS203">
        <f t="shared" si="337"/>
        <v>0</v>
      </c>
      <c r="DT203">
        <f t="shared" si="338"/>
        <v>11.399999999999999</v>
      </c>
      <c r="DU203">
        <f t="shared" si="339"/>
        <v>0</v>
      </c>
      <c r="DV203">
        <f t="shared" si="340"/>
        <v>-2.3757599999999934E-2</v>
      </c>
      <c r="DW203">
        <f t="shared" si="341"/>
        <v>2.0109351000000002</v>
      </c>
      <c r="DX203">
        <f t="shared" si="342"/>
        <v>-3.6471099999999979E-2</v>
      </c>
      <c r="DY203">
        <f t="shared" si="343"/>
        <v>9.388008100000004</v>
      </c>
      <c r="DZ203">
        <f t="shared" si="344"/>
        <v>0.20675900000000003</v>
      </c>
      <c r="EA203">
        <f t="shared" si="345"/>
        <v>-0.2389424</v>
      </c>
      <c r="EB203">
        <f t="shared" si="346"/>
        <v>6.8025000000000446E-3</v>
      </c>
      <c r="EC203">
        <f t="shared" si="347"/>
        <v>5.092540000000001E-2</v>
      </c>
      <c r="ED203">
        <f t="shared" si="348"/>
        <v>0</v>
      </c>
      <c r="EE203">
        <f t="shared" si="349"/>
        <v>0</v>
      </c>
      <c r="EF203">
        <f t="shared" si="350"/>
        <v>9.1800000000086257E-5</v>
      </c>
      <c r="EG203">
        <f t="shared" si="351"/>
        <v>1.1977999999999156E-3</v>
      </c>
      <c r="EH203">
        <f t="shared" si="352"/>
        <v>7.4419999999997266E-4</v>
      </c>
      <c r="EI203">
        <f t="shared" si="353"/>
        <v>3.6430000000038376E-3</v>
      </c>
      <c r="EJ203">
        <f t="shared" si="354"/>
        <v>2.9170000000000584E-4</v>
      </c>
      <c r="EK203">
        <f t="shared" si="355"/>
        <v>2.4416000000000437E-3</v>
      </c>
      <c r="EL203">
        <f t="shared" si="356"/>
        <v>5.0729999999998832E-4</v>
      </c>
      <c r="EM203">
        <f t="shared" si="357"/>
        <v>0</v>
      </c>
      <c r="EN203">
        <f t="shared" si="358"/>
        <v>6.5</v>
      </c>
      <c r="EO203">
        <f t="shared" si="359"/>
        <v>0</v>
      </c>
      <c r="EP203">
        <f t="shared" si="360"/>
        <v>-3.722789999999998E-2</v>
      </c>
      <c r="EQ203">
        <f t="shared" si="361"/>
        <v>0.65736700000000026</v>
      </c>
      <c r="ER203">
        <f t="shared" si="362"/>
        <v>1.1782199999999965E-2</v>
      </c>
      <c r="ES203">
        <f t="shared" si="363"/>
        <v>5.786602000000002</v>
      </c>
      <c r="ET203">
        <f t="shared" si="364"/>
        <v>9.3212599999999979E-2</v>
      </c>
      <c r="EU203">
        <f t="shared" si="365"/>
        <v>-6.2352999999999437E-3</v>
      </c>
      <c r="EV203">
        <f t="shared" si="366"/>
        <v>2.366580000000007E-2</v>
      </c>
      <c r="EW203">
        <f t="shared" si="367"/>
        <v>1.0786899999999988E-2</v>
      </c>
      <c r="EX203">
        <f t="shared" si="368"/>
        <v>4.6000000000000014</v>
      </c>
      <c r="EY203">
        <f t="shared" si="369"/>
        <v>0</v>
      </c>
      <c r="EZ203">
        <f t="shared" si="370"/>
        <v>-3.9590699999999979E-2</v>
      </c>
      <c r="FA203">
        <f t="shared" si="371"/>
        <v>1.4851911000000002</v>
      </c>
      <c r="FB203">
        <f t="shared" si="372"/>
        <v>0.2988111</v>
      </c>
      <c r="FC203">
        <f t="shared" si="373"/>
        <v>1.6174278000000015</v>
      </c>
      <c r="FD203">
        <f t="shared" si="374"/>
        <v>4.7811500000000007E-2</v>
      </c>
      <c r="FE203">
        <f t="shared" si="375"/>
        <v>1.0031708000000001</v>
      </c>
      <c r="FF203">
        <f t="shared" si="376"/>
        <v>0.15138570000000001</v>
      </c>
      <c r="FG203">
        <f t="shared" si="377"/>
        <v>1.0786899999999988E-2</v>
      </c>
      <c r="FH203">
        <f t="shared" si="378"/>
        <v>0</v>
      </c>
      <c r="FI203">
        <f t="shared" si="379"/>
        <v>0</v>
      </c>
      <c r="FJ203">
        <f t="shared" si="380"/>
        <v>1.5900000000002024E-4</v>
      </c>
      <c r="FK203">
        <f t="shared" si="381"/>
        <v>2.5586999999998028E-3</v>
      </c>
      <c r="FL203">
        <f t="shared" si="382"/>
        <v>2.8384000000000187E-3</v>
      </c>
      <c r="FM203">
        <f t="shared" si="383"/>
        <v>1.2374800000003461E-2</v>
      </c>
      <c r="FN203">
        <f t="shared" si="384"/>
        <v>4.4214999999999671E-3</v>
      </c>
      <c r="FO203">
        <f t="shared" si="385"/>
        <v>7.7878000000000114E-3</v>
      </c>
      <c r="FP203">
        <f t="shared" si="386"/>
        <v>2.6759000000000643E-3</v>
      </c>
      <c r="FQ203">
        <f t="shared" si="387"/>
        <v>0</v>
      </c>
      <c r="FR203">
        <f t="shared" si="388"/>
        <v>16.5</v>
      </c>
      <c r="FS203">
        <f t="shared" si="389"/>
        <v>0</v>
      </c>
      <c r="FT203">
        <f t="shared" si="390"/>
        <v>-0.23715140000000001</v>
      </c>
      <c r="FU203">
        <f t="shared" si="391"/>
        <v>1.8220627</v>
      </c>
      <c r="FV203">
        <f t="shared" si="392"/>
        <v>9.0369699999999997E-2</v>
      </c>
      <c r="FW203">
        <f t="shared" si="393"/>
        <v>14.015705100000002</v>
      </c>
      <c r="FX203">
        <f t="shared" si="394"/>
        <v>-0.33062209999999992</v>
      </c>
      <c r="FY203">
        <f t="shared" si="395"/>
        <v>1.0407339000000002</v>
      </c>
      <c r="FZ203">
        <f t="shared" si="396"/>
        <v>3.1895300000000071E-2</v>
      </c>
      <c r="GA203">
        <f t="shared" si="397"/>
        <v>9.6818899999999986E-2</v>
      </c>
      <c r="GB203">
        <f t="shared" si="398"/>
        <v>2.6000000000000014</v>
      </c>
      <c r="GC203">
        <f t="shared" si="399"/>
        <v>0</v>
      </c>
      <c r="GD203">
        <f t="shared" si="400"/>
        <v>0.63501720000000006</v>
      </c>
      <c r="GE203">
        <f t="shared" si="401"/>
        <v>0.55379820000000013</v>
      </c>
      <c r="GF203">
        <f t="shared" si="402"/>
        <v>5.1880700000000002E-2</v>
      </c>
      <c r="GG203">
        <f t="shared" si="403"/>
        <v>0.68488310000000041</v>
      </c>
      <c r="GH203">
        <f t="shared" si="404"/>
        <v>0.62709680000000001</v>
      </c>
      <c r="GI203">
        <f t="shared" si="405"/>
        <v>-0.10071449999999982</v>
      </c>
      <c r="GJ203">
        <f t="shared" si="406"/>
        <v>0.1561613</v>
      </c>
      <c r="GK203">
        <f t="shared" si="407"/>
        <v>1.7694999999999989E-2</v>
      </c>
    </row>
    <row r="204" spans="1:193" x14ac:dyDescent="0.25">
      <c r="A204" t="s">
        <v>546</v>
      </c>
      <c r="B204">
        <v>27</v>
      </c>
      <c r="C204">
        <v>0.5</v>
      </c>
      <c r="D204">
        <v>0.74985829999999998</v>
      </c>
      <c r="E204">
        <v>1.318025</v>
      </c>
      <c r="F204">
        <v>0.73774260000000003</v>
      </c>
      <c r="G204">
        <v>20.038385399999999</v>
      </c>
      <c r="H204">
        <v>1.2904253999999999</v>
      </c>
      <c r="I204">
        <v>1.7484968000000001</v>
      </c>
      <c r="J204">
        <v>0.59810839999999998</v>
      </c>
      <c r="K204">
        <v>8.5627200000000001E-2</v>
      </c>
      <c r="L204" s="2">
        <v>27</v>
      </c>
      <c r="M204" s="2">
        <v>0.5</v>
      </c>
      <c r="N204" s="2">
        <v>0.74919690000000005</v>
      </c>
      <c r="O204" s="2">
        <v>1.318025</v>
      </c>
      <c r="P204" s="2">
        <v>0.72948029999999997</v>
      </c>
      <c r="Q204" s="2">
        <v>20.038385399999999</v>
      </c>
      <c r="R204" s="2">
        <v>1.258494</v>
      </c>
      <c r="S204" s="2">
        <v>1.7391483999999999</v>
      </c>
      <c r="T204" s="2">
        <v>0.58890399999999998</v>
      </c>
      <c r="U204" s="2">
        <v>8.5627200000000001E-2</v>
      </c>
      <c r="V204" s="2">
        <v>22.1</v>
      </c>
      <c r="W204" s="2">
        <v>0.5</v>
      </c>
      <c r="X204" s="2">
        <v>0.70341160000000003</v>
      </c>
      <c r="Y204" s="2">
        <v>0.99972910000000004</v>
      </c>
      <c r="Z204" s="2">
        <v>0.82011959999999995</v>
      </c>
      <c r="AA204" s="2">
        <v>15.0719881</v>
      </c>
      <c r="AB204" s="2">
        <v>1.1778032000000001</v>
      </c>
      <c r="AC204" s="2">
        <v>2.1516454</v>
      </c>
      <c r="AD204" s="2">
        <v>0.65873999999999999</v>
      </c>
      <c r="AE204" s="2">
        <v>9.5843999999999999E-2</v>
      </c>
      <c r="AF204" s="2">
        <v>27</v>
      </c>
      <c r="AG204" s="2">
        <v>0.5</v>
      </c>
      <c r="AH204" s="2">
        <v>0.74978330000000004</v>
      </c>
      <c r="AI204" s="2">
        <v>1.3178931</v>
      </c>
      <c r="AJ204" s="2">
        <v>0.73757209999999995</v>
      </c>
      <c r="AK204" s="2">
        <v>20.0363808</v>
      </c>
      <c r="AL204" s="2">
        <v>1.2900995</v>
      </c>
      <c r="AM204" s="2">
        <v>1.7481199999999999</v>
      </c>
      <c r="AN204" s="2">
        <v>0.59797040000000001</v>
      </c>
      <c r="AO204" s="2">
        <v>8.5627200000000001E-2</v>
      </c>
      <c r="AP204" s="2">
        <v>25.3</v>
      </c>
      <c r="AQ204" s="2">
        <v>0.5</v>
      </c>
      <c r="AR204" s="2">
        <v>0.6594814</v>
      </c>
      <c r="AS204" s="2">
        <v>1.2431951000000001</v>
      </c>
      <c r="AT204" s="2">
        <v>0.63526780000000005</v>
      </c>
      <c r="AU204" s="2">
        <v>19.1846943</v>
      </c>
      <c r="AV204" s="2">
        <v>0.99733439999999995</v>
      </c>
      <c r="AW204" s="2">
        <v>1.5744849000000001</v>
      </c>
      <c r="AX204" s="2">
        <v>0.49964120000000001</v>
      </c>
      <c r="AY204" s="2">
        <v>8.5627200000000001E-2</v>
      </c>
      <c r="AZ204" s="2">
        <v>23.5</v>
      </c>
      <c r="BA204" s="2">
        <v>0.5</v>
      </c>
      <c r="BB204" s="2">
        <v>0.74770420000000004</v>
      </c>
      <c r="BC204" s="2">
        <v>0.77206859999999999</v>
      </c>
      <c r="BD204" s="2">
        <v>0.36131930000000001</v>
      </c>
      <c r="BE204" s="2">
        <v>18.960702900000001</v>
      </c>
      <c r="BF204" s="2">
        <v>1.2159679999999999</v>
      </c>
      <c r="BG204" s="2">
        <v>0.4953244</v>
      </c>
      <c r="BH204" s="2">
        <v>0.40658159999999999</v>
      </c>
      <c r="BI204" s="2">
        <v>8.5627200000000001E-2</v>
      </c>
      <c r="BJ204" s="2">
        <v>26.9</v>
      </c>
      <c r="BK204" s="2">
        <v>0.5</v>
      </c>
      <c r="BL204" s="2">
        <v>0.7493997</v>
      </c>
      <c r="BM204" s="2">
        <v>1.3161655999999999</v>
      </c>
      <c r="BN204" s="2">
        <v>0.73104389999999997</v>
      </c>
      <c r="BO204" s="2">
        <v>20.008136700000001</v>
      </c>
      <c r="BP204" s="2">
        <v>1.2813855000000001</v>
      </c>
      <c r="BQ204" s="2">
        <v>1.7307888</v>
      </c>
      <c r="BR204" s="2">
        <v>0.5927907</v>
      </c>
      <c r="BS204" s="2">
        <v>8.5627200000000001E-2</v>
      </c>
      <c r="BT204" s="2">
        <v>16.399999999999999</v>
      </c>
      <c r="BU204" s="2">
        <v>0.5</v>
      </c>
      <c r="BV204" s="2">
        <v>0.47903760000000001</v>
      </c>
      <c r="BW204" s="2">
        <v>1.0863674999999999</v>
      </c>
      <c r="BX204" s="2">
        <v>0.85365559999999996</v>
      </c>
      <c r="BY204" s="2">
        <v>9.2304688000000006</v>
      </c>
      <c r="BZ204" s="2">
        <v>1.2631634</v>
      </c>
      <c r="CA204" s="2">
        <v>2.2152514000000001</v>
      </c>
      <c r="CB204" s="2">
        <v>0.69059630000000005</v>
      </c>
      <c r="CC204" s="2">
        <v>9.2373999999999998E-2</v>
      </c>
      <c r="CD204" s="2">
        <v>25.8</v>
      </c>
      <c r="CE204" s="2">
        <v>0.5</v>
      </c>
      <c r="CF204" s="2">
        <v>0.50314400000000004</v>
      </c>
      <c r="CG204" s="2">
        <v>1.2962887999999999</v>
      </c>
      <c r="CH204" s="2">
        <v>0.62863639999999998</v>
      </c>
      <c r="CI204" s="2">
        <v>19.8919964</v>
      </c>
      <c r="CJ204" s="2">
        <v>0.73598739999999996</v>
      </c>
      <c r="CK204" s="2">
        <v>1.7088778</v>
      </c>
      <c r="CL204" s="2">
        <v>0.46496359999999998</v>
      </c>
      <c r="CM204" s="2">
        <v>8.5627200000000001E-2</v>
      </c>
      <c r="CO204" t="str">
        <f t="shared" si="307"/>
        <v>OR_Lane0058</v>
      </c>
      <c r="CP204">
        <f t="shared" si="308"/>
        <v>27</v>
      </c>
      <c r="CQ204">
        <f t="shared" si="309"/>
        <v>0.5</v>
      </c>
      <c r="CR204">
        <f t="shared" si="310"/>
        <v>0.74985829999999998</v>
      </c>
      <c r="CS204">
        <f t="shared" si="311"/>
        <v>1.318025</v>
      </c>
      <c r="CT204">
        <f t="shared" si="312"/>
        <v>0.73774260000000003</v>
      </c>
      <c r="CU204">
        <f t="shared" si="313"/>
        <v>20.038385399999999</v>
      </c>
      <c r="CV204">
        <f t="shared" si="314"/>
        <v>1.2904253999999999</v>
      </c>
      <c r="CW204">
        <f t="shared" si="315"/>
        <v>1.7484968000000001</v>
      </c>
      <c r="CX204">
        <f t="shared" si="316"/>
        <v>0.59810839999999998</v>
      </c>
      <c r="CY204">
        <f t="shared" si="317"/>
        <v>8.5627200000000001E-2</v>
      </c>
      <c r="CZ204">
        <f t="shared" si="318"/>
        <v>5</v>
      </c>
      <c r="DA204">
        <f t="shared" si="319"/>
        <v>0.5</v>
      </c>
      <c r="DB204">
        <f t="shared" si="320"/>
        <v>9.2150600000000416E-2</v>
      </c>
      <c r="DC204">
        <f t="shared" si="321"/>
        <v>0.12355779999999994</v>
      </c>
      <c r="DD204">
        <f t="shared" si="322"/>
        <v>0.33289679999999966</v>
      </c>
      <c r="DE204">
        <f t="shared" si="323"/>
        <v>2.1540556000000102</v>
      </c>
      <c r="DF204">
        <f t="shared" si="324"/>
        <v>0.18725760000000036</v>
      </c>
      <c r="DG204">
        <f t="shared" si="325"/>
        <v>1.1241634999999996</v>
      </c>
      <c r="DH204">
        <f t="shared" si="326"/>
        <v>0.31342900000000012</v>
      </c>
      <c r="DI204">
        <f t="shared" si="327"/>
        <v>0.1025908</v>
      </c>
      <c r="DJ204">
        <f t="shared" si="328"/>
        <v>0</v>
      </c>
      <c r="DK204">
        <f t="shared" si="329"/>
        <v>0</v>
      </c>
      <c r="DL204">
        <f t="shared" si="330"/>
        <v>6.6139999999992316E-4</v>
      </c>
      <c r="DM204">
        <f t="shared" si="331"/>
        <v>0</v>
      </c>
      <c r="DN204">
        <f t="shared" si="332"/>
        <v>8.2623000000000557E-3</v>
      </c>
      <c r="DO204">
        <f t="shared" si="333"/>
        <v>0</v>
      </c>
      <c r="DP204">
        <f t="shared" si="334"/>
        <v>3.1931399999999943E-2</v>
      </c>
      <c r="DQ204">
        <f t="shared" si="335"/>
        <v>9.3484000000001455E-3</v>
      </c>
      <c r="DR204">
        <f t="shared" si="336"/>
        <v>9.2044000000000015E-3</v>
      </c>
      <c r="DS204">
        <f t="shared" si="337"/>
        <v>0</v>
      </c>
      <c r="DT204">
        <f t="shared" si="338"/>
        <v>4.8999999999999986</v>
      </c>
      <c r="DU204">
        <f t="shared" si="339"/>
        <v>0</v>
      </c>
      <c r="DV204">
        <f t="shared" si="340"/>
        <v>4.6446699999999952E-2</v>
      </c>
      <c r="DW204">
        <f t="shared" si="341"/>
        <v>0.31829589999999996</v>
      </c>
      <c r="DX204">
        <f t="shared" si="342"/>
        <v>-8.2376999999999923E-2</v>
      </c>
      <c r="DY204">
        <f t="shared" si="343"/>
        <v>4.9663972999999988</v>
      </c>
      <c r="DZ204">
        <f t="shared" si="344"/>
        <v>0.11262219999999989</v>
      </c>
      <c r="EA204">
        <f t="shared" si="345"/>
        <v>-0.40314859999999997</v>
      </c>
      <c r="EB204">
        <f t="shared" si="346"/>
        <v>-6.0631600000000008E-2</v>
      </c>
      <c r="EC204">
        <f t="shared" si="347"/>
        <v>-1.0216799999999998E-2</v>
      </c>
      <c r="ED204">
        <f t="shared" si="348"/>
        <v>0</v>
      </c>
      <c r="EE204">
        <f t="shared" si="349"/>
        <v>0</v>
      </c>
      <c r="EF204">
        <f t="shared" si="350"/>
        <v>7.4999999999936229E-5</v>
      </c>
      <c r="EG204">
        <f t="shared" si="351"/>
        <v>1.318999999999626E-4</v>
      </c>
      <c r="EH204">
        <f t="shared" si="352"/>
        <v>1.7050000000007337E-4</v>
      </c>
      <c r="EI204">
        <f t="shared" si="353"/>
        <v>2.0045999999993569E-3</v>
      </c>
      <c r="EJ204">
        <f t="shared" si="354"/>
        <v>3.2589999999999009E-4</v>
      </c>
      <c r="EK204">
        <f t="shared" si="355"/>
        <v>3.7680000000017699E-4</v>
      </c>
      <c r="EL204">
        <f t="shared" si="356"/>
        <v>1.3799999999997148E-4</v>
      </c>
      <c r="EM204">
        <f t="shared" si="357"/>
        <v>0</v>
      </c>
      <c r="EN204">
        <f t="shared" si="358"/>
        <v>1.6999999999999993</v>
      </c>
      <c r="EO204">
        <f t="shared" si="359"/>
        <v>0</v>
      </c>
      <c r="EP204">
        <f t="shared" si="360"/>
        <v>9.0376899999999982E-2</v>
      </c>
      <c r="EQ204">
        <f t="shared" si="361"/>
        <v>7.4829899999999894E-2</v>
      </c>
      <c r="ER204">
        <f t="shared" si="362"/>
        <v>0.10247479999999998</v>
      </c>
      <c r="ES204">
        <f t="shared" si="363"/>
        <v>0.85369109999999893</v>
      </c>
      <c r="ET204">
        <f t="shared" si="364"/>
        <v>0.29309099999999999</v>
      </c>
      <c r="EU204">
        <f t="shared" si="365"/>
        <v>0.1740119</v>
      </c>
      <c r="EV204">
        <f t="shared" si="366"/>
        <v>9.8467199999999977E-2</v>
      </c>
      <c r="EW204">
        <f t="shared" si="367"/>
        <v>0</v>
      </c>
      <c r="EX204">
        <f t="shared" si="368"/>
        <v>3.5</v>
      </c>
      <c r="EY204">
        <f t="shared" si="369"/>
        <v>0</v>
      </c>
      <c r="EZ204">
        <f t="shared" si="370"/>
        <v>2.1540999999999366E-3</v>
      </c>
      <c r="FA204">
        <f t="shared" si="371"/>
        <v>0.54595640000000001</v>
      </c>
      <c r="FB204">
        <f t="shared" si="372"/>
        <v>0.37642330000000002</v>
      </c>
      <c r="FC204">
        <f t="shared" si="373"/>
        <v>1.0776824999999981</v>
      </c>
      <c r="FD204">
        <f t="shared" si="374"/>
        <v>7.4457400000000007E-2</v>
      </c>
      <c r="FE204">
        <f t="shared" si="375"/>
        <v>1.2531724</v>
      </c>
      <c r="FF204">
        <f t="shared" si="376"/>
        <v>0.1915268</v>
      </c>
      <c r="FG204">
        <f t="shared" si="377"/>
        <v>0</v>
      </c>
      <c r="FH204">
        <f t="shared" si="378"/>
        <v>0.10000000000000142</v>
      </c>
      <c r="FI204">
        <f t="shared" si="379"/>
        <v>0</v>
      </c>
      <c r="FJ204">
        <f t="shared" si="380"/>
        <v>4.5859999999997569E-4</v>
      </c>
      <c r="FK204">
        <f t="shared" si="381"/>
        <v>1.8594000000000666E-3</v>
      </c>
      <c r="FL204">
        <f t="shared" si="382"/>
        <v>6.6987000000000574E-3</v>
      </c>
      <c r="FM204">
        <f t="shared" si="383"/>
        <v>3.0248699999997797E-2</v>
      </c>
      <c r="FN204">
        <f t="shared" si="384"/>
        <v>9.0398999999998786E-3</v>
      </c>
      <c r="FO204">
        <f t="shared" si="385"/>
        <v>1.7708000000000057E-2</v>
      </c>
      <c r="FP204">
        <f t="shared" si="386"/>
        <v>5.3176999999999808E-3</v>
      </c>
      <c r="FQ204">
        <f t="shared" si="387"/>
        <v>0</v>
      </c>
      <c r="FR204">
        <f t="shared" si="388"/>
        <v>10.600000000000001</v>
      </c>
      <c r="FS204">
        <f t="shared" si="389"/>
        <v>0</v>
      </c>
      <c r="FT204">
        <f t="shared" si="390"/>
        <v>0.27082069999999997</v>
      </c>
      <c r="FU204">
        <f t="shared" si="391"/>
        <v>0.23165750000000007</v>
      </c>
      <c r="FV204">
        <f t="shared" si="392"/>
        <v>-0.11591299999999993</v>
      </c>
      <c r="FW204">
        <f t="shared" si="393"/>
        <v>10.807916599999999</v>
      </c>
      <c r="FX204">
        <f t="shared" si="394"/>
        <v>2.7261999999999897E-2</v>
      </c>
      <c r="FY204">
        <f t="shared" si="395"/>
        <v>-0.46675460000000002</v>
      </c>
      <c r="FZ204">
        <f t="shared" si="396"/>
        <v>-9.2487900000000067E-2</v>
      </c>
      <c r="GA204">
        <f t="shared" si="397"/>
        <v>-6.7467999999999972E-3</v>
      </c>
      <c r="GB204">
        <f t="shared" si="398"/>
        <v>1.1999999999999993</v>
      </c>
      <c r="GC204">
        <f t="shared" si="399"/>
        <v>0</v>
      </c>
      <c r="GD204">
        <f t="shared" si="400"/>
        <v>0.24671429999999994</v>
      </c>
      <c r="GE204">
        <f t="shared" si="401"/>
        <v>2.1736200000000094E-2</v>
      </c>
      <c r="GF204">
        <f t="shared" si="402"/>
        <v>0.10910620000000004</v>
      </c>
      <c r="GG204">
        <f t="shared" si="403"/>
        <v>0.14638899999999921</v>
      </c>
      <c r="GH204">
        <f t="shared" si="404"/>
        <v>0.55443799999999999</v>
      </c>
      <c r="GI204">
        <f t="shared" si="405"/>
        <v>3.9619000000000071E-2</v>
      </c>
      <c r="GJ204">
        <f t="shared" si="406"/>
        <v>0.13314480000000001</v>
      </c>
      <c r="GK204">
        <f t="shared" si="407"/>
        <v>0</v>
      </c>
    </row>
    <row r="205" spans="1:193" x14ac:dyDescent="0.25">
      <c r="A205" t="s">
        <v>547</v>
      </c>
      <c r="B205">
        <v>30.9</v>
      </c>
      <c r="C205">
        <v>0.5</v>
      </c>
      <c r="D205">
        <v>0.79033770000000003</v>
      </c>
      <c r="E205">
        <v>1.2778311</v>
      </c>
      <c r="F205">
        <v>1.0510904000000001</v>
      </c>
      <c r="G205">
        <v>22.154159499999999</v>
      </c>
      <c r="H205">
        <v>1.3373185000000001</v>
      </c>
      <c r="I205">
        <v>2.9169996</v>
      </c>
      <c r="J205">
        <v>0.85268189999999999</v>
      </c>
      <c r="K205">
        <v>9.7356300000000007E-2</v>
      </c>
      <c r="L205" s="2">
        <v>30.8</v>
      </c>
      <c r="M205" s="2">
        <v>0.5</v>
      </c>
      <c r="N205" s="2">
        <v>0.79011339999999997</v>
      </c>
      <c r="O205" s="2">
        <v>1.2778311</v>
      </c>
      <c r="P205" s="2">
        <v>1.0402452</v>
      </c>
      <c r="Q205" s="2">
        <v>22.154159499999999</v>
      </c>
      <c r="R205" s="2">
        <v>1.2953212000000001</v>
      </c>
      <c r="S205" s="2">
        <v>2.9016291999999999</v>
      </c>
      <c r="T205" s="2">
        <v>0.83943840000000003</v>
      </c>
      <c r="U205" s="2">
        <v>9.7356300000000007E-2</v>
      </c>
      <c r="V205" s="2">
        <v>25.3</v>
      </c>
      <c r="W205" s="2">
        <v>0.5</v>
      </c>
      <c r="X205" s="2">
        <v>0.66754610000000003</v>
      </c>
      <c r="Y205" s="2">
        <v>1.0264593</v>
      </c>
      <c r="Z205" s="2">
        <v>0.90618449999999995</v>
      </c>
      <c r="AA205" s="2">
        <v>17.741027800000001</v>
      </c>
      <c r="AB205" s="2">
        <v>1.1264021</v>
      </c>
      <c r="AC205" s="2">
        <v>2.5346646000000002</v>
      </c>
      <c r="AD205" s="2">
        <v>0.7334311</v>
      </c>
      <c r="AE205" s="2">
        <v>8.5939299999999996E-2</v>
      </c>
      <c r="AF205" s="2">
        <v>30.9</v>
      </c>
      <c r="AG205" s="2">
        <v>0.5</v>
      </c>
      <c r="AH205" s="2">
        <v>0.79025869999999998</v>
      </c>
      <c r="AI205" s="2">
        <v>1.2777033</v>
      </c>
      <c r="AJ205" s="2">
        <v>1.0509582</v>
      </c>
      <c r="AK205" s="2">
        <v>22.151943200000002</v>
      </c>
      <c r="AL205" s="2">
        <v>1.3371162000000001</v>
      </c>
      <c r="AM205" s="2">
        <v>2.9166609999999999</v>
      </c>
      <c r="AN205" s="2">
        <v>0.8525739</v>
      </c>
      <c r="AO205" s="2">
        <v>9.7356300000000007E-2</v>
      </c>
      <c r="AP205" s="2">
        <v>28.5</v>
      </c>
      <c r="AQ205" s="2">
        <v>0.5</v>
      </c>
      <c r="AR205" s="2">
        <v>0.68200769999999999</v>
      </c>
      <c r="AS205" s="2">
        <v>1.1846376999999999</v>
      </c>
      <c r="AT205" s="2">
        <v>0.89790550000000002</v>
      </c>
      <c r="AU205" s="2">
        <v>20.968168299999999</v>
      </c>
      <c r="AV205" s="2">
        <v>0.99426709999999996</v>
      </c>
      <c r="AW205" s="2">
        <v>2.5690870000000001</v>
      </c>
      <c r="AX205" s="2">
        <v>0.70555639999999997</v>
      </c>
      <c r="AY205" s="2">
        <v>9.7356300000000007E-2</v>
      </c>
      <c r="AZ205" s="2">
        <v>25.5</v>
      </c>
      <c r="BA205" s="2">
        <v>0.5</v>
      </c>
      <c r="BB205" s="2">
        <v>0.76218260000000004</v>
      </c>
      <c r="BC205" s="2">
        <v>0.63468610000000003</v>
      </c>
      <c r="BD205" s="2">
        <v>0.3667783</v>
      </c>
      <c r="BE205" s="2">
        <v>20.9693909</v>
      </c>
      <c r="BF205" s="2">
        <v>1.2152954</v>
      </c>
      <c r="BG205" s="2">
        <v>0.56868490000000005</v>
      </c>
      <c r="BH205" s="2">
        <v>0.45039370000000001</v>
      </c>
      <c r="BI205" s="2">
        <v>9.0584999999999999E-2</v>
      </c>
      <c r="BJ205" s="2">
        <v>30.7</v>
      </c>
      <c r="BK205" s="2">
        <v>0.5</v>
      </c>
      <c r="BL205" s="2">
        <v>0.78906069999999995</v>
      </c>
      <c r="BM205" s="2">
        <v>1.2726468</v>
      </c>
      <c r="BN205" s="2">
        <v>1.0316278999999999</v>
      </c>
      <c r="BO205" s="2">
        <v>22.054174400000001</v>
      </c>
      <c r="BP205" s="2">
        <v>1.3229997</v>
      </c>
      <c r="BQ205" s="2">
        <v>2.8574011000000001</v>
      </c>
      <c r="BR205" s="2">
        <v>0.83842050000000001</v>
      </c>
      <c r="BS205" s="2">
        <v>9.7356300000000007E-2</v>
      </c>
      <c r="BT205" s="2">
        <v>18.2</v>
      </c>
      <c r="BU205" s="2">
        <v>0.5</v>
      </c>
      <c r="BV205" s="2">
        <v>0.4073311</v>
      </c>
      <c r="BW205" s="2">
        <v>1.0072966000000001</v>
      </c>
      <c r="BX205" s="2">
        <v>0.50332160000000004</v>
      </c>
      <c r="BY205" s="2">
        <v>13.2088375</v>
      </c>
      <c r="BZ205" s="2">
        <v>1.0351357000000001</v>
      </c>
      <c r="CA205" s="2">
        <v>1.0639430999999999</v>
      </c>
      <c r="CB205" s="2">
        <v>0.4093002</v>
      </c>
      <c r="CC205" s="2">
        <v>6.7747600000000005E-2</v>
      </c>
      <c r="CD205" s="2">
        <v>28.8</v>
      </c>
      <c r="CE205" s="2">
        <v>0.5</v>
      </c>
      <c r="CF205" s="2">
        <v>0.49068640000000002</v>
      </c>
      <c r="CG205" s="2">
        <v>1.2609686</v>
      </c>
      <c r="CH205" s="2">
        <v>0.77146150000000002</v>
      </c>
      <c r="CI205" s="2">
        <v>22.2251987</v>
      </c>
      <c r="CJ205" s="2">
        <v>0.68650990000000001</v>
      </c>
      <c r="CK205" s="2">
        <v>2.2606763999999999</v>
      </c>
      <c r="CL205" s="2">
        <v>0.56543589999999999</v>
      </c>
      <c r="CM205" s="2">
        <v>9.0584999999999999E-2</v>
      </c>
      <c r="CO205" t="str">
        <f t="shared" si="307"/>
        <v>OR_Lane0060</v>
      </c>
      <c r="CP205">
        <f t="shared" si="308"/>
        <v>30.9</v>
      </c>
      <c r="CQ205">
        <f t="shared" si="309"/>
        <v>0.5</v>
      </c>
      <c r="CR205">
        <f t="shared" si="310"/>
        <v>0.79033770000000003</v>
      </c>
      <c r="CS205">
        <f t="shared" si="311"/>
        <v>1.2778311</v>
      </c>
      <c r="CT205">
        <f t="shared" si="312"/>
        <v>1.0510904000000001</v>
      </c>
      <c r="CU205">
        <f t="shared" si="313"/>
        <v>22.154159499999999</v>
      </c>
      <c r="CV205">
        <f t="shared" si="314"/>
        <v>1.3373185000000001</v>
      </c>
      <c r="CW205">
        <f t="shared" si="315"/>
        <v>2.9169996</v>
      </c>
      <c r="CX205">
        <f t="shared" si="316"/>
        <v>0.85268189999999999</v>
      </c>
      <c r="CY205">
        <f t="shared" si="317"/>
        <v>9.7356300000000007E-2</v>
      </c>
      <c r="CZ205">
        <f t="shared" si="318"/>
        <v>2.4000000000000092</v>
      </c>
      <c r="DA205">
        <f t="shared" si="319"/>
        <v>0.5</v>
      </c>
      <c r="DB205">
        <f t="shared" si="320"/>
        <v>-0.15317720000000024</v>
      </c>
      <c r="DC205">
        <f t="shared" si="321"/>
        <v>-2.5881999999999294E-3</v>
      </c>
      <c r="DD205">
        <f t="shared" si="322"/>
        <v>-0.78915010000000074</v>
      </c>
      <c r="DE205">
        <f t="shared" si="323"/>
        <v>6.3937838000000102</v>
      </c>
      <c r="DF205">
        <f t="shared" si="324"/>
        <v>-0.34818220000000033</v>
      </c>
      <c r="DG205">
        <f t="shared" si="325"/>
        <v>-2.7462499</v>
      </c>
      <c r="DH205">
        <f t="shared" si="326"/>
        <v>-0.57422319999999993</v>
      </c>
      <c r="DI205">
        <f t="shared" si="327"/>
        <v>4.2787999999999979E-2</v>
      </c>
      <c r="DJ205">
        <f t="shared" si="328"/>
        <v>9.9999999999997868E-2</v>
      </c>
      <c r="DK205">
        <f t="shared" si="329"/>
        <v>0</v>
      </c>
      <c r="DL205">
        <f t="shared" si="330"/>
        <v>2.2430000000006611E-4</v>
      </c>
      <c r="DM205">
        <f t="shared" si="331"/>
        <v>0</v>
      </c>
      <c r="DN205">
        <f t="shared" si="332"/>
        <v>1.084520000000011E-2</v>
      </c>
      <c r="DO205">
        <f t="shared" si="333"/>
        <v>0</v>
      </c>
      <c r="DP205">
        <f t="shared" si="334"/>
        <v>4.1997300000000015E-2</v>
      </c>
      <c r="DQ205">
        <f t="shared" si="335"/>
        <v>1.5370400000000117E-2</v>
      </c>
      <c r="DR205">
        <f t="shared" si="336"/>
        <v>1.3243499999999964E-2</v>
      </c>
      <c r="DS205">
        <f t="shared" si="337"/>
        <v>0</v>
      </c>
      <c r="DT205">
        <f t="shared" si="338"/>
        <v>5.5999999999999979</v>
      </c>
      <c r="DU205">
        <f t="shared" si="339"/>
        <v>0</v>
      </c>
      <c r="DV205">
        <f t="shared" si="340"/>
        <v>0.1227916</v>
      </c>
      <c r="DW205">
        <f t="shared" si="341"/>
        <v>0.25137180000000003</v>
      </c>
      <c r="DX205">
        <f t="shared" si="342"/>
        <v>0.14490590000000014</v>
      </c>
      <c r="DY205">
        <f t="shared" si="343"/>
        <v>4.4131316999999974</v>
      </c>
      <c r="DZ205">
        <f t="shared" si="344"/>
        <v>0.21091640000000011</v>
      </c>
      <c r="EA205">
        <f t="shared" si="345"/>
        <v>0.38233499999999987</v>
      </c>
      <c r="EB205">
        <f t="shared" si="346"/>
        <v>0.11925079999999999</v>
      </c>
      <c r="EC205">
        <f t="shared" si="347"/>
        <v>1.141700000000001E-2</v>
      </c>
      <c r="ED205">
        <f t="shared" si="348"/>
        <v>0</v>
      </c>
      <c r="EE205">
        <f t="shared" si="349"/>
        <v>0</v>
      </c>
      <c r="EF205">
        <f t="shared" si="350"/>
        <v>7.9000000000051251E-5</v>
      </c>
      <c r="EG205">
        <f t="shared" si="351"/>
        <v>1.2780000000001124E-4</v>
      </c>
      <c r="EH205">
        <f t="shared" si="352"/>
        <v>1.3220000000013776E-4</v>
      </c>
      <c r="EI205">
        <f t="shared" si="353"/>
        <v>2.2162999999970623E-3</v>
      </c>
      <c r="EJ205">
        <f t="shared" si="354"/>
        <v>2.022999999999886E-4</v>
      </c>
      <c r="EK205">
        <f t="shared" si="355"/>
        <v>3.3860000000007773E-4</v>
      </c>
      <c r="EL205">
        <f t="shared" si="356"/>
        <v>1.0799999999999699E-4</v>
      </c>
      <c r="EM205">
        <f t="shared" si="357"/>
        <v>0</v>
      </c>
      <c r="EN205">
        <f t="shared" si="358"/>
        <v>2.3999999999999986</v>
      </c>
      <c r="EO205">
        <f t="shared" si="359"/>
        <v>0</v>
      </c>
      <c r="EP205">
        <f t="shared" si="360"/>
        <v>0.10833000000000004</v>
      </c>
      <c r="EQ205">
        <f t="shared" si="361"/>
        <v>9.3193400000000093E-2</v>
      </c>
      <c r="ER205">
        <f t="shared" si="362"/>
        <v>0.15318490000000007</v>
      </c>
      <c r="ES205">
        <f t="shared" si="363"/>
        <v>1.1859912000000001</v>
      </c>
      <c r="ET205">
        <f t="shared" si="364"/>
        <v>0.34305140000000012</v>
      </c>
      <c r="EU205">
        <f t="shared" si="365"/>
        <v>0.34791259999999991</v>
      </c>
      <c r="EV205">
        <f t="shared" si="366"/>
        <v>0.14712550000000002</v>
      </c>
      <c r="EW205">
        <f t="shared" si="367"/>
        <v>0</v>
      </c>
      <c r="EX205">
        <f t="shared" si="368"/>
        <v>5.3999999999999986</v>
      </c>
      <c r="EY205">
        <f t="shared" si="369"/>
        <v>0</v>
      </c>
      <c r="EZ205">
        <f t="shared" si="370"/>
        <v>2.8155099999999988E-2</v>
      </c>
      <c r="FA205">
        <f t="shared" si="371"/>
        <v>0.64314499999999997</v>
      </c>
      <c r="FB205">
        <f t="shared" si="372"/>
        <v>0.68431210000000009</v>
      </c>
      <c r="FC205">
        <f t="shared" si="373"/>
        <v>1.1847685999999982</v>
      </c>
      <c r="FD205">
        <f t="shared" si="374"/>
        <v>0.12202310000000005</v>
      </c>
      <c r="FE205">
        <f t="shared" si="375"/>
        <v>2.3483147</v>
      </c>
      <c r="FF205">
        <f t="shared" si="376"/>
        <v>0.40228819999999998</v>
      </c>
      <c r="FG205">
        <f t="shared" si="377"/>
        <v>6.7713000000000079E-3</v>
      </c>
      <c r="FH205">
        <f t="shared" si="378"/>
        <v>0.19999999999999929</v>
      </c>
      <c r="FI205">
        <f t="shared" si="379"/>
        <v>0</v>
      </c>
      <c r="FJ205">
        <f t="shared" si="380"/>
        <v>1.2770000000000836E-3</v>
      </c>
      <c r="FK205">
        <f t="shared" si="381"/>
        <v>5.1843000000000306E-3</v>
      </c>
      <c r="FL205">
        <f t="shared" si="382"/>
        <v>1.946250000000016E-2</v>
      </c>
      <c r="FM205">
        <f t="shared" si="383"/>
        <v>9.9985099999997828E-2</v>
      </c>
      <c r="FN205">
        <f t="shared" si="384"/>
        <v>1.4318800000000076E-2</v>
      </c>
      <c r="FO205">
        <f t="shared" si="385"/>
        <v>5.9598499999999888E-2</v>
      </c>
      <c r="FP205">
        <f t="shared" si="386"/>
        <v>1.426139999999998E-2</v>
      </c>
      <c r="FQ205">
        <f t="shared" si="387"/>
        <v>0</v>
      </c>
      <c r="FR205">
        <f t="shared" si="388"/>
        <v>12.7</v>
      </c>
      <c r="FS205">
        <f t="shared" si="389"/>
        <v>0</v>
      </c>
      <c r="FT205">
        <f t="shared" si="390"/>
        <v>0.38300660000000003</v>
      </c>
      <c r="FU205">
        <f t="shared" si="391"/>
        <v>0.2705344999999999</v>
      </c>
      <c r="FV205">
        <f t="shared" si="392"/>
        <v>0.54776880000000006</v>
      </c>
      <c r="FW205">
        <f t="shared" si="393"/>
        <v>8.9453219999999991</v>
      </c>
      <c r="FX205">
        <f t="shared" si="394"/>
        <v>0.30218279999999997</v>
      </c>
      <c r="FY205">
        <f t="shared" si="395"/>
        <v>1.8530565000000001</v>
      </c>
      <c r="FZ205">
        <f t="shared" si="396"/>
        <v>0.44338169999999999</v>
      </c>
      <c r="GA205">
        <f t="shared" si="397"/>
        <v>2.9608700000000002E-2</v>
      </c>
      <c r="GB205">
        <f t="shared" si="398"/>
        <v>2.0999999999999979</v>
      </c>
      <c r="GC205">
        <f t="shared" si="399"/>
        <v>0</v>
      </c>
      <c r="GD205">
        <f t="shared" si="400"/>
        <v>0.29965130000000001</v>
      </c>
      <c r="GE205">
        <f t="shared" si="401"/>
        <v>1.6862500000000002E-2</v>
      </c>
      <c r="GF205">
        <f t="shared" si="402"/>
        <v>0.27962890000000007</v>
      </c>
      <c r="GG205">
        <f t="shared" si="403"/>
        <v>-7.1039200000001301E-2</v>
      </c>
      <c r="GH205">
        <f t="shared" si="404"/>
        <v>0.65080860000000007</v>
      </c>
      <c r="GI205">
        <f t="shared" si="405"/>
        <v>0.65632320000000011</v>
      </c>
      <c r="GJ205">
        <f t="shared" si="406"/>
        <v>0.287246</v>
      </c>
      <c r="GK205">
        <f t="shared" si="407"/>
        <v>6.7713000000000079E-3</v>
      </c>
    </row>
    <row r="206" spans="1:193" x14ac:dyDescent="0.25">
      <c r="A206" t="s">
        <v>548</v>
      </c>
      <c r="B206">
        <v>20.6</v>
      </c>
      <c r="C206">
        <v>0.5</v>
      </c>
      <c r="D206">
        <v>0.55532959999999998</v>
      </c>
      <c r="E206">
        <v>0.75439140000000005</v>
      </c>
      <c r="F206">
        <v>0.54106149999999997</v>
      </c>
      <c r="G206">
        <v>15.6301956</v>
      </c>
      <c r="H206">
        <v>0.78999050000000004</v>
      </c>
      <c r="I206">
        <v>1.3628069</v>
      </c>
      <c r="J206">
        <v>0.44867970000000001</v>
      </c>
      <c r="K206">
        <v>5.0875900000000002E-2</v>
      </c>
      <c r="L206" s="2">
        <v>20.5</v>
      </c>
      <c r="M206" s="2">
        <v>0.5</v>
      </c>
      <c r="N206" s="2">
        <v>0.55494710000000003</v>
      </c>
      <c r="O206" s="2">
        <v>0.75439140000000005</v>
      </c>
      <c r="P206" s="2">
        <v>0.53324229999999995</v>
      </c>
      <c r="Q206" s="2">
        <v>15.6301956</v>
      </c>
      <c r="R206" s="2">
        <v>0.76396540000000002</v>
      </c>
      <c r="S206" s="2">
        <v>1.3535550999999999</v>
      </c>
      <c r="T206" s="2">
        <v>0.43990069999999998</v>
      </c>
      <c r="U206" s="2">
        <v>5.0875900000000002E-2</v>
      </c>
      <c r="V206" s="2">
        <v>18.600000000000001</v>
      </c>
      <c r="W206" s="2">
        <v>0.5</v>
      </c>
      <c r="X206" s="2">
        <v>0.51593389999999995</v>
      </c>
      <c r="Y206" s="2">
        <v>0.61071500000000001</v>
      </c>
      <c r="Z206" s="2">
        <v>0.51250059999999997</v>
      </c>
      <c r="AA206" s="2">
        <v>13.984705</v>
      </c>
      <c r="AB206" s="2">
        <v>0.73047070000000003</v>
      </c>
      <c r="AC206" s="2">
        <v>1.2980012000000001</v>
      </c>
      <c r="AD206" s="2">
        <v>0.4240642</v>
      </c>
      <c r="AE206" s="2">
        <v>5.01022E-2</v>
      </c>
      <c r="AF206" s="2">
        <v>20.6</v>
      </c>
      <c r="AG206" s="2">
        <v>0.5</v>
      </c>
      <c r="AH206" s="2">
        <v>0.55530230000000003</v>
      </c>
      <c r="AI206" s="2">
        <v>0.75436150000000002</v>
      </c>
      <c r="AJ206" s="2">
        <v>0.54096560000000005</v>
      </c>
      <c r="AK206" s="2">
        <v>15.6298809</v>
      </c>
      <c r="AL206" s="2">
        <v>0.7898058</v>
      </c>
      <c r="AM206" s="2">
        <v>1.3626050999999999</v>
      </c>
      <c r="AN206" s="2">
        <v>0.4485961</v>
      </c>
      <c r="AO206" s="2">
        <v>5.0875900000000002E-2</v>
      </c>
      <c r="AP206" s="2">
        <v>19.100000000000001</v>
      </c>
      <c r="AQ206" s="2">
        <v>0.5</v>
      </c>
      <c r="AR206" s="2">
        <v>0.49054189999999998</v>
      </c>
      <c r="AS206" s="2">
        <v>0.70217909999999994</v>
      </c>
      <c r="AT206" s="2">
        <v>0.46082200000000001</v>
      </c>
      <c r="AU206" s="2">
        <v>14.7645845</v>
      </c>
      <c r="AV206" s="2">
        <v>0.59775610000000001</v>
      </c>
      <c r="AW206" s="2">
        <v>1.2032584</v>
      </c>
      <c r="AX206" s="2">
        <v>0.37062620000000002</v>
      </c>
      <c r="AY206" s="2">
        <v>5.0875900000000002E-2</v>
      </c>
      <c r="AZ206" s="2">
        <v>17.399999999999999</v>
      </c>
      <c r="BA206" s="2">
        <v>0.5</v>
      </c>
      <c r="BB206" s="2">
        <v>0.63734500000000005</v>
      </c>
      <c r="BC206" s="2">
        <v>0.48388399999999998</v>
      </c>
      <c r="BD206" s="2">
        <v>0.26367259999999998</v>
      </c>
      <c r="BE206" s="2">
        <v>13.9703245</v>
      </c>
      <c r="BF206" s="2">
        <v>0.86783920000000003</v>
      </c>
      <c r="BG206" s="2">
        <v>0.34720390000000001</v>
      </c>
      <c r="BH206" s="2">
        <v>0.31405450000000001</v>
      </c>
      <c r="BI206" s="2">
        <v>5.9193799999999998E-2</v>
      </c>
      <c r="BJ206" s="2">
        <v>20.5</v>
      </c>
      <c r="BK206" s="2">
        <v>0.5</v>
      </c>
      <c r="BL206" s="2">
        <v>0.55475969999999997</v>
      </c>
      <c r="BM206" s="2">
        <v>0.7521369</v>
      </c>
      <c r="BN206" s="2">
        <v>0.53182200000000002</v>
      </c>
      <c r="BO206" s="2">
        <v>15.563841800000001</v>
      </c>
      <c r="BP206" s="2">
        <v>0.7805569</v>
      </c>
      <c r="BQ206" s="2">
        <v>1.3376735</v>
      </c>
      <c r="BR206" s="2">
        <v>0.44158530000000001</v>
      </c>
      <c r="BS206" s="2">
        <v>5.0875900000000002E-2</v>
      </c>
      <c r="BT206" s="2">
        <v>14</v>
      </c>
      <c r="BU206" s="2">
        <v>0.5</v>
      </c>
      <c r="BV206" s="2">
        <v>0.55074230000000002</v>
      </c>
      <c r="BW206" s="2">
        <v>1.1618561000000001</v>
      </c>
      <c r="BX206" s="2">
        <v>0.57199580000000005</v>
      </c>
      <c r="BY206" s="2">
        <v>8.3699808000000004</v>
      </c>
      <c r="BZ206" s="2">
        <v>1.2087291</v>
      </c>
      <c r="CA206" s="2">
        <v>1.1339728</v>
      </c>
      <c r="CB206" s="2">
        <v>0.47702149999999999</v>
      </c>
      <c r="CC206" s="2">
        <v>7.4917600000000001E-2</v>
      </c>
      <c r="CD206" s="2">
        <v>19.5</v>
      </c>
      <c r="CE206" s="2">
        <v>0.5</v>
      </c>
      <c r="CF206" s="2">
        <v>0.23893809999999999</v>
      </c>
      <c r="CG206" s="2">
        <v>0.70465310000000003</v>
      </c>
      <c r="CH206" s="2">
        <v>0.4728212</v>
      </c>
      <c r="CI206" s="2">
        <v>15.4571667</v>
      </c>
      <c r="CJ206" s="2">
        <v>0.35546519999999998</v>
      </c>
      <c r="CK206" s="2">
        <v>1.4347402</v>
      </c>
      <c r="CL206" s="2">
        <v>0.34500550000000002</v>
      </c>
      <c r="CM206" s="2">
        <v>5.3540499999999998E-2</v>
      </c>
      <c r="CO206" t="str">
        <f t="shared" si="307"/>
        <v>OR_Lane1009</v>
      </c>
      <c r="CP206">
        <f t="shared" si="308"/>
        <v>20.6</v>
      </c>
      <c r="CQ206">
        <f t="shared" si="309"/>
        <v>0.5</v>
      </c>
      <c r="CR206">
        <f t="shared" si="310"/>
        <v>0.55532959999999998</v>
      </c>
      <c r="CS206">
        <f t="shared" si="311"/>
        <v>0.75439140000000005</v>
      </c>
      <c r="CT206">
        <f t="shared" si="312"/>
        <v>0.54106149999999997</v>
      </c>
      <c r="CU206">
        <f t="shared" si="313"/>
        <v>15.6301956</v>
      </c>
      <c r="CV206">
        <f t="shared" si="314"/>
        <v>0.78999050000000004</v>
      </c>
      <c r="CW206">
        <f t="shared" si="315"/>
        <v>1.3628069</v>
      </c>
      <c r="CX206">
        <f t="shared" si="316"/>
        <v>0.44867970000000001</v>
      </c>
      <c r="CY206">
        <f t="shared" si="317"/>
        <v>5.0875900000000002E-2</v>
      </c>
      <c r="CZ206">
        <f t="shared" si="318"/>
        <v>5.9999999999999929</v>
      </c>
      <c r="DA206">
        <f t="shared" si="319"/>
        <v>0.5</v>
      </c>
      <c r="DB206">
        <f t="shared" si="320"/>
        <v>0.21120310000000014</v>
      </c>
      <c r="DC206">
        <f t="shared" si="321"/>
        <v>0.64343729999999977</v>
      </c>
      <c r="DD206">
        <f t="shared" si="322"/>
        <v>0.10041160000000021</v>
      </c>
      <c r="DE206">
        <f t="shared" si="323"/>
        <v>3.9593105999999985</v>
      </c>
      <c r="DF206">
        <f t="shared" si="324"/>
        <v>0.56465489999999985</v>
      </c>
      <c r="DG206">
        <f t="shared" si="325"/>
        <v>-6.8638100000000479E-2</v>
      </c>
      <c r="DH206">
        <f t="shared" si="326"/>
        <v>0.12009609999999993</v>
      </c>
      <c r="DI206">
        <f t="shared" si="327"/>
        <v>8.5126399999999991E-2</v>
      </c>
      <c r="DJ206">
        <f t="shared" si="328"/>
        <v>0.10000000000000142</v>
      </c>
      <c r="DK206">
        <f t="shared" si="329"/>
        <v>0</v>
      </c>
      <c r="DL206">
        <f t="shared" si="330"/>
        <v>3.8249999999995232E-4</v>
      </c>
      <c r="DM206">
        <f t="shared" si="331"/>
        <v>0</v>
      </c>
      <c r="DN206">
        <f t="shared" si="332"/>
        <v>7.8192000000000261E-3</v>
      </c>
      <c r="DO206">
        <f t="shared" si="333"/>
        <v>0</v>
      </c>
      <c r="DP206">
        <f t="shared" si="334"/>
        <v>2.6025100000000023E-2</v>
      </c>
      <c r="DQ206">
        <f t="shared" si="335"/>
        <v>9.2518000000001432E-3</v>
      </c>
      <c r="DR206">
        <f t="shared" si="336"/>
        <v>8.7790000000000368E-3</v>
      </c>
      <c r="DS206">
        <f t="shared" si="337"/>
        <v>0</v>
      </c>
      <c r="DT206">
        <f t="shared" si="338"/>
        <v>2</v>
      </c>
      <c r="DU206">
        <f t="shared" si="339"/>
        <v>0</v>
      </c>
      <c r="DV206">
        <f t="shared" si="340"/>
        <v>3.9395700000000033E-2</v>
      </c>
      <c r="DW206">
        <f t="shared" si="341"/>
        <v>0.14367640000000004</v>
      </c>
      <c r="DX206">
        <f t="shared" si="342"/>
        <v>2.85609E-2</v>
      </c>
      <c r="DY206">
        <f t="shared" si="343"/>
        <v>1.6454906000000005</v>
      </c>
      <c r="DZ206">
        <f t="shared" si="344"/>
        <v>5.9519800000000012E-2</v>
      </c>
      <c r="EA206">
        <f t="shared" si="345"/>
        <v>6.4805699999999966E-2</v>
      </c>
      <c r="EB206">
        <f t="shared" si="346"/>
        <v>2.4615500000000012E-2</v>
      </c>
      <c r="EC206">
        <f t="shared" si="347"/>
        <v>7.7370000000000216E-4</v>
      </c>
      <c r="ED206">
        <f t="shared" si="348"/>
        <v>0</v>
      </c>
      <c r="EE206">
        <f t="shared" si="349"/>
        <v>0</v>
      </c>
      <c r="EF206">
        <f t="shared" si="350"/>
        <v>2.7299999999952362E-5</v>
      </c>
      <c r="EG206">
        <f t="shared" si="351"/>
        <v>2.9900000000027127E-5</v>
      </c>
      <c r="EH206">
        <f t="shared" si="352"/>
        <v>9.58999999999266E-5</v>
      </c>
      <c r="EI206">
        <f t="shared" si="353"/>
        <v>3.147000000005562E-4</v>
      </c>
      <c r="EJ206">
        <f t="shared" si="354"/>
        <v>1.8470000000003761E-4</v>
      </c>
      <c r="EK206">
        <f t="shared" si="355"/>
        <v>2.0180000000014076E-4</v>
      </c>
      <c r="EL206">
        <f t="shared" si="356"/>
        <v>8.3600000000016994E-5</v>
      </c>
      <c r="EM206">
        <f t="shared" si="357"/>
        <v>0</v>
      </c>
      <c r="EN206">
        <f t="shared" si="358"/>
        <v>1.5</v>
      </c>
      <c r="EO206">
        <f t="shared" si="359"/>
        <v>0</v>
      </c>
      <c r="EP206">
        <f t="shared" si="360"/>
        <v>6.4787700000000004E-2</v>
      </c>
      <c r="EQ206">
        <f t="shared" si="361"/>
        <v>5.22123000000001E-2</v>
      </c>
      <c r="ER206">
        <f t="shared" si="362"/>
        <v>8.0239499999999964E-2</v>
      </c>
      <c r="ES206">
        <f t="shared" si="363"/>
        <v>0.86561110000000063</v>
      </c>
      <c r="ET206">
        <f t="shared" si="364"/>
        <v>0.19223440000000003</v>
      </c>
      <c r="EU206">
        <f t="shared" si="365"/>
        <v>0.15954850000000009</v>
      </c>
      <c r="EV206">
        <f t="shared" si="366"/>
        <v>7.8053499999999998E-2</v>
      </c>
      <c r="EW206">
        <f t="shared" si="367"/>
        <v>0</v>
      </c>
      <c r="EX206">
        <f t="shared" si="368"/>
        <v>3.2000000000000028</v>
      </c>
      <c r="EY206">
        <f t="shared" si="369"/>
        <v>0</v>
      </c>
      <c r="EZ206">
        <f t="shared" si="370"/>
        <v>-8.2015400000000072E-2</v>
      </c>
      <c r="FA206">
        <f t="shared" si="371"/>
        <v>0.27050740000000006</v>
      </c>
      <c r="FB206">
        <f t="shared" si="372"/>
        <v>0.27738889999999999</v>
      </c>
      <c r="FC206">
        <f t="shared" si="373"/>
        <v>1.6598711000000002</v>
      </c>
      <c r="FD206">
        <f t="shared" si="374"/>
        <v>-7.7848699999999993E-2</v>
      </c>
      <c r="FE206">
        <f t="shared" si="375"/>
        <v>1.015603</v>
      </c>
      <c r="FF206">
        <f t="shared" si="376"/>
        <v>0.1346252</v>
      </c>
      <c r="FG206">
        <f t="shared" si="377"/>
        <v>-8.3178999999999961E-3</v>
      </c>
      <c r="FH206">
        <f t="shared" si="378"/>
        <v>0.10000000000000142</v>
      </c>
      <c r="FI206">
        <f t="shared" si="379"/>
        <v>0</v>
      </c>
      <c r="FJ206">
        <f t="shared" si="380"/>
        <v>5.6990000000001206E-4</v>
      </c>
      <c r="FK206">
        <f t="shared" si="381"/>
        <v>2.2545000000000481E-3</v>
      </c>
      <c r="FL206">
        <f t="shared" si="382"/>
        <v>9.2394999999999561E-3</v>
      </c>
      <c r="FM206">
        <f t="shared" si="383"/>
        <v>6.6353799999999907E-2</v>
      </c>
      <c r="FN206">
        <f t="shared" si="384"/>
        <v>9.433600000000042E-3</v>
      </c>
      <c r="FO206">
        <f t="shared" si="385"/>
        <v>2.5133400000000083E-2</v>
      </c>
      <c r="FP206">
        <f t="shared" si="386"/>
        <v>7.0944000000000007E-3</v>
      </c>
      <c r="FQ206">
        <f t="shared" si="387"/>
        <v>0</v>
      </c>
      <c r="FR206">
        <f t="shared" si="388"/>
        <v>6.6000000000000014</v>
      </c>
      <c r="FS206">
        <f t="shared" si="389"/>
        <v>0</v>
      </c>
      <c r="FT206">
        <f t="shared" si="390"/>
        <v>4.5872999999999609E-3</v>
      </c>
      <c r="FU206">
        <f t="shared" si="391"/>
        <v>-0.40746470000000001</v>
      </c>
      <c r="FV206">
        <f t="shared" si="392"/>
        <v>-3.0934300000000081E-2</v>
      </c>
      <c r="FW206">
        <f t="shared" si="393"/>
        <v>7.2602148</v>
      </c>
      <c r="FX206">
        <f t="shared" si="394"/>
        <v>-0.41873859999999996</v>
      </c>
      <c r="FY206">
        <f t="shared" si="395"/>
        <v>0.22883410000000004</v>
      </c>
      <c r="FZ206">
        <f t="shared" si="396"/>
        <v>-2.8341799999999973E-2</v>
      </c>
      <c r="GA206">
        <f t="shared" si="397"/>
        <v>-2.4041699999999999E-2</v>
      </c>
      <c r="GB206">
        <f t="shared" si="398"/>
        <v>1.1000000000000014</v>
      </c>
      <c r="GC206">
        <f t="shared" si="399"/>
        <v>0</v>
      </c>
      <c r="GD206">
        <f t="shared" si="400"/>
        <v>0.31639149999999999</v>
      </c>
      <c r="GE206">
        <f t="shared" si="401"/>
        <v>4.9738300000000013E-2</v>
      </c>
      <c r="GF206">
        <f t="shared" si="402"/>
        <v>6.8240299999999976E-2</v>
      </c>
      <c r="GG206">
        <f t="shared" si="403"/>
        <v>0.17302890000000026</v>
      </c>
      <c r="GH206">
        <f t="shared" si="404"/>
        <v>0.43452530000000006</v>
      </c>
      <c r="GI206">
        <f t="shared" si="405"/>
        <v>-7.1933299999999978E-2</v>
      </c>
      <c r="GJ206">
        <f t="shared" si="406"/>
        <v>0.10367419999999999</v>
      </c>
      <c r="GK206">
        <f t="shared" si="407"/>
        <v>-2.6645999999999961E-3</v>
      </c>
    </row>
    <row r="207" spans="1:193" x14ac:dyDescent="0.25">
      <c r="A207" t="s">
        <v>549</v>
      </c>
      <c r="B207">
        <v>23.2</v>
      </c>
      <c r="C207">
        <v>0.5</v>
      </c>
      <c r="D207">
        <v>0.69006279999999998</v>
      </c>
      <c r="E207">
        <v>1.5186099</v>
      </c>
      <c r="F207">
        <v>0.6906582</v>
      </c>
      <c r="G207">
        <v>16.0542221</v>
      </c>
      <c r="H207">
        <v>1.0250337</v>
      </c>
      <c r="I207">
        <v>1.9489536999999999</v>
      </c>
      <c r="J207">
        <v>0.65653989999999995</v>
      </c>
      <c r="K207">
        <v>0.11591799999999999</v>
      </c>
      <c r="L207" s="2">
        <v>23.1</v>
      </c>
      <c r="M207" s="2">
        <v>0.5</v>
      </c>
      <c r="N207" s="2">
        <v>0.68977089999999996</v>
      </c>
      <c r="O207" s="2">
        <v>1.5186099</v>
      </c>
      <c r="P207" s="2">
        <v>0.68271009999999999</v>
      </c>
      <c r="Q207" s="2">
        <v>16.0542221</v>
      </c>
      <c r="R207" s="2">
        <v>0.99405379999999999</v>
      </c>
      <c r="S207" s="2">
        <v>1.9344711000000001</v>
      </c>
      <c r="T207" s="2">
        <v>0.64395550000000001</v>
      </c>
      <c r="U207" s="2">
        <v>0.11591799999999999</v>
      </c>
      <c r="V207" s="2">
        <v>19.100000000000001</v>
      </c>
      <c r="W207" s="2">
        <v>0.5</v>
      </c>
      <c r="X207" s="2">
        <v>0.57606139999999995</v>
      </c>
      <c r="Y207" s="2">
        <v>1.2454461999999999</v>
      </c>
      <c r="Z207" s="2">
        <v>0.63074249999999998</v>
      </c>
      <c r="AA207" s="2">
        <v>12.802910799999999</v>
      </c>
      <c r="AB207" s="2">
        <v>0.81975109999999995</v>
      </c>
      <c r="AC207" s="2">
        <v>1.8540667</v>
      </c>
      <c r="AD207" s="2">
        <v>0.58181240000000001</v>
      </c>
      <c r="AE207" s="2">
        <v>9.7025600000000004E-2</v>
      </c>
      <c r="AF207" s="2">
        <v>23.1</v>
      </c>
      <c r="AG207" s="2">
        <v>0.5</v>
      </c>
      <c r="AH207" s="2">
        <v>0.69004569999999998</v>
      </c>
      <c r="AI207" s="2">
        <v>1.5185702999999999</v>
      </c>
      <c r="AJ207" s="2">
        <v>0.6905521</v>
      </c>
      <c r="AK207" s="2">
        <v>16.053771999999999</v>
      </c>
      <c r="AL207" s="2">
        <v>1.0248615000000001</v>
      </c>
      <c r="AM207" s="2">
        <v>1.9486749000000001</v>
      </c>
      <c r="AN207" s="2">
        <v>0.65643750000000001</v>
      </c>
      <c r="AO207" s="2">
        <v>0.11591799999999999</v>
      </c>
      <c r="AP207" s="2">
        <v>21.9</v>
      </c>
      <c r="AQ207" s="2">
        <v>0.5</v>
      </c>
      <c r="AR207" s="2">
        <v>0.668956</v>
      </c>
      <c r="AS207" s="2">
        <v>1.4596727</v>
      </c>
      <c r="AT207" s="2">
        <v>0.67981829999999999</v>
      </c>
      <c r="AU207" s="2">
        <v>15.0537577</v>
      </c>
      <c r="AV207" s="2">
        <v>0.84003709999999998</v>
      </c>
      <c r="AW207" s="2">
        <v>2.015352</v>
      </c>
      <c r="AX207" s="2">
        <v>0.61593120000000001</v>
      </c>
      <c r="AY207" s="2">
        <v>0.11906899999999999</v>
      </c>
      <c r="AZ207" s="2">
        <v>18.5</v>
      </c>
      <c r="BA207" s="2">
        <v>0.5</v>
      </c>
      <c r="BB207" s="2">
        <v>0.63224329999999995</v>
      </c>
      <c r="BC207" s="2">
        <v>0.78398020000000002</v>
      </c>
      <c r="BD207" s="2">
        <v>0.24571090000000001</v>
      </c>
      <c r="BE207" s="2">
        <v>14.4865847</v>
      </c>
      <c r="BF207" s="2">
        <v>0.93219070000000004</v>
      </c>
      <c r="BG207" s="2">
        <v>0.4251685</v>
      </c>
      <c r="BH207" s="2">
        <v>0.43863039999999998</v>
      </c>
      <c r="BI207" s="2">
        <v>0.10620300000000001</v>
      </c>
      <c r="BJ207" s="2">
        <v>23</v>
      </c>
      <c r="BK207" s="2">
        <v>0.5</v>
      </c>
      <c r="BL207" s="2">
        <v>0.68928529999999999</v>
      </c>
      <c r="BM207" s="2">
        <v>1.5123180000000001</v>
      </c>
      <c r="BN207" s="2">
        <v>0.67890240000000002</v>
      </c>
      <c r="BO207" s="2">
        <v>15.970233</v>
      </c>
      <c r="BP207" s="2">
        <v>1.0137004999999999</v>
      </c>
      <c r="BQ207" s="2">
        <v>1.9133180000000001</v>
      </c>
      <c r="BR207" s="2">
        <v>0.64671769999999995</v>
      </c>
      <c r="BS207" s="2">
        <v>0.11591799999999999</v>
      </c>
      <c r="BT207" s="2">
        <v>16.8</v>
      </c>
      <c r="BU207" s="2">
        <v>0.5</v>
      </c>
      <c r="BV207" s="2">
        <v>0.8837216</v>
      </c>
      <c r="BW207" s="2">
        <v>1.3264053</v>
      </c>
      <c r="BX207" s="2">
        <v>0.60782159999999996</v>
      </c>
      <c r="BY207" s="2">
        <v>10.458808899999999</v>
      </c>
      <c r="BZ207" s="2">
        <v>1.1681242999999999</v>
      </c>
      <c r="CA207" s="2">
        <v>1.2418366999999999</v>
      </c>
      <c r="CB207" s="2">
        <v>0.60390880000000002</v>
      </c>
      <c r="CC207" s="2">
        <v>9.3340500000000007E-2</v>
      </c>
      <c r="CD207" s="2">
        <v>21.3</v>
      </c>
      <c r="CE207" s="2">
        <v>0.5</v>
      </c>
      <c r="CF207" s="2">
        <v>0.22513079999999999</v>
      </c>
      <c r="CG207" s="2">
        <v>1.4561520999999999</v>
      </c>
      <c r="CH207" s="2">
        <v>0.67531730000000001</v>
      </c>
      <c r="CI207" s="2">
        <v>15.3150148</v>
      </c>
      <c r="CJ207" s="2">
        <v>0.31429679999999999</v>
      </c>
      <c r="CK207" s="2">
        <v>2.2056426999999998</v>
      </c>
      <c r="CL207" s="2">
        <v>0.4967665</v>
      </c>
      <c r="CM207" s="2">
        <v>0.11906899999999999</v>
      </c>
      <c r="CO207" t="str">
        <f t="shared" si="307"/>
        <v>OR_Lane9004</v>
      </c>
      <c r="CP207">
        <f t="shared" si="308"/>
        <v>23.2</v>
      </c>
      <c r="CQ207">
        <f t="shared" si="309"/>
        <v>0.5</v>
      </c>
      <c r="CR207">
        <f t="shared" si="310"/>
        <v>0.69006279999999998</v>
      </c>
      <c r="CS207">
        <f t="shared" si="311"/>
        <v>1.5186099</v>
      </c>
      <c r="CT207">
        <f t="shared" si="312"/>
        <v>0.6906582</v>
      </c>
      <c r="CU207">
        <f t="shared" si="313"/>
        <v>16.0542221</v>
      </c>
      <c r="CV207">
        <f t="shared" si="314"/>
        <v>1.0250337</v>
      </c>
      <c r="CW207">
        <f t="shared" si="315"/>
        <v>1.9489536999999999</v>
      </c>
      <c r="CX207">
        <f t="shared" si="316"/>
        <v>0.65653989999999995</v>
      </c>
      <c r="CY207">
        <f t="shared" si="317"/>
        <v>0.11591799999999999</v>
      </c>
      <c r="CZ207">
        <f t="shared" si="318"/>
        <v>4.4000000000000092</v>
      </c>
      <c r="DA207">
        <f t="shared" si="319"/>
        <v>0.5</v>
      </c>
      <c r="DB207">
        <f t="shared" si="320"/>
        <v>0.22477539999999996</v>
      </c>
      <c r="DC207">
        <f t="shared" si="321"/>
        <v>0.1908854000000002</v>
      </c>
      <c r="DD207">
        <f t="shared" si="322"/>
        <v>5.6967799999999902E-2</v>
      </c>
      <c r="DE207">
        <f t="shared" si="323"/>
        <v>3.8157492999999949</v>
      </c>
      <c r="DF207">
        <f t="shared" si="324"/>
        <v>-6.8220100000000672E-2</v>
      </c>
      <c r="DG207">
        <f t="shared" si="325"/>
        <v>-0.10414529999999966</v>
      </c>
      <c r="DH207">
        <f t="shared" si="326"/>
        <v>8.8380700000000312E-2</v>
      </c>
      <c r="DI207">
        <f t="shared" si="327"/>
        <v>7.1035100000000032E-2</v>
      </c>
      <c r="DJ207">
        <f t="shared" si="328"/>
        <v>9.9999999999997868E-2</v>
      </c>
      <c r="DK207">
        <f t="shared" si="329"/>
        <v>0</v>
      </c>
      <c r="DL207">
        <f t="shared" si="330"/>
        <v>2.9190000000001159E-4</v>
      </c>
      <c r="DM207">
        <f t="shared" si="331"/>
        <v>0</v>
      </c>
      <c r="DN207">
        <f t="shared" si="332"/>
        <v>7.9481000000000135E-3</v>
      </c>
      <c r="DO207">
        <f t="shared" si="333"/>
        <v>0</v>
      </c>
      <c r="DP207">
        <f t="shared" si="334"/>
        <v>3.097990000000006E-2</v>
      </c>
      <c r="DQ207">
        <f t="shared" si="335"/>
        <v>1.448259999999979E-2</v>
      </c>
      <c r="DR207">
        <f t="shared" si="336"/>
        <v>1.258439999999994E-2</v>
      </c>
      <c r="DS207">
        <f t="shared" si="337"/>
        <v>0</v>
      </c>
      <c r="DT207">
        <f t="shared" si="338"/>
        <v>4.0999999999999979</v>
      </c>
      <c r="DU207">
        <f t="shared" si="339"/>
        <v>0</v>
      </c>
      <c r="DV207">
        <f t="shared" si="340"/>
        <v>0.11400140000000003</v>
      </c>
      <c r="DW207">
        <f t="shared" si="341"/>
        <v>0.27316370000000001</v>
      </c>
      <c r="DX207">
        <f t="shared" si="342"/>
        <v>5.9915700000000016E-2</v>
      </c>
      <c r="DY207">
        <f t="shared" si="343"/>
        <v>3.2513113000000011</v>
      </c>
      <c r="DZ207">
        <f t="shared" si="344"/>
        <v>0.20528260000000009</v>
      </c>
      <c r="EA207">
        <f t="shared" si="345"/>
        <v>9.4886999999999944E-2</v>
      </c>
      <c r="EB207">
        <f t="shared" si="346"/>
        <v>7.4727499999999947E-2</v>
      </c>
      <c r="EC207">
        <f t="shared" si="347"/>
        <v>1.889239999999999E-2</v>
      </c>
      <c r="ED207">
        <f t="shared" si="348"/>
        <v>9.9999999999997868E-2</v>
      </c>
      <c r="EE207">
        <f t="shared" si="349"/>
        <v>0</v>
      </c>
      <c r="EF207">
        <f t="shared" si="350"/>
        <v>1.7099999999992122E-5</v>
      </c>
      <c r="EG207">
        <f t="shared" si="351"/>
        <v>3.9600000000028501E-5</v>
      </c>
      <c r="EH207">
        <f t="shared" si="352"/>
        <v>1.0609999999999786E-4</v>
      </c>
      <c r="EI207">
        <f t="shared" si="353"/>
        <v>4.5010000000189621E-4</v>
      </c>
      <c r="EJ207">
        <f t="shared" si="354"/>
        <v>1.7219999999995572E-4</v>
      </c>
      <c r="EK207">
        <f t="shared" si="355"/>
        <v>2.7879999999980143E-4</v>
      </c>
      <c r="EL207">
        <f t="shared" si="356"/>
        <v>1.0239999999994698E-4</v>
      </c>
      <c r="EM207">
        <f t="shared" si="357"/>
        <v>0</v>
      </c>
      <c r="EN207">
        <f t="shared" si="358"/>
        <v>1.3000000000000007</v>
      </c>
      <c r="EO207">
        <f t="shared" si="359"/>
        <v>0</v>
      </c>
      <c r="EP207">
        <f t="shared" si="360"/>
        <v>2.1106799999999981E-2</v>
      </c>
      <c r="EQ207">
        <f t="shared" si="361"/>
        <v>5.8937199999999912E-2</v>
      </c>
      <c r="ER207">
        <f t="shared" si="362"/>
        <v>1.0839900000000013E-2</v>
      </c>
      <c r="ES207">
        <f t="shared" si="363"/>
        <v>1.0004644000000003</v>
      </c>
      <c r="ET207">
        <f t="shared" si="364"/>
        <v>0.18499660000000007</v>
      </c>
      <c r="EU207">
        <f t="shared" si="365"/>
        <v>-6.6398300000000132E-2</v>
      </c>
      <c r="EV207">
        <f t="shared" si="366"/>
        <v>4.0608699999999942E-2</v>
      </c>
      <c r="EW207">
        <f t="shared" si="367"/>
        <v>-3.151000000000001E-3</v>
      </c>
      <c r="EX207">
        <f t="shared" si="368"/>
        <v>4.6999999999999993</v>
      </c>
      <c r="EY207">
        <f t="shared" si="369"/>
        <v>0</v>
      </c>
      <c r="EZ207">
        <f t="shared" si="370"/>
        <v>5.7819500000000024E-2</v>
      </c>
      <c r="FA207">
        <f t="shared" si="371"/>
        <v>0.73462969999999994</v>
      </c>
      <c r="FB207">
        <f t="shared" si="372"/>
        <v>0.44494729999999999</v>
      </c>
      <c r="FC207">
        <f t="shared" si="373"/>
        <v>1.5676374000000006</v>
      </c>
      <c r="FD207">
        <f t="shared" si="374"/>
        <v>9.2843000000000009E-2</v>
      </c>
      <c r="FE207">
        <f t="shared" si="375"/>
        <v>1.5237851999999998</v>
      </c>
      <c r="FF207">
        <f t="shared" si="376"/>
        <v>0.21790949999999998</v>
      </c>
      <c r="FG207">
        <f t="shared" si="377"/>
        <v>9.7149999999999875E-3</v>
      </c>
      <c r="FH207">
        <f t="shared" si="378"/>
        <v>0.19999999999999929</v>
      </c>
      <c r="FI207">
        <f t="shared" si="379"/>
        <v>0</v>
      </c>
      <c r="FJ207">
        <f t="shared" si="380"/>
        <v>7.7749999999998654E-4</v>
      </c>
      <c r="FK207">
        <f t="shared" si="381"/>
        <v>6.2918999999999059E-3</v>
      </c>
      <c r="FL207">
        <f t="shared" si="382"/>
        <v>1.1755799999999983E-2</v>
      </c>
      <c r="FM207">
        <f t="shared" si="383"/>
        <v>8.398910000000015E-2</v>
      </c>
      <c r="FN207">
        <f t="shared" si="384"/>
        <v>1.1333200000000154E-2</v>
      </c>
      <c r="FO207">
        <f t="shared" si="385"/>
        <v>3.5635699999999826E-2</v>
      </c>
      <c r="FP207">
        <f t="shared" si="386"/>
        <v>9.8222000000000032E-3</v>
      </c>
      <c r="FQ207">
        <f t="shared" si="387"/>
        <v>0</v>
      </c>
      <c r="FR207">
        <f t="shared" si="388"/>
        <v>6.3999999999999986</v>
      </c>
      <c r="FS207">
        <f t="shared" si="389"/>
        <v>0</v>
      </c>
      <c r="FT207">
        <f t="shared" si="390"/>
        <v>-0.19365880000000002</v>
      </c>
      <c r="FU207">
        <f t="shared" si="391"/>
        <v>0.19220459999999995</v>
      </c>
      <c r="FV207">
        <f t="shared" si="392"/>
        <v>8.2836600000000038E-2</v>
      </c>
      <c r="FW207">
        <f t="shared" si="393"/>
        <v>5.5954132000000012</v>
      </c>
      <c r="FX207">
        <f t="shared" si="394"/>
        <v>-0.14309059999999985</v>
      </c>
      <c r="FY207">
        <f t="shared" si="395"/>
        <v>0.707117</v>
      </c>
      <c r="FZ207">
        <f t="shared" si="396"/>
        <v>5.2631099999999931E-2</v>
      </c>
      <c r="GA207">
        <f t="shared" si="397"/>
        <v>2.2577499999999986E-2</v>
      </c>
      <c r="GB207">
        <f t="shared" si="398"/>
        <v>1.8999999999999986</v>
      </c>
      <c r="GC207">
        <f t="shared" si="399"/>
        <v>0</v>
      </c>
      <c r="GD207">
        <f t="shared" si="400"/>
        <v>0.46493200000000001</v>
      </c>
      <c r="GE207">
        <f t="shared" si="401"/>
        <v>6.2457800000000008E-2</v>
      </c>
      <c r="GF207">
        <f t="shared" si="402"/>
        <v>1.5340899999999991E-2</v>
      </c>
      <c r="GG207">
        <f t="shared" si="403"/>
        <v>0.73920730000000034</v>
      </c>
      <c r="GH207">
        <f t="shared" si="404"/>
        <v>0.71073690000000012</v>
      </c>
      <c r="GI207">
        <f t="shared" si="405"/>
        <v>-0.25668899999999994</v>
      </c>
      <c r="GJ207">
        <f t="shared" si="406"/>
        <v>0.15977339999999995</v>
      </c>
      <c r="GK207">
        <f t="shared" si="407"/>
        <v>-3.151000000000001E-3</v>
      </c>
    </row>
    <row r="208" spans="1:193" x14ac:dyDescent="0.25">
      <c r="A208" t="s">
        <v>550</v>
      </c>
      <c r="B208">
        <v>26.1</v>
      </c>
      <c r="C208">
        <v>0.5</v>
      </c>
      <c r="D208">
        <v>0.55220919999999996</v>
      </c>
      <c r="E208">
        <v>2.3139677000000001</v>
      </c>
      <c r="F208">
        <v>0.75669339999999996</v>
      </c>
      <c r="G208">
        <v>19.067451500000001</v>
      </c>
      <c r="H208">
        <v>1.1895772</v>
      </c>
      <c r="I208">
        <v>1.1910464000000001</v>
      </c>
      <c r="J208">
        <v>0.40140940000000003</v>
      </c>
      <c r="K208">
        <v>0.19431090000000001</v>
      </c>
      <c r="L208" s="2">
        <v>26.1</v>
      </c>
      <c r="M208" s="2">
        <v>0.5</v>
      </c>
      <c r="N208" s="2">
        <v>0.55168870000000003</v>
      </c>
      <c r="O208" s="2">
        <v>2.3139677000000001</v>
      </c>
      <c r="P208" s="2">
        <v>0.74378560000000005</v>
      </c>
      <c r="Q208" s="2">
        <v>19.067451500000001</v>
      </c>
      <c r="R208" s="2">
        <v>1.1609316999999999</v>
      </c>
      <c r="S208" s="2">
        <v>1.1806315000000001</v>
      </c>
      <c r="T208" s="2">
        <v>0.39360719999999999</v>
      </c>
      <c r="U208" s="2">
        <v>0.19431090000000001</v>
      </c>
      <c r="V208" s="2">
        <v>23.8</v>
      </c>
      <c r="W208" s="2">
        <v>0.5</v>
      </c>
      <c r="X208" s="2">
        <v>0.77967909999999996</v>
      </c>
      <c r="Y208" s="2">
        <v>2.2503755000000001</v>
      </c>
      <c r="Z208" s="2">
        <v>0.8134091</v>
      </c>
      <c r="AA208" s="2">
        <v>16.191032400000001</v>
      </c>
      <c r="AB208" s="2">
        <v>1.5862259999999999</v>
      </c>
      <c r="AC208" s="2">
        <v>0.96290359999999997</v>
      </c>
      <c r="AD208" s="2">
        <v>0.54614819999999997</v>
      </c>
      <c r="AE208" s="2">
        <v>0.17563809999999999</v>
      </c>
      <c r="AF208" s="2">
        <v>26.1</v>
      </c>
      <c r="AG208" s="2">
        <v>0.5</v>
      </c>
      <c r="AH208" s="2">
        <v>0.55217050000000001</v>
      </c>
      <c r="AI208" s="2">
        <v>2.3138065000000001</v>
      </c>
      <c r="AJ208" s="2">
        <v>0.75660090000000002</v>
      </c>
      <c r="AK208" s="2">
        <v>19.066112499999999</v>
      </c>
      <c r="AL208" s="2">
        <v>1.1894583000000001</v>
      </c>
      <c r="AM208" s="2">
        <v>1.1908685000000001</v>
      </c>
      <c r="AN208" s="2">
        <v>0.40136709999999998</v>
      </c>
      <c r="AO208" s="2">
        <v>0.19431090000000001</v>
      </c>
      <c r="AP208" s="2">
        <v>24.8</v>
      </c>
      <c r="AQ208" s="2">
        <v>0.5</v>
      </c>
      <c r="AR208" s="2">
        <v>0.51063060000000005</v>
      </c>
      <c r="AS208" s="2">
        <v>2.2574991999999998</v>
      </c>
      <c r="AT208" s="2">
        <v>0.59455270000000005</v>
      </c>
      <c r="AU208" s="2">
        <v>18.572542200000001</v>
      </c>
      <c r="AV208" s="2">
        <v>0.81066760000000004</v>
      </c>
      <c r="AW208" s="2">
        <v>1.0825113</v>
      </c>
      <c r="AX208" s="2">
        <v>0.30248619999999998</v>
      </c>
      <c r="AY208" s="2">
        <v>0.19431090000000001</v>
      </c>
      <c r="AZ208" s="2">
        <v>19.5</v>
      </c>
      <c r="BA208" s="2">
        <v>0.5</v>
      </c>
      <c r="BB208" s="2">
        <v>0.7958056</v>
      </c>
      <c r="BC208" s="2">
        <v>0.51648660000000002</v>
      </c>
      <c r="BD208" s="2">
        <v>0.56685640000000004</v>
      </c>
      <c r="BE208" s="2">
        <v>14.8018999</v>
      </c>
      <c r="BF208" s="2">
        <v>1.4520580000000001</v>
      </c>
      <c r="BG208" s="2">
        <v>0.26043909999999998</v>
      </c>
      <c r="BH208" s="2">
        <v>0.48760100000000001</v>
      </c>
      <c r="BI208" s="2">
        <v>0.17724490000000001</v>
      </c>
      <c r="BJ208" s="2">
        <v>26</v>
      </c>
      <c r="BK208" s="2">
        <v>0.5</v>
      </c>
      <c r="BL208" s="2">
        <v>0.55179699999999998</v>
      </c>
      <c r="BM208" s="2">
        <v>2.3118696000000001</v>
      </c>
      <c r="BN208" s="2">
        <v>0.74888149999999998</v>
      </c>
      <c r="BO208" s="2">
        <v>19.037660599999999</v>
      </c>
      <c r="BP208" s="2">
        <v>1.1827806000000001</v>
      </c>
      <c r="BQ208" s="2">
        <v>1.1722606</v>
      </c>
      <c r="BR208" s="2">
        <v>0.39742650000000002</v>
      </c>
      <c r="BS208" s="2">
        <v>0.19431090000000001</v>
      </c>
      <c r="BT208" s="2">
        <v>12.6</v>
      </c>
      <c r="BU208" s="2">
        <v>0.5</v>
      </c>
      <c r="BV208" s="2">
        <v>0.22963639999999999</v>
      </c>
      <c r="BW208" s="2">
        <v>1.9661169999999999</v>
      </c>
      <c r="BX208" s="2">
        <v>0.73031290000000004</v>
      </c>
      <c r="BY208" s="2">
        <v>6.3802896000000002</v>
      </c>
      <c r="BZ208" s="2">
        <v>1.0848598</v>
      </c>
      <c r="CA208" s="2">
        <v>1.2168112</v>
      </c>
      <c r="CB208" s="2">
        <v>0.37908829999999999</v>
      </c>
      <c r="CC208" s="2">
        <v>0.19348850000000001</v>
      </c>
      <c r="CD208" s="2">
        <v>25.1</v>
      </c>
      <c r="CE208" s="2">
        <v>0.5</v>
      </c>
      <c r="CF208" s="2">
        <v>0.3991362</v>
      </c>
      <c r="CG208" s="2">
        <v>2.2951579</v>
      </c>
      <c r="CH208" s="2">
        <v>0.59742779999999995</v>
      </c>
      <c r="CI208" s="2">
        <v>18.9595585</v>
      </c>
      <c r="CJ208" s="2">
        <v>0.75246210000000002</v>
      </c>
      <c r="CK208" s="2">
        <v>1.1649195000000001</v>
      </c>
      <c r="CL208" s="2">
        <v>0.306871</v>
      </c>
      <c r="CM208" s="2">
        <v>0.19431090000000001</v>
      </c>
      <c r="CO208" t="str">
        <f t="shared" si="307"/>
        <v>OR_Multnomah0080</v>
      </c>
      <c r="CP208">
        <f t="shared" si="308"/>
        <v>26.1</v>
      </c>
      <c r="CQ208">
        <f t="shared" si="309"/>
        <v>0.5</v>
      </c>
      <c r="CR208">
        <f t="shared" si="310"/>
        <v>0.55220919999999996</v>
      </c>
      <c r="CS208">
        <f t="shared" si="311"/>
        <v>2.3139677000000001</v>
      </c>
      <c r="CT208">
        <f t="shared" si="312"/>
        <v>0.75669339999999996</v>
      </c>
      <c r="CU208">
        <f t="shared" si="313"/>
        <v>19.067451500000001</v>
      </c>
      <c r="CV208">
        <f t="shared" si="314"/>
        <v>1.1895772</v>
      </c>
      <c r="CW208">
        <f t="shared" si="315"/>
        <v>1.1910464000000001</v>
      </c>
      <c r="CX208">
        <f t="shared" si="316"/>
        <v>0.40140940000000003</v>
      </c>
      <c r="CY208">
        <f t="shared" si="317"/>
        <v>0.19431090000000001</v>
      </c>
      <c r="CZ208">
        <f t="shared" si="318"/>
        <v>1.2999999999999972</v>
      </c>
      <c r="DA208">
        <f t="shared" si="319"/>
        <v>0.5</v>
      </c>
      <c r="DB208">
        <f t="shared" si="320"/>
        <v>0.50507970000000024</v>
      </c>
      <c r="DC208">
        <f t="shared" si="321"/>
        <v>2.7506099999999645E-2</v>
      </c>
      <c r="DD208">
        <f t="shared" si="322"/>
        <v>0.2549731000000004</v>
      </c>
      <c r="DE208">
        <f t="shared" si="323"/>
        <v>-1.3956133000000008</v>
      </c>
      <c r="DF208">
        <f t="shared" si="324"/>
        <v>0.89240370000000013</v>
      </c>
      <c r="DG208">
        <f t="shared" si="325"/>
        <v>-0.10597950000000034</v>
      </c>
      <c r="DH208">
        <f t="shared" si="326"/>
        <v>0.40472969999999975</v>
      </c>
      <c r="DI208">
        <f t="shared" si="327"/>
        <v>0.15774969999999999</v>
      </c>
      <c r="DJ208">
        <f t="shared" si="328"/>
        <v>0</v>
      </c>
      <c r="DK208">
        <f t="shared" si="329"/>
        <v>0</v>
      </c>
      <c r="DL208">
        <f t="shared" si="330"/>
        <v>5.204999999999238E-4</v>
      </c>
      <c r="DM208">
        <f t="shared" si="331"/>
        <v>0</v>
      </c>
      <c r="DN208">
        <f t="shared" si="332"/>
        <v>1.2907799999999914E-2</v>
      </c>
      <c r="DO208">
        <f t="shared" si="333"/>
        <v>0</v>
      </c>
      <c r="DP208">
        <f t="shared" si="334"/>
        <v>2.8645500000000101E-2</v>
      </c>
      <c r="DQ208">
        <f t="shared" si="335"/>
        <v>1.0414900000000005E-2</v>
      </c>
      <c r="DR208">
        <f t="shared" si="336"/>
        <v>7.8022000000000369E-3</v>
      </c>
      <c r="DS208">
        <f t="shared" si="337"/>
        <v>0</v>
      </c>
      <c r="DT208">
        <f t="shared" si="338"/>
        <v>2.3000000000000007</v>
      </c>
      <c r="DU208">
        <f t="shared" si="339"/>
        <v>0</v>
      </c>
      <c r="DV208">
        <f t="shared" si="340"/>
        <v>-0.2274699</v>
      </c>
      <c r="DW208">
        <f t="shared" si="341"/>
        <v>6.3592199999999988E-2</v>
      </c>
      <c r="DX208">
        <f t="shared" si="342"/>
        <v>-5.6715700000000036E-2</v>
      </c>
      <c r="DY208">
        <f t="shared" si="343"/>
        <v>2.8764190999999997</v>
      </c>
      <c r="DZ208">
        <f t="shared" si="344"/>
        <v>-0.39664879999999991</v>
      </c>
      <c r="EA208">
        <f t="shared" si="345"/>
        <v>0.22814280000000009</v>
      </c>
      <c r="EB208">
        <f t="shared" si="346"/>
        <v>-0.14473879999999995</v>
      </c>
      <c r="EC208">
        <f t="shared" si="347"/>
        <v>1.8672800000000017E-2</v>
      </c>
      <c r="ED208">
        <f t="shared" si="348"/>
        <v>0</v>
      </c>
      <c r="EE208">
        <f t="shared" si="349"/>
        <v>0</v>
      </c>
      <c r="EF208">
        <f t="shared" si="350"/>
        <v>3.869999999994711E-5</v>
      </c>
      <c r="EG208">
        <f t="shared" si="351"/>
        <v>1.6119999999997248E-4</v>
      </c>
      <c r="EH208">
        <f t="shared" si="352"/>
        <v>9.2499999999939853E-5</v>
      </c>
      <c r="EI208">
        <f t="shared" si="353"/>
        <v>1.3390000000015334E-3</v>
      </c>
      <c r="EJ208">
        <f t="shared" si="354"/>
        <v>1.1889999999992185E-4</v>
      </c>
      <c r="EK208">
        <f t="shared" si="355"/>
        <v>1.778999999999531E-4</v>
      </c>
      <c r="EL208">
        <f t="shared" si="356"/>
        <v>4.230000000005063E-5</v>
      </c>
      <c r="EM208">
        <f t="shared" si="357"/>
        <v>0</v>
      </c>
      <c r="EN208">
        <f t="shared" si="358"/>
        <v>1.3000000000000007</v>
      </c>
      <c r="EO208">
        <f t="shared" si="359"/>
        <v>0</v>
      </c>
      <c r="EP208">
        <f t="shared" si="360"/>
        <v>4.157859999999991E-2</v>
      </c>
      <c r="EQ208">
        <f t="shared" si="361"/>
        <v>5.6468500000000255E-2</v>
      </c>
      <c r="ER208">
        <f t="shared" si="362"/>
        <v>0.16214069999999992</v>
      </c>
      <c r="ES208">
        <f t="shared" si="363"/>
        <v>0.49490929999999977</v>
      </c>
      <c r="ET208">
        <f t="shared" si="364"/>
        <v>0.37890959999999996</v>
      </c>
      <c r="EU208">
        <f t="shared" si="365"/>
        <v>0.10853510000000011</v>
      </c>
      <c r="EV208">
        <f t="shared" si="366"/>
        <v>9.8923200000000044E-2</v>
      </c>
      <c r="EW208">
        <f t="shared" si="367"/>
        <v>0</v>
      </c>
      <c r="EX208">
        <f t="shared" si="368"/>
        <v>6.6000000000000014</v>
      </c>
      <c r="EY208">
        <f t="shared" si="369"/>
        <v>0</v>
      </c>
      <c r="EZ208">
        <f t="shared" si="370"/>
        <v>-0.24359640000000005</v>
      </c>
      <c r="FA208">
        <f t="shared" si="371"/>
        <v>1.7974811000000002</v>
      </c>
      <c r="FB208">
        <f t="shared" si="372"/>
        <v>0.18983699999999992</v>
      </c>
      <c r="FC208">
        <f t="shared" si="373"/>
        <v>4.2655516000000002</v>
      </c>
      <c r="FD208">
        <f t="shared" si="374"/>
        <v>-0.26248080000000007</v>
      </c>
      <c r="FE208">
        <f t="shared" si="375"/>
        <v>0.93060730000000014</v>
      </c>
      <c r="FF208">
        <f t="shared" si="376"/>
        <v>-8.6191599999999979E-2</v>
      </c>
      <c r="FG208">
        <f t="shared" si="377"/>
        <v>1.7065999999999998E-2</v>
      </c>
      <c r="FH208">
        <f t="shared" si="378"/>
        <v>0.10000000000000142</v>
      </c>
      <c r="FI208">
        <f t="shared" si="379"/>
        <v>0</v>
      </c>
      <c r="FJ208">
        <f t="shared" si="380"/>
        <v>4.121999999999737E-4</v>
      </c>
      <c r="FK208">
        <f t="shared" si="381"/>
        <v>2.0980999999999916E-3</v>
      </c>
      <c r="FL208">
        <f t="shared" si="382"/>
        <v>7.8118999999999827E-3</v>
      </c>
      <c r="FM208">
        <f t="shared" si="383"/>
        <v>2.9790900000001841E-2</v>
      </c>
      <c r="FN208">
        <f t="shared" si="384"/>
        <v>6.7965999999999305E-3</v>
      </c>
      <c r="FO208">
        <f t="shared" si="385"/>
        <v>1.8785800000000075E-2</v>
      </c>
      <c r="FP208">
        <f t="shared" si="386"/>
        <v>3.9829000000000114E-3</v>
      </c>
      <c r="FQ208">
        <f t="shared" si="387"/>
        <v>0</v>
      </c>
      <c r="FR208">
        <f t="shared" si="388"/>
        <v>13.500000000000002</v>
      </c>
      <c r="FS208">
        <f t="shared" si="389"/>
        <v>0</v>
      </c>
      <c r="FT208">
        <f t="shared" si="390"/>
        <v>0.32257279999999999</v>
      </c>
      <c r="FU208">
        <f t="shared" si="391"/>
        <v>0.34785070000000018</v>
      </c>
      <c r="FV208">
        <f t="shared" si="392"/>
        <v>2.6380499999999918E-2</v>
      </c>
      <c r="FW208">
        <f t="shared" si="393"/>
        <v>12.6871619</v>
      </c>
      <c r="FX208">
        <f t="shared" si="394"/>
        <v>0.10471739999999996</v>
      </c>
      <c r="FY208">
        <f t="shared" si="395"/>
        <v>-2.5764799999999921E-2</v>
      </c>
      <c r="FZ208">
        <f t="shared" si="396"/>
        <v>2.2321100000000038E-2</v>
      </c>
      <c r="GA208">
        <f t="shared" si="397"/>
        <v>8.2240000000000091E-4</v>
      </c>
      <c r="GB208">
        <f t="shared" si="398"/>
        <v>1</v>
      </c>
      <c r="GC208">
        <f t="shared" si="399"/>
        <v>0</v>
      </c>
      <c r="GD208">
        <f t="shared" si="400"/>
        <v>0.15307299999999996</v>
      </c>
      <c r="GE208">
        <f t="shared" si="401"/>
        <v>1.8809800000000099E-2</v>
      </c>
      <c r="GF208">
        <f t="shared" si="402"/>
        <v>0.15926560000000001</v>
      </c>
      <c r="GG208">
        <f t="shared" si="403"/>
        <v>0.10789300000000068</v>
      </c>
      <c r="GH208">
        <f t="shared" si="404"/>
        <v>0.43711509999999998</v>
      </c>
      <c r="GI208">
        <f t="shared" si="405"/>
        <v>2.6126899999999953E-2</v>
      </c>
      <c r="GJ208">
        <f t="shared" si="406"/>
        <v>9.4538400000000022E-2</v>
      </c>
      <c r="GK208">
        <f t="shared" si="407"/>
        <v>0</v>
      </c>
    </row>
    <row r="209" spans="1:193" x14ac:dyDescent="0.25">
      <c r="A209" t="s">
        <v>551</v>
      </c>
      <c r="B209">
        <v>20.9</v>
      </c>
      <c r="C209">
        <v>0.5</v>
      </c>
      <c r="D209">
        <v>0.73675469999999998</v>
      </c>
      <c r="E209">
        <v>2.0660159999999999</v>
      </c>
      <c r="F209">
        <v>1.3477338999999999</v>
      </c>
      <c r="G209">
        <v>11.3791656</v>
      </c>
      <c r="H209">
        <v>2.4378548000000002</v>
      </c>
      <c r="I209">
        <v>1.5238585</v>
      </c>
      <c r="J209">
        <v>0.75348570000000004</v>
      </c>
      <c r="K209">
        <v>0.16624159999999999</v>
      </c>
      <c r="L209" s="2">
        <v>20.7</v>
      </c>
      <c r="M209" s="2">
        <v>0.5</v>
      </c>
      <c r="N209" s="2">
        <v>0.73618380000000005</v>
      </c>
      <c r="O209" s="2">
        <v>2.0660159999999999</v>
      </c>
      <c r="P209" s="2">
        <v>1.3222141999999999</v>
      </c>
      <c r="Q209" s="2">
        <v>11.3791656</v>
      </c>
      <c r="R209" s="2">
        <v>2.3794016999999998</v>
      </c>
      <c r="S209" s="2">
        <v>1.5107227999999999</v>
      </c>
      <c r="T209" s="2">
        <v>0.73572459999999995</v>
      </c>
      <c r="U209" s="2">
        <v>0.16624159999999999</v>
      </c>
      <c r="V209" s="2">
        <v>19.600000000000001</v>
      </c>
      <c r="W209" s="2">
        <v>0.5</v>
      </c>
      <c r="X209" s="2">
        <v>0.70772950000000001</v>
      </c>
      <c r="Y209" s="2">
        <v>1.9764581999999999</v>
      </c>
      <c r="Z209" s="2">
        <v>1.2873698</v>
      </c>
      <c r="AA209" s="2">
        <v>10.546792999999999</v>
      </c>
      <c r="AB209" s="2">
        <v>2.2831557</v>
      </c>
      <c r="AC209" s="2">
        <v>1.5084141</v>
      </c>
      <c r="AD209" s="2">
        <v>0.70567860000000004</v>
      </c>
      <c r="AE209" s="2">
        <v>0.1529017</v>
      </c>
      <c r="AF209" s="2">
        <v>20.9</v>
      </c>
      <c r="AG209" s="2">
        <v>0.5</v>
      </c>
      <c r="AH209" s="2">
        <v>0.73671330000000002</v>
      </c>
      <c r="AI209" s="2">
        <v>2.0659014999999998</v>
      </c>
      <c r="AJ209" s="2">
        <v>1.3475782000000001</v>
      </c>
      <c r="AK209" s="2">
        <v>11.3785267</v>
      </c>
      <c r="AL209" s="2">
        <v>2.4376109000000001</v>
      </c>
      <c r="AM209" s="2">
        <v>1.5236331999999999</v>
      </c>
      <c r="AN209" s="2">
        <v>0.75341389999999997</v>
      </c>
      <c r="AO209" s="2">
        <v>0.16624159999999999</v>
      </c>
      <c r="AP209" s="2">
        <v>19</v>
      </c>
      <c r="AQ209" s="2">
        <v>0.5</v>
      </c>
      <c r="AR209" s="2">
        <v>0.67998250000000005</v>
      </c>
      <c r="AS209" s="2">
        <v>2.0213234</v>
      </c>
      <c r="AT209" s="2">
        <v>1.027917</v>
      </c>
      <c r="AU209" s="2">
        <v>11.0803843</v>
      </c>
      <c r="AV209" s="2">
        <v>1.6491562</v>
      </c>
      <c r="AW209" s="2">
        <v>1.4277091</v>
      </c>
      <c r="AX209" s="2">
        <v>0.51903809999999995</v>
      </c>
      <c r="AY209" s="2">
        <v>0.1529017</v>
      </c>
      <c r="AZ209" s="2">
        <v>15.6</v>
      </c>
      <c r="BA209" s="2">
        <v>0.5</v>
      </c>
      <c r="BB209" s="2">
        <v>0.8242313</v>
      </c>
      <c r="BC209" s="2">
        <v>0.48752190000000001</v>
      </c>
      <c r="BD209" s="2">
        <v>0.90750580000000003</v>
      </c>
      <c r="BE209" s="2">
        <v>9.4486264999999996</v>
      </c>
      <c r="BF209" s="2">
        <v>2.2209224999999999</v>
      </c>
      <c r="BG209" s="2">
        <v>0.32052619999999998</v>
      </c>
      <c r="BH209" s="2">
        <v>0.76883579999999996</v>
      </c>
      <c r="BI209" s="2">
        <v>0.17119809999999999</v>
      </c>
      <c r="BJ209" s="2">
        <v>20.8</v>
      </c>
      <c r="BK209" s="2">
        <v>0.5</v>
      </c>
      <c r="BL209" s="2">
        <v>0.73605019999999999</v>
      </c>
      <c r="BM209" s="2">
        <v>2.0635557000000002</v>
      </c>
      <c r="BN209" s="2">
        <v>1.3353284999999999</v>
      </c>
      <c r="BO209" s="2">
        <v>11.355154000000001</v>
      </c>
      <c r="BP209" s="2">
        <v>2.4237036999999999</v>
      </c>
      <c r="BQ209" s="2">
        <v>1.4992376999999999</v>
      </c>
      <c r="BR209" s="2">
        <v>0.74823269999999997</v>
      </c>
      <c r="BS209" s="2">
        <v>0.16624159999999999</v>
      </c>
      <c r="BT209" s="2">
        <v>12.5</v>
      </c>
      <c r="BU209" s="2">
        <v>0.5</v>
      </c>
      <c r="BV209" s="2">
        <v>0.38457370000000002</v>
      </c>
      <c r="BW209" s="2">
        <v>1.7715472000000001</v>
      </c>
      <c r="BX209" s="2">
        <v>1.2496513</v>
      </c>
      <c r="BY209" s="2">
        <v>4.0935750000000004</v>
      </c>
      <c r="BZ209" s="2">
        <v>2.3228654999999998</v>
      </c>
      <c r="CA209" s="2">
        <v>1.3657851999999999</v>
      </c>
      <c r="CB209" s="2">
        <v>0.73698810000000003</v>
      </c>
      <c r="CC209" s="2">
        <v>0.14512459999999999</v>
      </c>
      <c r="CD209" s="2">
        <v>19</v>
      </c>
      <c r="CE209" s="2">
        <v>0.5</v>
      </c>
      <c r="CF209" s="2">
        <v>0.52751130000000002</v>
      </c>
      <c r="CG209" s="2">
        <v>2.0475477999999998</v>
      </c>
      <c r="CH209" s="2">
        <v>1.0016959000000001</v>
      </c>
      <c r="CI209" s="2">
        <v>11.3053484</v>
      </c>
      <c r="CJ209" s="2">
        <v>1.5333958999999999</v>
      </c>
      <c r="CK209" s="2">
        <v>1.4904784</v>
      </c>
      <c r="CL209" s="2">
        <v>0.50295160000000005</v>
      </c>
      <c r="CM209" s="2">
        <v>0.16624159999999999</v>
      </c>
      <c r="CO209" t="str">
        <f t="shared" si="307"/>
        <v>OR_Multnomah0246</v>
      </c>
      <c r="CP209">
        <f t="shared" si="308"/>
        <v>20.9</v>
      </c>
      <c r="CQ209">
        <f t="shared" si="309"/>
        <v>0.5</v>
      </c>
      <c r="CR209">
        <f t="shared" si="310"/>
        <v>0.73675469999999998</v>
      </c>
      <c r="CS209">
        <f t="shared" si="311"/>
        <v>2.0660159999999999</v>
      </c>
      <c r="CT209">
        <f t="shared" si="312"/>
        <v>1.3477338999999999</v>
      </c>
      <c r="CU209">
        <f t="shared" si="313"/>
        <v>11.3791656</v>
      </c>
      <c r="CV209">
        <f t="shared" si="314"/>
        <v>2.4378548000000002</v>
      </c>
      <c r="CW209">
        <f t="shared" si="315"/>
        <v>1.5238585</v>
      </c>
      <c r="CX209">
        <f t="shared" si="316"/>
        <v>0.75348570000000004</v>
      </c>
      <c r="CY209">
        <f t="shared" si="317"/>
        <v>0.16624159999999999</v>
      </c>
      <c r="CZ209">
        <f t="shared" si="318"/>
        <v>1.8000000000000114</v>
      </c>
      <c r="DA209">
        <f t="shared" si="319"/>
        <v>0.5</v>
      </c>
      <c r="DB209">
        <f t="shared" si="320"/>
        <v>0.17569270000000026</v>
      </c>
      <c r="DC209">
        <f t="shared" si="321"/>
        <v>3.7759700000000951E-2</v>
      </c>
      <c r="DD209">
        <f t="shared" si="322"/>
        <v>4.512340000000048E-2</v>
      </c>
      <c r="DE209">
        <f t="shared" si="323"/>
        <v>0.93341429999999903</v>
      </c>
      <c r="DF209">
        <f t="shared" si="324"/>
        <v>0.18522849999999824</v>
      </c>
      <c r="DG209">
        <f t="shared" si="325"/>
        <v>-2.0502800000000487E-2</v>
      </c>
      <c r="DH209">
        <f t="shared" si="326"/>
        <v>0.19646349999999968</v>
      </c>
      <c r="DI209">
        <f t="shared" si="327"/>
        <v>0.12340130000000002</v>
      </c>
      <c r="DJ209">
        <f t="shared" si="328"/>
        <v>0.19999999999999929</v>
      </c>
      <c r="DK209">
        <f t="shared" si="329"/>
        <v>0</v>
      </c>
      <c r="DL209">
        <f t="shared" si="330"/>
        <v>5.708999999999298E-4</v>
      </c>
      <c r="DM209">
        <f t="shared" si="331"/>
        <v>0</v>
      </c>
      <c r="DN209">
        <f t="shared" si="332"/>
        <v>2.5519700000000034E-2</v>
      </c>
      <c r="DO209">
        <f t="shared" si="333"/>
        <v>0</v>
      </c>
      <c r="DP209">
        <f t="shared" si="334"/>
        <v>5.8453100000000369E-2</v>
      </c>
      <c r="DQ209">
        <f t="shared" si="335"/>
        <v>1.3135700000000083E-2</v>
      </c>
      <c r="DR209">
        <f t="shared" si="336"/>
        <v>1.7761100000000085E-2</v>
      </c>
      <c r="DS209">
        <f t="shared" si="337"/>
        <v>0</v>
      </c>
      <c r="DT209">
        <f t="shared" si="338"/>
        <v>1.2999999999999972</v>
      </c>
      <c r="DU209">
        <f t="shared" si="339"/>
        <v>0</v>
      </c>
      <c r="DV209">
        <f t="shared" si="340"/>
        <v>2.9025199999999973E-2</v>
      </c>
      <c r="DW209">
        <f t="shared" si="341"/>
        <v>8.955779999999991E-2</v>
      </c>
      <c r="DX209">
        <f t="shared" si="342"/>
        <v>6.0364099999999921E-2</v>
      </c>
      <c r="DY209">
        <f t="shared" si="343"/>
        <v>0.83237260000000113</v>
      </c>
      <c r="DZ209">
        <f t="shared" si="344"/>
        <v>0.1546991000000002</v>
      </c>
      <c r="EA209">
        <f t="shared" si="345"/>
        <v>1.5444400000000025E-2</v>
      </c>
      <c r="EB209">
        <f t="shared" si="346"/>
        <v>4.7807099999999991E-2</v>
      </c>
      <c r="EC209">
        <f t="shared" si="347"/>
        <v>1.3339899999999988E-2</v>
      </c>
      <c r="ED209">
        <f t="shared" si="348"/>
        <v>0</v>
      </c>
      <c r="EE209">
        <f t="shared" si="349"/>
        <v>0</v>
      </c>
      <c r="EF209">
        <f t="shared" si="350"/>
        <v>4.1399999999969239E-5</v>
      </c>
      <c r="EG209">
        <f t="shared" si="351"/>
        <v>1.1450000000001737E-4</v>
      </c>
      <c r="EH209">
        <f t="shared" si="352"/>
        <v>1.5569999999986983E-4</v>
      </c>
      <c r="EI209">
        <f t="shared" si="353"/>
        <v>6.3890000000021985E-4</v>
      </c>
      <c r="EJ209">
        <f t="shared" si="354"/>
        <v>2.4390000000007461E-4</v>
      </c>
      <c r="EK209">
        <f t="shared" si="355"/>
        <v>2.2530000000009487E-4</v>
      </c>
      <c r="EL209">
        <f t="shared" si="356"/>
        <v>7.1800000000066255E-5</v>
      </c>
      <c r="EM209">
        <f t="shared" si="357"/>
        <v>0</v>
      </c>
      <c r="EN209">
        <f t="shared" si="358"/>
        <v>1.8999999999999986</v>
      </c>
      <c r="EO209">
        <f t="shared" si="359"/>
        <v>0</v>
      </c>
      <c r="EP209">
        <f t="shared" si="360"/>
        <v>5.6772199999999939E-2</v>
      </c>
      <c r="EQ209">
        <f t="shared" si="361"/>
        <v>4.469259999999986E-2</v>
      </c>
      <c r="ER209">
        <f t="shared" si="362"/>
        <v>0.31981689999999996</v>
      </c>
      <c r="ES209">
        <f t="shared" si="363"/>
        <v>0.29878129999999992</v>
      </c>
      <c r="ET209">
        <f t="shared" si="364"/>
        <v>0.78869860000000025</v>
      </c>
      <c r="EU209">
        <f t="shared" si="365"/>
        <v>9.6149400000000051E-2</v>
      </c>
      <c r="EV209">
        <f t="shared" si="366"/>
        <v>0.23444760000000009</v>
      </c>
      <c r="EW209">
        <f t="shared" si="367"/>
        <v>1.3339899999999988E-2</v>
      </c>
      <c r="EX209">
        <f t="shared" si="368"/>
        <v>5.2999999999999989</v>
      </c>
      <c r="EY209">
        <f t="shared" si="369"/>
        <v>0</v>
      </c>
      <c r="EZ209">
        <f t="shared" si="370"/>
        <v>-8.7476600000000015E-2</v>
      </c>
      <c r="FA209">
        <f t="shared" si="371"/>
        <v>1.5784940999999999</v>
      </c>
      <c r="FB209">
        <f t="shared" si="372"/>
        <v>0.4402280999999999</v>
      </c>
      <c r="FC209">
        <f t="shared" si="373"/>
        <v>1.9305391000000007</v>
      </c>
      <c r="FD209">
        <f t="shared" si="374"/>
        <v>0.2169323000000003</v>
      </c>
      <c r="FE209">
        <f t="shared" si="375"/>
        <v>1.2033323</v>
      </c>
      <c r="FF209">
        <f t="shared" si="376"/>
        <v>-1.5350099999999922E-2</v>
      </c>
      <c r="FG209">
        <f t="shared" si="377"/>
        <v>-4.9565000000000026E-3</v>
      </c>
      <c r="FH209">
        <f t="shared" si="378"/>
        <v>9.9999999999997868E-2</v>
      </c>
      <c r="FI209">
        <f t="shared" si="379"/>
        <v>0</v>
      </c>
      <c r="FJ209">
        <f t="shared" si="380"/>
        <v>7.044999999999968E-4</v>
      </c>
      <c r="FK209">
        <f t="shared" si="381"/>
        <v>2.4602999999996378E-3</v>
      </c>
      <c r="FL209">
        <f t="shared" si="382"/>
        <v>1.2405400000000011E-2</v>
      </c>
      <c r="FM209">
        <f t="shared" si="383"/>
        <v>2.4011599999999689E-2</v>
      </c>
      <c r="FN209">
        <f t="shared" si="384"/>
        <v>1.4151100000000305E-2</v>
      </c>
      <c r="FO209">
        <f t="shared" si="385"/>
        <v>2.4620800000000109E-2</v>
      </c>
      <c r="FP209">
        <f t="shared" si="386"/>
        <v>5.2530000000000632E-3</v>
      </c>
      <c r="FQ209">
        <f t="shared" si="387"/>
        <v>0</v>
      </c>
      <c r="FR209">
        <f t="shared" si="388"/>
        <v>8.3999999999999986</v>
      </c>
      <c r="FS209">
        <f t="shared" si="389"/>
        <v>0</v>
      </c>
      <c r="FT209">
        <f t="shared" si="390"/>
        <v>0.35218099999999997</v>
      </c>
      <c r="FU209">
        <f t="shared" si="391"/>
        <v>0.29446879999999975</v>
      </c>
      <c r="FV209">
        <f t="shared" si="392"/>
        <v>9.8082599999999909E-2</v>
      </c>
      <c r="FW209">
        <f t="shared" si="393"/>
        <v>7.2855905999999999</v>
      </c>
      <c r="FX209">
        <f t="shared" si="394"/>
        <v>0.11498930000000041</v>
      </c>
      <c r="FY209">
        <f t="shared" si="395"/>
        <v>0.15807330000000008</v>
      </c>
      <c r="FZ209">
        <f t="shared" si="396"/>
        <v>1.6497600000000001E-2</v>
      </c>
      <c r="GA209">
        <f t="shared" si="397"/>
        <v>2.1116999999999997E-2</v>
      </c>
      <c r="GB209">
        <f t="shared" si="398"/>
        <v>1.8999999999999986</v>
      </c>
      <c r="GC209">
        <f t="shared" si="399"/>
        <v>0</v>
      </c>
      <c r="GD209">
        <f t="shared" si="400"/>
        <v>0.20924339999999997</v>
      </c>
      <c r="GE209">
        <f t="shared" si="401"/>
        <v>1.8468200000000046E-2</v>
      </c>
      <c r="GF209">
        <f t="shared" si="402"/>
        <v>0.34603799999999985</v>
      </c>
      <c r="GG209">
        <f t="shared" si="403"/>
        <v>7.3817200000000582E-2</v>
      </c>
      <c r="GH209">
        <f t="shared" si="404"/>
        <v>0.90445890000000029</v>
      </c>
      <c r="GI209">
        <f t="shared" si="405"/>
        <v>3.3380100000000024E-2</v>
      </c>
      <c r="GJ209">
        <f t="shared" si="406"/>
        <v>0.25053409999999998</v>
      </c>
      <c r="GK209">
        <f t="shared" si="407"/>
        <v>0</v>
      </c>
    </row>
    <row r="210" spans="1:193" x14ac:dyDescent="0.25">
      <c r="A210" t="s">
        <v>552</v>
      </c>
      <c r="B210">
        <v>24</v>
      </c>
      <c r="C210">
        <v>0.5</v>
      </c>
      <c r="D210">
        <v>0.46220739999999999</v>
      </c>
      <c r="E210">
        <v>0.83529569999999997</v>
      </c>
      <c r="F210">
        <v>0.66982989999999998</v>
      </c>
      <c r="G210">
        <v>18.569904300000001</v>
      </c>
      <c r="H210">
        <v>0.52402649999999995</v>
      </c>
      <c r="I210">
        <v>1.9488785</v>
      </c>
      <c r="J210">
        <v>0.45388840000000003</v>
      </c>
      <c r="K210">
        <v>3.59668E-2</v>
      </c>
      <c r="L210" s="2">
        <v>23.9</v>
      </c>
      <c r="M210" s="2">
        <v>0.5</v>
      </c>
      <c r="N210" s="2">
        <v>0.45092949999999998</v>
      </c>
      <c r="O210" s="2">
        <v>0.83529569999999997</v>
      </c>
      <c r="P210" s="2">
        <v>0.66486670000000003</v>
      </c>
      <c r="Q210" s="2">
        <v>18.569904300000001</v>
      </c>
      <c r="R210" s="2">
        <v>0.51983429999999997</v>
      </c>
      <c r="S210" s="2">
        <v>1.9346516</v>
      </c>
      <c r="T210" s="2">
        <v>0.45050699999999999</v>
      </c>
      <c r="U210" s="2">
        <v>3.59668E-2</v>
      </c>
      <c r="V210" s="2">
        <v>18.7</v>
      </c>
      <c r="W210" s="2">
        <v>0.5</v>
      </c>
      <c r="X210" s="2">
        <v>0.59514040000000001</v>
      </c>
      <c r="Y210" s="2">
        <v>0.57158580000000003</v>
      </c>
      <c r="Z210" s="2">
        <v>0.55395760000000005</v>
      </c>
      <c r="AA210" s="2">
        <v>14.2323065</v>
      </c>
      <c r="AB210" s="2">
        <v>0.64622400000000002</v>
      </c>
      <c r="AC210" s="2">
        <v>1.2744724999999999</v>
      </c>
      <c r="AD210" s="2">
        <v>0.3184903</v>
      </c>
      <c r="AE210" s="2">
        <v>4.34581E-2</v>
      </c>
      <c r="AF210" s="2">
        <v>23.9</v>
      </c>
      <c r="AG210" s="2">
        <v>0.5</v>
      </c>
      <c r="AH210" s="2">
        <v>0.46216119999999999</v>
      </c>
      <c r="AI210" s="2">
        <v>0.83521219999999996</v>
      </c>
      <c r="AJ210" s="2">
        <v>0.66968530000000004</v>
      </c>
      <c r="AK210" s="2">
        <v>18.568046599999999</v>
      </c>
      <c r="AL210" s="2">
        <v>0.52386929999999998</v>
      </c>
      <c r="AM210" s="2">
        <v>1.9484887</v>
      </c>
      <c r="AN210" s="2">
        <v>0.45378810000000003</v>
      </c>
      <c r="AO210" s="2">
        <v>3.59668E-2</v>
      </c>
      <c r="AP210" s="2">
        <v>23.2</v>
      </c>
      <c r="AQ210" s="2">
        <v>0.5</v>
      </c>
      <c r="AR210" s="2">
        <v>0.4588795</v>
      </c>
      <c r="AS210" s="2">
        <v>0.81115570000000004</v>
      </c>
      <c r="AT210" s="2">
        <v>0.57842119999999997</v>
      </c>
      <c r="AU210" s="2">
        <v>18.319210099999999</v>
      </c>
      <c r="AV210" s="2">
        <v>0.43478480000000003</v>
      </c>
      <c r="AW210" s="2">
        <v>1.6951343999999999</v>
      </c>
      <c r="AX210" s="2">
        <v>0.39087499999999997</v>
      </c>
      <c r="AY210" s="2">
        <v>3.59668E-2</v>
      </c>
      <c r="AZ210" s="2">
        <v>20.6</v>
      </c>
      <c r="BA210" s="2">
        <v>0.5</v>
      </c>
      <c r="BB210" s="2">
        <v>0.83822549999999996</v>
      </c>
      <c r="BC210" s="2">
        <v>0.46106510000000001</v>
      </c>
      <c r="BD210" s="2">
        <v>0.32287470000000001</v>
      </c>
      <c r="BE210" s="2">
        <v>17.0219746</v>
      </c>
      <c r="BF210" s="2">
        <v>0.60620640000000003</v>
      </c>
      <c r="BG210" s="2">
        <v>0.61267139999999998</v>
      </c>
      <c r="BH210" s="2">
        <v>0.25563239999999998</v>
      </c>
      <c r="BI210" s="2">
        <v>3.2114400000000001E-2</v>
      </c>
      <c r="BJ210" s="2">
        <v>23.8</v>
      </c>
      <c r="BK210" s="2">
        <v>0.5</v>
      </c>
      <c r="BL210" s="2">
        <v>0.46160649999999998</v>
      </c>
      <c r="BM210" s="2">
        <v>0.83345809999999998</v>
      </c>
      <c r="BN210" s="2">
        <v>0.6601863</v>
      </c>
      <c r="BO210" s="2">
        <v>18.4881973</v>
      </c>
      <c r="BP210" s="2">
        <v>0.51564200000000004</v>
      </c>
      <c r="BQ210" s="2">
        <v>1.9213994000000001</v>
      </c>
      <c r="BR210" s="2">
        <v>0.44730350000000002</v>
      </c>
      <c r="BS210" s="2">
        <v>3.59668E-2</v>
      </c>
      <c r="BT210" s="2">
        <v>19.600000000000001</v>
      </c>
      <c r="BU210" s="2">
        <v>0.5</v>
      </c>
      <c r="BV210" s="2">
        <v>0.55008020000000002</v>
      </c>
      <c r="BW210" s="2">
        <v>0.83242260000000001</v>
      </c>
      <c r="BX210" s="2">
        <v>0.63536499999999996</v>
      </c>
      <c r="BY210" s="2">
        <v>14.3473682</v>
      </c>
      <c r="BZ210" s="2">
        <v>0.62084419999999996</v>
      </c>
      <c r="CA210" s="2">
        <v>1.6733855</v>
      </c>
      <c r="CB210" s="2">
        <v>0.45345970000000002</v>
      </c>
      <c r="CC210" s="2">
        <v>3.2114400000000001E-2</v>
      </c>
      <c r="CD210" s="2">
        <v>22.9</v>
      </c>
      <c r="CE210" s="2">
        <v>0.5</v>
      </c>
      <c r="CF210" s="2">
        <v>0.28125319999999998</v>
      </c>
      <c r="CG210" s="2">
        <v>0.81299330000000003</v>
      </c>
      <c r="CH210" s="2">
        <v>0.58695010000000003</v>
      </c>
      <c r="CI210" s="2">
        <v>18.278356599999999</v>
      </c>
      <c r="CJ210" s="2">
        <v>0.20609959999999999</v>
      </c>
      <c r="CK210" s="2">
        <v>1.8820319000000001</v>
      </c>
      <c r="CL210" s="2">
        <v>0.38167519999999999</v>
      </c>
      <c r="CM210" s="2">
        <v>3.59668E-2</v>
      </c>
      <c r="CO210" t="str">
        <f t="shared" si="307"/>
        <v>OR_Umatilla0121</v>
      </c>
      <c r="CP210">
        <f t="shared" si="308"/>
        <v>24</v>
      </c>
      <c r="CQ210">
        <f t="shared" si="309"/>
        <v>0.5</v>
      </c>
      <c r="CR210">
        <f t="shared" si="310"/>
        <v>0.46220739999999999</v>
      </c>
      <c r="CS210">
        <f t="shared" si="311"/>
        <v>0.83529569999999997</v>
      </c>
      <c r="CT210">
        <f t="shared" si="312"/>
        <v>0.66982989999999998</v>
      </c>
      <c r="CU210">
        <f t="shared" si="313"/>
        <v>18.569904300000001</v>
      </c>
      <c r="CV210">
        <f t="shared" si="314"/>
        <v>0.52402649999999995</v>
      </c>
      <c r="CW210">
        <f t="shared" si="315"/>
        <v>1.9488785</v>
      </c>
      <c r="CX210">
        <f t="shared" si="316"/>
        <v>0.45388840000000003</v>
      </c>
      <c r="CY210">
        <f t="shared" si="317"/>
        <v>3.59668E-2</v>
      </c>
      <c r="CZ210">
        <f t="shared" si="318"/>
        <v>8.5999999999999979</v>
      </c>
      <c r="DA210">
        <f t="shared" si="319"/>
        <v>0.5</v>
      </c>
      <c r="DB210">
        <f t="shared" si="320"/>
        <v>0.86282420000000004</v>
      </c>
      <c r="DC210">
        <f t="shared" si="321"/>
        <v>0.14611860000000021</v>
      </c>
      <c r="DD210">
        <f t="shared" si="322"/>
        <v>-1.6502399999999806E-2</v>
      </c>
      <c r="DE210">
        <f t="shared" si="323"/>
        <v>7.8360340999999902</v>
      </c>
      <c r="DF210">
        <f t="shared" si="324"/>
        <v>0.40531910000000038</v>
      </c>
      <c r="DG210">
        <f t="shared" si="325"/>
        <v>-0.69991409999999976</v>
      </c>
      <c r="DH210">
        <f t="shared" si="326"/>
        <v>-2.5487600000000166E-2</v>
      </c>
      <c r="DI210">
        <f t="shared" si="327"/>
        <v>3.5753300000000002E-2</v>
      </c>
      <c r="DJ210">
        <f t="shared" si="328"/>
        <v>0.10000000000000142</v>
      </c>
      <c r="DK210">
        <f t="shared" si="329"/>
        <v>0</v>
      </c>
      <c r="DL210">
        <f t="shared" si="330"/>
        <v>1.1277900000000007E-2</v>
      </c>
      <c r="DM210">
        <f t="shared" si="331"/>
        <v>0</v>
      </c>
      <c r="DN210">
        <f t="shared" si="332"/>
        <v>4.9631999999999454E-3</v>
      </c>
      <c r="DO210">
        <f t="shared" si="333"/>
        <v>0</v>
      </c>
      <c r="DP210">
        <f t="shared" si="334"/>
        <v>4.1921999999999793E-3</v>
      </c>
      <c r="DQ210">
        <f t="shared" si="335"/>
        <v>1.4226899999999931E-2</v>
      </c>
      <c r="DR210">
        <f t="shared" si="336"/>
        <v>3.3814000000000344E-3</v>
      </c>
      <c r="DS210">
        <f t="shared" si="337"/>
        <v>0</v>
      </c>
      <c r="DT210">
        <f t="shared" si="338"/>
        <v>5.3000000000000007</v>
      </c>
      <c r="DU210">
        <f t="shared" si="339"/>
        <v>0</v>
      </c>
      <c r="DV210">
        <f t="shared" si="340"/>
        <v>-0.13293300000000002</v>
      </c>
      <c r="DW210">
        <f t="shared" si="341"/>
        <v>0.26370989999999994</v>
      </c>
      <c r="DX210">
        <f t="shared" si="342"/>
        <v>0.11587229999999993</v>
      </c>
      <c r="DY210">
        <f t="shared" si="343"/>
        <v>4.3375978000000011</v>
      </c>
      <c r="DZ210">
        <f t="shared" si="344"/>
        <v>-0.12219750000000007</v>
      </c>
      <c r="EA210">
        <f t="shared" si="345"/>
        <v>0.67440600000000006</v>
      </c>
      <c r="EB210">
        <f t="shared" si="346"/>
        <v>0.13539810000000002</v>
      </c>
      <c r="EC210">
        <f t="shared" si="347"/>
        <v>-7.4912999999999993E-3</v>
      </c>
      <c r="ED210">
        <f t="shared" si="348"/>
        <v>0.10000000000000142</v>
      </c>
      <c r="EE210">
        <f t="shared" si="349"/>
        <v>0</v>
      </c>
      <c r="EF210">
        <f t="shared" si="350"/>
        <v>4.6199999999996244E-5</v>
      </c>
      <c r="EG210">
        <f t="shared" si="351"/>
        <v>8.3500000000014118E-5</v>
      </c>
      <c r="EH210">
        <f t="shared" si="352"/>
        <v>1.4459999999993922E-4</v>
      </c>
      <c r="EI210">
        <f t="shared" si="353"/>
        <v>1.8577000000021826E-3</v>
      </c>
      <c r="EJ210">
        <f t="shared" si="354"/>
        <v>1.5719999999996848E-4</v>
      </c>
      <c r="EK210">
        <f t="shared" si="355"/>
        <v>3.8979999999999571E-4</v>
      </c>
      <c r="EL210">
        <f t="shared" si="356"/>
        <v>1.0029999999999761E-4</v>
      </c>
      <c r="EM210">
        <f t="shared" si="357"/>
        <v>0</v>
      </c>
      <c r="EN210">
        <f t="shared" si="358"/>
        <v>0.80000000000000071</v>
      </c>
      <c r="EO210">
        <f t="shared" si="359"/>
        <v>0</v>
      </c>
      <c r="EP210">
        <f t="shared" si="360"/>
        <v>3.3278999999999948E-3</v>
      </c>
      <c r="EQ210">
        <f t="shared" si="361"/>
        <v>2.4139999999999939E-2</v>
      </c>
      <c r="ER210">
        <f t="shared" si="362"/>
        <v>9.1408700000000009E-2</v>
      </c>
      <c r="ES210">
        <f t="shared" si="363"/>
        <v>0.25069420000000164</v>
      </c>
      <c r="ET210">
        <f t="shared" si="364"/>
        <v>8.9241699999999924E-2</v>
      </c>
      <c r="EU210">
        <f t="shared" si="365"/>
        <v>0.25374410000000003</v>
      </c>
      <c r="EV210">
        <f t="shared" si="366"/>
        <v>6.3013400000000053E-2</v>
      </c>
      <c r="EW210">
        <f t="shared" si="367"/>
        <v>0</v>
      </c>
      <c r="EX210">
        <f t="shared" si="368"/>
        <v>3.3999999999999986</v>
      </c>
      <c r="EY210">
        <f t="shared" si="369"/>
        <v>0</v>
      </c>
      <c r="EZ210">
        <f t="shared" si="370"/>
        <v>-0.37601809999999997</v>
      </c>
      <c r="FA210">
        <f t="shared" si="371"/>
        <v>0.37423059999999997</v>
      </c>
      <c r="FB210">
        <f t="shared" si="372"/>
        <v>0.34695519999999996</v>
      </c>
      <c r="FC210">
        <f t="shared" si="373"/>
        <v>1.547929700000001</v>
      </c>
      <c r="FD210">
        <f t="shared" si="374"/>
        <v>-8.2179900000000083E-2</v>
      </c>
      <c r="FE210">
        <f t="shared" si="375"/>
        <v>1.3362071</v>
      </c>
      <c r="FF210">
        <f t="shared" si="376"/>
        <v>0.19825600000000004</v>
      </c>
      <c r="FG210">
        <f t="shared" si="377"/>
        <v>3.8523999999999989E-3</v>
      </c>
      <c r="FH210">
        <f t="shared" si="378"/>
        <v>0.19999999999999929</v>
      </c>
      <c r="FI210">
        <f t="shared" si="379"/>
        <v>0</v>
      </c>
      <c r="FJ210">
        <f t="shared" si="380"/>
        <v>6.0090000000001531E-4</v>
      </c>
      <c r="FK210">
        <f t="shared" si="381"/>
        <v>1.8375999999999948E-3</v>
      </c>
      <c r="FL210">
        <f t="shared" si="382"/>
        <v>9.6435999999999744E-3</v>
      </c>
      <c r="FM210">
        <f t="shared" si="383"/>
        <v>8.1707000000001528E-2</v>
      </c>
      <c r="FN210">
        <f t="shared" si="384"/>
        <v>8.3844999999999059E-3</v>
      </c>
      <c r="FO210">
        <f t="shared" si="385"/>
        <v>2.7479099999999868E-2</v>
      </c>
      <c r="FP210">
        <f t="shared" si="386"/>
        <v>6.5849000000000046E-3</v>
      </c>
      <c r="FQ210">
        <f t="shared" si="387"/>
        <v>0</v>
      </c>
      <c r="FR210">
        <f t="shared" si="388"/>
        <v>4.3999999999999986</v>
      </c>
      <c r="FS210">
        <f t="shared" si="389"/>
        <v>0</v>
      </c>
      <c r="FT210">
        <f t="shared" si="390"/>
        <v>-8.7872800000000029E-2</v>
      </c>
      <c r="FU210">
        <f t="shared" si="391"/>
        <v>2.8730999999999618E-3</v>
      </c>
      <c r="FV210">
        <f t="shared" si="392"/>
        <v>3.4464900000000021E-2</v>
      </c>
      <c r="FW210">
        <f t="shared" si="393"/>
        <v>4.222536100000001</v>
      </c>
      <c r="FX210">
        <f t="shared" si="394"/>
        <v>-9.6817700000000007E-2</v>
      </c>
      <c r="FY210">
        <f t="shared" si="395"/>
        <v>0.27549299999999999</v>
      </c>
      <c r="FZ210">
        <f t="shared" si="396"/>
        <v>4.2870000000000408E-4</v>
      </c>
      <c r="GA210">
        <f t="shared" si="397"/>
        <v>3.8523999999999989E-3</v>
      </c>
      <c r="GB210">
        <f t="shared" si="398"/>
        <v>1.1000000000000014</v>
      </c>
      <c r="GC210">
        <f t="shared" si="399"/>
        <v>0</v>
      </c>
      <c r="GD210">
        <f t="shared" si="400"/>
        <v>0.18095420000000001</v>
      </c>
      <c r="GE210">
        <f t="shared" si="401"/>
        <v>2.2302399999999944E-2</v>
      </c>
      <c r="GF210">
        <f t="shared" si="402"/>
        <v>8.2879799999999948E-2</v>
      </c>
      <c r="GG210">
        <f t="shared" si="403"/>
        <v>0.29154770000000241</v>
      </c>
      <c r="GH210">
        <f t="shared" si="404"/>
        <v>0.31792689999999996</v>
      </c>
      <c r="GI210">
        <f t="shared" si="405"/>
        <v>6.6846599999999867E-2</v>
      </c>
      <c r="GJ210">
        <f t="shared" si="406"/>
        <v>7.2213200000000033E-2</v>
      </c>
      <c r="GK210">
        <f t="shared" si="407"/>
        <v>0</v>
      </c>
    </row>
    <row r="211" spans="1:193" x14ac:dyDescent="0.25">
      <c r="A211" t="s">
        <v>553</v>
      </c>
      <c r="B211">
        <v>18.5</v>
      </c>
      <c r="C211">
        <v>0.5</v>
      </c>
      <c r="D211">
        <v>0.43737179999999998</v>
      </c>
      <c r="E211">
        <v>0.51823620000000004</v>
      </c>
      <c r="F211">
        <v>0.50821289999999997</v>
      </c>
      <c r="G211">
        <v>14.462223099999999</v>
      </c>
      <c r="H211">
        <v>0.29478860000000001</v>
      </c>
      <c r="I211">
        <v>1.480391</v>
      </c>
      <c r="J211">
        <v>0.35280529999999999</v>
      </c>
      <c r="K211">
        <v>2.37483E-2</v>
      </c>
      <c r="L211" s="2">
        <v>18.5</v>
      </c>
      <c r="M211" s="2">
        <v>0.5</v>
      </c>
      <c r="N211" s="2">
        <v>0.42936730000000001</v>
      </c>
      <c r="O211" s="2">
        <v>0.51823620000000004</v>
      </c>
      <c r="P211" s="2">
        <v>0.5004092</v>
      </c>
      <c r="Q211" s="2">
        <v>14.462223099999999</v>
      </c>
      <c r="R211" s="2">
        <v>0.29165479999999999</v>
      </c>
      <c r="S211" s="2">
        <v>1.4567047</v>
      </c>
      <c r="T211" s="2">
        <v>0.34751840000000001</v>
      </c>
      <c r="U211" s="2">
        <v>2.37483E-2</v>
      </c>
      <c r="V211" s="2">
        <v>13.7</v>
      </c>
      <c r="W211" s="2">
        <v>0.5</v>
      </c>
      <c r="X211" s="2">
        <v>0.57009330000000003</v>
      </c>
      <c r="Y211" s="2">
        <v>0.65372680000000005</v>
      </c>
      <c r="Z211" s="2">
        <v>0.38672129999999999</v>
      </c>
      <c r="AA211" s="2">
        <v>10.0439548</v>
      </c>
      <c r="AB211" s="2">
        <v>0.4763329</v>
      </c>
      <c r="AC211" s="2">
        <v>0.81190430000000002</v>
      </c>
      <c r="AD211" s="2">
        <v>0.23556879999999999</v>
      </c>
      <c r="AE211" s="2">
        <v>2.1749899999999999E-2</v>
      </c>
      <c r="AF211" s="2">
        <v>18.5</v>
      </c>
      <c r="AG211" s="2">
        <v>0.5</v>
      </c>
      <c r="AH211" s="2">
        <v>0.4373281</v>
      </c>
      <c r="AI211" s="2">
        <v>0.51816580000000001</v>
      </c>
      <c r="AJ211" s="2">
        <v>0.5077142</v>
      </c>
      <c r="AK211" s="2">
        <v>14.460775399999999</v>
      </c>
      <c r="AL211" s="2">
        <v>0.29457830000000002</v>
      </c>
      <c r="AM211" s="2">
        <v>1.4789106000000001</v>
      </c>
      <c r="AN211" s="2">
        <v>0.35246620000000001</v>
      </c>
      <c r="AO211" s="2">
        <v>2.37483E-2</v>
      </c>
      <c r="AP211" s="2">
        <v>18.2</v>
      </c>
      <c r="AQ211" s="2">
        <v>0.5</v>
      </c>
      <c r="AR211" s="2">
        <v>0.4344384</v>
      </c>
      <c r="AS211" s="2">
        <v>0.51335399999999998</v>
      </c>
      <c r="AT211" s="2">
        <v>0.47027330000000001</v>
      </c>
      <c r="AU211" s="2">
        <v>14.383159600000001</v>
      </c>
      <c r="AV211" s="2">
        <v>0.2706807</v>
      </c>
      <c r="AW211" s="2">
        <v>1.3763194999999999</v>
      </c>
      <c r="AX211" s="2">
        <v>0.32606829999999998</v>
      </c>
      <c r="AY211" s="2">
        <v>2.37483E-2</v>
      </c>
      <c r="AZ211" s="2">
        <v>17.2</v>
      </c>
      <c r="BA211" s="2">
        <v>0.5</v>
      </c>
      <c r="BB211" s="2">
        <v>1.4329817</v>
      </c>
      <c r="BC211" s="2">
        <v>0.3713533</v>
      </c>
      <c r="BD211" s="2">
        <v>0.56153580000000003</v>
      </c>
      <c r="BE211" s="2">
        <v>12.193782799999999</v>
      </c>
      <c r="BF211" s="2">
        <v>1.1328320999999999</v>
      </c>
      <c r="BG211" s="2">
        <v>0.58263419999999999</v>
      </c>
      <c r="BH211" s="2">
        <v>0.50447180000000003</v>
      </c>
      <c r="BI211" s="2">
        <v>1.6462500000000001E-2</v>
      </c>
      <c r="BJ211" s="2">
        <v>18.5</v>
      </c>
      <c r="BK211" s="2">
        <v>0.5</v>
      </c>
      <c r="BL211" s="2">
        <v>0.4370252</v>
      </c>
      <c r="BM211" s="2">
        <v>0.51778840000000004</v>
      </c>
      <c r="BN211" s="2">
        <v>0.503664</v>
      </c>
      <c r="BO211" s="2">
        <v>14.454070099999999</v>
      </c>
      <c r="BP211" s="2">
        <v>0.28890759999999999</v>
      </c>
      <c r="BQ211" s="2">
        <v>1.4713605999999999</v>
      </c>
      <c r="BR211" s="2">
        <v>0.34926370000000001</v>
      </c>
      <c r="BS211" s="2">
        <v>2.37483E-2</v>
      </c>
      <c r="BT211" s="2">
        <v>17.2</v>
      </c>
      <c r="BU211" s="2">
        <v>0.5</v>
      </c>
      <c r="BV211" s="2">
        <v>0.13728560000000001</v>
      </c>
      <c r="BW211" s="2">
        <v>0.50061270000000002</v>
      </c>
      <c r="BX211" s="2">
        <v>0.53729300000000002</v>
      </c>
      <c r="BY211" s="2">
        <v>13.2392769</v>
      </c>
      <c r="BZ211" s="2">
        <v>0.18947149999999999</v>
      </c>
      <c r="CA211" s="2">
        <v>1.7374183000000001</v>
      </c>
      <c r="CB211" s="2">
        <v>0.35794870000000001</v>
      </c>
      <c r="CC211" s="2">
        <v>2.74621E-2</v>
      </c>
      <c r="CD211" s="2">
        <v>17.7</v>
      </c>
      <c r="CE211" s="2">
        <v>0.5</v>
      </c>
      <c r="CF211" s="2">
        <v>0.20392550000000001</v>
      </c>
      <c r="CG211" s="2">
        <v>0.50666800000000001</v>
      </c>
      <c r="CH211" s="2">
        <v>0.42378539999999998</v>
      </c>
      <c r="CI211" s="2">
        <v>14.3343525</v>
      </c>
      <c r="CJ211" s="2">
        <v>0.13109109999999999</v>
      </c>
      <c r="CK211" s="2">
        <v>1.3394138</v>
      </c>
      <c r="CL211" s="2">
        <v>0.2851477</v>
      </c>
      <c r="CM211" s="2">
        <v>2.3008299999999999E-2</v>
      </c>
      <c r="CO211" t="str">
        <f t="shared" si="307"/>
        <v>OR_Union0119</v>
      </c>
      <c r="CP211">
        <f t="shared" si="308"/>
        <v>18.5</v>
      </c>
      <c r="CQ211">
        <f t="shared" si="309"/>
        <v>0.5</v>
      </c>
      <c r="CR211">
        <f t="shared" si="310"/>
        <v>0.43737179999999998</v>
      </c>
      <c r="CS211">
        <f t="shared" si="311"/>
        <v>0.51823620000000004</v>
      </c>
      <c r="CT211">
        <f t="shared" si="312"/>
        <v>0.50821289999999997</v>
      </c>
      <c r="CU211">
        <f t="shared" si="313"/>
        <v>14.462223099999999</v>
      </c>
      <c r="CV211">
        <f t="shared" si="314"/>
        <v>0.29478860000000001</v>
      </c>
      <c r="CW211">
        <f t="shared" si="315"/>
        <v>1.480391</v>
      </c>
      <c r="CX211">
        <f t="shared" si="316"/>
        <v>0.35280529999999999</v>
      </c>
      <c r="CY211">
        <f t="shared" si="317"/>
        <v>2.37483E-2</v>
      </c>
      <c r="CZ211">
        <f t="shared" si="318"/>
        <v>9.9999999999999964</v>
      </c>
      <c r="DA211">
        <f t="shared" si="319"/>
        <v>0.5</v>
      </c>
      <c r="DB211">
        <f t="shared" si="320"/>
        <v>1.0208425000000001</v>
      </c>
      <c r="DC211">
        <f t="shared" si="321"/>
        <v>0.47225179999999989</v>
      </c>
      <c r="DD211">
        <f t="shared" si="322"/>
        <v>0.33390590000000026</v>
      </c>
      <c r="DE211">
        <f t="shared" si="323"/>
        <v>6.3360335000000028</v>
      </c>
      <c r="DF211">
        <f t="shared" si="324"/>
        <v>1.0120287999999997</v>
      </c>
      <c r="DG211">
        <f t="shared" si="325"/>
        <v>-0.10807100000000025</v>
      </c>
      <c r="DH211">
        <f t="shared" si="326"/>
        <v>0.28881650000000014</v>
      </c>
      <c r="DI211">
        <f t="shared" si="327"/>
        <v>1.7437899999999999E-2</v>
      </c>
      <c r="DJ211">
        <f t="shared" si="328"/>
        <v>0</v>
      </c>
      <c r="DK211">
        <f t="shared" si="329"/>
        <v>0</v>
      </c>
      <c r="DL211">
        <f t="shared" si="330"/>
        <v>8.00449999999997E-3</v>
      </c>
      <c r="DM211">
        <f t="shared" si="331"/>
        <v>0</v>
      </c>
      <c r="DN211">
        <f t="shared" si="332"/>
        <v>7.803699999999969E-3</v>
      </c>
      <c r="DO211">
        <f t="shared" si="333"/>
        <v>0</v>
      </c>
      <c r="DP211">
        <f t="shared" si="334"/>
        <v>3.1338000000000199E-3</v>
      </c>
      <c r="DQ211">
        <f t="shared" si="335"/>
        <v>2.3686300000000049E-2</v>
      </c>
      <c r="DR211">
        <f t="shared" si="336"/>
        <v>5.2868999999999833E-3</v>
      </c>
      <c r="DS211">
        <f t="shared" si="337"/>
        <v>0</v>
      </c>
      <c r="DT211">
        <f t="shared" si="338"/>
        <v>4.8000000000000007</v>
      </c>
      <c r="DU211">
        <f t="shared" si="339"/>
        <v>0</v>
      </c>
      <c r="DV211">
        <f t="shared" si="340"/>
        <v>-0.13272150000000005</v>
      </c>
      <c r="DW211">
        <f t="shared" si="341"/>
        <v>-0.13549060000000002</v>
      </c>
      <c r="DX211">
        <f t="shared" si="342"/>
        <v>0.12149159999999998</v>
      </c>
      <c r="DY211">
        <f t="shared" si="343"/>
        <v>4.4182682999999994</v>
      </c>
      <c r="DZ211">
        <f t="shared" si="344"/>
        <v>-0.18154429999999999</v>
      </c>
      <c r="EA211">
        <f t="shared" si="345"/>
        <v>0.66848669999999999</v>
      </c>
      <c r="EB211">
        <f t="shared" si="346"/>
        <v>0.11723649999999999</v>
      </c>
      <c r="EC211">
        <f t="shared" si="347"/>
        <v>1.9984000000000009E-3</v>
      </c>
      <c r="ED211">
        <f t="shared" si="348"/>
        <v>0</v>
      </c>
      <c r="EE211">
        <f t="shared" si="349"/>
        <v>0</v>
      </c>
      <c r="EF211">
        <f t="shared" si="350"/>
        <v>4.3699999999979866E-5</v>
      </c>
      <c r="EG211">
        <f t="shared" si="351"/>
        <v>7.0400000000025997E-5</v>
      </c>
      <c r="EH211">
        <f t="shared" si="352"/>
        <v>4.9869999999996306E-4</v>
      </c>
      <c r="EI211">
        <f t="shared" si="353"/>
        <v>1.4476999999999407E-3</v>
      </c>
      <c r="EJ211">
        <f t="shared" si="354"/>
        <v>2.102999999999966E-4</v>
      </c>
      <c r="EK211">
        <f t="shared" si="355"/>
        <v>1.4803999999999373E-3</v>
      </c>
      <c r="EL211">
        <f t="shared" si="356"/>
        <v>3.3909999999998108E-4</v>
      </c>
      <c r="EM211">
        <f t="shared" si="357"/>
        <v>0</v>
      </c>
      <c r="EN211">
        <f t="shared" si="358"/>
        <v>0.30000000000000071</v>
      </c>
      <c r="EO211">
        <f t="shared" si="359"/>
        <v>0</v>
      </c>
      <c r="EP211">
        <f t="shared" si="360"/>
        <v>2.9333999999999749E-3</v>
      </c>
      <c r="EQ211">
        <f t="shared" si="361"/>
        <v>4.8822000000000587E-3</v>
      </c>
      <c r="ER211">
        <f t="shared" si="362"/>
        <v>3.7939599999999962E-2</v>
      </c>
      <c r="ES211">
        <f t="shared" si="363"/>
        <v>7.9063499999998399E-2</v>
      </c>
      <c r="ET211">
        <f t="shared" si="364"/>
        <v>2.4107900000000015E-2</v>
      </c>
      <c r="EU211">
        <f t="shared" si="365"/>
        <v>0.10407150000000009</v>
      </c>
      <c r="EV211">
        <f t="shared" si="366"/>
        <v>2.6737000000000011E-2</v>
      </c>
      <c r="EW211">
        <f t="shared" si="367"/>
        <v>0</v>
      </c>
      <c r="EX211">
        <f t="shared" si="368"/>
        <v>1.3000000000000007</v>
      </c>
      <c r="EY211">
        <f t="shared" si="369"/>
        <v>0</v>
      </c>
      <c r="EZ211">
        <f t="shared" si="370"/>
        <v>-0.99560990000000005</v>
      </c>
      <c r="FA211">
        <f t="shared" si="371"/>
        <v>0.14688290000000004</v>
      </c>
      <c r="FB211">
        <f t="shared" si="372"/>
        <v>-5.3322900000000062E-2</v>
      </c>
      <c r="FC211">
        <f t="shared" si="373"/>
        <v>2.2684403</v>
      </c>
      <c r="FD211">
        <f t="shared" si="374"/>
        <v>-0.83804349999999994</v>
      </c>
      <c r="FE211">
        <f t="shared" si="375"/>
        <v>0.89775680000000002</v>
      </c>
      <c r="FF211">
        <f t="shared" si="376"/>
        <v>-0.15166650000000004</v>
      </c>
      <c r="FG211">
        <f t="shared" si="377"/>
        <v>7.2857999999999985E-3</v>
      </c>
      <c r="FH211">
        <f t="shared" si="378"/>
        <v>0</v>
      </c>
      <c r="FI211">
        <f t="shared" si="379"/>
        <v>0</v>
      </c>
      <c r="FJ211">
        <f t="shared" si="380"/>
        <v>3.4659999999997471E-4</v>
      </c>
      <c r="FK211">
        <f t="shared" si="381"/>
        <v>4.477999999999982E-4</v>
      </c>
      <c r="FL211">
        <f t="shared" si="382"/>
        <v>4.5488999999999669E-3</v>
      </c>
      <c r="FM211">
        <f t="shared" si="383"/>
        <v>8.1530000000000769E-3</v>
      </c>
      <c r="FN211">
        <f t="shared" si="384"/>
        <v>5.8810000000000251E-3</v>
      </c>
      <c r="FO211">
        <f t="shared" si="385"/>
        <v>9.030400000000105E-3</v>
      </c>
      <c r="FP211">
        <f t="shared" si="386"/>
        <v>3.5415999999999781E-3</v>
      </c>
      <c r="FQ211">
        <f t="shared" si="387"/>
        <v>0</v>
      </c>
      <c r="FR211">
        <f t="shared" si="388"/>
        <v>1.3000000000000007</v>
      </c>
      <c r="FS211">
        <f t="shared" si="389"/>
        <v>0</v>
      </c>
      <c r="FT211">
        <f t="shared" si="390"/>
        <v>0.30008619999999997</v>
      </c>
      <c r="FU211">
        <f t="shared" si="391"/>
        <v>1.7623500000000014E-2</v>
      </c>
      <c r="FV211">
        <f t="shared" si="392"/>
        <v>-2.9080100000000053E-2</v>
      </c>
      <c r="FW211">
        <f t="shared" si="393"/>
        <v>1.2229461999999991</v>
      </c>
      <c r="FX211">
        <f t="shared" si="394"/>
        <v>0.10531710000000002</v>
      </c>
      <c r="FY211">
        <f t="shared" si="395"/>
        <v>-0.25702730000000007</v>
      </c>
      <c r="FZ211">
        <f t="shared" si="396"/>
        <v>-5.1434000000000202E-3</v>
      </c>
      <c r="GA211">
        <f t="shared" si="397"/>
        <v>-3.7137999999999997E-3</v>
      </c>
      <c r="GB211">
        <f t="shared" si="398"/>
        <v>0.80000000000000071</v>
      </c>
      <c r="GC211">
        <f t="shared" si="399"/>
        <v>0</v>
      </c>
      <c r="GD211">
        <f t="shared" si="400"/>
        <v>0.23344629999999997</v>
      </c>
      <c r="GE211">
        <f t="shared" si="401"/>
        <v>1.1568200000000028E-2</v>
      </c>
      <c r="GF211">
        <f t="shared" si="402"/>
        <v>8.4427499999999989E-2</v>
      </c>
      <c r="GG211">
        <f t="shared" si="403"/>
        <v>0.12787059999999961</v>
      </c>
      <c r="GH211">
        <f t="shared" si="404"/>
        <v>0.16369750000000002</v>
      </c>
      <c r="GI211">
        <f t="shared" si="405"/>
        <v>0.14097720000000002</v>
      </c>
      <c r="GJ211">
        <f t="shared" si="406"/>
        <v>6.7657599999999984E-2</v>
      </c>
      <c r="GK211">
        <f t="shared" si="407"/>
        <v>7.4000000000000107E-4</v>
      </c>
    </row>
    <row r="212" spans="1:193" x14ac:dyDescent="0.25">
      <c r="A212" t="s">
        <v>554</v>
      </c>
      <c r="B212">
        <v>31.6</v>
      </c>
      <c r="C212">
        <v>0.5</v>
      </c>
      <c r="D212">
        <v>0.68559809999999999</v>
      </c>
      <c r="E212">
        <v>2.3403858999999998</v>
      </c>
      <c r="F212">
        <v>1.2208638000000001</v>
      </c>
      <c r="G212">
        <v>22.459806400000002</v>
      </c>
      <c r="H212">
        <v>1.8191234999999999</v>
      </c>
      <c r="I212">
        <v>1.8977009</v>
      </c>
      <c r="J212">
        <v>0.59537989999999996</v>
      </c>
      <c r="K212">
        <v>0.14780789999999999</v>
      </c>
      <c r="L212" s="2">
        <v>31.5</v>
      </c>
      <c r="M212" s="2">
        <v>0.5</v>
      </c>
      <c r="N212" s="2">
        <v>0.68484389999999995</v>
      </c>
      <c r="O212" s="2">
        <v>2.3403858999999998</v>
      </c>
      <c r="P212" s="2">
        <v>1.1959831000000001</v>
      </c>
      <c r="Q212" s="2">
        <v>22.459806400000002</v>
      </c>
      <c r="R212" s="2">
        <v>1.7607297</v>
      </c>
      <c r="S212" s="2">
        <v>1.8861250000000001</v>
      </c>
      <c r="T212" s="2">
        <v>0.58079320000000001</v>
      </c>
      <c r="U212" s="2">
        <v>0.14780789999999999</v>
      </c>
      <c r="V212" s="2">
        <v>29.2</v>
      </c>
      <c r="W212" s="2">
        <v>0.5</v>
      </c>
      <c r="X212" s="2">
        <v>0.68392799999999998</v>
      </c>
      <c r="Y212" s="2">
        <v>2.2341601999999998</v>
      </c>
      <c r="Z212" s="2">
        <v>1.1169815000000001</v>
      </c>
      <c r="AA212" s="2">
        <v>20.611850700000002</v>
      </c>
      <c r="AB212" s="2">
        <v>1.7955127</v>
      </c>
      <c r="AC212" s="2">
        <v>1.588403</v>
      </c>
      <c r="AD212" s="2">
        <v>0.5782815</v>
      </c>
      <c r="AE212" s="2">
        <v>0.16621839999999999</v>
      </c>
      <c r="AF212" s="2">
        <v>31.6</v>
      </c>
      <c r="AG212" s="2">
        <v>0.5</v>
      </c>
      <c r="AH212" s="2">
        <v>0.68559809999999999</v>
      </c>
      <c r="AI212" s="2">
        <v>2.3403858999999998</v>
      </c>
      <c r="AJ212" s="2">
        <v>1.2207421000000001</v>
      </c>
      <c r="AK212" s="2">
        <v>22.459806400000002</v>
      </c>
      <c r="AL212" s="2">
        <v>1.8189416</v>
      </c>
      <c r="AM212" s="2">
        <v>1.8975111</v>
      </c>
      <c r="AN212" s="2">
        <v>0.59532090000000004</v>
      </c>
      <c r="AO212" s="2">
        <v>0.14780789999999999</v>
      </c>
      <c r="AP212" s="2">
        <v>29.9</v>
      </c>
      <c r="AQ212" s="2">
        <v>0.5</v>
      </c>
      <c r="AR212" s="2">
        <v>0.64830149999999998</v>
      </c>
      <c r="AS212" s="2">
        <v>2.2921741</v>
      </c>
      <c r="AT212" s="2">
        <v>1.0238426</v>
      </c>
      <c r="AU212" s="2">
        <v>21.723123600000001</v>
      </c>
      <c r="AV212" s="2">
        <v>1.4076377</v>
      </c>
      <c r="AW212" s="2">
        <v>1.7413304000000001</v>
      </c>
      <c r="AX212" s="2">
        <v>0.48879460000000002</v>
      </c>
      <c r="AY212" s="2">
        <v>0.14780789999999999</v>
      </c>
      <c r="AZ212" s="2">
        <v>23.8</v>
      </c>
      <c r="BA212" s="2">
        <v>0.5</v>
      </c>
      <c r="BB212" s="2">
        <v>0.70263129999999996</v>
      </c>
      <c r="BC212" s="2">
        <v>0.51877189999999995</v>
      </c>
      <c r="BD212" s="2">
        <v>0.65023260000000005</v>
      </c>
      <c r="BE212" s="2">
        <v>18.9202175</v>
      </c>
      <c r="BF212" s="2">
        <v>1.5389489999999999</v>
      </c>
      <c r="BG212" s="2">
        <v>0.30254009999999998</v>
      </c>
      <c r="BH212" s="2">
        <v>0.52578559999999996</v>
      </c>
      <c r="BI212" s="2">
        <v>0.16222</v>
      </c>
      <c r="BJ212" s="2">
        <v>31.4</v>
      </c>
      <c r="BK212" s="2">
        <v>0.5</v>
      </c>
      <c r="BL212" s="2">
        <v>0.68470679999999995</v>
      </c>
      <c r="BM212" s="2">
        <v>2.3345349</v>
      </c>
      <c r="BN212" s="2">
        <v>1.2090364</v>
      </c>
      <c r="BO212" s="2">
        <v>22.347507499999999</v>
      </c>
      <c r="BP212" s="2">
        <v>1.8100278000000001</v>
      </c>
      <c r="BQ212" s="2">
        <v>1.8684763</v>
      </c>
      <c r="BR212" s="2">
        <v>0.59065210000000001</v>
      </c>
      <c r="BS212" s="2">
        <v>0.14780789999999999</v>
      </c>
      <c r="BT212" s="2">
        <v>16.399999999999999</v>
      </c>
      <c r="BU212" s="2">
        <v>0.5</v>
      </c>
      <c r="BV212" s="2">
        <v>0.3332851</v>
      </c>
      <c r="BW212" s="2">
        <v>1.9593522999999999</v>
      </c>
      <c r="BX212" s="2">
        <v>0.94333920000000004</v>
      </c>
      <c r="BY212" s="2">
        <v>9.2182665000000004</v>
      </c>
      <c r="BZ212" s="2">
        <v>1.6336523999999999</v>
      </c>
      <c r="CA212" s="2">
        <v>1.2094134000000001</v>
      </c>
      <c r="CB212" s="2">
        <v>0.52093699999999998</v>
      </c>
      <c r="CC212" s="2">
        <v>0.16357959999999999</v>
      </c>
      <c r="CD212" s="2">
        <v>29.7</v>
      </c>
      <c r="CE212" s="2">
        <v>0.5</v>
      </c>
      <c r="CF212" s="2">
        <v>0.42664259999999998</v>
      </c>
      <c r="CG212" s="2">
        <v>2.3244717000000001</v>
      </c>
      <c r="CH212" s="2">
        <v>0.8524562</v>
      </c>
      <c r="CI212" s="2">
        <v>22.383401899999999</v>
      </c>
      <c r="CJ212" s="2">
        <v>1.0701977</v>
      </c>
      <c r="CK212" s="2">
        <v>1.5923413</v>
      </c>
      <c r="CL212" s="2">
        <v>0.42323640000000001</v>
      </c>
      <c r="CM212" s="2">
        <v>0.16222</v>
      </c>
      <c r="CO212" t="str">
        <f t="shared" si="307"/>
        <v>OR_Washington0004</v>
      </c>
      <c r="CP212">
        <f t="shared" si="308"/>
        <v>31.6</v>
      </c>
      <c r="CQ212">
        <f t="shared" si="309"/>
        <v>0.5</v>
      </c>
      <c r="CR212">
        <f t="shared" si="310"/>
        <v>0.68559809999999999</v>
      </c>
      <c r="CS212">
        <f t="shared" si="311"/>
        <v>2.3403858999999998</v>
      </c>
      <c r="CT212">
        <f t="shared" si="312"/>
        <v>1.2208638000000001</v>
      </c>
      <c r="CU212">
        <f t="shared" si="313"/>
        <v>22.459806400000002</v>
      </c>
      <c r="CV212">
        <f t="shared" si="314"/>
        <v>1.8191234999999999</v>
      </c>
      <c r="CW212">
        <f t="shared" si="315"/>
        <v>1.8977009</v>
      </c>
      <c r="CX212">
        <f t="shared" si="316"/>
        <v>0.59537989999999996</v>
      </c>
      <c r="CY212">
        <f t="shared" si="317"/>
        <v>0.14780789999999999</v>
      </c>
      <c r="CZ212">
        <f t="shared" si="318"/>
        <v>2.2999999999999865</v>
      </c>
      <c r="DA212">
        <f t="shared" si="319"/>
        <v>0.5</v>
      </c>
      <c r="DB212">
        <f t="shared" si="320"/>
        <v>5.0750599999999868E-2</v>
      </c>
      <c r="DC212">
        <f t="shared" si="321"/>
        <v>-3.8464399999999177E-2</v>
      </c>
      <c r="DD212">
        <f t="shared" si="322"/>
        <v>-0.33343290000000003</v>
      </c>
      <c r="DE212">
        <f t="shared" si="323"/>
        <v>2.9053356999999913</v>
      </c>
      <c r="DF212">
        <f t="shared" si="324"/>
        <v>0.1017841000000006</v>
      </c>
      <c r="DG212">
        <f t="shared" si="325"/>
        <v>-1.1977656999999999</v>
      </c>
      <c r="DH212">
        <f t="shared" si="326"/>
        <v>0.13614200000000032</v>
      </c>
      <c r="DI212">
        <f t="shared" si="327"/>
        <v>0.21081430000000001</v>
      </c>
      <c r="DJ212">
        <f t="shared" si="328"/>
        <v>0.10000000000000142</v>
      </c>
      <c r="DK212">
        <f t="shared" si="329"/>
        <v>0</v>
      </c>
      <c r="DL212">
        <f t="shared" si="330"/>
        <v>7.5420000000003817E-4</v>
      </c>
      <c r="DM212">
        <f t="shared" si="331"/>
        <v>0</v>
      </c>
      <c r="DN212">
        <f t="shared" si="332"/>
        <v>2.4880699999999978E-2</v>
      </c>
      <c r="DO212">
        <f t="shared" si="333"/>
        <v>0</v>
      </c>
      <c r="DP212">
        <f t="shared" si="334"/>
        <v>5.839379999999994E-2</v>
      </c>
      <c r="DQ212">
        <f t="shared" si="335"/>
        <v>1.1575899999999972E-2</v>
      </c>
      <c r="DR212">
        <f t="shared" si="336"/>
        <v>1.4586699999999952E-2</v>
      </c>
      <c r="DS212">
        <f t="shared" si="337"/>
        <v>0</v>
      </c>
      <c r="DT212">
        <f t="shared" si="338"/>
        <v>2.4000000000000021</v>
      </c>
      <c r="DU212">
        <f t="shared" si="339"/>
        <v>0</v>
      </c>
      <c r="DV212">
        <f t="shared" si="340"/>
        <v>1.6701000000000077E-3</v>
      </c>
      <c r="DW212">
        <f t="shared" si="341"/>
        <v>0.10622569999999998</v>
      </c>
      <c r="DX212">
        <f t="shared" si="342"/>
        <v>0.10388229999999998</v>
      </c>
      <c r="DY212">
        <f t="shared" si="343"/>
        <v>1.8479557</v>
      </c>
      <c r="DZ212">
        <f t="shared" si="344"/>
        <v>2.3610799999999932E-2</v>
      </c>
      <c r="EA212">
        <f t="shared" si="345"/>
        <v>0.30929790000000001</v>
      </c>
      <c r="EB212">
        <f t="shared" si="346"/>
        <v>1.7098399999999958E-2</v>
      </c>
      <c r="EC212">
        <f t="shared" si="347"/>
        <v>-1.8410499999999996E-2</v>
      </c>
      <c r="ED212">
        <f t="shared" si="348"/>
        <v>0</v>
      </c>
      <c r="EE212">
        <f t="shared" si="349"/>
        <v>0</v>
      </c>
      <c r="EF212">
        <f t="shared" si="350"/>
        <v>0</v>
      </c>
      <c r="EG212">
        <f t="shared" si="351"/>
        <v>0</v>
      </c>
      <c r="EH212">
        <f t="shared" si="352"/>
        <v>1.2170000000000236E-4</v>
      </c>
      <c r="EI212">
        <f t="shared" si="353"/>
        <v>0</v>
      </c>
      <c r="EJ212">
        <f t="shared" si="354"/>
        <v>1.8189999999984607E-4</v>
      </c>
      <c r="EK212">
        <f t="shared" si="355"/>
        <v>1.8980000000001773E-4</v>
      </c>
      <c r="EL212">
        <f t="shared" si="356"/>
        <v>5.8999999999920227E-5</v>
      </c>
      <c r="EM212">
        <f t="shared" si="357"/>
        <v>0</v>
      </c>
      <c r="EN212">
        <f t="shared" si="358"/>
        <v>1.7000000000000028</v>
      </c>
      <c r="EO212">
        <f t="shared" si="359"/>
        <v>0</v>
      </c>
      <c r="EP212">
        <f t="shared" si="360"/>
        <v>3.7296600000000013E-2</v>
      </c>
      <c r="EQ212">
        <f t="shared" si="361"/>
        <v>4.8211799999999805E-2</v>
      </c>
      <c r="ER212">
        <f t="shared" si="362"/>
        <v>0.19702120000000001</v>
      </c>
      <c r="ES212">
        <f t="shared" si="363"/>
        <v>0.73668280000000053</v>
      </c>
      <c r="ET212">
        <f t="shared" si="364"/>
        <v>0.4114857999999999</v>
      </c>
      <c r="EU212">
        <f t="shared" si="365"/>
        <v>0.15637049999999997</v>
      </c>
      <c r="EV212">
        <f t="shared" si="366"/>
        <v>0.10658529999999994</v>
      </c>
      <c r="EW212">
        <f t="shared" si="367"/>
        <v>0</v>
      </c>
      <c r="EX212">
        <f t="shared" si="368"/>
        <v>7.8000000000000007</v>
      </c>
      <c r="EY212">
        <f t="shared" si="369"/>
        <v>0</v>
      </c>
      <c r="EZ212">
        <f t="shared" si="370"/>
        <v>-1.7033199999999971E-2</v>
      </c>
      <c r="FA212">
        <f t="shared" si="371"/>
        <v>1.8216139999999998</v>
      </c>
      <c r="FB212">
        <f t="shared" si="372"/>
        <v>0.57063120000000001</v>
      </c>
      <c r="FC212">
        <f t="shared" si="373"/>
        <v>3.5395889000000018</v>
      </c>
      <c r="FD212">
        <f t="shared" si="374"/>
        <v>0.28017449999999999</v>
      </c>
      <c r="FE212">
        <f t="shared" si="375"/>
        <v>1.5951607999999999</v>
      </c>
      <c r="FF212">
        <f t="shared" si="376"/>
        <v>6.9594299999999998E-2</v>
      </c>
      <c r="FG212">
        <f t="shared" si="377"/>
        <v>-1.4412100000000011E-2</v>
      </c>
      <c r="FH212">
        <f t="shared" si="378"/>
        <v>0.20000000000000284</v>
      </c>
      <c r="FI212">
        <f t="shared" si="379"/>
        <v>0</v>
      </c>
      <c r="FJ212">
        <f t="shared" si="380"/>
        <v>8.9130000000003928E-4</v>
      </c>
      <c r="FK212">
        <f t="shared" si="381"/>
        <v>5.8509999999998286E-3</v>
      </c>
      <c r="FL212">
        <f t="shared" si="382"/>
        <v>1.1827400000000043E-2</v>
      </c>
      <c r="FM212">
        <f t="shared" si="383"/>
        <v>0.11229890000000253</v>
      </c>
      <c r="FN212">
        <f t="shared" si="384"/>
        <v>9.0956999999998178E-3</v>
      </c>
      <c r="FO212">
        <f t="shared" si="385"/>
        <v>2.9224600000000045E-2</v>
      </c>
      <c r="FP212">
        <f t="shared" si="386"/>
        <v>4.7277999999999487E-3</v>
      </c>
      <c r="FQ212">
        <f t="shared" si="387"/>
        <v>0</v>
      </c>
      <c r="FR212">
        <f t="shared" si="388"/>
        <v>15.200000000000003</v>
      </c>
      <c r="FS212">
        <f t="shared" si="389"/>
        <v>0</v>
      </c>
      <c r="FT212">
        <f t="shared" si="390"/>
        <v>0.35231299999999999</v>
      </c>
      <c r="FU212">
        <f t="shared" si="391"/>
        <v>0.38103359999999986</v>
      </c>
      <c r="FV212">
        <f t="shared" si="392"/>
        <v>0.27752460000000001</v>
      </c>
      <c r="FW212">
        <f t="shared" si="393"/>
        <v>13.241539900000001</v>
      </c>
      <c r="FX212">
        <f t="shared" si="394"/>
        <v>0.1854711</v>
      </c>
      <c r="FY212">
        <f t="shared" si="395"/>
        <v>0.68828749999999994</v>
      </c>
      <c r="FZ212">
        <f t="shared" si="396"/>
        <v>7.4442899999999979E-2</v>
      </c>
      <c r="GA212">
        <f t="shared" si="397"/>
        <v>-1.57717E-2</v>
      </c>
      <c r="GB212">
        <f t="shared" si="398"/>
        <v>1.9000000000000021</v>
      </c>
      <c r="GC212">
        <f t="shared" si="399"/>
        <v>0</v>
      </c>
      <c r="GD212">
        <f t="shared" si="400"/>
        <v>0.25895550000000001</v>
      </c>
      <c r="GE212">
        <f t="shared" si="401"/>
        <v>1.5914199999999656E-2</v>
      </c>
      <c r="GF212">
        <f t="shared" si="402"/>
        <v>0.36840760000000006</v>
      </c>
      <c r="GG212">
        <f t="shared" si="403"/>
        <v>7.6404500000002429E-2</v>
      </c>
      <c r="GH212">
        <f t="shared" si="404"/>
        <v>0.74892579999999986</v>
      </c>
      <c r="GI212">
        <f t="shared" si="405"/>
        <v>0.30535960000000006</v>
      </c>
      <c r="GJ212">
        <f t="shared" si="406"/>
        <v>0.17214349999999995</v>
      </c>
      <c r="GK212">
        <f t="shared" si="407"/>
        <v>-1.4412100000000011E-2</v>
      </c>
    </row>
    <row r="213" spans="1:193" x14ac:dyDescent="0.25">
      <c r="A213" t="s">
        <v>555</v>
      </c>
      <c r="B213">
        <v>21.9</v>
      </c>
      <c r="C213">
        <v>0.5</v>
      </c>
      <c r="D213">
        <v>0.97444960000000003</v>
      </c>
      <c r="E213">
        <v>0.53227380000000002</v>
      </c>
      <c r="F213">
        <v>2.8740622999999998</v>
      </c>
      <c r="G213">
        <v>6.2904724999999999</v>
      </c>
      <c r="H213">
        <v>3.9942175999999998</v>
      </c>
      <c r="I213">
        <v>4.8495106999999997</v>
      </c>
      <c r="J213">
        <v>1.9089921000000001</v>
      </c>
      <c r="K213">
        <v>3.1578299999999997E-2</v>
      </c>
      <c r="L213" s="2">
        <v>21.5</v>
      </c>
      <c r="M213" s="2">
        <v>0.5</v>
      </c>
      <c r="N213" s="2">
        <v>0.80836710000000001</v>
      </c>
      <c r="O213" s="2">
        <v>0.53227380000000002</v>
      </c>
      <c r="P213" s="2">
        <v>2.8358080000000001</v>
      </c>
      <c r="Q213" s="2">
        <v>6.2904724999999999</v>
      </c>
      <c r="R213" s="2">
        <v>3.9896642999999998</v>
      </c>
      <c r="S213" s="2">
        <v>4.7233973000000002</v>
      </c>
      <c r="T213" s="2">
        <v>1.8851716999999999</v>
      </c>
      <c r="U213" s="2">
        <v>3.1578299999999997E-2</v>
      </c>
      <c r="V213" s="2">
        <v>20.399999999999999</v>
      </c>
      <c r="W213" s="2">
        <v>0.5</v>
      </c>
      <c r="X213" s="2">
        <v>0.73680749999999995</v>
      </c>
      <c r="Y213" s="2">
        <v>0.41696470000000002</v>
      </c>
      <c r="Z213" s="2">
        <v>3.2886677</v>
      </c>
      <c r="AA213" s="2">
        <v>3.1862688000000001</v>
      </c>
      <c r="AB213" s="2">
        <v>3.0878890000000001</v>
      </c>
      <c r="AC213" s="2">
        <v>7.399858</v>
      </c>
      <c r="AD213" s="2">
        <v>1.8258011000000001</v>
      </c>
      <c r="AE213" s="2">
        <v>3.6104200000000003E-2</v>
      </c>
      <c r="AF213" s="2">
        <v>21.8</v>
      </c>
      <c r="AG213" s="2">
        <v>0.5</v>
      </c>
      <c r="AH213" s="2">
        <v>0.97411840000000005</v>
      </c>
      <c r="AI213" s="2">
        <v>0.53219890000000003</v>
      </c>
      <c r="AJ213" s="2">
        <v>2.8536711000000001</v>
      </c>
      <c r="AK213" s="2">
        <v>6.2884330999999998</v>
      </c>
      <c r="AL213" s="2">
        <v>3.9829306999999998</v>
      </c>
      <c r="AM213" s="2">
        <v>4.7935084999999997</v>
      </c>
      <c r="AN213" s="2">
        <v>1.8960239999999999</v>
      </c>
      <c r="AO213" s="2">
        <v>3.1578299999999997E-2</v>
      </c>
      <c r="AP213" s="2">
        <v>14.9</v>
      </c>
      <c r="AQ213" s="2">
        <v>0.5</v>
      </c>
      <c r="AR213" s="2">
        <v>0.92566700000000002</v>
      </c>
      <c r="AS213" s="2">
        <v>0.53271489999999999</v>
      </c>
      <c r="AT213" s="2">
        <v>1.3964802999999999</v>
      </c>
      <c r="AU213" s="2">
        <v>6.0521750000000001</v>
      </c>
      <c r="AV213" s="2">
        <v>0.72624650000000002</v>
      </c>
      <c r="AW213" s="2">
        <v>3.8832881000000001</v>
      </c>
      <c r="AX213" s="2">
        <v>0.84939229999999999</v>
      </c>
      <c r="AY213" s="2">
        <v>7.8631999999999994E-2</v>
      </c>
      <c r="AZ213" s="2">
        <v>17.3</v>
      </c>
      <c r="BA213" s="2">
        <v>0.5</v>
      </c>
      <c r="BB213" s="2">
        <v>0.93630729999999995</v>
      </c>
      <c r="BC213" s="2">
        <v>0.1494569</v>
      </c>
      <c r="BD213" s="2">
        <v>2.4122183000000001</v>
      </c>
      <c r="BE213" s="2">
        <v>4.5551472000000004</v>
      </c>
      <c r="BF213" s="2">
        <v>4.2118248999999999</v>
      </c>
      <c r="BG213" s="2">
        <v>3.0005313999999998</v>
      </c>
      <c r="BH213" s="2">
        <v>1.5524791</v>
      </c>
      <c r="BI213" s="2">
        <v>5.7153500000000003E-2</v>
      </c>
      <c r="BJ213" s="2">
        <v>21.2</v>
      </c>
      <c r="BK213" s="2">
        <v>0.5</v>
      </c>
      <c r="BL213" s="2">
        <v>0.97092460000000003</v>
      </c>
      <c r="BM213" s="2">
        <v>0.52565010000000001</v>
      </c>
      <c r="BN213" s="2">
        <v>2.7321724999999999</v>
      </c>
      <c r="BO213" s="2">
        <v>6.2380838000000001</v>
      </c>
      <c r="BP213" s="2">
        <v>3.7553828</v>
      </c>
      <c r="BQ213" s="2">
        <v>4.6645988999999997</v>
      </c>
      <c r="BR213" s="2">
        <v>1.8154859999999999</v>
      </c>
      <c r="BS213" s="2">
        <v>3.1578299999999997E-2</v>
      </c>
      <c r="BT213" s="2">
        <v>18.8</v>
      </c>
      <c r="BU213" s="2">
        <v>0.5</v>
      </c>
      <c r="BV213" s="2">
        <v>0.36394799999999999</v>
      </c>
      <c r="BW213" s="2">
        <v>0.42211609999999999</v>
      </c>
      <c r="BX213" s="2">
        <v>3.1709092000000001</v>
      </c>
      <c r="BY213" s="2">
        <v>2.4703529</v>
      </c>
      <c r="BZ213" s="2">
        <v>2.9924200000000001</v>
      </c>
      <c r="CA213" s="2">
        <v>7.1155204999999997</v>
      </c>
      <c r="CB213" s="2">
        <v>1.7597356</v>
      </c>
      <c r="CC213" s="2">
        <v>3.6104200000000003E-2</v>
      </c>
      <c r="CD213" s="2">
        <v>20.7</v>
      </c>
      <c r="CE213" s="2">
        <v>0.5</v>
      </c>
      <c r="CF213" s="2">
        <v>0.66155200000000003</v>
      </c>
      <c r="CG213" s="2">
        <v>0.51731740000000004</v>
      </c>
      <c r="CH213" s="2">
        <v>2.7311310999999998</v>
      </c>
      <c r="CI213" s="2">
        <v>6.0581212000000004</v>
      </c>
      <c r="CJ213" s="2">
        <v>3.6380653000000001</v>
      </c>
      <c r="CK213" s="2">
        <v>4.8101664</v>
      </c>
      <c r="CL213" s="2">
        <v>1.8071333000000001</v>
      </c>
      <c r="CM213" s="2">
        <v>3.1578299999999997E-2</v>
      </c>
      <c r="CO213" t="str">
        <f t="shared" si="307"/>
        <v>SD_Brookings0002</v>
      </c>
      <c r="CP213">
        <f t="shared" si="308"/>
        <v>21.9</v>
      </c>
      <c r="CQ213">
        <f t="shared" si="309"/>
        <v>0.5</v>
      </c>
      <c r="CR213">
        <f t="shared" si="310"/>
        <v>0.97444960000000003</v>
      </c>
      <c r="CS213">
        <f t="shared" si="311"/>
        <v>0.53227380000000002</v>
      </c>
      <c r="CT213">
        <f t="shared" si="312"/>
        <v>2.8740622999999998</v>
      </c>
      <c r="CU213">
        <f t="shared" si="313"/>
        <v>6.2904724999999999</v>
      </c>
      <c r="CV213">
        <f t="shared" si="314"/>
        <v>3.9942175999999998</v>
      </c>
      <c r="CW213">
        <f t="shared" si="315"/>
        <v>4.8495106999999997</v>
      </c>
      <c r="CX213">
        <f t="shared" si="316"/>
        <v>1.9089921000000001</v>
      </c>
      <c r="CY213">
        <f t="shared" si="317"/>
        <v>3.1578299999999997E-2</v>
      </c>
      <c r="CZ213">
        <f t="shared" si="318"/>
        <v>3.3000000000000078</v>
      </c>
      <c r="DA213">
        <f t="shared" si="319"/>
        <v>0.5</v>
      </c>
      <c r="DB213">
        <f t="shared" si="320"/>
        <v>-0.44345530000000033</v>
      </c>
      <c r="DC213">
        <f t="shared" si="321"/>
        <v>-9.7223800000000082E-2</v>
      </c>
      <c r="DD213">
        <f t="shared" si="322"/>
        <v>1.3026221000000011</v>
      </c>
      <c r="DE213">
        <f t="shared" si="323"/>
        <v>-2.8942529999999991</v>
      </c>
      <c r="DF213">
        <f t="shared" si="324"/>
        <v>-1.5750996999999982</v>
      </c>
      <c r="DG213">
        <f t="shared" si="325"/>
        <v>6.4442942000000016</v>
      </c>
      <c r="DH213">
        <f t="shared" si="326"/>
        <v>2.8278399999999371E-2</v>
      </c>
      <c r="DI213">
        <f t="shared" si="327"/>
        <v>0.11325900000000003</v>
      </c>
      <c r="DJ213">
        <f t="shared" si="328"/>
        <v>0.39999999999999858</v>
      </c>
      <c r="DK213">
        <f t="shared" si="329"/>
        <v>0</v>
      </c>
      <c r="DL213">
        <f t="shared" si="330"/>
        <v>0.16608250000000002</v>
      </c>
      <c r="DM213">
        <f t="shared" si="331"/>
        <v>0</v>
      </c>
      <c r="DN213">
        <f t="shared" si="332"/>
        <v>3.8254299999999741E-2</v>
      </c>
      <c r="DO213">
        <f t="shared" si="333"/>
        <v>0</v>
      </c>
      <c r="DP213">
        <f t="shared" si="334"/>
        <v>4.5532999999999824E-3</v>
      </c>
      <c r="DQ213">
        <f t="shared" si="335"/>
        <v>0.12611339999999949</v>
      </c>
      <c r="DR213">
        <f t="shared" si="336"/>
        <v>2.3820400000000186E-2</v>
      </c>
      <c r="DS213">
        <f t="shared" si="337"/>
        <v>0</v>
      </c>
      <c r="DT213">
        <f t="shared" si="338"/>
        <v>1.5</v>
      </c>
      <c r="DU213">
        <f t="shared" si="339"/>
        <v>0</v>
      </c>
      <c r="DV213">
        <f t="shared" si="340"/>
        <v>0.23764210000000008</v>
      </c>
      <c r="DW213">
        <f t="shared" si="341"/>
        <v>0.1153091</v>
      </c>
      <c r="DX213">
        <f t="shared" si="342"/>
        <v>-0.41460540000000012</v>
      </c>
      <c r="DY213">
        <f t="shared" si="343"/>
        <v>3.1042036999999998</v>
      </c>
      <c r="DZ213">
        <f t="shared" si="344"/>
        <v>0.90632859999999971</v>
      </c>
      <c r="EA213">
        <f t="shared" si="345"/>
        <v>-2.5503473000000003</v>
      </c>
      <c r="EB213">
        <f t="shared" si="346"/>
        <v>8.3191000000000015E-2</v>
      </c>
      <c r="EC213">
        <f t="shared" si="347"/>
        <v>-4.5259000000000063E-3</v>
      </c>
      <c r="ED213">
        <f t="shared" si="348"/>
        <v>9.9999999999997868E-2</v>
      </c>
      <c r="EE213">
        <f t="shared" si="349"/>
        <v>0</v>
      </c>
      <c r="EF213">
        <f t="shared" si="350"/>
        <v>3.3119999999997596E-4</v>
      </c>
      <c r="EG213">
        <f t="shared" si="351"/>
        <v>7.4899999999988864E-5</v>
      </c>
      <c r="EH213">
        <f t="shared" si="352"/>
        <v>2.0391199999999721E-2</v>
      </c>
      <c r="EI213">
        <f t="shared" si="353"/>
        <v>2.0394000000001355E-3</v>
      </c>
      <c r="EJ213">
        <f t="shared" si="354"/>
        <v>1.1286899999999989E-2</v>
      </c>
      <c r="EK213">
        <f t="shared" si="355"/>
        <v>5.6002200000000002E-2</v>
      </c>
      <c r="EL213">
        <f t="shared" si="356"/>
        <v>1.2968100000000149E-2</v>
      </c>
      <c r="EM213">
        <f t="shared" si="357"/>
        <v>0</v>
      </c>
      <c r="EN213">
        <f t="shared" si="358"/>
        <v>6.9999999999999982</v>
      </c>
      <c r="EO213">
        <f t="shared" si="359"/>
        <v>0</v>
      </c>
      <c r="EP213">
        <f t="shared" si="360"/>
        <v>4.8782600000000009E-2</v>
      </c>
      <c r="EQ213">
        <f t="shared" si="361"/>
        <v>-4.4109999999997207E-4</v>
      </c>
      <c r="ER213">
        <f t="shared" si="362"/>
        <v>1.477582</v>
      </c>
      <c r="ES213">
        <f t="shared" si="363"/>
        <v>0.23829749999999983</v>
      </c>
      <c r="ET213">
        <f t="shared" si="364"/>
        <v>3.2679710999999996</v>
      </c>
      <c r="EU213">
        <f t="shared" si="365"/>
        <v>0.9662225999999996</v>
      </c>
      <c r="EV213">
        <f t="shared" si="366"/>
        <v>1.0595998</v>
      </c>
      <c r="EW213">
        <f t="shared" si="367"/>
        <v>-4.7053699999999997E-2</v>
      </c>
      <c r="EX213">
        <f t="shared" si="368"/>
        <v>4.5999999999999979</v>
      </c>
      <c r="EY213">
        <f t="shared" si="369"/>
        <v>0</v>
      </c>
      <c r="EZ213">
        <f t="shared" si="370"/>
        <v>3.8142300000000073E-2</v>
      </c>
      <c r="FA213">
        <f t="shared" si="371"/>
        <v>0.38281690000000002</v>
      </c>
      <c r="FB213">
        <f t="shared" si="372"/>
        <v>0.4618439999999997</v>
      </c>
      <c r="FC213">
        <f t="shared" si="373"/>
        <v>1.7353252999999995</v>
      </c>
      <c r="FD213">
        <f t="shared" si="374"/>
        <v>-0.21760730000000006</v>
      </c>
      <c r="FE213">
        <f t="shared" si="375"/>
        <v>1.8489792999999999</v>
      </c>
      <c r="FF213">
        <f t="shared" si="376"/>
        <v>0.35651300000000008</v>
      </c>
      <c r="FG213">
        <f t="shared" si="377"/>
        <v>-2.5575200000000006E-2</v>
      </c>
      <c r="FH213">
        <f t="shared" si="378"/>
        <v>0.69999999999999929</v>
      </c>
      <c r="FI213">
        <f t="shared" si="379"/>
        <v>0</v>
      </c>
      <c r="FJ213">
        <f t="shared" si="380"/>
        <v>3.5250000000000004E-3</v>
      </c>
      <c r="FK213">
        <f t="shared" si="381"/>
        <v>6.6237000000000101E-3</v>
      </c>
      <c r="FL213">
        <f t="shared" si="382"/>
        <v>0.14188979999999995</v>
      </c>
      <c r="FM213">
        <f t="shared" si="383"/>
        <v>5.2388699999999844E-2</v>
      </c>
      <c r="FN213">
        <f t="shared" si="384"/>
        <v>0.23883479999999979</v>
      </c>
      <c r="FO213">
        <f t="shared" si="385"/>
        <v>0.18491180000000007</v>
      </c>
      <c r="FP213">
        <f t="shared" si="386"/>
        <v>9.3506100000000147E-2</v>
      </c>
      <c r="FQ213">
        <f t="shared" si="387"/>
        <v>0</v>
      </c>
      <c r="FR213">
        <f t="shared" si="388"/>
        <v>3.0999999999999979</v>
      </c>
      <c r="FS213">
        <f t="shared" si="389"/>
        <v>0</v>
      </c>
      <c r="FT213">
        <f t="shared" si="390"/>
        <v>0.61050160000000009</v>
      </c>
      <c r="FU213">
        <f t="shared" si="391"/>
        <v>0.11015770000000003</v>
      </c>
      <c r="FV213">
        <f t="shared" si="392"/>
        <v>-0.29684690000000025</v>
      </c>
      <c r="FW213">
        <f t="shared" si="393"/>
        <v>3.8201195999999999</v>
      </c>
      <c r="FX213">
        <f t="shared" si="394"/>
        <v>1.0017975999999997</v>
      </c>
      <c r="FY213">
        <f t="shared" si="395"/>
        <v>-2.2660098</v>
      </c>
      <c r="FZ213">
        <f t="shared" si="396"/>
        <v>0.14925650000000013</v>
      </c>
      <c r="GA213">
        <f t="shared" si="397"/>
        <v>-4.5259000000000063E-3</v>
      </c>
      <c r="GB213">
        <f t="shared" si="398"/>
        <v>1.1999999999999993</v>
      </c>
      <c r="GC213">
        <f t="shared" si="399"/>
        <v>0</v>
      </c>
      <c r="GD213">
        <f t="shared" si="400"/>
        <v>0.3128976</v>
      </c>
      <c r="GE213">
        <f t="shared" si="401"/>
        <v>1.4956399999999981E-2</v>
      </c>
      <c r="GF213">
        <f t="shared" si="402"/>
        <v>0.14293120000000004</v>
      </c>
      <c r="GG213">
        <f t="shared" si="403"/>
        <v>0.23235129999999948</v>
      </c>
      <c r="GH213">
        <f t="shared" si="404"/>
        <v>0.35615229999999976</v>
      </c>
      <c r="GI213">
        <f t="shared" si="405"/>
        <v>3.9344299999999777E-2</v>
      </c>
      <c r="GJ213">
        <f t="shared" si="406"/>
        <v>0.10185880000000003</v>
      </c>
      <c r="GK213">
        <f t="shared" si="407"/>
        <v>0</v>
      </c>
    </row>
    <row r="214" spans="1:193" x14ac:dyDescent="0.25">
      <c r="A214" t="s">
        <v>556</v>
      </c>
      <c r="B214">
        <v>18.7</v>
      </c>
      <c r="C214">
        <v>0.5</v>
      </c>
      <c r="D214">
        <v>0.92495839999999996</v>
      </c>
      <c r="E214">
        <v>0.43602210000000002</v>
      </c>
      <c r="F214">
        <v>2.2863340000000001</v>
      </c>
      <c r="G214">
        <v>5.8643155</v>
      </c>
      <c r="H214">
        <v>3.1074185000000001</v>
      </c>
      <c r="I214">
        <v>4.094017</v>
      </c>
      <c r="J214">
        <v>1.4886112</v>
      </c>
      <c r="K214">
        <v>3.1656400000000001E-2</v>
      </c>
      <c r="L214" s="2">
        <v>18.3</v>
      </c>
      <c r="M214" s="2">
        <v>0.5</v>
      </c>
      <c r="N214" s="2">
        <v>0.63648340000000003</v>
      </c>
      <c r="O214" s="2">
        <v>0.43602210000000002</v>
      </c>
      <c r="P214" s="2">
        <v>2.2711948999999998</v>
      </c>
      <c r="Q214" s="2">
        <v>5.8643155</v>
      </c>
      <c r="R214" s="2">
        <v>3.1035596999999999</v>
      </c>
      <c r="S214" s="2">
        <v>4.0465260000000001</v>
      </c>
      <c r="T214" s="2">
        <v>1.4792426999999999</v>
      </c>
      <c r="U214" s="2">
        <v>3.1656400000000001E-2</v>
      </c>
      <c r="V214" s="2">
        <v>18.2</v>
      </c>
      <c r="W214" s="2">
        <v>0.5</v>
      </c>
      <c r="X214" s="2">
        <v>0.64764820000000001</v>
      </c>
      <c r="Y214" s="2">
        <v>0.36847039999999998</v>
      </c>
      <c r="Z214" s="2">
        <v>2.8126924</v>
      </c>
      <c r="AA214" s="2">
        <v>3.3039155</v>
      </c>
      <c r="AB214" s="2">
        <v>2.8430121000000002</v>
      </c>
      <c r="AC214" s="2">
        <v>6.2061400000000004</v>
      </c>
      <c r="AD214" s="2">
        <v>1.5628976000000001</v>
      </c>
      <c r="AE214" s="2">
        <v>3.0274599999999999E-2</v>
      </c>
      <c r="AF214" s="2">
        <v>18.600000000000001</v>
      </c>
      <c r="AG214" s="2">
        <v>0.5</v>
      </c>
      <c r="AH214" s="2">
        <v>0.92442999999999997</v>
      </c>
      <c r="AI214" s="2">
        <v>0.43588640000000001</v>
      </c>
      <c r="AJ214" s="2">
        <v>2.2611531999999999</v>
      </c>
      <c r="AK214" s="2">
        <v>5.8602103999999997</v>
      </c>
      <c r="AL214" s="2">
        <v>3.0892252999999998</v>
      </c>
      <c r="AM214" s="2">
        <v>4.0293311999999997</v>
      </c>
      <c r="AN214" s="2">
        <v>1.4721991000000001</v>
      </c>
      <c r="AO214" s="2">
        <v>3.1656400000000001E-2</v>
      </c>
      <c r="AP214" s="2">
        <v>13.5</v>
      </c>
      <c r="AQ214" s="2">
        <v>0.5</v>
      </c>
      <c r="AR214" s="2">
        <v>0.94186190000000003</v>
      </c>
      <c r="AS214" s="2">
        <v>0.41377199999999997</v>
      </c>
      <c r="AT214" s="2">
        <v>1.6547246</v>
      </c>
      <c r="AU214" s="2">
        <v>3.5526977</v>
      </c>
      <c r="AV214" s="2">
        <v>0.99418569999999995</v>
      </c>
      <c r="AW214" s="2">
        <v>4.4671702</v>
      </c>
      <c r="AX214" s="2">
        <v>0.93547590000000003</v>
      </c>
      <c r="AY214" s="2">
        <v>5.98951E-2</v>
      </c>
      <c r="AZ214" s="2">
        <v>15.8</v>
      </c>
      <c r="BA214" s="2">
        <v>0.5</v>
      </c>
      <c r="BB214" s="2">
        <v>1.3031349000000001</v>
      </c>
      <c r="BC214" s="2">
        <v>0.131073</v>
      </c>
      <c r="BD214" s="2">
        <v>1.2702253999999999</v>
      </c>
      <c r="BE214" s="2">
        <v>7.7518120000000001</v>
      </c>
      <c r="BF214" s="2">
        <v>3.1434174000000001</v>
      </c>
      <c r="BG214" s="2">
        <v>0.53158890000000003</v>
      </c>
      <c r="BH214" s="2">
        <v>1.1487429</v>
      </c>
      <c r="BI214" s="2">
        <v>2.77191E-2</v>
      </c>
      <c r="BJ214" s="2">
        <v>17.899999999999999</v>
      </c>
      <c r="BK214" s="2">
        <v>0.5</v>
      </c>
      <c r="BL214" s="2">
        <v>0.92021399999999998</v>
      </c>
      <c r="BM214" s="2">
        <v>0.42589690000000002</v>
      </c>
      <c r="BN214" s="2">
        <v>2.1443194999999999</v>
      </c>
      <c r="BO214" s="2">
        <v>5.7896818999999997</v>
      </c>
      <c r="BP214" s="2">
        <v>2.8472990999999999</v>
      </c>
      <c r="BQ214" s="2">
        <v>3.9228868000000001</v>
      </c>
      <c r="BR214" s="2">
        <v>1.4075451999999999</v>
      </c>
      <c r="BS214" s="2">
        <v>3.1656400000000001E-2</v>
      </c>
      <c r="BT214" s="2">
        <v>16.2</v>
      </c>
      <c r="BU214" s="2">
        <v>0.5</v>
      </c>
      <c r="BV214" s="2">
        <v>0.2913676</v>
      </c>
      <c r="BW214" s="2">
        <v>0.35525099999999998</v>
      </c>
      <c r="BX214" s="2">
        <v>2.7199116000000001</v>
      </c>
      <c r="BY214" s="2">
        <v>2.0864164999999999</v>
      </c>
      <c r="BZ214" s="2">
        <v>2.7622892999999999</v>
      </c>
      <c r="CA214" s="2">
        <v>5.9853829999999997</v>
      </c>
      <c r="CB214" s="2">
        <v>1.5106052000000001</v>
      </c>
      <c r="CC214" s="2">
        <v>3.0274599999999999E-2</v>
      </c>
      <c r="CD214" s="2">
        <v>17.5</v>
      </c>
      <c r="CE214" s="2">
        <v>0.5</v>
      </c>
      <c r="CF214" s="2">
        <v>0.71435090000000001</v>
      </c>
      <c r="CG214" s="2">
        <v>0.41602929999999999</v>
      </c>
      <c r="CH214" s="2">
        <v>2.1005666000000001</v>
      </c>
      <c r="CI214" s="2">
        <v>5.7109322999999996</v>
      </c>
      <c r="CJ214" s="2">
        <v>2.6152557999999999</v>
      </c>
      <c r="CK214" s="2">
        <v>4.0551237999999996</v>
      </c>
      <c r="CL214" s="2">
        <v>1.3773013000000001</v>
      </c>
      <c r="CM214" s="2">
        <v>3.1656400000000001E-2</v>
      </c>
      <c r="CO214" t="str">
        <f t="shared" si="307"/>
        <v>SD_Brown0003</v>
      </c>
      <c r="CP214">
        <f t="shared" si="308"/>
        <v>18.7</v>
      </c>
      <c r="CQ214">
        <f t="shared" si="309"/>
        <v>0.5</v>
      </c>
      <c r="CR214">
        <f t="shared" si="310"/>
        <v>0.92495839999999996</v>
      </c>
      <c r="CS214">
        <f t="shared" si="311"/>
        <v>0.43602210000000002</v>
      </c>
      <c r="CT214">
        <f t="shared" si="312"/>
        <v>2.2863340000000001</v>
      </c>
      <c r="CU214">
        <f t="shared" si="313"/>
        <v>5.8643155</v>
      </c>
      <c r="CV214">
        <f t="shared" si="314"/>
        <v>3.1074185000000001</v>
      </c>
      <c r="CW214">
        <f t="shared" si="315"/>
        <v>4.094017</v>
      </c>
      <c r="CX214">
        <f t="shared" si="316"/>
        <v>1.4886112</v>
      </c>
      <c r="CY214">
        <f t="shared" si="317"/>
        <v>3.1656400000000001E-2</v>
      </c>
      <c r="CZ214">
        <f t="shared" si="318"/>
        <v>5.100000000000005</v>
      </c>
      <c r="DA214">
        <f t="shared" si="319"/>
        <v>0.5</v>
      </c>
      <c r="DB214">
        <f t="shared" si="320"/>
        <v>-9.5217899999999522E-2</v>
      </c>
      <c r="DC214">
        <f t="shared" si="321"/>
        <v>-6.9753600000000249E-2</v>
      </c>
      <c r="DD214">
        <f t="shared" si="322"/>
        <v>1.2304501999999991</v>
      </c>
      <c r="DE214">
        <f t="shared" si="323"/>
        <v>-1.1302267000000015</v>
      </c>
      <c r="DF214">
        <f t="shared" si="324"/>
        <v>-0.35368510000000075</v>
      </c>
      <c r="DG214">
        <f t="shared" si="325"/>
        <v>4.586030899999999</v>
      </c>
      <c r="DH214">
        <f t="shared" si="326"/>
        <v>0.47373150000000019</v>
      </c>
      <c r="DI214">
        <f t="shared" si="327"/>
        <v>5.3194199999999997E-2</v>
      </c>
      <c r="DJ214">
        <f t="shared" si="328"/>
        <v>0.39999999999999858</v>
      </c>
      <c r="DK214">
        <f t="shared" si="329"/>
        <v>0</v>
      </c>
      <c r="DL214">
        <f t="shared" si="330"/>
        <v>0.28847499999999993</v>
      </c>
      <c r="DM214">
        <f t="shared" si="331"/>
        <v>0</v>
      </c>
      <c r="DN214">
        <f t="shared" si="332"/>
        <v>1.5139100000000294E-2</v>
      </c>
      <c r="DO214">
        <f t="shared" si="333"/>
        <v>0</v>
      </c>
      <c r="DP214">
        <f t="shared" si="334"/>
        <v>3.8588000000001621E-3</v>
      </c>
      <c r="DQ214">
        <f t="shared" si="335"/>
        <v>4.749099999999995E-2</v>
      </c>
      <c r="DR214">
        <f t="shared" si="336"/>
        <v>9.3685000000001128E-3</v>
      </c>
      <c r="DS214">
        <f t="shared" si="337"/>
        <v>0</v>
      </c>
      <c r="DT214">
        <f t="shared" si="338"/>
        <v>0.5</v>
      </c>
      <c r="DU214">
        <f t="shared" si="339"/>
        <v>0</v>
      </c>
      <c r="DV214">
        <f t="shared" si="340"/>
        <v>0.27731019999999995</v>
      </c>
      <c r="DW214">
        <f t="shared" si="341"/>
        <v>6.7551700000000048E-2</v>
      </c>
      <c r="DX214">
        <f t="shared" si="342"/>
        <v>-0.52635839999999989</v>
      </c>
      <c r="DY214">
        <f t="shared" si="343"/>
        <v>2.5604</v>
      </c>
      <c r="DZ214">
        <f t="shared" si="344"/>
        <v>0.26440639999999993</v>
      </c>
      <c r="EA214">
        <f t="shared" si="345"/>
        <v>-2.1121230000000004</v>
      </c>
      <c r="EB214">
        <f t="shared" si="346"/>
        <v>-7.4286400000000086E-2</v>
      </c>
      <c r="EC214">
        <f t="shared" si="347"/>
        <v>1.3818000000000025E-3</v>
      </c>
      <c r="ED214">
        <f t="shared" si="348"/>
        <v>9.9999999999997868E-2</v>
      </c>
      <c r="EE214">
        <f t="shared" si="349"/>
        <v>0</v>
      </c>
      <c r="EF214">
        <f t="shared" si="350"/>
        <v>5.2839999999998444E-4</v>
      </c>
      <c r="EG214">
        <f t="shared" si="351"/>
        <v>1.3570000000001636E-4</v>
      </c>
      <c r="EH214">
        <f t="shared" si="352"/>
        <v>2.5180800000000225E-2</v>
      </c>
      <c r="EI214">
        <f t="shared" si="353"/>
        <v>4.1051000000003057E-3</v>
      </c>
      <c r="EJ214">
        <f t="shared" si="354"/>
        <v>1.8193200000000243E-2</v>
      </c>
      <c r="EK214">
        <f t="shared" si="355"/>
        <v>6.4685800000000349E-2</v>
      </c>
      <c r="EL214">
        <f t="shared" si="356"/>
        <v>1.641209999999993E-2</v>
      </c>
      <c r="EM214">
        <f t="shared" si="357"/>
        <v>0</v>
      </c>
      <c r="EN214">
        <f t="shared" si="358"/>
        <v>5.1999999999999993</v>
      </c>
      <c r="EO214">
        <f t="shared" si="359"/>
        <v>0</v>
      </c>
      <c r="EP214">
        <f t="shared" si="360"/>
        <v>-1.6903500000000071E-2</v>
      </c>
      <c r="EQ214">
        <f t="shared" si="361"/>
        <v>2.225010000000005E-2</v>
      </c>
      <c r="ER214">
        <f t="shared" si="362"/>
        <v>0.6316094000000001</v>
      </c>
      <c r="ES214">
        <f t="shared" si="363"/>
        <v>2.3116178000000001</v>
      </c>
      <c r="ET214">
        <f t="shared" si="364"/>
        <v>2.1132328</v>
      </c>
      <c r="EU214">
        <f t="shared" si="365"/>
        <v>-0.37315319999999996</v>
      </c>
      <c r="EV214">
        <f t="shared" si="366"/>
        <v>0.5531353</v>
      </c>
      <c r="EW214">
        <f t="shared" si="367"/>
        <v>-2.8238699999999999E-2</v>
      </c>
      <c r="EX214">
        <f t="shared" si="368"/>
        <v>2.8999999999999986</v>
      </c>
      <c r="EY214">
        <f t="shared" si="369"/>
        <v>0</v>
      </c>
      <c r="EZ214">
        <f t="shared" si="370"/>
        <v>-0.37817650000000014</v>
      </c>
      <c r="FA214">
        <f t="shared" si="371"/>
        <v>0.30494910000000003</v>
      </c>
      <c r="FB214">
        <f t="shared" si="372"/>
        <v>1.0161086000000001</v>
      </c>
      <c r="FC214">
        <f t="shared" si="373"/>
        <v>-1.8874965000000001</v>
      </c>
      <c r="FD214">
        <f t="shared" si="374"/>
        <v>-3.5998900000000056E-2</v>
      </c>
      <c r="FE214">
        <f t="shared" si="375"/>
        <v>3.5624281</v>
      </c>
      <c r="FF214">
        <f t="shared" si="376"/>
        <v>0.33986830000000001</v>
      </c>
      <c r="FG214">
        <f t="shared" si="377"/>
        <v>3.9373000000000012E-3</v>
      </c>
      <c r="FH214">
        <f t="shared" si="378"/>
        <v>0.80000000000000071</v>
      </c>
      <c r="FI214">
        <f t="shared" si="379"/>
        <v>0</v>
      </c>
      <c r="FJ214">
        <f t="shared" si="380"/>
        <v>4.744399999999982E-3</v>
      </c>
      <c r="FK214">
        <f t="shared" si="381"/>
        <v>1.0125200000000001E-2</v>
      </c>
      <c r="FL214">
        <f t="shared" si="382"/>
        <v>0.14201450000000015</v>
      </c>
      <c r="FM214">
        <f t="shared" si="383"/>
        <v>7.46336000000003E-2</v>
      </c>
      <c r="FN214">
        <f t="shared" si="384"/>
        <v>0.26011940000000022</v>
      </c>
      <c r="FO214">
        <f t="shared" si="385"/>
        <v>0.1711301999999999</v>
      </c>
      <c r="FP214">
        <f t="shared" si="386"/>
        <v>8.1066000000000082E-2</v>
      </c>
      <c r="FQ214">
        <f t="shared" si="387"/>
        <v>0</v>
      </c>
      <c r="FR214">
        <f t="shared" si="388"/>
        <v>2.5</v>
      </c>
      <c r="FS214">
        <f t="shared" si="389"/>
        <v>0</v>
      </c>
      <c r="FT214">
        <f t="shared" si="390"/>
        <v>0.6335907999999999</v>
      </c>
      <c r="FU214">
        <f t="shared" si="391"/>
        <v>8.077110000000004E-2</v>
      </c>
      <c r="FV214">
        <f t="shared" si="392"/>
        <v>-0.43357760000000001</v>
      </c>
      <c r="FW214">
        <f t="shared" si="393"/>
        <v>3.7778990000000001</v>
      </c>
      <c r="FX214">
        <f t="shared" si="394"/>
        <v>0.34512920000000014</v>
      </c>
      <c r="FY214">
        <f t="shared" si="395"/>
        <v>-1.8913659999999997</v>
      </c>
      <c r="FZ214">
        <f t="shared" si="396"/>
        <v>-2.1994000000000069E-2</v>
      </c>
      <c r="GA214">
        <f t="shared" si="397"/>
        <v>1.3818000000000025E-3</v>
      </c>
      <c r="GB214">
        <f t="shared" si="398"/>
        <v>1.1999999999999993</v>
      </c>
      <c r="GC214">
        <f t="shared" si="399"/>
        <v>0</v>
      </c>
      <c r="GD214">
        <f t="shared" si="400"/>
        <v>0.21060749999999995</v>
      </c>
      <c r="GE214">
        <f t="shared" si="401"/>
        <v>1.9992800000000033E-2</v>
      </c>
      <c r="GF214">
        <f t="shared" si="402"/>
        <v>0.18576740000000003</v>
      </c>
      <c r="GG214">
        <f t="shared" si="403"/>
        <v>0.15338320000000039</v>
      </c>
      <c r="GH214">
        <f t="shared" si="404"/>
        <v>0.49216270000000018</v>
      </c>
      <c r="GI214">
        <f t="shared" si="405"/>
        <v>3.8893200000000405E-2</v>
      </c>
      <c r="GJ214">
        <f t="shared" si="406"/>
        <v>0.11130989999999996</v>
      </c>
      <c r="GK214">
        <f t="shared" si="407"/>
        <v>0</v>
      </c>
    </row>
    <row r="215" spans="1:193" x14ac:dyDescent="0.25">
      <c r="A215" t="s">
        <v>557</v>
      </c>
      <c r="B215">
        <v>24.5</v>
      </c>
      <c r="C215">
        <v>0.5</v>
      </c>
      <c r="D215">
        <v>0.68372849999999996</v>
      </c>
      <c r="E215">
        <v>0.492178</v>
      </c>
      <c r="F215">
        <v>4.1682191</v>
      </c>
      <c r="G215">
        <v>2.9302541999999998</v>
      </c>
      <c r="H215">
        <v>3.4520233</v>
      </c>
      <c r="I215">
        <v>10.0227413</v>
      </c>
      <c r="J215">
        <v>2.2249463</v>
      </c>
      <c r="K215">
        <v>4.8127700000000002E-2</v>
      </c>
      <c r="L215" s="2">
        <v>23.9</v>
      </c>
      <c r="M215" s="2">
        <v>0.5</v>
      </c>
      <c r="N215" s="2">
        <v>0.6453622</v>
      </c>
      <c r="O215" s="2">
        <v>0.492178</v>
      </c>
      <c r="P215" s="2">
        <v>4.0701885000000004</v>
      </c>
      <c r="Q215" s="2">
        <v>2.9302541999999998</v>
      </c>
      <c r="R215" s="2">
        <v>3.4476502</v>
      </c>
      <c r="S215" s="2">
        <v>9.6902226999999996</v>
      </c>
      <c r="T215" s="2">
        <v>2.1638486000000001</v>
      </c>
      <c r="U215" s="2">
        <v>4.8127700000000002E-2</v>
      </c>
      <c r="V215" s="2">
        <v>24.1</v>
      </c>
      <c r="W215" s="2">
        <v>0.5</v>
      </c>
      <c r="X215" s="2">
        <v>0.55990209999999996</v>
      </c>
      <c r="Y215" s="2">
        <v>0.46060780000000001</v>
      </c>
      <c r="Z215" s="2">
        <v>4.4474087000000004</v>
      </c>
      <c r="AA215" s="2">
        <v>1.3959161</v>
      </c>
      <c r="AB215" s="2">
        <v>3.4028792000000001</v>
      </c>
      <c r="AC215" s="2">
        <v>11.060746200000001</v>
      </c>
      <c r="AD215" s="2">
        <v>2.3132160000000002</v>
      </c>
      <c r="AE215" s="2">
        <v>5.1978000000000003E-2</v>
      </c>
      <c r="AF215" s="2">
        <v>24.4</v>
      </c>
      <c r="AG215" s="2">
        <v>0.5</v>
      </c>
      <c r="AH215" s="2">
        <v>0.68354110000000001</v>
      </c>
      <c r="AI215" s="2">
        <v>0.49212260000000002</v>
      </c>
      <c r="AJ215" s="2">
        <v>4.1446161000000004</v>
      </c>
      <c r="AK215" s="2">
        <v>2.9290821999999999</v>
      </c>
      <c r="AL215" s="2">
        <v>3.4431634</v>
      </c>
      <c r="AM215" s="2">
        <v>9.9525126999999998</v>
      </c>
      <c r="AN215" s="2">
        <v>2.2111763999999998</v>
      </c>
      <c r="AO215" s="2">
        <v>4.8127700000000002E-2</v>
      </c>
      <c r="AP215" s="2">
        <v>16.5</v>
      </c>
      <c r="AQ215" s="2">
        <v>0.5</v>
      </c>
      <c r="AR215" s="2">
        <v>0.72292380000000001</v>
      </c>
      <c r="AS215" s="2">
        <v>0.49465680000000001</v>
      </c>
      <c r="AT215" s="2">
        <v>2.2696272999999998</v>
      </c>
      <c r="AU215" s="2">
        <v>3.5322770999999999</v>
      </c>
      <c r="AV215" s="2">
        <v>0.90152319999999997</v>
      </c>
      <c r="AW215" s="2">
        <v>6.6890998000000002</v>
      </c>
      <c r="AX215" s="2">
        <v>1.3381771</v>
      </c>
      <c r="AY215" s="2">
        <v>6.4456600000000003E-2</v>
      </c>
      <c r="AZ215" s="2">
        <v>18.3</v>
      </c>
      <c r="BA215" s="2">
        <v>0.5</v>
      </c>
      <c r="BB215" s="2">
        <v>1.1484810999999999</v>
      </c>
      <c r="BC215" s="2">
        <v>0.1282797</v>
      </c>
      <c r="BD215" s="2">
        <v>1.8446563</v>
      </c>
      <c r="BE215" s="2">
        <v>7.7283157999999998</v>
      </c>
      <c r="BF215" s="2">
        <v>4.7317090000000004</v>
      </c>
      <c r="BG215" s="2">
        <v>0.54216379999999997</v>
      </c>
      <c r="BH215" s="2">
        <v>1.7494242</v>
      </c>
      <c r="BI215" s="2">
        <v>2.3679700000000001E-2</v>
      </c>
      <c r="BJ215" s="2">
        <v>23.2</v>
      </c>
      <c r="BK215" s="2">
        <v>0.5</v>
      </c>
      <c r="BL215" s="2">
        <v>0.67835190000000001</v>
      </c>
      <c r="BM215" s="2">
        <v>0.48140329999999998</v>
      </c>
      <c r="BN215" s="2">
        <v>3.9085939000000001</v>
      </c>
      <c r="BO215" s="2">
        <v>2.8835709</v>
      </c>
      <c r="BP215" s="2">
        <v>3.1239781</v>
      </c>
      <c r="BQ215" s="2">
        <v>9.5413274999999995</v>
      </c>
      <c r="BR215" s="2">
        <v>2.0960280999999998</v>
      </c>
      <c r="BS215" s="2">
        <v>4.8127700000000002E-2</v>
      </c>
      <c r="BT215" s="2">
        <v>21.5</v>
      </c>
      <c r="BU215" s="2">
        <v>0.5</v>
      </c>
      <c r="BV215" s="2">
        <v>0.51738170000000006</v>
      </c>
      <c r="BW215" s="2">
        <v>0.492641</v>
      </c>
      <c r="BX215" s="2">
        <v>3.4956318999999998</v>
      </c>
      <c r="BY215" s="2">
        <v>3.3760857999999998</v>
      </c>
      <c r="BZ215" s="2">
        <v>3.5190659000000002</v>
      </c>
      <c r="CA215" s="2">
        <v>7.590579</v>
      </c>
      <c r="CB215" s="2">
        <v>1.9922211000000001</v>
      </c>
      <c r="CC215" s="2">
        <v>4.1246499999999998E-2</v>
      </c>
      <c r="CD215" s="2">
        <v>23.4</v>
      </c>
      <c r="CE215" s="2">
        <v>0.5</v>
      </c>
      <c r="CF215" s="2">
        <v>0.54541099999999998</v>
      </c>
      <c r="CG215" s="2">
        <v>0.49561739999999999</v>
      </c>
      <c r="CH215" s="2">
        <v>3.7202320000000002</v>
      </c>
      <c r="CI215" s="2">
        <v>4.0570272999999997</v>
      </c>
      <c r="CJ215" s="2">
        <v>3.0749179999999998</v>
      </c>
      <c r="CK215" s="2">
        <v>8.9428759000000007</v>
      </c>
      <c r="CL215" s="2">
        <v>2.0575304000000001</v>
      </c>
      <c r="CM215" s="2">
        <v>4.4796599999999999E-2</v>
      </c>
      <c r="CO215" t="str">
        <f t="shared" si="307"/>
        <v>SD_Codington0002</v>
      </c>
      <c r="CP215">
        <f t="shared" si="308"/>
        <v>24.5</v>
      </c>
      <c r="CQ215">
        <f t="shared" si="309"/>
        <v>0.5</v>
      </c>
      <c r="CR215">
        <f t="shared" si="310"/>
        <v>0.68372849999999996</v>
      </c>
      <c r="CS215">
        <f t="shared" si="311"/>
        <v>0.492178</v>
      </c>
      <c r="CT215">
        <f t="shared" si="312"/>
        <v>4.1682191</v>
      </c>
      <c r="CU215">
        <f t="shared" si="313"/>
        <v>2.9302541999999998</v>
      </c>
      <c r="CV215">
        <f t="shared" si="314"/>
        <v>3.4520233</v>
      </c>
      <c r="CW215">
        <f t="shared" si="315"/>
        <v>10.0227413</v>
      </c>
      <c r="CX215">
        <f t="shared" si="316"/>
        <v>2.2249463</v>
      </c>
      <c r="CY215">
        <f t="shared" si="317"/>
        <v>4.8127700000000002E-2</v>
      </c>
      <c r="CZ215">
        <f t="shared" si="318"/>
        <v>3.7999999999999972</v>
      </c>
      <c r="DA215">
        <f t="shared" si="319"/>
        <v>0.5</v>
      </c>
      <c r="DB215">
        <f t="shared" si="320"/>
        <v>0.71525540000000021</v>
      </c>
      <c r="DC215">
        <f t="shared" si="321"/>
        <v>9.226059999999997E-2</v>
      </c>
      <c r="DD215">
        <f t="shared" si="322"/>
        <v>-1.276578999999999</v>
      </c>
      <c r="DE215">
        <f t="shared" si="323"/>
        <v>8.3207500000000003</v>
      </c>
      <c r="DF215">
        <f t="shared" si="324"/>
        <v>1.4807239000000005</v>
      </c>
      <c r="DG215">
        <f t="shared" si="325"/>
        <v>-6.149661499999997</v>
      </c>
      <c r="DH215">
        <f t="shared" si="326"/>
        <v>0.3469977999999998</v>
      </c>
      <c r="DI215">
        <f t="shared" si="327"/>
        <v>3.3646599999999999E-2</v>
      </c>
      <c r="DJ215">
        <f t="shared" si="328"/>
        <v>0.60000000000000142</v>
      </c>
      <c r="DK215">
        <f t="shared" si="329"/>
        <v>0</v>
      </c>
      <c r="DL215">
        <f t="shared" si="330"/>
        <v>3.8366299999999964E-2</v>
      </c>
      <c r="DM215">
        <f t="shared" si="331"/>
        <v>0</v>
      </c>
      <c r="DN215">
        <f t="shared" si="332"/>
        <v>9.8030599999999524E-2</v>
      </c>
      <c r="DO215">
        <f t="shared" si="333"/>
        <v>0</v>
      </c>
      <c r="DP215">
        <f t="shared" si="334"/>
        <v>4.3731000000000186E-3</v>
      </c>
      <c r="DQ215">
        <f t="shared" si="335"/>
        <v>0.33251860000000022</v>
      </c>
      <c r="DR215">
        <f t="shared" si="336"/>
        <v>6.1097699999999922E-2</v>
      </c>
      <c r="DS215">
        <f t="shared" si="337"/>
        <v>0</v>
      </c>
      <c r="DT215">
        <f t="shared" si="338"/>
        <v>0.39999999999999858</v>
      </c>
      <c r="DU215">
        <f t="shared" si="339"/>
        <v>0</v>
      </c>
      <c r="DV215">
        <f t="shared" si="340"/>
        <v>0.1238264</v>
      </c>
      <c r="DW215">
        <f t="shared" si="341"/>
        <v>3.1570199999999993E-2</v>
      </c>
      <c r="DX215">
        <f t="shared" si="342"/>
        <v>-0.27918960000000048</v>
      </c>
      <c r="DY215">
        <f t="shared" si="343"/>
        <v>1.5343380999999998</v>
      </c>
      <c r="DZ215">
        <f t="shared" si="344"/>
        <v>4.9144099999999913E-2</v>
      </c>
      <c r="EA215">
        <f t="shared" si="345"/>
        <v>-1.0380049000000007</v>
      </c>
      <c r="EB215">
        <f t="shared" si="346"/>
        <v>-8.8269700000000118E-2</v>
      </c>
      <c r="EC215">
        <f t="shared" si="347"/>
        <v>-3.8503000000000009E-3</v>
      </c>
      <c r="ED215">
        <f t="shared" si="348"/>
        <v>0.10000000000000142</v>
      </c>
      <c r="EE215">
        <f t="shared" si="349"/>
        <v>0</v>
      </c>
      <c r="EF215">
        <f t="shared" si="350"/>
        <v>1.8739999999994872E-4</v>
      </c>
      <c r="EG215">
        <f t="shared" si="351"/>
        <v>5.539999999998324E-5</v>
      </c>
      <c r="EH215">
        <f t="shared" si="352"/>
        <v>2.3602999999999597E-2</v>
      </c>
      <c r="EI215">
        <f t="shared" si="353"/>
        <v>1.1719999999999509E-3</v>
      </c>
      <c r="EJ215">
        <f t="shared" si="354"/>
        <v>8.8599000000000316E-3</v>
      </c>
      <c r="EK215">
        <f t="shared" si="355"/>
        <v>7.0228600000000085E-2</v>
      </c>
      <c r="EL215">
        <f t="shared" si="356"/>
        <v>1.3769900000000224E-2</v>
      </c>
      <c r="EM215">
        <f t="shared" si="357"/>
        <v>0</v>
      </c>
      <c r="EN215">
        <f t="shared" si="358"/>
        <v>8</v>
      </c>
      <c r="EO215">
        <f t="shared" si="359"/>
        <v>0</v>
      </c>
      <c r="EP215">
        <f t="shared" si="360"/>
        <v>-3.9195300000000044E-2</v>
      </c>
      <c r="EQ215">
        <f t="shared" si="361"/>
        <v>-2.4788000000000032E-3</v>
      </c>
      <c r="ER215">
        <f t="shared" si="362"/>
        <v>1.8985918000000002</v>
      </c>
      <c r="ES215">
        <f t="shared" si="363"/>
        <v>-0.60202290000000014</v>
      </c>
      <c r="ET215">
        <f t="shared" si="364"/>
        <v>2.5505000999999998</v>
      </c>
      <c r="EU215">
        <f t="shared" si="365"/>
        <v>3.3336414999999997</v>
      </c>
      <c r="EV215">
        <f t="shared" si="366"/>
        <v>0.88676920000000004</v>
      </c>
      <c r="EW215">
        <f t="shared" si="367"/>
        <v>-1.63289E-2</v>
      </c>
      <c r="EX215">
        <f t="shared" si="368"/>
        <v>6.1999999999999993</v>
      </c>
      <c r="EY215">
        <f t="shared" si="369"/>
        <v>0</v>
      </c>
      <c r="EZ215">
        <f t="shared" si="370"/>
        <v>-0.46475259999999996</v>
      </c>
      <c r="FA215">
        <f t="shared" si="371"/>
        <v>0.36389830000000001</v>
      </c>
      <c r="FB215">
        <f t="shared" si="372"/>
        <v>2.3235627999999999</v>
      </c>
      <c r="FC215">
        <f t="shared" si="373"/>
        <v>-4.7980616000000005</v>
      </c>
      <c r="FD215">
        <f t="shared" si="374"/>
        <v>-1.2796857000000004</v>
      </c>
      <c r="FE215">
        <f t="shared" si="375"/>
        <v>9.480577499999999</v>
      </c>
      <c r="FF215">
        <f t="shared" si="376"/>
        <v>0.47552210000000006</v>
      </c>
      <c r="FG215">
        <f t="shared" si="377"/>
        <v>2.4448000000000001E-2</v>
      </c>
      <c r="FH215">
        <f t="shared" si="378"/>
        <v>1.3000000000000007</v>
      </c>
      <c r="FI215">
        <f t="shared" si="379"/>
        <v>0</v>
      </c>
      <c r="FJ215">
        <f t="shared" si="380"/>
        <v>5.3765999999999536E-3</v>
      </c>
      <c r="FK215">
        <f t="shared" si="381"/>
        <v>1.0774700000000026E-2</v>
      </c>
      <c r="FL215">
        <f t="shared" si="382"/>
        <v>0.25962519999999989</v>
      </c>
      <c r="FM215">
        <f t="shared" si="383"/>
        <v>4.6683299999999761E-2</v>
      </c>
      <c r="FN215">
        <f t="shared" si="384"/>
        <v>0.32804520000000004</v>
      </c>
      <c r="FO215">
        <f t="shared" si="385"/>
        <v>0.48141380000000034</v>
      </c>
      <c r="FP215">
        <f t="shared" si="386"/>
        <v>0.1289182000000002</v>
      </c>
      <c r="FQ215">
        <f t="shared" si="387"/>
        <v>0</v>
      </c>
      <c r="FR215">
        <f t="shared" si="388"/>
        <v>3</v>
      </c>
      <c r="FS215">
        <f t="shared" si="389"/>
        <v>0</v>
      </c>
      <c r="FT215">
        <f t="shared" si="390"/>
        <v>0.16634679999999991</v>
      </c>
      <c r="FU215">
        <f t="shared" si="391"/>
        <v>-4.629999999999912E-4</v>
      </c>
      <c r="FV215">
        <f t="shared" si="392"/>
        <v>0.67258720000000016</v>
      </c>
      <c r="FW215">
        <f t="shared" si="393"/>
        <v>-0.44583159999999999</v>
      </c>
      <c r="FX215">
        <f t="shared" si="394"/>
        <v>-6.7042600000000174E-2</v>
      </c>
      <c r="FY215">
        <f t="shared" si="395"/>
        <v>2.4321622999999999</v>
      </c>
      <c r="FZ215">
        <f t="shared" si="396"/>
        <v>0.23272519999999997</v>
      </c>
      <c r="GA215">
        <f t="shared" si="397"/>
        <v>6.881200000000004E-3</v>
      </c>
      <c r="GB215">
        <f t="shared" si="398"/>
        <v>1.1000000000000014</v>
      </c>
      <c r="GC215">
        <f t="shared" si="399"/>
        <v>0</v>
      </c>
      <c r="GD215">
        <f t="shared" si="400"/>
        <v>0.13831749999999998</v>
      </c>
      <c r="GE215">
        <f t="shared" si="401"/>
        <v>-3.4393999999999814E-3</v>
      </c>
      <c r="GF215">
        <f t="shared" si="402"/>
        <v>0.44798709999999975</v>
      </c>
      <c r="GG215">
        <f t="shared" si="403"/>
        <v>-1.1267730999999999</v>
      </c>
      <c r="GH215">
        <f t="shared" si="404"/>
        <v>0.3771053000000002</v>
      </c>
      <c r="GI215">
        <f t="shared" si="405"/>
        <v>1.0798653999999992</v>
      </c>
      <c r="GJ215">
        <f t="shared" si="406"/>
        <v>0.16741589999999995</v>
      </c>
      <c r="GK215">
        <f t="shared" si="407"/>
        <v>3.3311000000000035E-3</v>
      </c>
    </row>
    <row r="216" spans="1:193" x14ac:dyDescent="0.25">
      <c r="A216" t="s">
        <v>558</v>
      </c>
      <c r="B216">
        <v>13.6</v>
      </c>
      <c r="C216">
        <v>0.5</v>
      </c>
      <c r="D216">
        <v>1.9286232000000001</v>
      </c>
      <c r="E216">
        <v>0.34311779999999997</v>
      </c>
      <c r="F216">
        <v>0.71613680000000002</v>
      </c>
      <c r="G216">
        <v>7.4979820000000004</v>
      </c>
      <c r="H216">
        <v>1.7828039</v>
      </c>
      <c r="I216">
        <v>0.1988026</v>
      </c>
      <c r="J216">
        <v>0.63253440000000005</v>
      </c>
      <c r="K216">
        <v>0</v>
      </c>
      <c r="L216" s="2">
        <v>13.4</v>
      </c>
      <c r="M216" s="2">
        <v>0.5</v>
      </c>
      <c r="N216" s="2">
        <v>1.6191784</v>
      </c>
      <c r="O216" s="2">
        <v>0.34630349999999999</v>
      </c>
      <c r="P216" s="2">
        <v>0.66003420000000002</v>
      </c>
      <c r="Q216" s="2">
        <v>7.9043640999999996</v>
      </c>
      <c r="R216" s="2">
        <v>1.6402224000000001</v>
      </c>
      <c r="S216" s="2">
        <v>0.19106919999999999</v>
      </c>
      <c r="T216" s="2">
        <v>0.58164859999999996</v>
      </c>
      <c r="U216" s="2">
        <v>0</v>
      </c>
      <c r="V216" s="2">
        <v>10.4</v>
      </c>
      <c r="W216" s="2">
        <v>0.5</v>
      </c>
      <c r="X216" s="2">
        <v>1.6387179000000001</v>
      </c>
      <c r="Y216" s="2">
        <v>0.2140379</v>
      </c>
      <c r="Z216" s="2">
        <v>0.62823890000000004</v>
      </c>
      <c r="AA216" s="2">
        <v>5.2159810000000002</v>
      </c>
      <c r="AB216" s="2">
        <v>1.5478152000000001</v>
      </c>
      <c r="AC216" s="2">
        <v>0.1995054</v>
      </c>
      <c r="AD216" s="2">
        <v>0.5497301</v>
      </c>
      <c r="AE216" s="2">
        <v>0</v>
      </c>
      <c r="AF216" s="2">
        <v>13.5</v>
      </c>
      <c r="AG216" s="2">
        <v>0.5</v>
      </c>
      <c r="AH216" s="2">
        <v>1.7508492</v>
      </c>
      <c r="AI216" s="2">
        <v>0.346134</v>
      </c>
      <c r="AJ216" s="2">
        <v>0.65408849999999996</v>
      </c>
      <c r="AK216" s="2">
        <v>7.8960295</v>
      </c>
      <c r="AL216" s="2">
        <v>1.6306765000000001</v>
      </c>
      <c r="AM216" s="2">
        <v>0.18263989999999999</v>
      </c>
      <c r="AN216" s="2">
        <v>0.57799149999999999</v>
      </c>
      <c r="AO216" s="2">
        <v>0</v>
      </c>
      <c r="AP216" s="2">
        <v>12.7</v>
      </c>
      <c r="AQ216" s="2">
        <v>0.5</v>
      </c>
      <c r="AR216" s="2">
        <v>1.7323202</v>
      </c>
      <c r="AS216" s="2">
        <v>0.33592159999999999</v>
      </c>
      <c r="AT216" s="2">
        <v>0.50546469999999999</v>
      </c>
      <c r="AU216" s="2">
        <v>7.8202090000000002</v>
      </c>
      <c r="AV216" s="2">
        <v>1.2539899000000001</v>
      </c>
      <c r="AW216" s="2">
        <v>0.14733260000000001</v>
      </c>
      <c r="AX216" s="2">
        <v>0.44401689999999999</v>
      </c>
      <c r="AY216" s="2">
        <v>0</v>
      </c>
      <c r="AZ216" s="2">
        <v>13.1</v>
      </c>
      <c r="BA216" s="2">
        <v>0.5</v>
      </c>
      <c r="BB216" s="2">
        <v>1.7510097</v>
      </c>
      <c r="BC216" s="2">
        <v>0.22919329999999999</v>
      </c>
      <c r="BD216" s="2">
        <v>0.642258</v>
      </c>
      <c r="BE216" s="2">
        <v>7.6625667000000002</v>
      </c>
      <c r="BF216" s="2">
        <v>1.6264379</v>
      </c>
      <c r="BG216" s="2">
        <v>0.14717359999999999</v>
      </c>
      <c r="BH216" s="2">
        <v>0.57575240000000005</v>
      </c>
      <c r="BI216" s="2">
        <v>0</v>
      </c>
      <c r="BJ216" s="2">
        <v>13.2</v>
      </c>
      <c r="BK216" s="2">
        <v>0.5</v>
      </c>
      <c r="BL216" s="2">
        <v>1.7476833000000001</v>
      </c>
      <c r="BM216" s="2">
        <v>0.33899849999999998</v>
      </c>
      <c r="BN216" s="2">
        <v>0.61604709999999996</v>
      </c>
      <c r="BO216" s="2">
        <v>7.8318295000000004</v>
      </c>
      <c r="BP216" s="2">
        <v>1.5385291999999999</v>
      </c>
      <c r="BQ216" s="2">
        <v>0.1686243</v>
      </c>
      <c r="BR216" s="2">
        <v>0.54519499999999999</v>
      </c>
      <c r="BS216" s="2">
        <v>0</v>
      </c>
      <c r="BT216" s="2">
        <v>12.6</v>
      </c>
      <c r="BU216" s="2">
        <v>0.5</v>
      </c>
      <c r="BV216" s="2">
        <v>1.6053483</v>
      </c>
      <c r="BW216" s="2">
        <v>0.33457130000000002</v>
      </c>
      <c r="BX216" s="2">
        <v>0.65747319999999998</v>
      </c>
      <c r="BY216" s="2">
        <v>7.1269321000000003</v>
      </c>
      <c r="BZ216" s="2">
        <v>1.6293819</v>
      </c>
      <c r="CA216" s="2">
        <v>0.19599949999999999</v>
      </c>
      <c r="CB216" s="2">
        <v>0.57807419999999998</v>
      </c>
      <c r="CC216" s="2">
        <v>0</v>
      </c>
      <c r="CD216" s="2">
        <v>10.9</v>
      </c>
      <c r="CE216" s="2">
        <v>0.5</v>
      </c>
      <c r="CF216" s="2">
        <v>0.29790899999999998</v>
      </c>
      <c r="CG216" s="2">
        <v>0.252884</v>
      </c>
      <c r="CH216" s="2">
        <v>0.4787669</v>
      </c>
      <c r="CI216" s="2">
        <v>7.6642051000000002</v>
      </c>
      <c r="CJ216" s="2">
        <v>0.72001349999999997</v>
      </c>
      <c r="CK216" s="2">
        <v>0.74946650000000004</v>
      </c>
      <c r="CL216" s="2">
        <v>0.27713599999999999</v>
      </c>
      <c r="CM216" s="2">
        <v>0</v>
      </c>
      <c r="CO216" t="str">
        <f t="shared" si="307"/>
        <v>SD_Custer0132</v>
      </c>
      <c r="CP216">
        <f t="shared" si="308"/>
        <v>13.6</v>
      </c>
      <c r="CQ216">
        <f t="shared" si="309"/>
        <v>0.5</v>
      </c>
      <c r="CR216">
        <f t="shared" si="310"/>
        <v>1.9286232000000001</v>
      </c>
      <c r="CS216">
        <f t="shared" si="311"/>
        <v>0.34311779999999997</v>
      </c>
      <c r="CT216">
        <f t="shared" si="312"/>
        <v>0.71613680000000002</v>
      </c>
      <c r="CU216">
        <f t="shared" si="313"/>
        <v>7.4979820000000004</v>
      </c>
      <c r="CV216">
        <f t="shared" si="314"/>
        <v>1.7828039</v>
      </c>
      <c r="CW216">
        <f t="shared" si="315"/>
        <v>0.1988026</v>
      </c>
      <c r="CX216">
        <f t="shared" si="316"/>
        <v>0.63253440000000005</v>
      </c>
      <c r="CY216">
        <f t="shared" si="317"/>
        <v>0</v>
      </c>
      <c r="CZ216">
        <f t="shared" si="318"/>
        <v>4.6000000000000014</v>
      </c>
      <c r="DA216">
        <f t="shared" si="319"/>
        <v>0.5</v>
      </c>
      <c r="DB216">
        <f t="shared" si="320"/>
        <v>-1.3573464000000004</v>
      </c>
      <c r="DC216">
        <f t="shared" si="321"/>
        <v>-3.7804999999998534E-3</v>
      </c>
      <c r="DD216">
        <f t="shared" si="322"/>
        <v>-0.17058610000000018</v>
      </c>
      <c r="DE216">
        <f t="shared" si="323"/>
        <v>6.6362429999999986</v>
      </c>
      <c r="DF216">
        <f t="shared" si="324"/>
        <v>-0.89256079999999938</v>
      </c>
      <c r="DG216">
        <f t="shared" si="325"/>
        <v>0.59019280000000007</v>
      </c>
      <c r="DH216">
        <f t="shared" si="326"/>
        <v>-0.29819610000000052</v>
      </c>
      <c r="DI216">
        <f t="shared" si="327"/>
        <v>0</v>
      </c>
      <c r="DJ216">
        <f t="shared" si="328"/>
        <v>0.19999999999999929</v>
      </c>
      <c r="DK216">
        <f t="shared" si="329"/>
        <v>0</v>
      </c>
      <c r="DL216">
        <f t="shared" si="330"/>
        <v>0.30944480000000008</v>
      </c>
      <c r="DM216">
        <f t="shared" si="331"/>
        <v>-3.1857000000000135E-3</v>
      </c>
      <c r="DN216">
        <f t="shared" si="332"/>
        <v>5.6102600000000002E-2</v>
      </c>
      <c r="DO216">
        <f t="shared" si="333"/>
        <v>-0.40638209999999919</v>
      </c>
      <c r="DP216">
        <f t="shared" si="334"/>
        <v>0.14258149999999992</v>
      </c>
      <c r="DQ216">
        <f t="shared" si="335"/>
        <v>7.7334000000000014E-3</v>
      </c>
      <c r="DR216">
        <f t="shared" si="336"/>
        <v>5.0885800000000092E-2</v>
      </c>
      <c r="DS216">
        <f t="shared" si="337"/>
        <v>0</v>
      </c>
      <c r="DT216">
        <f t="shared" si="338"/>
        <v>3.1999999999999993</v>
      </c>
      <c r="DU216">
        <f t="shared" si="339"/>
        <v>0</v>
      </c>
      <c r="DV216">
        <f t="shared" si="340"/>
        <v>0.28990530000000003</v>
      </c>
      <c r="DW216">
        <f t="shared" si="341"/>
        <v>0.12907989999999997</v>
      </c>
      <c r="DX216">
        <f t="shared" si="342"/>
        <v>8.7897899999999973E-2</v>
      </c>
      <c r="DY216">
        <f t="shared" si="343"/>
        <v>2.2820010000000002</v>
      </c>
      <c r="DZ216">
        <f t="shared" si="344"/>
        <v>0.23498869999999994</v>
      </c>
      <c r="EA216">
        <f t="shared" si="345"/>
        <v>-7.0280000000000342E-4</v>
      </c>
      <c r="EB216">
        <f t="shared" si="346"/>
        <v>8.2804300000000053E-2</v>
      </c>
      <c r="EC216">
        <f t="shared" si="347"/>
        <v>0</v>
      </c>
      <c r="ED216">
        <f t="shared" si="348"/>
        <v>9.9999999999999645E-2</v>
      </c>
      <c r="EE216">
        <f t="shared" si="349"/>
        <v>0</v>
      </c>
      <c r="EF216">
        <f t="shared" si="350"/>
        <v>0.1777740000000001</v>
      </c>
      <c r="EG216">
        <f t="shared" si="351"/>
        <v>-3.0162000000000244E-3</v>
      </c>
      <c r="EH216">
        <f t="shared" si="352"/>
        <v>6.2048300000000056E-2</v>
      </c>
      <c r="EI216">
        <f t="shared" si="353"/>
        <v>-0.39804749999999967</v>
      </c>
      <c r="EJ216">
        <f t="shared" si="354"/>
        <v>0.15212739999999991</v>
      </c>
      <c r="EK216">
        <f t="shared" si="355"/>
        <v>1.6162700000000002E-2</v>
      </c>
      <c r="EL216">
        <f t="shared" si="356"/>
        <v>5.4542900000000061E-2</v>
      </c>
      <c r="EM216">
        <f t="shared" si="357"/>
        <v>0</v>
      </c>
      <c r="EN216">
        <f t="shared" si="358"/>
        <v>0.90000000000000036</v>
      </c>
      <c r="EO216">
        <f t="shared" si="359"/>
        <v>0</v>
      </c>
      <c r="EP216">
        <f t="shared" si="360"/>
        <v>0.19630300000000012</v>
      </c>
      <c r="EQ216">
        <f t="shared" si="361"/>
        <v>7.1961999999999859E-3</v>
      </c>
      <c r="ER216">
        <f t="shared" si="362"/>
        <v>0.21067210000000003</v>
      </c>
      <c r="ES216">
        <f t="shared" si="363"/>
        <v>-0.32222699999999982</v>
      </c>
      <c r="ET216">
        <f t="shared" si="364"/>
        <v>0.5288139999999999</v>
      </c>
      <c r="EU216">
        <f t="shared" si="365"/>
        <v>5.1469999999999988E-2</v>
      </c>
      <c r="EV216">
        <f t="shared" si="366"/>
        <v>0.18851750000000006</v>
      </c>
      <c r="EW216">
        <f t="shared" si="367"/>
        <v>0</v>
      </c>
      <c r="EX216">
        <f t="shared" si="368"/>
        <v>0.5</v>
      </c>
      <c r="EY216">
        <f t="shared" si="369"/>
        <v>0</v>
      </c>
      <c r="EZ216">
        <f t="shared" si="370"/>
        <v>0.17761350000000009</v>
      </c>
      <c r="FA216">
        <f t="shared" si="371"/>
        <v>0.11392449999999998</v>
      </c>
      <c r="FB216">
        <f t="shared" si="372"/>
        <v>7.3878800000000022E-2</v>
      </c>
      <c r="FC216">
        <f t="shared" si="373"/>
        <v>-0.16458469999999981</v>
      </c>
      <c r="FD216">
        <f t="shared" si="374"/>
        <v>0.156366</v>
      </c>
      <c r="FE216">
        <f t="shared" si="375"/>
        <v>5.1629000000000008E-2</v>
      </c>
      <c r="FF216">
        <f t="shared" si="376"/>
        <v>5.6781999999999999E-2</v>
      </c>
      <c r="FG216">
        <f t="shared" si="377"/>
        <v>0</v>
      </c>
      <c r="FH216">
        <f t="shared" si="378"/>
        <v>0.40000000000000036</v>
      </c>
      <c r="FI216">
        <f t="shared" si="379"/>
        <v>0</v>
      </c>
      <c r="FJ216">
        <f t="shared" si="380"/>
        <v>0.18093990000000004</v>
      </c>
      <c r="FK216">
        <f t="shared" si="381"/>
        <v>4.1192999999999924E-3</v>
      </c>
      <c r="FL216">
        <f t="shared" si="382"/>
        <v>0.10008970000000006</v>
      </c>
      <c r="FM216">
        <f t="shared" si="383"/>
        <v>-0.33384750000000007</v>
      </c>
      <c r="FN216">
        <f t="shared" si="384"/>
        <v>0.24427470000000007</v>
      </c>
      <c r="FO216">
        <f t="shared" si="385"/>
        <v>3.0178299999999991E-2</v>
      </c>
      <c r="FP216">
        <f t="shared" si="386"/>
        <v>8.7339400000000067E-2</v>
      </c>
      <c r="FQ216">
        <f t="shared" si="387"/>
        <v>0</v>
      </c>
      <c r="FR216">
        <f t="shared" si="388"/>
        <v>1</v>
      </c>
      <c r="FS216">
        <f t="shared" si="389"/>
        <v>0</v>
      </c>
      <c r="FT216">
        <f t="shared" si="390"/>
        <v>0.32327490000000014</v>
      </c>
      <c r="FU216">
        <f t="shared" si="391"/>
        <v>8.5464999999999569E-3</v>
      </c>
      <c r="FV216">
        <f t="shared" si="392"/>
        <v>5.8663600000000038E-2</v>
      </c>
      <c r="FW216">
        <f t="shared" si="393"/>
        <v>0.37104990000000004</v>
      </c>
      <c r="FX216">
        <f t="shared" si="394"/>
        <v>0.15342199999999995</v>
      </c>
      <c r="FY216">
        <f t="shared" si="395"/>
        <v>2.8031000000000028E-3</v>
      </c>
      <c r="FZ216">
        <f t="shared" si="396"/>
        <v>5.446020000000007E-2</v>
      </c>
      <c r="GA216">
        <f t="shared" si="397"/>
        <v>0</v>
      </c>
      <c r="GB216">
        <f t="shared" si="398"/>
        <v>2.6999999999999993</v>
      </c>
      <c r="GC216">
        <f t="shared" si="399"/>
        <v>0</v>
      </c>
      <c r="GD216">
        <f t="shared" si="400"/>
        <v>1.6307142000000001</v>
      </c>
      <c r="GE216">
        <f t="shared" si="401"/>
        <v>9.0233799999999975E-2</v>
      </c>
      <c r="GF216">
        <f t="shared" si="402"/>
        <v>0.23736990000000002</v>
      </c>
      <c r="GG216">
        <f t="shared" si="403"/>
        <v>-0.16622309999999985</v>
      </c>
      <c r="GH216">
        <f t="shared" si="404"/>
        <v>1.0627903999999999</v>
      </c>
      <c r="GI216">
        <f t="shared" si="405"/>
        <v>-0.55066389999999998</v>
      </c>
      <c r="GJ216">
        <f t="shared" si="406"/>
        <v>0.35539840000000006</v>
      </c>
      <c r="GK216">
        <f t="shared" si="407"/>
        <v>0</v>
      </c>
    </row>
    <row r="217" spans="1:193" x14ac:dyDescent="0.25">
      <c r="A217" t="s">
        <v>559</v>
      </c>
      <c r="B217">
        <v>12.3</v>
      </c>
      <c r="C217">
        <v>0.5</v>
      </c>
      <c r="D217">
        <v>1.2499396</v>
      </c>
      <c r="E217">
        <v>0.25206659999999997</v>
      </c>
      <c r="F217">
        <v>0.75979450000000004</v>
      </c>
      <c r="G217">
        <v>6.7862505999999998</v>
      </c>
      <c r="H217">
        <v>1.9010214000000001</v>
      </c>
      <c r="I217">
        <v>0.2271502</v>
      </c>
      <c r="J217">
        <v>0.66822190000000004</v>
      </c>
      <c r="K217">
        <v>0</v>
      </c>
      <c r="L217" s="2">
        <v>11.8</v>
      </c>
      <c r="M217" s="2">
        <v>0.5</v>
      </c>
      <c r="N217" s="2">
        <v>0.98934219999999995</v>
      </c>
      <c r="O217" s="2">
        <v>0.23757700000000001</v>
      </c>
      <c r="P217" s="2">
        <v>0.78739329999999996</v>
      </c>
      <c r="Q217" s="2">
        <v>6.2612227999999996</v>
      </c>
      <c r="R217" s="2">
        <v>1.8501350999999999</v>
      </c>
      <c r="S217" s="2">
        <v>0.37661220000000001</v>
      </c>
      <c r="T217" s="2">
        <v>0.62871929999999998</v>
      </c>
      <c r="U217" s="2">
        <v>0.2469529</v>
      </c>
      <c r="V217" s="2">
        <v>10.5</v>
      </c>
      <c r="W217" s="2">
        <v>0.5</v>
      </c>
      <c r="X217" s="2">
        <v>0.93617939999999999</v>
      </c>
      <c r="Y217" s="2">
        <v>0.21051790000000001</v>
      </c>
      <c r="Z217" s="2">
        <v>0.68480339999999995</v>
      </c>
      <c r="AA217" s="2">
        <v>5.6622076000000003</v>
      </c>
      <c r="AB217" s="2">
        <v>1.7841783</v>
      </c>
      <c r="AC217" s="2">
        <v>0.1322661</v>
      </c>
      <c r="AD217" s="2">
        <v>0.6404995</v>
      </c>
      <c r="AE217" s="2">
        <v>0</v>
      </c>
      <c r="AF217" s="2">
        <v>12.2</v>
      </c>
      <c r="AG217" s="2">
        <v>0.5</v>
      </c>
      <c r="AH217" s="2">
        <v>1.0989864</v>
      </c>
      <c r="AI217" s="2">
        <v>0.27099440000000002</v>
      </c>
      <c r="AJ217" s="2">
        <v>0.70328139999999995</v>
      </c>
      <c r="AK217" s="2">
        <v>7.1070222999999997</v>
      </c>
      <c r="AL217" s="2">
        <v>1.8195494000000001</v>
      </c>
      <c r="AM217" s="2">
        <v>0.14338809999999999</v>
      </c>
      <c r="AN217" s="2">
        <v>0.64993020000000001</v>
      </c>
      <c r="AO217" s="2">
        <v>0</v>
      </c>
      <c r="AP217" s="2">
        <v>10.9</v>
      </c>
      <c r="AQ217" s="2">
        <v>0.5</v>
      </c>
      <c r="AR217" s="2">
        <v>1.4286296000000001</v>
      </c>
      <c r="AS217" s="2">
        <v>0.25782189999999999</v>
      </c>
      <c r="AT217" s="2">
        <v>0.35438029999999998</v>
      </c>
      <c r="AU217" s="2">
        <v>6.7511295999999996</v>
      </c>
      <c r="AV217" s="2">
        <v>0.82713800000000004</v>
      </c>
      <c r="AW217" s="2">
        <v>0.1761074</v>
      </c>
      <c r="AX217" s="2">
        <v>0.28058860000000002</v>
      </c>
      <c r="AY217" s="2">
        <v>0.33580359999999998</v>
      </c>
      <c r="AZ217" s="2">
        <v>11.7</v>
      </c>
      <c r="BA217" s="2">
        <v>0.5</v>
      </c>
      <c r="BB217" s="2">
        <v>1.1593863</v>
      </c>
      <c r="BC217" s="2">
        <v>0.12931419999999999</v>
      </c>
      <c r="BD217" s="2">
        <v>0.6143904</v>
      </c>
      <c r="BE217" s="2">
        <v>6.9777756000000002</v>
      </c>
      <c r="BF217" s="2">
        <v>1.6615415</v>
      </c>
      <c r="BG217" s="2">
        <v>3.3075399999999998E-2</v>
      </c>
      <c r="BH217" s="2">
        <v>0.60456750000000004</v>
      </c>
      <c r="BI217" s="2">
        <v>8.8850799999999994E-2</v>
      </c>
      <c r="BJ217" s="2">
        <v>11.8</v>
      </c>
      <c r="BK217" s="2">
        <v>0.5</v>
      </c>
      <c r="BL217" s="2">
        <v>1.4287102</v>
      </c>
      <c r="BM217" s="2">
        <v>0.25444810000000001</v>
      </c>
      <c r="BN217" s="2">
        <v>0.58136849999999995</v>
      </c>
      <c r="BO217" s="2">
        <v>6.6528659000000001</v>
      </c>
      <c r="BP217" s="2">
        <v>1.4359989</v>
      </c>
      <c r="BQ217" s="2">
        <v>0.19423109999999999</v>
      </c>
      <c r="BR217" s="2">
        <v>0.50032509999999997</v>
      </c>
      <c r="BS217" s="2">
        <v>0.32992379999999999</v>
      </c>
      <c r="BT217" s="2">
        <v>11.1</v>
      </c>
      <c r="BU217" s="2">
        <v>0.5</v>
      </c>
      <c r="BV217" s="2">
        <v>0.92927409999999999</v>
      </c>
      <c r="BW217" s="2">
        <v>0.27034029999999998</v>
      </c>
      <c r="BX217" s="2">
        <v>0.61987219999999998</v>
      </c>
      <c r="BY217" s="2">
        <v>6.4156060000000004</v>
      </c>
      <c r="BZ217" s="2">
        <v>1.6563778</v>
      </c>
      <c r="CA217" s="2">
        <v>5.8466200000000003E-2</v>
      </c>
      <c r="CB217" s="2">
        <v>0.59926069999999998</v>
      </c>
      <c r="CC217" s="2">
        <v>8.8850799999999994E-2</v>
      </c>
      <c r="CD217" s="2">
        <v>10.4</v>
      </c>
      <c r="CE217" s="2">
        <v>0.5</v>
      </c>
      <c r="CF217" s="2">
        <v>0.92650969999999999</v>
      </c>
      <c r="CG217" s="2">
        <v>0.2393276</v>
      </c>
      <c r="CH217" s="2">
        <v>0.55238220000000005</v>
      </c>
      <c r="CI217" s="2">
        <v>5.9208350000000003</v>
      </c>
      <c r="CJ217" s="2">
        <v>1.2399302999999999</v>
      </c>
      <c r="CK217" s="2">
        <v>0.3476765</v>
      </c>
      <c r="CL217" s="2">
        <v>0.41958400000000001</v>
      </c>
      <c r="CM217" s="2">
        <v>0.33580359999999998</v>
      </c>
      <c r="CO217" t="str">
        <f t="shared" si="307"/>
        <v>SD_Jackson0001</v>
      </c>
      <c r="CP217">
        <f t="shared" si="308"/>
        <v>12.3</v>
      </c>
      <c r="CQ217">
        <f t="shared" si="309"/>
        <v>0.5</v>
      </c>
      <c r="CR217">
        <f t="shared" si="310"/>
        <v>1.2499396</v>
      </c>
      <c r="CS217">
        <f t="shared" si="311"/>
        <v>0.25206659999999997</v>
      </c>
      <c r="CT217">
        <f t="shared" si="312"/>
        <v>0.75979450000000004</v>
      </c>
      <c r="CU217">
        <f t="shared" si="313"/>
        <v>6.7862505999999998</v>
      </c>
      <c r="CV217">
        <f t="shared" si="314"/>
        <v>1.9010214000000001</v>
      </c>
      <c r="CW217">
        <f t="shared" si="315"/>
        <v>0.2271502</v>
      </c>
      <c r="CX217">
        <f t="shared" si="316"/>
        <v>0.66822190000000004</v>
      </c>
      <c r="CY217">
        <f t="shared" si="317"/>
        <v>0</v>
      </c>
      <c r="CZ217">
        <f t="shared" si="318"/>
        <v>4.2999999999999954</v>
      </c>
      <c r="DA217">
        <f t="shared" si="319"/>
        <v>0.5</v>
      </c>
      <c r="DB217">
        <f t="shared" si="320"/>
        <v>0.14744069999999976</v>
      </c>
      <c r="DC217">
        <f t="shared" si="321"/>
        <v>0.1058752000000002</v>
      </c>
      <c r="DD217">
        <f t="shared" si="322"/>
        <v>-0.42068980000000045</v>
      </c>
      <c r="DE217">
        <f t="shared" si="323"/>
        <v>4.2449106000000016</v>
      </c>
      <c r="DF217">
        <f t="shared" si="324"/>
        <v>-1.032300500000001</v>
      </c>
      <c r="DG217">
        <f t="shared" si="325"/>
        <v>-0.12822839999999999</v>
      </c>
      <c r="DH217">
        <f t="shared" si="326"/>
        <v>-0.35407840000000013</v>
      </c>
      <c r="DI217">
        <f t="shared" si="327"/>
        <v>1.4261854999999999</v>
      </c>
      <c r="DJ217">
        <f t="shared" si="328"/>
        <v>0.5</v>
      </c>
      <c r="DK217">
        <f t="shared" si="329"/>
        <v>0</v>
      </c>
      <c r="DL217">
        <f t="shared" si="330"/>
        <v>0.26059740000000009</v>
      </c>
      <c r="DM217">
        <f t="shared" si="331"/>
        <v>1.4489599999999964E-2</v>
      </c>
      <c r="DN217">
        <f t="shared" si="332"/>
        <v>-2.7598799999999923E-2</v>
      </c>
      <c r="DO217">
        <f t="shared" si="333"/>
        <v>0.52502780000000016</v>
      </c>
      <c r="DP217">
        <f t="shared" si="334"/>
        <v>5.0886300000000162E-2</v>
      </c>
      <c r="DQ217">
        <f t="shared" si="335"/>
        <v>-0.14946200000000001</v>
      </c>
      <c r="DR217">
        <f t="shared" si="336"/>
        <v>3.9502600000000054E-2</v>
      </c>
      <c r="DS217">
        <f t="shared" si="337"/>
        <v>-0.2469529</v>
      </c>
      <c r="DT217">
        <f t="shared" si="338"/>
        <v>1.8000000000000007</v>
      </c>
      <c r="DU217">
        <f t="shared" si="339"/>
        <v>0</v>
      </c>
      <c r="DV217">
        <f t="shared" si="340"/>
        <v>0.31376020000000004</v>
      </c>
      <c r="DW217">
        <f t="shared" si="341"/>
        <v>4.1548699999999966E-2</v>
      </c>
      <c r="DX217">
        <f t="shared" si="342"/>
        <v>7.4991100000000088E-2</v>
      </c>
      <c r="DY217">
        <f t="shared" si="343"/>
        <v>1.1240429999999995</v>
      </c>
      <c r="DZ217">
        <f t="shared" si="344"/>
        <v>0.11684310000000009</v>
      </c>
      <c r="EA217">
        <f t="shared" si="345"/>
        <v>9.4884099999999999E-2</v>
      </c>
      <c r="EB217">
        <f t="shared" si="346"/>
        <v>2.7722400000000036E-2</v>
      </c>
      <c r="EC217">
        <f t="shared" si="347"/>
        <v>0</v>
      </c>
      <c r="ED217">
        <f t="shared" si="348"/>
        <v>0.10000000000000142</v>
      </c>
      <c r="EE217">
        <f t="shared" si="349"/>
        <v>0</v>
      </c>
      <c r="EF217">
        <f t="shared" si="350"/>
        <v>0.15095320000000001</v>
      </c>
      <c r="EG217">
        <f t="shared" si="351"/>
        <v>-1.892780000000005E-2</v>
      </c>
      <c r="EH217">
        <f t="shared" si="352"/>
        <v>5.6513100000000094E-2</v>
      </c>
      <c r="EI217">
        <f t="shared" si="353"/>
        <v>-0.32077169999999988</v>
      </c>
      <c r="EJ217">
        <f t="shared" si="354"/>
        <v>8.1471999999999989E-2</v>
      </c>
      <c r="EK217">
        <f t="shared" si="355"/>
        <v>8.3762100000000006E-2</v>
      </c>
      <c r="EL217">
        <f t="shared" si="356"/>
        <v>1.8291700000000022E-2</v>
      </c>
      <c r="EM217">
        <f t="shared" si="357"/>
        <v>0</v>
      </c>
      <c r="EN217">
        <f t="shared" si="358"/>
        <v>1.4000000000000004</v>
      </c>
      <c r="EO217">
        <f t="shared" si="359"/>
        <v>0</v>
      </c>
      <c r="EP217">
        <f t="shared" si="360"/>
        <v>-0.17869000000000002</v>
      </c>
      <c r="EQ217">
        <f t="shared" si="361"/>
        <v>-5.7553000000000187E-3</v>
      </c>
      <c r="ER217">
        <f t="shared" si="362"/>
        <v>0.40541420000000006</v>
      </c>
      <c r="ES217">
        <f t="shared" si="363"/>
        <v>3.512100000000018E-2</v>
      </c>
      <c r="ET217">
        <f t="shared" si="364"/>
        <v>1.0738834000000002</v>
      </c>
      <c r="EU217">
        <f t="shared" si="365"/>
        <v>5.1042799999999999E-2</v>
      </c>
      <c r="EV217">
        <f t="shared" si="366"/>
        <v>0.38763330000000001</v>
      </c>
      <c r="EW217">
        <f t="shared" si="367"/>
        <v>-0.33580359999999998</v>
      </c>
      <c r="EX217">
        <f t="shared" si="368"/>
        <v>0.60000000000000142</v>
      </c>
      <c r="EY217">
        <f t="shared" si="369"/>
        <v>0</v>
      </c>
      <c r="EZ217">
        <f t="shared" si="370"/>
        <v>9.0553300000000059E-2</v>
      </c>
      <c r="FA217">
        <f t="shared" si="371"/>
        <v>0.12275239999999998</v>
      </c>
      <c r="FB217">
        <f t="shared" si="372"/>
        <v>0.14540410000000004</v>
      </c>
      <c r="FC217">
        <f t="shared" si="373"/>
        <v>-0.19152500000000039</v>
      </c>
      <c r="FD217">
        <f t="shared" si="374"/>
        <v>0.23947990000000008</v>
      </c>
      <c r="FE217">
        <f t="shared" si="375"/>
        <v>0.19407479999999999</v>
      </c>
      <c r="FF217">
        <f t="shared" si="376"/>
        <v>6.36544E-2</v>
      </c>
      <c r="FG217">
        <f t="shared" si="377"/>
        <v>-8.8850799999999994E-2</v>
      </c>
      <c r="FH217">
        <f t="shared" si="378"/>
        <v>0.5</v>
      </c>
      <c r="FI217">
        <f t="shared" si="379"/>
        <v>0</v>
      </c>
      <c r="FJ217">
        <f t="shared" si="380"/>
        <v>-0.1787706</v>
      </c>
      <c r="FK217">
        <f t="shared" si="381"/>
        <v>-2.3815000000000364E-3</v>
      </c>
      <c r="FL217">
        <f t="shared" si="382"/>
        <v>0.17842600000000008</v>
      </c>
      <c r="FM217">
        <f t="shared" si="383"/>
        <v>0.13338469999999969</v>
      </c>
      <c r="FN217">
        <f t="shared" si="384"/>
        <v>0.46502250000000012</v>
      </c>
      <c r="FO217">
        <f t="shared" si="385"/>
        <v>3.2919100000000007E-2</v>
      </c>
      <c r="FP217">
        <f t="shared" si="386"/>
        <v>0.16789680000000007</v>
      </c>
      <c r="FQ217">
        <f t="shared" si="387"/>
        <v>-0.32992379999999999</v>
      </c>
      <c r="FR217">
        <f t="shared" si="388"/>
        <v>1.2000000000000011</v>
      </c>
      <c r="FS217">
        <f t="shared" si="389"/>
        <v>0</v>
      </c>
      <c r="FT217">
        <f t="shared" si="390"/>
        <v>0.32066550000000005</v>
      </c>
      <c r="FU217">
        <f t="shared" si="391"/>
        <v>-1.8273700000000004E-2</v>
      </c>
      <c r="FV217">
        <f t="shared" si="392"/>
        <v>0.13992230000000005</v>
      </c>
      <c r="FW217">
        <f t="shared" si="393"/>
        <v>0.37064459999999944</v>
      </c>
      <c r="FX217">
        <f t="shared" si="394"/>
        <v>0.24464360000000007</v>
      </c>
      <c r="FY217">
        <f t="shared" si="395"/>
        <v>0.168684</v>
      </c>
      <c r="FZ217">
        <f t="shared" si="396"/>
        <v>6.8961200000000056E-2</v>
      </c>
      <c r="GA217">
        <f t="shared" si="397"/>
        <v>-8.8850799999999994E-2</v>
      </c>
      <c r="GB217">
        <f t="shared" si="398"/>
        <v>1.9000000000000004</v>
      </c>
      <c r="GC217">
        <f t="shared" si="399"/>
        <v>0</v>
      </c>
      <c r="GD217">
        <f t="shared" si="400"/>
        <v>0.32342990000000005</v>
      </c>
      <c r="GE217">
        <f t="shared" si="401"/>
        <v>1.2738999999999973E-2</v>
      </c>
      <c r="GF217">
        <f t="shared" si="402"/>
        <v>0.20741229999999999</v>
      </c>
      <c r="GG217">
        <f t="shared" si="403"/>
        <v>0.86541559999999951</v>
      </c>
      <c r="GH217">
        <f t="shared" si="404"/>
        <v>0.66109110000000015</v>
      </c>
      <c r="GI217">
        <f t="shared" si="405"/>
        <v>-0.1205263</v>
      </c>
      <c r="GJ217">
        <f t="shared" si="406"/>
        <v>0.24863790000000002</v>
      </c>
      <c r="GK217">
        <f t="shared" si="407"/>
        <v>-0.33580359999999998</v>
      </c>
    </row>
    <row r="218" spans="1:193" x14ac:dyDescent="0.25">
      <c r="A218" t="s">
        <v>560</v>
      </c>
      <c r="B218">
        <v>25.4</v>
      </c>
      <c r="C218">
        <v>0.5</v>
      </c>
      <c r="D218">
        <v>0.56266380000000005</v>
      </c>
      <c r="E218">
        <v>0.61888509999999997</v>
      </c>
      <c r="F218">
        <v>4.5204825</v>
      </c>
      <c r="G218">
        <v>2.0374444</v>
      </c>
      <c r="H218">
        <v>3.2373514000000001</v>
      </c>
      <c r="I218">
        <v>11.508448599999999</v>
      </c>
      <c r="J218">
        <v>2.3820182999999999</v>
      </c>
      <c r="K218">
        <v>8.8261599999999996E-2</v>
      </c>
      <c r="L218" s="2">
        <v>24.9</v>
      </c>
      <c r="M218" s="2">
        <v>0.5</v>
      </c>
      <c r="N218" s="2">
        <v>0.49591299999999999</v>
      </c>
      <c r="O218" s="2">
        <v>0.60191419999999995</v>
      </c>
      <c r="P218" s="2">
        <v>4.3325591000000001</v>
      </c>
      <c r="Q218" s="2">
        <v>2.6464949</v>
      </c>
      <c r="R218" s="2">
        <v>3.7575911999999998</v>
      </c>
      <c r="S218" s="2">
        <v>10.187606799999999</v>
      </c>
      <c r="T218" s="2">
        <v>2.3828079999999998</v>
      </c>
      <c r="U218" s="2">
        <v>6.3793000000000002E-2</v>
      </c>
      <c r="V218" s="2">
        <v>24.3</v>
      </c>
      <c r="W218" s="2">
        <v>0.5</v>
      </c>
      <c r="X218" s="2">
        <v>0.73818320000000004</v>
      </c>
      <c r="Y218" s="2">
        <v>0.58805010000000002</v>
      </c>
      <c r="Z218" s="2">
        <v>3.7529043999999998</v>
      </c>
      <c r="AA218" s="2">
        <v>4.5400643000000001</v>
      </c>
      <c r="AB218" s="2">
        <v>3.4885161</v>
      </c>
      <c r="AC218" s="2">
        <v>8.4993715000000005</v>
      </c>
      <c r="AD218" s="2">
        <v>2.1713201999999998</v>
      </c>
      <c r="AE218" s="2">
        <v>8.7675299999999998E-2</v>
      </c>
      <c r="AF218" s="2">
        <v>25.1</v>
      </c>
      <c r="AG218" s="2">
        <v>0.5</v>
      </c>
      <c r="AH218" s="2">
        <v>0.54118469999999996</v>
      </c>
      <c r="AI218" s="2">
        <v>0.60183469999999994</v>
      </c>
      <c r="AJ218" s="2">
        <v>4.3669558000000004</v>
      </c>
      <c r="AK218" s="2">
        <v>2.6457240999999998</v>
      </c>
      <c r="AL218" s="2">
        <v>3.7490575000000002</v>
      </c>
      <c r="AM218" s="2">
        <v>10.316993699999999</v>
      </c>
      <c r="AN218" s="2">
        <v>2.4053464</v>
      </c>
      <c r="AO218" s="2">
        <v>6.3793000000000002E-2</v>
      </c>
      <c r="AP218" s="2">
        <v>16.7</v>
      </c>
      <c r="AQ218" s="2">
        <v>0.5</v>
      </c>
      <c r="AR218" s="2">
        <v>0.54739170000000004</v>
      </c>
      <c r="AS218" s="2">
        <v>0.59256229999999999</v>
      </c>
      <c r="AT218" s="2">
        <v>2.6107488000000001</v>
      </c>
      <c r="AU218" s="2">
        <v>1.9951897999999999</v>
      </c>
      <c r="AV218" s="2">
        <v>0.59517900000000001</v>
      </c>
      <c r="AW218" s="2">
        <v>8.2507915000000001</v>
      </c>
      <c r="AX218" s="2">
        <v>1.5788796</v>
      </c>
      <c r="AY218" s="2">
        <v>8.8261599999999996E-2</v>
      </c>
      <c r="AZ218" s="2">
        <v>18.2</v>
      </c>
      <c r="BA218" s="2">
        <v>0.5</v>
      </c>
      <c r="BB218" s="2">
        <v>0.67790570000000006</v>
      </c>
      <c r="BC218" s="2">
        <v>0.1443497</v>
      </c>
      <c r="BD218" s="2">
        <v>2.4519966000000002</v>
      </c>
      <c r="BE218" s="2">
        <v>5.5652442000000004</v>
      </c>
      <c r="BF218" s="2">
        <v>4.6607466000000004</v>
      </c>
      <c r="BG218" s="2">
        <v>2.4673208999999998</v>
      </c>
      <c r="BH218" s="2">
        <v>1.7256518999999999</v>
      </c>
      <c r="BI218" s="2">
        <v>8.2202300000000006E-2</v>
      </c>
      <c r="BJ218" s="2">
        <v>24.7</v>
      </c>
      <c r="BK218" s="2">
        <v>0.5</v>
      </c>
      <c r="BL218" s="2">
        <v>0.5393772</v>
      </c>
      <c r="BM218" s="2">
        <v>0.59736469999999997</v>
      </c>
      <c r="BN218" s="2">
        <v>4.2813311000000001</v>
      </c>
      <c r="BO218" s="2">
        <v>2.6324203000000002</v>
      </c>
      <c r="BP218" s="2">
        <v>3.6030049000000002</v>
      </c>
      <c r="BQ218" s="2">
        <v>10.206345600000001</v>
      </c>
      <c r="BR218" s="2">
        <v>2.3680184</v>
      </c>
      <c r="BS218" s="2">
        <v>6.3793000000000002E-2</v>
      </c>
      <c r="BT218" s="2">
        <v>21.8</v>
      </c>
      <c r="BU218" s="2">
        <v>0.5</v>
      </c>
      <c r="BV218" s="2">
        <v>0.40751290000000001</v>
      </c>
      <c r="BW218" s="2">
        <v>0.545427</v>
      </c>
      <c r="BX218" s="2">
        <v>3.4482311999999999</v>
      </c>
      <c r="BY218" s="2">
        <v>3.9230173000000002</v>
      </c>
      <c r="BZ218" s="2">
        <v>3.6694988999999998</v>
      </c>
      <c r="CA218" s="2">
        <v>7.2123341999999999</v>
      </c>
      <c r="CB218" s="2">
        <v>2.0750731999999998</v>
      </c>
      <c r="CC218" s="2">
        <v>6.3792600000000005E-2</v>
      </c>
      <c r="CD218" s="2">
        <v>24.8</v>
      </c>
      <c r="CE218" s="2">
        <v>0.5</v>
      </c>
      <c r="CF218" s="2">
        <v>0.56928089999999998</v>
      </c>
      <c r="CG218" s="2">
        <v>0.62606119999999998</v>
      </c>
      <c r="CH218" s="2">
        <v>3.6348267000000001</v>
      </c>
      <c r="CI218" s="2">
        <v>5.6786604000000001</v>
      </c>
      <c r="CJ218" s="2">
        <v>3.1612217</v>
      </c>
      <c r="CK218" s="2">
        <v>8.5112504999999992</v>
      </c>
      <c r="CL218" s="2">
        <v>2.1032435999999999</v>
      </c>
      <c r="CM218" s="2">
        <v>8.7675299999999998E-2</v>
      </c>
      <c r="CO218" t="str">
        <f t="shared" si="307"/>
        <v>SD_Minnehaha0006</v>
      </c>
      <c r="CP218">
        <f t="shared" si="308"/>
        <v>25.4</v>
      </c>
      <c r="CQ218">
        <f t="shared" si="309"/>
        <v>0.5</v>
      </c>
      <c r="CR218">
        <f t="shared" si="310"/>
        <v>0.56266380000000005</v>
      </c>
      <c r="CS218">
        <f t="shared" si="311"/>
        <v>0.61888509999999997</v>
      </c>
      <c r="CT218">
        <f t="shared" si="312"/>
        <v>4.5204825</v>
      </c>
      <c r="CU218">
        <f t="shared" si="313"/>
        <v>2.0374444</v>
      </c>
      <c r="CV218">
        <f t="shared" si="314"/>
        <v>3.2373514000000001</v>
      </c>
      <c r="CW218">
        <f t="shared" si="315"/>
        <v>11.508448599999999</v>
      </c>
      <c r="CX218">
        <f t="shared" si="316"/>
        <v>2.3820182999999999</v>
      </c>
      <c r="CY218">
        <f t="shared" si="317"/>
        <v>8.8261599999999996E-2</v>
      </c>
      <c r="CZ218">
        <f t="shared" si="318"/>
        <v>2.7000000000000099</v>
      </c>
      <c r="DA218">
        <f t="shared" si="319"/>
        <v>0.5</v>
      </c>
      <c r="DB218">
        <f t="shared" si="320"/>
        <v>0.57810269999999975</v>
      </c>
      <c r="DC218">
        <f t="shared" si="321"/>
        <v>-3.4631799999999879E-2</v>
      </c>
      <c r="DD218">
        <f t="shared" si="322"/>
        <v>-2.7638237999999991</v>
      </c>
      <c r="DE218">
        <f t="shared" si="323"/>
        <v>15.3647045</v>
      </c>
      <c r="DF218">
        <f t="shared" si="324"/>
        <v>4.0233560999999991</v>
      </c>
      <c r="DG218">
        <f t="shared" si="325"/>
        <v>-14.907125500000001</v>
      </c>
      <c r="DH218">
        <f t="shared" si="326"/>
        <v>0.13621319999999981</v>
      </c>
      <c r="DI218">
        <f t="shared" si="327"/>
        <v>-1.684509999999996E-2</v>
      </c>
      <c r="DJ218">
        <f t="shared" si="328"/>
        <v>0.5</v>
      </c>
      <c r="DK218">
        <f t="shared" si="329"/>
        <v>0</v>
      </c>
      <c r="DL218">
        <f t="shared" si="330"/>
        <v>6.6750800000000055E-2</v>
      </c>
      <c r="DM218">
        <f t="shared" si="331"/>
        <v>1.6970900000000011E-2</v>
      </c>
      <c r="DN218">
        <f t="shared" si="332"/>
        <v>0.18792339999999985</v>
      </c>
      <c r="DO218">
        <f t="shared" si="333"/>
        <v>-0.60905049999999994</v>
      </c>
      <c r="DP218">
        <f t="shared" si="334"/>
        <v>-0.5202397999999997</v>
      </c>
      <c r="DQ218">
        <f t="shared" si="335"/>
        <v>1.3208418000000002</v>
      </c>
      <c r="DR218">
        <f t="shared" si="336"/>
        <v>-7.8969999999989327E-4</v>
      </c>
      <c r="DS218">
        <f t="shared" si="337"/>
        <v>2.4468599999999993E-2</v>
      </c>
      <c r="DT218">
        <f t="shared" si="338"/>
        <v>1.0999999999999979</v>
      </c>
      <c r="DU218">
        <f t="shared" si="339"/>
        <v>0</v>
      </c>
      <c r="DV218">
        <f t="shared" si="340"/>
        <v>-0.17551939999999999</v>
      </c>
      <c r="DW218">
        <f t="shared" si="341"/>
        <v>3.0834999999999946E-2</v>
      </c>
      <c r="DX218">
        <f t="shared" si="342"/>
        <v>0.76757810000000015</v>
      </c>
      <c r="DY218">
        <f t="shared" si="343"/>
        <v>-2.5026199</v>
      </c>
      <c r="DZ218">
        <f t="shared" si="344"/>
        <v>-0.25116469999999991</v>
      </c>
      <c r="EA218">
        <f t="shared" si="345"/>
        <v>3.0090770999999989</v>
      </c>
      <c r="EB218">
        <f t="shared" si="346"/>
        <v>0.21069810000000011</v>
      </c>
      <c r="EC218">
        <f t="shared" si="347"/>
        <v>5.8629999999999793E-4</v>
      </c>
      <c r="ED218">
        <f t="shared" si="348"/>
        <v>0.29999999999999716</v>
      </c>
      <c r="EE218">
        <f t="shared" si="349"/>
        <v>0</v>
      </c>
      <c r="EF218">
        <f t="shared" si="350"/>
        <v>2.1479100000000084E-2</v>
      </c>
      <c r="EG218">
        <f t="shared" si="351"/>
        <v>1.7050400000000021E-2</v>
      </c>
      <c r="EH218">
        <f t="shared" si="352"/>
        <v>0.15352669999999957</v>
      </c>
      <c r="EI218">
        <f t="shared" si="353"/>
        <v>-0.60827969999999976</v>
      </c>
      <c r="EJ218">
        <f t="shared" si="354"/>
        <v>-0.51170610000000005</v>
      </c>
      <c r="EK218">
        <f t="shared" si="355"/>
        <v>1.1914549000000001</v>
      </c>
      <c r="EL218">
        <f t="shared" si="356"/>
        <v>-2.3328100000000074E-2</v>
      </c>
      <c r="EM218">
        <f t="shared" si="357"/>
        <v>2.4468599999999993E-2</v>
      </c>
      <c r="EN218">
        <f t="shared" si="358"/>
        <v>8.6999999999999993</v>
      </c>
      <c r="EO218">
        <f t="shared" si="359"/>
        <v>0</v>
      </c>
      <c r="EP218">
        <f t="shared" si="360"/>
        <v>1.5272100000000011E-2</v>
      </c>
      <c r="EQ218">
        <f t="shared" si="361"/>
        <v>2.632279999999998E-2</v>
      </c>
      <c r="ER218">
        <f t="shared" si="362"/>
        <v>1.9097336999999999</v>
      </c>
      <c r="ES218">
        <f t="shared" si="363"/>
        <v>4.2254600000000142E-2</v>
      </c>
      <c r="ET218">
        <f t="shared" si="364"/>
        <v>2.6421724000000002</v>
      </c>
      <c r="EU218">
        <f t="shared" si="365"/>
        <v>3.2576570999999994</v>
      </c>
      <c r="EV218">
        <f t="shared" si="366"/>
        <v>0.80313869999999987</v>
      </c>
      <c r="EW218">
        <f t="shared" si="367"/>
        <v>0</v>
      </c>
      <c r="EX218">
        <f t="shared" si="368"/>
        <v>7.1999999999999993</v>
      </c>
      <c r="EY218">
        <f t="shared" si="369"/>
        <v>0</v>
      </c>
      <c r="EZ218">
        <f t="shared" si="370"/>
        <v>-0.11524190000000001</v>
      </c>
      <c r="FA218">
        <f t="shared" si="371"/>
        <v>0.47453539999999994</v>
      </c>
      <c r="FB218">
        <f t="shared" si="372"/>
        <v>2.0684858999999998</v>
      </c>
      <c r="FC218">
        <f t="shared" si="373"/>
        <v>-3.5277998000000004</v>
      </c>
      <c r="FD218">
        <f t="shared" si="374"/>
        <v>-1.4233952000000003</v>
      </c>
      <c r="FE218">
        <f t="shared" si="375"/>
        <v>9.0411277000000005</v>
      </c>
      <c r="FF218">
        <f t="shared" si="376"/>
        <v>0.65636640000000002</v>
      </c>
      <c r="FG218">
        <f t="shared" si="377"/>
        <v>6.0592999999999897E-3</v>
      </c>
      <c r="FH218">
        <f t="shared" si="378"/>
        <v>0.69999999999999929</v>
      </c>
      <c r="FI218">
        <f t="shared" si="379"/>
        <v>0</v>
      </c>
      <c r="FJ218">
        <f t="shared" si="380"/>
        <v>2.3286600000000046E-2</v>
      </c>
      <c r="FK218">
        <f t="shared" si="381"/>
        <v>2.1520399999999995E-2</v>
      </c>
      <c r="FL218">
        <f t="shared" si="382"/>
        <v>0.2391513999999999</v>
      </c>
      <c r="FM218">
        <f t="shared" si="383"/>
        <v>-0.59497590000000011</v>
      </c>
      <c r="FN218">
        <f t="shared" si="384"/>
        <v>-0.36565350000000008</v>
      </c>
      <c r="FO218">
        <f t="shared" si="385"/>
        <v>1.3021029999999989</v>
      </c>
      <c r="FP218">
        <f t="shared" si="386"/>
        <v>1.3999899999999954E-2</v>
      </c>
      <c r="FQ218">
        <f t="shared" si="387"/>
        <v>2.4468599999999993E-2</v>
      </c>
      <c r="FR218">
        <f t="shared" si="388"/>
        <v>3.5999999999999979</v>
      </c>
      <c r="FS218">
        <f t="shared" si="389"/>
        <v>0</v>
      </c>
      <c r="FT218">
        <f t="shared" si="390"/>
        <v>0.15515090000000004</v>
      </c>
      <c r="FU218">
        <f t="shared" si="391"/>
        <v>7.3458099999999971E-2</v>
      </c>
      <c r="FV218">
        <f t="shared" si="392"/>
        <v>1.0722513</v>
      </c>
      <c r="FW218">
        <f t="shared" si="393"/>
        <v>-1.8855729000000001</v>
      </c>
      <c r="FX218">
        <f t="shared" si="394"/>
        <v>-0.43214749999999968</v>
      </c>
      <c r="FY218">
        <f t="shared" si="395"/>
        <v>4.2961143999999996</v>
      </c>
      <c r="FZ218">
        <f t="shared" si="396"/>
        <v>0.30694510000000008</v>
      </c>
      <c r="GA218">
        <f t="shared" si="397"/>
        <v>2.4468999999999991E-2</v>
      </c>
      <c r="GB218">
        <f t="shared" si="398"/>
        <v>0.59999999999999787</v>
      </c>
      <c r="GC218">
        <f t="shared" si="399"/>
        <v>0</v>
      </c>
      <c r="GD218">
        <f t="shared" si="400"/>
        <v>-6.6170999999999314E-3</v>
      </c>
      <c r="GE218">
        <f t="shared" si="401"/>
        <v>-7.1761000000000186E-3</v>
      </c>
      <c r="GF218">
        <f t="shared" si="402"/>
        <v>0.88565579999999988</v>
      </c>
      <c r="GG218">
        <f t="shared" si="403"/>
        <v>-3.641216</v>
      </c>
      <c r="GH218">
        <f t="shared" si="404"/>
        <v>7.6129700000000078E-2</v>
      </c>
      <c r="GI218">
        <f t="shared" si="405"/>
        <v>2.9971981000000003</v>
      </c>
      <c r="GJ218">
        <f t="shared" si="406"/>
        <v>0.27877470000000004</v>
      </c>
      <c r="GK218">
        <f t="shared" si="407"/>
        <v>5.8629999999999793E-4</v>
      </c>
    </row>
    <row r="219" spans="1:193" x14ac:dyDescent="0.25">
      <c r="A219" t="s">
        <v>561</v>
      </c>
      <c r="B219">
        <v>23.7</v>
      </c>
      <c r="C219">
        <v>0.5</v>
      </c>
      <c r="D219">
        <v>0.69203389999999998</v>
      </c>
      <c r="E219">
        <v>0.50832500000000003</v>
      </c>
      <c r="F219">
        <v>3.7854774</v>
      </c>
      <c r="G219">
        <v>3.7408030000000001</v>
      </c>
      <c r="H219">
        <v>3.8991672999999998</v>
      </c>
      <c r="I219">
        <v>8.1612711000000004</v>
      </c>
      <c r="J219">
        <v>2.3801093</v>
      </c>
      <c r="K219">
        <v>3.2811199999999999E-2</v>
      </c>
      <c r="L219" s="2">
        <v>23.2</v>
      </c>
      <c r="M219" s="2">
        <v>0.5</v>
      </c>
      <c r="N219" s="2">
        <v>0.64420900000000003</v>
      </c>
      <c r="O219" s="2">
        <v>0.50832500000000003</v>
      </c>
      <c r="P219" s="2">
        <v>3.7142837000000002</v>
      </c>
      <c r="Q219" s="2">
        <v>3.7408030000000001</v>
      </c>
      <c r="R219" s="2">
        <v>3.8960533000000002</v>
      </c>
      <c r="S219" s="2">
        <v>7.9196977999999998</v>
      </c>
      <c r="T219" s="2">
        <v>2.3343995</v>
      </c>
      <c r="U219" s="2">
        <v>3.2811199999999999E-2</v>
      </c>
      <c r="V219" s="2">
        <v>23.4</v>
      </c>
      <c r="W219" s="2">
        <v>0.5</v>
      </c>
      <c r="X219" s="2">
        <v>0.68835400000000002</v>
      </c>
      <c r="Y219" s="2">
        <v>0.4958941</v>
      </c>
      <c r="Z219" s="2">
        <v>3.7732298000000002</v>
      </c>
      <c r="AA219" s="2">
        <v>3.5641527000000002</v>
      </c>
      <c r="AB219" s="2">
        <v>3.8901780000000001</v>
      </c>
      <c r="AC219" s="2">
        <v>8.1302585999999994</v>
      </c>
      <c r="AD219" s="2">
        <v>2.3721060999999999</v>
      </c>
      <c r="AE219" s="2">
        <v>3.2811199999999999E-2</v>
      </c>
      <c r="AF219" s="2">
        <v>23.5</v>
      </c>
      <c r="AG219" s="2">
        <v>0.5</v>
      </c>
      <c r="AH219" s="2">
        <v>1.1178606</v>
      </c>
      <c r="AI219" s="2">
        <v>0.55546689999999999</v>
      </c>
      <c r="AJ219" s="2">
        <v>2.4112917999999999</v>
      </c>
      <c r="AK219" s="2">
        <v>9.8403939999999999</v>
      </c>
      <c r="AL219" s="2">
        <v>3.8591261000000001</v>
      </c>
      <c r="AM219" s="2">
        <v>3.4742223999999999</v>
      </c>
      <c r="AN219" s="2">
        <v>1.8069116000000001</v>
      </c>
      <c r="AO219" s="2">
        <v>2.0859099999999998E-2</v>
      </c>
      <c r="AP219" s="2">
        <v>16.5</v>
      </c>
      <c r="AQ219" s="2">
        <v>0.5</v>
      </c>
      <c r="AR219" s="2">
        <v>0.77857889999999996</v>
      </c>
      <c r="AS219" s="2">
        <v>0.46461380000000002</v>
      </c>
      <c r="AT219" s="2">
        <v>1.7053204</v>
      </c>
      <c r="AU219" s="2">
        <v>6.2958641000000002</v>
      </c>
      <c r="AV219" s="2">
        <v>0.6224442</v>
      </c>
      <c r="AW219" s="2">
        <v>5.0791221000000002</v>
      </c>
      <c r="AX219" s="2">
        <v>1.0416597999999999</v>
      </c>
      <c r="AY219" s="2">
        <v>3.6265199999999997E-2</v>
      </c>
      <c r="AZ219" s="2">
        <v>17.100000000000001</v>
      </c>
      <c r="BA219" s="2">
        <v>0.5</v>
      </c>
      <c r="BB219" s="2">
        <v>0.74611090000000002</v>
      </c>
      <c r="BC219" s="2">
        <v>0.1030344</v>
      </c>
      <c r="BD219" s="2">
        <v>2.3974983999999999</v>
      </c>
      <c r="BE219" s="2">
        <v>4.5698051</v>
      </c>
      <c r="BF219" s="2">
        <v>4.0908771000000002</v>
      </c>
      <c r="BG219" s="2">
        <v>3.1350113999999998</v>
      </c>
      <c r="BH219" s="2">
        <v>1.5206544</v>
      </c>
      <c r="BI219" s="2">
        <v>3.80746E-2</v>
      </c>
      <c r="BJ219" s="2">
        <v>23.1</v>
      </c>
      <c r="BK219" s="2">
        <v>0.5</v>
      </c>
      <c r="BL219" s="2">
        <v>0.68972409999999995</v>
      </c>
      <c r="BM219" s="2">
        <v>0.50499179999999999</v>
      </c>
      <c r="BN219" s="2">
        <v>3.6808111999999999</v>
      </c>
      <c r="BO219" s="2">
        <v>3.7250304000000001</v>
      </c>
      <c r="BP219" s="2">
        <v>3.7593906000000001</v>
      </c>
      <c r="BQ219" s="2">
        <v>7.9768267000000002</v>
      </c>
      <c r="BR219" s="2">
        <v>2.3194379999999999</v>
      </c>
      <c r="BS219" s="2">
        <v>3.2811199999999999E-2</v>
      </c>
      <c r="BT219" s="2">
        <v>20.9</v>
      </c>
      <c r="BU219" s="2">
        <v>0.5</v>
      </c>
      <c r="BV219" s="2">
        <v>0.1984332</v>
      </c>
      <c r="BW219" s="2">
        <v>0.46600170000000002</v>
      </c>
      <c r="BX219" s="2">
        <v>3.6005139000000002</v>
      </c>
      <c r="BY219" s="2">
        <v>2.4399611999999999</v>
      </c>
      <c r="BZ219" s="2">
        <v>3.7499951999999999</v>
      </c>
      <c r="CA219" s="2">
        <v>7.7118783000000004</v>
      </c>
      <c r="CB219" s="2">
        <v>2.2685037000000001</v>
      </c>
      <c r="CC219" s="2">
        <v>3.25014E-2</v>
      </c>
      <c r="CD219" s="2">
        <v>23</v>
      </c>
      <c r="CE219" s="2">
        <v>0.5</v>
      </c>
      <c r="CF219" s="2">
        <v>0.5708607</v>
      </c>
      <c r="CG219" s="2">
        <v>0.50182199999999999</v>
      </c>
      <c r="CH219" s="2">
        <v>3.6917243000000002</v>
      </c>
      <c r="CI219" s="2">
        <v>3.6806573999999999</v>
      </c>
      <c r="CJ219" s="2">
        <v>3.6877849</v>
      </c>
      <c r="CK219" s="2">
        <v>8.1041422000000001</v>
      </c>
      <c r="CL219" s="2">
        <v>2.3269199999999999</v>
      </c>
      <c r="CM219" s="2">
        <v>3.2811199999999999E-2</v>
      </c>
      <c r="CO219" t="str">
        <f t="shared" si="307"/>
        <v>SD_Minnehaha0008</v>
      </c>
      <c r="CP219">
        <f t="shared" si="308"/>
        <v>23.7</v>
      </c>
      <c r="CQ219">
        <f t="shared" si="309"/>
        <v>0.5</v>
      </c>
      <c r="CR219">
        <f t="shared" si="310"/>
        <v>0.69203389999999998</v>
      </c>
      <c r="CS219">
        <f t="shared" si="311"/>
        <v>0.50832500000000003</v>
      </c>
      <c r="CT219">
        <f t="shared" si="312"/>
        <v>3.7854774</v>
      </c>
      <c r="CU219">
        <f t="shared" si="313"/>
        <v>3.7408030000000001</v>
      </c>
      <c r="CV219">
        <f t="shared" si="314"/>
        <v>3.8991672999999998</v>
      </c>
      <c r="CW219">
        <f t="shared" si="315"/>
        <v>8.1612711000000004</v>
      </c>
      <c r="CX219">
        <f t="shared" si="316"/>
        <v>2.3801093</v>
      </c>
      <c r="CY219">
        <f t="shared" si="317"/>
        <v>3.2811199999999999E-2</v>
      </c>
      <c r="CZ219">
        <f t="shared" si="318"/>
        <v>4.8000000000000043</v>
      </c>
      <c r="DA219">
        <f t="shared" si="319"/>
        <v>0.5</v>
      </c>
      <c r="DB219">
        <f t="shared" si="320"/>
        <v>0.58989410000000009</v>
      </c>
      <c r="DC219">
        <f t="shared" si="321"/>
        <v>4.187469999999982E-2</v>
      </c>
      <c r="DD219">
        <f t="shared" si="322"/>
        <v>-1.5236682999999993</v>
      </c>
      <c r="DE219">
        <f t="shared" si="323"/>
        <v>11.671046899999999</v>
      </c>
      <c r="DF219">
        <f t="shared" si="324"/>
        <v>0.26167830000000203</v>
      </c>
      <c r="DG219">
        <f t="shared" si="325"/>
        <v>-5.597738200000002</v>
      </c>
      <c r="DH219">
        <f t="shared" si="326"/>
        <v>-0.67017200000000043</v>
      </c>
      <c r="DI219">
        <f t="shared" si="327"/>
        <v>2.92667E-2</v>
      </c>
      <c r="DJ219">
        <f t="shared" si="328"/>
        <v>0.5</v>
      </c>
      <c r="DK219">
        <f t="shared" si="329"/>
        <v>0</v>
      </c>
      <c r="DL219">
        <f t="shared" si="330"/>
        <v>4.7824899999999948E-2</v>
      </c>
      <c r="DM219">
        <f t="shared" si="331"/>
        <v>0</v>
      </c>
      <c r="DN219">
        <f t="shared" si="332"/>
        <v>7.1193699999999804E-2</v>
      </c>
      <c r="DO219">
        <f t="shared" si="333"/>
        <v>0</v>
      </c>
      <c r="DP219">
        <f t="shared" si="334"/>
        <v>3.1139999999996171E-3</v>
      </c>
      <c r="DQ219">
        <f t="shared" si="335"/>
        <v>0.24157330000000066</v>
      </c>
      <c r="DR219">
        <f t="shared" si="336"/>
        <v>4.5709800000000023E-2</v>
      </c>
      <c r="DS219">
        <f t="shared" si="337"/>
        <v>0</v>
      </c>
      <c r="DT219">
        <f t="shared" si="338"/>
        <v>0.30000000000000071</v>
      </c>
      <c r="DU219">
        <f t="shared" si="339"/>
        <v>0</v>
      </c>
      <c r="DV219">
        <f t="shared" si="340"/>
        <v>3.6798999999999582E-3</v>
      </c>
      <c r="DW219">
        <f t="shared" si="341"/>
        <v>1.2430900000000022E-2</v>
      </c>
      <c r="DX219">
        <f t="shared" si="342"/>
        <v>1.2247599999999803E-2</v>
      </c>
      <c r="DY219">
        <f t="shared" si="343"/>
        <v>0.17665029999999993</v>
      </c>
      <c r="DZ219">
        <f t="shared" si="344"/>
        <v>8.9892999999996448E-3</v>
      </c>
      <c r="EA219">
        <f t="shared" si="345"/>
        <v>3.1012500000000998E-2</v>
      </c>
      <c r="EB219">
        <f t="shared" si="346"/>
        <v>8.0032000000000991E-3</v>
      </c>
      <c r="EC219">
        <f t="shared" si="347"/>
        <v>0</v>
      </c>
      <c r="ED219">
        <f t="shared" si="348"/>
        <v>0.19999999999999929</v>
      </c>
      <c r="EE219">
        <f t="shared" si="349"/>
        <v>0</v>
      </c>
      <c r="EF219">
        <f t="shared" si="350"/>
        <v>-0.4258267</v>
      </c>
      <c r="EG219">
        <f t="shared" si="351"/>
        <v>-4.7141899999999959E-2</v>
      </c>
      <c r="EH219">
        <f t="shared" si="352"/>
        <v>1.3741856000000001</v>
      </c>
      <c r="EI219">
        <f t="shared" si="353"/>
        <v>-6.0995910000000002</v>
      </c>
      <c r="EJ219">
        <f t="shared" si="354"/>
        <v>4.0041199999999666E-2</v>
      </c>
      <c r="EK219">
        <f t="shared" si="355"/>
        <v>4.6870487000000001</v>
      </c>
      <c r="EL219">
        <f t="shared" si="356"/>
        <v>0.57319769999999992</v>
      </c>
      <c r="EM219">
        <f t="shared" si="357"/>
        <v>1.19521E-2</v>
      </c>
      <c r="EN219">
        <f t="shared" si="358"/>
        <v>7.1999999999999993</v>
      </c>
      <c r="EO219">
        <f t="shared" si="359"/>
        <v>0</v>
      </c>
      <c r="EP219">
        <f t="shared" si="360"/>
        <v>-8.6544999999999983E-2</v>
      </c>
      <c r="EQ219">
        <f t="shared" si="361"/>
        <v>4.3711200000000006E-2</v>
      </c>
      <c r="ER219">
        <f t="shared" si="362"/>
        <v>2.0801569999999998</v>
      </c>
      <c r="ES219">
        <f t="shared" si="363"/>
        <v>-2.5550611000000001</v>
      </c>
      <c r="ET219">
        <f t="shared" si="364"/>
        <v>3.2767230999999999</v>
      </c>
      <c r="EU219">
        <f t="shared" si="365"/>
        <v>3.0821490000000002</v>
      </c>
      <c r="EV219">
        <f t="shared" si="366"/>
        <v>1.3384495000000001</v>
      </c>
      <c r="EW219">
        <f t="shared" si="367"/>
        <v>-3.4539999999999987E-3</v>
      </c>
      <c r="EX219">
        <f t="shared" si="368"/>
        <v>6.5999999999999979</v>
      </c>
      <c r="EY219">
        <f t="shared" si="369"/>
        <v>0</v>
      </c>
      <c r="EZ219">
        <f t="shared" si="370"/>
        <v>-5.4077000000000042E-2</v>
      </c>
      <c r="FA219">
        <f t="shared" si="371"/>
        <v>0.40529060000000006</v>
      </c>
      <c r="FB219">
        <f t="shared" si="372"/>
        <v>1.3879790000000001</v>
      </c>
      <c r="FC219">
        <f t="shared" si="373"/>
        <v>-0.82900209999999985</v>
      </c>
      <c r="FD219">
        <f t="shared" si="374"/>
        <v>-0.19170980000000037</v>
      </c>
      <c r="FE219">
        <f t="shared" si="375"/>
        <v>5.0262597000000007</v>
      </c>
      <c r="FF219">
        <f t="shared" si="376"/>
        <v>0.85945490000000002</v>
      </c>
      <c r="FG219">
        <f t="shared" si="377"/>
        <v>-5.2634000000000014E-3</v>
      </c>
      <c r="FH219">
        <f t="shared" si="378"/>
        <v>0.59999999999999787</v>
      </c>
      <c r="FI219">
        <f t="shared" si="379"/>
        <v>0</v>
      </c>
      <c r="FJ219">
        <f t="shared" si="380"/>
        <v>2.3098000000000285E-3</v>
      </c>
      <c r="FK219">
        <f t="shared" si="381"/>
        <v>3.3332000000000361E-3</v>
      </c>
      <c r="FL219">
        <f t="shared" si="382"/>
        <v>0.10466620000000004</v>
      </c>
      <c r="FM219">
        <f t="shared" si="383"/>
        <v>1.5772600000000025E-2</v>
      </c>
      <c r="FN219">
        <f t="shared" si="384"/>
        <v>0.13977669999999964</v>
      </c>
      <c r="FO219">
        <f t="shared" si="385"/>
        <v>0.18444440000000029</v>
      </c>
      <c r="FP219">
        <f t="shared" si="386"/>
        <v>6.0671300000000095E-2</v>
      </c>
      <c r="FQ219">
        <f t="shared" si="387"/>
        <v>0</v>
      </c>
      <c r="FR219">
        <f t="shared" si="388"/>
        <v>2.8000000000000007</v>
      </c>
      <c r="FS219">
        <f t="shared" si="389"/>
        <v>0</v>
      </c>
      <c r="FT219">
        <f t="shared" si="390"/>
        <v>0.4936007</v>
      </c>
      <c r="FU219">
        <f t="shared" si="391"/>
        <v>4.2323300000000008E-2</v>
      </c>
      <c r="FV219">
        <f t="shared" si="392"/>
        <v>0.18496349999999984</v>
      </c>
      <c r="FW219">
        <f t="shared" si="393"/>
        <v>1.3008418000000002</v>
      </c>
      <c r="FX219">
        <f t="shared" si="394"/>
        <v>0.14917209999999992</v>
      </c>
      <c r="FY219">
        <f t="shared" si="395"/>
        <v>0.44939280000000004</v>
      </c>
      <c r="FZ219">
        <f t="shared" si="396"/>
        <v>0.11160559999999986</v>
      </c>
      <c r="GA219">
        <f t="shared" si="397"/>
        <v>3.0979999999999897E-4</v>
      </c>
      <c r="GB219">
        <f t="shared" si="398"/>
        <v>0.69999999999999929</v>
      </c>
      <c r="GC219">
        <f t="shared" si="399"/>
        <v>0</v>
      </c>
      <c r="GD219">
        <f t="shared" si="400"/>
        <v>0.12117319999999998</v>
      </c>
      <c r="GE219">
        <f t="shared" si="401"/>
        <v>6.5030000000000365E-3</v>
      </c>
      <c r="GF219">
        <f t="shared" si="402"/>
        <v>9.3753099999999812E-2</v>
      </c>
      <c r="GG219">
        <f t="shared" si="403"/>
        <v>6.0145600000000243E-2</v>
      </c>
      <c r="GH219">
        <f t="shared" si="404"/>
        <v>0.21138239999999975</v>
      </c>
      <c r="GI219">
        <f t="shared" si="405"/>
        <v>5.7128900000000371E-2</v>
      </c>
      <c r="GJ219">
        <f t="shared" si="406"/>
        <v>5.3189300000000106E-2</v>
      </c>
      <c r="GK219">
        <f t="shared" si="407"/>
        <v>0</v>
      </c>
    </row>
    <row r="220" spans="1:193" x14ac:dyDescent="0.25">
      <c r="A220" t="s">
        <v>562</v>
      </c>
      <c r="B220">
        <v>16.8</v>
      </c>
      <c r="C220">
        <v>0.5</v>
      </c>
      <c r="D220">
        <v>1.6721638000000001</v>
      </c>
      <c r="E220">
        <v>0.41349059999999999</v>
      </c>
      <c r="F220">
        <v>0.56229220000000002</v>
      </c>
      <c r="G220">
        <v>11.573490100000001</v>
      </c>
      <c r="H220">
        <v>1.4838476</v>
      </c>
      <c r="I220">
        <v>5.8935500000000002E-2</v>
      </c>
      <c r="J220">
        <v>0.53138660000000004</v>
      </c>
      <c r="K220">
        <v>7.1061299999999994E-2</v>
      </c>
      <c r="L220" s="2">
        <v>16.7</v>
      </c>
      <c r="M220" s="2">
        <v>0.5</v>
      </c>
      <c r="N220" s="2">
        <v>1.5486066000000001</v>
      </c>
      <c r="O220" s="2">
        <v>0.41349059999999999</v>
      </c>
      <c r="P220" s="2">
        <v>0.55883360000000004</v>
      </c>
      <c r="Q220" s="2">
        <v>11.573490100000001</v>
      </c>
      <c r="R220" s="2">
        <v>1.4784539999999999</v>
      </c>
      <c r="S220" s="2">
        <v>5.3839699999999997E-2</v>
      </c>
      <c r="T220" s="2">
        <v>0.53011129999999995</v>
      </c>
      <c r="U220" s="2">
        <v>7.1061299999999994E-2</v>
      </c>
      <c r="V220" s="2">
        <v>10.8</v>
      </c>
      <c r="W220" s="2">
        <v>0.5</v>
      </c>
      <c r="X220" s="2">
        <v>1.1785055</v>
      </c>
      <c r="Y220" s="2">
        <v>0.2077195</v>
      </c>
      <c r="Z220" s="2">
        <v>0.50302429999999998</v>
      </c>
      <c r="AA220" s="2">
        <v>6.5883149999999997</v>
      </c>
      <c r="AB220" s="2">
        <v>1.2203599999999999</v>
      </c>
      <c r="AC220" s="2">
        <v>0.195046</v>
      </c>
      <c r="AD220" s="2">
        <v>0.43323260000000002</v>
      </c>
      <c r="AE220" s="2">
        <v>4.6E-5</v>
      </c>
      <c r="AF220" s="2">
        <v>16.8</v>
      </c>
      <c r="AG220" s="2">
        <v>0.5</v>
      </c>
      <c r="AH220" s="2">
        <v>1.5913345000000001</v>
      </c>
      <c r="AI220" s="2">
        <v>0.3447578</v>
      </c>
      <c r="AJ220" s="2">
        <v>0.70994650000000004</v>
      </c>
      <c r="AK220" s="2">
        <v>11.0827799</v>
      </c>
      <c r="AL220" s="2">
        <v>1.6835096000000001</v>
      </c>
      <c r="AM220" s="2">
        <v>0.31874649999999999</v>
      </c>
      <c r="AN220" s="2">
        <v>0.58831109999999998</v>
      </c>
      <c r="AO220" s="2">
        <v>7.25E-5</v>
      </c>
      <c r="AP220" s="2">
        <v>15.7</v>
      </c>
      <c r="AQ220" s="2">
        <v>0.5</v>
      </c>
      <c r="AR220" s="2">
        <v>1.6171755999999999</v>
      </c>
      <c r="AS220" s="2">
        <v>0.40453650000000002</v>
      </c>
      <c r="AT220" s="2">
        <v>0.4176028</v>
      </c>
      <c r="AU220" s="2">
        <v>11.1802425</v>
      </c>
      <c r="AV220" s="2">
        <v>1.0821201</v>
      </c>
      <c r="AW220" s="2">
        <v>6.6640699999999997E-2</v>
      </c>
      <c r="AX220" s="2">
        <v>0.3840595</v>
      </c>
      <c r="AY220" s="2">
        <v>0.1041275</v>
      </c>
      <c r="AZ220" s="2">
        <v>15.9</v>
      </c>
      <c r="BA220" s="2">
        <v>0.5</v>
      </c>
      <c r="BB220" s="2">
        <v>1.6302645</v>
      </c>
      <c r="BC220" s="2">
        <v>0.20100870000000001</v>
      </c>
      <c r="BD220" s="2">
        <v>0.61005699999999996</v>
      </c>
      <c r="BE220" s="2">
        <v>10.801199</v>
      </c>
      <c r="BF220" s="2">
        <v>1.5740864999999999</v>
      </c>
      <c r="BG220" s="2">
        <v>0.1124772</v>
      </c>
      <c r="BH220" s="2">
        <v>0.56025700000000001</v>
      </c>
      <c r="BI220" s="2">
        <v>5.1600000000000001E-5</v>
      </c>
      <c r="BJ220" s="2">
        <v>16.5</v>
      </c>
      <c r="BK220" s="2">
        <v>0.5</v>
      </c>
      <c r="BL220" s="2">
        <v>1.6270579000000001</v>
      </c>
      <c r="BM220" s="2">
        <v>0.36720320000000001</v>
      </c>
      <c r="BN220" s="2">
        <v>0.59191009999999999</v>
      </c>
      <c r="BO220" s="2">
        <v>11.321094499999999</v>
      </c>
      <c r="BP220" s="2">
        <v>1.4893978000000001</v>
      </c>
      <c r="BQ220" s="2">
        <v>0.15764429999999999</v>
      </c>
      <c r="BR220" s="2">
        <v>0.5309353</v>
      </c>
      <c r="BS220" s="2">
        <v>5.1600000000000001E-5</v>
      </c>
      <c r="BT220" s="2">
        <v>14.1</v>
      </c>
      <c r="BU220" s="2">
        <v>0.5</v>
      </c>
      <c r="BV220" s="2">
        <v>1.2715988</v>
      </c>
      <c r="BW220" s="2">
        <v>0.30342710000000001</v>
      </c>
      <c r="BX220" s="2">
        <v>0.79744740000000003</v>
      </c>
      <c r="BY220" s="2">
        <v>8.3576449999999998</v>
      </c>
      <c r="BZ220" s="2">
        <v>1.7420443999999999</v>
      </c>
      <c r="CA220" s="2">
        <v>0.54316850000000005</v>
      </c>
      <c r="CB220" s="2">
        <v>0.59245199999999998</v>
      </c>
      <c r="CC220" s="2">
        <v>6.9654300000000002E-2</v>
      </c>
      <c r="CD220" s="2">
        <v>13.4</v>
      </c>
      <c r="CE220" s="2">
        <v>0.5</v>
      </c>
      <c r="CF220" s="2">
        <v>0.58976039999999996</v>
      </c>
      <c r="CG220" s="2">
        <v>0.3727568</v>
      </c>
      <c r="CH220" s="2">
        <v>0.31565759999999998</v>
      </c>
      <c r="CI220" s="2">
        <v>10.4056234</v>
      </c>
      <c r="CJ220" s="2">
        <v>0.6430498</v>
      </c>
      <c r="CK220" s="2">
        <v>0.28256100000000001</v>
      </c>
      <c r="CL220" s="2">
        <v>0.219528</v>
      </c>
      <c r="CM220" s="2">
        <v>0.1560445</v>
      </c>
      <c r="CO220" t="str">
        <f t="shared" si="307"/>
        <v>SD_Pennington0020</v>
      </c>
      <c r="CP220">
        <f t="shared" si="308"/>
        <v>16.8</v>
      </c>
      <c r="CQ220">
        <f t="shared" si="309"/>
        <v>0.5</v>
      </c>
      <c r="CR220">
        <f t="shared" si="310"/>
        <v>1.6721638000000001</v>
      </c>
      <c r="CS220">
        <f t="shared" si="311"/>
        <v>0.41349059999999999</v>
      </c>
      <c r="CT220">
        <f t="shared" si="312"/>
        <v>0.56229220000000002</v>
      </c>
      <c r="CU220">
        <f t="shared" si="313"/>
        <v>11.573490100000001</v>
      </c>
      <c r="CV220">
        <f t="shared" si="314"/>
        <v>1.4838476</v>
      </c>
      <c r="CW220">
        <f t="shared" si="315"/>
        <v>5.8935500000000002E-2</v>
      </c>
      <c r="CX220">
        <f t="shared" si="316"/>
        <v>0.53138660000000004</v>
      </c>
      <c r="CY220">
        <f t="shared" si="317"/>
        <v>7.1061299999999994E-2</v>
      </c>
      <c r="CZ220">
        <f t="shared" si="318"/>
        <v>2.2999999999999954</v>
      </c>
      <c r="DA220">
        <f t="shared" si="319"/>
        <v>0.5</v>
      </c>
      <c r="DB220">
        <f t="shared" si="320"/>
        <v>-0.65084280000000017</v>
      </c>
      <c r="DC220">
        <f t="shared" si="321"/>
        <v>-0.27953399999999978</v>
      </c>
      <c r="DD220">
        <f t="shared" si="322"/>
        <v>0.56843389999999983</v>
      </c>
      <c r="DE220">
        <f t="shared" si="323"/>
        <v>0.29595869999999458</v>
      </c>
      <c r="DF220">
        <f t="shared" si="324"/>
        <v>0.52608899999999958</v>
      </c>
      <c r="DG220">
        <f t="shared" si="325"/>
        <v>1.3175754000000002</v>
      </c>
      <c r="DH220">
        <f t="shared" si="326"/>
        <v>0.11918059999999964</v>
      </c>
      <c r="DI220">
        <f t="shared" si="327"/>
        <v>-9.6319799999999928E-2</v>
      </c>
      <c r="DJ220">
        <f t="shared" si="328"/>
        <v>0.10000000000000142</v>
      </c>
      <c r="DK220">
        <f t="shared" si="329"/>
        <v>0</v>
      </c>
      <c r="DL220">
        <f t="shared" si="330"/>
        <v>0.12355720000000003</v>
      </c>
      <c r="DM220">
        <f t="shared" si="331"/>
        <v>0</v>
      </c>
      <c r="DN220">
        <f t="shared" si="332"/>
        <v>3.4585999999999784E-3</v>
      </c>
      <c r="DO220">
        <f t="shared" si="333"/>
        <v>0</v>
      </c>
      <c r="DP220">
        <f t="shared" si="334"/>
        <v>5.3936000000001094E-3</v>
      </c>
      <c r="DQ220">
        <f t="shared" si="335"/>
        <v>5.0958000000000045E-3</v>
      </c>
      <c r="DR220">
        <f t="shared" si="336"/>
        <v>1.2753000000000903E-3</v>
      </c>
      <c r="DS220">
        <f t="shared" si="337"/>
        <v>0</v>
      </c>
      <c r="DT220">
        <f t="shared" si="338"/>
        <v>6</v>
      </c>
      <c r="DU220">
        <f t="shared" si="339"/>
        <v>0</v>
      </c>
      <c r="DV220">
        <f t="shared" si="340"/>
        <v>0.49365830000000011</v>
      </c>
      <c r="DW220">
        <f t="shared" si="341"/>
        <v>0.20577109999999998</v>
      </c>
      <c r="DX220">
        <f t="shared" si="342"/>
        <v>5.926790000000004E-2</v>
      </c>
      <c r="DY220">
        <f t="shared" si="343"/>
        <v>4.9851751000000011</v>
      </c>
      <c r="DZ220">
        <f t="shared" si="344"/>
        <v>0.26348760000000016</v>
      </c>
      <c r="EA220">
        <f t="shared" si="345"/>
        <v>-0.1361105</v>
      </c>
      <c r="EB220">
        <f t="shared" si="346"/>
        <v>9.8154000000000019E-2</v>
      </c>
      <c r="EC220">
        <f t="shared" si="347"/>
        <v>7.101529999999999E-2</v>
      </c>
      <c r="ED220">
        <f t="shared" si="348"/>
        <v>0</v>
      </c>
      <c r="EE220">
        <f t="shared" si="349"/>
        <v>0</v>
      </c>
      <c r="EF220">
        <f t="shared" si="350"/>
        <v>8.0829299999999993E-2</v>
      </c>
      <c r="EG220">
        <f t="shared" si="351"/>
        <v>6.8732799999999983E-2</v>
      </c>
      <c r="EH220">
        <f t="shared" si="352"/>
        <v>-0.14765430000000002</v>
      </c>
      <c r="EI220">
        <f t="shared" si="353"/>
        <v>0.49071020000000054</v>
      </c>
      <c r="EJ220">
        <f t="shared" si="354"/>
        <v>-0.19966200000000001</v>
      </c>
      <c r="EK220">
        <f t="shared" si="355"/>
        <v>-0.25981100000000001</v>
      </c>
      <c r="EL220">
        <f t="shared" si="356"/>
        <v>-5.6924499999999933E-2</v>
      </c>
      <c r="EM220">
        <f t="shared" si="357"/>
        <v>7.0988799999999991E-2</v>
      </c>
      <c r="EN220">
        <f t="shared" si="358"/>
        <v>1.1000000000000014</v>
      </c>
      <c r="EO220">
        <f t="shared" si="359"/>
        <v>0</v>
      </c>
      <c r="EP220">
        <f t="shared" si="360"/>
        <v>5.4988200000000154E-2</v>
      </c>
      <c r="EQ220">
        <f t="shared" si="361"/>
        <v>8.9540999999999649E-3</v>
      </c>
      <c r="ER220">
        <f t="shared" si="362"/>
        <v>0.14468940000000002</v>
      </c>
      <c r="ES220">
        <f t="shared" si="363"/>
        <v>0.39324760000000047</v>
      </c>
      <c r="ET220">
        <f t="shared" si="364"/>
        <v>0.40172750000000002</v>
      </c>
      <c r="EU220">
        <f t="shared" si="365"/>
        <v>-7.7051999999999954E-3</v>
      </c>
      <c r="EV220">
        <f t="shared" si="366"/>
        <v>0.14732710000000004</v>
      </c>
      <c r="EW220">
        <f t="shared" si="367"/>
        <v>-3.3066200000000004E-2</v>
      </c>
      <c r="EX220">
        <f t="shared" si="368"/>
        <v>0.90000000000000036</v>
      </c>
      <c r="EY220">
        <f t="shared" si="369"/>
        <v>0</v>
      </c>
      <c r="EZ220">
        <f t="shared" si="370"/>
        <v>4.1899300000000084E-2</v>
      </c>
      <c r="FA220">
        <f t="shared" si="371"/>
        <v>0.21248189999999997</v>
      </c>
      <c r="FB220">
        <f t="shared" si="372"/>
        <v>-4.7764799999999941E-2</v>
      </c>
      <c r="FC220">
        <f t="shared" si="373"/>
        <v>0.77229110000000034</v>
      </c>
      <c r="FD220">
        <f t="shared" si="374"/>
        <v>-9.02388999999999E-2</v>
      </c>
      <c r="FE220">
        <f t="shared" si="375"/>
        <v>-5.3541699999999998E-2</v>
      </c>
      <c r="FF220">
        <f t="shared" si="376"/>
        <v>-2.8870399999999963E-2</v>
      </c>
      <c r="FG220">
        <f t="shared" si="377"/>
        <v>7.1009699999999995E-2</v>
      </c>
      <c r="FH220">
        <f t="shared" si="378"/>
        <v>0.30000000000000071</v>
      </c>
      <c r="FI220">
        <f t="shared" si="379"/>
        <v>0</v>
      </c>
      <c r="FJ220">
        <f t="shared" si="380"/>
        <v>4.5105900000000032E-2</v>
      </c>
      <c r="FK220">
        <f t="shared" si="381"/>
        <v>4.6287399999999979E-2</v>
      </c>
      <c r="FL220">
        <f t="shared" si="382"/>
        <v>-2.9617899999999975E-2</v>
      </c>
      <c r="FM220">
        <f t="shared" si="383"/>
        <v>0.25239560000000161</v>
      </c>
      <c r="FN220">
        <f t="shared" si="384"/>
        <v>-5.5502000000000606E-3</v>
      </c>
      <c r="FO220">
        <f t="shared" si="385"/>
        <v>-9.8708799999999985E-2</v>
      </c>
      <c r="FP220">
        <f t="shared" si="386"/>
        <v>4.5130000000004333E-4</v>
      </c>
      <c r="FQ220">
        <f t="shared" si="387"/>
        <v>7.1009699999999995E-2</v>
      </c>
      <c r="FR220">
        <f t="shared" si="388"/>
        <v>2.7000000000000011</v>
      </c>
      <c r="FS220">
        <f t="shared" si="389"/>
        <v>0</v>
      </c>
      <c r="FT220">
        <f t="shared" si="390"/>
        <v>0.40056500000000006</v>
      </c>
      <c r="FU220">
        <f t="shared" si="391"/>
        <v>0.11006349999999998</v>
      </c>
      <c r="FV220">
        <f t="shared" si="392"/>
        <v>-0.23515520000000001</v>
      </c>
      <c r="FW220">
        <f t="shared" si="393"/>
        <v>3.215845100000001</v>
      </c>
      <c r="FX220">
        <f t="shared" si="394"/>
        <v>-0.25819679999999989</v>
      </c>
      <c r="FY220">
        <f t="shared" si="395"/>
        <v>-0.48423300000000002</v>
      </c>
      <c r="FZ220">
        <f t="shared" si="396"/>
        <v>-6.1065399999999936E-2</v>
      </c>
      <c r="GA220">
        <f t="shared" si="397"/>
        <v>1.4069999999999916E-3</v>
      </c>
      <c r="GB220">
        <f t="shared" si="398"/>
        <v>3.4000000000000004</v>
      </c>
      <c r="GC220">
        <f t="shared" si="399"/>
        <v>0</v>
      </c>
      <c r="GD220">
        <f t="shared" si="400"/>
        <v>1.0824034</v>
      </c>
      <c r="GE220">
        <f t="shared" si="401"/>
        <v>4.0733799999999987E-2</v>
      </c>
      <c r="GF220">
        <f t="shared" si="402"/>
        <v>0.24663460000000004</v>
      </c>
      <c r="GG220">
        <f t="shared" si="403"/>
        <v>1.1678667000000011</v>
      </c>
      <c r="GH220">
        <f t="shared" si="404"/>
        <v>0.84079780000000004</v>
      </c>
      <c r="GI220">
        <f t="shared" si="405"/>
        <v>-0.2236255</v>
      </c>
      <c r="GJ220">
        <f t="shared" si="406"/>
        <v>0.31185860000000004</v>
      </c>
      <c r="GK220">
        <f t="shared" si="407"/>
        <v>-8.4983200000000009E-2</v>
      </c>
    </row>
    <row r="221" spans="1:193" x14ac:dyDescent="0.25">
      <c r="A221" t="s">
        <v>563</v>
      </c>
      <c r="B221">
        <v>15.7</v>
      </c>
      <c r="C221">
        <v>0.5</v>
      </c>
      <c r="D221">
        <v>1.5866742</v>
      </c>
      <c r="E221">
        <v>0.40399960000000001</v>
      </c>
      <c r="F221">
        <v>0.66075609999999996</v>
      </c>
      <c r="G221">
        <v>10.102990200000001</v>
      </c>
      <c r="H221">
        <v>1.5785433</v>
      </c>
      <c r="I221">
        <v>0.27971689999999999</v>
      </c>
      <c r="J221">
        <v>0.54935369999999994</v>
      </c>
      <c r="K221">
        <v>0.1157437</v>
      </c>
      <c r="L221" s="2">
        <v>15.6</v>
      </c>
      <c r="M221" s="2">
        <v>0.5</v>
      </c>
      <c r="N221" s="2">
        <v>1.4819065</v>
      </c>
      <c r="O221" s="2">
        <v>0.40399960000000001</v>
      </c>
      <c r="P221" s="2">
        <v>0.65521090000000004</v>
      </c>
      <c r="Q221" s="2">
        <v>10.102990200000001</v>
      </c>
      <c r="R221" s="2">
        <v>1.5734216999999999</v>
      </c>
      <c r="S221" s="2">
        <v>0.26708510000000002</v>
      </c>
      <c r="T221" s="2">
        <v>0.54844130000000002</v>
      </c>
      <c r="U221" s="2">
        <v>0.1157437</v>
      </c>
      <c r="V221" s="2">
        <v>9.6</v>
      </c>
      <c r="W221" s="2">
        <v>0.5</v>
      </c>
      <c r="X221" s="2">
        <v>1.5120385999999999</v>
      </c>
      <c r="Y221" s="2">
        <v>0.1902286</v>
      </c>
      <c r="Z221" s="2">
        <v>0.58454410000000001</v>
      </c>
      <c r="AA221" s="2">
        <v>4.7553058000000004</v>
      </c>
      <c r="AB221" s="2">
        <v>1.4263682</v>
      </c>
      <c r="AC221" s="2">
        <v>0.19834950000000001</v>
      </c>
      <c r="AD221" s="2">
        <v>0.5035463</v>
      </c>
      <c r="AE221" s="2">
        <v>6.5699999999999998E-5</v>
      </c>
      <c r="AF221" s="2">
        <v>15.7</v>
      </c>
      <c r="AG221" s="2">
        <v>0.5</v>
      </c>
      <c r="AH221" s="2">
        <v>1.5856977999999999</v>
      </c>
      <c r="AI221" s="2">
        <v>0.40393679999999998</v>
      </c>
      <c r="AJ221" s="2">
        <v>0.65029590000000004</v>
      </c>
      <c r="AK221" s="2">
        <v>10.098609</v>
      </c>
      <c r="AL221" s="2">
        <v>1.5638573</v>
      </c>
      <c r="AM221" s="2">
        <v>0.26223829999999998</v>
      </c>
      <c r="AN221" s="2">
        <v>0.54423639999999995</v>
      </c>
      <c r="AO221" s="2">
        <v>0.1157437</v>
      </c>
      <c r="AP221" s="2">
        <v>14.7</v>
      </c>
      <c r="AQ221" s="2">
        <v>0.5</v>
      </c>
      <c r="AR221" s="2">
        <v>1.0049435</v>
      </c>
      <c r="AS221" s="2">
        <v>0.43804539999999997</v>
      </c>
      <c r="AT221" s="2">
        <v>0.38664710000000002</v>
      </c>
      <c r="AU221" s="2">
        <v>10.7670212</v>
      </c>
      <c r="AV221" s="2">
        <v>0.84043469999999998</v>
      </c>
      <c r="AW221" s="2">
        <v>0.27922459999999999</v>
      </c>
      <c r="AX221" s="2">
        <v>0.28158480000000002</v>
      </c>
      <c r="AY221" s="2">
        <v>0.2250422</v>
      </c>
      <c r="AZ221" s="2">
        <v>14.9</v>
      </c>
      <c r="BA221" s="2">
        <v>0.5</v>
      </c>
      <c r="BB221" s="2">
        <v>1.5858269</v>
      </c>
      <c r="BC221" s="2">
        <v>0.25717010000000001</v>
      </c>
      <c r="BD221" s="2">
        <v>0.62224679999999999</v>
      </c>
      <c r="BE221" s="2">
        <v>9.6273269999999993</v>
      </c>
      <c r="BF221" s="2">
        <v>1.5587187</v>
      </c>
      <c r="BG221" s="2">
        <v>0.17192270000000001</v>
      </c>
      <c r="BH221" s="2">
        <v>0.54782770000000003</v>
      </c>
      <c r="BI221" s="2">
        <v>0.1157437</v>
      </c>
      <c r="BJ221" s="2">
        <v>15.4</v>
      </c>
      <c r="BK221" s="2">
        <v>0.5</v>
      </c>
      <c r="BL221" s="2">
        <v>1.5811835999999999</v>
      </c>
      <c r="BM221" s="2">
        <v>0.4001498</v>
      </c>
      <c r="BN221" s="2">
        <v>0.60510200000000003</v>
      </c>
      <c r="BO221" s="2">
        <v>10.0506458</v>
      </c>
      <c r="BP221" s="2">
        <v>1.4468502000000001</v>
      </c>
      <c r="BQ221" s="2">
        <v>0.25465409999999999</v>
      </c>
      <c r="BR221" s="2">
        <v>0.50375119999999995</v>
      </c>
      <c r="BS221" s="2">
        <v>0.1157437</v>
      </c>
      <c r="BT221" s="2">
        <v>13.7</v>
      </c>
      <c r="BU221" s="2">
        <v>0.5</v>
      </c>
      <c r="BV221" s="2">
        <v>0.73637010000000003</v>
      </c>
      <c r="BW221" s="2">
        <v>0.46106000000000003</v>
      </c>
      <c r="BX221" s="2">
        <v>0.44608039999999999</v>
      </c>
      <c r="BY221" s="2">
        <v>9.7471093999999994</v>
      </c>
      <c r="BZ221" s="2">
        <v>1.0910858000000001</v>
      </c>
      <c r="CA221" s="2">
        <v>0.17132610000000001</v>
      </c>
      <c r="CB221" s="2">
        <v>0.3789071</v>
      </c>
      <c r="CC221" s="2">
        <v>0.22501879999999999</v>
      </c>
      <c r="CD221" s="2">
        <v>14.3</v>
      </c>
      <c r="CE221" s="2">
        <v>0.5</v>
      </c>
      <c r="CF221" s="2">
        <v>0.71369660000000001</v>
      </c>
      <c r="CG221" s="2">
        <v>0.42705179999999998</v>
      </c>
      <c r="CH221" s="2">
        <v>0.39552609999999999</v>
      </c>
      <c r="CI221" s="2">
        <v>10.696562800000001</v>
      </c>
      <c r="CJ221" s="2">
        <v>0.84118000000000004</v>
      </c>
      <c r="CK221" s="2">
        <v>0.30265239999999999</v>
      </c>
      <c r="CL221" s="2">
        <v>0.28942030000000002</v>
      </c>
      <c r="CM221" s="2">
        <v>0.16084619999999999</v>
      </c>
      <c r="CO221" t="str">
        <f t="shared" si="307"/>
        <v>SD_Pennington1001</v>
      </c>
      <c r="CP221">
        <f t="shared" si="308"/>
        <v>15.7</v>
      </c>
      <c r="CQ221">
        <f t="shared" si="309"/>
        <v>0.5</v>
      </c>
      <c r="CR221">
        <f t="shared" si="310"/>
        <v>1.5866742</v>
      </c>
      <c r="CS221">
        <f t="shared" si="311"/>
        <v>0.40399960000000001</v>
      </c>
      <c r="CT221">
        <f t="shared" si="312"/>
        <v>0.66075609999999996</v>
      </c>
      <c r="CU221">
        <f t="shared" si="313"/>
        <v>10.102990200000001</v>
      </c>
      <c r="CV221">
        <f t="shared" si="314"/>
        <v>1.5785433</v>
      </c>
      <c r="CW221">
        <f t="shared" si="315"/>
        <v>0.27971689999999999</v>
      </c>
      <c r="CX221">
        <f t="shared" si="316"/>
        <v>0.54935369999999994</v>
      </c>
      <c r="CY221">
        <f t="shared" si="317"/>
        <v>0.1157437</v>
      </c>
      <c r="CZ221">
        <f t="shared" si="318"/>
        <v>4.0000000000000036</v>
      </c>
      <c r="DA221">
        <f t="shared" si="319"/>
        <v>0.5</v>
      </c>
      <c r="DB221">
        <f t="shared" si="320"/>
        <v>-0.90505580000000041</v>
      </c>
      <c r="DC221">
        <f t="shared" si="321"/>
        <v>0.15364489999999986</v>
      </c>
      <c r="DD221">
        <f t="shared" si="322"/>
        <v>-0.27963939999999965</v>
      </c>
      <c r="DE221">
        <f t="shared" si="323"/>
        <v>5.1246397999999953</v>
      </c>
      <c r="DF221">
        <f t="shared" si="324"/>
        <v>-0.70788649999999964</v>
      </c>
      <c r="DG221">
        <f t="shared" si="325"/>
        <v>-5.056549999999993E-2</v>
      </c>
      <c r="DH221">
        <f t="shared" si="326"/>
        <v>-0.24776079999999956</v>
      </c>
      <c r="DI221">
        <f t="shared" si="327"/>
        <v>0.26374179999999997</v>
      </c>
      <c r="DJ221">
        <f t="shared" si="328"/>
        <v>9.9999999999999645E-2</v>
      </c>
      <c r="DK221">
        <f t="shared" si="329"/>
        <v>0</v>
      </c>
      <c r="DL221">
        <f t="shared" si="330"/>
        <v>0.10476770000000002</v>
      </c>
      <c r="DM221">
        <f t="shared" si="331"/>
        <v>0</v>
      </c>
      <c r="DN221">
        <f t="shared" si="332"/>
        <v>5.5451999999999169E-3</v>
      </c>
      <c r="DO221">
        <f t="shared" si="333"/>
        <v>0</v>
      </c>
      <c r="DP221">
        <f t="shared" si="334"/>
        <v>5.1216000000000594E-3</v>
      </c>
      <c r="DQ221">
        <f t="shared" si="335"/>
        <v>1.2631799999999971E-2</v>
      </c>
      <c r="DR221">
        <f t="shared" si="336"/>
        <v>9.1239999999992438E-4</v>
      </c>
      <c r="DS221">
        <f t="shared" si="337"/>
        <v>0</v>
      </c>
      <c r="DT221">
        <f t="shared" si="338"/>
        <v>6.1</v>
      </c>
      <c r="DU221">
        <f t="shared" si="339"/>
        <v>0</v>
      </c>
      <c r="DV221">
        <f t="shared" si="340"/>
        <v>7.4635600000000135E-2</v>
      </c>
      <c r="DW221">
        <f t="shared" si="341"/>
        <v>0.21377100000000002</v>
      </c>
      <c r="DX221">
        <f t="shared" si="342"/>
        <v>7.6211999999999946E-2</v>
      </c>
      <c r="DY221">
        <f t="shared" si="343"/>
        <v>5.3476844000000003</v>
      </c>
      <c r="DZ221">
        <f t="shared" si="344"/>
        <v>0.15217510000000001</v>
      </c>
      <c r="EA221">
        <f t="shared" si="345"/>
        <v>8.1367399999999979E-2</v>
      </c>
      <c r="EB221">
        <f t="shared" si="346"/>
        <v>4.5807399999999943E-2</v>
      </c>
      <c r="EC221">
        <f t="shared" si="347"/>
        <v>0.115678</v>
      </c>
      <c r="ED221">
        <f t="shared" si="348"/>
        <v>0</v>
      </c>
      <c r="EE221">
        <f t="shared" si="349"/>
        <v>0</v>
      </c>
      <c r="EF221">
        <f t="shared" si="350"/>
        <v>9.7640000000009941E-4</v>
      </c>
      <c r="EG221">
        <f t="shared" si="351"/>
        <v>6.2800000000029499E-5</v>
      </c>
      <c r="EH221">
        <f t="shared" si="352"/>
        <v>1.046019999999992E-2</v>
      </c>
      <c r="EI221">
        <f t="shared" si="353"/>
        <v>4.3812000000009732E-3</v>
      </c>
      <c r="EJ221">
        <f t="shared" si="354"/>
        <v>1.4685999999999977E-2</v>
      </c>
      <c r="EK221">
        <f t="shared" si="355"/>
        <v>1.7478600000000011E-2</v>
      </c>
      <c r="EL221">
        <f t="shared" si="356"/>
        <v>5.1172999999999913E-3</v>
      </c>
      <c r="EM221">
        <f t="shared" si="357"/>
        <v>0</v>
      </c>
      <c r="EN221">
        <f t="shared" si="358"/>
        <v>1</v>
      </c>
      <c r="EO221">
        <f t="shared" si="359"/>
        <v>0</v>
      </c>
      <c r="EP221">
        <f t="shared" si="360"/>
        <v>0.58173070000000004</v>
      </c>
      <c r="EQ221">
        <f t="shared" si="361"/>
        <v>-3.4045799999999959E-2</v>
      </c>
      <c r="ER221">
        <f t="shared" si="362"/>
        <v>0.27410899999999994</v>
      </c>
      <c r="ES221">
        <f t="shared" si="363"/>
        <v>-0.66403099999999959</v>
      </c>
      <c r="ET221">
        <f t="shared" si="364"/>
        <v>0.7381086</v>
      </c>
      <c r="EU221">
        <f t="shared" si="365"/>
        <v>4.9230000000000107E-4</v>
      </c>
      <c r="EV221">
        <f t="shared" si="366"/>
        <v>0.26776889999999992</v>
      </c>
      <c r="EW221">
        <f t="shared" si="367"/>
        <v>-0.10929849999999999</v>
      </c>
      <c r="EX221">
        <f t="shared" si="368"/>
        <v>0.79999999999999893</v>
      </c>
      <c r="EY221">
        <f t="shared" si="369"/>
        <v>0</v>
      </c>
      <c r="EZ221">
        <f t="shared" si="370"/>
        <v>8.4729999999999528E-4</v>
      </c>
      <c r="FA221">
        <f t="shared" si="371"/>
        <v>0.1468295</v>
      </c>
      <c r="FB221">
        <f t="shared" si="372"/>
        <v>3.8509299999999969E-2</v>
      </c>
      <c r="FC221">
        <f t="shared" si="373"/>
        <v>0.4756632000000014</v>
      </c>
      <c r="FD221">
        <f t="shared" si="374"/>
        <v>1.982459999999997E-2</v>
      </c>
      <c r="FE221">
        <f t="shared" si="375"/>
        <v>0.10779419999999998</v>
      </c>
      <c r="FF221">
        <f t="shared" si="376"/>
        <v>1.5259999999999163E-3</v>
      </c>
      <c r="FG221">
        <f t="shared" si="377"/>
        <v>0</v>
      </c>
      <c r="FH221">
        <f t="shared" si="378"/>
        <v>0.29999999999999893</v>
      </c>
      <c r="FI221">
        <f t="shared" si="379"/>
        <v>0</v>
      </c>
      <c r="FJ221">
        <f t="shared" si="380"/>
        <v>5.4906000000001232E-3</v>
      </c>
      <c r="FK221">
        <f t="shared" si="381"/>
        <v>3.8498000000000143E-3</v>
      </c>
      <c r="FL221">
        <f t="shared" si="382"/>
        <v>5.5654099999999929E-2</v>
      </c>
      <c r="FM221">
        <f t="shared" si="383"/>
        <v>5.2344400000000846E-2</v>
      </c>
      <c r="FN221">
        <f t="shared" si="384"/>
        <v>0.1316930999999999</v>
      </c>
      <c r="FO221">
        <f t="shared" si="385"/>
        <v>2.5062799999999996E-2</v>
      </c>
      <c r="FP221">
        <f t="shared" si="386"/>
        <v>4.560249999999999E-2</v>
      </c>
      <c r="FQ221">
        <f t="shared" si="387"/>
        <v>0</v>
      </c>
      <c r="FR221">
        <f t="shared" si="388"/>
        <v>2</v>
      </c>
      <c r="FS221">
        <f t="shared" si="389"/>
        <v>0</v>
      </c>
      <c r="FT221">
        <f t="shared" si="390"/>
        <v>0.85030410000000001</v>
      </c>
      <c r="FU221">
        <f t="shared" si="391"/>
        <v>-5.7060400000000011E-2</v>
      </c>
      <c r="FV221">
        <f t="shared" si="392"/>
        <v>0.21467569999999997</v>
      </c>
      <c r="FW221">
        <f t="shared" si="393"/>
        <v>0.35588080000000133</v>
      </c>
      <c r="FX221">
        <f t="shared" si="394"/>
        <v>0.48745749999999988</v>
      </c>
      <c r="FY221">
        <f t="shared" si="395"/>
        <v>0.10839079999999998</v>
      </c>
      <c r="FZ221">
        <f t="shared" si="396"/>
        <v>0.17044659999999995</v>
      </c>
      <c r="GA221">
        <f t="shared" si="397"/>
        <v>-0.10927509999999999</v>
      </c>
      <c r="GB221">
        <f t="shared" si="398"/>
        <v>1.3999999999999986</v>
      </c>
      <c r="GC221">
        <f t="shared" si="399"/>
        <v>0</v>
      </c>
      <c r="GD221">
        <f t="shared" si="400"/>
        <v>0.87297760000000002</v>
      </c>
      <c r="GE221">
        <f t="shared" si="401"/>
        <v>-2.3052199999999967E-2</v>
      </c>
      <c r="GF221">
        <f t="shared" si="402"/>
        <v>0.26522999999999997</v>
      </c>
      <c r="GG221">
        <f t="shared" si="403"/>
        <v>-0.59357259999999989</v>
      </c>
      <c r="GH221">
        <f t="shared" si="404"/>
        <v>0.73736329999999994</v>
      </c>
      <c r="GI221">
        <f t="shared" si="405"/>
        <v>-2.2935499999999998E-2</v>
      </c>
      <c r="GJ221">
        <f t="shared" si="406"/>
        <v>0.25993339999999993</v>
      </c>
      <c r="GK221">
        <f t="shared" si="407"/>
        <v>-4.510249999999999E-2</v>
      </c>
    </row>
    <row r="222" spans="1:193" x14ac:dyDescent="0.25">
      <c r="A222" t="s">
        <v>564</v>
      </c>
      <c r="B222">
        <v>20.3</v>
      </c>
      <c r="C222">
        <v>0.5</v>
      </c>
      <c r="D222">
        <v>4.3396977999999997</v>
      </c>
      <c r="E222">
        <v>0.7801749</v>
      </c>
      <c r="F222">
        <v>1.6100627999999999</v>
      </c>
      <c r="G222">
        <v>6.2054252999999999</v>
      </c>
      <c r="H222">
        <v>4.8586043999999999</v>
      </c>
      <c r="I222">
        <v>2.1304699999999999E-2</v>
      </c>
      <c r="J222">
        <v>1.6505113</v>
      </c>
      <c r="K222">
        <v>0.33421869999999998</v>
      </c>
      <c r="L222" s="2">
        <v>20.100000000000001</v>
      </c>
      <c r="M222" s="2">
        <v>0.5</v>
      </c>
      <c r="N222" s="2">
        <v>4.2865409999999997</v>
      </c>
      <c r="O222" s="2">
        <v>0.7801749</v>
      </c>
      <c r="P222" s="2">
        <v>1.5880510000000001</v>
      </c>
      <c r="Q222" s="2">
        <v>6.2054252999999999</v>
      </c>
      <c r="R222" s="2">
        <v>4.7910490000000001</v>
      </c>
      <c r="S222" s="2">
        <v>2.1042600000000002E-2</v>
      </c>
      <c r="T222" s="2">
        <v>1.6274280999999999</v>
      </c>
      <c r="U222" s="2">
        <v>0.33421869999999998</v>
      </c>
      <c r="V222" s="2">
        <v>20</v>
      </c>
      <c r="W222" s="2">
        <v>0.5</v>
      </c>
      <c r="X222" s="2">
        <v>4.3246403000000004</v>
      </c>
      <c r="Y222" s="2">
        <v>0.76612769999999997</v>
      </c>
      <c r="Z222" s="2">
        <v>1.6062818999999999</v>
      </c>
      <c r="AA222" s="2">
        <v>6.0414418999999997</v>
      </c>
      <c r="AB222" s="2">
        <v>4.8472413999999997</v>
      </c>
      <c r="AC222" s="2">
        <v>2.1236499999999998E-2</v>
      </c>
      <c r="AD222" s="2">
        <v>1.6466632000000001</v>
      </c>
      <c r="AE222" s="2">
        <v>0.33421869999999998</v>
      </c>
      <c r="AF222" s="2">
        <v>20.2</v>
      </c>
      <c r="AG222" s="2">
        <v>0.5</v>
      </c>
      <c r="AH222" s="2">
        <v>4.3357109999999999</v>
      </c>
      <c r="AI222" s="2">
        <v>0.77995490000000001</v>
      </c>
      <c r="AJ222" s="2">
        <v>1.5999395000000001</v>
      </c>
      <c r="AK222" s="2">
        <v>6.2021794000000003</v>
      </c>
      <c r="AL222" s="2">
        <v>4.8308534999999999</v>
      </c>
      <c r="AM222" s="2">
        <v>1.91465E-2</v>
      </c>
      <c r="AN222" s="2">
        <v>1.6410264000000001</v>
      </c>
      <c r="AO222" s="2">
        <v>0.33421869999999998</v>
      </c>
      <c r="AP222" s="2">
        <v>16.100000000000001</v>
      </c>
      <c r="AQ222" s="2">
        <v>0.5</v>
      </c>
      <c r="AR222" s="2">
        <v>3.6551621000000001</v>
      </c>
      <c r="AS222" s="2">
        <v>0.55651569999999995</v>
      </c>
      <c r="AT222" s="2">
        <v>1.188869</v>
      </c>
      <c r="AU222" s="2">
        <v>4.9294266999999996</v>
      </c>
      <c r="AV222" s="2">
        <v>3.4485595</v>
      </c>
      <c r="AW222" s="2">
        <v>0.1765003</v>
      </c>
      <c r="AX222" s="2">
        <v>1.1766912</v>
      </c>
      <c r="AY222" s="2">
        <v>0.56451430000000002</v>
      </c>
      <c r="AZ222" s="2">
        <v>18.899999999999999</v>
      </c>
      <c r="BA222" s="2">
        <v>0.5</v>
      </c>
      <c r="BB222" s="2">
        <v>5.3844814000000003</v>
      </c>
      <c r="BC222" s="2">
        <v>0.15250259999999999</v>
      </c>
      <c r="BD222" s="2">
        <v>1.5069802999999999</v>
      </c>
      <c r="BE222" s="2">
        <v>4.6206522000000003</v>
      </c>
      <c r="BF222" s="2">
        <v>4.8470950000000004</v>
      </c>
      <c r="BG222" s="2">
        <v>0</v>
      </c>
      <c r="BH222" s="2">
        <v>1.5887005000000001</v>
      </c>
      <c r="BI222" s="2">
        <v>0.34600950000000003</v>
      </c>
      <c r="BJ222" s="2">
        <v>19.399999999999999</v>
      </c>
      <c r="BK222" s="2">
        <v>0.5</v>
      </c>
      <c r="BL222" s="2">
        <v>4.8469324</v>
      </c>
      <c r="BM222" s="2">
        <v>0.77369399999999999</v>
      </c>
      <c r="BN222" s="2">
        <v>1.5215946</v>
      </c>
      <c r="BO222" s="2">
        <v>5.3650985000000002</v>
      </c>
      <c r="BP222" s="2">
        <v>4.5564584999999997</v>
      </c>
      <c r="BQ222" s="2">
        <v>0.19706070000000001</v>
      </c>
      <c r="BR222" s="2">
        <v>1.4949268</v>
      </c>
      <c r="BS222" s="2">
        <v>0.1779443</v>
      </c>
      <c r="BT222" s="2">
        <v>16.899999999999999</v>
      </c>
      <c r="BU222" s="2">
        <v>0.5</v>
      </c>
      <c r="BV222" s="2">
        <v>3.2120950000000001</v>
      </c>
      <c r="BW222" s="2">
        <v>0.73287809999999998</v>
      </c>
      <c r="BX222" s="2">
        <v>1.7014305999999999</v>
      </c>
      <c r="BY222" s="2">
        <v>3.7050557</v>
      </c>
      <c r="BZ222" s="2">
        <v>5.0440626000000002</v>
      </c>
      <c r="CA222" s="2">
        <v>0.2066614</v>
      </c>
      <c r="CB222" s="2">
        <v>1.6740303000000001</v>
      </c>
      <c r="CC222" s="2">
        <v>0.1779443</v>
      </c>
      <c r="CD222" s="2">
        <v>15.6</v>
      </c>
      <c r="CE222" s="2">
        <v>0.5</v>
      </c>
      <c r="CF222" s="2">
        <v>1.640031</v>
      </c>
      <c r="CG222" s="2">
        <v>0.99379419999999996</v>
      </c>
      <c r="CH222" s="2">
        <v>1.2360131999999999</v>
      </c>
      <c r="CI222" s="2">
        <v>6.6237329999999996</v>
      </c>
      <c r="CJ222" s="2">
        <v>3.1876975999999999</v>
      </c>
      <c r="CK222" s="2">
        <v>0.22415550000000001</v>
      </c>
      <c r="CL222" s="2">
        <v>1.1332036000000001</v>
      </c>
      <c r="CM222" s="2">
        <v>0.13178049999999999</v>
      </c>
      <c r="CO222" t="str">
        <f t="shared" si="307"/>
        <v>TX_Bexar0032</v>
      </c>
      <c r="CP222">
        <f t="shared" si="308"/>
        <v>20.3</v>
      </c>
      <c r="CQ222">
        <f t="shared" si="309"/>
        <v>0.5</v>
      </c>
      <c r="CR222">
        <f t="shared" si="310"/>
        <v>4.3396977999999997</v>
      </c>
      <c r="CS222">
        <f t="shared" si="311"/>
        <v>0.7801749</v>
      </c>
      <c r="CT222">
        <f t="shared" si="312"/>
        <v>1.6100627999999999</v>
      </c>
      <c r="CU222">
        <f t="shared" si="313"/>
        <v>6.2054252999999999</v>
      </c>
      <c r="CV222">
        <f t="shared" si="314"/>
        <v>4.8586043999999999</v>
      </c>
      <c r="CW222">
        <f t="shared" si="315"/>
        <v>2.1304699999999999E-2</v>
      </c>
      <c r="CX222">
        <f t="shared" si="316"/>
        <v>1.6505113</v>
      </c>
      <c r="CY222">
        <f t="shared" si="317"/>
        <v>0.33421869999999998</v>
      </c>
      <c r="CZ222">
        <f t="shared" si="318"/>
        <v>5.0999999999999925</v>
      </c>
      <c r="DA222">
        <f t="shared" si="319"/>
        <v>0.5</v>
      </c>
      <c r="DB222">
        <f t="shared" si="320"/>
        <v>1.3077096000000026</v>
      </c>
      <c r="DC222">
        <f t="shared" si="321"/>
        <v>7.4417799999999867E-2</v>
      </c>
      <c r="DD222">
        <f t="shared" si="322"/>
        <v>0.6787205000000005</v>
      </c>
      <c r="DE222">
        <f t="shared" si="323"/>
        <v>0.25503560000000025</v>
      </c>
      <c r="DF222">
        <f t="shared" si="324"/>
        <v>1.5427863000000004</v>
      </c>
      <c r="DG222">
        <f t="shared" si="325"/>
        <v>0.71667059999999982</v>
      </c>
      <c r="DH222">
        <f t="shared" si="326"/>
        <v>0.42909100000000033</v>
      </c>
      <c r="DI222">
        <f t="shared" si="327"/>
        <v>6.1318100000000153E-2</v>
      </c>
      <c r="DJ222">
        <f t="shared" si="328"/>
        <v>0.19999999999999929</v>
      </c>
      <c r="DK222">
        <f t="shared" si="329"/>
        <v>0</v>
      </c>
      <c r="DL222">
        <f t="shared" si="330"/>
        <v>5.3156800000000004E-2</v>
      </c>
      <c r="DM222">
        <f t="shared" si="331"/>
        <v>0</v>
      </c>
      <c r="DN222">
        <f t="shared" si="332"/>
        <v>2.2011799999999804E-2</v>
      </c>
      <c r="DO222">
        <f t="shared" si="333"/>
        <v>0</v>
      </c>
      <c r="DP222">
        <f t="shared" si="334"/>
        <v>6.7555399999999821E-2</v>
      </c>
      <c r="DQ222">
        <f t="shared" si="335"/>
        <v>2.6209999999999775E-4</v>
      </c>
      <c r="DR222">
        <f t="shared" si="336"/>
        <v>2.3083200000000081E-2</v>
      </c>
      <c r="DS222">
        <f t="shared" si="337"/>
        <v>0</v>
      </c>
      <c r="DT222">
        <f t="shared" si="338"/>
        <v>0.30000000000000071</v>
      </c>
      <c r="DU222">
        <f t="shared" si="339"/>
        <v>0</v>
      </c>
      <c r="DV222">
        <f t="shared" si="340"/>
        <v>1.505749999999928E-2</v>
      </c>
      <c r="DW222">
        <f t="shared" si="341"/>
        <v>1.4047200000000037E-2</v>
      </c>
      <c r="DX222">
        <f t="shared" si="342"/>
        <v>3.7808999999999759E-3</v>
      </c>
      <c r="DY222">
        <f t="shared" si="343"/>
        <v>0.16398340000000022</v>
      </c>
      <c r="DZ222">
        <f t="shared" si="344"/>
        <v>1.1363000000000234E-2</v>
      </c>
      <c r="EA222">
        <f t="shared" si="345"/>
        <v>6.8200000000000899E-5</v>
      </c>
      <c r="EB222">
        <f t="shared" si="346"/>
        <v>3.8480999999999099E-3</v>
      </c>
      <c r="EC222">
        <f t="shared" si="347"/>
        <v>0</v>
      </c>
      <c r="ED222">
        <f t="shared" si="348"/>
        <v>0.10000000000000142</v>
      </c>
      <c r="EE222">
        <f t="shared" si="349"/>
        <v>0</v>
      </c>
      <c r="EF222">
        <f t="shared" si="350"/>
        <v>3.986799999999846E-3</v>
      </c>
      <c r="EG222">
        <f t="shared" si="351"/>
        <v>2.1999999999999797E-4</v>
      </c>
      <c r="EH222">
        <f t="shared" si="352"/>
        <v>1.0123299999999835E-2</v>
      </c>
      <c r="EI222">
        <f t="shared" si="353"/>
        <v>3.2458999999995797E-3</v>
      </c>
      <c r="EJ222">
        <f t="shared" si="354"/>
        <v>2.7750900000000023E-2</v>
      </c>
      <c r="EK222">
        <f t="shared" si="355"/>
        <v>2.158199999999999E-3</v>
      </c>
      <c r="EL222">
        <f t="shared" si="356"/>
        <v>9.4848999999999073E-3</v>
      </c>
      <c r="EM222">
        <f t="shared" si="357"/>
        <v>0</v>
      </c>
      <c r="EN222">
        <f t="shared" si="358"/>
        <v>4.1999999999999993</v>
      </c>
      <c r="EO222">
        <f t="shared" si="359"/>
        <v>0</v>
      </c>
      <c r="EP222">
        <f t="shared" si="360"/>
        <v>0.68453569999999964</v>
      </c>
      <c r="EQ222">
        <f t="shared" si="361"/>
        <v>0.22365920000000006</v>
      </c>
      <c r="ER222">
        <f t="shared" si="362"/>
        <v>0.42119379999999995</v>
      </c>
      <c r="ES222">
        <f t="shared" si="363"/>
        <v>1.2759986000000003</v>
      </c>
      <c r="ET222">
        <f t="shared" si="364"/>
        <v>1.4100448999999999</v>
      </c>
      <c r="EU222">
        <f t="shared" si="365"/>
        <v>-0.15519559999999999</v>
      </c>
      <c r="EV222">
        <f t="shared" si="366"/>
        <v>0.47382009999999997</v>
      </c>
      <c r="EW222">
        <f t="shared" si="367"/>
        <v>-0.23029560000000004</v>
      </c>
      <c r="EX222">
        <f t="shared" si="368"/>
        <v>1.4000000000000021</v>
      </c>
      <c r="EY222">
        <f t="shared" si="369"/>
        <v>0</v>
      </c>
      <c r="EZ222">
        <f t="shared" si="370"/>
        <v>-1.0447836000000006</v>
      </c>
      <c r="FA222">
        <f t="shared" si="371"/>
        <v>0.62767229999999996</v>
      </c>
      <c r="FB222">
        <f t="shared" si="372"/>
        <v>0.10308249999999997</v>
      </c>
      <c r="FC222">
        <f t="shared" si="373"/>
        <v>1.5847730999999996</v>
      </c>
      <c r="FD222">
        <f t="shared" si="374"/>
        <v>1.1509399999999559E-2</v>
      </c>
      <c r="FE222">
        <f t="shared" si="375"/>
        <v>2.1304699999999999E-2</v>
      </c>
      <c r="FF222">
        <f t="shared" si="376"/>
        <v>6.1810799999999944E-2</v>
      </c>
      <c r="FG222">
        <f t="shared" si="377"/>
        <v>-1.1790800000000046E-2</v>
      </c>
      <c r="FH222">
        <f t="shared" si="378"/>
        <v>0.90000000000000213</v>
      </c>
      <c r="FI222">
        <f t="shared" si="379"/>
        <v>0</v>
      </c>
      <c r="FJ222">
        <f t="shared" si="380"/>
        <v>-0.50723460000000031</v>
      </c>
      <c r="FK222">
        <f t="shared" si="381"/>
        <v>6.4809000000000117E-3</v>
      </c>
      <c r="FL222">
        <f t="shared" si="382"/>
        <v>8.8468199999999886E-2</v>
      </c>
      <c r="FM222">
        <f t="shared" si="383"/>
        <v>0.84032679999999971</v>
      </c>
      <c r="FN222">
        <f t="shared" si="384"/>
        <v>0.30214590000000019</v>
      </c>
      <c r="FO222">
        <f t="shared" si="385"/>
        <v>-0.175756</v>
      </c>
      <c r="FP222">
        <f t="shared" si="386"/>
        <v>0.15558450000000001</v>
      </c>
      <c r="FQ222">
        <f t="shared" si="387"/>
        <v>0.15627439999999998</v>
      </c>
      <c r="FR222">
        <f t="shared" si="388"/>
        <v>3.4000000000000021</v>
      </c>
      <c r="FS222">
        <f t="shared" si="389"/>
        <v>0</v>
      </c>
      <c r="FT222">
        <f t="shared" si="390"/>
        <v>1.1276027999999996</v>
      </c>
      <c r="FU222">
        <f t="shared" si="391"/>
        <v>4.7296800000000028E-2</v>
      </c>
      <c r="FV222">
        <f t="shared" si="392"/>
        <v>-9.1367799999999999E-2</v>
      </c>
      <c r="FW222">
        <f t="shared" si="393"/>
        <v>2.5003696</v>
      </c>
      <c r="FX222">
        <f t="shared" si="394"/>
        <v>-0.18545820000000024</v>
      </c>
      <c r="FY222">
        <f t="shared" si="395"/>
        <v>-0.18535669999999999</v>
      </c>
      <c r="FZ222">
        <f t="shared" si="396"/>
        <v>-2.3519000000000068E-2</v>
      </c>
      <c r="GA222">
        <f t="shared" si="397"/>
        <v>0.15627439999999998</v>
      </c>
      <c r="GB222">
        <f t="shared" si="398"/>
        <v>4.7000000000000011</v>
      </c>
      <c r="GC222">
        <f t="shared" si="399"/>
        <v>0</v>
      </c>
      <c r="GD222">
        <f t="shared" si="400"/>
        <v>2.6996667999999997</v>
      </c>
      <c r="GE222">
        <f t="shared" si="401"/>
        <v>-0.21361929999999996</v>
      </c>
      <c r="GF222">
        <f t="shared" si="402"/>
        <v>0.37404959999999998</v>
      </c>
      <c r="GG222">
        <f t="shared" si="403"/>
        <v>-0.41830769999999973</v>
      </c>
      <c r="GH222">
        <f t="shared" si="404"/>
        <v>1.6709068</v>
      </c>
      <c r="GI222">
        <f t="shared" si="405"/>
        <v>-0.2028508</v>
      </c>
      <c r="GJ222">
        <f t="shared" si="406"/>
        <v>0.51730769999999993</v>
      </c>
      <c r="GK222">
        <f t="shared" si="407"/>
        <v>0.20243819999999998</v>
      </c>
    </row>
    <row r="223" spans="1:193" x14ac:dyDescent="0.25">
      <c r="A223" t="s">
        <v>565</v>
      </c>
      <c r="B223">
        <v>19.7</v>
      </c>
      <c r="C223">
        <v>0.5</v>
      </c>
      <c r="D223">
        <v>3.9235899000000001</v>
      </c>
      <c r="E223">
        <v>0.65943640000000003</v>
      </c>
      <c r="F223">
        <v>1.7322108000000001</v>
      </c>
      <c r="G223">
        <v>5.502955</v>
      </c>
      <c r="H223">
        <v>5.0431733000000003</v>
      </c>
      <c r="I223">
        <v>0.23332710000000001</v>
      </c>
      <c r="J223">
        <v>1.6980708</v>
      </c>
      <c r="K223">
        <v>0.40723740000000003</v>
      </c>
      <c r="L223" s="2">
        <v>19.399999999999999</v>
      </c>
      <c r="M223" s="2">
        <v>0.5</v>
      </c>
      <c r="N223" s="2">
        <v>3.8645678000000001</v>
      </c>
      <c r="O223" s="2">
        <v>0.65943640000000003</v>
      </c>
      <c r="P223" s="2">
        <v>1.6933769000000001</v>
      </c>
      <c r="Q223" s="2">
        <v>5.502955</v>
      </c>
      <c r="R223" s="2">
        <v>4.9266300000000003</v>
      </c>
      <c r="S223" s="2">
        <v>0.22929050000000001</v>
      </c>
      <c r="T223" s="2">
        <v>1.6588080999999999</v>
      </c>
      <c r="U223" s="2">
        <v>0.40723740000000003</v>
      </c>
      <c r="V223" s="2">
        <v>19.399999999999999</v>
      </c>
      <c r="W223" s="2">
        <v>0.5</v>
      </c>
      <c r="X223" s="2">
        <v>3.9079282000000002</v>
      </c>
      <c r="Y223" s="2">
        <v>0.64196909999999996</v>
      </c>
      <c r="Z223" s="2">
        <v>1.7286904000000001</v>
      </c>
      <c r="AA223" s="2">
        <v>5.3156705000000004</v>
      </c>
      <c r="AB223" s="2">
        <v>5.0333867000000003</v>
      </c>
      <c r="AC223" s="2">
        <v>0.23216049999999999</v>
      </c>
      <c r="AD223" s="2">
        <v>1.6949322</v>
      </c>
      <c r="AE223" s="2">
        <v>0.40723740000000003</v>
      </c>
      <c r="AF223" s="2">
        <v>19.5</v>
      </c>
      <c r="AG223" s="2">
        <v>0.5</v>
      </c>
      <c r="AH223" s="2">
        <v>3.9184318</v>
      </c>
      <c r="AI223" s="2">
        <v>0.65911039999999999</v>
      </c>
      <c r="AJ223" s="2">
        <v>1.7118325000000001</v>
      </c>
      <c r="AK223" s="2">
        <v>5.4990100999999996</v>
      </c>
      <c r="AL223" s="2">
        <v>5.0058289</v>
      </c>
      <c r="AM223" s="2">
        <v>0.20712449999999999</v>
      </c>
      <c r="AN223" s="2">
        <v>1.6884555999999999</v>
      </c>
      <c r="AO223" s="2">
        <v>0.40723740000000003</v>
      </c>
      <c r="AP223" s="2">
        <v>16.100000000000001</v>
      </c>
      <c r="AQ223" s="2">
        <v>0.5</v>
      </c>
      <c r="AR223" s="2">
        <v>3.7909131</v>
      </c>
      <c r="AS223" s="2">
        <v>0.37902950000000002</v>
      </c>
      <c r="AT223" s="2">
        <v>1.2051532</v>
      </c>
      <c r="AU223" s="2">
        <v>4.4290905</v>
      </c>
      <c r="AV223" s="2">
        <v>3.8148757999999998</v>
      </c>
      <c r="AW223" s="2">
        <v>0</v>
      </c>
      <c r="AX223" s="2">
        <v>1.2875992000000001</v>
      </c>
      <c r="AY223" s="2">
        <v>0.73278580000000004</v>
      </c>
      <c r="AZ223" s="2">
        <v>18.5</v>
      </c>
      <c r="BA223" s="2">
        <v>0.5</v>
      </c>
      <c r="BB223" s="2">
        <v>4.5468358999999996</v>
      </c>
      <c r="BC223" s="2">
        <v>0.20076079999999999</v>
      </c>
      <c r="BD223" s="2">
        <v>1.4695898000000001</v>
      </c>
      <c r="BE223" s="2">
        <v>5.0144466999999997</v>
      </c>
      <c r="BF223" s="2">
        <v>4.6947780000000003</v>
      </c>
      <c r="BG223" s="2">
        <v>0</v>
      </c>
      <c r="BH223" s="2">
        <v>1.5579578000000001</v>
      </c>
      <c r="BI223" s="2">
        <v>0.60943320000000001</v>
      </c>
      <c r="BJ223" s="2">
        <v>18.3</v>
      </c>
      <c r="BK223" s="2">
        <v>0.5</v>
      </c>
      <c r="BL223" s="2">
        <v>4.5385999999999997</v>
      </c>
      <c r="BM223" s="2">
        <v>0.4727037</v>
      </c>
      <c r="BN223" s="2">
        <v>1.3166536</v>
      </c>
      <c r="BO223" s="2">
        <v>5.2615794999999999</v>
      </c>
      <c r="BP223" s="2">
        <v>4.2098459999999998</v>
      </c>
      <c r="BQ223" s="2">
        <v>0</v>
      </c>
      <c r="BR223" s="2">
        <v>1.3947912</v>
      </c>
      <c r="BS223" s="2">
        <v>0.60943320000000001</v>
      </c>
      <c r="BT223" s="2">
        <v>17.5</v>
      </c>
      <c r="BU223" s="2">
        <v>0.5</v>
      </c>
      <c r="BV223" s="2">
        <v>3.7391421999999999</v>
      </c>
      <c r="BW223" s="2">
        <v>0.50971500000000003</v>
      </c>
      <c r="BX223" s="2">
        <v>1.4372016000000001</v>
      </c>
      <c r="BY223" s="2">
        <v>4.8068379999999999</v>
      </c>
      <c r="BZ223" s="2">
        <v>4.6413073999999996</v>
      </c>
      <c r="CA223" s="2">
        <v>0</v>
      </c>
      <c r="CB223" s="2">
        <v>1.5094192</v>
      </c>
      <c r="CC223" s="2">
        <v>0.36774410000000002</v>
      </c>
      <c r="CD223" s="2">
        <v>14.3</v>
      </c>
      <c r="CE223" s="2">
        <v>0.5</v>
      </c>
      <c r="CF223" s="2">
        <v>1.3615484</v>
      </c>
      <c r="CG223" s="2">
        <v>0.62186269999999999</v>
      </c>
      <c r="CH223" s="2">
        <v>1.3190847999999999</v>
      </c>
      <c r="CI223" s="2">
        <v>5.1062336000000004</v>
      </c>
      <c r="CJ223" s="2">
        <v>3.8259861000000002</v>
      </c>
      <c r="CK223" s="2">
        <v>0.2300605</v>
      </c>
      <c r="CL223" s="2">
        <v>1.2572167999999999</v>
      </c>
      <c r="CM223" s="2">
        <v>0.1466104</v>
      </c>
      <c r="CO223" t="str">
        <f t="shared" si="307"/>
        <v>TX_Bexar0059</v>
      </c>
      <c r="CP223">
        <f t="shared" si="308"/>
        <v>19.7</v>
      </c>
      <c r="CQ223">
        <f t="shared" si="309"/>
        <v>0.5</v>
      </c>
      <c r="CR223">
        <f t="shared" si="310"/>
        <v>3.9235899000000001</v>
      </c>
      <c r="CS223">
        <f t="shared" si="311"/>
        <v>0.65943640000000003</v>
      </c>
      <c r="CT223">
        <f t="shared" si="312"/>
        <v>1.7322108000000001</v>
      </c>
      <c r="CU223">
        <f t="shared" si="313"/>
        <v>5.502955</v>
      </c>
      <c r="CV223">
        <f t="shared" si="314"/>
        <v>5.0431733000000003</v>
      </c>
      <c r="CW223">
        <f t="shared" si="315"/>
        <v>0.23332710000000001</v>
      </c>
      <c r="CX223">
        <f t="shared" si="316"/>
        <v>1.6980708</v>
      </c>
      <c r="CY223">
        <f t="shared" si="317"/>
        <v>0.40723740000000003</v>
      </c>
      <c r="CZ223">
        <f t="shared" si="318"/>
        <v>5.100000000000005</v>
      </c>
      <c r="DA223">
        <f t="shared" si="319"/>
        <v>0.5</v>
      </c>
      <c r="DB223">
        <f t="shared" si="320"/>
        <v>2.2028380999999988</v>
      </c>
      <c r="DC223">
        <f t="shared" si="321"/>
        <v>-0.47146720000000031</v>
      </c>
      <c r="DD223">
        <f t="shared" si="322"/>
        <v>-0.24389280000000002</v>
      </c>
      <c r="DE223">
        <f t="shared" si="323"/>
        <v>2.4151388999999996</v>
      </c>
      <c r="DF223">
        <f t="shared" si="324"/>
        <v>0.85042579999999823</v>
      </c>
      <c r="DG223">
        <f t="shared" si="325"/>
        <v>-0.73465370000000008</v>
      </c>
      <c r="DH223">
        <f t="shared" si="326"/>
        <v>0.1626844999999999</v>
      </c>
      <c r="DI223">
        <f t="shared" si="327"/>
        <v>0.8370571</v>
      </c>
      <c r="DJ223">
        <f t="shared" si="328"/>
        <v>0.30000000000000071</v>
      </c>
      <c r="DK223">
        <f t="shared" si="329"/>
        <v>0</v>
      </c>
      <c r="DL223">
        <f t="shared" si="330"/>
        <v>5.9022099999999966E-2</v>
      </c>
      <c r="DM223">
        <f t="shared" si="331"/>
        <v>0</v>
      </c>
      <c r="DN223">
        <f t="shared" si="332"/>
        <v>3.8833899999999977E-2</v>
      </c>
      <c r="DO223">
        <f t="shared" si="333"/>
        <v>0</v>
      </c>
      <c r="DP223">
        <f t="shared" si="334"/>
        <v>0.11654330000000002</v>
      </c>
      <c r="DQ223">
        <f t="shared" si="335"/>
        <v>4.0366000000000013E-3</v>
      </c>
      <c r="DR223">
        <f t="shared" si="336"/>
        <v>3.9262700000000095E-2</v>
      </c>
      <c r="DS223">
        <f t="shared" si="337"/>
        <v>0</v>
      </c>
      <c r="DT223">
        <f t="shared" si="338"/>
        <v>0.30000000000000071</v>
      </c>
      <c r="DU223">
        <f t="shared" si="339"/>
        <v>0</v>
      </c>
      <c r="DV223">
        <f t="shared" si="340"/>
        <v>1.566169999999989E-2</v>
      </c>
      <c r="DW223">
        <f t="shared" si="341"/>
        <v>1.7467300000000074E-2</v>
      </c>
      <c r="DX223">
        <f t="shared" si="342"/>
        <v>3.5203999999999791E-3</v>
      </c>
      <c r="DY223">
        <f t="shared" si="343"/>
        <v>0.18728449999999963</v>
      </c>
      <c r="DZ223">
        <f t="shared" si="344"/>
        <v>9.7865999999999786E-3</v>
      </c>
      <c r="EA223">
        <f t="shared" si="345"/>
        <v>1.1666000000000176E-3</v>
      </c>
      <c r="EB223">
        <f t="shared" si="346"/>
        <v>3.1385999999999914E-3</v>
      </c>
      <c r="EC223">
        <f t="shared" si="347"/>
        <v>0</v>
      </c>
      <c r="ED223">
        <f t="shared" si="348"/>
        <v>0.19999999999999929</v>
      </c>
      <c r="EE223">
        <f t="shared" si="349"/>
        <v>0</v>
      </c>
      <c r="EF223">
        <f t="shared" si="350"/>
        <v>5.1581000000000543E-3</v>
      </c>
      <c r="EG223">
        <f t="shared" si="351"/>
        <v>3.2600000000004847E-4</v>
      </c>
      <c r="EH223">
        <f t="shared" si="352"/>
        <v>2.037829999999996E-2</v>
      </c>
      <c r="EI223">
        <f t="shared" si="353"/>
        <v>3.944900000000473E-3</v>
      </c>
      <c r="EJ223">
        <f t="shared" si="354"/>
        <v>3.7344400000000277E-2</v>
      </c>
      <c r="EK223">
        <f t="shared" si="355"/>
        <v>2.620260000000002E-2</v>
      </c>
      <c r="EL223">
        <f t="shared" si="356"/>
        <v>9.6152000000000459E-3</v>
      </c>
      <c r="EM223">
        <f t="shared" si="357"/>
        <v>0</v>
      </c>
      <c r="EN223">
        <f t="shared" si="358"/>
        <v>3.5999999999999979</v>
      </c>
      <c r="EO223">
        <f t="shared" si="359"/>
        <v>0</v>
      </c>
      <c r="EP223">
        <f t="shared" si="360"/>
        <v>0.13267680000000004</v>
      </c>
      <c r="EQ223">
        <f t="shared" si="361"/>
        <v>0.28040690000000001</v>
      </c>
      <c r="ER223">
        <f t="shared" si="362"/>
        <v>0.52705760000000001</v>
      </c>
      <c r="ES223">
        <f t="shared" si="363"/>
        <v>1.0738645</v>
      </c>
      <c r="ET223">
        <f t="shared" si="364"/>
        <v>1.2282975000000005</v>
      </c>
      <c r="EU223">
        <f t="shared" si="365"/>
        <v>0.23332710000000001</v>
      </c>
      <c r="EV223">
        <f t="shared" si="366"/>
        <v>0.41047159999999994</v>
      </c>
      <c r="EW223">
        <f t="shared" si="367"/>
        <v>-0.32554840000000002</v>
      </c>
      <c r="EX223">
        <f t="shared" si="368"/>
        <v>1.1999999999999993</v>
      </c>
      <c r="EY223">
        <f t="shared" si="369"/>
        <v>0</v>
      </c>
      <c r="EZ223">
        <f t="shared" si="370"/>
        <v>-0.62324599999999952</v>
      </c>
      <c r="FA223">
        <f t="shared" si="371"/>
        <v>0.45867560000000007</v>
      </c>
      <c r="FB223">
        <f t="shared" si="372"/>
        <v>0.26262099999999999</v>
      </c>
      <c r="FC223">
        <f t="shared" si="373"/>
        <v>0.48850830000000034</v>
      </c>
      <c r="FD223">
        <f t="shared" si="374"/>
        <v>0.34839529999999996</v>
      </c>
      <c r="FE223">
        <f t="shared" si="375"/>
        <v>0.23332710000000001</v>
      </c>
      <c r="FF223">
        <f t="shared" si="376"/>
        <v>0.14011299999999993</v>
      </c>
      <c r="FG223">
        <f t="shared" si="377"/>
        <v>-0.20219579999999998</v>
      </c>
      <c r="FH223">
        <f t="shared" si="378"/>
        <v>1.3999999999999986</v>
      </c>
      <c r="FI223">
        <f t="shared" si="379"/>
        <v>0</v>
      </c>
      <c r="FJ223">
        <f t="shared" si="380"/>
        <v>-0.61501009999999967</v>
      </c>
      <c r="FK223">
        <f t="shared" si="381"/>
        <v>0.18673270000000003</v>
      </c>
      <c r="FL223">
        <f t="shared" si="382"/>
        <v>0.41555720000000007</v>
      </c>
      <c r="FM223">
        <f t="shared" si="383"/>
        <v>0.24137550000000019</v>
      </c>
      <c r="FN223">
        <f t="shared" si="384"/>
        <v>0.83332730000000055</v>
      </c>
      <c r="FO223">
        <f t="shared" si="385"/>
        <v>0.23332710000000001</v>
      </c>
      <c r="FP223">
        <f t="shared" si="386"/>
        <v>0.30327959999999998</v>
      </c>
      <c r="FQ223">
        <f t="shared" si="387"/>
        <v>-0.20219579999999998</v>
      </c>
      <c r="FR223">
        <f t="shared" si="388"/>
        <v>2.1999999999999993</v>
      </c>
      <c r="FS223">
        <f t="shared" si="389"/>
        <v>0</v>
      </c>
      <c r="FT223">
        <f t="shared" si="390"/>
        <v>0.18444770000000021</v>
      </c>
      <c r="FU223">
        <f t="shared" si="391"/>
        <v>0.1497214</v>
      </c>
      <c r="FV223">
        <f t="shared" si="392"/>
        <v>0.29500919999999997</v>
      </c>
      <c r="FW223">
        <f t="shared" si="393"/>
        <v>0.6961170000000001</v>
      </c>
      <c r="FX223">
        <f t="shared" si="394"/>
        <v>0.40186590000000066</v>
      </c>
      <c r="FY223">
        <f t="shared" si="395"/>
        <v>0.23332710000000001</v>
      </c>
      <c r="FZ223">
        <f t="shared" si="396"/>
        <v>0.18865160000000003</v>
      </c>
      <c r="GA223">
        <f t="shared" si="397"/>
        <v>3.9493300000000009E-2</v>
      </c>
      <c r="GB223">
        <f t="shared" si="398"/>
        <v>5.3999999999999986</v>
      </c>
      <c r="GC223">
        <f t="shared" si="399"/>
        <v>0</v>
      </c>
      <c r="GD223">
        <f t="shared" si="400"/>
        <v>2.5620415000000003</v>
      </c>
      <c r="GE223">
        <f t="shared" si="401"/>
        <v>3.7573700000000043E-2</v>
      </c>
      <c r="GF223">
        <f t="shared" si="402"/>
        <v>0.4131260000000001</v>
      </c>
      <c r="GG223">
        <f t="shared" si="403"/>
        <v>0.39672139999999967</v>
      </c>
      <c r="GH223">
        <f t="shared" si="404"/>
        <v>1.2171872000000001</v>
      </c>
      <c r="GI223">
        <f t="shared" si="405"/>
        <v>3.2666000000000084E-3</v>
      </c>
      <c r="GJ223">
        <f t="shared" si="406"/>
        <v>0.44085400000000008</v>
      </c>
      <c r="GK223">
        <f t="shared" si="407"/>
        <v>0.26062700000000005</v>
      </c>
    </row>
    <row r="224" spans="1:193" x14ac:dyDescent="0.25">
      <c r="A224" t="s">
        <v>566</v>
      </c>
      <c r="B224">
        <v>24.6</v>
      </c>
      <c r="C224">
        <v>0.5</v>
      </c>
      <c r="D224">
        <v>1.5060245999999999</v>
      </c>
      <c r="E224">
        <v>0.66306240000000005</v>
      </c>
      <c r="F224">
        <v>1.7184695000000001</v>
      </c>
      <c r="G224">
        <v>12.0932703</v>
      </c>
      <c r="H224">
        <v>6.7210245000000004</v>
      </c>
      <c r="I224">
        <v>0</v>
      </c>
      <c r="J224">
        <v>1.3799124</v>
      </c>
      <c r="K224">
        <v>1.82364E-2</v>
      </c>
      <c r="L224" s="2">
        <v>24.5</v>
      </c>
      <c r="M224" s="2">
        <v>0.5</v>
      </c>
      <c r="N224" s="2">
        <v>1.4977502</v>
      </c>
      <c r="O224" s="2">
        <v>0.66306240000000005</v>
      </c>
      <c r="P224" s="2">
        <v>1.7117471</v>
      </c>
      <c r="Q224" s="2">
        <v>12.0932703</v>
      </c>
      <c r="R224" s="2">
        <v>6.6947231</v>
      </c>
      <c r="S224" s="2">
        <v>0</v>
      </c>
      <c r="T224" s="2">
        <v>1.3745164999999999</v>
      </c>
      <c r="U224" s="2">
        <v>1.82364E-2</v>
      </c>
      <c r="V224" s="2">
        <v>23</v>
      </c>
      <c r="W224" s="2">
        <v>0.5</v>
      </c>
      <c r="X224" s="2">
        <v>1.5201891999999999</v>
      </c>
      <c r="Y224" s="2">
        <v>0.64795360000000002</v>
      </c>
      <c r="Z224" s="2">
        <v>1.3291229</v>
      </c>
      <c r="AA224" s="2">
        <v>13.1570587</v>
      </c>
      <c r="AB224" s="2">
        <v>4.6416006000000003</v>
      </c>
      <c r="AC224" s="2">
        <v>0.15923709999999999</v>
      </c>
      <c r="AD224" s="2">
        <v>1.0573872</v>
      </c>
      <c r="AE224" s="2">
        <v>1.54383E-2</v>
      </c>
      <c r="AF224" s="2">
        <v>24.5</v>
      </c>
      <c r="AG224" s="2">
        <v>0.5</v>
      </c>
      <c r="AH224" s="2">
        <v>1.5043192000000001</v>
      </c>
      <c r="AI224" s="2">
        <v>0.66280850000000002</v>
      </c>
      <c r="AJ224" s="2">
        <v>1.7080059999999999</v>
      </c>
      <c r="AK224" s="2">
        <v>12.0897264</v>
      </c>
      <c r="AL224" s="2">
        <v>6.6803131000000002</v>
      </c>
      <c r="AM224" s="2">
        <v>0</v>
      </c>
      <c r="AN224" s="2">
        <v>1.3714691000000001</v>
      </c>
      <c r="AO224" s="2">
        <v>1.82364E-2</v>
      </c>
      <c r="AP224" s="2">
        <v>16.899999999999999</v>
      </c>
      <c r="AQ224" s="2">
        <v>0.5</v>
      </c>
      <c r="AR224" s="2">
        <v>1.6467935</v>
      </c>
      <c r="AS224" s="2">
        <v>0.52269980000000005</v>
      </c>
      <c r="AT224" s="2">
        <v>0.26025130000000002</v>
      </c>
      <c r="AU224" s="2">
        <v>12.854558900000001</v>
      </c>
      <c r="AV224" s="2">
        <v>0.92966059999999995</v>
      </c>
      <c r="AW224" s="2">
        <v>1.7425099999999999E-2</v>
      </c>
      <c r="AX224" s="2">
        <v>0.21813920000000001</v>
      </c>
      <c r="AY224" s="2">
        <v>1.6913600000000001E-2</v>
      </c>
      <c r="AZ224" s="2">
        <v>23.2</v>
      </c>
      <c r="BA224" s="2">
        <v>0.5</v>
      </c>
      <c r="BB224" s="2">
        <v>1.4038390000000001</v>
      </c>
      <c r="BC224" s="2">
        <v>0.23838529999999999</v>
      </c>
      <c r="BD224" s="2">
        <v>1.5439414</v>
      </c>
      <c r="BE224" s="2">
        <v>12.5013752</v>
      </c>
      <c r="BF224" s="2">
        <v>5.7091469999999997</v>
      </c>
      <c r="BG224" s="2">
        <v>5.4409699999999998E-2</v>
      </c>
      <c r="BH224" s="2">
        <v>1.2552863000000001</v>
      </c>
      <c r="BI224" s="2">
        <v>1.7140300000000001E-2</v>
      </c>
      <c r="BJ224" s="2">
        <v>24.1</v>
      </c>
      <c r="BK224" s="2">
        <v>0.5</v>
      </c>
      <c r="BL224" s="2">
        <v>1.5914561</v>
      </c>
      <c r="BM224" s="2">
        <v>0.63930779999999998</v>
      </c>
      <c r="BN224" s="2">
        <v>1.5900987</v>
      </c>
      <c r="BO224" s="2">
        <v>12.344952599999999</v>
      </c>
      <c r="BP224" s="2">
        <v>6.2316389000000001</v>
      </c>
      <c r="BQ224" s="2">
        <v>0</v>
      </c>
      <c r="BR224" s="2">
        <v>1.2743529</v>
      </c>
      <c r="BS224" s="2">
        <v>1.7924599999999999E-2</v>
      </c>
      <c r="BT224" s="2">
        <v>21.2</v>
      </c>
      <c r="BU224" s="2">
        <v>0.5</v>
      </c>
      <c r="BV224" s="2">
        <v>0.58344370000000001</v>
      </c>
      <c r="BW224" s="2">
        <v>0.76898619999999995</v>
      </c>
      <c r="BX224" s="2">
        <v>1.6001377999999999</v>
      </c>
      <c r="BY224" s="2">
        <v>10.9250851</v>
      </c>
      <c r="BZ224" s="2">
        <v>5.2812704999999998</v>
      </c>
      <c r="CA224" s="2">
        <v>0.1426655</v>
      </c>
      <c r="CB224" s="2">
        <v>1.390806</v>
      </c>
      <c r="CC224" s="2">
        <v>1.9000099999999999E-2</v>
      </c>
      <c r="CD224" s="2">
        <v>22.7</v>
      </c>
      <c r="CE224" s="2">
        <v>0.5</v>
      </c>
      <c r="CF224" s="2">
        <v>0.69778899999999999</v>
      </c>
      <c r="CG224" s="2">
        <v>0.64511580000000002</v>
      </c>
      <c r="CH224" s="2">
        <v>1.5678204</v>
      </c>
      <c r="CI224" s="2">
        <v>11.950296399999999</v>
      </c>
      <c r="CJ224" s="2">
        <v>6.1324353</v>
      </c>
      <c r="CK224" s="2">
        <v>0</v>
      </c>
      <c r="CL224" s="2">
        <v>1.2588242999999999</v>
      </c>
      <c r="CM224" s="2">
        <v>1.82364E-2</v>
      </c>
      <c r="CO224" t="str">
        <f t="shared" si="307"/>
        <v>TX_Bowie0004</v>
      </c>
      <c r="CP224">
        <f t="shared" si="308"/>
        <v>24.6</v>
      </c>
      <c r="CQ224">
        <f t="shared" si="309"/>
        <v>0.5</v>
      </c>
      <c r="CR224">
        <f t="shared" si="310"/>
        <v>1.5060245999999999</v>
      </c>
      <c r="CS224">
        <f t="shared" si="311"/>
        <v>0.66306240000000005</v>
      </c>
      <c r="CT224">
        <f t="shared" si="312"/>
        <v>1.7184695000000001</v>
      </c>
      <c r="CU224">
        <f t="shared" si="313"/>
        <v>12.0932703</v>
      </c>
      <c r="CV224">
        <f t="shared" si="314"/>
        <v>6.7210245000000004</v>
      </c>
      <c r="CW224">
        <f t="shared" si="315"/>
        <v>0</v>
      </c>
      <c r="CX224">
        <f t="shared" si="316"/>
        <v>1.3799124</v>
      </c>
      <c r="CY224">
        <f t="shared" si="317"/>
        <v>1.82364E-2</v>
      </c>
      <c r="CZ224">
        <f t="shared" si="318"/>
        <v>7.8999999999999879</v>
      </c>
      <c r="DA224">
        <f t="shared" si="319"/>
        <v>0.5</v>
      </c>
      <c r="DB224">
        <f t="shared" si="320"/>
        <v>-9.6592299999999298E-2</v>
      </c>
      <c r="DC224">
        <f t="shared" si="321"/>
        <v>0.14688259999999975</v>
      </c>
      <c r="DD224">
        <f t="shared" si="322"/>
        <v>-0.7181609000000011</v>
      </c>
      <c r="DE224">
        <f t="shared" si="323"/>
        <v>13.263431499999998</v>
      </c>
      <c r="DF224">
        <f t="shared" si="324"/>
        <v>-4.7463824000000034</v>
      </c>
      <c r="DG224">
        <f t="shared" si="325"/>
        <v>0.3737374</v>
      </c>
      <c r="DH224">
        <f t="shared" si="326"/>
        <v>-0.45860530000000033</v>
      </c>
      <c r="DI224">
        <f t="shared" si="327"/>
        <v>1.34713E-2</v>
      </c>
      <c r="DJ224">
        <f t="shared" si="328"/>
        <v>0.10000000000000142</v>
      </c>
      <c r="DK224">
        <f t="shared" si="329"/>
        <v>0</v>
      </c>
      <c r="DL224">
        <f t="shared" si="330"/>
        <v>8.2743999999999041E-3</v>
      </c>
      <c r="DM224">
        <f t="shared" si="331"/>
        <v>0</v>
      </c>
      <c r="DN224">
        <f t="shared" si="332"/>
        <v>6.7224000000001283E-3</v>
      </c>
      <c r="DO224">
        <f t="shared" si="333"/>
        <v>0</v>
      </c>
      <c r="DP224">
        <f t="shared" si="334"/>
        <v>2.6301400000000363E-2</v>
      </c>
      <c r="DQ224">
        <f t="shared" si="335"/>
        <v>0</v>
      </c>
      <c r="DR224">
        <f t="shared" si="336"/>
        <v>5.39590000000012E-3</v>
      </c>
      <c r="DS224">
        <f t="shared" si="337"/>
        <v>0</v>
      </c>
      <c r="DT224">
        <f t="shared" si="338"/>
        <v>1.6000000000000014</v>
      </c>
      <c r="DU224">
        <f t="shared" si="339"/>
        <v>0</v>
      </c>
      <c r="DV224">
        <f t="shared" si="340"/>
        <v>-1.4164599999999972E-2</v>
      </c>
      <c r="DW224">
        <f t="shared" si="341"/>
        <v>1.5108800000000033E-2</v>
      </c>
      <c r="DX224">
        <f t="shared" si="342"/>
        <v>0.3893466000000001</v>
      </c>
      <c r="DY224">
        <f t="shared" si="343"/>
        <v>-1.0637884</v>
      </c>
      <c r="DZ224">
        <f t="shared" si="344"/>
        <v>2.0794239000000001</v>
      </c>
      <c r="EA224">
        <f t="shared" si="345"/>
        <v>-0.15923709999999999</v>
      </c>
      <c r="EB224">
        <f t="shared" si="346"/>
        <v>0.32252520000000007</v>
      </c>
      <c r="EC224">
        <f t="shared" si="347"/>
        <v>2.7980999999999995E-3</v>
      </c>
      <c r="ED224">
        <f t="shared" si="348"/>
        <v>0.10000000000000142</v>
      </c>
      <c r="EE224">
        <f t="shared" si="349"/>
        <v>0</v>
      </c>
      <c r="EF224">
        <f t="shared" si="350"/>
        <v>1.705399999999857E-3</v>
      </c>
      <c r="EG224">
        <f t="shared" si="351"/>
        <v>2.539000000000291E-4</v>
      </c>
      <c r="EH224">
        <f t="shared" si="352"/>
        <v>1.0463500000000181E-2</v>
      </c>
      <c r="EI224">
        <f t="shared" si="353"/>
        <v>3.5439000000003773E-3</v>
      </c>
      <c r="EJ224">
        <f t="shared" si="354"/>
        <v>4.0711400000000175E-2</v>
      </c>
      <c r="EK224">
        <f t="shared" si="355"/>
        <v>0</v>
      </c>
      <c r="EL224">
        <f t="shared" si="356"/>
        <v>8.4432999999999314E-3</v>
      </c>
      <c r="EM224">
        <f t="shared" si="357"/>
        <v>0</v>
      </c>
      <c r="EN224">
        <f t="shared" si="358"/>
        <v>7.7000000000000028</v>
      </c>
      <c r="EO224">
        <f t="shared" si="359"/>
        <v>0</v>
      </c>
      <c r="EP224">
        <f t="shared" si="360"/>
        <v>-0.14076890000000009</v>
      </c>
      <c r="EQ224">
        <f t="shared" si="361"/>
        <v>0.1403626</v>
      </c>
      <c r="ER224">
        <f t="shared" si="362"/>
        <v>1.4582182000000001</v>
      </c>
      <c r="ES224">
        <f t="shared" si="363"/>
        <v>-0.76128860000000032</v>
      </c>
      <c r="ET224">
        <f t="shared" si="364"/>
        <v>5.7913639000000003</v>
      </c>
      <c r="EU224">
        <f t="shared" si="365"/>
        <v>-1.7425099999999999E-2</v>
      </c>
      <c r="EV224">
        <f t="shared" si="366"/>
        <v>1.1617732000000001</v>
      </c>
      <c r="EW224">
        <f t="shared" si="367"/>
        <v>1.322799999999999E-3</v>
      </c>
      <c r="EX224">
        <f t="shared" si="368"/>
        <v>1.4000000000000021</v>
      </c>
      <c r="EY224">
        <f t="shared" si="369"/>
        <v>0</v>
      </c>
      <c r="EZ224">
        <f t="shared" si="370"/>
        <v>0.10218559999999988</v>
      </c>
      <c r="FA224">
        <f t="shared" si="371"/>
        <v>0.42467710000000003</v>
      </c>
      <c r="FB224">
        <f t="shared" si="372"/>
        <v>0.17452810000000007</v>
      </c>
      <c r="FC224">
        <f t="shared" si="373"/>
        <v>-0.40810489999999966</v>
      </c>
      <c r="FD224">
        <f t="shared" si="374"/>
        <v>1.0118775000000007</v>
      </c>
      <c r="FE224">
        <f t="shared" si="375"/>
        <v>-5.4409699999999998E-2</v>
      </c>
      <c r="FF224">
        <f t="shared" si="376"/>
        <v>0.12462609999999996</v>
      </c>
      <c r="FG224">
        <f t="shared" si="377"/>
        <v>1.0960999999999992E-3</v>
      </c>
      <c r="FH224">
        <f t="shared" si="378"/>
        <v>0.5</v>
      </c>
      <c r="FI224">
        <f t="shared" si="379"/>
        <v>0</v>
      </c>
      <c r="FJ224">
        <f t="shared" si="380"/>
        <v>-8.5431500000000105E-2</v>
      </c>
      <c r="FK224">
        <f t="shared" si="381"/>
        <v>2.375460000000007E-2</v>
      </c>
      <c r="FL224">
        <f t="shared" si="382"/>
        <v>0.12837080000000012</v>
      </c>
      <c r="FM224">
        <f t="shared" si="383"/>
        <v>-0.2516822999999988</v>
      </c>
      <c r="FN224">
        <f t="shared" si="384"/>
        <v>0.48938560000000031</v>
      </c>
      <c r="FO224">
        <f t="shared" si="385"/>
        <v>0</v>
      </c>
      <c r="FP224">
        <f t="shared" si="386"/>
        <v>0.10555950000000003</v>
      </c>
      <c r="FQ224">
        <f t="shared" si="387"/>
        <v>3.1180000000000097E-4</v>
      </c>
      <c r="FR224">
        <f t="shared" si="388"/>
        <v>3.4000000000000021</v>
      </c>
      <c r="FS224">
        <f t="shared" si="389"/>
        <v>0</v>
      </c>
      <c r="FT224">
        <f t="shared" si="390"/>
        <v>0.92258089999999993</v>
      </c>
      <c r="FU224">
        <f t="shared" si="391"/>
        <v>-0.1059237999999999</v>
      </c>
      <c r="FV224">
        <f t="shared" si="392"/>
        <v>0.11833170000000015</v>
      </c>
      <c r="FW224">
        <f t="shared" si="393"/>
        <v>1.1681851999999999</v>
      </c>
      <c r="FX224">
        <f t="shared" si="394"/>
        <v>1.4397540000000006</v>
      </c>
      <c r="FY224">
        <f t="shared" si="395"/>
        <v>-0.1426655</v>
      </c>
      <c r="FZ224">
        <f t="shared" si="396"/>
        <v>-1.0893599999999948E-2</v>
      </c>
      <c r="GA224">
        <f t="shared" si="397"/>
        <v>-7.636999999999991E-4</v>
      </c>
      <c r="GB224">
        <f t="shared" si="398"/>
        <v>1.9000000000000021</v>
      </c>
      <c r="GC224">
        <f t="shared" si="399"/>
        <v>0</v>
      </c>
      <c r="GD224">
        <f t="shared" si="400"/>
        <v>0.80823559999999994</v>
      </c>
      <c r="GE224">
        <f t="shared" si="401"/>
        <v>1.7946600000000035E-2</v>
      </c>
      <c r="GF224">
        <f t="shared" si="402"/>
        <v>0.15064910000000009</v>
      </c>
      <c r="GG224">
        <f t="shared" si="403"/>
        <v>0.14297390000000121</v>
      </c>
      <c r="GH224">
        <f t="shared" si="404"/>
        <v>0.58858920000000037</v>
      </c>
      <c r="GI224">
        <f t="shared" si="405"/>
        <v>0</v>
      </c>
      <c r="GJ224">
        <f t="shared" si="406"/>
        <v>0.12108810000000014</v>
      </c>
      <c r="GK224">
        <f t="shared" si="407"/>
        <v>0</v>
      </c>
    </row>
    <row r="225" spans="1:193" x14ac:dyDescent="0.25">
      <c r="A225" t="s">
        <v>567</v>
      </c>
      <c r="B225">
        <v>22.3</v>
      </c>
      <c r="C225">
        <v>0.5</v>
      </c>
      <c r="D225">
        <v>1.2460150000000001</v>
      </c>
      <c r="E225">
        <v>1.0506203999999999</v>
      </c>
      <c r="F225">
        <v>2.2722479999999998</v>
      </c>
      <c r="G225">
        <v>8.5110340000000004</v>
      </c>
      <c r="H225">
        <v>6.0255460999999997</v>
      </c>
      <c r="I225">
        <v>0.53233030000000003</v>
      </c>
      <c r="J225">
        <v>2.1102175999999999</v>
      </c>
      <c r="K225">
        <v>6.3100400000000001E-2</v>
      </c>
      <c r="L225" s="2">
        <v>22.2</v>
      </c>
      <c r="M225" s="2">
        <v>0.5</v>
      </c>
      <c r="N225" s="2">
        <v>1.2271072999999999</v>
      </c>
      <c r="O225" s="2">
        <v>1.0506203999999999</v>
      </c>
      <c r="P225" s="2">
        <v>2.2600718</v>
      </c>
      <c r="Q225" s="2">
        <v>8.5110340000000004</v>
      </c>
      <c r="R225" s="2">
        <v>5.9986815</v>
      </c>
      <c r="S225" s="2">
        <v>0.52243989999999996</v>
      </c>
      <c r="T225" s="2">
        <v>2.1015421999999999</v>
      </c>
      <c r="U225" s="2">
        <v>6.3100400000000001E-2</v>
      </c>
      <c r="V225" s="2">
        <v>22</v>
      </c>
      <c r="W225" s="2">
        <v>0.5</v>
      </c>
      <c r="X225" s="2">
        <v>1.3156873</v>
      </c>
      <c r="Y225" s="2">
        <v>0.88410149999999998</v>
      </c>
      <c r="Z225" s="2">
        <v>2.2461443000000001</v>
      </c>
      <c r="AA225" s="2">
        <v>8.1749249000000006</v>
      </c>
      <c r="AB225" s="2">
        <v>6.2355308999999997</v>
      </c>
      <c r="AC225" s="2">
        <v>0.3754015</v>
      </c>
      <c r="AD225" s="2">
        <v>2.2009992999999999</v>
      </c>
      <c r="AE225" s="2">
        <v>7.8276499999999999E-2</v>
      </c>
      <c r="AF225" s="2">
        <v>22.1</v>
      </c>
      <c r="AG225" s="2">
        <v>0.5</v>
      </c>
      <c r="AH225" s="2">
        <v>1.3207279000000001</v>
      </c>
      <c r="AI225" s="2">
        <v>0.89445209999999997</v>
      </c>
      <c r="AJ225" s="2">
        <v>2.2184884999999999</v>
      </c>
      <c r="AK225" s="2">
        <v>8.3912659000000005</v>
      </c>
      <c r="AL225" s="2">
        <v>6.2002616000000002</v>
      </c>
      <c r="AM225" s="2">
        <v>0.32347690000000001</v>
      </c>
      <c r="AN225" s="2">
        <v>2.1938293</v>
      </c>
      <c r="AO225" s="2">
        <v>7.8276499999999999E-2</v>
      </c>
      <c r="AP225" s="2">
        <v>14.5</v>
      </c>
      <c r="AQ225" s="2">
        <v>0.5</v>
      </c>
      <c r="AR225" s="2">
        <v>1.3330436999999999</v>
      </c>
      <c r="AS225" s="2">
        <v>0.68425000000000002</v>
      </c>
      <c r="AT225" s="2">
        <v>0.82169000000000003</v>
      </c>
      <c r="AU225" s="2">
        <v>7.7325244</v>
      </c>
      <c r="AV225" s="2">
        <v>2.3589970999999998</v>
      </c>
      <c r="AW225" s="2">
        <v>0.1211931</v>
      </c>
      <c r="AX225" s="2">
        <v>0.8479449</v>
      </c>
      <c r="AY225" s="2">
        <v>0.1092957</v>
      </c>
      <c r="AZ225" s="2">
        <v>19.3</v>
      </c>
      <c r="BA225" s="2">
        <v>0.5</v>
      </c>
      <c r="BB225" s="2">
        <v>1.8157992000000001</v>
      </c>
      <c r="BC225" s="2">
        <v>0.1074727</v>
      </c>
      <c r="BD225" s="2">
        <v>1.8648274</v>
      </c>
      <c r="BE225" s="2">
        <v>7.5228405</v>
      </c>
      <c r="BF225" s="2">
        <v>5.4234524000000004</v>
      </c>
      <c r="BG225" s="2">
        <v>0.16685739999999999</v>
      </c>
      <c r="BH225" s="2">
        <v>1.9181676999999999</v>
      </c>
      <c r="BI225" s="2">
        <v>5.4179400000000003E-2</v>
      </c>
      <c r="BJ225" s="2">
        <v>21.6</v>
      </c>
      <c r="BK225" s="2">
        <v>0.5</v>
      </c>
      <c r="BL225" s="2">
        <v>1.9676844</v>
      </c>
      <c r="BM225" s="2">
        <v>0.70331250000000001</v>
      </c>
      <c r="BN225" s="2">
        <v>1.8341304</v>
      </c>
      <c r="BO225" s="2">
        <v>9.1061230000000002</v>
      </c>
      <c r="BP225" s="2">
        <v>5.3705892999999998</v>
      </c>
      <c r="BQ225" s="2">
        <v>0.19581960000000001</v>
      </c>
      <c r="BR225" s="2">
        <v>1.8918276000000001</v>
      </c>
      <c r="BS225" s="2">
        <v>4.9387399999999998E-2</v>
      </c>
      <c r="BT225" s="2">
        <v>18.600000000000001</v>
      </c>
      <c r="BU225" s="2">
        <v>0.5</v>
      </c>
      <c r="BV225" s="2">
        <v>0.99486459999999999</v>
      </c>
      <c r="BW225" s="2">
        <v>0.65539840000000005</v>
      </c>
      <c r="BX225" s="2">
        <v>2.0089315999999999</v>
      </c>
      <c r="BY225" s="2">
        <v>6.1570916000000002</v>
      </c>
      <c r="BZ225" s="2">
        <v>6.0914693</v>
      </c>
      <c r="CA225" s="2">
        <v>0</v>
      </c>
      <c r="CB225" s="2">
        <v>2.1809688</v>
      </c>
      <c r="CC225" s="2">
        <v>7.7407699999999996E-2</v>
      </c>
      <c r="CD225" s="2">
        <v>20.3</v>
      </c>
      <c r="CE225" s="2">
        <v>0.5</v>
      </c>
      <c r="CF225" s="2">
        <v>0.79519150000000005</v>
      </c>
      <c r="CG225" s="2">
        <v>0.72387089999999998</v>
      </c>
      <c r="CH225" s="2">
        <v>1.8669952000000001</v>
      </c>
      <c r="CI225" s="2">
        <v>9.0599965999999998</v>
      </c>
      <c r="CJ225" s="2">
        <v>5.0307760000000004</v>
      </c>
      <c r="CK225" s="2">
        <v>0.56439589999999995</v>
      </c>
      <c r="CL225" s="2">
        <v>1.7398361</v>
      </c>
      <c r="CM225" s="2">
        <v>6.7496299999999995E-2</v>
      </c>
      <c r="CO225" t="str">
        <f t="shared" si="307"/>
        <v>TX_Dallas0069</v>
      </c>
      <c r="CP225">
        <f t="shared" si="308"/>
        <v>22.3</v>
      </c>
      <c r="CQ225">
        <f t="shared" si="309"/>
        <v>0.5</v>
      </c>
      <c r="CR225">
        <f t="shared" si="310"/>
        <v>1.2460150000000001</v>
      </c>
      <c r="CS225">
        <f t="shared" si="311"/>
        <v>1.0506203999999999</v>
      </c>
      <c r="CT225">
        <f t="shared" si="312"/>
        <v>2.2722479999999998</v>
      </c>
      <c r="CU225">
        <f t="shared" si="313"/>
        <v>8.5110340000000004</v>
      </c>
      <c r="CV225">
        <f t="shared" si="314"/>
        <v>6.0255460999999997</v>
      </c>
      <c r="CW225">
        <f t="shared" si="315"/>
        <v>0.53233030000000003</v>
      </c>
      <c r="CX225">
        <f t="shared" si="316"/>
        <v>2.1102175999999999</v>
      </c>
      <c r="CY225">
        <f t="shared" si="317"/>
        <v>6.3100400000000001E-2</v>
      </c>
      <c r="CZ225">
        <f t="shared" si="318"/>
        <v>4.5</v>
      </c>
      <c r="DA225">
        <f t="shared" si="319"/>
        <v>0.5</v>
      </c>
      <c r="DB225">
        <f t="shared" si="320"/>
        <v>2.0480008999999995</v>
      </c>
      <c r="DC225">
        <f t="shared" si="321"/>
        <v>-1.6508642999999996</v>
      </c>
      <c r="DD225">
        <f t="shared" si="322"/>
        <v>-0.78445679999999873</v>
      </c>
      <c r="DE225">
        <f t="shared" si="323"/>
        <v>5.0785628999999988</v>
      </c>
      <c r="DF225">
        <f t="shared" si="324"/>
        <v>0.53093540000000239</v>
      </c>
      <c r="DG225">
        <f t="shared" si="325"/>
        <v>-1.4567278000000004</v>
      </c>
      <c r="DH225">
        <f t="shared" si="326"/>
        <v>0.30359270000000027</v>
      </c>
      <c r="DI225">
        <f t="shared" si="327"/>
        <v>0.13571709999999998</v>
      </c>
      <c r="DJ225">
        <f t="shared" si="328"/>
        <v>0.10000000000000142</v>
      </c>
      <c r="DK225">
        <f t="shared" si="329"/>
        <v>0</v>
      </c>
      <c r="DL225">
        <f t="shared" si="330"/>
        <v>1.8907700000000194E-2</v>
      </c>
      <c r="DM225">
        <f t="shared" si="331"/>
        <v>0</v>
      </c>
      <c r="DN225">
        <f t="shared" si="332"/>
        <v>1.2176199999999859E-2</v>
      </c>
      <c r="DO225">
        <f t="shared" si="333"/>
        <v>0</v>
      </c>
      <c r="DP225">
        <f t="shared" si="334"/>
        <v>2.6864599999999683E-2</v>
      </c>
      <c r="DQ225">
        <f t="shared" si="335"/>
        <v>9.8904000000000769E-3</v>
      </c>
      <c r="DR225">
        <f t="shared" si="336"/>
        <v>8.6753999999999998E-3</v>
      </c>
      <c r="DS225">
        <f t="shared" si="337"/>
        <v>0</v>
      </c>
      <c r="DT225">
        <f t="shared" si="338"/>
        <v>0.30000000000000071</v>
      </c>
      <c r="DU225">
        <f t="shared" si="339"/>
        <v>0</v>
      </c>
      <c r="DV225">
        <f t="shared" si="340"/>
        <v>-6.9672299999999909E-2</v>
      </c>
      <c r="DW225">
        <f t="shared" si="341"/>
        <v>0.16651889999999991</v>
      </c>
      <c r="DX225">
        <f t="shared" si="342"/>
        <v>2.610369999999973E-2</v>
      </c>
      <c r="DY225">
        <f t="shared" si="343"/>
        <v>0.33610909999999983</v>
      </c>
      <c r="DZ225">
        <f t="shared" si="344"/>
        <v>-0.20998479999999997</v>
      </c>
      <c r="EA225">
        <f t="shared" si="345"/>
        <v>0.15692880000000003</v>
      </c>
      <c r="EB225">
        <f t="shared" si="346"/>
        <v>-9.0781699999999965E-2</v>
      </c>
      <c r="EC225">
        <f t="shared" si="347"/>
        <v>-1.5176099999999998E-2</v>
      </c>
      <c r="ED225">
        <f t="shared" si="348"/>
        <v>0.19999999999999929</v>
      </c>
      <c r="EE225">
        <f t="shared" si="349"/>
        <v>0</v>
      </c>
      <c r="EF225">
        <f t="shared" si="350"/>
        <v>-7.4712899999999971E-2</v>
      </c>
      <c r="EG225">
        <f t="shared" si="351"/>
        <v>0.15616829999999993</v>
      </c>
      <c r="EH225">
        <f t="shared" si="352"/>
        <v>5.375949999999996E-2</v>
      </c>
      <c r="EI225">
        <f t="shared" si="353"/>
        <v>0.11976809999999993</v>
      </c>
      <c r="EJ225">
        <f t="shared" si="354"/>
        <v>-0.17471550000000047</v>
      </c>
      <c r="EK225">
        <f t="shared" si="355"/>
        <v>0.20885340000000002</v>
      </c>
      <c r="EL225">
        <f t="shared" si="356"/>
        <v>-8.3611700000000067E-2</v>
      </c>
      <c r="EM225">
        <f t="shared" si="357"/>
        <v>-1.5176099999999998E-2</v>
      </c>
      <c r="EN225">
        <f t="shared" si="358"/>
        <v>7.8000000000000007</v>
      </c>
      <c r="EO225">
        <f t="shared" si="359"/>
        <v>0</v>
      </c>
      <c r="EP225">
        <f t="shared" si="360"/>
        <v>-8.7028699999999848E-2</v>
      </c>
      <c r="EQ225">
        <f t="shared" si="361"/>
        <v>0.36637039999999987</v>
      </c>
      <c r="ER225">
        <f t="shared" si="362"/>
        <v>1.4505579999999998</v>
      </c>
      <c r="ES225">
        <f t="shared" si="363"/>
        <v>0.77850960000000047</v>
      </c>
      <c r="ET225">
        <f t="shared" si="364"/>
        <v>3.6665489999999998</v>
      </c>
      <c r="EU225">
        <f t="shared" si="365"/>
        <v>0.41113720000000004</v>
      </c>
      <c r="EV225">
        <f t="shared" si="366"/>
        <v>1.2622727</v>
      </c>
      <c r="EW225">
        <f t="shared" si="367"/>
        <v>-4.6195299999999995E-2</v>
      </c>
      <c r="EX225">
        <f t="shared" si="368"/>
        <v>3</v>
      </c>
      <c r="EY225">
        <f t="shared" si="369"/>
        <v>0</v>
      </c>
      <c r="EZ225">
        <f t="shared" si="370"/>
        <v>-0.56978419999999996</v>
      </c>
      <c r="FA225">
        <f t="shared" si="371"/>
        <v>0.94314769999999992</v>
      </c>
      <c r="FB225">
        <f t="shared" si="372"/>
        <v>0.4074205999999998</v>
      </c>
      <c r="FC225">
        <f t="shared" si="373"/>
        <v>0.98819350000000039</v>
      </c>
      <c r="FD225">
        <f t="shared" si="374"/>
        <v>0.60209369999999929</v>
      </c>
      <c r="FE225">
        <f t="shared" si="375"/>
        <v>0.36547290000000004</v>
      </c>
      <c r="FF225">
        <f t="shared" si="376"/>
        <v>0.1920499</v>
      </c>
      <c r="FG225">
        <f t="shared" si="377"/>
        <v>8.9209999999999984E-3</v>
      </c>
      <c r="FH225">
        <f t="shared" si="378"/>
        <v>0.69999999999999929</v>
      </c>
      <c r="FI225">
        <f t="shared" si="379"/>
        <v>0</v>
      </c>
      <c r="FJ225">
        <f t="shared" si="380"/>
        <v>-0.72166939999999991</v>
      </c>
      <c r="FK225">
        <f t="shared" si="381"/>
        <v>0.34730789999999989</v>
      </c>
      <c r="FL225">
        <f t="shared" si="382"/>
        <v>0.43811759999999977</v>
      </c>
      <c r="FM225">
        <f t="shared" si="383"/>
        <v>-0.59508899999999976</v>
      </c>
      <c r="FN225">
        <f t="shared" si="384"/>
        <v>0.65495679999999989</v>
      </c>
      <c r="FO225">
        <f t="shared" si="385"/>
        <v>0.33651070000000005</v>
      </c>
      <c r="FP225">
        <f t="shared" si="386"/>
        <v>0.21838999999999986</v>
      </c>
      <c r="FQ225">
        <f t="shared" si="387"/>
        <v>1.3713000000000003E-2</v>
      </c>
      <c r="FR225">
        <f t="shared" si="388"/>
        <v>3.6999999999999993</v>
      </c>
      <c r="FS225">
        <f t="shared" si="389"/>
        <v>0</v>
      </c>
      <c r="FT225">
        <f t="shared" si="390"/>
        <v>0.25115040000000011</v>
      </c>
      <c r="FU225">
        <f t="shared" si="391"/>
        <v>0.39522199999999985</v>
      </c>
      <c r="FV225">
        <f t="shared" si="392"/>
        <v>0.26331639999999989</v>
      </c>
      <c r="FW225">
        <f t="shared" si="393"/>
        <v>2.3539424000000002</v>
      </c>
      <c r="FX225">
        <f t="shared" si="394"/>
        <v>-6.5923200000000293E-2</v>
      </c>
      <c r="FY225">
        <f t="shared" si="395"/>
        <v>0.53233030000000003</v>
      </c>
      <c r="FZ225">
        <f t="shared" si="396"/>
        <v>-7.0751200000000125E-2</v>
      </c>
      <c r="GA225">
        <f t="shared" si="397"/>
        <v>-1.4307299999999995E-2</v>
      </c>
      <c r="GB225">
        <f t="shared" si="398"/>
        <v>2</v>
      </c>
      <c r="GC225">
        <f t="shared" si="399"/>
        <v>0</v>
      </c>
      <c r="GD225">
        <f t="shared" si="400"/>
        <v>0.45082350000000004</v>
      </c>
      <c r="GE225">
        <f t="shared" si="401"/>
        <v>0.32674949999999992</v>
      </c>
      <c r="GF225">
        <f t="shared" si="402"/>
        <v>0.40525279999999975</v>
      </c>
      <c r="GG225">
        <f t="shared" si="403"/>
        <v>-0.54896259999999941</v>
      </c>
      <c r="GH225">
        <f t="shared" si="404"/>
        <v>0.99477009999999932</v>
      </c>
      <c r="GI225">
        <f t="shared" si="405"/>
        <v>-3.2065599999999916E-2</v>
      </c>
      <c r="GJ225">
        <f t="shared" si="406"/>
        <v>0.37038149999999992</v>
      </c>
      <c r="GK225">
        <f t="shared" si="407"/>
        <v>-4.3958999999999943E-3</v>
      </c>
    </row>
    <row r="226" spans="1:193" x14ac:dyDescent="0.25">
      <c r="A226" t="s">
        <v>568</v>
      </c>
      <c r="B226">
        <v>24.9</v>
      </c>
      <c r="C226">
        <v>0.5</v>
      </c>
      <c r="D226">
        <v>1.7578053</v>
      </c>
      <c r="E226">
        <v>0.72475769999999995</v>
      </c>
      <c r="F226">
        <v>2.2255403999999999</v>
      </c>
      <c r="G226">
        <v>10.4976749</v>
      </c>
      <c r="H226">
        <v>6.7565255000000004</v>
      </c>
      <c r="I226">
        <v>0</v>
      </c>
      <c r="J226">
        <v>2.4158971</v>
      </c>
      <c r="K226">
        <v>8.8465299999999997E-2</v>
      </c>
      <c r="L226" s="2">
        <v>24.8</v>
      </c>
      <c r="M226" s="2">
        <v>0.5</v>
      </c>
      <c r="N226" s="2">
        <v>1.7353092000000001</v>
      </c>
      <c r="O226" s="2">
        <v>0.72475769999999995</v>
      </c>
      <c r="P226" s="2">
        <v>2.2042196000000001</v>
      </c>
      <c r="Q226" s="2">
        <v>10.4976749</v>
      </c>
      <c r="R226" s="2">
        <v>6.6921463000000001</v>
      </c>
      <c r="S226" s="2">
        <v>0</v>
      </c>
      <c r="T226" s="2">
        <v>2.3927418999999999</v>
      </c>
      <c r="U226" s="2">
        <v>8.8465299999999997E-2</v>
      </c>
      <c r="V226" s="2">
        <v>24.6</v>
      </c>
      <c r="W226" s="2">
        <v>0.5</v>
      </c>
      <c r="X226" s="2">
        <v>1.7489967</v>
      </c>
      <c r="Y226" s="2">
        <v>0.71598709999999999</v>
      </c>
      <c r="Z226" s="2">
        <v>2.2207517999999999</v>
      </c>
      <c r="AA226" s="2">
        <v>10.2328587</v>
      </c>
      <c r="AB226" s="2">
        <v>6.7419909999999996</v>
      </c>
      <c r="AC226" s="2">
        <v>0</v>
      </c>
      <c r="AD226" s="2">
        <v>2.4106987000000002</v>
      </c>
      <c r="AE226" s="2">
        <v>8.8465299999999997E-2</v>
      </c>
      <c r="AF226" s="2">
        <v>24.9</v>
      </c>
      <c r="AG226" s="2">
        <v>0.5</v>
      </c>
      <c r="AH226" s="2">
        <v>1.7565227999999999</v>
      </c>
      <c r="AI226" s="2">
        <v>0.72462020000000005</v>
      </c>
      <c r="AJ226" s="2">
        <v>2.2144358</v>
      </c>
      <c r="AK226" s="2">
        <v>10.4925728</v>
      </c>
      <c r="AL226" s="2">
        <v>6.7229489999999998</v>
      </c>
      <c r="AM226" s="2">
        <v>0</v>
      </c>
      <c r="AN226" s="2">
        <v>2.4038384000000002</v>
      </c>
      <c r="AO226" s="2">
        <v>8.8465299999999997E-2</v>
      </c>
      <c r="AP226" s="2">
        <v>15.6</v>
      </c>
      <c r="AQ226" s="2">
        <v>0.5</v>
      </c>
      <c r="AR226" s="2">
        <v>0.86289020000000005</v>
      </c>
      <c r="AS226" s="2">
        <v>0.53273459999999995</v>
      </c>
      <c r="AT226" s="2">
        <v>0.79605380000000003</v>
      </c>
      <c r="AU226" s="2">
        <v>9.6170988000000008</v>
      </c>
      <c r="AV226" s="2">
        <v>2.4005413</v>
      </c>
      <c r="AW226" s="2">
        <v>0</v>
      </c>
      <c r="AX226" s="2">
        <v>0.86464059999999998</v>
      </c>
      <c r="AY226" s="2">
        <v>0.1086512</v>
      </c>
      <c r="AZ226" s="2">
        <v>21.9</v>
      </c>
      <c r="BA226" s="2">
        <v>0.5</v>
      </c>
      <c r="BB226" s="2">
        <v>2.1764177999999998</v>
      </c>
      <c r="BC226" s="2">
        <v>0.105668</v>
      </c>
      <c r="BD226" s="2">
        <v>2.1712767999999998</v>
      </c>
      <c r="BE226" s="2">
        <v>7.9900107</v>
      </c>
      <c r="BF226" s="2">
        <v>6.6166166999999998</v>
      </c>
      <c r="BG226" s="2">
        <v>0</v>
      </c>
      <c r="BH226" s="2">
        <v>2.3562286000000001</v>
      </c>
      <c r="BI226" s="2">
        <v>7.1241100000000002E-2</v>
      </c>
      <c r="BJ226" s="2">
        <v>24.3</v>
      </c>
      <c r="BK226" s="2">
        <v>0.5</v>
      </c>
      <c r="BL226" s="2">
        <v>2.1769946</v>
      </c>
      <c r="BM226" s="2">
        <v>0.77371769999999995</v>
      </c>
      <c r="BN226" s="2">
        <v>2.1412010000000001</v>
      </c>
      <c r="BO226" s="2">
        <v>9.8275900000000007</v>
      </c>
      <c r="BP226" s="2">
        <v>6.5252642999999999</v>
      </c>
      <c r="BQ226" s="2">
        <v>0</v>
      </c>
      <c r="BR226" s="2">
        <v>2.3235817000000001</v>
      </c>
      <c r="BS226" s="2">
        <v>7.1241100000000002E-2</v>
      </c>
      <c r="BT226" s="2">
        <v>21.5</v>
      </c>
      <c r="BU226" s="2">
        <v>0.5</v>
      </c>
      <c r="BV226" s="2">
        <v>0.98568440000000002</v>
      </c>
      <c r="BW226" s="2">
        <v>0.69806509999999999</v>
      </c>
      <c r="BX226" s="2">
        <v>2.1766133000000001</v>
      </c>
      <c r="BY226" s="2">
        <v>8.0848321999999992</v>
      </c>
      <c r="BZ226" s="2">
        <v>6.6074352000000003</v>
      </c>
      <c r="CA226" s="2">
        <v>0</v>
      </c>
      <c r="CB226" s="2">
        <v>2.3628019999999998</v>
      </c>
      <c r="CC226" s="2">
        <v>8.8465299999999997E-2</v>
      </c>
      <c r="CD226" s="2">
        <v>22.1</v>
      </c>
      <c r="CE226" s="2">
        <v>0.5</v>
      </c>
      <c r="CF226" s="2">
        <v>1.1591231</v>
      </c>
      <c r="CG226" s="2">
        <v>0.76093290000000002</v>
      </c>
      <c r="CH226" s="2">
        <v>2.0119726999999998</v>
      </c>
      <c r="CI226" s="2">
        <v>9.3477630999999999</v>
      </c>
      <c r="CJ226" s="2">
        <v>6.1333951999999998</v>
      </c>
      <c r="CK226" s="2">
        <v>0</v>
      </c>
      <c r="CL226" s="2">
        <v>2.1832859999999998</v>
      </c>
      <c r="CM226" s="2">
        <v>7.1241100000000002E-2</v>
      </c>
      <c r="CO226" t="str">
        <f t="shared" si="307"/>
        <v>TX_Dallas0087</v>
      </c>
      <c r="CP226">
        <f t="shared" si="308"/>
        <v>24.9</v>
      </c>
      <c r="CQ226">
        <f t="shared" si="309"/>
        <v>0.5</v>
      </c>
      <c r="CR226">
        <f t="shared" si="310"/>
        <v>1.7578053</v>
      </c>
      <c r="CS226">
        <f t="shared" si="311"/>
        <v>0.72475769999999995</v>
      </c>
      <c r="CT226">
        <f t="shared" si="312"/>
        <v>2.2255403999999999</v>
      </c>
      <c r="CU226">
        <f t="shared" si="313"/>
        <v>10.4976749</v>
      </c>
      <c r="CV226">
        <f t="shared" si="314"/>
        <v>6.7565255000000004</v>
      </c>
      <c r="CW226">
        <f t="shared" si="315"/>
        <v>0</v>
      </c>
      <c r="CX226">
        <f t="shared" si="316"/>
        <v>2.4158971</v>
      </c>
      <c r="CY226">
        <f t="shared" si="317"/>
        <v>8.8465299999999997E-2</v>
      </c>
      <c r="CZ226">
        <f t="shared" si="318"/>
        <v>5.4000000000000128</v>
      </c>
      <c r="DA226">
        <f t="shared" si="319"/>
        <v>0.5</v>
      </c>
      <c r="DB226">
        <f t="shared" si="320"/>
        <v>0.29730169999999978</v>
      </c>
      <c r="DC226">
        <f t="shared" si="321"/>
        <v>-3.6820599999999759E-2</v>
      </c>
      <c r="DD226">
        <f t="shared" si="322"/>
        <v>0.35774200000000089</v>
      </c>
      <c r="DE226">
        <f t="shared" si="323"/>
        <v>2.606676900000001</v>
      </c>
      <c r="DF226">
        <f t="shared" si="324"/>
        <v>1.144660499999997</v>
      </c>
      <c r="DG226">
        <f t="shared" si="325"/>
        <v>0</v>
      </c>
      <c r="DH226">
        <f t="shared" si="326"/>
        <v>0.38653819999999994</v>
      </c>
      <c r="DI226">
        <f t="shared" si="327"/>
        <v>5.6978600000000018E-2</v>
      </c>
      <c r="DJ226">
        <f t="shared" si="328"/>
        <v>9.9999999999997868E-2</v>
      </c>
      <c r="DK226">
        <f t="shared" si="329"/>
        <v>0</v>
      </c>
      <c r="DL226">
        <f t="shared" si="330"/>
        <v>2.2496099999999908E-2</v>
      </c>
      <c r="DM226">
        <f t="shared" si="331"/>
        <v>0</v>
      </c>
      <c r="DN226">
        <f t="shared" si="332"/>
        <v>2.1320799999999807E-2</v>
      </c>
      <c r="DO226">
        <f t="shared" si="333"/>
        <v>0</v>
      </c>
      <c r="DP226">
        <f t="shared" si="334"/>
        <v>6.4379200000000303E-2</v>
      </c>
      <c r="DQ226">
        <f t="shared" si="335"/>
        <v>0</v>
      </c>
      <c r="DR226">
        <f t="shared" si="336"/>
        <v>2.3155200000000153E-2</v>
      </c>
      <c r="DS226">
        <f t="shared" si="337"/>
        <v>0</v>
      </c>
      <c r="DT226">
        <f t="shared" si="338"/>
        <v>0.29999999999999716</v>
      </c>
      <c r="DU226">
        <f t="shared" si="339"/>
        <v>0</v>
      </c>
      <c r="DV226">
        <f t="shared" si="340"/>
        <v>8.8086000000000553E-3</v>
      </c>
      <c r="DW226">
        <f t="shared" si="341"/>
        <v>8.7705999999999618E-3</v>
      </c>
      <c r="DX226">
        <f t="shared" si="342"/>
        <v>4.7885999999999207E-3</v>
      </c>
      <c r="DY226">
        <f t="shared" si="343"/>
        <v>0.26481620000000028</v>
      </c>
      <c r="DZ226">
        <f t="shared" si="344"/>
        <v>1.4534500000000783E-2</v>
      </c>
      <c r="EA226">
        <f t="shared" si="345"/>
        <v>0</v>
      </c>
      <c r="EB226">
        <f t="shared" si="346"/>
        <v>5.1983999999998254E-3</v>
      </c>
      <c r="EC226">
        <f t="shared" si="347"/>
        <v>0</v>
      </c>
      <c r="ED226">
        <f t="shared" si="348"/>
        <v>0</v>
      </c>
      <c r="EE226">
        <f t="shared" si="349"/>
        <v>0</v>
      </c>
      <c r="EF226">
        <f t="shared" si="350"/>
        <v>1.2825000000000752E-3</v>
      </c>
      <c r="EG226">
        <f t="shared" si="351"/>
        <v>1.3749999999990159E-4</v>
      </c>
      <c r="EH226">
        <f t="shared" si="352"/>
        <v>1.1104599999999909E-2</v>
      </c>
      <c r="EI226">
        <f t="shared" si="353"/>
        <v>5.1021000000002203E-3</v>
      </c>
      <c r="EJ226">
        <f t="shared" si="354"/>
        <v>3.3576500000000564E-2</v>
      </c>
      <c r="EK226">
        <f t="shared" si="355"/>
        <v>0</v>
      </c>
      <c r="EL226">
        <f t="shared" si="356"/>
        <v>1.2058699999999867E-2</v>
      </c>
      <c r="EM226">
        <f t="shared" si="357"/>
        <v>0</v>
      </c>
      <c r="EN226">
        <f t="shared" si="358"/>
        <v>9.2999999999999989</v>
      </c>
      <c r="EO226">
        <f t="shared" si="359"/>
        <v>0</v>
      </c>
      <c r="EP226">
        <f t="shared" si="360"/>
        <v>0.89491509999999996</v>
      </c>
      <c r="EQ226">
        <f t="shared" si="361"/>
        <v>0.1920231</v>
      </c>
      <c r="ER226">
        <f t="shared" si="362"/>
        <v>1.4294865999999997</v>
      </c>
      <c r="ES226">
        <f t="shared" si="363"/>
        <v>0.88057609999999897</v>
      </c>
      <c r="ET226">
        <f t="shared" si="364"/>
        <v>4.3559842</v>
      </c>
      <c r="EU226">
        <f t="shared" si="365"/>
        <v>0</v>
      </c>
      <c r="EV226">
        <f t="shared" si="366"/>
        <v>1.5512565</v>
      </c>
      <c r="EW226">
        <f t="shared" si="367"/>
        <v>-2.0185900000000007E-2</v>
      </c>
      <c r="EX226">
        <f t="shared" si="368"/>
        <v>3</v>
      </c>
      <c r="EY226">
        <f t="shared" si="369"/>
        <v>0</v>
      </c>
      <c r="EZ226">
        <f t="shared" si="370"/>
        <v>-0.41861249999999983</v>
      </c>
      <c r="FA226">
        <f t="shared" si="371"/>
        <v>0.61908969999999997</v>
      </c>
      <c r="FB226">
        <f t="shared" si="372"/>
        <v>5.4263600000000078E-2</v>
      </c>
      <c r="FC226">
        <f t="shared" si="373"/>
        <v>2.5076641999999998</v>
      </c>
      <c r="FD226">
        <f t="shared" si="374"/>
        <v>0.13990880000000061</v>
      </c>
      <c r="FE226">
        <f t="shared" si="375"/>
        <v>0</v>
      </c>
      <c r="FF226">
        <f t="shared" si="376"/>
        <v>5.9668499999999902E-2</v>
      </c>
      <c r="FG226">
        <f t="shared" si="377"/>
        <v>1.7224199999999995E-2</v>
      </c>
      <c r="FH226">
        <f t="shared" si="378"/>
        <v>0.59999999999999787</v>
      </c>
      <c r="FI226">
        <f t="shared" si="379"/>
        <v>0</v>
      </c>
      <c r="FJ226">
        <f t="shared" si="380"/>
        <v>-0.41918929999999999</v>
      </c>
      <c r="FK226">
        <f t="shared" si="381"/>
        <v>-4.8960000000000004E-2</v>
      </c>
      <c r="FL226">
        <f t="shared" si="382"/>
        <v>8.4339399999999731E-2</v>
      </c>
      <c r="FM226">
        <f t="shared" si="383"/>
        <v>0.6700848999999991</v>
      </c>
      <c r="FN226">
        <f t="shared" si="384"/>
        <v>0.2312612000000005</v>
      </c>
      <c r="FO226">
        <f t="shared" si="385"/>
        <v>0</v>
      </c>
      <c r="FP226">
        <f t="shared" si="386"/>
        <v>9.2315399999999936E-2</v>
      </c>
      <c r="FQ226">
        <f t="shared" si="387"/>
        <v>1.7224199999999995E-2</v>
      </c>
      <c r="FR226">
        <f t="shared" si="388"/>
        <v>3.3999999999999986</v>
      </c>
      <c r="FS226">
        <f t="shared" si="389"/>
        <v>0</v>
      </c>
      <c r="FT226">
        <f t="shared" si="390"/>
        <v>0.7721209</v>
      </c>
      <c r="FU226">
        <f t="shared" si="391"/>
        <v>2.6692599999999955E-2</v>
      </c>
      <c r="FV226">
        <f t="shared" si="392"/>
        <v>4.8927099999999779E-2</v>
      </c>
      <c r="FW226">
        <f t="shared" si="393"/>
        <v>2.4128427000000006</v>
      </c>
      <c r="FX226">
        <f t="shared" si="394"/>
        <v>0.14909030000000012</v>
      </c>
      <c r="FY226">
        <f t="shared" si="395"/>
        <v>0</v>
      </c>
      <c r="FZ226">
        <f t="shared" si="396"/>
        <v>5.3095100000000173E-2</v>
      </c>
      <c r="GA226">
        <f t="shared" si="397"/>
        <v>0</v>
      </c>
      <c r="GB226">
        <f t="shared" si="398"/>
        <v>2.7999999999999972</v>
      </c>
      <c r="GC226">
        <f t="shared" si="399"/>
        <v>0</v>
      </c>
      <c r="GD226">
        <f t="shared" si="400"/>
        <v>0.59868220000000005</v>
      </c>
      <c r="GE226">
        <f t="shared" si="401"/>
        <v>-3.6175200000000074E-2</v>
      </c>
      <c r="GF226">
        <f t="shared" si="402"/>
        <v>0.21356770000000003</v>
      </c>
      <c r="GG226">
        <f t="shared" si="403"/>
        <v>1.1499117999999999</v>
      </c>
      <c r="GH226">
        <f t="shared" si="404"/>
        <v>0.62313030000000058</v>
      </c>
      <c r="GI226">
        <f t="shared" si="405"/>
        <v>0</v>
      </c>
      <c r="GJ226">
        <f t="shared" si="406"/>
        <v>0.23261110000000018</v>
      </c>
      <c r="GK226">
        <f t="shared" si="407"/>
        <v>1.7224199999999995E-2</v>
      </c>
    </row>
    <row r="227" spans="1:193" x14ac:dyDescent="0.25">
      <c r="A227" t="s">
        <v>569</v>
      </c>
      <c r="B227">
        <v>17.3</v>
      </c>
      <c r="C227">
        <v>0.5</v>
      </c>
      <c r="D227">
        <v>2.3361434999999999</v>
      </c>
      <c r="E227">
        <v>0.35670190000000002</v>
      </c>
      <c r="F227">
        <v>1.3434858000000001</v>
      </c>
      <c r="G227">
        <v>7.4287824999999996</v>
      </c>
      <c r="H227">
        <v>3.8402468999999999</v>
      </c>
      <c r="I227">
        <v>0.16272020000000001</v>
      </c>
      <c r="J227">
        <v>1.3503080999999999</v>
      </c>
      <c r="K227">
        <v>1.49455E-2</v>
      </c>
      <c r="L227" s="2">
        <v>17</v>
      </c>
      <c r="M227" s="2">
        <v>0.5</v>
      </c>
      <c r="N227" s="2">
        <v>2.0509852999999998</v>
      </c>
      <c r="O227" s="2">
        <v>0.35670190000000002</v>
      </c>
      <c r="P227" s="2">
        <v>1.334244</v>
      </c>
      <c r="Q227" s="2">
        <v>7.4287824999999996</v>
      </c>
      <c r="R227" s="2">
        <v>3.8176679999999998</v>
      </c>
      <c r="S227" s="2">
        <v>0.15681349999999999</v>
      </c>
      <c r="T227" s="2">
        <v>1.3430932</v>
      </c>
      <c r="U227" s="2">
        <v>1.49455E-2</v>
      </c>
      <c r="V227" s="2">
        <v>17</v>
      </c>
      <c r="W227" s="2">
        <v>0.5</v>
      </c>
      <c r="X227" s="2">
        <v>2.3291539999999999</v>
      </c>
      <c r="Y227" s="2">
        <v>0.34270729999999999</v>
      </c>
      <c r="Z227" s="2">
        <v>1.3401091999999999</v>
      </c>
      <c r="AA227" s="2">
        <v>7.2048321</v>
      </c>
      <c r="AB227" s="2">
        <v>3.8312778000000001</v>
      </c>
      <c r="AC227" s="2">
        <v>0.16180900000000001</v>
      </c>
      <c r="AD227" s="2">
        <v>1.3471975</v>
      </c>
      <c r="AE227" s="2">
        <v>1.49455E-2</v>
      </c>
      <c r="AF227" s="2">
        <v>16.899999999999999</v>
      </c>
      <c r="AG227" s="2">
        <v>0.5</v>
      </c>
      <c r="AH227" s="2">
        <v>2.3139968</v>
      </c>
      <c r="AI227" s="2">
        <v>0.35563220000000001</v>
      </c>
      <c r="AJ227" s="2">
        <v>1.3024579000000001</v>
      </c>
      <c r="AK227" s="2">
        <v>7.2442888999999999</v>
      </c>
      <c r="AL227" s="2">
        <v>3.7554151999999998</v>
      </c>
      <c r="AM227" s="2">
        <v>0.12207270000000001</v>
      </c>
      <c r="AN227" s="2">
        <v>1.3252790000000001</v>
      </c>
      <c r="AO227" s="2">
        <v>1.49455E-2</v>
      </c>
      <c r="AP227" s="2">
        <v>15.5</v>
      </c>
      <c r="AQ227" s="2">
        <v>0.5</v>
      </c>
      <c r="AR227" s="2">
        <v>3.5037004999999999</v>
      </c>
      <c r="AS227" s="2">
        <v>0.2058671</v>
      </c>
      <c r="AT227" s="2">
        <v>0.80585960000000001</v>
      </c>
      <c r="AU227" s="2">
        <v>7.2043920000000004</v>
      </c>
      <c r="AV227" s="2">
        <v>2.4439115999999999</v>
      </c>
      <c r="AW227" s="2">
        <v>0</v>
      </c>
      <c r="AX227" s="2">
        <v>0.87500610000000001</v>
      </c>
      <c r="AY227" s="2">
        <v>5.2629599999999999E-2</v>
      </c>
      <c r="AZ227" s="2">
        <v>16.600000000000001</v>
      </c>
      <c r="BA227" s="2">
        <v>0.5</v>
      </c>
      <c r="BB227" s="2">
        <v>2.9209727999999999</v>
      </c>
      <c r="BC227" s="2">
        <v>0.1033428</v>
      </c>
      <c r="BD227" s="2">
        <v>1.1816137</v>
      </c>
      <c r="BE227" s="2">
        <v>7.0142350000000002</v>
      </c>
      <c r="BF227" s="2">
        <v>3.6132735999999999</v>
      </c>
      <c r="BG227" s="2">
        <v>0</v>
      </c>
      <c r="BH227" s="2">
        <v>1.2814995</v>
      </c>
      <c r="BI227" s="2">
        <v>3.1201400000000001E-2</v>
      </c>
      <c r="BJ227" s="2">
        <v>15.1</v>
      </c>
      <c r="BK227" s="2">
        <v>0.5</v>
      </c>
      <c r="BL227" s="2">
        <v>3.1237278000000002</v>
      </c>
      <c r="BM227" s="2">
        <v>0.2291734</v>
      </c>
      <c r="BN227" s="2">
        <v>0.78636209999999995</v>
      </c>
      <c r="BO227" s="2">
        <v>7.1854395999999996</v>
      </c>
      <c r="BP227" s="2">
        <v>2.3997457</v>
      </c>
      <c r="BQ227" s="2">
        <v>0</v>
      </c>
      <c r="BR227" s="2">
        <v>0.85308189999999995</v>
      </c>
      <c r="BS227" s="2">
        <v>3.8250899999999997E-2</v>
      </c>
      <c r="BT227" s="2">
        <v>16.5</v>
      </c>
      <c r="BU227" s="2">
        <v>0.5</v>
      </c>
      <c r="BV227" s="2">
        <v>2.8002074000000001</v>
      </c>
      <c r="BW227" s="2">
        <v>0.25500509999999998</v>
      </c>
      <c r="BX227" s="2">
        <v>1.1977656000000001</v>
      </c>
      <c r="BY227" s="2">
        <v>6.8174647999999998</v>
      </c>
      <c r="BZ227" s="2">
        <v>3.6625755</v>
      </c>
      <c r="CA227" s="2">
        <v>0</v>
      </c>
      <c r="CB227" s="2">
        <v>1.2990212000000001</v>
      </c>
      <c r="CC227" s="2">
        <v>3.1201400000000001E-2</v>
      </c>
      <c r="CD227" s="2">
        <v>13.1</v>
      </c>
      <c r="CE227" s="2">
        <v>0.5</v>
      </c>
      <c r="CF227" s="2">
        <v>0.99310989999999999</v>
      </c>
      <c r="CG227" s="2">
        <v>0.37255389999999999</v>
      </c>
      <c r="CH227" s="2">
        <v>1.1123000000000001</v>
      </c>
      <c r="CI227" s="2">
        <v>6.0450945000000003</v>
      </c>
      <c r="CJ227" s="2">
        <v>2.4891505</v>
      </c>
      <c r="CK227" s="2">
        <v>0.82016889999999998</v>
      </c>
      <c r="CL227" s="2">
        <v>0.83575880000000002</v>
      </c>
      <c r="CM227" s="2">
        <v>2.6628800000000001E-2</v>
      </c>
      <c r="CO227" t="str">
        <f t="shared" si="307"/>
        <v>TX_Ector0003</v>
      </c>
      <c r="CP227">
        <f t="shared" si="308"/>
        <v>17.3</v>
      </c>
      <c r="CQ227">
        <f t="shared" si="309"/>
        <v>0.5</v>
      </c>
      <c r="CR227">
        <f t="shared" si="310"/>
        <v>2.3361434999999999</v>
      </c>
      <c r="CS227">
        <f t="shared" si="311"/>
        <v>0.35670190000000002</v>
      </c>
      <c r="CT227">
        <f t="shared" si="312"/>
        <v>1.3434858000000001</v>
      </c>
      <c r="CU227">
        <f t="shared" si="313"/>
        <v>7.4287824999999996</v>
      </c>
      <c r="CV227">
        <f t="shared" si="314"/>
        <v>3.8402468999999999</v>
      </c>
      <c r="CW227">
        <f t="shared" si="315"/>
        <v>0.16272020000000001</v>
      </c>
      <c r="CX227">
        <f t="shared" si="316"/>
        <v>1.3503080999999999</v>
      </c>
      <c r="CY227">
        <f t="shared" si="317"/>
        <v>1.49455E-2</v>
      </c>
      <c r="CZ227">
        <f t="shared" si="318"/>
        <v>6.5999999999999943</v>
      </c>
      <c r="DA227">
        <f t="shared" si="319"/>
        <v>0.5</v>
      </c>
      <c r="DB227">
        <f t="shared" si="320"/>
        <v>3.6828500000000002</v>
      </c>
      <c r="DC227">
        <f t="shared" si="321"/>
        <v>-0.27592960000000011</v>
      </c>
      <c r="DD227">
        <f t="shared" si="322"/>
        <v>-0.34368850000000051</v>
      </c>
      <c r="DE227">
        <f t="shared" si="323"/>
        <v>4.1430519000000023</v>
      </c>
      <c r="DF227">
        <f t="shared" si="324"/>
        <v>-0.86871039999999988</v>
      </c>
      <c r="DG227">
        <f t="shared" si="325"/>
        <v>0.12182269999999998</v>
      </c>
      <c r="DH227">
        <f t="shared" si="326"/>
        <v>-0.29221949999999897</v>
      </c>
      <c r="DI227">
        <f t="shared" si="327"/>
        <v>0.12013009999999999</v>
      </c>
      <c r="DJ227">
        <f t="shared" si="328"/>
        <v>0.30000000000000071</v>
      </c>
      <c r="DK227">
        <f t="shared" si="329"/>
        <v>0</v>
      </c>
      <c r="DL227">
        <f t="shared" si="330"/>
        <v>0.28515820000000014</v>
      </c>
      <c r="DM227">
        <f t="shared" si="331"/>
        <v>0</v>
      </c>
      <c r="DN227">
        <f t="shared" si="332"/>
        <v>9.2418000000000777E-3</v>
      </c>
      <c r="DO227">
        <f t="shared" si="333"/>
        <v>0</v>
      </c>
      <c r="DP227">
        <f t="shared" si="334"/>
        <v>2.2578900000000068E-2</v>
      </c>
      <c r="DQ227">
        <f t="shared" si="335"/>
        <v>5.9067000000000147E-3</v>
      </c>
      <c r="DR227">
        <f t="shared" si="336"/>
        <v>7.214899999999913E-3</v>
      </c>
      <c r="DS227">
        <f t="shared" si="337"/>
        <v>0</v>
      </c>
      <c r="DT227">
        <f t="shared" si="338"/>
        <v>0.30000000000000071</v>
      </c>
      <c r="DU227">
        <f t="shared" si="339"/>
        <v>0</v>
      </c>
      <c r="DV227">
        <f t="shared" si="340"/>
        <v>6.9894999999999818E-3</v>
      </c>
      <c r="DW227">
        <f t="shared" si="341"/>
        <v>1.3994600000000024E-2</v>
      </c>
      <c r="DX227">
        <f t="shared" si="342"/>
        <v>3.3766000000001739E-3</v>
      </c>
      <c r="DY227">
        <f t="shared" si="343"/>
        <v>0.22395039999999966</v>
      </c>
      <c r="DZ227">
        <f t="shared" si="344"/>
        <v>8.9690999999998411E-3</v>
      </c>
      <c r="EA227">
        <f t="shared" si="345"/>
        <v>9.112000000000009E-4</v>
      </c>
      <c r="EB227">
        <f t="shared" si="346"/>
        <v>3.1105999999998524E-3</v>
      </c>
      <c r="EC227">
        <f t="shared" si="347"/>
        <v>0</v>
      </c>
      <c r="ED227">
        <f t="shared" si="348"/>
        <v>0.40000000000000213</v>
      </c>
      <c r="EE227">
        <f t="shared" si="349"/>
        <v>0</v>
      </c>
      <c r="EF227">
        <f t="shared" si="350"/>
        <v>2.2146699999999964E-2</v>
      </c>
      <c r="EG227">
        <f t="shared" si="351"/>
        <v>1.0697000000000068E-3</v>
      </c>
      <c r="EH227">
        <f t="shared" si="352"/>
        <v>4.1027900000000006E-2</v>
      </c>
      <c r="EI227">
        <f t="shared" si="353"/>
        <v>0.1844935999999997</v>
      </c>
      <c r="EJ227">
        <f t="shared" si="354"/>
        <v>8.4831700000000065E-2</v>
      </c>
      <c r="EK227">
        <f t="shared" si="355"/>
        <v>4.0647500000000003E-2</v>
      </c>
      <c r="EL227">
        <f t="shared" si="356"/>
        <v>2.5029099999999804E-2</v>
      </c>
      <c r="EM227">
        <f t="shared" si="357"/>
        <v>0</v>
      </c>
      <c r="EN227">
        <f t="shared" si="358"/>
        <v>1.8000000000000007</v>
      </c>
      <c r="EO227">
        <f t="shared" si="359"/>
        <v>0</v>
      </c>
      <c r="EP227">
        <f t="shared" si="360"/>
        <v>-1.167557</v>
      </c>
      <c r="EQ227">
        <f t="shared" si="361"/>
        <v>0.15083480000000002</v>
      </c>
      <c r="ER227">
        <f t="shared" si="362"/>
        <v>0.53762620000000005</v>
      </c>
      <c r="ES227">
        <f t="shared" si="363"/>
        <v>0.22439049999999927</v>
      </c>
      <c r="ET227">
        <f t="shared" si="364"/>
        <v>1.3963353000000001</v>
      </c>
      <c r="EU227">
        <f t="shared" si="365"/>
        <v>0.16272020000000001</v>
      </c>
      <c r="EV227">
        <f t="shared" si="366"/>
        <v>0.47530199999999989</v>
      </c>
      <c r="EW227">
        <f t="shared" si="367"/>
        <v>-3.7684099999999998E-2</v>
      </c>
      <c r="EX227">
        <f t="shared" si="368"/>
        <v>0.69999999999999929</v>
      </c>
      <c r="EY227">
        <f t="shared" si="369"/>
        <v>0</v>
      </c>
      <c r="EZ227">
        <f t="shared" si="370"/>
        <v>-0.5848293</v>
      </c>
      <c r="FA227">
        <f t="shared" si="371"/>
        <v>0.2533591</v>
      </c>
      <c r="FB227">
        <f t="shared" si="372"/>
        <v>0.16187210000000007</v>
      </c>
      <c r="FC227">
        <f t="shared" si="373"/>
        <v>0.4145474999999994</v>
      </c>
      <c r="FD227">
        <f t="shared" si="374"/>
        <v>0.22697330000000004</v>
      </c>
      <c r="FE227">
        <f t="shared" si="375"/>
        <v>0.16272020000000001</v>
      </c>
      <c r="FF227">
        <f t="shared" si="376"/>
        <v>6.8808599999999887E-2</v>
      </c>
      <c r="FG227">
        <f t="shared" si="377"/>
        <v>-1.62559E-2</v>
      </c>
      <c r="FH227">
        <f t="shared" si="378"/>
        <v>2.2000000000000011</v>
      </c>
      <c r="FI227">
        <f t="shared" si="379"/>
        <v>0</v>
      </c>
      <c r="FJ227">
        <f t="shared" si="380"/>
        <v>-0.78758430000000024</v>
      </c>
      <c r="FK227">
        <f t="shared" si="381"/>
        <v>0.12752850000000002</v>
      </c>
      <c r="FL227">
        <f t="shared" si="382"/>
        <v>0.55712370000000011</v>
      </c>
      <c r="FM227">
        <f t="shared" si="383"/>
        <v>0.24334290000000003</v>
      </c>
      <c r="FN227">
        <f t="shared" si="384"/>
        <v>1.4405011999999999</v>
      </c>
      <c r="FO227">
        <f t="shared" si="385"/>
        <v>0.16272020000000001</v>
      </c>
      <c r="FP227">
        <f t="shared" si="386"/>
        <v>0.49722619999999995</v>
      </c>
      <c r="FQ227">
        <f t="shared" si="387"/>
        <v>-2.3305399999999997E-2</v>
      </c>
      <c r="FR227">
        <f t="shared" si="388"/>
        <v>0.80000000000000071</v>
      </c>
      <c r="FS227">
        <f t="shared" si="389"/>
        <v>0</v>
      </c>
      <c r="FT227">
        <f t="shared" si="390"/>
        <v>-0.4640639000000002</v>
      </c>
      <c r="FU227">
        <f t="shared" si="391"/>
        <v>0.10169680000000003</v>
      </c>
      <c r="FV227">
        <f t="shared" si="392"/>
        <v>0.14572019999999997</v>
      </c>
      <c r="FW227">
        <f t="shared" si="393"/>
        <v>0.61131769999999985</v>
      </c>
      <c r="FX227">
        <f t="shared" si="394"/>
        <v>0.17767139999999992</v>
      </c>
      <c r="FY227">
        <f t="shared" si="395"/>
        <v>0.16272020000000001</v>
      </c>
      <c r="FZ227">
        <f t="shared" si="396"/>
        <v>5.1286899999999802E-2</v>
      </c>
      <c r="GA227">
        <f t="shared" si="397"/>
        <v>-1.62559E-2</v>
      </c>
      <c r="GB227">
        <f t="shared" si="398"/>
        <v>4.2000000000000011</v>
      </c>
      <c r="GC227">
        <f t="shared" si="399"/>
        <v>0</v>
      </c>
      <c r="GD227">
        <f t="shared" si="400"/>
        <v>1.3430336</v>
      </c>
      <c r="GE227">
        <f t="shared" si="401"/>
        <v>-1.5851999999999977E-2</v>
      </c>
      <c r="GF227">
        <f t="shared" si="402"/>
        <v>0.2311858</v>
      </c>
      <c r="GG227">
        <f t="shared" si="403"/>
        <v>1.3836879999999994</v>
      </c>
      <c r="GH227">
        <f t="shared" si="404"/>
        <v>1.3510963999999999</v>
      </c>
      <c r="GI227">
        <f t="shared" si="405"/>
        <v>-0.6574487</v>
      </c>
      <c r="GJ227">
        <f t="shared" si="406"/>
        <v>0.51454929999999988</v>
      </c>
      <c r="GK227">
        <f t="shared" si="407"/>
        <v>-1.1683300000000001E-2</v>
      </c>
    </row>
    <row r="228" spans="1:193" x14ac:dyDescent="0.25">
      <c r="A228" t="s">
        <v>570</v>
      </c>
      <c r="B228">
        <v>19.899999999999999</v>
      </c>
      <c r="C228">
        <v>0.5</v>
      </c>
      <c r="D228">
        <v>7.1096348999999996</v>
      </c>
      <c r="E228">
        <v>1.4426190999999999</v>
      </c>
      <c r="F228">
        <v>0.52972039999999998</v>
      </c>
      <c r="G228">
        <v>8.0409793999999994</v>
      </c>
      <c r="H228">
        <v>1.3891032999999999</v>
      </c>
      <c r="I228">
        <v>0.18049119999999999</v>
      </c>
      <c r="J228">
        <v>0.48324339999999999</v>
      </c>
      <c r="K228">
        <v>0.2464316</v>
      </c>
      <c r="L228" s="2">
        <v>19.399999999999999</v>
      </c>
      <c r="M228" s="2">
        <v>0.5</v>
      </c>
      <c r="N228" s="2">
        <v>4.5024218999999999</v>
      </c>
      <c r="O228" s="2">
        <v>1.8792473999999999</v>
      </c>
      <c r="P228" s="2">
        <v>0.49190630000000002</v>
      </c>
      <c r="Q228" s="2">
        <v>9.9370288999999996</v>
      </c>
      <c r="R228" s="2">
        <v>1.0759863999999999</v>
      </c>
      <c r="S228" s="2">
        <v>0.39253490000000002</v>
      </c>
      <c r="T228" s="2">
        <v>0.35798190000000002</v>
      </c>
      <c r="U228" s="2">
        <v>0.29941889999999999</v>
      </c>
      <c r="V228" s="2">
        <v>19.7</v>
      </c>
      <c r="W228" s="2">
        <v>0.5</v>
      </c>
      <c r="X228" s="2">
        <v>7.0937051999999996</v>
      </c>
      <c r="Y228" s="2">
        <v>1.4289978000000001</v>
      </c>
      <c r="Z228" s="2">
        <v>0.52861199999999997</v>
      </c>
      <c r="AA228" s="2">
        <v>7.8697809999999997</v>
      </c>
      <c r="AB228" s="2">
        <v>1.3863471999999999</v>
      </c>
      <c r="AC228" s="2">
        <v>0.18008460000000001</v>
      </c>
      <c r="AD228" s="2">
        <v>0.48228460000000001</v>
      </c>
      <c r="AE228" s="2">
        <v>0.2464316</v>
      </c>
      <c r="AF228" s="2">
        <v>19.8</v>
      </c>
      <c r="AG228" s="2">
        <v>0.5</v>
      </c>
      <c r="AH228" s="2">
        <v>7.1077599999999999</v>
      </c>
      <c r="AI228" s="2">
        <v>1.4424371</v>
      </c>
      <c r="AJ228" s="2">
        <v>0.5268832</v>
      </c>
      <c r="AK228" s="2">
        <v>8.0324726000000002</v>
      </c>
      <c r="AL228" s="2">
        <v>1.3836881999999999</v>
      </c>
      <c r="AM228" s="2">
        <v>0.17727780000000001</v>
      </c>
      <c r="AN228" s="2">
        <v>0.48151310000000003</v>
      </c>
      <c r="AO228" s="2">
        <v>0.2464316</v>
      </c>
      <c r="AP228" s="2">
        <v>19.5</v>
      </c>
      <c r="AQ228" s="2">
        <v>0.5</v>
      </c>
      <c r="AR228" s="2">
        <v>7.0613608000000001</v>
      </c>
      <c r="AS228" s="2">
        <v>1.3883445999999999</v>
      </c>
      <c r="AT228" s="2">
        <v>0.48571160000000002</v>
      </c>
      <c r="AU228" s="2">
        <v>7.9371219000000002</v>
      </c>
      <c r="AV228" s="2">
        <v>1.2784594</v>
      </c>
      <c r="AW228" s="2">
        <v>0.1626456</v>
      </c>
      <c r="AX228" s="2">
        <v>0.44539869999999998</v>
      </c>
      <c r="AY228" s="2">
        <v>0.2464316</v>
      </c>
      <c r="AZ228" s="2">
        <v>18</v>
      </c>
      <c r="BA228" s="2">
        <v>0.5</v>
      </c>
      <c r="BB228" s="2">
        <v>4.9389023999999999</v>
      </c>
      <c r="BC228" s="2">
        <v>0.9814889</v>
      </c>
      <c r="BD228" s="2">
        <v>0.58380399999999999</v>
      </c>
      <c r="BE228" s="2">
        <v>8.4698504999999997</v>
      </c>
      <c r="BF228" s="2">
        <v>1.5668694999999999</v>
      </c>
      <c r="BG228" s="2">
        <v>0.13896929999999999</v>
      </c>
      <c r="BH228" s="2">
        <v>0.54917590000000005</v>
      </c>
      <c r="BI228" s="2">
        <v>0.2729799</v>
      </c>
      <c r="BJ228" s="2">
        <v>14.7</v>
      </c>
      <c r="BK228" s="2">
        <v>0.5</v>
      </c>
      <c r="BL228" s="2">
        <v>4.7519597999999998</v>
      </c>
      <c r="BM228" s="2">
        <v>1.122363</v>
      </c>
      <c r="BN228" s="2">
        <v>0.29104839999999998</v>
      </c>
      <c r="BO228" s="2">
        <v>6.6843529000000004</v>
      </c>
      <c r="BP228" s="2">
        <v>0.7477009</v>
      </c>
      <c r="BQ228" s="2">
        <v>0.12381399999999999</v>
      </c>
      <c r="BR228" s="2">
        <v>0.2566601</v>
      </c>
      <c r="BS228" s="2">
        <v>0.2729799</v>
      </c>
      <c r="BT228" s="2">
        <v>15.3</v>
      </c>
      <c r="BU228" s="2">
        <v>0.5</v>
      </c>
      <c r="BV228" s="2">
        <v>2.2337475000000002</v>
      </c>
      <c r="BW228" s="2">
        <v>2.0327677999999998</v>
      </c>
      <c r="BX228" s="2">
        <v>0.60751999999999995</v>
      </c>
      <c r="BY228" s="2">
        <v>7.3489823000000003</v>
      </c>
      <c r="BZ228" s="2">
        <v>1.4851652</v>
      </c>
      <c r="CA228" s="2">
        <v>0.30807069999999998</v>
      </c>
      <c r="CB228" s="2">
        <v>0.5071504</v>
      </c>
      <c r="CC228" s="2">
        <v>0.30064410000000003</v>
      </c>
      <c r="CD228" s="2">
        <v>17.2</v>
      </c>
      <c r="CE228" s="2">
        <v>0.5</v>
      </c>
      <c r="CF228" s="2">
        <v>2.5296930999999998</v>
      </c>
      <c r="CG228" s="2">
        <v>1.8290652000000001</v>
      </c>
      <c r="CH228" s="2">
        <v>0.39111289999999999</v>
      </c>
      <c r="CI228" s="2">
        <v>10.2818003</v>
      </c>
      <c r="CJ228" s="2">
        <v>0.85228579999999998</v>
      </c>
      <c r="CK228" s="2">
        <v>0.27059299999999997</v>
      </c>
      <c r="CL228" s="2">
        <v>0.28469879999999997</v>
      </c>
      <c r="CM228" s="2">
        <v>0.3235885</v>
      </c>
      <c r="CO228" t="str">
        <f t="shared" si="307"/>
        <v>TX_El Paso0037</v>
      </c>
      <c r="CP228">
        <f t="shared" si="308"/>
        <v>19.899999999999999</v>
      </c>
      <c r="CQ228">
        <f t="shared" si="309"/>
        <v>0.5</v>
      </c>
      <c r="CR228">
        <f t="shared" si="310"/>
        <v>7.1096348999999996</v>
      </c>
      <c r="CS228">
        <f t="shared" si="311"/>
        <v>1.4426190999999999</v>
      </c>
      <c r="CT228">
        <f t="shared" si="312"/>
        <v>0.52972039999999998</v>
      </c>
      <c r="CU228">
        <f t="shared" si="313"/>
        <v>8.0409793999999994</v>
      </c>
      <c r="CV228">
        <f t="shared" si="314"/>
        <v>1.3891032999999999</v>
      </c>
      <c r="CW228">
        <f t="shared" si="315"/>
        <v>0.18049119999999999</v>
      </c>
      <c r="CX228">
        <f t="shared" si="316"/>
        <v>0.48324339999999999</v>
      </c>
      <c r="CY228">
        <f t="shared" si="317"/>
        <v>0.2464316</v>
      </c>
      <c r="CZ228">
        <f t="shared" si="318"/>
        <v>4.3000000000000078</v>
      </c>
      <c r="DA228">
        <f t="shared" si="319"/>
        <v>0.5</v>
      </c>
      <c r="DB228">
        <f t="shared" si="320"/>
        <v>-9.5478935999999983</v>
      </c>
      <c r="DC228">
        <f t="shared" si="321"/>
        <v>2.0063781000000001</v>
      </c>
      <c r="DD228">
        <f t="shared" si="322"/>
        <v>0.19855560000000005</v>
      </c>
      <c r="DE228">
        <f t="shared" si="323"/>
        <v>10.274534600000004</v>
      </c>
      <c r="DF228">
        <f t="shared" si="324"/>
        <v>5.2779500000000201E-2</v>
      </c>
      <c r="DG228">
        <f t="shared" si="325"/>
        <v>0.49055150000000003</v>
      </c>
      <c r="DH228">
        <f t="shared" si="326"/>
        <v>-1.784029999999992E-2</v>
      </c>
      <c r="DI228">
        <f t="shared" si="327"/>
        <v>0.48388490000000001</v>
      </c>
      <c r="DJ228">
        <f t="shared" si="328"/>
        <v>0.5</v>
      </c>
      <c r="DK228">
        <f t="shared" si="329"/>
        <v>0</v>
      </c>
      <c r="DL228">
        <f t="shared" si="330"/>
        <v>2.6072129999999998</v>
      </c>
      <c r="DM228">
        <f t="shared" si="331"/>
        <v>-0.43662829999999997</v>
      </c>
      <c r="DN228">
        <f t="shared" si="332"/>
        <v>3.7814099999999962E-2</v>
      </c>
      <c r="DO228">
        <f t="shared" si="333"/>
        <v>-1.8960495000000002</v>
      </c>
      <c r="DP228">
        <f t="shared" si="334"/>
        <v>0.31311690000000003</v>
      </c>
      <c r="DQ228">
        <f t="shared" si="335"/>
        <v>-0.21204370000000003</v>
      </c>
      <c r="DR228">
        <f t="shared" si="336"/>
        <v>0.12526149999999997</v>
      </c>
      <c r="DS228">
        <f t="shared" si="337"/>
        <v>-5.2987299999999987E-2</v>
      </c>
      <c r="DT228">
        <f t="shared" si="338"/>
        <v>0.19999999999999929</v>
      </c>
      <c r="DU228">
        <f t="shared" si="339"/>
        <v>0</v>
      </c>
      <c r="DV228">
        <f t="shared" si="340"/>
        <v>1.5929700000000047E-2</v>
      </c>
      <c r="DW228">
        <f t="shared" si="341"/>
        <v>1.3621299999999836E-2</v>
      </c>
      <c r="DX228">
        <f t="shared" si="342"/>
        <v>1.1084000000000094E-3</v>
      </c>
      <c r="DY228">
        <f t="shared" si="343"/>
        <v>0.17119839999999975</v>
      </c>
      <c r="DZ228">
        <f t="shared" si="344"/>
        <v>2.7561000000000391E-3</v>
      </c>
      <c r="EA228">
        <f t="shared" si="345"/>
        <v>4.065999999999792E-4</v>
      </c>
      <c r="EB228">
        <f t="shared" si="346"/>
        <v>9.5879999999998189E-4</v>
      </c>
      <c r="EC228">
        <f t="shared" si="347"/>
        <v>0</v>
      </c>
      <c r="ED228">
        <f t="shared" si="348"/>
        <v>9.9999999999997868E-2</v>
      </c>
      <c r="EE228">
        <f t="shared" si="349"/>
        <v>0</v>
      </c>
      <c r="EF228">
        <f t="shared" si="350"/>
        <v>1.8748999999997906E-3</v>
      </c>
      <c r="EG228">
        <f t="shared" si="351"/>
        <v>1.8199999999990446E-4</v>
      </c>
      <c r="EH228">
        <f t="shared" si="352"/>
        <v>2.8371999999999842E-3</v>
      </c>
      <c r="EI228">
        <f t="shared" si="353"/>
        <v>8.5067999999992594E-3</v>
      </c>
      <c r="EJ228">
        <f t="shared" si="354"/>
        <v>5.415100000000006E-3</v>
      </c>
      <c r="EK228">
        <f t="shared" si="355"/>
        <v>3.2133999999999774E-3</v>
      </c>
      <c r="EL228">
        <f t="shared" si="356"/>
        <v>1.7302999999999624E-3</v>
      </c>
      <c r="EM228">
        <f t="shared" si="357"/>
        <v>0</v>
      </c>
      <c r="EN228">
        <f t="shared" si="358"/>
        <v>0.39999999999999858</v>
      </c>
      <c r="EO228">
        <f t="shared" si="359"/>
        <v>0</v>
      </c>
      <c r="EP228">
        <f t="shared" si="360"/>
        <v>4.8274099999999542E-2</v>
      </c>
      <c r="EQ228">
        <f t="shared" si="361"/>
        <v>5.4274500000000003E-2</v>
      </c>
      <c r="ER228">
        <f t="shared" si="362"/>
        <v>4.4008799999999959E-2</v>
      </c>
      <c r="ES228">
        <f t="shared" si="363"/>
        <v>0.10385749999999927</v>
      </c>
      <c r="ET228">
        <f t="shared" si="364"/>
        <v>0.11064389999999991</v>
      </c>
      <c r="EU228">
        <f t="shared" si="365"/>
        <v>1.7845599999999989E-2</v>
      </c>
      <c r="EV228">
        <f t="shared" si="366"/>
        <v>3.7844700000000009E-2</v>
      </c>
      <c r="EW228">
        <f t="shared" si="367"/>
        <v>0</v>
      </c>
      <c r="EX228">
        <f t="shared" si="368"/>
        <v>1.8999999999999986</v>
      </c>
      <c r="EY228">
        <f t="shared" si="369"/>
        <v>0</v>
      </c>
      <c r="EZ228">
        <f t="shared" si="370"/>
        <v>2.1707324999999997</v>
      </c>
      <c r="FA228">
        <f t="shared" si="371"/>
        <v>0.46113019999999993</v>
      </c>
      <c r="FB228">
        <f t="shared" si="372"/>
        <v>-5.4083600000000009E-2</v>
      </c>
      <c r="FC228">
        <f t="shared" si="373"/>
        <v>-0.42887110000000028</v>
      </c>
      <c r="FD228">
        <f t="shared" si="374"/>
        <v>-0.17776619999999999</v>
      </c>
      <c r="FE228">
        <f t="shared" si="375"/>
        <v>4.15219E-2</v>
      </c>
      <c r="FF228">
        <f t="shared" si="376"/>
        <v>-6.5932500000000061E-2</v>
      </c>
      <c r="FG228">
        <f t="shared" si="377"/>
        <v>-2.6548299999999997E-2</v>
      </c>
      <c r="FH228">
        <f t="shared" si="378"/>
        <v>5.1999999999999993</v>
      </c>
      <c r="FI228">
        <f t="shared" si="379"/>
        <v>0</v>
      </c>
      <c r="FJ228">
        <f t="shared" si="380"/>
        <v>2.3576750999999998</v>
      </c>
      <c r="FK228">
        <f t="shared" si="381"/>
        <v>0.32025609999999993</v>
      </c>
      <c r="FL228">
        <f t="shared" si="382"/>
        <v>0.238672</v>
      </c>
      <c r="FM228">
        <f t="shared" si="383"/>
        <v>1.3566264999999991</v>
      </c>
      <c r="FN228">
        <f t="shared" si="384"/>
        <v>0.64140239999999993</v>
      </c>
      <c r="FO228">
        <f t="shared" si="385"/>
        <v>5.6677199999999997E-2</v>
      </c>
      <c r="FP228">
        <f t="shared" si="386"/>
        <v>0.22658329999999999</v>
      </c>
      <c r="FQ228">
        <f t="shared" si="387"/>
        <v>-2.6548299999999997E-2</v>
      </c>
      <c r="FR228">
        <f t="shared" si="388"/>
        <v>4.5999999999999979</v>
      </c>
      <c r="FS228">
        <f t="shared" si="389"/>
        <v>0</v>
      </c>
      <c r="FT228">
        <f t="shared" si="390"/>
        <v>4.8758873999999999</v>
      </c>
      <c r="FU228">
        <f t="shared" si="391"/>
        <v>-0.59014869999999986</v>
      </c>
      <c r="FV228">
        <f t="shared" si="392"/>
        <v>-7.7799599999999969E-2</v>
      </c>
      <c r="FW228">
        <f t="shared" si="393"/>
        <v>0.69199709999999914</v>
      </c>
      <c r="FX228">
        <f t="shared" si="394"/>
        <v>-9.6061900000000033E-2</v>
      </c>
      <c r="FY228">
        <f t="shared" si="395"/>
        <v>-0.12757949999999998</v>
      </c>
      <c r="FZ228">
        <f t="shared" si="396"/>
        <v>-2.3907000000000012E-2</v>
      </c>
      <c r="GA228">
        <f t="shared" si="397"/>
        <v>-5.4212500000000025E-2</v>
      </c>
      <c r="GB228">
        <f t="shared" si="398"/>
        <v>2.6999999999999993</v>
      </c>
      <c r="GC228">
        <f t="shared" si="399"/>
        <v>0</v>
      </c>
      <c r="GD228">
        <f t="shared" si="400"/>
        <v>4.5799418000000003</v>
      </c>
      <c r="GE228">
        <f t="shared" si="401"/>
        <v>-0.38644610000000013</v>
      </c>
      <c r="GF228">
        <f t="shared" si="402"/>
        <v>0.13860749999999999</v>
      </c>
      <c r="GG228">
        <f t="shared" si="403"/>
        <v>-2.240820900000001</v>
      </c>
      <c r="GH228">
        <f t="shared" si="404"/>
        <v>0.53681749999999995</v>
      </c>
      <c r="GI228">
        <f t="shared" si="405"/>
        <v>-9.0101799999999982E-2</v>
      </c>
      <c r="GJ228">
        <f t="shared" si="406"/>
        <v>0.19854460000000002</v>
      </c>
      <c r="GK228">
        <f t="shared" si="407"/>
        <v>-7.71569E-2</v>
      </c>
    </row>
    <row r="229" spans="1:193" x14ac:dyDescent="0.25">
      <c r="A229" t="s">
        <v>571</v>
      </c>
      <c r="B229">
        <v>26.2</v>
      </c>
      <c r="C229">
        <v>0.5</v>
      </c>
      <c r="D229">
        <v>6.1211433</v>
      </c>
      <c r="E229">
        <v>1.6523968</v>
      </c>
      <c r="F229">
        <v>0.7370276</v>
      </c>
      <c r="G229">
        <v>14.0704031</v>
      </c>
      <c r="H229">
        <v>2.0637800999999998</v>
      </c>
      <c r="I229">
        <v>0.1879189</v>
      </c>
      <c r="J229">
        <v>0.7256551</v>
      </c>
      <c r="K229">
        <v>0.15278630000000001</v>
      </c>
      <c r="L229" s="2">
        <v>25.8</v>
      </c>
      <c r="M229" s="2">
        <v>0.5</v>
      </c>
      <c r="N229" s="2">
        <v>5.1111697999999999</v>
      </c>
      <c r="O229" s="2">
        <v>1.8663019000000001</v>
      </c>
      <c r="P229" s="2">
        <v>0.73595829999999995</v>
      </c>
      <c r="Q229" s="2">
        <v>14.499590899999999</v>
      </c>
      <c r="R229" s="2">
        <v>1.9754020000000001</v>
      </c>
      <c r="S229" s="2">
        <v>0.27886030000000001</v>
      </c>
      <c r="T229" s="2">
        <v>0.6883494</v>
      </c>
      <c r="U229" s="2">
        <v>0.18005090000000001</v>
      </c>
      <c r="V229" s="2">
        <v>25.9</v>
      </c>
      <c r="W229" s="2">
        <v>0.5</v>
      </c>
      <c r="X229" s="2">
        <v>6.1053109000000001</v>
      </c>
      <c r="Y229" s="2">
        <v>1.6344118000000001</v>
      </c>
      <c r="Z229" s="2">
        <v>0.73533899999999996</v>
      </c>
      <c r="AA229" s="2">
        <v>13.8284769</v>
      </c>
      <c r="AB229" s="2">
        <v>2.0589080000000002</v>
      </c>
      <c r="AC229" s="2">
        <v>0.187637</v>
      </c>
      <c r="AD229" s="2">
        <v>0.72393450000000004</v>
      </c>
      <c r="AE229" s="2">
        <v>0.15278630000000001</v>
      </c>
      <c r="AF229" s="2">
        <v>26.1</v>
      </c>
      <c r="AG229" s="2">
        <v>0.5</v>
      </c>
      <c r="AH229" s="2">
        <v>6.1187104999999997</v>
      </c>
      <c r="AI229" s="2">
        <v>1.6519801999999999</v>
      </c>
      <c r="AJ229" s="2">
        <v>0.73257680000000003</v>
      </c>
      <c r="AK229" s="2">
        <v>14.057028799999999</v>
      </c>
      <c r="AL229" s="2">
        <v>2.0530841</v>
      </c>
      <c r="AM229" s="2">
        <v>0.18476190000000001</v>
      </c>
      <c r="AN229" s="2">
        <v>0.72182829999999998</v>
      </c>
      <c r="AO229" s="2">
        <v>0.15278630000000001</v>
      </c>
      <c r="AP229" s="2">
        <v>24.8</v>
      </c>
      <c r="AQ229" s="2">
        <v>0.5</v>
      </c>
      <c r="AR229" s="2">
        <v>6.0651174000000001</v>
      </c>
      <c r="AS229" s="2">
        <v>1.5915984000000001</v>
      </c>
      <c r="AT229" s="2">
        <v>0.53332279999999999</v>
      </c>
      <c r="AU229" s="2">
        <v>13.8921709</v>
      </c>
      <c r="AV229" s="2">
        <v>1.4608171000000001</v>
      </c>
      <c r="AW229" s="2">
        <v>0.1704049</v>
      </c>
      <c r="AX229" s="2">
        <v>0.51250110000000004</v>
      </c>
      <c r="AY229" s="2">
        <v>0.15278630000000001</v>
      </c>
      <c r="AZ229" s="2">
        <v>23.8</v>
      </c>
      <c r="BA229" s="2">
        <v>0.5</v>
      </c>
      <c r="BB229" s="2">
        <v>6.1146358999999997</v>
      </c>
      <c r="BC229" s="2">
        <v>0.87073429999999996</v>
      </c>
      <c r="BD229" s="2">
        <v>0.70673980000000003</v>
      </c>
      <c r="BE229" s="2">
        <v>12.627062799999999</v>
      </c>
      <c r="BF229" s="2">
        <v>2.0343802000000002</v>
      </c>
      <c r="BG229" s="2">
        <v>0.1170171</v>
      </c>
      <c r="BH229" s="2">
        <v>0.71581360000000005</v>
      </c>
      <c r="BI229" s="2">
        <v>0.15278630000000001</v>
      </c>
      <c r="BJ229" s="2">
        <v>19</v>
      </c>
      <c r="BK229" s="2">
        <v>0.5</v>
      </c>
      <c r="BL229" s="2">
        <v>5.9929189999999997</v>
      </c>
      <c r="BM229" s="2">
        <v>0.96641549999999998</v>
      </c>
      <c r="BN229" s="2">
        <v>0.43149589999999999</v>
      </c>
      <c r="BO229" s="2">
        <v>9.3026905000000006</v>
      </c>
      <c r="BP229" s="2">
        <v>1.2149023999999999</v>
      </c>
      <c r="BQ229" s="2">
        <v>0.1034306</v>
      </c>
      <c r="BR229" s="2">
        <v>0.42856939999999999</v>
      </c>
      <c r="BS229" s="2">
        <v>0.15278630000000001</v>
      </c>
      <c r="BT229" s="2">
        <v>21.6</v>
      </c>
      <c r="BU229" s="2">
        <v>0.5</v>
      </c>
      <c r="BV229" s="2">
        <v>4.9258303999999997</v>
      </c>
      <c r="BW229" s="2">
        <v>1.6610932</v>
      </c>
      <c r="BX229" s="2">
        <v>0.54206399999999999</v>
      </c>
      <c r="BY229" s="2">
        <v>11.679402400000001</v>
      </c>
      <c r="BZ229" s="2">
        <v>1.3338650000000001</v>
      </c>
      <c r="CA229" s="2">
        <v>0.2759624</v>
      </c>
      <c r="CB229" s="2">
        <v>0.45709630000000001</v>
      </c>
      <c r="CC229" s="2">
        <v>0.28695910000000002</v>
      </c>
      <c r="CD229" s="2">
        <v>22.5</v>
      </c>
      <c r="CE229" s="2">
        <v>0.5</v>
      </c>
      <c r="CF229" s="2">
        <v>2.1102311999999999</v>
      </c>
      <c r="CG229" s="2">
        <v>1.9009625999999999</v>
      </c>
      <c r="CH229" s="2">
        <v>0.59518899999999997</v>
      </c>
      <c r="CI229" s="2">
        <v>14.867649999999999</v>
      </c>
      <c r="CJ229" s="2">
        <v>1.5565568000000001</v>
      </c>
      <c r="CK229" s="2">
        <v>0.23713960000000001</v>
      </c>
      <c r="CL229" s="2">
        <v>0.54458019999999996</v>
      </c>
      <c r="CM229" s="2">
        <v>0.2087483</v>
      </c>
      <c r="CO229" t="str">
        <f t="shared" si="307"/>
        <v>TX_El Paso0044</v>
      </c>
      <c r="CP229">
        <f t="shared" si="308"/>
        <v>26.2</v>
      </c>
      <c r="CQ229">
        <f t="shared" si="309"/>
        <v>0.5</v>
      </c>
      <c r="CR229">
        <f t="shared" si="310"/>
        <v>6.1211433</v>
      </c>
      <c r="CS229">
        <f t="shared" si="311"/>
        <v>1.6523968</v>
      </c>
      <c r="CT229">
        <f t="shared" si="312"/>
        <v>0.7370276</v>
      </c>
      <c r="CU229">
        <f t="shared" si="313"/>
        <v>14.0704031</v>
      </c>
      <c r="CV229">
        <f t="shared" si="314"/>
        <v>2.0637800999999998</v>
      </c>
      <c r="CW229">
        <f t="shared" si="315"/>
        <v>0.1879189</v>
      </c>
      <c r="CX229">
        <f t="shared" si="316"/>
        <v>0.7256551</v>
      </c>
      <c r="CY229">
        <f t="shared" si="317"/>
        <v>0.15278630000000001</v>
      </c>
      <c r="CZ229">
        <f t="shared" si="318"/>
        <v>6.1000000000000085</v>
      </c>
      <c r="DA229">
        <f t="shared" si="319"/>
        <v>0.5</v>
      </c>
      <c r="DB229">
        <f t="shared" si="320"/>
        <v>-0.3040780000000014</v>
      </c>
      <c r="DC229">
        <f t="shared" si="321"/>
        <v>0.57672030000000007</v>
      </c>
      <c r="DD229">
        <f t="shared" si="322"/>
        <v>-0.14650760000000018</v>
      </c>
      <c r="DE229">
        <f t="shared" si="323"/>
        <v>6.2612514999999984</v>
      </c>
      <c r="DF229">
        <f t="shared" si="324"/>
        <v>-0.75854509999999786</v>
      </c>
      <c r="DG229">
        <f t="shared" si="325"/>
        <v>0.23978150000000001</v>
      </c>
      <c r="DH229">
        <f t="shared" si="326"/>
        <v>-0.28691289999999992</v>
      </c>
      <c r="DI229">
        <f t="shared" si="327"/>
        <v>0.37018570000000001</v>
      </c>
      <c r="DJ229">
        <f t="shared" si="328"/>
        <v>0.39999999999999858</v>
      </c>
      <c r="DK229">
        <f t="shared" si="329"/>
        <v>0</v>
      </c>
      <c r="DL229">
        <f t="shared" si="330"/>
        <v>1.0099735000000001</v>
      </c>
      <c r="DM229">
        <f t="shared" si="331"/>
        <v>-0.21390510000000007</v>
      </c>
      <c r="DN229">
        <f t="shared" si="332"/>
        <v>1.0693000000000508E-3</v>
      </c>
      <c r="DO229">
        <f t="shared" si="333"/>
        <v>-0.42918779999999934</v>
      </c>
      <c r="DP229">
        <f t="shared" si="334"/>
        <v>8.8378099999999682E-2</v>
      </c>
      <c r="DQ229">
        <f t="shared" si="335"/>
        <v>-9.0941400000000006E-2</v>
      </c>
      <c r="DR229">
        <f t="shared" si="336"/>
        <v>3.7305699999999997E-2</v>
      </c>
      <c r="DS229">
        <f t="shared" si="337"/>
        <v>-2.72646E-2</v>
      </c>
      <c r="DT229">
        <f t="shared" si="338"/>
        <v>0.30000000000000071</v>
      </c>
      <c r="DU229">
        <f t="shared" si="339"/>
        <v>0</v>
      </c>
      <c r="DV229">
        <f t="shared" si="340"/>
        <v>1.5832399999999858E-2</v>
      </c>
      <c r="DW229">
        <f t="shared" si="341"/>
        <v>1.7984999999999918E-2</v>
      </c>
      <c r="DX229">
        <f t="shared" si="342"/>
        <v>1.6886000000000401E-3</v>
      </c>
      <c r="DY229">
        <f t="shared" si="343"/>
        <v>0.24192619999999998</v>
      </c>
      <c r="DZ229">
        <f t="shared" si="344"/>
        <v>4.8720999999996017E-3</v>
      </c>
      <c r="EA229">
        <f t="shared" si="345"/>
        <v>2.8190000000000159E-4</v>
      </c>
      <c r="EB229">
        <f t="shared" si="346"/>
        <v>1.720599999999961E-3</v>
      </c>
      <c r="EC229">
        <f t="shared" si="347"/>
        <v>0</v>
      </c>
      <c r="ED229">
        <f t="shared" si="348"/>
        <v>9.9999999999997868E-2</v>
      </c>
      <c r="EE229">
        <f t="shared" si="349"/>
        <v>0</v>
      </c>
      <c r="EF229">
        <f t="shared" si="350"/>
        <v>2.4328000000002348E-3</v>
      </c>
      <c r="EG229">
        <f t="shared" si="351"/>
        <v>4.1660000000010022E-4</v>
      </c>
      <c r="EH229">
        <f t="shared" si="352"/>
        <v>4.450799999999977E-3</v>
      </c>
      <c r="EI229">
        <f t="shared" si="353"/>
        <v>1.3374300000000616E-2</v>
      </c>
      <c r="EJ229">
        <f t="shared" si="354"/>
        <v>1.0695999999999817E-2</v>
      </c>
      <c r="EK229">
        <f t="shared" si="355"/>
        <v>3.1569999999999931E-3</v>
      </c>
      <c r="EL229">
        <f t="shared" si="356"/>
        <v>3.8268000000000191E-3</v>
      </c>
      <c r="EM229">
        <f t="shared" si="357"/>
        <v>0</v>
      </c>
      <c r="EN229">
        <f t="shared" si="358"/>
        <v>1.3999999999999986</v>
      </c>
      <c r="EO229">
        <f t="shared" si="359"/>
        <v>0</v>
      </c>
      <c r="EP229">
        <f t="shared" si="360"/>
        <v>5.6025899999999851E-2</v>
      </c>
      <c r="EQ229">
        <f t="shared" si="361"/>
        <v>6.0798399999999919E-2</v>
      </c>
      <c r="ER229">
        <f t="shared" si="362"/>
        <v>0.20370480000000002</v>
      </c>
      <c r="ES229">
        <f t="shared" si="363"/>
        <v>0.17823220000000006</v>
      </c>
      <c r="ET229">
        <f t="shared" si="364"/>
        <v>0.60296299999999969</v>
      </c>
      <c r="EU229">
        <f t="shared" si="365"/>
        <v>1.7514000000000002E-2</v>
      </c>
      <c r="EV229">
        <f t="shared" si="366"/>
        <v>0.21315399999999995</v>
      </c>
      <c r="EW229">
        <f t="shared" si="367"/>
        <v>0</v>
      </c>
      <c r="EX229">
        <f t="shared" si="368"/>
        <v>2.3999999999999986</v>
      </c>
      <c r="EY229">
        <f t="shared" si="369"/>
        <v>0</v>
      </c>
      <c r="EZ229">
        <f t="shared" si="370"/>
        <v>6.5074000000002741E-3</v>
      </c>
      <c r="FA229">
        <f t="shared" si="371"/>
        <v>0.78166250000000004</v>
      </c>
      <c r="FB229">
        <f t="shared" si="372"/>
        <v>3.0287799999999976E-2</v>
      </c>
      <c r="FC229">
        <f t="shared" si="373"/>
        <v>1.4433403000000009</v>
      </c>
      <c r="FD229">
        <f t="shared" si="374"/>
        <v>2.939989999999959E-2</v>
      </c>
      <c r="FE229">
        <f t="shared" si="375"/>
        <v>7.0901800000000001E-2</v>
      </c>
      <c r="FF229">
        <f t="shared" si="376"/>
        <v>9.8414999999999475E-3</v>
      </c>
      <c r="FG229">
        <f t="shared" si="377"/>
        <v>0</v>
      </c>
      <c r="FH229">
        <f t="shared" si="378"/>
        <v>7.1999999999999993</v>
      </c>
      <c r="FI229">
        <f t="shared" si="379"/>
        <v>0</v>
      </c>
      <c r="FJ229">
        <f t="shared" si="380"/>
        <v>0.12822430000000029</v>
      </c>
      <c r="FK229">
        <f t="shared" si="381"/>
        <v>0.68598130000000002</v>
      </c>
      <c r="FL229">
        <f t="shared" si="382"/>
        <v>0.30553170000000002</v>
      </c>
      <c r="FM229">
        <f t="shared" si="383"/>
        <v>4.7677125999999994</v>
      </c>
      <c r="FN229">
        <f t="shared" si="384"/>
        <v>0.84887769999999985</v>
      </c>
      <c r="FO229">
        <f t="shared" si="385"/>
        <v>8.4488300000000002E-2</v>
      </c>
      <c r="FP229">
        <f t="shared" si="386"/>
        <v>0.29708570000000001</v>
      </c>
      <c r="FQ229">
        <f t="shared" si="387"/>
        <v>0</v>
      </c>
      <c r="FR229">
        <f t="shared" si="388"/>
        <v>4.5999999999999979</v>
      </c>
      <c r="FS229">
        <f t="shared" si="389"/>
        <v>0</v>
      </c>
      <c r="FT229">
        <f t="shared" si="390"/>
        <v>1.1953129000000002</v>
      </c>
      <c r="FU229">
        <f t="shared" si="391"/>
        <v>-8.6964000000000485E-3</v>
      </c>
      <c r="FV229">
        <f t="shared" si="392"/>
        <v>0.19496360000000001</v>
      </c>
      <c r="FW229">
        <f t="shared" si="393"/>
        <v>2.3910006999999993</v>
      </c>
      <c r="FX229">
        <f t="shared" si="394"/>
        <v>0.72991509999999971</v>
      </c>
      <c r="FY229">
        <f t="shared" si="395"/>
        <v>-8.8043499999999997E-2</v>
      </c>
      <c r="FZ229">
        <f t="shared" si="396"/>
        <v>0.26855879999999999</v>
      </c>
      <c r="GA229">
        <f t="shared" si="397"/>
        <v>-0.13417280000000001</v>
      </c>
      <c r="GB229">
        <f t="shared" si="398"/>
        <v>3.6999999999999993</v>
      </c>
      <c r="GC229">
        <f t="shared" si="399"/>
        <v>0</v>
      </c>
      <c r="GD229">
        <f t="shared" si="400"/>
        <v>4.0109121000000005</v>
      </c>
      <c r="GE229">
        <f t="shared" si="401"/>
        <v>-0.24856579999999995</v>
      </c>
      <c r="GF229">
        <f t="shared" si="402"/>
        <v>0.14183860000000004</v>
      </c>
      <c r="GG229">
        <f t="shared" si="403"/>
        <v>-0.79724689999999931</v>
      </c>
      <c r="GH229">
        <f t="shared" si="404"/>
        <v>0.50722329999999971</v>
      </c>
      <c r="GI229">
        <f t="shared" si="405"/>
        <v>-4.9220700000000006E-2</v>
      </c>
      <c r="GJ229">
        <f t="shared" si="406"/>
        <v>0.18107490000000004</v>
      </c>
      <c r="GK229">
        <f t="shared" si="407"/>
        <v>-5.5961999999999984E-2</v>
      </c>
    </row>
    <row r="230" spans="1:193" x14ac:dyDescent="0.25">
      <c r="A230" t="s">
        <v>572</v>
      </c>
      <c r="B230">
        <v>21.9</v>
      </c>
      <c r="C230">
        <v>0.5</v>
      </c>
      <c r="D230">
        <v>4.3024807000000003</v>
      </c>
      <c r="E230">
        <v>0.5466415</v>
      </c>
      <c r="F230">
        <v>1.8303879000000001</v>
      </c>
      <c r="G230">
        <v>6.4353008000000003</v>
      </c>
      <c r="H230">
        <v>5.9122009000000002</v>
      </c>
      <c r="I230">
        <v>8.2907800000000004E-2</v>
      </c>
      <c r="J230">
        <v>1.8028431</v>
      </c>
      <c r="K230">
        <v>0.52056999999999998</v>
      </c>
      <c r="L230" s="2">
        <v>21.7</v>
      </c>
      <c r="M230" s="2">
        <v>0.5</v>
      </c>
      <c r="N230" s="2">
        <v>4.2900461999999999</v>
      </c>
      <c r="O230" s="2">
        <v>0.5466415</v>
      </c>
      <c r="P230" s="2">
        <v>1.8030455999999999</v>
      </c>
      <c r="Q230" s="2">
        <v>6.4353008000000003</v>
      </c>
      <c r="R230" s="2">
        <v>5.8245449000000002</v>
      </c>
      <c r="S230" s="2">
        <v>8.1506599999999998E-2</v>
      </c>
      <c r="T230" s="2">
        <v>1.7755953</v>
      </c>
      <c r="U230" s="2">
        <v>0.52056999999999998</v>
      </c>
      <c r="V230" s="2">
        <v>21.5</v>
      </c>
      <c r="W230" s="2">
        <v>0.5</v>
      </c>
      <c r="X230" s="2">
        <v>4.2627220000000001</v>
      </c>
      <c r="Y230" s="2">
        <v>0.5401667</v>
      </c>
      <c r="Z230" s="2">
        <v>1.8217899</v>
      </c>
      <c r="AA230" s="2">
        <v>6.1473522000000003</v>
      </c>
      <c r="AB230" s="2">
        <v>5.8835664000000003</v>
      </c>
      <c r="AC230" s="2">
        <v>8.2609299999999997E-2</v>
      </c>
      <c r="AD230" s="2">
        <v>1.7944548</v>
      </c>
      <c r="AE230" s="2">
        <v>0.52056999999999998</v>
      </c>
      <c r="AF230" s="2">
        <v>21.8</v>
      </c>
      <c r="AG230" s="2">
        <v>0.5</v>
      </c>
      <c r="AH230" s="2">
        <v>4.2991036999999999</v>
      </c>
      <c r="AI230" s="2">
        <v>0.54612139999999998</v>
      </c>
      <c r="AJ230" s="2">
        <v>1.8229541</v>
      </c>
      <c r="AK230" s="2">
        <v>6.4293699000000002</v>
      </c>
      <c r="AL230" s="2">
        <v>5.8918252000000004</v>
      </c>
      <c r="AM230" s="2">
        <v>7.9201800000000003E-2</v>
      </c>
      <c r="AN230" s="2">
        <v>1.7969330999999999</v>
      </c>
      <c r="AO230" s="2">
        <v>0.52056999999999998</v>
      </c>
      <c r="AP230" s="2">
        <v>13.4</v>
      </c>
      <c r="AQ230" s="2">
        <v>0.5</v>
      </c>
      <c r="AR230" s="2">
        <v>2.2791553000000002</v>
      </c>
      <c r="AS230" s="2">
        <v>0.60613340000000004</v>
      </c>
      <c r="AT230" s="2">
        <v>0.69670399999999999</v>
      </c>
      <c r="AU230" s="2">
        <v>6.0032610999999996</v>
      </c>
      <c r="AV230" s="2">
        <v>2.0900948000000001</v>
      </c>
      <c r="AW230" s="2">
        <v>7.3673299999999997E-2</v>
      </c>
      <c r="AX230" s="2">
        <v>0.67132219999999998</v>
      </c>
      <c r="AY230" s="2">
        <v>0.5271342</v>
      </c>
      <c r="AZ230" s="2">
        <v>19.5</v>
      </c>
      <c r="BA230" s="2">
        <v>0.5</v>
      </c>
      <c r="BB230" s="2">
        <v>5.2332926000000004</v>
      </c>
      <c r="BC230" s="2">
        <v>9.91258E-2</v>
      </c>
      <c r="BD230" s="2">
        <v>1.5385225</v>
      </c>
      <c r="BE230" s="2">
        <v>5.1397757999999998</v>
      </c>
      <c r="BF230" s="2">
        <v>5.2287001999999996</v>
      </c>
      <c r="BG230" s="2">
        <v>0</v>
      </c>
      <c r="BH230" s="2">
        <v>1.5213839</v>
      </c>
      <c r="BI230" s="2">
        <v>0.28916039999999998</v>
      </c>
      <c r="BJ230" s="2">
        <v>21.5</v>
      </c>
      <c r="BK230" s="2">
        <v>0.5</v>
      </c>
      <c r="BL230" s="2">
        <v>4.2980475</v>
      </c>
      <c r="BM230" s="2">
        <v>0.54597309999999999</v>
      </c>
      <c r="BN230" s="2">
        <v>1.7562485000000001</v>
      </c>
      <c r="BO230" s="2">
        <v>6.4211197000000002</v>
      </c>
      <c r="BP230" s="2">
        <v>5.6792293000000003</v>
      </c>
      <c r="BQ230" s="2">
        <v>8.1954299999999994E-2</v>
      </c>
      <c r="BR230" s="2">
        <v>1.7286048000000001</v>
      </c>
      <c r="BS230" s="2">
        <v>0.52056999999999998</v>
      </c>
      <c r="BT230" s="2">
        <v>19.100000000000001</v>
      </c>
      <c r="BU230" s="2">
        <v>0.5</v>
      </c>
      <c r="BV230" s="2">
        <v>2.3570986</v>
      </c>
      <c r="BW230" s="2">
        <v>0.5163181</v>
      </c>
      <c r="BX230" s="2">
        <v>1.8849746000000001</v>
      </c>
      <c r="BY230" s="2">
        <v>5.1553678999999999</v>
      </c>
      <c r="BZ230" s="2">
        <v>6.0371122000000002</v>
      </c>
      <c r="CA230" s="2">
        <v>8.0229800000000004E-2</v>
      </c>
      <c r="CB230" s="2">
        <v>1.8834169999999999</v>
      </c>
      <c r="CC230" s="2">
        <v>0.78083279999999999</v>
      </c>
      <c r="CD230" s="2">
        <v>19.2</v>
      </c>
      <c r="CE230" s="2">
        <v>0.5</v>
      </c>
      <c r="CF230" s="2">
        <v>2.3409130999999999</v>
      </c>
      <c r="CG230" s="2">
        <v>0.60721899999999995</v>
      </c>
      <c r="CH230" s="2">
        <v>1.7778719999999999</v>
      </c>
      <c r="CI230" s="2">
        <v>6.5665765</v>
      </c>
      <c r="CJ230" s="2">
        <v>5.2777390000000004</v>
      </c>
      <c r="CK230" s="2">
        <v>0.26901760000000002</v>
      </c>
      <c r="CL230" s="2">
        <v>1.6574431999999999</v>
      </c>
      <c r="CM230" s="2">
        <v>0.28964200000000001</v>
      </c>
      <c r="CO230" t="str">
        <f t="shared" si="307"/>
        <v>TX_Harris0058</v>
      </c>
      <c r="CP230">
        <f t="shared" si="308"/>
        <v>21.9</v>
      </c>
      <c r="CQ230">
        <f t="shared" si="309"/>
        <v>0.5</v>
      </c>
      <c r="CR230">
        <f t="shared" si="310"/>
        <v>4.3024807000000003</v>
      </c>
      <c r="CS230">
        <f t="shared" si="311"/>
        <v>0.5466415</v>
      </c>
      <c r="CT230">
        <f t="shared" si="312"/>
        <v>1.8303879000000001</v>
      </c>
      <c r="CU230">
        <f t="shared" si="313"/>
        <v>6.4353008000000003</v>
      </c>
      <c r="CV230">
        <f t="shared" si="314"/>
        <v>5.9122009000000002</v>
      </c>
      <c r="CW230">
        <f t="shared" si="315"/>
        <v>8.2907800000000004E-2</v>
      </c>
      <c r="CX230">
        <f t="shared" si="316"/>
        <v>1.8028431</v>
      </c>
      <c r="CY230">
        <f t="shared" si="317"/>
        <v>0.52056999999999998</v>
      </c>
      <c r="CZ230">
        <f t="shared" si="318"/>
        <v>4.4000000000000128</v>
      </c>
      <c r="DA230">
        <f t="shared" si="319"/>
        <v>0.5</v>
      </c>
      <c r="DB230">
        <f t="shared" si="320"/>
        <v>-0.75698590000000188</v>
      </c>
      <c r="DC230">
        <f t="shared" si="321"/>
        <v>0.18120849999999994</v>
      </c>
      <c r="DD230">
        <f t="shared" si="322"/>
        <v>0.28939589999999948</v>
      </c>
      <c r="DE230">
        <f t="shared" si="323"/>
        <v>3.2510182999999984</v>
      </c>
      <c r="DF230">
        <f t="shared" si="324"/>
        <v>0.52740570000000009</v>
      </c>
      <c r="DG230">
        <f t="shared" si="325"/>
        <v>0.16783809999999999</v>
      </c>
      <c r="DH230">
        <f t="shared" si="326"/>
        <v>0.20925259999999968</v>
      </c>
      <c r="DI230">
        <f t="shared" si="327"/>
        <v>0.32505940000000005</v>
      </c>
      <c r="DJ230">
        <f t="shared" si="328"/>
        <v>0.19999999999999929</v>
      </c>
      <c r="DK230">
        <f t="shared" si="329"/>
        <v>0</v>
      </c>
      <c r="DL230">
        <f t="shared" si="330"/>
        <v>1.2434500000000348E-2</v>
      </c>
      <c r="DM230">
        <f t="shared" si="331"/>
        <v>0</v>
      </c>
      <c r="DN230">
        <f t="shared" si="332"/>
        <v>2.7342300000000153E-2</v>
      </c>
      <c r="DO230">
        <f t="shared" si="333"/>
        <v>0</v>
      </c>
      <c r="DP230">
        <f t="shared" si="334"/>
        <v>8.7655999999999956E-2</v>
      </c>
      <c r="DQ230">
        <f t="shared" si="335"/>
        <v>1.4012000000000052E-3</v>
      </c>
      <c r="DR230">
        <f t="shared" si="336"/>
        <v>2.7247800000000044E-2</v>
      </c>
      <c r="DS230">
        <f t="shared" si="337"/>
        <v>0</v>
      </c>
      <c r="DT230">
        <f t="shared" si="338"/>
        <v>0.39999999999999858</v>
      </c>
      <c r="DU230">
        <f t="shared" si="339"/>
        <v>0</v>
      </c>
      <c r="DV230">
        <f t="shared" si="340"/>
        <v>3.9758700000000147E-2</v>
      </c>
      <c r="DW230">
        <f t="shared" si="341"/>
        <v>6.4748000000000028E-3</v>
      </c>
      <c r="DX230">
        <f t="shared" si="342"/>
        <v>8.5980000000001056E-3</v>
      </c>
      <c r="DY230">
        <f t="shared" si="343"/>
        <v>0.2879486</v>
      </c>
      <c r="DZ230">
        <f t="shared" si="344"/>
        <v>2.8634499999999896E-2</v>
      </c>
      <c r="EA230">
        <f t="shared" si="345"/>
        <v>2.9850000000000709E-4</v>
      </c>
      <c r="EB230">
        <f t="shared" si="346"/>
        <v>8.3883000000000152E-3</v>
      </c>
      <c r="EC230">
        <f t="shared" si="347"/>
        <v>0</v>
      </c>
      <c r="ED230">
        <f t="shared" si="348"/>
        <v>9.9999999999997868E-2</v>
      </c>
      <c r="EE230">
        <f t="shared" si="349"/>
        <v>0</v>
      </c>
      <c r="EF230">
        <f t="shared" si="350"/>
        <v>3.3770000000004075E-3</v>
      </c>
      <c r="EG230">
        <f t="shared" si="351"/>
        <v>5.2010000000002332E-4</v>
      </c>
      <c r="EH230">
        <f t="shared" si="352"/>
        <v>7.4338000000000459E-3</v>
      </c>
      <c r="EI230">
        <f t="shared" si="353"/>
        <v>5.9309000000000722E-3</v>
      </c>
      <c r="EJ230">
        <f t="shared" si="354"/>
        <v>2.0375699999999775E-2</v>
      </c>
      <c r="EK230">
        <f t="shared" si="355"/>
        <v>3.706000000000001E-3</v>
      </c>
      <c r="EL230">
        <f t="shared" si="356"/>
        <v>5.9100000000000819E-3</v>
      </c>
      <c r="EM230">
        <f t="shared" si="357"/>
        <v>0</v>
      </c>
      <c r="EN230">
        <f t="shared" si="358"/>
        <v>8.4999999999999982</v>
      </c>
      <c r="EO230">
        <f t="shared" si="359"/>
        <v>0</v>
      </c>
      <c r="EP230">
        <f t="shared" si="360"/>
        <v>2.0233254000000001</v>
      </c>
      <c r="EQ230">
        <f t="shared" si="361"/>
        <v>-5.9491900000000042E-2</v>
      </c>
      <c r="ER230">
        <f t="shared" si="362"/>
        <v>1.1336839000000001</v>
      </c>
      <c r="ES230">
        <f t="shared" si="363"/>
        <v>0.43203970000000069</v>
      </c>
      <c r="ET230">
        <f t="shared" si="364"/>
        <v>3.8221061000000001</v>
      </c>
      <c r="EU230">
        <f t="shared" si="365"/>
        <v>9.2345000000000066E-3</v>
      </c>
      <c r="EV230">
        <f t="shared" si="366"/>
        <v>1.1315208999999999</v>
      </c>
      <c r="EW230">
        <f t="shared" si="367"/>
        <v>-6.56420000000002E-3</v>
      </c>
      <c r="EX230">
        <f t="shared" si="368"/>
        <v>2.3999999999999986</v>
      </c>
      <c r="EY230">
        <f t="shared" si="369"/>
        <v>0</v>
      </c>
      <c r="EZ230">
        <f t="shared" si="370"/>
        <v>-0.93081190000000014</v>
      </c>
      <c r="FA230">
        <f t="shared" si="371"/>
        <v>0.44751570000000002</v>
      </c>
      <c r="FB230">
        <f t="shared" si="372"/>
        <v>0.29186540000000005</v>
      </c>
      <c r="FC230">
        <f t="shared" si="373"/>
        <v>1.2955250000000005</v>
      </c>
      <c r="FD230">
        <f t="shared" si="374"/>
        <v>0.68350070000000063</v>
      </c>
      <c r="FE230">
        <f t="shared" si="375"/>
        <v>8.2907800000000004E-2</v>
      </c>
      <c r="FF230">
        <f t="shared" si="376"/>
        <v>0.28145920000000002</v>
      </c>
      <c r="FG230">
        <f t="shared" si="377"/>
        <v>0.23140959999999999</v>
      </c>
      <c r="FH230">
        <f t="shared" si="378"/>
        <v>0.39999999999999858</v>
      </c>
      <c r="FI230">
        <f t="shared" si="379"/>
        <v>0</v>
      </c>
      <c r="FJ230">
        <f t="shared" si="380"/>
        <v>4.4332000000002481E-3</v>
      </c>
      <c r="FK230">
        <f t="shared" si="381"/>
        <v>6.6840000000001343E-4</v>
      </c>
      <c r="FL230">
        <f t="shared" si="382"/>
        <v>7.4139399999999966E-2</v>
      </c>
      <c r="FM230">
        <f t="shared" si="383"/>
        <v>1.4181100000000058E-2</v>
      </c>
      <c r="FN230">
        <f t="shared" si="384"/>
        <v>0.23297159999999995</v>
      </c>
      <c r="FO230">
        <f t="shared" si="385"/>
        <v>9.535000000000099E-4</v>
      </c>
      <c r="FP230">
        <f t="shared" si="386"/>
        <v>7.4238299999999979E-2</v>
      </c>
      <c r="FQ230">
        <f t="shared" si="387"/>
        <v>0</v>
      </c>
      <c r="FR230">
        <f t="shared" si="388"/>
        <v>2.7999999999999972</v>
      </c>
      <c r="FS230">
        <f t="shared" si="389"/>
        <v>0</v>
      </c>
      <c r="FT230">
        <f t="shared" si="390"/>
        <v>1.9453821000000002</v>
      </c>
      <c r="FU230">
        <f t="shared" si="391"/>
        <v>3.03234E-2</v>
      </c>
      <c r="FV230">
        <f t="shared" si="392"/>
        <v>-5.4586699999999988E-2</v>
      </c>
      <c r="FW230">
        <f t="shared" si="393"/>
        <v>1.2799329000000004</v>
      </c>
      <c r="FX230">
        <f t="shared" si="394"/>
        <v>-0.12491129999999995</v>
      </c>
      <c r="FY230">
        <f t="shared" si="395"/>
        <v>2.6779999999999998E-3</v>
      </c>
      <c r="FZ230">
        <f t="shared" si="396"/>
        <v>-8.0573899999999865E-2</v>
      </c>
      <c r="GA230">
        <f t="shared" si="397"/>
        <v>-0.26026280000000002</v>
      </c>
      <c r="GB230">
        <f t="shared" si="398"/>
        <v>2.6999999999999993</v>
      </c>
      <c r="GC230">
        <f t="shared" si="399"/>
        <v>0</v>
      </c>
      <c r="GD230">
        <f t="shared" si="400"/>
        <v>1.9615676000000004</v>
      </c>
      <c r="GE230">
        <f t="shared" si="401"/>
        <v>-6.0577499999999951E-2</v>
      </c>
      <c r="GF230">
        <f t="shared" si="402"/>
        <v>5.2515900000000171E-2</v>
      </c>
      <c r="GG230">
        <f t="shared" si="403"/>
        <v>-0.13127569999999977</v>
      </c>
      <c r="GH230">
        <f t="shared" si="404"/>
        <v>0.6344618999999998</v>
      </c>
      <c r="GI230">
        <f t="shared" si="405"/>
        <v>-0.18610980000000002</v>
      </c>
      <c r="GJ230">
        <f t="shared" si="406"/>
        <v>0.14539990000000014</v>
      </c>
      <c r="GK230">
        <f t="shared" si="407"/>
        <v>0.23092799999999997</v>
      </c>
    </row>
    <row r="231" spans="1:193" x14ac:dyDescent="0.25">
      <c r="A231" t="s">
        <v>573</v>
      </c>
      <c r="B231">
        <v>27.8</v>
      </c>
      <c r="C231">
        <v>0.5</v>
      </c>
      <c r="D231">
        <v>3.9988920999999999</v>
      </c>
      <c r="E231">
        <v>0.61136979999999996</v>
      </c>
      <c r="F231">
        <v>1.9542702000000001</v>
      </c>
      <c r="G231">
        <v>12.5335073</v>
      </c>
      <c r="H231">
        <v>5.9105144000000003</v>
      </c>
      <c r="I231">
        <v>0.24282790000000001</v>
      </c>
      <c r="J231">
        <v>1.8439299</v>
      </c>
      <c r="K231">
        <v>0.2935779</v>
      </c>
      <c r="L231" s="2">
        <v>27.7</v>
      </c>
      <c r="M231" s="2">
        <v>0.5</v>
      </c>
      <c r="N231" s="2">
        <v>3.8296942999999999</v>
      </c>
      <c r="O231" s="2">
        <v>0.66506430000000005</v>
      </c>
      <c r="P231" s="2">
        <v>1.9383637</v>
      </c>
      <c r="Q231" s="2">
        <v>12.874308600000001</v>
      </c>
      <c r="R231" s="2">
        <v>5.7523847000000004</v>
      </c>
      <c r="S231" s="2">
        <v>0.24180889999999999</v>
      </c>
      <c r="T231" s="2">
        <v>1.8152864</v>
      </c>
      <c r="U231" s="2">
        <v>0.17031840000000001</v>
      </c>
      <c r="V231" s="2">
        <v>27.1</v>
      </c>
      <c r="W231" s="2">
        <v>0.5</v>
      </c>
      <c r="X231" s="2">
        <v>3.9548831</v>
      </c>
      <c r="Y231" s="2">
        <v>0.60283790000000004</v>
      </c>
      <c r="Z231" s="2">
        <v>1.9442391000000001</v>
      </c>
      <c r="AA231" s="2">
        <v>11.885294</v>
      </c>
      <c r="AB231" s="2">
        <v>5.8784051000000002</v>
      </c>
      <c r="AC231" s="2">
        <v>0.24188080000000001</v>
      </c>
      <c r="AD231" s="2">
        <v>1.8344096000000001</v>
      </c>
      <c r="AE231" s="2">
        <v>0.2935779</v>
      </c>
      <c r="AF231" s="2">
        <v>27.8</v>
      </c>
      <c r="AG231" s="2">
        <v>0.5</v>
      </c>
      <c r="AH231" s="2">
        <v>3.5132921000000001</v>
      </c>
      <c r="AI231" s="2">
        <v>0.65601069999999995</v>
      </c>
      <c r="AJ231" s="2">
        <v>1.9812996</v>
      </c>
      <c r="AK231" s="2">
        <v>12.909756700000001</v>
      </c>
      <c r="AL231" s="2">
        <v>5.8734330999999997</v>
      </c>
      <c r="AM231" s="2">
        <v>0.23525670000000001</v>
      </c>
      <c r="AN231" s="2">
        <v>1.8716775999999999</v>
      </c>
      <c r="AO231" s="2">
        <v>0.28351150000000003</v>
      </c>
      <c r="AP231" s="2">
        <v>18.5</v>
      </c>
      <c r="AQ231" s="2">
        <v>0.5</v>
      </c>
      <c r="AR231" s="2">
        <v>4.0678945000000004</v>
      </c>
      <c r="AS231" s="2">
        <v>0.45377000000000001</v>
      </c>
      <c r="AT231" s="2">
        <v>0.55559219999999998</v>
      </c>
      <c r="AU231" s="2">
        <v>9.9817380999999994</v>
      </c>
      <c r="AV231" s="2">
        <v>1.8525902999999999</v>
      </c>
      <c r="AW231" s="2">
        <v>0</v>
      </c>
      <c r="AX231" s="2">
        <v>0.56342630000000005</v>
      </c>
      <c r="AY231" s="2">
        <v>0.54102099999999997</v>
      </c>
      <c r="AZ231" s="2">
        <v>24.2</v>
      </c>
      <c r="BA231" s="2">
        <v>0.5</v>
      </c>
      <c r="BB231" s="2">
        <v>4.9432568999999997</v>
      </c>
      <c r="BC231" s="2">
        <v>9.9629700000000002E-2</v>
      </c>
      <c r="BD231" s="2">
        <v>1.6101905999999999</v>
      </c>
      <c r="BE231" s="2">
        <v>9.6087588999999998</v>
      </c>
      <c r="BF231" s="2">
        <v>5.4327831</v>
      </c>
      <c r="BG231" s="2">
        <v>0</v>
      </c>
      <c r="BH231" s="2">
        <v>1.6077916999999999</v>
      </c>
      <c r="BI231" s="2">
        <v>0.49272070000000001</v>
      </c>
      <c r="BJ231" s="2">
        <v>27.3</v>
      </c>
      <c r="BK231" s="2">
        <v>0.5</v>
      </c>
      <c r="BL231" s="2">
        <v>5.0461391999999998</v>
      </c>
      <c r="BM231" s="2">
        <v>0.59284349999999997</v>
      </c>
      <c r="BN231" s="2">
        <v>1.6715580000000001</v>
      </c>
      <c r="BO231" s="2">
        <v>12.0823269</v>
      </c>
      <c r="BP231" s="2">
        <v>5.5405158999999999</v>
      </c>
      <c r="BQ231" s="2">
        <v>3.0541000000000001E-3</v>
      </c>
      <c r="BR231" s="2">
        <v>1.6512445</v>
      </c>
      <c r="BS231" s="2">
        <v>0.30483450000000001</v>
      </c>
      <c r="BT231" s="2">
        <v>23.3</v>
      </c>
      <c r="BU231" s="2">
        <v>0.5</v>
      </c>
      <c r="BV231" s="2">
        <v>2.2859905</v>
      </c>
      <c r="BW231" s="2">
        <v>0.63545470000000004</v>
      </c>
      <c r="BX231" s="2">
        <v>1.8157439</v>
      </c>
      <c r="BY231" s="2">
        <v>10.055309299999999</v>
      </c>
      <c r="BZ231" s="2">
        <v>5.7275944000000001</v>
      </c>
      <c r="CA231" s="2">
        <v>8.1492000000000005E-3</v>
      </c>
      <c r="CB231" s="2">
        <v>1.8108559</v>
      </c>
      <c r="CC231" s="2">
        <v>0.51482059999999996</v>
      </c>
      <c r="CD231" s="2">
        <v>24.1</v>
      </c>
      <c r="CE231" s="2">
        <v>0.5</v>
      </c>
      <c r="CF231" s="2">
        <v>2.4397256</v>
      </c>
      <c r="CG231" s="2">
        <v>0.58873039999999999</v>
      </c>
      <c r="CH231" s="2">
        <v>1.6844011999999999</v>
      </c>
      <c r="CI231" s="2">
        <v>11.873415</v>
      </c>
      <c r="CJ231" s="2">
        <v>5.1480284000000003</v>
      </c>
      <c r="CK231" s="2">
        <v>0.21109910000000001</v>
      </c>
      <c r="CL231" s="2">
        <v>1.5778747</v>
      </c>
      <c r="CM231" s="2">
        <v>0.17561270000000001</v>
      </c>
      <c r="CO231" t="str">
        <f t="shared" si="307"/>
        <v>TX_Harris1035</v>
      </c>
      <c r="CP231">
        <f t="shared" si="308"/>
        <v>27.8</v>
      </c>
      <c r="CQ231">
        <f t="shared" si="309"/>
        <v>0.5</v>
      </c>
      <c r="CR231">
        <f t="shared" si="310"/>
        <v>3.9988920999999999</v>
      </c>
      <c r="CS231">
        <f t="shared" si="311"/>
        <v>0.61136979999999996</v>
      </c>
      <c r="CT231">
        <f t="shared" si="312"/>
        <v>1.9542702000000001</v>
      </c>
      <c r="CU231">
        <f t="shared" si="313"/>
        <v>12.5335073</v>
      </c>
      <c r="CV231">
        <f t="shared" si="314"/>
        <v>5.9105144000000003</v>
      </c>
      <c r="CW231">
        <f t="shared" si="315"/>
        <v>0.24282790000000001</v>
      </c>
      <c r="CX231">
        <f t="shared" si="316"/>
        <v>1.8439299</v>
      </c>
      <c r="CY231">
        <f t="shared" si="317"/>
        <v>0.2935779</v>
      </c>
      <c r="CZ231">
        <f t="shared" si="318"/>
        <v>5.3999999999999986</v>
      </c>
      <c r="DA231">
        <f t="shared" si="319"/>
        <v>0.5</v>
      </c>
      <c r="DB231">
        <f t="shared" si="320"/>
        <v>2.0886315000000004</v>
      </c>
      <c r="DC231">
        <f t="shared" si="321"/>
        <v>1.4752600000000338E-2</v>
      </c>
      <c r="DD231">
        <f t="shared" si="322"/>
        <v>-0.47850310000000085</v>
      </c>
      <c r="DE231">
        <f t="shared" si="323"/>
        <v>3.536356399999999</v>
      </c>
      <c r="DF231">
        <f t="shared" si="324"/>
        <v>-0.16786580000000129</v>
      </c>
      <c r="DG231">
        <f t="shared" si="325"/>
        <v>-0.75854650000000001</v>
      </c>
      <c r="DH231">
        <f t="shared" si="326"/>
        <v>-0.17494260000000006</v>
      </c>
      <c r="DI231">
        <f t="shared" si="327"/>
        <v>0.7213719999999999</v>
      </c>
      <c r="DJ231">
        <f t="shared" si="328"/>
        <v>0.10000000000000142</v>
      </c>
      <c r="DK231">
        <f t="shared" si="329"/>
        <v>0</v>
      </c>
      <c r="DL231">
        <f t="shared" si="330"/>
        <v>0.16919780000000006</v>
      </c>
      <c r="DM231">
        <f t="shared" si="331"/>
        <v>-5.3694500000000089E-2</v>
      </c>
      <c r="DN231">
        <f t="shared" si="332"/>
        <v>1.5906500000000046E-2</v>
      </c>
      <c r="DO231">
        <f t="shared" si="333"/>
        <v>-0.34080130000000075</v>
      </c>
      <c r="DP231">
        <f t="shared" si="334"/>
        <v>0.15812969999999993</v>
      </c>
      <c r="DQ231">
        <f t="shared" si="335"/>
        <v>1.0190000000000199E-3</v>
      </c>
      <c r="DR231">
        <f t="shared" si="336"/>
        <v>2.8643500000000044E-2</v>
      </c>
      <c r="DS231">
        <f t="shared" si="337"/>
        <v>0.12325949999999999</v>
      </c>
      <c r="DT231">
        <f t="shared" si="338"/>
        <v>0.69999999999999929</v>
      </c>
      <c r="DU231">
        <f t="shared" si="339"/>
        <v>0</v>
      </c>
      <c r="DV231">
        <f t="shared" si="340"/>
        <v>4.4008999999999965E-2</v>
      </c>
      <c r="DW231">
        <f t="shared" si="341"/>
        <v>8.5318999999999257E-3</v>
      </c>
      <c r="DX231">
        <f t="shared" si="342"/>
        <v>1.0031099999999959E-2</v>
      </c>
      <c r="DY231">
        <f t="shared" si="343"/>
        <v>0.6482133000000001</v>
      </c>
      <c r="DZ231">
        <f t="shared" si="344"/>
        <v>3.2109300000000118E-2</v>
      </c>
      <c r="EA231">
        <f t="shared" si="345"/>
        <v>9.4710000000000627E-4</v>
      </c>
      <c r="EB231">
        <f t="shared" si="346"/>
        <v>9.520299999999926E-3</v>
      </c>
      <c r="EC231">
        <f t="shared" si="347"/>
        <v>0</v>
      </c>
      <c r="ED231">
        <f t="shared" si="348"/>
        <v>0</v>
      </c>
      <c r="EE231">
        <f t="shared" si="349"/>
        <v>0</v>
      </c>
      <c r="EF231">
        <f t="shared" si="350"/>
        <v>0.48559999999999981</v>
      </c>
      <c r="EG231">
        <f t="shared" si="351"/>
        <v>-4.4640899999999983E-2</v>
      </c>
      <c r="EH231">
        <f t="shared" si="352"/>
        <v>-2.7029399999999981E-2</v>
      </c>
      <c r="EI231">
        <f t="shared" si="353"/>
        <v>-0.37624940000000073</v>
      </c>
      <c r="EJ231">
        <f t="shared" si="354"/>
        <v>3.7081300000000539E-2</v>
      </c>
      <c r="EK231">
        <f t="shared" si="355"/>
        <v>7.5712000000000002E-3</v>
      </c>
      <c r="EL231">
        <f t="shared" si="356"/>
        <v>-2.7747699999999931E-2</v>
      </c>
      <c r="EM231">
        <f t="shared" si="357"/>
        <v>1.0066399999999975E-2</v>
      </c>
      <c r="EN231">
        <f t="shared" si="358"/>
        <v>9.3000000000000007</v>
      </c>
      <c r="EO231">
        <f t="shared" si="359"/>
        <v>0</v>
      </c>
      <c r="EP231">
        <f t="shared" si="360"/>
        <v>-6.9002400000000463E-2</v>
      </c>
      <c r="EQ231">
        <f t="shared" si="361"/>
        <v>0.15759979999999996</v>
      </c>
      <c r="ER231">
        <f t="shared" si="362"/>
        <v>1.3986780000000001</v>
      </c>
      <c r="ES231">
        <f t="shared" si="363"/>
        <v>2.5517692000000007</v>
      </c>
      <c r="ET231">
        <f t="shared" si="364"/>
        <v>4.0579241000000001</v>
      </c>
      <c r="EU231">
        <f t="shared" si="365"/>
        <v>0.24282790000000001</v>
      </c>
      <c r="EV231">
        <f t="shared" si="366"/>
        <v>1.2805035999999999</v>
      </c>
      <c r="EW231">
        <f t="shared" si="367"/>
        <v>-0.24744309999999997</v>
      </c>
      <c r="EX231">
        <f t="shared" si="368"/>
        <v>3.6000000000000014</v>
      </c>
      <c r="EY231">
        <f t="shared" si="369"/>
        <v>0</v>
      </c>
      <c r="EZ231">
        <f t="shared" si="370"/>
        <v>-0.94436479999999978</v>
      </c>
      <c r="FA231">
        <f t="shared" si="371"/>
        <v>0.51174009999999992</v>
      </c>
      <c r="FB231">
        <f t="shared" si="372"/>
        <v>0.34407960000000015</v>
      </c>
      <c r="FC231">
        <f t="shared" si="373"/>
        <v>2.9247484000000004</v>
      </c>
      <c r="FD231">
        <f t="shared" si="374"/>
        <v>0.4777313000000003</v>
      </c>
      <c r="FE231">
        <f t="shared" si="375"/>
        <v>0.24282790000000001</v>
      </c>
      <c r="FF231">
        <f t="shared" si="376"/>
        <v>0.23613820000000008</v>
      </c>
      <c r="FG231">
        <f t="shared" si="377"/>
        <v>-0.19914280000000001</v>
      </c>
      <c r="FH231">
        <f t="shared" si="378"/>
        <v>0.5</v>
      </c>
      <c r="FI231">
        <f t="shared" si="379"/>
        <v>0</v>
      </c>
      <c r="FJ231">
        <f t="shared" si="380"/>
        <v>-1.0472470999999999</v>
      </c>
      <c r="FK231">
        <f t="shared" si="381"/>
        <v>1.8526299999999996E-2</v>
      </c>
      <c r="FL231">
        <f t="shared" si="382"/>
        <v>0.28271219999999997</v>
      </c>
      <c r="FM231">
        <f t="shared" si="383"/>
        <v>0.45118040000000015</v>
      </c>
      <c r="FN231">
        <f t="shared" si="384"/>
        <v>0.36999850000000034</v>
      </c>
      <c r="FO231">
        <f t="shared" si="385"/>
        <v>0.23977380000000001</v>
      </c>
      <c r="FP231">
        <f t="shared" si="386"/>
        <v>0.19268540000000001</v>
      </c>
      <c r="FQ231">
        <f t="shared" si="387"/>
        <v>-1.1256600000000005E-2</v>
      </c>
      <c r="FR231">
        <f t="shared" si="388"/>
        <v>4.5</v>
      </c>
      <c r="FS231">
        <f t="shared" si="389"/>
        <v>0</v>
      </c>
      <c r="FT231">
        <f t="shared" si="390"/>
        <v>1.7129015999999999</v>
      </c>
      <c r="FU231">
        <f t="shared" si="391"/>
        <v>-2.4084900000000076E-2</v>
      </c>
      <c r="FV231">
        <f t="shared" si="392"/>
        <v>0.1385263000000001</v>
      </c>
      <c r="FW231">
        <f t="shared" si="393"/>
        <v>2.4781980000000008</v>
      </c>
      <c r="FX231">
        <f t="shared" si="394"/>
        <v>0.18292000000000019</v>
      </c>
      <c r="FY231">
        <f t="shared" si="395"/>
        <v>0.23467870000000002</v>
      </c>
      <c r="FZ231">
        <f t="shared" si="396"/>
        <v>3.3074000000000048E-2</v>
      </c>
      <c r="GA231">
        <f t="shared" si="397"/>
        <v>-0.22124269999999996</v>
      </c>
      <c r="GB231">
        <f t="shared" si="398"/>
        <v>3.6999999999999993</v>
      </c>
      <c r="GC231">
        <f t="shared" si="399"/>
        <v>0</v>
      </c>
      <c r="GD231">
        <f t="shared" si="400"/>
        <v>1.5591664999999999</v>
      </c>
      <c r="GE231">
        <f t="shared" si="401"/>
        <v>2.2639399999999976E-2</v>
      </c>
      <c r="GF231">
        <f t="shared" si="402"/>
        <v>0.26986900000000014</v>
      </c>
      <c r="GG231">
        <f t="shared" si="403"/>
        <v>0.66009230000000052</v>
      </c>
      <c r="GH231">
        <f t="shared" si="404"/>
        <v>0.762486</v>
      </c>
      <c r="GI231">
        <f t="shared" si="405"/>
        <v>3.1728800000000001E-2</v>
      </c>
      <c r="GJ231">
        <f t="shared" si="406"/>
        <v>0.26605520000000005</v>
      </c>
      <c r="GK231">
        <f t="shared" si="407"/>
        <v>0.11796519999999999</v>
      </c>
    </row>
    <row r="232" spans="1:193" x14ac:dyDescent="0.25">
      <c r="A232" t="s">
        <v>574</v>
      </c>
      <c r="B232">
        <v>21.4</v>
      </c>
      <c r="C232">
        <v>0.5</v>
      </c>
      <c r="D232">
        <v>1.2082581999999999</v>
      </c>
      <c r="E232">
        <v>0.65334530000000002</v>
      </c>
      <c r="F232">
        <v>1.1011089000000001</v>
      </c>
      <c r="G232">
        <v>12.4297676</v>
      </c>
      <c r="H232">
        <v>4.0721784000000003</v>
      </c>
      <c r="I232">
        <v>0</v>
      </c>
      <c r="J232">
        <v>1.4631329</v>
      </c>
      <c r="K232">
        <v>1.66549E-2</v>
      </c>
      <c r="L232" s="2">
        <v>21.4</v>
      </c>
      <c r="M232" s="2">
        <v>0.5</v>
      </c>
      <c r="N232" s="2">
        <v>1.7007892</v>
      </c>
      <c r="O232" s="2">
        <v>0.55753450000000004</v>
      </c>
      <c r="P232" s="2">
        <v>0.94612949999999996</v>
      </c>
      <c r="Q232" s="2">
        <v>12.046840700000001</v>
      </c>
      <c r="R232" s="2">
        <v>4.1726232000000003</v>
      </c>
      <c r="S232" s="2">
        <v>0</v>
      </c>
      <c r="T232" s="2">
        <v>1.4743571</v>
      </c>
      <c r="U232" s="2">
        <v>1.3827600000000001E-2</v>
      </c>
      <c r="V232" s="2">
        <v>18.7</v>
      </c>
      <c r="W232" s="2">
        <v>0.5</v>
      </c>
      <c r="X232" s="2">
        <v>1.1257553</v>
      </c>
      <c r="Y232" s="2">
        <v>0.67751340000000004</v>
      </c>
      <c r="Z232" s="2">
        <v>1.0319966</v>
      </c>
      <c r="AA232" s="2">
        <v>8.0090857</v>
      </c>
      <c r="AB232" s="2">
        <v>5.5836487000000004</v>
      </c>
      <c r="AC232" s="2">
        <v>0</v>
      </c>
      <c r="AD232" s="2">
        <v>1.8291307999999999</v>
      </c>
      <c r="AE232" s="2">
        <v>1.02253E-2</v>
      </c>
      <c r="AF232" s="2">
        <v>21.3</v>
      </c>
      <c r="AG232" s="2">
        <v>0.5</v>
      </c>
      <c r="AH232" s="2">
        <v>1.6937188000000001</v>
      </c>
      <c r="AI232" s="2">
        <v>0.55728509999999998</v>
      </c>
      <c r="AJ232" s="2">
        <v>0.93848430000000005</v>
      </c>
      <c r="AK232" s="2">
        <v>12.0342541</v>
      </c>
      <c r="AL232" s="2">
        <v>4.1463388999999999</v>
      </c>
      <c r="AM232" s="2">
        <v>0</v>
      </c>
      <c r="AN232" s="2">
        <v>1.4648397</v>
      </c>
      <c r="AO232" s="2">
        <v>1.3827600000000001E-2</v>
      </c>
      <c r="AP232" s="2">
        <v>15.9</v>
      </c>
      <c r="AQ232" s="2">
        <v>0.5</v>
      </c>
      <c r="AR232" s="2">
        <v>1.3765347000000001</v>
      </c>
      <c r="AS232" s="2">
        <v>0.69413709999999995</v>
      </c>
      <c r="AT232" s="2">
        <v>0.23466670000000001</v>
      </c>
      <c r="AU232" s="2">
        <v>11.9659367</v>
      </c>
      <c r="AV232" s="2">
        <v>0.87761290000000003</v>
      </c>
      <c r="AW232" s="2">
        <v>0</v>
      </c>
      <c r="AX232" s="2">
        <v>0.31433699999999998</v>
      </c>
      <c r="AY232" s="2">
        <v>1.4187399999999999E-2</v>
      </c>
      <c r="AZ232" s="2">
        <v>20.6</v>
      </c>
      <c r="BA232" s="2">
        <v>0.5</v>
      </c>
      <c r="BB232" s="2">
        <v>1.2080975</v>
      </c>
      <c r="BC232" s="2">
        <v>0.38169170000000002</v>
      </c>
      <c r="BD232" s="2">
        <v>1.0808944</v>
      </c>
      <c r="BE232" s="2">
        <v>12.041376100000001</v>
      </c>
      <c r="BF232" s="2">
        <v>3.9996792999999999</v>
      </c>
      <c r="BG232" s="2">
        <v>0</v>
      </c>
      <c r="BH232" s="2">
        <v>1.4370011</v>
      </c>
      <c r="BI232" s="2">
        <v>1.6700799999999998E-2</v>
      </c>
      <c r="BJ232" s="2">
        <v>20.9</v>
      </c>
      <c r="BK232" s="2">
        <v>0.5</v>
      </c>
      <c r="BL232" s="2">
        <v>1.2066783999999999</v>
      </c>
      <c r="BM232" s="2">
        <v>0.65128920000000001</v>
      </c>
      <c r="BN232" s="2">
        <v>1.0087216000000001</v>
      </c>
      <c r="BO232" s="2">
        <v>12.42694</v>
      </c>
      <c r="BP232" s="2">
        <v>3.7863228000000002</v>
      </c>
      <c r="BQ232" s="2">
        <v>0</v>
      </c>
      <c r="BR232" s="2">
        <v>1.3583651999999999</v>
      </c>
      <c r="BS232" s="2">
        <v>1.6700799999999998E-2</v>
      </c>
      <c r="BT232" s="2">
        <v>20</v>
      </c>
      <c r="BU232" s="2">
        <v>0.5</v>
      </c>
      <c r="BV232" s="2">
        <v>0.7219236</v>
      </c>
      <c r="BW232" s="2">
        <v>0.64811160000000001</v>
      </c>
      <c r="BX232" s="2">
        <v>1.2541928</v>
      </c>
      <c r="BY232" s="2">
        <v>9.1215811000000002</v>
      </c>
      <c r="BZ232" s="2">
        <v>5.8200097</v>
      </c>
      <c r="CA232" s="2">
        <v>0</v>
      </c>
      <c r="CB232" s="2">
        <v>1.9500135000000001</v>
      </c>
      <c r="CC232" s="2">
        <v>1.40085E-2</v>
      </c>
      <c r="CD232" s="2">
        <v>19.7</v>
      </c>
      <c r="CE232" s="2">
        <v>0.5</v>
      </c>
      <c r="CF232" s="2">
        <v>0.70606820000000003</v>
      </c>
      <c r="CG232" s="2">
        <v>0.63813169999999997</v>
      </c>
      <c r="CH232" s="2">
        <v>0.67802229999999997</v>
      </c>
      <c r="CI232" s="2">
        <v>12.180708900000001</v>
      </c>
      <c r="CJ232" s="2">
        <v>3.7164145</v>
      </c>
      <c r="CK232" s="2">
        <v>0</v>
      </c>
      <c r="CL232" s="2">
        <v>1.2877658999999999</v>
      </c>
      <c r="CM232" s="2">
        <v>1.06991E-2</v>
      </c>
      <c r="CO232" t="str">
        <f t="shared" si="307"/>
        <v>TX_Harrison0002</v>
      </c>
      <c r="CP232">
        <f t="shared" si="308"/>
        <v>21.4</v>
      </c>
      <c r="CQ232">
        <f t="shared" si="309"/>
        <v>0.5</v>
      </c>
      <c r="CR232">
        <f t="shared" si="310"/>
        <v>1.2082581999999999</v>
      </c>
      <c r="CS232">
        <f t="shared" si="311"/>
        <v>0.65334530000000002</v>
      </c>
      <c r="CT232">
        <f t="shared" si="312"/>
        <v>1.1011089000000001</v>
      </c>
      <c r="CU232">
        <f t="shared" si="313"/>
        <v>12.4297676</v>
      </c>
      <c r="CV232">
        <f t="shared" si="314"/>
        <v>4.0721784000000003</v>
      </c>
      <c r="CW232">
        <f t="shared" si="315"/>
        <v>0</v>
      </c>
      <c r="CX232">
        <f t="shared" si="316"/>
        <v>1.4631329</v>
      </c>
      <c r="CY232">
        <f t="shared" si="317"/>
        <v>1.66549E-2</v>
      </c>
      <c r="CZ232">
        <f t="shared" si="318"/>
        <v>8.7000000000000082</v>
      </c>
      <c r="DA232">
        <f t="shared" si="319"/>
        <v>0.5</v>
      </c>
      <c r="DB232">
        <f t="shared" si="320"/>
        <v>1.2817583000000006</v>
      </c>
      <c r="DC232">
        <f t="shared" si="321"/>
        <v>0.23227719999999991</v>
      </c>
      <c r="DD232">
        <f t="shared" si="322"/>
        <v>-0.53465410000000024</v>
      </c>
      <c r="DE232">
        <f t="shared" si="323"/>
        <v>2.8183501000000035</v>
      </c>
      <c r="DF232">
        <f t="shared" si="324"/>
        <v>3.5974011999999984</v>
      </c>
      <c r="DG232">
        <f t="shared" si="325"/>
        <v>0</v>
      </c>
      <c r="DH232">
        <f t="shared" si="326"/>
        <v>0.87387999999999999</v>
      </c>
      <c r="DI232">
        <f t="shared" si="327"/>
        <v>-6.4072000000000053E-3</v>
      </c>
      <c r="DJ232">
        <f t="shared" si="328"/>
        <v>0</v>
      </c>
      <c r="DK232">
        <f t="shared" si="329"/>
        <v>0</v>
      </c>
      <c r="DL232">
        <f t="shared" si="330"/>
        <v>-0.49253100000000005</v>
      </c>
      <c r="DM232">
        <f t="shared" si="331"/>
        <v>9.5810799999999974E-2</v>
      </c>
      <c r="DN232">
        <f t="shared" si="332"/>
        <v>0.1549794000000001</v>
      </c>
      <c r="DO232">
        <f t="shared" si="333"/>
        <v>0.38292689999999929</v>
      </c>
      <c r="DP232">
        <f t="shared" si="334"/>
        <v>-0.1004448</v>
      </c>
      <c r="DQ232">
        <f t="shared" si="335"/>
        <v>0</v>
      </c>
      <c r="DR232">
        <f t="shared" si="336"/>
        <v>-1.1224200000000017E-2</v>
      </c>
      <c r="DS232">
        <f t="shared" si="337"/>
        <v>2.8272999999999996E-3</v>
      </c>
      <c r="DT232">
        <f t="shared" si="338"/>
        <v>2.6999999999999993</v>
      </c>
      <c r="DU232">
        <f t="shared" si="339"/>
        <v>0</v>
      </c>
      <c r="DV232">
        <f t="shared" si="340"/>
        <v>8.2502899999999935E-2</v>
      </c>
      <c r="DW232">
        <f t="shared" si="341"/>
        <v>-2.4168100000000026E-2</v>
      </c>
      <c r="DX232">
        <f t="shared" si="342"/>
        <v>6.9112300000000015E-2</v>
      </c>
      <c r="DY232">
        <f t="shared" si="343"/>
        <v>4.4206818999999999</v>
      </c>
      <c r="DZ232">
        <f t="shared" si="344"/>
        <v>-1.5114703</v>
      </c>
      <c r="EA232">
        <f t="shared" si="345"/>
        <v>0</v>
      </c>
      <c r="EB232">
        <f t="shared" si="346"/>
        <v>-0.36599789999999999</v>
      </c>
      <c r="EC232">
        <f t="shared" si="347"/>
        <v>6.4296000000000006E-3</v>
      </c>
      <c r="ED232">
        <f t="shared" si="348"/>
        <v>9.9999999999997868E-2</v>
      </c>
      <c r="EE232">
        <f t="shared" si="349"/>
        <v>0</v>
      </c>
      <c r="EF232">
        <f t="shared" si="350"/>
        <v>-0.48546060000000013</v>
      </c>
      <c r="EG232">
        <f t="shared" si="351"/>
        <v>9.606020000000004E-2</v>
      </c>
      <c r="EH232">
        <f t="shared" si="352"/>
        <v>0.16262460000000001</v>
      </c>
      <c r="EI232">
        <f t="shared" si="353"/>
        <v>0.39551349999999985</v>
      </c>
      <c r="EJ232">
        <f t="shared" si="354"/>
        <v>-7.4160499999999629E-2</v>
      </c>
      <c r="EK232">
        <f t="shared" si="355"/>
        <v>0</v>
      </c>
      <c r="EL232">
        <f t="shared" si="356"/>
        <v>-1.7068000000000083E-3</v>
      </c>
      <c r="EM232">
        <f t="shared" si="357"/>
        <v>2.8272999999999996E-3</v>
      </c>
      <c r="EN232">
        <f t="shared" si="358"/>
        <v>5.4999999999999982</v>
      </c>
      <c r="EO232">
        <f t="shared" si="359"/>
        <v>0</v>
      </c>
      <c r="EP232">
        <f t="shared" si="360"/>
        <v>-0.16827650000000016</v>
      </c>
      <c r="EQ232">
        <f t="shared" si="361"/>
        <v>-4.0791799999999934E-2</v>
      </c>
      <c r="ER232">
        <f t="shared" si="362"/>
        <v>0.86644220000000005</v>
      </c>
      <c r="ES232">
        <f t="shared" si="363"/>
        <v>0.4638308999999996</v>
      </c>
      <c r="ET232">
        <f t="shared" si="364"/>
        <v>3.1945655000000004</v>
      </c>
      <c r="EU232">
        <f t="shared" si="365"/>
        <v>0</v>
      </c>
      <c r="EV232">
        <f t="shared" si="366"/>
        <v>1.1487959000000001</v>
      </c>
      <c r="EW232">
        <f t="shared" si="367"/>
        <v>2.4675000000000009E-3</v>
      </c>
      <c r="EX232">
        <f t="shared" si="368"/>
        <v>0.79999999999999716</v>
      </c>
      <c r="EY232">
        <f t="shared" si="369"/>
        <v>0</v>
      </c>
      <c r="EZ232">
        <f t="shared" si="370"/>
        <v>1.6069999999990259E-4</v>
      </c>
      <c r="FA232">
        <f t="shared" si="371"/>
        <v>0.2716536</v>
      </c>
      <c r="FB232">
        <f t="shared" si="372"/>
        <v>2.0214500000000024E-2</v>
      </c>
      <c r="FC232">
        <f t="shared" si="373"/>
        <v>0.38839149999999911</v>
      </c>
      <c r="FD232">
        <f t="shared" si="374"/>
        <v>7.2499100000000372E-2</v>
      </c>
      <c r="FE232">
        <f t="shared" si="375"/>
        <v>0</v>
      </c>
      <c r="FF232">
        <f t="shared" si="376"/>
        <v>2.6131799999999927E-2</v>
      </c>
      <c r="FG232">
        <f t="shared" si="377"/>
        <v>-4.5899999999998026E-5</v>
      </c>
      <c r="FH232">
        <f t="shared" si="378"/>
        <v>0.5</v>
      </c>
      <c r="FI232">
        <f t="shared" si="379"/>
        <v>0</v>
      </c>
      <c r="FJ232">
        <f t="shared" si="380"/>
        <v>1.5798000000000201E-3</v>
      </c>
      <c r="FK232">
        <f t="shared" si="381"/>
        <v>2.0561000000000051E-3</v>
      </c>
      <c r="FL232">
        <f t="shared" si="382"/>
        <v>9.238729999999995E-2</v>
      </c>
      <c r="FM232">
        <f t="shared" si="383"/>
        <v>2.8275999999998191E-3</v>
      </c>
      <c r="FN232">
        <f t="shared" si="384"/>
        <v>0.2858556000000001</v>
      </c>
      <c r="FO232">
        <f t="shared" si="385"/>
        <v>0</v>
      </c>
      <c r="FP232">
        <f t="shared" si="386"/>
        <v>0.10476770000000002</v>
      </c>
      <c r="FQ232">
        <f t="shared" si="387"/>
        <v>-4.5899999999998026E-5</v>
      </c>
      <c r="FR232">
        <f t="shared" si="388"/>
        <v>1.3999999999999986</v>
      </c>
      <c r="FS232">
        <f t="shared" si="389"/>
        <v>0</v>
      </c>
      <c r="FT232">
        <f t="shared" si="390"/>
        <v>0.48633459999999995</v>
      </c>
      <c r="FU232">
        <f t="shared" si="391"/>
        <v>5.2337000000000078E-3</v>
      </c>
      <c r="FV232">
        <f t="shared" si="392"/>
        <v>-0.15308389999999994</v>
      </c>
      <c r="FW232">
        <f t="shared" si="393"/>
        <v>3.3081864999999997</v>
      </c>
      <c r="FX232">
        <f t="shared" si="394"/>
        <v>-1.7478312999999996</v>
      </c>
      <c r="FY232">
        <f t="shared" si="395"/>
        <v>0</v>
      </c>
      <c r="FZ232">
        <f t="shared" si="396"/>
        <v>-0.48688060000000011</v>
      </c>
      <c r="GA232">
        <f t="shared" si="397"/>
        <v>2.6464000000000001E-3</v>
      </c>
      <c r="GB232">
        <f t="shared" si="398"/>
        <v>1.6999999999999993</v>
      </c>
      <c r="GC232">
        <f t="shared" si="399"/>
        <v>0</v>
      </c>
      <c r="GD232">
        <f t="shared" si="400"/>
        <v>0.50218999999999991</v>
      </c>
      <c r="GE232">
        <f t="shared" si="401"/>
        <v>1.5213600000000049E-2</v>
      </c>
      <c r="GF232">
        <f t="shared" si="402"/>
        <v>0.42308660000000009</v>
      </c>
      <c r="GG232">
        <f t="shared" si="403"/>
        <v>0.24905869999999908</v>
      </c>
      <c r="GH232">
        <f t="shared" si="404"/>
        <v>0.35576390000000035</v>
      </c>
      <c r="GI232">
        <f t="shared" si="405"/>
        <v>0</v>
      </c>
      <c r="GJ232">
        <f t="shared" si="406"/>
        <v>0.17536700000000005</v>
      </c>
      <c r="GK232">
        <f t="shared" si="407"/>
        <v>5.9558000000000007E-3</v>
      </c>
    </row>
    <row r="233" spans="1:193" x14ac:dyDescent="0.25">
      <c r="A233" t="s">
        <v>575</v>
      </c>
      <c r="B233">
        <v>14.8</v>
      </c>
      <c r="C233">
        <v>0.5</v>
      </c>
      <c r="D233">
        <v>3.0240486</v>
      </c>
      <c r="E233">
        <v>0.38762259999999998</v>
      </c>
      <c r="F233">
        <v>1.3099265</v>
      </c>
      <c r="G233">
        <v>4.6035190000000004</v>
      </c>
      <c r="H233">
        <v>2.7845105999999999</v>
      </c>
      <c r="I233">
        <v>1.2235209</v>
      </c>
      <c r="J233">
        <v>1.0277543</v>
      </c>
      <c r="K233">
        <v>5.764E-3</v>
      </c>
      <c r="L233" s="2">
        <v>14.1</v>
      </c>
      <c r="M233" s="2">
        <v>0.5</v>
      </c>
      <c r="N233" s="2">
        <v>2.7120256</v>
      </c>
      <c r="O233" s="2">
        <v>0.36152610000000002</v>
      </c>
      <c r="P233" s="2">
        <v>1.0703670000000001</v>
      </c>
      <c r="Q233" s="2">
        <v>5.2869215000000001</v>
      </c>
      <c r="R233" s="2">
        <v>2.6866853000000002</v>
      </c>
      <c r="S233" s="2">
        <v>0.54353410000000002</v>
      </c>
      <c r="T233" s="2">
        <v>0.98521879999999995</v>
      </c>
      <c r="U233" s="2">
        <v>6.4742999999999997E-3</v>
      </c>
      <c r="V233" s="2">
        <v>14.4</v>
      </c>
      <c r="W233" s="2">
        <v>0.5</v>
      </c>
      <c r="X233" s="2">
        <v>3.3402134999999999</v>
      </c>
      <c r="Y233" s="2">
        <v>0.3411498</v>
      </c>
      <c r="Z233" s="2">
        <v>1.0837813999999999</v>
      </c>
      <c r="AA233" s="2">
        <v>4.8722091000000001</v>
      </c>
      <c r="AB233" s="2">
        <v>2.7221487</v>
      </c>
      <c r="AC233" s="2">
        <v>0.54849840000000005</v>
      </c>
      <c r="AD233" s="2">
        <v>0.99858329999999995</v>
      </c>
      <c r="AE233" s="2">
        <v>6.4742999999999997E-3</v>
      </c>
      <c r="AF233" s="2">
        <v>14.4</v>
      </c>
      <c r="AG233" s="2">
        <v>0.5</v>
      </c>
      <c r="AH233" s="2">
        <v>2.3470627999999998</v>
      </c>
      <c r="AI233" s="2">
        <v>0.45214739999999998</v>
      </c>
      <c r="AJ233" s="2">
        <v>1.7081226</v>
      </c>
      <c r="AK233" s="2">
        <v>3.1409853000000001</v>
      </c>
      <c r="AL233" s="2">
        <v>2.8883247000000001</v>
      </c>
      <c r="AM233" s="2">
        <v>2.4052435999999999</v>
      </c>
      <c r="AN233" s="2">
        <v>1.0417613999999999</v>
      </c>
      <c r="AO233" s="2">
        <v>4.2690999999999996E-3</v>
      </c>
      <c r="AP233" s="2">
        <v>12.2</v>
      </c>
      <c r="AQ233" s="2">
        <v>0.5</v>
      </c>
      <c r="AR233" s="2">
        <v>2.8816546999999999</v>
      </c>
      <c r="AS233" s="2">
        <v>0.32243159999999998</v>
      </c>
      <c r="AT233" s="2">
        <v>0.60697900000000005</v>
      </c>
      <c r="AU233" s="2">
        <v>5.4754180999999997</v>
      </c>
      <c r="AV233" s="2">
        <v>1.8169203</v>
      </c>
      <c r="AW233" s="2">
        <v>0</v>
      </c>
      <c r="AX233" s="2">
        <v>0.6581188</v>
      </c>
      <c r="AY233" s="2">
        <v>4.6363000000000003E-3</v>
      </c>
      <c r="AZ233" s="2">
        <v>13.2</v>
      </c>
      <c r="BA233" s="2">
        <v>0.5</v>
      </c>
      <c r="BB233" s="2">
        <v>2.7045121000000001</v>
      </c>
      <c r="BC233" s="2">
        <v>0.1112247</v>
      </c>
      <c r="BD233" s="2">
        <v>0.91588639999999999</v>
      </c>
      <c r="BE233" s="2">
        <v>5.3107667000000003</v>
      </c>
      <c r="BF233" s="2">
        <v>2.7562513000000002</v>
      </c>
      <c r="BG233" s="2">
        <v>0</v>
      </c>
      <c r="BH233" s="2">
        <v>0.99340260000000002</v>
      </c>
      <c r="BI233" s="2">
        <v>3.8408000000000001E-3</v>
      </c>
      <c r="BJ233" s="2">
        <v>13.7</v>
      </c>
      <c r="BK233" s="2">
        <v>0.5</v>
      </c>
      <c r="BL233" s="2">
        <v>3.3386779</v>
      </c>
      <c r="BM233" s="2">
        <v>0.34803190000000001</v>
      </c>
      <c r="BN233" s="2">
        <v>0.90375830000000001</v>
      </c>
      <c r="BO233" s="2">
        <v>5.1322098</v>
      </c>
      <c r="BP233" s="2">
        <v>2.2014345999999998</v>
      </c>
      <c r="BQ233" s="2">
        <v>0.53708060000000002</v>
      </c>
      <c r="BR233" s="2">
        <v>0.8192661</v>
      </c>
      <c r="BS233" s="2">
        <v>6.4742999999999997E-3</v>
      </c>
      <c r="BT233" s="2">
        <v>13.3</v>
      </c>
      <c r="BU233" s="2">
        <v>0.5</v>
      </c>
      <c r="BV233" s="2">
        <v>2.6668400999999999</v>
      </c>
      <c r="BW233" s="2">
        <v>0.38034279999999998</v>
      </c>
      <c r="BX233" s="2">
        <v>1.1347558</v>
      </c>
      <c r="BY233" s="2">
        <v>4.3043636999999997</v>
      </c>
      <c r="BZ233" s="2">
        <v>2.7078937999999999</v>
      </c>
      <c r="CA233" s="2">
        <v>0.70432030000000001</v>
      </c>
      <c r="CB233" s="2">
        <v>0.97354110000000005</v>
      </c>
      <c r="CC233" s="2">
        <v>5.875E-3</v>
      </c>
      <c r="CD233" s="2">
        <v>11.6</v>
      </c>
      <c r="CE233" s="2">
        <v>0.5</v>
      </c>
      <c r="CF233" s="2">
        <v>0.63400920000000005</v>
      </c>
      <c r="CG233" s="2">
        <v>0.3852428</v>
      </c>
      <c r="CH233" s="2">
        <v>1.0240210999999999</v>
      </c>
      <c r="CI233" s="2">
        <v>5.0764866</v>
      </c>
      <c r="CJ233" s="2">
        <v>2.3858407000000001</v>
      </c>
      <c r="CK233" s="2">
        <v>0.77295720000000001</v>
      </c>
      <c r="CL233" s="2">
        <v>0.87771920000000003</v>
      </c>
      <c r="CM233" s="2">
        <v>1.3062E-3</v>
      </c>
      <c r="CO233" t="str">
        <f t="shared" si="307"/>
        <v>TX_Potter0320</v>
      </c>
      <c r="CP233">
        <f t="shared" si="308"/>
        <v>14.8</v>
      </c>
      <c r="CQ233">
        <f t="shared" si="309"/>
        <v>0.5</v>
      </c>
      <c r="CR233">
        <f t="shared" si="310"/>
        <v>3.0240486</v>
      </c>
      <c r="CS233">
        <f t="shared" si="311"/>
        <v>0.38762259999999998</v>
      </c>
      <c r="CT233">
        <f t="shared" si="312"/>
        <v>1.3099265</v>
      </c>
      <c r="CU233">
        <f t="shared" si="313"/>
        <v>4.6035190000000004</v>
      </c>
      <c r="CV233">
        <f t="shared" si="314"/>
        <v>2.7845105999999999</v>
      </c>
      <c r="CW233">
        <f t="shared" si="315"/>
        <v>1.2235209</v>
      </c>
      <c r="CX233">
        <f t="shared" si="316"/>
        <v>1.0277543</v>
      </c>
      <c r="CY233">
        <f t="shared" si="317"/>
        <v>5.764E-3</v>
      </c>
      <c r="CZ233">
        <f t="shared" si="318"/>
        <v>3.2999999999999936</v>
      </c>
      <c r="DA233">
        <f t="shared" si="319"/>
        <v>0.5</v>
      </c>
      <c r="DB233">
        <f t="shared" si="320"/>
        <v>-0.54334430000000022</v>
      </c>
      <c r="DC233">
        <f t="shared" si="321"/>
        <v>-1.1261099999999913E-2</v>
      </c>
      <c r="DD233">
        <f t="shared" si="322"/>
        <v>-0.72181390000000034</v>
      </c>
      <c r="DE233">
        <f t="shared" si="323"/>
        <v>6.3747277999999969</v>
      </c>
      <c r="DF233">
        <f t="shared" si="324"/>
        <v>0.67392520000000067</v>
      </c>
      <c r="DG233">
        <f t="shared" si="325"/>
        <v>-3.0530121000000006</v>
      </c>
      <c r="DH233">
        <f t="shared" si="326"/>
        <v>0.15333119999999989</v>
      </c>
      <c r="DI233">
        <f t="shared" si="327"/>
        <v>-9.9770000000000067E-4</v>
      </c>
      <c r="DJ233">
        <f t="shared" si="328"/>
        <v>0.70000000000000107</v>
      </c>
      <c r="DK233">
        <f t="shared" si="329"/>
        <v>0</v>
      </c>
      <c r="DL233">
        <f t="shared" si="330"/>
        <v>0.31202299999999994</v>
      </c>
      <c r="DM233">
        <f t="shared" si="331"/>
        <v>2.6096499999999967E-2</v>
      </c>
      <c r="DN233">
        <f t="shared" si="332"/>
        <v>0.23955949999999993</v>
      </c>
      <c r="DO233">
        <f t="shared" si="333"/>
        <v>-0.68340249999999969</v>
      </c>
      <c r="DP233">
        <f t="shared" si="334"/>
        <v>9.7825299999999782E-2</v>
      </c>
      <c r="DQ233">
        <f t="shared" si="335"/>
        <v>0.6799868</v>
      </c>
      <c r="DR233">
        <f t="shared" si="336"/>
        <v>4.2535500000000059E-2</v>
      </c>
      <c r="DS233">
        <f t="shared" si="337"/>
        <v>-7.1029999999999965E-4</v>
      </c>
      <c r="DT233">
        <f t="shared" si="338"/>
        <v>0.40000000000000036</v>
      </c>
      <c r="DU233">
        <f t="shared" si="339"/>
        <v>0</v>
      </c>
      <c r="DV233">
        <f t="shared" si="340"/>
        <v>-0.31616489999999997</v>
      </c>
      <c r="DW233">
        <f t="shared" si="341"/>
        <v>4.6472799999999981E-2</v>
      </c>
      <c r="DX233">
        <f t="shared" si="342"/>
        <v>0.2261451000000001</v>
      </c>
      <c r="DY233">
        <f t="shared" si="343"/>
        <v>-0.26869009999999971</v>
      </c>
      <c r="DZ233">
        <f t="shared" si="344"/>
        <v>6.236189999999997E-2</v>
      </c>
      <c r="EA233">
        <f t="shared" si="345"/>
        <v>0.67502249999999997</v>
      </c>
      <c r="EB233">
        <f t="shared" si="346"/>
        <v>2.9171000000000058E-2</v>
      </c>
      <c r="EC233">
        <f t="shared" si="347"/>
        <v>-7.1029999999999965E-4</v>
      </c>
      <c r="ED233">
        <f t="shared" si="348"/>
        <v>0.40000000000000036</v>
      </c>
      <c r="EE233">
        <f t="shared" si="349"/>
        <v>0</v>
      </c>
      <c r="EF233">
        <f t="shared" si="350"/>
        <v>0.67698580000000019</v>
      </c>
      <c r="EG233">
        <f t="shared" si="351"/>
        <v>-6.4524799999999993E-2</v>
      </c>
      <c r="EH233">
        <f t="shared" si="352"/>
        <v>-0.39819610000000005</v>
      </c>
      <c r="EI233">
        <f t="shared" si="353"/>
        <v>1.4625337000000003</v>
      </c>
      <c r="EJ233">
        <f t="shared" si="354"/>
        <v>-0.10381410000000013</v>
      </c>
      <c r="EK233">
        <f t="shared" si="355"/>
        <v>-1.1817226999999999</v>
      </c>
      <c r="EL233">
        <f t="shared" si="356"/>
        <v>-1.4007099999999939E-2</v>
      </c>
      <c r="EM233">
        <f t="shared" si="357"/>
        <v>1.4949000000000004E-3</v>
      </c>
      <c r="EN233">
        <f t="shared" si="358"/>
        <v>2.6000000000000014</v>
      </c>
      <c r="EO233">
        <f t="shared" si="359"/>
        <v>0</v>
      </c>
      <c r="EP233">
        <f t="shared" si="360"/>
        <v>0.14239390000000007</v>
      </c>
      <c r="EQ233">
        <f t="shared" si="361"/>
        <v>6.5190999999999999E-2</v>
      </c>
      <c r="ER233">
        <f t="shared" si="362"/>
        <v>0.70294749999999995</v>
      </c>
      <c r="ES233">
        <f t="shared" si="363"/>
        <v>-0.87189909999999937</v>
      </c>
      <c r="ET233">
        <f t="shared" si="364"/>
        <v>0.9675902999999999</v>
      </c>
      <c r="EU233">
        <f t="shared" si="365"/>
        <v>1.2235209</v>
      </c>
      <c r="EV233">
        <f t="shared" si="366"/>
        <v>0.36963550000000001</v>
      </c>
      <c r="EW233">
        <f t="shared" si="367"/>
        <v>1.1276999999999997E-3</v>
      </c>
      <c r="EX233">
        <f t="shared" si="368"/>
        <v>1.6000000000000014</v>
      </c>
      <c r="EY233">
        <f t="shared" si="369"/>
        <v>0</v>
      </c>
      <c r="EZ233">
        <f t="shared" si="370"/>
        <v>0.31953649999999989</v>
      </c>
      <c r="FA233">
        <f t="shared" si="371"/>
        <v>0.27639789999999997</v>
      </c>
      <c r="FB233">
        <f t="shared" si="372"/>
        <v>0.3940401</v>
      </c>
      <c r="FC233">
        <f t="shared" si="373"/>
        <v>-0.70724769999999992</v>
      </c>
      <c r="FD233">
        <f t="shared" si="374"/>
        <v>2.8259299999999765E-2</v>
      </c>
      <c r="FE233">
        <f t="shared" si="375"/>
        <v>1.2235209</v>
      </c>
      <c r="FF233">
        <f t="shared" si="376"/>
        <v>3.4351699999999985E-2</v>
      </c>
      <c r="FG233">
        <f t="shared" si="377"/>
        <v>1.9231999999999999E-3</v>
      </c>
      <c r="FH233">
        <f t="shared" si="378"/>
        <v>1.1000000000000014</v>
      </c>
      <c r="FI233">
        <f t="shared" si="379"/>
        <v>0</v>
      </c>
      <c r="FJ233">
        <f t="shared" si="380"/>
        <v>-0.3146293</v>
      </c>
      <c r="FK233">
        <f t="shared" si="381"/>
        <v>3.9590699999999979E-2</v>
      </c>
      <c r="FL233">
        <f t="shared" si="382"/>
        <v>0.40616819999999998</v>
      </c>
      <c r="FM233">
        <f t="shared" si="383"/>
        <v>-0.52869079999999968</v>
      </c>
      <c r="FN233">
        <f t="shared" si="384"/>
        <v>0.58307600000000015</v>
      </c>
      <c r="FO233">
        <f t="shared" si="385"/>
        <v>0.6864403</v>
      </c>
      <c r="FP233">
        <f t="shared" si="386"/>
        <v>0.20848820000000001</v>
      </c>
      <c r="FQ233">
        <f t="shared" si="387"/>
        <v>-7.1029999999999965E-4</v>
      </c>
      <c r="FR233">
        <f t="shared" si="388"/>
        <v>1.5</v>
      </c>
      <c r="FS233">
        <f t="shared" si="389"/>
        <v>0</v>
      </c>
      <c r="FT233">
        <f t="shared" si="390"/>
        <v>0.35720850000000004</v>
      </c>
      <c r="FU233">
        <f t="shared" si="391"/>
        <v>7.2798000000000029E-3</v>
      </c>
      <c r="FV233">
        <f t="shared" si="392"/>
        <v>0.17517070000000001</v>
      </c>
      <c r="FW233">
        <f t="shared" si="393"/>
        <v>0.29915530000000068</v>
      </c>
      <c r="FX233">
        <f t="shared" si="394"/>
        <v>7.661680000000004E-2</v>
      </c>
      <c r="FY233">
        <f t="shared" si="395"/>
        <v>0.51920060000000001</v>
      </c>
      <c r="FZ233">
        <f t="shared" si="396"/>
        <v>5.4213199999999961E-2</v>
      </c>
      <c r="GA233">
        <f t="shared" si="397"/>
        <v>-1.1099999999999999E-4</v>
      </c>
      <c r="GB233">
        <f t="shared" si="398"/>
        <v>3.2000000000000011</v>
      </c>
      <c r="GC233">
        <f t="shared" si="399"/>
        <v>0</v>
      </c>
      <c r="GD233">
        <f t="shared" si="400"/>
        <v>2.3900394</v>
      </c>
      <c r="GE233">
        <f t="shared" si="401"/>
        <v>2.3797999999999875E-3</v>
      </c>
      <c r="GF233">
        <f t="shared" si="402"/>
        <v>0.28590540000000009</v>
      </c>
      <c r="GG233">
        <f t="shared" si="403"/>
        <v>-0.4729675999999996</v>
      </c>
      <c r="GH233">
        <f t="shared" si="404"/>
        <v>0.3986698999999998</v>
      </c>
      <c r="GI233">
        <f t="shared" si="405"/>
        <v>0.45056370000000001</v>
      </c>
      <c r="GJ233">
        <f t="shared" si="406"/>
        <v>0.15003509999999998</v>
      </c>
      <c r="GK233">
        <f t="shared" si="407"/>
        <v>4.4577999999999996E-3</v>
      </c>
    </row>
    <row r="234" spans="1:193" x14ac:dyDescent="0.25">
      <c r="A234" t="s">
        <v>576</v>
      </c>
      <c r="B234">
        <v>23.9</v>
      </c>
      <c r="C234">
        <v>0.5</v>
      </c>
      <c r="D234">
        <v>2.0870943</v>
      </c>
      <c r="E234">
        <v>0.7545193</v>
      </c>
      <c r="F234">
        <v>2.1232815</v>
      </c>
      <c r="G234">
        <v>9.7850903999999996</v>
      </c>
      <c r="H234">
        <v>6.2221684000000002</v>
      </c>
      <c r="I234">
        <v>0.21231149999999999</v>
      </c>
      <c r="J234">
        <v>2.1960373</v>
      </c>
      <c r="K234">
        <v>6.3942100000000002E-2</v>
      </c>
      <c r="L234" s="2">
        <v>23.8</v>
      </c>
      <c r="M234" s="2">
        <v>0.5</v>
      </c>
      <c r="N234" s="2">
        <v>2.0703979000000001</v>
      </c>
      <c r="O234" s="2">
        <v>0.7545193</v>
      </c>
      <c r="P234" s="2">
        <v>2.1126578</v>
      </c>
      <c r="Q234" s="2">
        <v>9.7850903999999996</v>
      </c>
      <c r="R234" s="2">
        <v>6.1962786000000003</v>
      </c>
      <c r="S234" s="2">
        <v>0.20536889999999999</v>
      </c>
      <c r="T234" s="2">
        <v>2.1872942000000002</v>
      </c>
      <c r="U234" s="2">
        <v>6.3942100000000002E-2</v>
      </c>
      <c r="V234" s="2">
        <v>23.6</v>
      </c>
      <c r="W234" s="2">
        <v>0.5</v>
      </c>
      <c r="X234" s="2">
        <v>2.0770341999999999</v>
      </c>
      <c r="Y234" s="2">
        <v>0.74626579999999998</v>
      </c>
      <c r="Z234" s="2">
        <v>2.1185510000000001</v>
      </c>
      <c r="AA234" s="2">
        <v>9.5387038999999998</v>
      </c>
      <c r="AB234" s="2">
        <v>6.2090234999999998</v>
      </c>
      <c r="AC234" s="2">
        <v>0.21122869999999999</v>
      </c>
      <c r="AD234" s="2">
        <v>2.1914587000000001</v>
      </c>
      <c r="AE234" s="2">
        <v>6.3942100000000002E-2</v>
      </c>
      <c r="AF234" s="2">
        <v>23.7</v>
      </c>
      <c r="AG234" s="2">
        <v>0.5</v>
      </c>
      <c r="AH234" s="2">
        <v>2.0636432</v>
      </c>
      <c r="AI234" s="2">
        <v>0.75441930000000001</v>
      </c>
      <c r="AJ234" s="2">
        <v>2.0886942999999998</v>
      </c>
      <c r="AK234" s="2">
        <v>9.7631464000000001</v>
      </c>
      <c r="AL234" s="2">
        <v>6.1522689000000002</v>
      </c>
      <c r="AM234" s="2">
        <v>0.17464740000000001</v>
      </c>
      <c r="AN234" s="2">
        <v>2.1744026999999999</v>
      </c>
      <c r="AO234" s="2">
        <v>6.3942100000000002E-2</v>
      </c>
      <c r="AP234" s="2">
        <v>15.5</v>
      </c>
      <c r="AQ234" s="2">
        <v>0.5</v>
      </c>
      <c r="AR234" s="2">
        <v>1.9501402000000001</v>
      </c>
      <c r="AS234" s="2">
        <v>0.69781879999999996</v>
      </c>
      <c r="AT234" s="2">
        <v>0.64526600000000001</v>
      </c>
      <c r="AU234" s="2">
        <v>8.9794263999999995</v>
      </c>
      <c r="AV234" s="2">
        <v>1.9518949000000001</v>
      </c>
      <c r="AW234" s="2">
        <v>0</v>
      </c>
      <c r="AX234" s="2">
        <v>0.70071170000000005</v>
      </c>
      <c r="AY234" s="2">
        <v>9.1546000000000002E-2</v>
      </c>
      <c r="AZ234" s="2">
        <v>20.7</v>
      </c>
      <c r="BA234" s="2">
        <v>0.5</v>
      </c>
      <c r="BB234" s="2">
        <v>1.3261485</v>
      </c>
      <c r="BC234" s="2">
        <v>0.15046960000000001</v>
      </c>
      <c r="BD234" s="2">
        <v>1.9722883</v>
      </c>
      <c r="BE234" s="2">
        <v>9.1453638000000002</v>
      </c>
      <c r="BF234" s="2">
        <v>5.2107543999999999</v>
      </c>
      <c r="BG234" s="2">
        <v>0.54095850000000001</v>
      </c>
      <c r="BH234" s="2">
        <v>1.8124433</v>
      </c>
      <c r="BI234" s="2">
        <v>6.8843299999999996E-2</v>
      </c>
      <c r="BJ234" s="2">
        <v>23.5</v>
      </c>
      <c r="BK234" s="2">
        <v>0.5</v>
      </c>
      <c r="BL234" s="2">
        <v>2.0123443999999999</v>
      </c>
      <c r="BM234" s="2">
        <v>0.75921609999999995</v>
      </c>
      <c r="BN234" s="2">
        <v>2.0046398999999999</v>
      </c>
      <c r="BO234" s="2">
        <v>10.1536884</v>
      </c>
      <c r="BP234" s="2">
        <v>5.6573872999999999</v>
      </c>
      <c r="BQ234" s="2">
        <v>0.40481430000000002</v>
      </c>
      <c r="BR234" s="2">
        <v>1.9746017</v>
      </c>
      <c r="BS234" s="2">
        <v>5.6170699999999997E-2</v>
      </c>
      <c r="BT234" s="2">
        <v>18.899999999999999</v>
      </c>
      <c r="BU234" s="2">
        <v>0.5</v>
      </c>
      <c r="BV234" s="2">
        <v>0.85074479999999997</v>
      </c>
      <c r="BW234" s="2">
        <v>0.65266919999999995</v>
      </c>
      <c r="BX234" s="2">
        <v>2.1278845999999998</v>
      </c>
      <c r="BY234" s="2">
        <v>5.9629116</v>
      </c>
      <c r="BZ234" s="2">
        <v>6.4442196000000003</v>
      </c>
      <c r="CA234" s="2">
        <v>0</v>
      </c>
      <c r="CB234" s="2">
        <v>2.3105307000000002</v>
      </c>
      <c r="CC234" s="2">
        <v>9.9518200000000001E-2</v>
      </c>
      <c r="CD234" s="2">
        <v>22.2</v>
      </c>
      <c r="CE234" s="2">
        <v>0.5</v>
      </c>
      <c r="CF234" s="2">
        <v>1.2891812</v>
      </c>
      <c r="CG234" s="2">
        <v>0.74416559999999998</v>
      </c>
      <c r="CH234" s="2">
        <v>1.9330144</v>
      </c>
      <c r="CI234" s="2">
        <v>9.9420414000000008</v>
      </c>
      <c r="CJ234" s="2">
        <v>5.4671082000000002</v>
      </c>
      <c r="CK234" s="2">
        <v>0.37906000000000001</v>
      </c>
      <c r="CL234" s="2">
        <v>1.9091534999999999</v>
      </c>
      <c r="CM234" s="2">
        <v>5.5100499999999997E-2</v>
      </c>
      <c r="CO234" t="str">
        <f t="shared" si="307"/>
        <v>TX_Tarrant1002</v>
      </c>
      <c r="CP234">
        <f t="shared" si="308"/>
        <v>23.9</v>
      </c>
      <c r="CQ234">
        <f t="shared" si="309"/>
        <v>0.5</v>
      </c>
      <c r="CR234">
        <f t="shared" si="310"/>
        <v>2.0870943</v>
      </c>
      <c r="CS234">
        <f t="shared" si="311"/>
        <v>0.7545193</v>
      </c>
      <c r="CT234">
        <f t="shared" si="312"/>
        <v>2.1232815</v>
      </c>
      <c r="CU234">
        <f t="shared" si="313"/>
        <v>9.7850903999999996</v>
      </c>
      <c r="CV234">
        <f t="shared" si="314"/>
        <v>6.2221684000000002</v>
      </c>
      <c r="CW234">
        <f t="shared" si="315"/>
        <v>0.21231149999999999</v>
      </c>
      <c r="CX234">
        <f t="shared" si="316"/>
        <v>2.1960373</v>
      </c>
      <c r="CY234">
        <f t="shared" si="317"/>
        <v>6.3942100000000002E-2</v>
      </c>
      <c r="CZ234">
        <f t="shared" si="318"/>
        <v>4.6000000000000085</v>
      </c>
      <c r="DA234">
        <f t="shared" si="319"/>
        <v>0.5</v>
      </c>
      <c r="DB234">
        <f t="shared" si="320"/>
        <v>-0.97002569999999944</v>
      </c>
      <c r="DC234">
        <f t="shared" si="321"/>
        <v>-2.2091400000000205E-2</v>
      </c>
      <c r="DD234">
        <f t="shared" si="322"/>
        <v>0.1400257999999992</v>
      </c>
      <c r="DE234">
        <f t="shared" si="323"/>
        <v>4.7747395000000026</v>
      </c>
      <c r="DF234">
        <f t="shared" si="324"/>
        <v>-0.26624340000000046</v>
      </c>
      <c r="DG234">
        <f t="shared" si="325"/>
        <v>0.42989730000000015</v>
      </c>
      <c r="DH234">
        <f t="shared" si="326"/>
        <v>-0.11166459999999923</v>
      </c>
      <c r="DI234">
        <f t="shared" si="327"/>
        <v>0.11541029999999999</v>
      </c>
      <c r="DJ234">
        <f t="shared" si="328"/>
        <v>9.9999999999997868E-2</v>
      </c>
      <c r="DK234">
        <f t="shared" si="329"/>
        <v>0</v>
      </c>
      <c r="DL234">
        <f t="shared" si="330"/>
        <v>1.6696399999999834E-2</v>
      </c>
      <c r="DM234">
        <f t="shared" si="331"/>
        <v>0</v>
      </c>
      <c r="DN234">
        <f t="shared" si="332"/>
        <v>1.0623700000000014E-2</v>
      </c>
      <c r="DO234">
        <f t="shared" si="333"/>
        <v>0</v>
      </c>
      <c r="DP234">
        <f t="shared" si="334"/>
        <v>2.5889799999999852E-2</v>
      </c>
      <c r="DQ234">
        <f t="shared" si="335"/>
        <v>6.9425999999999932E-3</v>
      </c>
      <c r="DR234">
        <f t="shared" si="336"/>
        <v>8.7430999999997816E-3</v>
      </c>
      <c r="DS234">
        <f t="shared" si="337"/>
        <v>0</v>
      </c>
      <c r="DT234">
        <f t="shared" si="338"/>
        <v>0.29999999999999716</v>
      </c>
      <c r="DU234">
        <f t="shared" si="339"/>
        <v>0</v>
      </c>
      <c r="DV234">
        <f t="shared" si="340"/>
        <v>1.0060100000000016E-2</v>
      </c>
      <c r="DW234">
        <f t="shared" si="341"/>
        <v>8.2535000000000247E-3</v>
      </c>
      <c r="DX234">
        <f t="shared" si="342"/>
        <v>4.7304999999999708E-3</v>
      </c>
      <c r="DY234">
        <f t="shared" si="343"/>
        <v>0.24638649999999984</v>
      </c>
      <c r="DZ234">
        <f t="shared" si="344"/>
        <v>1.3144900000000348E-2</v>
      </c>
      <c r="EA234">
        <f t="shared" si="345"/>
        <v>1.0827999999999949E-3</v>
      </c>
      <c r="EB234">
        <f t="shared" si="346"/>
        <v>4.5785999999998772E-3</v>
      </c>
      <c r="EC234">
        <f t="shared" si="347"/>
        <v>0</v>
      </c>
      <c r="ED234">
        <f t="shared" si="348"/>
        <v>0.19999999999999929</v>
      </c>
      <c r="EE234">
        <f t="shared" si="349"/>
        <v>0</v>
      </c>
      <c r="EF234">
        <f t="shared" si="350"/>
        <v>2.3451099999999947E-2</v>
      </c>
      <c r="EG234">
        <f t="shared" si="351"/>
        <v>9.9999999999988987E-5</v>
      </c>
      <c r="EH234">
        <f t="shared" si="352"/>
        <v>3.4587200000000262E-2</v>
      </c>
      <c r="EI234">
        <f t="shared" si="353"/>
        <v>2.1943999999999519E-2</v>
      </c>
      <c r="EJ234">
        <f t="shared" si="354"/>
        <v>6.9899500000000003E-2</v>
      </c>
      <c r="EK234">
        <f t="shared" si="355"/>
        <v>3.7664099999999978E-2</v>
      </c>
      <c r="EL234">
        <f t="shared" si="356"/>
        <v>2.1634600000000059E-2</v>
      </c>
      <c r="EM234">
        <f t="shared" si="357"/>
        <v>0</v>
      </c>
      <c r="EN234">
        <f t="shared" si="358"/>
        <v>8.3999999999999986</v>
      </c>
      <c r="EO234">
        <f t="shared" si="359"/>
        <v>0</v>
      </c>
      <c r="EP234">
        <f t="shared" si="360"/>
        <v>0.13695409999999986</v>
      </c>
      <c r="EQ234">
        <f t="shared" si="361"/>
        <v>5.6700500000000043E-2</v>
      </c>
      <c r="ER234">
        <f t="shared" si="362"/>
        <v>1.4780155000000001</v>
      </c>
      <c r="ES234">
        <f t="shared" si="363"/>
        <v>0.80566400000000016</v>
      </c>
      <c r="ET234">
        <f t="shared" si="364"/>
        <v>4.2702735000000001</v>
      </c>
      <c r="EU234">
        <f t="shared" si="365"/>
        <v>0.21231149999999999</v>
      </c>
      <c r="EV234">
        <f t="shared" si="366"/>
        <v>1.4953255999999999</v>
      </c>
      <c r="EW234">
        <f t="shared" si="367"/>
        <v>-2.7603900000000001E-2</v>
      </c>
      <c r="EX234">
        <f t="shared" si="368"/>
        <v>3.1999999999999993</v>
      </c>
      <c r="EY234">
        <f t="shared" si="369"/>
        <v>0</v>
      </c>
      <c r="EZ234">
        <f t="shared" si="370"/>
        <v>0.76094580000000001</v>
      </c>
      <c r="FA234">
        <f t="shared" si="371"/>
        <v>0.60404970000000002</v>
      </c>
      <c r="FB234">
        <f t="shared" si="372"/>
        <v>0.15099320000000005</v>
      </c>
      <c r="FC234">
        <f t="shared" si="373"/>
        <v>0.63972659999999948</v>
      </c>
      <c r="FD234">
        <f t="shared" si="374"/>
        <v>1.0114140000000003</v>
      </c>
      <c r="FE234">
        <f t="shared" si="375"/>
        <v>-0.32864700000000002</v>
      </c>
      <c r="FF234">
        <f t="shared" si="376"/>
        <v>0.38359399999999999</v>
      </c>
      <c r="FG234">
        <f t="shared" si="377"/>
        <v>-4.9011999999999944E-3</v>
      </c>
      <c r="FH234">
        <f t="shared" si="378"/>
        <v>0.39999999999999858</v>
      </c>
      <c r="FI234">
        <f t="shared" si="379"/>
        <v>0</v>
      </c>
      <c r="FJ234">
        <f t="shared" si="380"/>
        <v>7.4749900000000036E-2</v>
      </c>
      <c r="FK234">
        <f t="shared" si="381"/>
        <v>-4.6967999999999455E-3</v>
      </c>
      <c r="FL234">
        <f t="shared" si="382"/>
        <v>0.11864160000000012</v>
      </c>
      <c r="FM234">
        <f t="shared" si="383"/>
        <v>-0.36859800000000043</v>
      </c>
      <c r="FN234">
        <f t="shared" si="384"/>
        <v>0.56478110000000026</v>
      </c>
      <c r="FO234">
        <f t="shared" si="385"/>
        <v>-0.19250280000000003</v>
      </c>
      <c r="FP234">
        <f t="shared" si="386"/>
        <v>0.22143559999999995</v>
      </c>
      <c r="FQ234">
        <f t="shared" si="387"/>
        <v>7.7714000000000047E-3</v>
      </c>
      <c r="FR234">
        <f t="shared" si="388"/>
        <v>5</v>
      </c>
      <c r="FS234">
        <f t="shared" si="389"/>
        <v>0</v>
      </c>
      <c r="FT234">
        <f t="shared" si="390"/>
        <v>1.2363495</v>
      </c>
      <c r="FU234">
        <f t="shared" si="391"/>
        <v>0.10185010000000005</v>
      </c>
      <c r="FV234">
        <f t="shared" si="392"/>
        <v>-4.6030999999997491E-3</v>
      </c>
      <c r="FW234">
        <f t="shared" si="393"/>
        <v>3.8221787999999997</v>
      </c>
      <c r="FX234">
        <f t="shared" si="394"/>
        <v>-0.22205120000000012</v>
      </c>
      <c r="FY234">
        <f t="shared" si="395"/>
        <v>0.21231149999999999</v>
      </c>
      <c r="FZ234">
        <f t="shared" si="396"/>
        <v>-0.11449340000000019</v>
      </c>
      <c r="GA234">
        <f t="shared" si="397"/>
        <v>-3.5576099999999999E-2</v>
      </c>
      <c r="GB234">
        <f t="shared" si="398"/>
        <v>1.6999999999999993</v>
      </c>
      <c r="GC234">
        <f t="shared" si="399"/>
        <v>0</v>
      </c>
      <c r="GD234">
        <f t="shared" si="400"/>
        <v>0.79791309999999993</v>
      </c>
      <c r="GE234">
        <f t="shared" si="401"/>
        <v>1.0353700000000021E-2</v>
      </c>
      <c r="GF234">
        <f t="shared" si="402"/>
        <v>0.19026710000000002</v>
      </c>
      <c r="GG234">
        <f t="shared" si="403"/>
        <v>-0.15695100000000117</v>
      </c>
      <c r="GH234">
        <f t="shared" si="404"/>
        <v>0.75506019999999996</v>
      </c>
      <c r="GI234">
        <f t="shared" si="405"/>
        <v>-0.16674850000000002</v>
      </c>
      <c r="GJ234">
        <f t="shared" si="406"/>
        <v>0.28688380000000002</v>
      </c>
      <c r="GK234">
        <f t="shared" si="407"/>
        <v>8.841600000000005E-3</v>
      </c>
    </row>
    <row r="235" spans="1:193" x14ac:dyDescent="0.25">
      <c r="A235" t="s">
        <v>577</v>
      </c>
      <c r="B235">
        <v>24.6</v>
      </c>
      <c r="C235">
        <v>0.5</v>
      </c>
      <c r="D235">
        <v>1.4774185</v>
      </c>
      <c r="E235">
        <v>0.9368474</v>
      </c>
      <c r="F235">
        <v>2.3434935000000001</v>
      </c>
      <c r="G235">
        <v>10.1619606</v>
      </c>
      <c r="H235">
        <v>6.3172426000000002</v>
      </c>
      <c r="I235">
        <v>0.5805785</v>
      </c>
      <c r="J235">
        <v>2.2055479999999998</v>
      </c>
      <c r="K235">
        <v>7.6911199999999999E-2</v>
      </c>
      <c r="L235" s="2">
        <v>24.4</v>
      </c>
      <c r="M235" s="2">
        <v>0.5</v>
      </c>
      <c r="N235" s="2">
        <v>1.4549536999999999</v>
      </c>
      <c r="O235" s="2">
        <v>0.9368474</v>
      </c>
      <c r="P235" s="2">
        <v>2.3254027000000002</v>
      </c>
      <c r="Q235" s="2">
        <v>10.1619606</v>
      </c>
      <c r="R235" s="2">
        <v>6.2764230000000003</v>
      </c>
      <c r="S235" s="2">
        <v>0.56592679999999995</v>
      </c>
      <c r="T235" s="2">
        <v>2.1920657000000001</v>
      </c>
      <c r="U235" s="2">
        <v>7.6911199999999999E-2</v>
      </c>
      <c r="V235" s="2">
        <v>24.2</v>
      </c>
      <c r="W235" s="2">
        <v>0.5</v>
      </c>
      <c r="X235" s="2">
        <v>1.4697408999999999</v>
      </c>
      <c r="Y235" s="2">
        <v>0.92435440000000002</v>
      </c>
      <c r="Z235" s="2">
        <v>2.3352236999999998</v>
      </c>
      <c r="AA235" s="2">
        <v>9.8703537000000008</v>
      </c>
      <c r="AB235" s="2">
        <v>6.2962183999999999</v>
      </c>
      <c r="AC235" s="2">
        <v>0.577793</v>
      </c>
      <c r="AD235" s="2">
        <v>2.1982664999999999</v>
      </c>
      <c r="AE235" s="2">
        <v>7.6911199999999999E-2</v>
      </c>
      <c r="AF235" s="2">
        <v>24.1</v>
      </c>
      <c r="AG235" s="2">
        <v>0.5</v>
      </c>
      <c r="AH235" s="2">
        <v>1.460124</v>
      </c>
      <c r="AI235" s="2">
        <v>0.93664340000000001</v>
      </c>
      <c r="AJ235" s="2">
        <v>2.2639312999999999</v>
      </c>
      <c r="AK235" s="2">
        <v>10.1360083</v>
      </c>
      <c r="AL235" s="2">
        <v>6.1836156999999998</v>
      </c>
      <c r="AM235" s="2">
        <v>0.47068939999999998</v>
      </c>
      <c r="AN235" s="2">
        <v>2.168371</v>
      </c>
      <c r="AO235" s="2">
        <v>7.6911199999999999E-2</v>
      </c>
      <c r="AP235" s="2">
        <v>16.3</v>
      </c>
      <c r="AQ235" s="2">
        <v>0.5</v>
      </c>
      <c r="AR235" s="2">
        <v>1.4214869000000001</v>
      </c>
      <c r="AS235" s="2">
        <v>0.85751699999999997</v>
      </c>
      <c r="AT235" s="2">
        <v>0.79766009999999998</v>
      </c>
      <c r="AU235" s="2">
        <v>9.6726159999999997</v>
      </c>
      <c r="AV235" s="2">
        <v>1.8960014999999999</v>
      </c>
      <c r="AW235" s="2">
        <v>0.46666380000000002</v>
      </c>
      <c r="AX235" s="2">
        <v>0.65622899999999995</v>
      </c>
      <c r="AY235" s="2">
        <v>7.6732900000000007E-2</v>
      </c>
      <c r="AZ235" s="2">
        <v>21</v>
      </c>
      <c r="BA235" s="2">
        <v>0.5</v>
      </c>
      <c r="BB235" s="2">
        <v>1.2778248999999999</v>
      </c>
      <c r="BC235" s="2">
        <v>0.1514018</v>
      </c>
      <c r="BD235" s="2">
        <v>2.0583567999999999</v>
      </c>
      <c r="BE235" s="2">
        <v>8.9929781000000002</v>
      </c>
      <c r="BF235" s="2">
        <v>5.5855588999999997</v>
      </c>
      <c r="BG235" s="2">
        <v>0.45431260000000001</v>
      </c>
      <c r="BH235" s="2">
        <v>1.9584303000000001</v>
      </c>
      <c r="BI235" s="2">
        <v>8.3734199999999995E-2</v>
      </c>
      <c r="BJ235" s="2">
        <v>23.8</v>
      </c>
      <c r="BK235" s="2">
        <v>0.5</v>
      </c>
      <c r="BL235" s="2">
        <v>1.8158962000000001</v>
      </c>
      <c r="BM235" s="2">
        <v>0.76279540000000001</v>
      </c>
      <c r="BN235" s="2">
        <v>2.0739893999999999</v>
      </c>
      <c r="BO235" s="2">
        <v>10.3300009</v>
      </c>
      <c r="BP235" s="2">
        <v>5.8556413999999997</v>
      </c>
      <c r="BQ235" s="2">
        <v>0.40303949999999999</v>
      </c>
      <c r="BR235" s="2">
        <v>2.0508753999999998</v>
      </c>
      <c r="BS235" s="2">
        <v>7.4322399999999997E-2</v>
      </c>
      <c r="BT235" s="2">
        <v>19.399999999999999</v>
      </c>
      <c r="BU235" s="2">
        <v>0.5</v>
      </c>
      <c r="BV235" s="2">
        <v>0.95478629999999998</v>
      </c>
      <c r="BW235" s="2">
        <v>0.68636050000000004</v>
      </c>
      <c r="BX235" s="2">
        <v>2.0503528000000002</v>
      </c>
      <c r="BY235" s="2">
        <v>6.7686719999999996</v>
      </c>
      <c r="BZ235" s="2">
        <v>6.2333645999999998</v>
      </c>
      <c r="CA235" s="2">
        <v>0</v>
      </c>
      <c r="CB235" s="2">
        <v>2.2257012999999999</v>
      </c>
      <c r="CC235" s="2">
        <v>7.4539800000000003E-2</v>
      </c>
      <c r="CD235" s="2">
        <v>22.5</v>
      </c>
      <c r="CE235" s="2">
        <v>0.5</v>
      </c>
      <c r="CF235" s="2">
        <v>1.0780160000000001</v>
      </c>
      <c r="CG235" s="2">
        <v>0.76270329999999997</v>
      </c>
      <c r="CH235" s="2">
        <v>1.9809378</v>
      </c>
      <c r="CI235" s="2">
        <v>10.351448100000001</v>
      </c>
      <c r="CJ235" s="2">
        <v>5.3778834</v>
      </c>
      <c r="CK235" s="2">
        <v>0.57713000000000003</v>
      </c>
      <c r="CL235" s="2">
        <v>1.8624883999999999</v>
      </c>
      <c r="CM235" s="2">
        <v>7.1848099999999998E-2</v>
      </c>
      <c r="CO235" t="str">
        <f t="shared" si="307"/>
        <v>TX_Tarrant1006</v>
      </c>
      <c r="CP235">
        <f t="shared" si="308"/>
        <v>24.6</v>
      </c>
      <c r="CQ235">
        <f t="shared" si="309"/>
        <v>0.5</v>
      </c>
      <c r="CR235">
        <f t="shared" si="310"/>
        <v>1.4774185</v>
      </c>
      <c r="CS235">
        <f t="shared" si="311"/>
        <v>0.9368474</v>
      </c>
      <c r="CT235">
        <f t="shared" si="312"/>
        <v>2.3434935000000001</v>
      </c>
      <c r="CU235">
        <f t="shared" si="313"/>
        <v>10.1619606</v>
      </c>
      <c r="CV235">
        <f t="shared" si="314"/>
        <v>6.3172426000000002</v>
      </c>
      <c r="CW235">
        <f t="shared" si="315"/>
        <v>0.5805785</v>
      </c>
      <c r="CX235">
        <f t="shared" si="316"/>
        <v>2.2055479999999998</v>
      </c>
      <c r="CY235">
        <f t="shared" si="317"/>
        <v>7.6911199999999999E-2</v>
      </c>
      <c r="CZ235">
        <f t="shared" si="318"/>
        <v>3.4999999999999893</v>
      </c>
      <c r="DA235">
        <f t="shared" si="319"/>
        <v>0.5</v>
      </c>
      <c r="DB235">
        <f t="shared" si="320"/>
        <v>0.59089940000000019</v>
      </c>
      <c r="DC235">
        <f t="shared" si="321"/>
        <v>-0.53930859999999958</v>
      </c>
      <c r="DD235">
        <f t="shared" si="322"/>
        <v>-0.51859990000000122</v>
      </c>
      <c r="DE235">
        <f t="shared" si="323"/>
        <v>5.1503134999999984</v>
      </c>
      <c r="DF235">
        <f t="shared" si="324"/>
        <v>-0.51599130000000226</v>
      </c>
      <c r="DG235">
        <f t="shared" si="325"/>
        <v>-0.54849439999999994</v>
      </c>
      <c r="DH235">
        <f t="shared" si="326"/>
        <v>-0.12640839999999942</v>
      </c>
      <c r="DI235">
        <f t="shared" si="327"/>
        <v>7.3532600000000004E-2</v>
      </c>
      <c r="DJ235">
        <f t="shared" si="328"/>
        <v>0.20000000000000284</v>
      </c>
      <c r="DK235">
        <f t="shared" si="329"/>
        <v>0</v>
      </c>
      <c r="DL235">
        <f t="shared" si="330"/>
        <v>2.2464800000000062E-2</v>
      </c>
      <c r="DM235">
        <f t="shared" si="331"/>
        <v>0</v>
      </c>
      <c r="DN235">
        <f t="shared" si="332"/>
        <v>1.8090799999999962E-2</v>
      </c>
      <c r="DO235">
        <f t="shared" si="333"/>
        <v>0</v>
      </c>
      <c r="DP235">
        <f t="shared" si="334"/>
        <v>4.0819599999999845E-2</v>
      </c>
      <c r="DQ235">
        <f t="shared" si="335"/>
        <v>1.4651700000000045E-2</v>
      </c>
      <c r="DR235">
        <f t="shared" si="336"/>
        <v>1.3482299999999725E-2</v>
      </c>
      <c r="DS235">
        <f t="shared" si="337"/>
        <v>0</v>
      </c>
      <c r="DT235">
        <f t="shared" si="338"/>
        <v>0.40000000000000213</v>
      </c>
      <c r="DU235">
        <f t="shared" si="339"/>
        <v>0</v>
      </c>
      <c r="DV235">
        <f t="shared" si="340"/>
        <v>7.6776000000000622E-3</v>
      </c>
      <c r="DW235">
        <f t="shared" si="341"/>
        <v>1.2492999999999976E-2</v>
      </c>
      <c r="DX235">
        <f t="shared" si="342"/>
        <v>8.2698000000003269E-3</v>
      </c>
      <c r="DY235">
        <f t="shared" si="343"/>
        <v>0.29160689999999967</v>
      </c>
      <c r="DZ235">
        <f t="shared" si="344"/>
        <v>2.102420000000027E-2</v>
      </c>
      <c r="EA235">
        <f t="shared" si="345"/>
        <v>2.7854999999999963E-3</v>
      </c>
      <c r="EB235">
        <f t="shared" si="346"/>
        <v>7.2814999999999408E-3</v>
      </c>
      <c r="EC235">
        <f t="shared" si="347"/>
        <v>0</v>
      </c>
      <c r="ED235">
        <f t="shared" si="348"/>
        <v>0.5</v>
      </c>
      <c r="EE235">
        <f t="shared" si="349"/>
        <v>0</v>
      </c>
      <c r="EF235">
        <f t="shared" si="350"/>
        <v>1.729449999999999E-2</v>
      </c>
      <c r="EG235">
        <f t="shared" si="351"/>
        <v>2.0399999999998197E-4</v>
      </c>
      <c r="EH235">
        <f t="shared" si="352"/>
        <v>7.9562200000000249E-2</v>
      </c>
      <c r="EI235">
        <f t="shared" si="353"/>
        <v>2.595230000000015E-2</v>
      </c>
      <c r="EJ235">
        <f t="shared" si="354"/>
        <v>0.13362690000000033</v>
      </c>
      <c r="EK235">
        <f t="shared" si="355"/>
        <v>0.10988910000000002</v>
      </c>
      <c r="EL235">
        <f t="shared" si="356"/>
        <v>3.7176999999999794E-2</v>
      </c>
      <c r="EM235">
        <f t="shared" si="357"/>
        <v>0</v>
      </c>
      <c r="EN235">
        <f t="shared" si="358"/>
        <v>8.3000000000000007</v>
      </c>
      <c r="EO235">
        <f t="shared" si="359"/>
        <v>0</v>
      </c>
      <c r="EP235">
        <f t="shared" si="360"/>
        <v>5.5931599999999859E-2</v>
      </c>
      <c r="EQ235">
        <f t="shared" si="361"/>
        <v>7.9330400000000023E-2</v>
      </c>
      <c r="ER235">
        <f t="shared" si="362"/>
        <v>1.5458334000000002</v>
      </c>
      <c r="ES235">
        <f t="shared" si="363"/>
        <v>0.4893446000000008</v>
      </c>
      <c r="ET235">
        <f t="shared" si="364"/>
        <v>4.4212411000000005</v>
      </c>
      <c r="EU235">
        <f t="shared" si="365"/>
        <v>0.11391469999999998</v>
      </c>
      <c r="EV235">
        <f t="shared" si="366"/>
        <v>1.5493189999999999</v>
      </c>
      <c r="EW235">
        <f t="shared" si="367"/>
        <v>1.7829999999999235E-4</v>
      </c>
      <c r="EX235">
        <f t="shared" si="368"/>
        <v>3.6000000000000014</v>
      </c>
      <c r="EY235">
        <f t="shared" si="369"/>
        <v>0</v>
      </c>
      <c r="EZ235">
        <f t="shared" si="370"/>
        <v>0.19959360000000004</v>
      </c>
      <c r="FA235">
        <f t="shared" si="371"/>
        <v>0.78544559999999997</v>
      </c>
      <c r="FB235">
        <f t="shared" si="372"/>
        <v>0.28513670000000024</v>
      </c>
      <c r="FC235">
        <f t="shared" si="373"/>
        <v>1.1689825000000003</v>
      </c>
      <c r="FD235">
        <f t="shared" si="374"/>
        <v>0.73168370000000049</v>
      </c>
      <c r="FE235">
        <f t="shared" si="375"/>
        <v>0.12626589999999999</v>
      </c>
      <c r="FF235">
        <f t="shared" si="376"/>
        <v>0.24711769999999977</v>
      </c>
      <c r="FG235">
        <f t="shared" si="377"/>
        <v>-6.8229999999999957E-3</v>
      </c>
      <c r="FH235">
        <f t="shared" si="378"/>
        <v>0.80000000000000071</v>
      </c>
      <c r="FI235">
        <f t="shared" si="379"/>
        <v>0</v>
      </c>
      <c r="FJ235">
        <f t="shared" si="380"/>
        <v>-0.3384777000000001</v>
      </c>
      <c r="FK235">
        <f t="shared" si="381"/>
        <v>0.17405199999999998</v>
      </c>
      <c r="FL235">
        <f t="shared" si="382"/>
        <v>0.26950410000000025</v>
      </c>
      <c r="FM235">
        <f t="shared" si="383"/>
        <v>-0.16804029999999948</v>
      </c>
      <c r="FN235">
        <f t="shared" si="384"/>
        <v>0.46160120000000049</v>
      </c>
      <c r="FO235">
        <f t="shared" si="385"/>
        <v>0.177539</v>
      </c>
      <c r="FP235">
        <f t="shared" si="386"/>
        <v>0.15467260000000005</v>
      </c>
      <c r="FQ235">
        <f t="shared" si="387"/>
        <v>2.5888000000000022E-3</v>
      </c>
      <c r="FR235">
        <f t="shared" si="388"/>
        <v>5.2000000000000028</v>
      </c>
      <c r="FS235">
        <f t="shared" si="389"/>
        <v>0</v>
      </c>
      <c r="FT235">
        <f t="shared" si="390"/>
        <v>0.52263219999999999</v>
      </c>
      <c r="FU235">
        <f t="shared" si="391"/>
        <v>0.25048689999999996</v>
      </c>
      <c r="FV235">
        <f t="shared" si="392"/>
        <v>0.29314069999999992</v>
      </c>
      <c r="FW235">
        <f t="shared" si="393"/>
        <v>3.3932886000000009</v>
      </c>
      <c r="FX235">
        <f t="shared" si="394"/>
        <v>8.3878000000000341E-2</v>
      </c>
      <c r="FY235">
        <f t="shared" si="395"/>
        <v>0.5805785</v>
      </c>
      <c r="FZ235">
        <f t="shared" si="396"/>
        <v>-2.0153300000000041E-2</v>
      </c>
      <c r="GA235">
        <f t="shared" si="397"/>
        <v>2.3713999999999957E-3</v>
      </c>
      <c r="GB235">
        <f t="shared" si="398"/>
        <v>2.1000000000000014</v>
      </c>
      <c r="GC235">
        <f t="shared" si="399"/>
        <v>0</v>
      </c>
      <c r="GD235">
        <f t="shared" si="400"/>
        <v>0.39940249999999988</v>
      </c>
      <c r="GE235">
        <f t="shared" si="401"/>
        <v>0.17414410000000002</v>
      </c>
      <c r="GF235">
        <f t="shared" si="402"/>
        <v>0.36255570000000015</v>
      </c>
      <c r="GG235">
        <f t="shared" si="403"/>
        <v>-0.18948750000000025</v>
      </c>
      <c r="GH235">
        <f t="shared" si="404"/>
        <v>0.93935920000000017</v>
      </c>
      <c r="GI235">
        <f t="shared" si="405"/>
        <v>3.4484999999999655E-3</v>
      </c>
      <c r="GJ235">
        <f t="shared" si="406"/>
        <v>0.34305959999999991</v>
      </c>
      <c r="GK235">
        <f t="shared" si="407"/>
        <v>5.0631000000000009E-3</v>
      </c>
    </row>
    <row r="236" spans="1:193" x14ac:dyDescent="0.25">
      <c r="A236" t="s">
        <v>578</v>
      </c>
      <c r="B236">
        <v>21.1</v>
      </c>
      <c r="C236">
        <v>0.5</v>
      </c>
      <c r="D236">
        <v>3.1074245</v>
      </c>
      <c r="E236">
        <v>0.56146790000000002</v>
      </c>
      <c r="F236">
        <v>1.6036733000000001</v>
      </c>
      <c r="G236">
        <v>8.5793666999999996</v>
      </c>
      <c r="H236">
        <v>4.9199162000000003</v>
      </c>
      <c r="I236">
        <v>0.15449499999999999</v>
      </c>
      <c r="J236">
        <v>1.6232551</v>
      </c>
      <c r="K236">
        <v>0.11706809999999999</v>
      </c>
      <c r="L236" s="2">
        <v>21</v>
      </c>
      <c r="M236" s="2">
        <v>0.5</v>
      </c>
      <c r="N236" s="2">
        <v>3.0961710999999998</v>
      </c>
      <c r="O236" s="2">
        <v>0.56146790000000002</v>
      </c>
      <c r="P236" s="2">
        <v>1.5921438999999999</v>
      </c>
      <c r="Q236" s="2">
        <v>8.5793666999999996</v>
      </c>
      <c r="R236" s="2">
        <v>4.8862591000000002</v>
      </c>
      <c r="S236" s="2">
        <v>0.1521004</v>
      </c>
      <c r="T236" s="2">
        <v>1.6120627000000001</v>
      </c>
      <c r="U236" s="2">
        <v>0.11706809999999999</v>
      </c>
      <c r="V236" s="2">
        <v>20.8</v>
      </c>
      <c r="W236" s="2">
        <v>0.5</v>
      </c>
      <c r="X236" s="2">
        <v>3.0940316000000001</v>
      </c>
      <c r="Y236" s="2">
        <v>0.54200709999999996</v>
      </c>
      <c r="Z236" s="2">
        <v>1.5995854</v>
      </c>
      <c r="AA236" s="2">
        <v>8.2695340999999996</v>
      </c>
      <c r="AB236" s="2">
        <v>4.9080633999999996</v>
      </c>
      <c r="AC236" s="2">
        <v>0.15341360000000001</v>
      </c>
      <c r="AD236" s="2">
        <v>1.6194066</v>
      </c>
      <c r="AE236" s="2">
        <v>0.11706809999999999</v>
      </c>
      <c r="AF236" s="2">
        <v>21.1</v>
      </c>
      <c r="AG236" s="2">
        <v>0.5</v>
      </c>
      <c r="AH236" s="2">
        <v>3.1056759</v>
      </c>
      <c r="AI236" s="2">
        <v>0.56133129999999998</v>
      </c>
      <c r="AJ236" s="2">
        <v>1.5926355000000001</v>
      </c>
      <c r="AK236" s="2">
        <v>8.5764809</v>
      </c>
      <c r="AL236" s="2">
        <v>4.9010161999999999</v>
      </c>
      <c r="AM236" s="2">
        <v>0.1377169</v>
      </c>
      <c r="AN236" s="2">
        <v>1.6185461999999999</v>
      </c>
      <c r="AO236" s="2">
        <v>0.11706809999999999</v>
      </c>
      <c r="AP236" s="2">
        <v>16.100000000000001</v>
      </c>
      <c r="AQ236" s="2">
        <v>0.5</v>
      </c>
      <c r="AR236" s="2">
        <v>3.1163618999999998</v>
      </c>
      <c r="AS236" s="2">
        <v>0.51035969999999997</v>
      </c>
      <c r="AT236" s="2">
        <v>0.73978869999999997</v>
      </c>
      <c r="AU236" s="2">
        <v>7.8434448000000003</v>
      </c>
      <c r="AV236" s="2">
        <v>2.3299248000000001</v>
      </c>
      <c r="AW236" s="2">
        <v>0</v>
      </c>
      <c r="AX236" s="2">
        <v>0.79269279999999998</v>
      </c>
      <c r="AY236" s="2">
        <v>0.27212629999999999</v>
      </c>
      <c r="AZ236" s="2">
        <v>19.8</v>
      </c>
      <c r="BA236" s="2">
        <v>0.5</v>
      </c>
      <c r="BB236" s="2">
        <v>3.2131742999999999</v>
      </c>
      <c r="BC236" s="2">
        <v>0.1252325</v>
      </c>
      <c r="BD236" s="2">
        <v>1.5275133999999999</v>
      </c>
      <c r="BE236" s="2">
        <v>7.8198198999999997</v>
      </c>
      <c r="BF236" s="2">
        <v>4.8817133999999998</v>
      </c>
      <c r="BG236" s="2">
        <v>0</v>
      </c>
      <c r="BH236" s="2">
        <v>1.6197478999999999</v>
      </c>
      <c r="BI236" s="2">
        <v>0.14486869999999999</v>
      </c>
      <c r="BJ236" s="2">
        <v>20.399999999999999</v>
      </c>
      <c r="BK236" s="2">
        <v>0.5</v>
      </c>
      <c r="BL236" s="2">
        <v>3.1733487</v>
      </c>
      <c r="BM236" s="2">
        <v>0.52706339999999996</v>
      </c>
      <c r="BN236" s="2">
        <v>1.5041156</v>
      </c>
      <c r="BO236" s="2">
        <v>8.1234673999999991</v>
      </c>
      <c r="BP236" s="2">
        <v>4.7860847</v>
      </c>
      <c r="BQ236" s="2">
        <v>0</v>
      </c>
      <c r="BR236" s="2">
        <v>1.5999382</v>
      </c>
      <c r="BS236" s="2">
        <v>0.21939020000000001</v>
      </c>
      <c r="BT236" s="2">
        <v>18.5</v>
      </c>
      <c r="BU236" s="2">
        <v>0.5</v>
      </c>
      <c r="BV236" s="2">
        <v>2.1687460000000001</v>
      </c>
      <c r="BW236" s="2">
        <v>0.50334500000000004</v>
      </c>
      <c r="BX236" s="2">
        <v>1.7031463</v>
      </c>
      <c r="BY236" s="2">
        <v>6.1712436999999998</v>
      </c>
      <c r="BZ236" s="2">
        <v>5.3753013999999997</v>
      </c>
      <c r="CA236" s="2">
        <v>0</v>
      </c>
      <c r="CB236" s="2">
        <v>1.8222244000000001</v>
      </c>
      <c r="CC236" s="2">
        <v>0.3317522</v>
      </c>
      <c r="CD236" s="2">
        <v>18.100000000000001</v>
      </c>
      <c r="CE236" s="2">
        <v>0.5</v>
      </c>
      <c r="CF236" s="2">
        <v>1.2392202999999999</v>
      </c>
      <c r="CG236" s="2">
        <v>0.55817559999999999</v>
      </c>
      <c r="CH236" s="2">
        <v>1.4702199</v>
      </c>
      <c r="CI236" s="2">
        <v>8.2759151000000006</v>
      </c>
      <c r="CJ236" s="2">
        <v>4.3129305999999996</v>
      </c>
      <c r="CK236" s="2">
        <v>0.30701250000000002</v>
      </c>
      <c r="CL236" s="2">
        <v>1.4102119</v>
      </c>
      <c r="CM236" s="2">
        <v>8.3223699999999998E-2</v>
      </c>
      <c r="CO236" t="str">
        <f t="shared" si="307"/>
        <v>TX_Travis0020</v>
      </c>
      <c r="CP236">
        <f t="shared" si="308"/>
        <v>21.1</v>
      </c>
      <c r="CQ236">
        <f t="shared" si="309"/>
        <v>0.5</v>
      </c>
      <c r="CR236">
        <f t="shared" si="310"/>
        <v>3.1074245</v>
      </c>
      <c r="CS236">
        <f t="shared" si="311"/>
        <v>0.56146790000000002</v>
      </c>
      <c r="CT236">
        <f t="shared" si="312"/>
        <v>1.6036733000000001</v>
      </c>
      <c r="CU236">
        <f t="shared" si="313"/>
        <v>8.5793666999999996</v>
      </c>
      <c r="CV236">
        <f t="shared" si="314"/>
        <v>4.9199162000000003</v>
      </c>
      <c r="CW236">
        <f t="shared" si="315"/>
        <v>0.15449499999999999</v>
      </c>
      <c r="CX236">
        <f t="shared" si="316"/>
        <v>1.6232551</v>
      </c>
      <c r="CY236">
        <f t="shared" si="317"/>
        <v>0.11706809999999999</v>
      </c>
      <c r="CZ236">
        <f t="shared" si="318"/>
        <v>8.0999999999999943</v>
      </c>
      <c r="DA236">
        <f t="shared" si="319"/>
        <v>0.5</v>
      </c>
      <c r="DB236">
        <f t="shared" si="320"/>
        <v>0.4547582999999995</v>
      </c>
      <c r="DC236">
        <f t="shared" si="321"/>
        <v>-4.129280000000024E-2</v>
      </c>
      <c r="DD236">
        <f t="shared" si="322"/>
        <v>0.50343559999999932</v>
      </c>
      <c r="DE236">
        <f t="shared" si="323"/>
        <v>3.6037057000000017</v>
      </c>
      <c r="DF236">
        <f t="shared" si="324"/>
        <v>1.9418801999999968</v>
      </c>
      <c r="DG236">
        <f t="shared" si="325"/>
        <v>-0.33122159999999989</v>
      </c>
      <c r="DH236">
        <f t="shared" si="326"/>
        <v>0.73204500000000028</v>
      </c>
      <c r="DI236">
        <f t="shared" si="327"/>
        <v>0.58308870000000002</v>
      </c>
      <c r="DJ236">
        <f t="shared" si="328"/>
        <v>0.10000000000000142</v>
      </c>
      <c r="DK236">
        <f t="shared" si="329"/>
        <v>0</v>
      </c>
      <c r="DL236">
        <f t="shared" si="330"/>
        <v>1.1253400000000191E-2</v>
      </c>
      <c r="DM236">
        <f t="shared" si="331"/>
        <v>0</v>
      </c>
      <c r="DN236">
        <f t="shared" si="332"/>
        <v>1.1529400000000134E-2</v>
      </c>
      <c r="DO236">
        <f t="shared" si="333"/>
        <v>0</v>
      </c>
      <c r="DP236">
        <f t="shared" si="334"/>
        <v>3.3657100000000106E-2</v>
      </c>
      <c r="DQ236">
        <f t="shared" si="335"/>
        <v>2.3945999999999967E-3</v>
      </c>
      <c r="DR236">
        <f t="shared" si="336"/>
        <v>1.119239999999988E-2</v>
      </c>
      <c r="DS236">
        <f t="shared" si="337"/>
        <v>0</v>
      </c>
      <c r="DT236">
        <f t="shared" si="338"/>
        <v>0.30000000000000071</v>
      </c>
      <c r="DU236">
        <f t="shared" si="339"/>
        <v>0</v>
      </c>
      <c r="DV236">
        <f t="shared" si="340"/>
        <v>1.339289999999993E-2</v>
      </c>
      <c r="DW236">
        <f t="shared" si="341"/>
        <v>1.9460800000000056E-2</v>
      </c>
      <c r="DX236">
        <f t="shared" si="342"/>
        <v>4.0879000000000332E-3</v>
      </c>
      <c r="DY236">
        <f t="shared" si="343"/>
        <v>0.30983260000000001</v>
      </c>
      <c r="DZ236">
        <f t="shared" si="344"/>
        <v>1.1852800000000663E-2</v>
      </c>
      <c r="EA236">
        <f t="shared" si="345"/>
        <v>1.0813999999999824E-3</v>
      </c>
      <c r="EB236">
        <f t="shared" si="346"/>
        <v>3.8484999999999214E-3</v>
      </c>
      <c r="EC236">
        <f t="shared" si="347"/>
        <v>0</v>
      </c>
      <c r="ED236">
        <f t="shared" si="348"/>
        <v>0</v>
      </c>
      <c r="EE236">
        <f t="shared" si="349"/>
        <v>0</v>
      </c>
      <c r="EF236">
        <f t="shared" si="350"/>
        <v>1.7485999999999891E-3</v>
      </c>
      <c r="EG236">
        <f t="shared" si="351"/>
        <v>1.3660000000004224E-4</v>
      </c>
      <c r="EH236">
        <f t="shared" si="352"/>
        <v>1.1037799999999987E-2</v>
      </c>
      <c r="EI236">
        <f t="shared" si="353"/>
        <v>2.8857999999996053E-3</v>
      </c>
      <c r="EJ236">
        <f t="shared" si="354"/>
        <v>1.8900000000000361E-2</v>
      </c>
      <c r="EK236">
        <f t="shared" si="355"/>
        <v>1.677809999999999E-2</v>
      </c>
      <c r="EL236">
        <f t="shared" si="356"/>
        <v>4.7089000000000159E-3</v>
      </c>
      <c r="EM236">
        <f t="shared" si="357"/>
        <v>0</v>
      </c>
      <c r="EN236">
        <f t="shared" si="358"/>
        <v>5</v>
      </c>
      <c r="EO236">
        <f t="shared" si="359"/>
        <v>0</v>
      </c>
      <c r="EP236">
        <f t="shared" si="360"/>
        <v>-8.9373999999997622E-3</v>
      </c>
      <c r="EQ236">
        <f t="shared" si="361"/>
        <v>5.1108200000000048E-2</v>
      </c>
      <c r="ER236">
        <f t="shared" si="362"/>
        <v>0.86388460000000011</v>
      </c>
      <c r="ES236">
        <f t="shared" si="363"/>
        <v>0.73592189999999924</v>
      </c>
      <c r="ET236">
        <f t="shared" si="364"/>
        <v>2.5899914000000002</v>
      </c>
      <c r="EU236">
        <f t="shared" si="365"/>
        <v>0.15449499999999999</v>
      </c>
      <c r="EV236">
        <f t="shared" si="366"/>
        <v>0.83056229999999998</v>
      </c>
      <c r="EW236">
        <f t="shared" si="367"/>
        <v>-0.15505819999999998</v>
      </c>
      <c r="EX236">
        <f t="shared" si="368"/>
        <v>1.3000000000000007</v>
      </c>
      <c r="EY236">
        <f t="shared" si="369"/>
        <v>0</v>
      </c>
      <c r="EZ236">
        <f t="shared" si="370"/>
        <v>-0.10574979999999989</v>
      </c>
      <c r="FA236">
        <f t="shared" si="371"/>
        <v>0.43623540000000005</v>
      </c>
      <c r="FB236">
        <f t="shared" si="372"/>
        <v>7.6159900000000169E-2</v>
      </c>
      <c r="FC236">
        <f t="shared" si="373"/>
        <v>0.75954679999999986</v>
      </c>
      <c r="FD236">
        <f t="shared" si="374"/>
        <v>3.8202800000000536E-2</v>
      </c>
      <c r="FE236">
        <f t="shared" si="375"/>
        <v>0.15449499999999999</v>
      </c>
      <c r="FF236">
        <f t="shared" si="376"/>
        <v>3.5072000000000436E-3</v>
      </c>
      <c r="FG236">
        <f t="shared" si="377"/>
        <v>-2.7800599999999995E-2</v>
      </c>
      <c r="FH236">
        <f t="shared" si="378"/>
        <v>0.70000000000000284</v>
      </c>
      <c r="FI236">
        <f t="shared" si="379"/>
        <v>0</v>
      </c>
      <c r="FJ236">
        <f t="shared" si="380"/>
        <v>-6.5924199999999988E-2</v>
      </c>
      <c r="FK236">
        <f t="shared" si="381"/>
        <v>3.440450000000006E-2</v>
      </c>
      <c r="FL236">
        <f t="shared" si="382"/>
        <v>9.9557700000000082E-2</v>
      </c>
      <c r="FM236">
        <f t="shared" si="383"/>
        <v>0.45589930000000045</v>
      </c>
      <c r="FN236">
        <f t="shared" si="384"/>
        <v>0.13383150000000033</v>
      </c>
      <c r="FO236">
        <f t="shared" si="385"/>
        <v>0.15449499999999999</v>
      </c>
      <c r="FP236">
        <f t="shared" si="386"/>
        <v>2.3316899999999974E-2</v>
      </c>
      <c r="FQ236">
        <f t="shared" si="387"/>
        <v>-0.10232210000000001</v>
      </c>
      <c r="FR236">
        <f t="shared" si="388"/>
        <v>2.6000000000000014</v>
      </c>
      <c r="FS236">
        <f t="shared" si="389"/>
        <v>0</v>
      </c>
      <c r="FT236">
        <f t="shared" si="390"/>
        <v>0.93867849999999997</v>
      </c>
      <c r="FU236">
        <f t="shared" si="391"/>
        <v>5.8122899999999977E-2</v>
      </c>
      <c r="FV236">
        <f t="shared" si="392"/>
        <v>-9.9472999999999923E-2</v>
      </c>
      <c r="FW236">
        <f t="shared" si="393"/>
        <v>2.4081229999999998</v>
      </c>
      <c r="FX236">
        <f t="shared" si="394"/>
        <v>-0.45538519999999938</v>
      </c>
      <c r="FY236">
        <f t="shared" si="395"/>
        <v>0.15449499999999999</v>
      </c>
      <c r="FZ236">
        <f t="shared" si="396"/>
        <v>-0.19896930000000013</v>
      </c>
      <c r="GA236">
        <f t="shared" si="397"/>
        <v>-0.21468409999999999</v>
      </c>
      <c r="GB236">
        <f t="shared" si="398"/>
        <v>3</v>
      </c>
      <c r="GC236">
        <f t="shared" si="399"/>
        <v>0</v>
      </c>
      <c r="GD236">
        <f t="shared" si="400"/>
        <v>1.8682042000000001</v>
      </c>
      <c r="GE236">
        <f t="shared" si="401"/>
        <v>3.2923000000000258E-3</v>
      </c>
      <c r="GF236">
        <f t="shared" si="402"/>
        <v>0.13345340000000006</v>
      </c>
      <c r="GG236">
        <f t="shared" si="403"/>
        <v>0.30345159999999893</v>
      </c>
      <c r="GH236">
        <f t="shared" si="404"/>
        <v>0.60698560000000068</v>
      </c>
      <c r="GI236">
        <f t="shared" si="405"/>
        <v>-0.15251750000000003</v>
      </c>
      <c r="GJ236">
        <f t="shared" si="406"/>
        <v>0.21304319999999999</v>
      </c>
      <c r="GK236">
        <f t="shared" si="407"/>
        <v>3.3844399999999997E-2</v>
      </c>
    </row>
    <row r="237" spans="1:193" x14ac:dyDescent="0.25">
      <c r="A237" t="s">
        <v>579</v>
      </c>
      <c r="B237">
        <v>22.2</v>
      </c>
      <c r="C237">
        <v>0.5</v>
      </c>
      <c r="D237">
        <v>2.7868675999999999</v>
      </c>
      <c r="E237">
        <v>0.72428749999999997</v>
      </c>
      <c r="F237">
        <v>1.9974951999999999</v>
      </c>
      <c r="G237">
        <v>7.7523546000000003</v>
      </c>
      <c r="H237">
        <v>5.9460129999999998</v>
      </c>
      <c r="I237">
        <v>0.11716559999999999</v>
      </c>
      <c r="J237">
        <v>2.0371640000000002</v>
      </c>
      <c r="K237">
        <v>0.40532089999999998</v>
      </c>
      <c r="L237" s="2">
        <v>21.9</v>
      </c>
      <c r="M237" s="2">
        <v>0.5</v>
      </c>
      <c r="N237" s="2">
        <v>2.9329402</v>
      </c>
      <c r="O237" s="2">
        <v>0.73232940000000002</v>
      </c>
      <c r="P237" s="2">
        <v>1.8546210999999999</v>
      </c>
      <c r="Q237" s="2">
        <v>8.1333418000000002</v>
      </c>
      <c r="R237" s="2">
        <v>5.5389394999999997</v>
      </c>
      <c r="S237" s="2">
        <v>0.1154433</v>
      </c>
      <c r="T237" s="2">
        <v>1.8743422000000001</v>
      </c>
      <c r="U237" s="2">
        <v>0.26380949999999997</v>
      </c>
      <c r="V237" s="2">
        <v>22</v>
      </c>
      <c r="W237" s="2">
        <v>0.5</v>
      </c>
      <c r="X237" s="2">
        <v>2.7801651999999999</v>
      </c>
      <c r="Y237" s="2">
        <v>0.71279749999999997</v>
      </c>
      <c r="Z237" s="2">
        <v>1.9912399000000001</v>
      </c>
      <c r="AA237" s="2">
        <v>7.5794991999999999</v>
      </c>
      <c r="AB237" s="2">
        <v>5.9286551000000003</v>
      </c>
      <c r="AC237" s="2">
        <v>0.11653289999999999</v>
      </c>
      <c r="AD237" s="2">
        <v>2.0310996000000001</v>
      </c>
      <c r="AE237" s="2">
        <v>0.40532089999999998</v>
      </c>
      <c r="AF237" s="2">
        <v>22.1</v>
      </c>
      <c r="AG237" s="2">
        <v>0.5</v>
      </c>
      <c r="AH237" s="2">
        <v>2.7843056000000002</v>
      </c>
      <c r="AI237" s="2">
        <v>0.72410260000000004</v>
      </c>
      <c r="AJ237" s="2">
        <v>1.9724022999999999</v>
      </c>
      <c r="AK237" s="2">
        <v>7.7482680999999998</v>
      </c>
      <c r="AL237" s="2">
        <v>5.8816571</v>
      </c>
      <c r="AM237" s="2">
        <v>0.1053436</v>
      </c>
      <c r="AN237" s="2">
        <v>2.0159723999999999</v>
      </c>
      <c r="AO237" s="2">
        <v>0.40532089999999998</v>
      </c>
      <c r="AP237" s="2">
        <v>17.600000000000001</v>
      </c>
      <c r="AQ237" s="2">
        <v>0.5</v>
      </c>
      <c r="AR237" s="2">
        <v>1.9843643</v>
      </c>
      <c r="AS237" s="2">
        <v>0.65813949999999999</v>
      </c>
      <c r="AT237" s="2">
        <v>1.2679906000000001</v>
      </c>
      <c r="AU237" s="2">
        <v>8.2209605999999997</v>
      </c>
      <c r="AV237" s="2">
        <v>2.9122629</v>
      </c>
      <c r="AW237" s="2">
        <v>0.92097870000000004</v>
      </c>
      <c r="AX237" s="2">
        <v>0.93901849999999998</v>
      </c>
      <c r="AY237" s="2">
        <v>0.22543089999999999</v>
      </c>
      <c r="AZ237" s="2">
        <v>20.7</v>
      </c>
      <c r="BA237" s="2">
        <v>0.5</v>
      </c>
      <c r="BB237" s="2">
        <v>3.3684563999999999</v>
      </c>
      <c r="BC237" s="2">
        <v>0.19492090000000001</v>
      </c>
      <c r="BD237" s="2">
        <v>1.7771211</v>
      </c>
      <c r="BE237" s="2">
        <v>6.9215917999999999</v>
      </c>
      <c r="BF237" s="2">
        <v>5.6471280999999998</v>
      </c>
      <c r="BG237" s="2">
        <v>0</v>
      </c>
      <c r="BH237" s="2">
        <v>1.8924342000000001</v>
      </c>
      <c r="BI237" s="2">
        <v>0.4084913</v>
      </c>
      <c r="BJ237" s="2">
        <v>21.2</v>
      </c>
      <c r="BK237" s="2">
        <v>0.5</v>
      </c>
      <c r="BL237" s="2">
        <v>3.5449407000000002</v>
      </c>
      <c r="BM237" s="2">
        <v>0.55790910000000005</v>
      </c>
      <c r="BN237" s="2">
        <v>1.6021011999999999</v>
      </c>
      <c r="BO237" s="2">
        <v>7.9046630999999996</v>
      </c>
      <c r="BP237" s="2">
        <v>5.1341213999999997</v>
      </c>
      <c r="BQ237" s="2">
        <v>0</v>
      </c>
      <c r="BR237" s="2">
        <v>1.6945519</v>
      </c>
      <c r="BS237" s="2">
        <v>0.26698</v>
      </c>
      <c r="BT237" s="2">
        <v>18.2</v>
      </c>
      <c r="BU237" s="2">
        <v>0.5</v>
      </c>
      <c r="BV237" s="2">
        <v>1.6318998</v>
      </c>
      <c r="BW237" s="2">
        <v>0.64062050000000004</v>
      </c>
      <c r="BX237" s="2">
        <v>2.0179548</v>
      </c>
      <c r="BY237" s="2">
        <v>5.2581867999999998</v>
      </c>
      <c r="BZ237" s="2">
        <v>5.4704040999999997</v>
      </c>
      <c r="CA237" s="2">
        <v>0.67342120000000005</v>
      </c>
      <c r="CB237" s="2">
        <v>1.8057394</v>
      </c>
      <c r="CC237" s="2">
        <v>0.2452241</v>
      </c>
      <c r="CD237" s="2">
        <v>18.3</v>
      </c>
      <c r="CE237" s="2">
        <v>0.5</v>
      </c>
      <c r="CF237" s="2">
        <v>1.4116081</v>
      </c>
      <c r="CG237" s="2">
        <v>0.59075509999999998</v>
      </c>
      <c r="CH237" s="2">
        <v>1.5475596</v>
      </c>
      <c r="CI237" s="2">
        <v>7.9891939000000001</v>
      </c>
      <c r="CJ237" s="2">
        <v>4.4086980999999996</v>
      </c>
      <c r="CK237" s="2">
        <v>0.42458899999999999</v>
      </c>
      <c r="CL237" s="2">
        <v>1.4244089</v>
      </c>
      <c r="CM237" s="2">
        <v>9.3557799999999997E-2</v>
      </c>
      <c r="CO237" t="str">
        <f t="shared" si="307"/>
        <v>TX_Travis0021</v>
      </c>
      <c r="CP237">
        <f t="shared" si="308"/>
        <v>22.2</v>
      </c>
      <c r="CQ237">
        <f t="shared" si="309"/>
        <v>0.5</v>
      </c>
      <c r="CR237">
        <f t="shared" si="310"/>
        <v>2.7868675999999999</v>
      </c>
      <c r="CS237">
        <f t="shared" si="311"/>
        <v>0.72428749999999997</v>
      </c>
      <c r="CT237">
        <f t="shared" si="312"/>
        <v>1.9974951999999999</v>
      </c>
      <c r="CU237">
        <f t="shared" si="313"/>
        <v>7.7523546000000003</v>
      </c>
      <c r="CV237">
        <f t="shared" si="314"/>
        <v>5.9460129999999998</v>
      </c>
      <c r="CW237">
        <f t="shared" si="315"/>
        <v>0.11716559999999999</v>
      </c>
      <c r="CX237">
        <f t="shared" si="316"/>
        <v>2.0371640000000002</v>
      </c>
      <c r="CY237">
        <f t="shared" si="317"/>
        <v>0.40532089999999998</v>
      </c>
      <c r="CZ237">
        <f t="shared" si="318"/>
        <v>6.600000000000005</v>
      </c>
      <c r="DA237">
        <f t="shared" si="319"/>
        <v>0.5</v>
      </c>
      <c r="DB237">
        <f t="shared" si="320"/>
        <v>0.93060710000000091</v>
      </c>
      <c r="DC237">
        <f t="shared" si="321"/>
        <v>-0.25843789999999967</v>
      </c>
      <c r="DD237">
        <f t="shared" si="322"/>
        <v>4.8524200000000572E-2</v>
      </c>
      <c r="DE237">
        <f t="shared" si="323"/>
        <v>5.4892230999999967</v>
      </c>
      <c r="DF237">
        <f t="shared" si="324"/>
        <v>-0.7002246999999997</v>
      </c>
      <c r="DG237">
        <f t="shared" si="325"/>
        <v>1.5361495000000003</v>
      </c>
      <c r="DH237">
        <f t="shared" si="326"/>
        <v>-0.58258090000000129</v>
      </c>
      <c r="DI237">
        <f t="shared" si="327"/>
        <v>-0.52311089999999993</v>
      </c>
      <c r="DJ237">
        <f t="shared" si="328"/>
        <v>0.30000000000000071</v>
      </c>
      <c r="DK237">
        <f t="shared" si="329"/>
        <v>0</v>
      </c>
      <c r="DL237">
        <f t="shared" si="330"/>
        <v>-0.14607260000000011</v>
      </c>
      <c r="DM237">
        <f t="shared" si="331"/>
        <v>-8.0419000000000462E-3</v>
      </c>
      <c r="DN237">
        <f t="shared" si="332"/>
        <v>0.1428741</v>
      </c>
      <c r="DO237">
        <f t="shared" si="333"/>
        <v>-0.38098719999999986</v>
      </c>
      <c r="DP237">
        <f t="shared" si="334"/>
        <v>0.40707350000000009</v>
      </c>
      <c r="DQ237">
        <f t="shared" si="335"/>
        <v>1.7222999999999961E-3</v>
      </c>
      <c r="DR237">
        <f t="shared" si="336"/>
        <v>0.16282180000000013</v>
      </c>
      <c r="DS237">
        <f t="shared" si="337"/>
        <v>0.14151140000000001</v>
      </c>
      <c r="DT237">
        <f t="shared" si="338"/>
        <v>0.19999999999999929</v>
      </c>
      <c r="DU237">
        <f t="shared" si="339"/>
        <v>0</v>
      </c>
      <c r="DV237">
        <f t="shared" si="340"/>
        <v>6.7023999999999972E-3</v>
      </c>
      <c r="DW237">
        <f t="shared" si="341"/>
        <v>1.149E-2</v>
      </c>
      <c r="DX237">
        <f t="shared" si="342"/>
        <v>6.2552999999998526E-3</v>
      </c>
      <c r="DY237">
        <f t="shared" si="343"/>
        <v>0.17285540000000044</v>
      </c>
      <c r="DZ237">
        <f t="shared" si="344"/>
        <v>1.7357899999999482E-2</v>
      </c>
      <c r="EA237">
        <f t="shared" si="345"/>
        <v>6.3269999999999993E-4</v>
      </c>
      <c r="EB237">
        <f t="shared" si="346"/>
        <v>6.0644000000000808E-3</v>
      </c>
      <c r="EC237">
        <f t="shared" si="347"/>
        <v>0</v>
      </c>
      <c r="ED237">
        <f t="shared" si="348"/>
        <v>9.9999999999997868E-2</v>
      </c>
      <c r="EE237">
        <f t="shared" si="349"/>
        <v>0</v>
      </c>
      <c r="EF237">
        <f t="shared" si="350"/>
        <v>2.5619999999997312E-3</v>
      </c>
      <c r="EG237">
        <f t="shared" si="351"/>
        <v>1.8489999999993234E-4</v>
      </c>
      <c r="EH237">
        <f t="shared" si="352"/>
        <v>2.5092899999999974E-2</v>
      </c>
      <c r="EI237">
        <f t="shared" si="353"/>
        <v>4.086500000000548E-3</v>
      </c>
      <c r="EJ237">
        <f t="shared" si="354"/>
        <v>6.4355899999999799E-2</v>
      </c>
      <c r="EK237">
        <f t="shared" si="355"/>
        <v>1.1821999999999999E-2</v>
      </c>
      <c r="EL237">
        <f t="shared" si="356"/>
        <v>2.119160000000031E-2</v>
      </c>
      <c r="EM237">
        <f t="shared" si="357"/>
        <v>0</v>
      </c>
      <c r="EN237">
        <f t="shared" si="358"/>
        <v>4.5999999999999979</v>
      </c>
      <c r="EO237">
        <f t="shared" si="359"/>
        <v>0</v>
      </c>
      <c r="EP237">
        <f t="shared" si="360"/>
        <v>0.80250329999999992</v>
      </c>
      <c r="EQ237">
        <f t="shared" si="361"/>
        <v>6.6147999999999985E-2</v>
      </c>
      <c r="ER237">
        <f t="shared" si="362"/>
        <v>0.72950459999999984</v>
      </c>
      <c r="ES237">
        <f t="shared" si="363"/>
        <v>-0.46860599999999941</v>
      </c>
      <c r="ET237">
        <f t="shared" si="364"/>
        <v>3.0337500999999998</v>
      </c>
      <c r="EU237">
        <f t="shared" si="365"/>
        <v>-0.80381310000000006</v>
      </c>
      <c r="EV237">
        <f t="shared" si="366"/>
        <v>1.0981455000000002</v>
      </c>
      <c r="EW237">
        <f t="shared" si="367"/>
        <v>0.17988999999999999</v>
      </c>
      <c r="EX237">
        <f t="shared" si="368"/>
        <v>1.5</v>
      </c>
      <c r="EY237">
        <f t="shared" si="369"/>
        <v>0</v>
      </c>
      <c r="EZ237">
        <f t="shared" si="370"/>
        <v>-0.58158880000000002</v>
      </c>
      <c r="FA237">
        <f t="shared" si="371"/>
        <v>0.52936659999999991</v>
      </c>
      <c r="FB237">
        <f t="shared" si="372"/>
        <v>0.22037409999999991</v>
      </c>
      <c r="FC237">
        <f t="shared" si="373"/>
        <v>0.83076280000000047</v>
      </c>
      <c r="FD237">
        <f t="shared" si="374"/>
        <v>0.29888490000000001</v>
      </c>
      <c r="FE237">
        <f t="shared" si="375"/>
        <v>0.11716559999999999</v>
      </c>
      <c r="FF237">
        <f t="shared" si="376"/>
        <v>0.14472980000000013</v>
      </c>
      <c r="FG237">
        <f t="shared" si="377"/>
        <v>-3.1704000000000176E-3</v>
      </c>
      <c r="FH237">
        <f t="shared" si="378"/>
        <v>1</v>
      </c>
      <c r="FI237">
        <f t="shared" si="379"/>
        <v>0</v>
      </c>
      <c r="FJ237">
        <f t="shared" si="380"/>
        <v>-0.75807310000000028</v>
      </c>
      <c r="FK237">
        <f t="shared" si="381"/>
        <v>0.16637839999999993</v>
      </c>
      <c r="FL237">
        <f t="shared" si="382"/>
        <v>0.39539400000000002</v>
      </c>
      <c r="FM237">
        <f t="shared" si="383"/>
        <v>-0.15230849999999929</v>
      </c>
      <c r="FN237">
        <f t="shared" si="384"/>
        <v>0.81189160000000005</v>
      </c>
      <c r="FO237">
        <f t="shared" si="385"/>
        <v>0.11716559999999999</v>
      </c>
      <c r="FP237">
        <f t="shared" si="386"/>
        <v>0.3426121000000002</v>
      </c>
      <c r="FQ237">
        <f t="shared" si="387"/>
        <v>0.13834089999999999</v>
      </c>
      <c r="FR237">
        <f t="shared" si="388"/>
        <v>4</v>
      </c>
      <c r="FS237">
        <f t="shared" si="389"/>
        <v>0</v>
      </c>
      <c r="FT237">
        <f t="shared" si="390"/>
        <v>1.1549677999999999</v>
      </c>
      <c r="FU237">
        <f t="shared" si="391"/>
        <v>8.3666999999999936E-2</v>
      </c>
      <c r="FV237">
        <f t="shared" si="392"/>
        <v>-2.0459600000000133E-2</v>
      </c>
      <c r="FW237">
        <f t="shared" si="393"/>
        <v>2.4941678000000005</v>
      </c>
      <c r="FX237">
        <f t="shared" si="394"/>
        <v>0.47560890000000011</v>
      </c>
      <c r="FY237">
        <f t="shared" si="395"/>
        <v>-0.55625560000000007</v>
      </c>
      <c r="FZ237">
        <f t="shared" si="396"/>
        <v>0.2314246000000002</v>
      </c>
      <c r="GA237">
        <f t="shared" si="397"/>
        <v>0.16009679999999998</v>
      </c>
      <c r="GB237">
        <f t="shared" si="398"/>
        <v>3.8999999999999986</v>
      </c>
      <c r="GC237">
        <f t="shared" si="399"/>
        <v>0</v>
      </c>
      <c r="GD237">
        <f t="shared" si="400"/>
        <v>1.3752594999999999</v>
      </c>
      <c r="GE237">
        <f t="shared" si="401"/>
        <v>0.1335324</v>
      </c>
      <c r="GF237">
        <f t="shared" si="402"/>
        <v>0.44993559999999988</v>
      </c>
      <c r="GG237">
        <f t="shared" si="403"/>
        <v>-0.23683929999999975</v>
      </c>
      <c r="GH237">
        <f t="shared" si="404"/>
        <v>1.5373149000000002</v>
      </c>
      <c r="GI237">
        <f t="shared" si="405"/>
        <v>-0.30742340000000001</v>
      </c>
      <c r="GJ237">
        <f t="shared" si="406"/>
        <v>0.61275510000000022</v>
      </c>
      <c r="GK237">
        <f t="shared" si="407"/>
        <v>0.31176309999999996</v>
      </c>
    </row>
    <row r="238" spans="1:193" x14ac:dyDescent="0.25">
      <c r="A238" t="s">
        <v>580</v>
      </c>
      <c r="B238">
        <v>38.200000000000003</v>
      </c>
      <c r="C238">
        <v>0.5</v>
      </c>
      <c r="D238">
        <v>3.6685162</v>
      </c>
      <c r="E238">
        <v>1.3536223000000001</v>
      </c>
      <c r="F238">
        <v>2.8978152000000001</v>
      </c>
      <c r="G238">
        <v>18.109315899999999</v>
      </c>
      <c r="H238">
        <v>2.4379727999999998</v>
      </c>
      <c r="I238">
        <v>6.9826069000000004</v>
      </c>
      <c r="J238">
        <v>1.9054526000000001</v>
      </c>
      <c r="K238">
        <v>0.38913940000000002</v>
      </c>
      <c r="L238" s="2">
        <v>38</v>
      </c>
      <c r="M238" s="2">
        <v>0.5</v>
      </c>
      <c r="N238" s="2">
        <v>3.6166387000000002</v>
      </c>
      <c r="O238" s="2">
        <v>1.3536223000000001</v>
      </c>
      <c r="P238" s="2">
        <v>2.8777602</v>
      </c>
      <c r="Q238" s="2">
        <v>18.109315899999999</v>
      </c>
      <c r="R238" s="2">
        <v>2.4188879000000001</v>
      </c>
      <c r="S238" s="2">
        <v>6.9367666000000003</v>
      </c>
      <c r="T238" s="2">
        <v>1.8910193</v>
      </c>
      <c r="U238" s="2">
        <v>0.38913940000000002</v>
      </c>
      <c r="V238" s="2">
        <v>37.299999999999997</v>
      </c>
      <c r="W238" s="2">
        <v>0.5</v>
      </c>
      <c r="X238" s="2">
        <v>3.6574099000000002</v>
      </c>
      <c r="Y238" s="2">
        <v>1.3176816</v>
      </c>
      <c r="Z238" s="2">
        <v>2.8851333000000001</v>
      </c>
      <c r="AA238" s="2">
        <v>17.324504900000001</v>
      </c>
      <c r="AB238" s="2">
        <v>2.4243332999999998</v>
      </c>
      <c r="AC238" s="2">
        <v>6.955749</v>
      </c>
      <c r="AD238" s="2">
        <v>1.8969499999999999</v>
      </c>
      <c r="AE238" s="2">
        <v>0.38913940000000002</v>
      </c>
      <c r="AF238" s="2">
        <v>38.1</v>
      </c>
      <c r="AG238" s="2">
        <v>0.5</v>
      </c>
      <c r="AH238" s="2">
        <v>3.6680025999999999</v>
      </c>
      <c r="AI238" s="2">
        <v>1.3534421000000001</v>
      </c>
      <c r="AJ238" s="2">
        <v>2.8767706999999998</v>
      </c>
      <c r="AK238" s="2">
        <v>18.1045132</v>
      </c>
      <c r="AL238" s="2">
        <v>2.4338066999999999</v>
      </c>
      <c r="AM238" s="2">
        <v>6.9153327999999998</v>
      </c>
      <c r="AN238" s="2">
        <v>1.8923858</v>
      </c>
      <c r="AO238" s="2">
        <v>0.38913940000000002</v>
      </c>
      <c r="AP238" s="2">
        <v>33.6</v>
      </c>
      <c r="AQ238" s="2">
        <v>0.5</v>
      </c>
      <c r="AR238" s="2">
        <v>1.4401896000000001</v>
      </c>
      <c r="AS238" s="2">
        <v>1.3138094</v>
      </c>
      <c r="AT238" s="2">
        <v>3.1290073</v>
      </c>
      <c r="AU238" s="2">
        <v>14.434446299999999</v>
      </c>
      <c r="AV238" s="2">
        <v>1.5002504999999999</v>
      </c>
      <c r="AW238" s="2">
        <v>8.9014740000000003</v>
      </c>
      <c r="AX238" s="2">
        <v>1.8378615</v>
      </c>
      <c r="AY238" s="2">
        <v>0.573322</v>
      </c>
      <c r="AZ238" s="2">
        <v>24</v>
      </c>
      <c r="BA238" s="2">
        <v>0.5</v>
      </c>
      <c r="BB238" s="2">
        <v>1.7150482</v>
      </c>
      <c r="BC238" s="2">
        <v>0.44278390000000001</v>
      </c>
      <c r="BD238" s="2">
        <v>1.8077657</v>
      </c>
      <c r="BE238" s="2">
        <v>12.2452965</v>
      </c>
      <c r="BF238" s="2">
        <v>1.9747602</v>
      </c>
      <c r="BG238" s="2">
        <v>3.8059514000000001</v>
      </c>
      <c r="BH238" s="2">
        <v>1.0057134999999999</v>
      </c>
      <c r="BI238" s="2">
        <v>0.60170610000000002</v>
      </c>
      <c r="BJ238" s="2">
        <v>38.1</v>
      </c>
      <c r="BK238" s="2">
        <v>0.5</v>
      </c>
      <c r="BL238" s="2">
        <v>3.6677203</v>
      </c>
      <c r="BM238" s="2">
        <v>1.3506525</v>
      </c>
      <c r="BN238" s="2">
        <v>2.8792855999999998</v>
      </c>
      <c r="BO238" s="2">
        <v>18.076366400000001</v>
      </c>
      <c r="BP238" s="2">
        <v>2.4004207000000002</v>
      </c>
      <c r="BQ238" s="2">
        <v>6.9662695000000001</v>
      </c>
      <c r="BR238" s="2">
        <v>1.8971704</v>
      </c>
      <c r="BS238" s="2">
        <v>0.38913940000000002</v>
      </c>
      <c r="BT238" s="2">
        <v>26</v>
      </c>
      <c r="BU238" s="2">
        <v>0.5</v>
      </c>
      <c r="BV238" s="2">
        <v>1.2721666</v>
      </c>
      <c r="BW238" s="2">
        <v>1.138695</v>
      </c>
      <c r="BX238" s="2">
        <v>2.9656286000000001</v>
      </c>
      <c r="BY238" s="2">
        <v>8.0241442000000003</v>
      </c>
      <c r="BZ238" s="2">
        <v>1.9405915</v>
      </c>
      <c r="CA238" s="2">
        <v>7.8668132000000002</v>
      </c>
      <c r="CB238" s="2">
        <v>1.8331712</v>
      </c>
      <c r="CC238" s="2">
        <v>0.46752919999999998</v>
      </c>
      <c r="CD238" s="2">
        <v>30.5</v>
      </c>
      <c r="CE238" s="2">
        <v>0.5</v>
      </c>
      <c r="CF238" s="2">
        <v>0.90104790000000001</v>
      </c>
      <c r="CG238" s="2">
        <v>1.3755788</v>
      </c>
      <c r="CH238" s="2">
        <v>2.4843983999999999</v>
      </c>
      <c r="CI238" s="2">
        <v>14.915120099999999</v>
      </c>
      <c r="CJ238" s="2">
        <v>0.62862340000000005</v>
      </c>
      <c r="CK238" s="2">
        <v>7.7776375</v>
      </c>
      <c r="CL238" s="2">
        <v>1.5468234999999999</v>
      </c>
      <c r="CM238" s="2">
        <v>0.45285029999999998</v>
      </c>
      <c r="CO238" t="str">
        <f t="shared" si="307"/>
        <v>UT_Box Elder0003</v>
      </c>
      <c r="CP238">
        <f t="shared" si="308"/>
        <v>38.200000000000003</v>
      </c>
      <c r="CQ238">
        <f t="shared" si="309"/>
        <v>0.5</v>
      </c>
      <c r="CR238">
        <f t="shared" si="310"/>
        <v>3.6685162</v>
      </c>
      <c r="CS238">
        <f t="shared" si="311"/>
        <v>1.3536223000000001</v>
      </c>
      <c r="CT238">
        <f t="shared" si="312"/>
        <v>2.8978152000000001</v>
      </c>
      <c r="CU238">
        <f t="shared" si="313"/>
        <v>18.109315899999999</v>
      </c>
      <c r="CV238">
        <f t="shared" si="314"/>
        <v>2.4379727999999998</v>
      </c>
      <c r="CW238">
        <f t="shared" si="315"/>
        <v>6.9826069000000004</v>
      </c>
      <c r="CX238">
        <f t="shared" si="316"/>
        <v>1.9054526000000001</v>
      </c>
      <c r="CY238">
        <f t="shared" si="317"/>
        <v>0.38913940000000002</v>
      </c>
      <c r="CZ238">
        <f t="shared" si="318"/>
        <v>-1.8000000000000185</v>
      </c>
      <c r="DA238">
        <f t="shared" si="319"/>
        <v>0.5</v>
      </c>
      <c r="DB238">
        <f t="shared" si="320"/>
        <v>-5.7413895999999989</v>
      </c>
      <c r="DC238">
        <f t="shared" si="321"/>
        <v>0.17090949999999983</v>
      </c>
      <c r="DD238">
        <f t="shared" si="322"/>
        <v>1.6210433999999987</v>
      </c>
      <c r="DE238">
        <f t="shared" si="323"/>
        <v>-5.5315037999999923</v>
      </c>
      <c r="DF238">
        <f t="shared" si="324"/>
        <v>-1.344135399999999</v>
      </c>
      <c r="DG238">
        <f t="shared" si="325"/>
        <v>7.2477456999999976</v>
      </c>
      <c r="DH238">
        <f t="shared" si="326"/>
        <v>0.46292699999999942</v>
      </c>
      <c r="DI238">
        <f t="shared" si="327"/>
        <v>0.92798939999999985</v>
      </c>
      <c r="DJ238">
        <f t="shared" si="328"/>
        <v>0.20000000000000284</v>
      </c>
      <c r="DK238">
        <f t="shared" si="329"/>
        <v>0</v>
      </c>
      <c r="DL238">
        <f t="shared" si="330"/>
        <v>5.1877499999999799E-2</v>
      </c>
      <c r="DM238">
        <f t="shared" si="331"/>
        <v>0</v>
      </c>
      <c r="DN238">
        <f t="shared" si="332"/>
        <v>2.0055000000000156E-2</v>
      </c>
      <c r="DO238">
        <f t="shared" si="333"/>
        <v>0</v>
      </c>
      <c r="DP238">
        <f t="shared" si="334"/>
        <v>1.9084899999999738E-2</v>
      </c>
      <c r="DQ238">
        <f t="shared" si="335"/>
        <v>4.5840300000000056E-2</v>
      </c>
      <c r="DR238">
        <f t="shared" si="336"/>
        <v>1.4433300000000093E-2</v>
      </c>
      <c r="DS238">
        <f t="shared" si="337"/>
        <v>0</v>
      </c>
      <c r="DT238">
        <f t="shared" si="338"/>
        <v>0.90000000000000568</v>
      </c>
      <c r="DU238">
        <f t="shared" si="339"/>
        <v>0</v>
      </c>
      <c r="DV238">
        <f t="shared" si="340"/>
        <v>1.1106299999999791E-2</v>
      </c>
      <c r="DW238">
        <f t="shared" si="341"/>
        <v>3.5940700000000048E-2</v>
      </c>
      <c r="DX238">
        <f t="shared" si="342"/>
        <v>1.2681900000000024E-2</v>
      </c>
      <c r="DY238">
        <f t="shared" si="343"/>
        <v>0.7848109999999977</v>
      </c>
      <c r="DZ238">
        <f t="shared" si="344"/>
        <v>1.3639500000000027E-2</v>
      </c>
      <c r="EA238">
        <f t="shared" si="345"/>
        <v>2.6857900000000434E-2</v>
      </c>
      <c r="EB238">
        <f t="shared" si="346"/>
        <v>8.5026000000001378E-3</v>
      </c>
      <c r="EC238">
        <f t="shared" si="347"/>
        <v>0</v>
      </c>
      <c r="ED238">
        <f t="shared" si="348"/>
        <v>0.10000000000000142</v>
      </c>
      <c r="EE238">
        <f t="shared" si="349"/>
        <v>0</v>
      </c>
      <c r="EF238">
        <f t="shared" si="350"/>
        <v>5.1360000000011397E-4</v>
      </c>
      <c r="EG238">
        <f t="shared" si="351"/>
        <v>1.8019999999996372E-4</v>
      </c>
      <c r="EH238">
        <f t="shared" si="352"/>
        <v>2.1044500000000355E-2</v>
      </c>
      <c r="EI238">
        <f t="shared" si="353"/>
        <v>4.8026999999990494E-3</v>
      </c>
      <c r="EJ238">
        <f t="shared" si="354"/>
        <v>4.1660999999999504E-3</v>
      </c>
      <c r="EK238">
        <f t="shared" si="355"/>
        <v>6.7274100000000558E-2</v>
      </c>
      <c r="EL238">
        <f t="shared" si="356"/>
        <v>1.3066800000000045E-2</v>
      </c>
      <c r="EM238">
        <f t="shared" si="357"/>
        <v>0</v>
      </c>
      <c r="EN238">
        <f t="shared" si="358"/>
        <v>4.6000000000000014</v>
      </c>
      <c r="EO238">
        <f t="shared" si="359"/>
        <v>0</v>
      </c>
      <c r="EP238">
        <f t="shared" si="360"/>
        <v>2.2283265999999999</v>
      </c>
      <c r="EQ238">
        <f t="shared" si="361"/>
        <v>3.981290000000004E-2</v>
      </c>
      <c r="ER238">
        <f t="shared" si="362"/>
        <v>-0.2311920999999999</v>
      </c>
      <c r="ES238">
        <f t="shared" si="363"/>
        <v>3.6748695999999992</v>
      </c>
      <c r="ET238">
        <f t="shared" si="364"/>
        <v>0.9377222999999999</v>
      </c>
      <c r="EU238">
        <f t="shared" si="365"/>
        <v>-1.9188670999999999</v>
      </c>
      <c r="EV238">
        <f t="shared" si="366"/>
        <v>6.7591100000000015E-2</v>
      </c>
      <c r="EW238">
        <f t="shared" si="367"/>
        <v>-0.18418259999999997</v>
      </c>
      <c r="EX238">
        <f t="shared" si="368"/>
        <v>14.200000000000003</v>
      </c>
      <c r="EY238">
        <f t="shared" si="369"/>
        <v>0</v>
      </c>
      <c r="EZ238">
        <f t="shared" si="370"/>
        <v>1.953468</v>
      </c>
      <c r="FA238">
        <f t="shared" si="371"/>
        <v>0.91083840000000005</v>
      </c>
      <c r="FB238">
        <f t="shared" si="372"/>
        <v>1.0900495000000001</v>
      </c>
      <c r="FC238">
        <f t="shared" si="373"/>
        <v>5.8640193999999983</v>
      </c>
      <c r="FD238">
        <f t="shared" si="374"/>
        <v>0.46321259999999986</v>
      </c>
      <c r="FE238">
        <f t="shared" si="375"/>
        <v>3.1766555000000003</v>
      </c>
      <c r="FF238">
        <f t="shared" si="376"/>
        <v>0.89973910000000012</v>
      </c>
      <c r="FG238">
        <f t="shared" si="377"/>
        <v>-0.2125667</v>
      </c>
      <c r="FH238">
        <f t="shared" si="378"/>
        <v>0.10000000000000142</v>
      </c>
      <c r="FI238">
        <f t="shared" si="379"/>
        <v>0</v>
      </c>
      <c r="FJ238">
        <f t="shared" si="380"/>
        <v>7.9589999999996053E-4</v>
      </c>
      <c r="FK238">
        <f t="shared" si="381"/>
        <v>2.9698000000000224E-3</v>
      </c>
      <c r="FL238">
        <f t="shared" si="382"/>
        <v>1.8529600000000368E-2</v>
      </c>
      <c r="FM238">
        <f t="shared" si="383"/>
        <v>3.29494999999973E-2</v>
      </c>
      <c r="FN238">
        <f t="shared" si="384"/>
        <v>3.7552099999999644E-2</v>
      </c>
      <c r="FO238">
        <f t="shared" si="385"/>
        <v>1.6337400000000279E-2</v>
      </c>
      <c r="FP238">
        <f t="shared" si="386"/>
        <v>8.2822000000000173E-3</v>
      </c>
      <c r="FQ238">
        <f t="shared" si="387"/>
        <v>0</v>
      </c>
      <c r="FR238">
        <f t="shared" si="388"/>
        <v>12.200000000000003</v>
      </c>
      <c r="FS238">
        <f t="shared" si="389"/>
        <v>0</v>
      </c>
      <c r="FT238">
        <f t="shared" si="390"/>
        <v>2.3963495999999997</v>
      </c>
      <c r="FU238">
        <f t="shared" si="391"/>
        <v>0.21492730000000004</v>
      </c>
      <c r="FV238">
        <f t="shared" si="392"/>
        <v>-6.7813399999999913E-2</v>
      </c>
      <c r="FW238">
        <f t="shared" si="393"/>
        <v>10.085171699999998</v>
      </c>
      <c r="FX238">
        <f t="shared" si="394"/>
        <v>0.4973812999999998</v>
      </c>
      <c r="FY238">
        <f t="shared" si="395"/>
        <v>-0.88420629999999978</v>
      </c>
      <c r="FZ238">
        <f t="shared" si="396"/>
        <v>7.2281400000000051E-2</v>
      </c>
      <c r="GA238">
        <f t="shared" si="397"/>
        <v>-7.8389799999999954E-2</v>
      </c>
      <c r="GB238">
        <f t="shared" si="398"/>
        <v>7.7000000000000028</v>
      </c>
      <c r="GC238">
        <f t="shared" si="399"/>
        <v>0</v>
      </c>
      <c r="GD238">
        <f t="shared" si="400"/>
        <v>2.7674683</v>
      </c>
      <c r="GE238">
        <f t="shared" si="401"/>
        <v>-2.1956499999999934E-2</v>
      </c>
      <c r="GF238">
        <f t="shared" si="402"/>
        <v>0.41341680000000025</v>
      </c>
      <c r="GG238">
        <f t="shared" si="403"/>
        <v>3.1941957999999993</v>
      </c>
      <c r="GH238">
        <f t="shared" si="404"/>
        <v>1.8093493999999999</v>
      </c>
      <c r="GI238">
        <f t="shared" si="405"/>
        <v>-0.79503059999999959</v>
      </c>
      <c r="GJ238">
        <f t="shared" si="406"/>
        <v>0.35862910000000014</v>
      </c>
      <c r="GK238">
        <f t="shared" si="407"/>
        <v>-6.3710899999999959E-2</v>
      </c>
    </row>
    <row r="239" spans="1:193" x14ac:dyDescent="0.25">
      <c r="A239" t="s">
        <v>581</v>
      </c>
      <c r="B239">
        <v>39.5</v>
      </c>
      <c r="C239">
        <v>0.5</v>
      </c>
      <c r="D239">
        <v>0.69877869999999997</v>
      </c>
      <c r="E239">
        <v>0.89186460000000001</v>
      </c>
      <c r="F239">
        <v>3.3656470999999999</v>
      </c>
      <c r="G239">
        <v>20.4718418</v>
      </c>
      <c r="H239">
        <v>1.4503975</v>
      </c>
      <c r="I239">
        <v>9.7793826999999993</v>
      </c>
      <c r="J239">
        <v>1.9279515</v>
      </c>
      <c r="K239">
        <v>0.43635819999999997</v>
      </c>
      <c r="L239" s="2">
        <v>39.4</v>
      </c>
      <c r="M239" s="2">
        <v>0.5</v>
      </c>
      <c r="N239" s="2">
        <v>0.69696190000000002</v>
      </c>
      <c r="O239" s="2">
        <v>0.89186460000000001</v>
      </c>
      <c r="P239" s="2">
        <v>3.3422930000000002</v>
      </c>
      <c r="Q239" s="2">
        <v>20.4718418</v>
      </c>
      <c r="R239" s="2">
        <v>1.4454662</v>
      </c>
      <c r="S239" s="2">
        <v>9.7050590999999997</v>
      </c>
      <c r="T239" s="2">
        <v>1.9137332</v>
      </c>
      <c r="U239" s="2">
        <v>0.43635819999999997</v>
      </c>
      <c r="V239" s="2">
        <v>39.1</v>
      </c>
      <c r="W239" s="2">
        <v>0.5</v>
      </c>
      <c r="X239" s="2">
        <v>0.87734219999999996</v>
      </c>
      <c r="Y239" s="2">
        <v>1.1325334</v>
      </c>
      <c r="Z239" s="2">
        <v>3.5323891999999999</v>
      </c>
      <c r="AA239" s="2">
        <v>18.7927094</v>
      </c>
      <c r="AB239" s="2">
        <v>1.5213198999999999</v>
      </c>
      <c r="AC239" s="2">
        <v>10.257131599999999</v>
      </c>
      <c r="AD239" s="2">
        <v>2.0210797999999999</v>
      </c>
      <c r="AE239" s="2">
        <v>0.51113980000000003</v>
      </c>
      <c r="AF239" s="2">
        <v>39.4</v>
      </c>
      <c r="AG239" s="2">
        <v>0.5</v>
      </c>
      <c r="AH239" s="2">
        <v>0.77275760000000004</v>
      </c>
      <c r="AI239" s="2">
        <v>1.0011897999999999</v>
      </c>
      <c r="AJ239" s="2">
        <v>3.4219151000000001</v>
      </c>
      <c r="AK239" s="2">
        <v>19.919235199999999</v>
      </c>
      <c r="AL239" s="2">
        <v>1.4772620000000001</v>
      </c>
      <c r="AM239" s="2">
        <v>9.9363364999999995</v>
      </c>
      <c r="AN239" s="2">
        <v>1.9587102999999999</v>
      </c>
      <c r="AO239" s="2">
        <v>0.46679310000000002</v>
      </c>
      <c r="AP239" s="2">
        <v>35.4</v>
      </c>
      <c r="AQ239" s="2">
        <v>0.5</v>
      </c>
      <c r="AR239" s="2">
        <v>0.75910650000000002</v>
      </c>
      <c r="AS239" s="2">
        <v>0.95170089999999996</v>
      </c>
      <c r="AT239" s="2">
        <v>2.7017224</v>
      </c>
      <c r="AU239" s="2">
        <v>19.5412617</v>
      </c>
      <c r="AV239" s="2">
        <v>1.1886890999999999</v>
      </c>
      <c r="AW239" s="2">
        <v>7.8170362000000004</v>
      </c>
      <c r="AX239" s="2">
        <v>1.5428175</v>
      </c>
      <c r="AY239" s="2">
        <v>0.46468090000000001</v>
      </c>
      <c r="AZ239" s="2">
        <v>25.5</v>
      </c>
      <c r="BA239" s="2">
        <v>0.5</v>
      </c>
      <c r="BB239" s="2">
        <v>0.71249280000000004</v>
      </c>
      <c r="BC239" s="2">
        <v>0.19366259999999999</v>
      </c>
      <c r="BD239" s="2">
        <v>1.5501137</v>
      </c>
      <c r="BE239" s="2">
        <v>16.438730199999998</v>
      </c>
      <c r="BF239" s="2">
        <v>1.4313768</v>
      </c>
      <c r="BG239" s="2">
        <v>3.542872</v>
      </c>
      <c r="BH239" s="2">
        <v>0.77303630000000001</v>
      </c>
      <c r="BI239" s="2">
        <v>0.44505549999999999</v>
      </c>
      <c r="BJ239" s="2">
        <v>39.4</v>
      </c>
      <c r="BK239" s="2">
        <v>0.5</v>
      </c>
      <c r="BL239" s="2">
        <v>0.69870880000000002</v>
      </c>
      <c r="BM239" s="2">
        <v>0.89141870000000001</v>
      </c>
      <c r="BN239" s="2">
        <v>3.3605646999999998</v>
      </c>
      <c r="BO239" s="2">
        <v>20.453416799999999</v>
      </c>
      <c r="BP239" s="2">
        <v>1.4473517</v>
      </c>
      <c r="BQ239" s="2">
        <v>9.7656918000000008</v>
      </c>
      <c r="BR239" s="2">
        <v>1.9251817</v>
      </c>
      <c r="BS239" s="2">
        <v>0.43635819999999997</v>
      </c>
      <c r="BT239" s="2">
        <v>24.8</v>
      </c>
      <c r="BU239" s="2">
        <v>0.5</v>
      </c>
      <c r="BV239" s="2">
        <v>0.466945</v>
      </c>
      <c r="BW239" s="2">
        <v>1.2345238000000001</v>
      </c>
      <c r="BX239" s="2">
        <v>3.2855615999999999</v>
      </c>
      <c r="BY239" s="2">
        <v>5.9787865</v>
      </c>
      <c r="BZ239" s="2">
        <v>1.4377549000000001</v>
      </c>
      <c r="CA239" s="2">
        <v>9.5045690999999994</v>
      </c>
      <c r="CB239" s="2">
        <v>1.8737847999999999</v>
      </c>
      <c r="CC239" s="2">
        <v>0.56316880000000002</v>
      </c>
      <c r="CD239" s="2">
        <v>36.1</v>
      </c>
      <c r="CE239" s="2">
        <v>0.5</v>
      </c>
      <c r="CF239" s="2">
        <v>0.35994090000000001</v>
      </c>
      <c r="CG239" s="2">
        <v>0.84200940000000002</v>
      </c>
      <c r="CH239" s="2">
        <v>2.9085947999999999</v>
      </c>
      <c r="CI239" s="2">
        <v>19.390928299999999</v>
      </c>
      <c r="CJ239" s="2">
        <v>0.45426450000000002</v>
      </c>
      <c r="CK239" s="2">
        <v>9.4576405999999995</v>
      </c>
      <c r="CL239" s="2">
        <v>1.7916261</v>
      </c>
      <c r="CM239" s="2">
        <v>0.43635819999999997</v>
      </c>
      <c r="CO239" t="str">
        <f t="shared" si="307"/>
        <v>UT_Cache0004</v>
      </c>
      <c r="CP239">
        <f t="shared" si="308"/>
        <v>39.5</v>
      </c>
      <c r="CQ239">
        <f t="shared" si="309"/>
        <v>0.5</v>
      </c>
      <c r="CR239">
        <f t="shared" si="310"/>
        <v>0.69877869999999997</v>
      </c>
      <c r="CS239">
        <f t="shared" si="311"/>
        <v>0.89186460000000001</v>
      </c>
      <c r="CT239">
        <f t="shared" si="312"/>
        <v>3.3656470999999999</v>
      </c>
      <c r="CU239">
        <f t="shared" si="313"/>
        <v>20.4718418</v>
      </c>
      <c r="CV239">
        <f t="shared" si="314"/>
        <v>1.4503975</v>
      </c>
      <c r="CW239">
        <f t="shared" si="315"/>
        <v>9.7793826999999993</v>
      </c>
      <c r="CX239">
        <f t="shared" si="316"/>
        <v>1.9279515</v>
      </c>
      <c r="CY239">
        <f t="shared" si="317"/>
        <v>0.43635819999999997</v>
      </c>
      <c r="CZ239">
        <f t="shared" si="318"/>
        <v>2.6000000000000014</v>
      </c>
      <c r="DA239">
        <f t="shared" si="319"/>
        <v>0.5</v>
      </c>
      <c r="DB239">
        <f t="shared" si="320"/>
        <v>0.45280480000000028</v>
      </c>
      <c r="DC239">
        <f t="shared" si="321"/>
        <v>0.89585099999999995</v>
      </c>
      <c r="DD239">
        <f t="shared" si="322"/>
        <v>0.54362480000000035</v>
      </c>
      <c r="DE239">
        <f t="shared" si="323"/>
        <v>-2.3159827000000064</v>
      </c>
      <c r="DF239">
        <f t="shared" si="324"/>
        <v>0.25070260000000011</v>
      </c>
      <c r="DG239">
        <f t="shared" si="325"/>
        <v>1.5306580000000025</v>
      </c>
      <c r="DH239">
        <f t="shared" si="326"/>
        <v>0.30430919999999939</v>
      </c>
      <c r="DI239">
        <f t="shared" si="327"/>
        <v>0.70540530000000023</v>
      </c>
      <c r="DJ239">
        <f t="shared" si="328"/>
        <v>0.10000000000000142</v>
      </c>
      <c r="DK239">
        <f t="shared" si="329"/>
        <v>0</v>
      </c>
      <c r="DL239">
        <f t="shared" si="330"/>
        <v>1.8167999999999518E-3</v>
      </c>
      <c r="DM239">
        <f t="shared" si="331"/>
        <v>0</v>
      </c>
      <c r="DN239">
        <f t="shared" si="332"/>
        <v>2.3354099999999711E-2</v>
      </c>
      <c r="DO239">
        <f t="shared" si="333"/>
        <v>0</v>
      </c>
      <c r="DP239">
        <f t="shared" si="334"/>
        <v>4.9312999999999718E-3</v>
      </c>
      <c r="DQ239">
        <f t="shared" si="335"/>
        <v>7.4323599999999601E-2</v>
      </c>
      <c r="DR239">
        <f t="shared" si="336"/>
        <v>1.4218300000000017E-2</v>
      </c>
      <c r="DS239">
        <f t="shared" si="337"/>
        <v>0</v>
      </c>
      <c r="DT239">
        <f t="shared" si="338"/>
        <v>0.39999999999999858</v>
      </c>
      <c r="DU239">
        <f t="shared" si="339"/>
        <v>0</v>
      </c>
      <c r="DV239">
        <f t="shared" si="340"/>
        <v>-0.17856349999999999</v>
      </c>
      <c r="DW239">
        <f t="shared" si="341"/>
        <v>-0.24066880000000002</v>
      </c>
      <c r="DX239">
        <f t="shared" si="342"/>
        <v>-0.1667421</v>
      </c>
      <c r="DY239">
        <f t="shared" si="343"/>
        <v>1.6791324000000003</v>
      </c>
      <c r="DZ239">
        <f t="shared" si="344"/>
        <v>-7.0922399999999941E-2</v>
      </c>
      <c r="EA239">
        <f t="shared" si="345"/>
        <v>-0.47774889999999992</v>
      </c>
      <c r="EB239">
        <f t="shared" si="346"/>
        <v>-9.3128299999999831E-2</v>
      </c>
      <c r="EC239">
        <f t="shared" si="347"/>
        <v>-7.4781600000000059E-2</v>
      </c>
      <c r="ED239">
        <f t="shared" si="348"/>
        <v>0.10000000000000142</v>
      </c>
      <c r="EE239">
        <f t="shared" si="349"/>
        <v>0</v>
      </c>
      <c r="EF239">
        <f t="shared" si="350"/>
        <v>-7.397890000000007E-2</v>
      </c>
      <c r="EG239">
        <f t="shared" si="351"/>
        <v>-0.1093251999999999</v>
      </c>
      <c r="EH239">
        <f t="shared" si="352"/>
        <v>-5.6268000000000207E-2</v>
      </c>
      <c r="EI239">
        <f t="shared" si="353"/>
        <v>0.55260660000000073</v>
      </c>
      <c r="EJ239">
        <f t="shared" si="354"/>
        <v>-2.6864500000000069E-2</v>
      </c>
      <c r="EK239">
        <f t="shared" si="355"/>
        <v>-0.15695380000000014</v>
      </c>
      <c r="EL239">
        <f t="shared" si="356"/>
        <v>-3.0758799999999864E-2</v>
      </c>
      <c r="EM239">
        <f t="shared" si="357"/>
        <v>-3.0434900000000042E-2</v>
      </c>
      <c r="EN239">
        <f t="shared" si="358"/>
        <v>4.1000000000000014</v>
      </c>
      <c r="EO239">
        <f t="shared" si="359"/>
        <v>0</v>
      </c>
      <c r="EP239">
        <f t="shared" si="360"/>
        <v>-6.0327800000000043E-2</v>
      </c>
      <c r="EQ239">
        <f t="shared" si="361"/>
        <v>-5.9836299999999953E-2</v>
      </c>
      <c r="ER239">
        <f t="shared" si="362"/>
        <v>0.66392469999999992</v>
      </c>
      <c r="ES239">
        <f t="shared" si="363"/>
        <v>0.93058010000000024</v>
      </c>
      <c r="ET239">
        <f t="shared" si="364"/>
        <v>0.26170840000000006</v>
      </c>
      <c r="EU239">
        <f t="shared" si="365"/>
        <v>1.9623464999999989</v>
      </c>
      <c r="EV239">
        <f t="shared" si="366"/>
        <v>0.38513400000000009</v>
      </c>
      <c r="EW239">
        <f t="shared" si="367"/>
        <v>-2.8322700000000034E-2</v>
      </c>
      <c r="EX239">
        <f t="shared" si="368"/>
        <v>14</v>
      </c>
      <c r="EY239">
        <f t="shared" si="369"/>
        <v>0</v>
      </c>
      <c r="EZ239">
        <f t="shared" si="370"/>
        <v>-1.3714100000000062E-2</v>
      </c>
      <c r="FA239">
        <f t="shared" si="371"/>
        <v>0.69820199999999999</v>
      </c>
      <c r="FB239">
        <f t="shared" si="372"/>
        <v>1.8155333999999999</v>
      </c>
      <c r="FC239">
        <f t="shared" si="373"/>
        <v>4.0331116000000016</v>
      </c>
      <c r="FD239">
        <f t="shared" si="374"/>
        <v>1.9020700000000001E-2</v>
      </c>
      <c r="FE239">
        <f t="shared" si="375"/>
        <v>6.2365106999999993</v>
      </c>
      <c r="FF239">
        <f t="shared" si="376"/>
        <v>1.1549152</v>
      </c>
      <c r="FG239">
        <f t="shared" si="377"/>
        <v>-8.6973000000000189E-3</v>
      </c>
      <c r="FH239">
        <f t="shared" si="378"/>
        <v>0.10000000000000142</v>
      </c>
      <c r="FI239">
        <f t="shared" si="379"/>
        <v>0</v>
      </c>
      <c r="FJ239">
        <f t="shared" si="380"/>
        <v>6.9899999999956108E-5</v>
      </c>
      <c r="FK239">
        <f t="shared" si="381"/>
        <v>4.4589999999999907E-4</v>
      </c>
      <c r="FL239">
        <f t="shared" si="382"/>
        <v>5.0824000000000424E-3</v>
      </c>
      <c r="FM239">
        <f t="shared" si="383"/>
        <v>1.842500000000058E-2</v>
      </c>
      <c r="FN239">
        <f t="shared" si="384"/>
        <v>3.0457999999999874E-3</v>
      </c>
      <c r="FO239">
        <f t="shared" si="385"/>
        <v>1.3690899999998507E-2</v>
      </c>
      <c r="FP239">
        <f t="shared" si="386"/>
        <v>2.7698000000000444E-3</v>
      </c>
      <c r="FQ239">
        <f t="shared" si="387"/>
        <v>0</v>
      </c>
      <c r="FR239">
        <f t="shared" si="388"/>
        <v>14.7</v>
      </c>
      <c r="FS239">
        <f t="shared" si="389"/>
        <v>0</v>
      </c>
      <c r="FT239">
        <f t="shared" si="390"/>
        <v>0.23183369999999998</v>
      </c>
      <c r="FU239">
        <f t="shared" si="391"/>
        <v>-0.34265920000000005</v>
      </c>
      <c r="FV239">
        <f t="shared" si="392"/>
        <v>8.0085500000000032E-2</v>
      </c>
      <c r="FW239">
        <f t="shared" si="393"/>
        <v>14.4930553</v>
      </c>
      <c r="FX239">
        <f t="shared" si="394"/>
        <v>1.2642599999999948E-2</v>
      </c>
      <c r="FY239">
        <f t="shared" si="395"/>
        <v>0.27481359999999988</v>
      </c>
      <c r="FZ239">
        <f t="shared" si="396"/>
        <v>5.4166700000000123E-2</v>
      </c>
      <c r="GA239">
        <f t="shared" si="397"/>
        <v>-0.12681060000000005</v>
      </c>
      <c r="GB239">
        <f t="shared" si="398"/>
        <v>3.3999999999999986</v>
      </c>
      <c r="GC239">
        <f t="shared" si="399"/>
        <v>0</v>
      </c>
      <c r="GD239">
        <f t="shared" si="400"/>
        <v>0.33883779999999997</v>
      </c>
      <c r="GE239">
        <f t="shared" si="401"/>
        <v>4.9855199999999988E-2</v>
      </c>
      <c r="GF239">
        <f t="shared" si="402"/>
        <v>0.45705229999999997</v>
      </c>
      <c r="GG239">
        <f t="shared" si="403"/>
        <v>1.0809135000000012</v>
      </c>
      <c r="GH239">
        <f t="shared" si="404"/>
        <v>0.99613299999999994</v>
      </c>
      <c r="GI239">
        <f t="shared" si="405"/>
        <v>0.32174209999999981</v>
      </c>
      <c r="GJ239">
        <f t="shared" si="406"/>
        <v>0.13632540000000004</v>
      </c>
      <c r="GK239">
        <f t="shared" si="407"/>
        <v>0</v>
      </c>
    </row>
    <row r="240" spans="1:193" x14ac:dyDescent="0.25">
      <c r="A240" t="s">
        <v>582</v>
      </c>
      <c r="B240">
        <v>36.9</v>
      </c>
      <c r="C240">
        <v>0.5</v>
      </c>
      <c r="D240">
        <v>1.1914997000000001</v>
      </c>
      <c r="E240">
        <v>2.0269927999999999</v>
      </c>
      <c r="F240">
        <v>4.7198744000000001</v>
      </c>
      <c r="G240">
        <v>9.2629099000000004</v>
      </c>
      <c r="H240">
        <v>1.8637807</v>
      </c>
      <c r="I240">
        <v>13.886055000000001</v>
      </c>
      <c r="J240">
        <v>2.7182493000000001</v>
      </c>
      <c r="K240">
        <v>0.80841730000000001</v>
      </c>
      <c r="L240" s="2">
        <v>36.6</v>
      </c>
      <c r="M240" s="2">
        <v>0.5</v>
      </c>
      <c r="N240" s="2">
        <v>0.96226970000000001</v>
      </c>
      <c r="O240" s="2">
        <v>1.6789383</v>
      </c>
      <c r="P240" s="2">
        <v>4.4842854000000001</v>
      </c>
      <c r="Q240" s="2">
        <v>10.801840800000001</v>
      </c>
      <c r="R240" s="2">
        <v>1.7911954999999999</v>
      </c>
      <c r="S240" s="2">
        <v>13.1791935</v>
      </c>
      <c r="T240" s="2">
        <v>2.5829411000000002</v>
      </c>
      <c r="U240" s="2">
        <v>0.71255049999999998</v>
      </c>
      <c r="V240" s="2">
        <v>36.700000000000003</v>
      </c>
      <c r="W240" s="2">
        <v>0.5</v>
      </c>
      <c r="X240" s="2">
        <v>0.70954779999999995</v>
      </c>
      <c r="Y240" s="2">
        <v>1.2754719999999999</v>
      </c>
      <c r="Z240" s="2">
        <v>4.3052859000000003</v>
      </c>
      <c r="AA240" s="2">
        <v>12.503427500000001</v>
      </c>
      <c r="AB240" s="2">
        <v>1.7211072000000001</v>
      </c>
      <c r="AC240" s="2">
        <v>12.6661491</v>
      </c>
      <c r="AD240" s="2">
        <v>2.4842504999999999</v>
      </c>
      <c r="AE240" s="2">
        <v>0.60204290000000005</v>
      </c>
      <c r="AF240" s="2">
        <v>36.799999999999997</v>
      </c>
      <c r="AG240" s="2">
        <v>0.5</v>
      </c>
      <c r="AH240" s="2">
        <v>0.96745199999999998</v>
      </c>
      <c r="AI240" s="2">
        <v>1.6787704000000001</v>
      </c>
      <c r="AJ240" s="2">
        <v>4.5150948</v>
      </c>
      <c r="AK240" s="2">
        <v>10.8005209</v>
      </c>
      <c r="AL240" s="2">
        <v>1.7970172</v>
      </c>
      <c r="AM240" s="2">
        <v>13.278072399999999</v>
      </c>
      <c r="AN240" s="2">
        <v>2.6018159000000001</v>
      </c>
      <c r="AO240" s="2">
        <v>0.71255049999999998</v>
      </c>
      <c r="AP240" s="2">
        <v>31.3</v>
      </c>
      <c r="AQ240" s="2">
        <v>0.5</v>
      </c>
      <c r="AR240" s="2">
        <v>2.0099925999999999</v>
      </c>
      <c r="AS240" s="2">
        <v>1.0478182</v>
      </c>
      <c r="AT240" s="2">
        <v>2.7203851000000001</v>
      </c>
      <c r="AU240" s="2">
        <v>13.8900805</v>
      </c>
      <c r="AV240" s="2">
        <v>1.5356145999999999</v>
      </c>
      <c r="AW240" s="2">
        <v>7.4752473999999998</v>
      </c>
      <c r="AX240" s="2">
        <v>1.6970974999999999</v>
      </c>
      <c r="AY240" s="2">
        <v>0.4814561</v>
      </c>
      <c r="AZ240" s="2">
        <v>23.5</v>
      </c>
      <c r="BA240" s="2">
        <v>0.5</v>
      </c>
      <c r="BB240" s="2">
        <v>2.7568963000000002</v>
      </c>
      <c r="BC240" s="2">
        <v>0.42192659999999998</v>
      </c>
      <c r="BD240" s="2">
        <v>1.4837974</v>
      </c>
      <c r="BE240" s="2">
        <v>12.3372011</v>
      </c>
      <c r="BF240" s="2">
        <v>2.1109800000000001</v>
      </c>
      <c r="BG240" s="2">
        <v>2.5699885</v>
      </c>
      <c r="BH240" s="2">
        <v>1.0010607</v>
      </c>
      <c r="BI240" s="2">
        <v>0.4093291</v>
      </c>
      <c r="BJ240" s="2">
        <v>36.799999999999997</v>
      </c>
      <c r="BK240" s="2">
        <v>0.5</v>
      </c>
      <c r="BL240" s="2">
        <v>0.96716270000000004</v>
      </c>
      <c r="BM240" s="2">
        <v>1.677807</v>
      </c>
      <c r="BN240" s="2">
        <v>4.5134892000000004</v>
      </c>
      <c r="BO240" s="2">
        <v>10.796557399999999</v>
      </c>
      <c r="BP240" s="2">
        <v>1.7725093000000001</v>
      </c>
      <c r="BQ240" s="2">
        <v>13.304184899999999</v>
      </c>
      <c r="BR240" s="2">
        <v>2.6050974999999998</v>
      </c>
      <c r="BS240" s="2">
        <v>0.71255049999999998</v>
      </c>
      <c r="BT240" s="2">
        <v>28.3</v>
      </c>
      <c r="BU240" s="2">
        <v>0.5</v>
      </c>
      <c r="BV240" s="2">
        <v>0.72024659999999996</v>
      </c>
      <c r="BW240" s="2">
        <v>1.8707533999999999</v>
      </c>
      <c r="BX240" s="2">
        <v>4.2839755999999998</v>
      </c>
      <c r="BY240" s="2">
        <v>3.4833759999999998</v>
      </c>
      <c r="BZ240" s="2">
        <v>1.7585576000000001</v>
      </c>
      <c r="CA240" s="2">
        <v>12.517405500000001</v>
      </c>
      <c r="CB240" s="2">
        <v>2.4555050999999999</v>
      </c>
      <c r="CC240" s="2">
        <v>0.80841730000000001</v>
      </c>
      <c r="CD240" s="2">
        <v>34.4</v>
      </c>
      <c r="CE240" s="2">
        <v>0.5</v>
      </c>
      <c r="CF240" s="2">
        <v>0.30837769999999998</v>
      </c>
      <c r="CG240" s="2">
        <v>1.2628307000000001</v>
      </c>
      <c r="CH240" s="2">
        <v>3.8784325000000002</v>
      </c>
      <c r="CI240" s="2">
        <v>12.3446693</v>
      </c>
      <c r="CJ240" s="2">
        <v>0.81168410000000002</v>
      </c>
      <c r="CK240" s="2">
        <v>12.346534699999999</v>
      </c>
      <c r="CL240" s="2">
        <v>2.3562322</v>
      </c>
      <c r="CM240" s="2">
        <v>0.60204290000000005</v>
      </c>
      <c r="CO240" t="str">
        <f t="shared" si="307"/>
        <v>UT_Davis0004</v>
      </c>
      <c r="CP240">
        <f t="shared" si="308"/>
        <v>36.9</v>
      </c>
      <c r="CQ240">
        <f t="shared" si="309"/>
        <v>0.5</v>
      </c>
      <c r="CR240">
        <f t="shared" si="310"/>
        <v>1.1914997000000001</v>
      </c>
      <c r="CS240">
        <f t="shared" si="311"/>
        <v>2.0269927999999999</v>
      </c>
      <c r="CT240">
        <f t="shared" si="312"/>
        <v>4.7198744000000001</v>
      </c>
      <c r="CU240">
        <f t="shared" si="313"/>
        <v>9.2629099000000004</v>
      </c>
      <c r="CV240">
        <f t="shared" si="314"/>
        <v>1.8637807</v>
      </c>
      <c r="CW240">
        <f t="shared" si="315"/>
        <v>13.886055000000001</v>
      </c>
      <c r="CX240">
        <f t="shared" si="316"/>
        <v>2.7182493000000001</v>
      </c>
      <c r="CY240">
        <f t="shared" si="317"/>
        <v>0.80841730000000001</v>
      </c>
      <c r="CZ240">
        <f t="shared" si="318"/>
        <v>6.1000000000000085</v>
      </c>
      <c r="DA240">
        <f t="shared" si="319"/>
        <v>0.5</v>
      </c>
      <c r="DB240">
        <f t="shared" si="320"/>
        <v>1.0614474999999997</v>
      </c>
      <c r="DC240">
        <f t="shared" si="321"/>
        <v>-3.2746330000000001</v>
      </c>
      <c r="DD240">
        <f t="shared" si="322"/>
        <v>-2.8543748999999998</v>
      </c>
      <c r="DE240">
        <f t="shared" si="323"/>
        <v>22.1173042</v>
      </c>
      <c r="DF240">
        <f t="shared" si="324"/>
        <v>0.25220060000000033</v>
      </c>
      <c r="DG240">
        <f t="shared" si="325"/>
        <v>-9.8656090000000116</v>
      </c>
      <c r="DH240">
        <f t="shared" si="326"/>
        <v>-1.2437446000000008</v>
      </c>
      <c r="DI240">
        <f t="shared" si="327"/>
        <v>-0.61798130000000018</v>
      </c>
      <c r="DJ240">
        <f t="shared" si="328"/>
        <v>0.29999999999999716</v>
      </c>
      <c r="DK240">
        <f t="shared" si="329"/>
        <v>0</v>
      </c>
      <c r="DL240">
        <f t="shared" si="330"/>
        <v>0.22923000000000004</v>
      </c>
      <c r="DM240">
        <f t="shared" si="331"/>
        <v>0.34805449999999993</v>
      </c>
      <c r="DN240">
        <f t="shared" si="332"/>
        <v>0.23558900000000005</v>
      </c>
      <c r="DO240">
        <f t="shared" si="333"/>
        <v>-1.5389309000000004</v>
      </c>
      <c r="DP240">
        <f t="shared" si="334"/>
        <v>7.2585200000000016E-2</v>
      </c>
      <c r="DQ240">
        <f t="shared" si="335"/>
        <v>0.70686150000000048</v>
      </c>
      <c r="DR240">
        <f t="shared" si="336"/>
        <v>0.13530819999999988</v>
      </c>
      <c r="DS240">
        <f t="shared" si="337"/>
        <v>9.586680000000003E-2</v>
      </c>
      <c r="DT240">
        <f t="shared" si="338"/>
        <v>0.19999999999999574</v>
      </c>
      <c r="DU240">
        <f t="shared" si="339"/>
        <v>0</v>
      </c>
      <c r="DV240">
        <f t="shared" si="340"/>
        <v>0.4819519000000001</v>
      </c>
      <c r="DW240">
        <f t="shared" si="341"/>
        <v>0.75152079999999999</v>
      </c>
      <c r="DX240">
        <f t="shared" si="342"/>
        <v>0.4145884999999998</v>
      </c>
      <c r="DY240">
        <f t="shared" si="343"/>
        <v>-3.2405176000000004</v>
      </c>
      <c r="DZ240">
        <f t="shared" si="344"/>
        <v>0.1426734999999999</v>
      </c>
      <c r="EA240">
        <f t="shared" si="345"/>
        <v>1.2199059000000005</v>
      </c>
      <c r="EB240">
        <f t="shared" si="346"/>
        <v>0.23399880000000017</v>
      </c>
      <c r="EC240">
        <f t="shared" si="347"/>
        <v>0.20637439999999996</v>
      </c>
      <c r="ED240">
        <f t="shared" si="348"/>
        <v>0.10000000000000142</v>
      </c>
      <c r="EE240">
        <f t="shared" si="349"/>
        <v>0</v>
      </c>
      <c r="EF240">
        <f t="shared" si="350"/>
        <v>0.22404770000000007</v>
      </c>
      <c r="EG240">
        <f t="shared" si="351"/>
        <v>0.34822239999999982</v>
      </c>
      <c r="EH240">
        <f t="shared" si="352"/>
        <v>0.20477960000000017</v>
      </c>
      <c r="EI240">
        <f t="shared" si="353"/>
        <v>-1.5376110000000001</v>
      </c>
      <c r="EJ240">
        <f t="shared" si="354"/>
        <v>6.6763499999999976E-2</v>
      </c>
      <c r="EK240">
        <f t="shared" si="355"/>
        <v>0.60798260000000148</v>
      </c>
      <c r="EL240">
        <f t="shared" si="356"/>
        <v>0.11643340000000002</v>
      </c>
      <c r="EM240">
        <f t="shared" si="357"/>
        <v>9.586680000000003E-2</v>
      </c>
      <c r="EN240">
        <f t="shared" si="358"/>
        <v>5.5999999999999979</v>
      </c>
      <c r="EO240">
        <f t="shared" si="359"/>
        <v>0</v>
      </c>
      <c r="EP240">
        <f t="shared" si="360"/>
        <v>-0.81849289999999986</v>
      </c>
      <c r="EQ240">
        <f t="shared" si="361"/>
        <v>0.9791745999999999</v>
      </c>
      <c r="ER240">
        <f t="shared" si="362"/>
        <v>1.9994893</v>
      </c>
      <c r="ES240">
        <f t="shared" si="363"/>
        <v>-4.6271705999999995</v>
      </c>
      <c r="ET240">
        <f t="shared" si="364"/>
        <v>0.32816610000000002</v>
      </c>
      <c r="EU240">
        <f t="shared" si="365"/>
        <v>6.4108076000000009</v>
      </c>
      <c r="EV240">
        <f t="shared" si="366"/>
        <v>1.0211518000000002</v>
      </c>
      <c r="EW240">
        <f t="shared" si="367"/>
        <v>0.32696120000000001</v>
      </c>
      <c r="EX240">
        <f t="shared" si="368"/>
        <v>13.399999999999999</v>
      </c>
      <c r="EY240">
        <f t="shared" si="369"/>
        <v>0</v>
      </c>
      <c r="EZ240">
        <f t="shared" si="370"/>
        <v>-1.5653966000000001</v>
      </c>
      <c r="FA240">
        <f t="shared" si="371"/>
        <v>1.6050662</v>
      </c>
      <c r="FB240">
        <f t="shared" si="372"/>
        <v>3.2360769999999999</v>
      </c>
      <c r="FC240">
        <f t="shared" si="373"/>
        <v>-3.0742911999999993</v>
      </c>
      <c r="FD240">
        <f t="shared" si="374"/>
        <v>-0.24719930000000012</v>
      </c>
      <c r="FE240">
        <f t="shared" si="375"/>
        <v>11.316066500000002</v>
      </c>
      <c r="FF240">
        <f t="shared" si="376"/>
        <v>1.7171886000000001</v>
      </c>
      <c r="FG240">
        <f t="shared" si="377"/>
        <v>0.3990882</v>
      </c>
      <c r="FH240">
        <f t="shared" si="378"/>
        <v>0.10000000000000142</v>
      </c>
      <c r="FI240">
        <f t="shared" si="379"/>
        <v>0</v>
      </c>
      <c r="FJ240">
        <f t="shared" si="380"/>
        <v>0.22433700000000001</v>
      </c>
      <c r="FK240">
        <f t="shared" si="381"/>
        <v>0.34918579999999988</v>
      </c>
      <c r="FL240">
        <f t="shared" si="382"/>
        <v>0.20638519999999971</v>
      </c>
      <c r="FM240">
        <f t="shared" si="383"/>
        <v>-1.5336474999999989</v>
      </c>
      <c r="FN240">
        <f t="shared" si="384"/>
        <v>9.1271399999999892E-2</v>
      </c>
      <c r="FO240">
        <f t="shared" si="385"/>
        <v>0.5818701000000015</v>
      </c>
      <c r="FP240">
        <f t="shared" si="386"/>
        <v>0.11315180000000025</v>
      </c>
      <c r="FQ240">
        <f t="shared" si="387"/>
        <v>9.586680000000003E-2</v>
      </c>
      <c r="FR240">
        <f t="shared" si="388"/>
        <v>8.5999999999999979</v>
      </c>
      <c r="FS240">
        <f t="shared" si="389"/>
        <v>0</v>
      </c>
      <c r="FT240">
        <f t="shared" si="390"/>
        <v>0.47125310000000009</v>
      </c>
      <c r="FU240">
        <f t="shared" si="391"/>
        <v>0.15623940000000003</v>
      </c>
      <c r="FV240">
        <f t="shared" si="392"/>
        <v>0.43589880000000036</v>
      </c>
      <c r="FW240">
        <f t="shared" si="393"/>
        <v>5.7795339000000006</v>
      </c>
      <c r="FX240">
        <f t="shared" si="394"/>
        <v>0.1052230999999999</v>
      </c>
      <c r="FY240">
        <f t="shared" si="395"/>
        <v>1.3686495000000001</v>
      </c>
      <c r="FZ240">
        <f t="shared" si="396"/>
        <v>0.26274420000000021</v>
      </c>
      <c r="GA240">
        <f t="shared" si="397"/>
        <v>0</v>
      </c>
      <c r="GB240">
        <f t="shared" si="398"/>
        <v>2.5</v>
      </c>
      <c r="GC240">
        <f t="shared" si="399"/>
        <v>0</v>
      </c>
      <c r="GD240">
        <f t="shared" si="400"/>
        <v>0.88312200000000007</v>
      </c>
      <c r="GE240">
        <f t="shared" si="401"/>
        <v>0.76416209999999984</v>
      </c>
      <c r="GF240">
        <f t="shared" si="402"/>
        <v>0.84144189999999996</v>
      </c>
      <c r="GG240">
        <f t="shared" si="403"/>
        <v>-3.0817593999999993</v>
      </c>
      <c r="GH240">
        <f t="shared" si="404"/>
        <v>1.0520966</v>
      </c>
      <c r="GI240">
        <f t="shared" si="405"/>
        <v>1.5395203000000013</v>
      </c>
      <c r="GJ240">
        <f t="shared" si="406"/>
        <v>0.36201710000000009</v>
      </c>
      <c r="GK240">
        <f t="shared" si="407"/>
        <v>0.20637439999999996</v>
      </c>
    </row>
    <row r="241" spans="1:193" x14ac:dyDescent="0.25">
      <c r="A241" t="s">
        <v>583</v>
      </c>
      <c r="B241">
        <v>46.1</v>
      </c>
      <c r="C241">
        <v>0.5</v>
      </c>
      <c r="D241">
        <v>1.3111701</v>
      </c>
      <c r="E241">
        <v>1.8840507</v>
      </c>
      <c r="F241">
        <v>5.3456334999999999</v>
      </c>
      <c r="G241">
        <v>14.8353214</v>
      </c>
      <c r="H241">
        <v>1.9480256</v>
      </c>
      <c r="I241">
        <v>16.0067825</v>
      </c>
      <c r="J241">
        <v>3.1282692000000001</v>
      </c>
      <c r="K241">
        <v>1.1629750000000001</v>
      </c>
      <c r="L241" s="2">
        <v>45.6</v>
      </c>
      <c r="M241" s="2">
        <v>0.5</v>
      </c>
      <c r="N241" s="2">
        <v>1.3034520999999999</v>
      </c>
      <c r="O241" s="2">
        <v>1.8840507</v>
      </c>
      <c r="P241" s="2">
        <v>5.2496533000000003</v>
      </c>
      <c r="Q241" s="2">
        <v>14.8353214</v>
      </c>
      <c r="R241" s="2">
        <v>1.9419223000000001</v>
      </c>
      <c r="S241" s="2">
        <v>15.683354400000001</v>
      </c>
      <c r="T241" s="2">
        <v>3.0676638999999999</v>
      </c>
      <c r="U241" s="2">
        <v>1.1629750000000001</v>
      </c>
      <c r="V241" s="2">
        <v>45.8</v>
      </c>
      <c r="W241" s="2">
        <v>0.5</v>
      </c>
      <c r="X241" s="2">
        <v>1.3071493999999999</v>
      </c>
      <c r="Y241" s="2">
        <v>1.8731202</v>
      </c>
      <c r="Z241" s="2">
        <v>5.3259292</v>
      </c>
      <c r="AA241" s="2">
        <v>14.6520844</v>
      </c>
      <c r="AB241" s="2">
        <v>1.9395237999999999</v>
      </c>
      <c r="AC241" s="2">
        <v>15.9489746</v>
      </c>
      <c r="AD241" s="2">
        <v>3.1168103</v>
      </c>
      <c r="AE241" s="2">
        <v>1.1629750000000001</v>
      </c>
      <c r="AF241" s="2">
        <v>46</v>
      </c>
      <c r="AG241" s="2">
        <v>0.5</v>
      </c>
      <c r="AH241" s="2">
        <v>1.3109753</v>
      </c>
      <c r="AI241" s="2">
        <v>1.8838623999999999</v>
      </c>
      <c r="AJ241" s="2">
        <v>5.3284124999999998</v>
      </c>
      <c r="AK241" s="2">
        <v>14.833838500000001</v>
      </c>
      <c r="AL241" s="2">
        <v>1.9446502000000001</v>
      </c>
      <c r="AM241" s="2">
        <v>15.951483700000001</v>
      </c>
      <c r="AN241" s="2">
        <v>3.1177104</v>
      </c>
      <c r="AO241" s="2">
        <v>1.1629750000000001</v>
      </c>
      <c r="AP241" s="2">
        <v>38.799999999999997</v>
      </c>
      <c r="AQ241" s="2">
        <v>0.5</v>
      </c>
      <c r="AR241" s="2">
        <v>1.4417191</v>
      </c>
      <c r="AS241" s="2">
        <v>1.6917846999999999</v>
      </c>
      <c r="AT241" s="2">
        <v>3.6892271000000001</v>
      </c>
      <c r="AU241" s="2">
        <v>15.8524885</v>
      </c>
      <c r="AV241" s="2">
        <v>1.4570004000000001</v>
      </c>
      <c r="AW241" s="2">
        <v>10.943156200000001</v>
      </c>
      <c r="AX241" s="2">
        <v>2.1524944000000001</v>
      </c>
      <c r="AY241" s="2">
        <v>1.0879132</v>
      </c>
      <c r="AZ241" s="2">
        <v>28.4</v>
      </c>
      <c r="BA241" s="2">
        <v>0.5</v>
      </c>
      <c r="BB241" s="2">
        <v>1.5672242999999999</v>
      </c>
      <c r="BC241" s="2">
        <v>0.70820559999999999</v>
      </c>
      <c r="BD241" s="2">
        <v>2.4594722</v>
      </c>
      <c r="BE241" s="2">
        <v>12.7745037</v>
      </c>
      <c r="BF241" s="2">
        <v>1.8818527</v>
      </c>
      <c r="BG241" s="2">
        <v>6.1839294000000002</v>
      </c>
      <c r="BH241" s="2">
        <v>1.3037730000000001</v>
      </c>
      <c r="BI241" s="2">
        <v>1.0864484000000001</v>
      </c>
      <c r="BJ241" s="2">
        <v>45.9</v>
      </c>
      <c r="BK241" s="2">
        <v>0.5</v>
      </c>
      <c r="BL241" s="2">
        <v>1.3107203999999999</v>
      </c>
      <c r="BM241" s="2">
        <v>1.8831770000000001</v>
      </c>
      <c r="BN241" s="2">
        <v>5.3212780999999998</v>
      </c>
      <c r="BO241" s="2">
        <v>14.825794200000001</v>
      </c>
      <c r="BP241" s="2">
        <v>1.9158967</v>
      </c>
      <c r="BQ241" s="2">
        <v>15.961494399999999</v>
      </c>
      <c r="BR241" s="2">
        <v>3.1171722000000002</v>
      </c>
      <c r="BS241" s="2">
        <v>1.1629750000000001</v>
      </c>
      <c r="BT241" s="2">
        <v>32.6</v>
      </c>
      <c r="BU241" s="2">
        <v>0.5</v>
      </c>
      <c r="BV241" s="2">
        <v>1.3252379999999999</v>
      </c>
      <c r="BW241" s="2">
        <v>1.7939510000000001</v>
      </c>
      <c r="BX241" s="2">
        <v>4.3280324999999999</v>
      </c>
      <c r="BY241" s="2">
        <v>6.7197442000000001</v>
      </c>
      <c r="BZ241" s="2">
        <v>1.9857389999999999</v>
      </c>
      <c r="CA241" s="2">
        <v>12.4534903</v>
      </c>
      <c r="CB241" s="2">
        <v>2.5610306</v>
      </c>
      <c r="CC241" s="2">
        <v>1.0293512</v>
      </c>
      <c r="CD241" s="2">
        <v>42.7</v>
      </c>
      <c r="CE241" s="2">
        <v>0.5</v>
      </c>
      <c r="CF241" s="2">
        <v>0.86976370000000003</v>
      </c>
      <c r="CG241" s="2">
        <v>1.9169643999999999</v>
      </c>
      <c r="CH241" s="2">
        <v>4.1947098</v>
      </c>
      <c r="CI241" s="2">
        <v>17.413698199999999</v>
      </c>
      <c r="CJ241" s="2">
        <v>0.82352230000000004</v>
      </c>
      <c r="CK241" s="2">
        <v>13.437595399999999</v>
      </c>
      <c r="CL241" s="2">
        <v>2.5662346</v>
      </c>
      <c r="CM241" s="2">
        <v>1.0193812</v>
      </c>
      <c r="CO241" t="str">
        <f t="shared" si="307"/>
        <v>UT_Salt Lake0003</v>
      </c>
      <c r="CP241">
        <f t="shared" si="308"/>
        <v>46.1</v>
      </c>
      <c r="CQ241">
        <f t="shared" si="309"/>
        <v>0.5</v>
      </c>
      <c r="CR241">
        <f t="shared" si="310"/>
        <v>1.3111701</v>
      </c>
      <c r="CS241">
        <f t="shared" si="311"/>
        <v>1.8840507</v>
      </c>
      <c r="CT241">
        <f t="shared" si="312"/>
        <v>5.3456334999999999</v>
      </c>
      <c r="CU241">
        <f t="shared" si="313"/>
        <v>14.8353214</v>
      </c>
      <c r="CV241">
        <f t="shared" si="314"/>
        <v>1.9480256</v>
      </c>
      <c r="CW241">
        <f t="shared" si="315"/>
        <v>16.0067825</v>
      </c>
      <c r="CX241">
        <f t="shared" si="316"/>
        <v>3.1282692000000001</v>
      </c>
      <c r="CY241">
        <f t="shared" si="317"/>
        <v>1.1629750000000001</v>
      </c>
      <c r="CZ241">
        <f t="shared" si="318"/>
        <v>3.0999999999999872</v>
      </c>
      <c r="DA241">
        <f t="shared" si="319"/>
        <v>0.5</v>
      </c>
      <c r="DB241">
        <f t="shared" si="320"/>
        <v>1.2580515999999995</v>
      </c>
      <c r="DC241">
        <f t="shared" si="321"/>
        <v>0.44676110000000002</v>
      </c>
      <c r="DD241">
        <f t="shared" si="322"/>
        <v>-1.5227197999999991</v>
      </c>
      <c r="DE241">
        <f t="shared" si="323"/>
        <v>8.0602233000000005</v>
      </c>
      <c r="DF241">
        <f t="shared" si="324"/>
        <v>0.25392820000000005</v>
      </c>
      <c r="DG241">
        <f t="shared" si="325"/>
        <v>-5.4839990999999984</v>
      </c>
      <c r="DH241">
        <f t="shared" si="326"/>
        <v>-0.89499499999999976</v>
      </c>
      <c r="DI241">
        <f t="shared" si="327"/>
        <v>0.73416899999999985</v>
      </c>
      <c r="DJ241">
        <f t="shared" si="328"/>
        <v>0.5</v>
      </c>
      <c r="DK241">
        <f t="shared" si="329"/>
        <v>0</v>
      </c>
      <c r="DL241">
        <f t="shared" si="330"/>
        <v>7.7180000000001137E-3</v>
      </c>
      <c r="DM241">
        <f t="shared" si="331"/>
        <v>0</v>
      </c>
      <c r="DN241">
        <f t="shared" si="332"/>
        <v>9.5980199999999627E-2</v>
      </c>
      <c r="DO241">
        <f t="shared" si="333"/>
        <v>0</v>
      </c>
      <c r="DP241">
        <f t="shared" si="334"/>
        <v>6.1032999999999227E-3</v>
      </c>
      <c r="DQ241">
        <f t="shared" si="335"/>
        <v>0.32342809999999922</v>
      </c>
      <c r="DR241">
        <f t="shared" si="336"/>
        <v>6.0605300000000195E-2</v>
      </c>
      <c r="DS241">
        <f t="shared" si="337"/>
        <v>0</v>
      </c>
      <c r="DT241">
        <f t="shared" si="338"/>
        <v>0.30000000000000426</v>
      </c>
      <c r="DU241">
        <f t="shared" si="339"/>
        <v>0</v>
      </c>
      <c r="DV241">
        <f t="shared" si="340"/>
        <v>4.0207000000000992E-3</v>
      </c>
      <c r="DW241">
        <f t="shared" si="341"/>
        <v>1.0930499999999954E-2</v>
      </c>
      <c r="DX241">
        <f t="shared" si="342"/>
        <v>1.9704299999999897E-2</v>
      </c>
      <c r="DY241">
        <f t="shared" si="343"/>
        <v>0.18323700000000009</v>
      </c>
      <c r="DZ241">
        <f t="shared" si="344"/>
        <v>8.5018000000001148E-3</v>
      </c>
      <c r="EA241">
        <f t="shared" si="345"/>
        <v>5.7807900000000245E-2</v>
      </c>
      <c r="EB241">
        <f t="shared" si="346"/>
        <v>1.145890000000005E-2</v>
      </c>
      <c r="EC241">
        <f t="shared" si="347"/>
        <v>0</v>
      </c>
      <c r="ED241">
        <f t="shared" si="348"/>
        <v>0.10000000000000142</v>
      </c>
      <c r="EE241">
        <f t="shared" si="349"/>
        <v>0</v>
      </c>
      <c r="EF241">
        <f t="shared" si="350"/>
        <v>1.9480000000005049E-4</v>
      </c>
      <c r="EG241">
        <f t="shared" si="351"/>
        <v>1.8830000000003011E-4</v>
      </c>
      <c r="EH241">
        <f t="shared" si="352"/>
        <v>1.7221000000000153E-2</v>
      </c>
      <c r="EI241">
        <f t="shared" si="353"/>
        <v>1.4828999999991765E-3</v>
      </c>
      <c r="EJ241">
        <f t="shared" si="354"/>
        <v>3.3753999999999174E-3</v>
      </c>
      <c r="EK241">
        <f t="shared" si="355"/>
        <v>5.5298799999999204E-2</v>
      </c>
      <c r="EL241">
        <f t="shared" si="356"/>
        <v>1.055880000000009E-2</v>
      </c>
      <c r="EM241">
        <f t="shared" si="357"/>
        <v>0</v>
      </c>
      <c r="EN241">
        <f t="shared" si="358"/>
        <v>7.3000000000000043</v>
      </c>
      <c r="EO241">
        <f t="shared" si="359"/>
        <v>0</v>
      </c>
      <c r="EP241">
        <f t="shared" si="360"/>
        <v>-0.13054900000000003</v>
      </c>
      <c r="EQ241">
        <f t="shared" si="361"/>
        <v>0.19226600000000005</v>
      </c>
      <c r="ER241">
        <f t="shared" si="362"/>
        <v>1.6564063999999998</v>
      </c>
      <c r="ES241">
        <f t="shared" si="363"/>
        <v>-1.0171671</v>
      </c>
      <c r="ET241">
        <f t="shared" si="364"/>
        <v>0.49102519999999994</v>
      </c>
      <c r="EU241">
        <f t="shared" si="365"/>
        <v>5.0636262999999992</v>
      </c>
      <c r="EV241">
        <f t="shared" si="366"/>
        <v>0.97577479999999994</v>
      </c>
      <c r="EW241">
        <f t="shared" si="367"/>
        <v>7.5061800000000067E-2</v>
      </c>
      <c r="EX241">
        <f t="shared" si="368"/>
        <v>17.700000000000003</v>
      </c>
      <c r="EY241">
        <f t="shared" si="369"/>
        <v>0</v>
      </c>
      <c r="EZ241">
        <f t="shared" si="370"/>
        <v>-0.2560541999999999</v>
      </c>
      <c r="FA241">
        <f t="shared" si="371"/>
        <v>1.1758451000000001</v>
      </c>
      <c r="FB241">
        <f t="shared" si="372"/>
        <v>2.8861612999999999</v>
      </c>
      <c r="FC241">
        <f t="shared" si="373"/>
        <v>2.0608176999999994</v>
      </c>
      <c r="FD241">
        <f t="shared" si="374"/>
        <v>6.6172899999999979E-2</v>
      </c>
      <c r="FE241">
        <f t="shared" si="375"/>
        <v>9.8228530999999997</v>
      </c>
      <c r="FF241">
        <f t="shared" si="376"/>
        <v>1.8244962</v>
      </c>
      <c r="FG241">
        <f t="shared" si="377"/>
        <v>7.65266E-2</v>
      </c>
      <c r="FH241">
        <f t="shared" si="378"/>
        <v>0.20000000000000284</v>
      </c>
      <c r="FI241">
        <f t="shared" si="379"/>
        <v>0</v>
      </c>
      <c r="FJ241">
        <f t="shared" si="380"/>
        <v>4.4970000000010835E-4</v>
      </c>
      <c r="FK241">
        <f t="shared" si="381"/>
        <v>8.7369999999986625E-4</v>
      </c>
      <c r="FL241">
        <f t="shared" si="382"/>
        <v>2.4355400000000138E-2</v>
      </c>
      <c r="FM241">
        <f t="shared" si="383"/>
        <v>9.5271999999990697E-3</v>
      </c>
      <c r="FN241">
        <f t="shared" si="384"/>
        <v>3.2128900000000016E-2</v>
      </c>
      <c r="FO241">
        <f t="shared" si="385"/>
        <v>4.5288100000000497E-2</v>
      </c>
      <c r="FP241">
        <f t="shared" si="386"/>
        <v>1.1096999999999912E-2</v>
      </c>
      <c r="FQ241">
        <f t="shared" si="387"/>
        <v>0</v>
      </c>
      <c r="FR241">
        <f t="shared" si="388"/>
        <v>13.5</v>
      </c>
      <c r="FS241">
        <f t="shared" si="389"/>
        <v>0</v>
      </c>
      <c r="FT241">
        <f t="shared" si="390"/>
        <v>-1.4067899999999911E-2</v>
      </c>
      <c r="FU241">
        <f t="shared" si="391"/>
        <v>9.0099699999999894E-2</v>
      </c>
      <c r="FV241">
        <f t="shared" si="392"/>
        <v>1.017601</v>
      </c>
      <c r="FW241">
        <f t="shared" si="393"/>
        <v>8.1155772000000006</v>
      </c>
      <c r="FX241">
        <f t="shared" si="394"/>
        <v>-3.7713399999999897E-2</v>
      </c>
      <c r="FY241">
        <f t="shared" si="395"/>
        <v>3.5532921999999996</v>
      </c>
      <c r="FZ241">
        <f t="shared" si="396"/>
        <v>0.56723860000000004</v>
      </c>
      <c r="GA241">
        <f t="shared" si="397"/>
        <v>0.13362380000000007</v>
      </c>
      <c r="GB241">
        <f t="shared" si="398"/>
        <v>3.3999999999999986</v>
      </c>
      <c r="GC241">
        <f t="shared" si="399"/>
        <v>0</v>
      </c>
      <c r="GD241">
        <f t="shared" si="400"/>
        <v>0.44140639999999998</v>
      </c>
      <c r="GE241">
        <f t="shared" si="401"/>
        <v>-3.2913699999999935E-2</v>
      </c>
      <c r="GF241">
        <f t="shared" si="402"/>
        <v>1.1509236999999999</v>
      </c>
      <c r="GG241">
        <f t="shared" si="403"/>
        <v>-2.5783767999999991</v>
      </c>
      <c r="GH241">
        <f t="shared" si="404"/>
        <v>1.1245033</v>
      </c>
      <c r="GI241">
        <f t="shared" si="405"/>
        <v>2.5691871000000006</v>
      </c>
      <c r="GJ241">
        <f t="shared" si="406"/>
        <v>0.56203460000000005</v>
      </c>
      <c r="GK241">
        <f t="shared" si="407"/>
        <v>0.1435938000000001</v>
      </c>
    </row>
    <row r="242" spans="1:193" x14ac:dyDescent="0.25">
      <c r="A242" t="s">
        <v>584</v>
      </c>
      <c r="B242">
        <v>30.8</v>
      </c>
      <c r="C242">
        <v>0.5</v>
      </c>
      <c r="D242">
        <v>1.3123456</v>
      </c>
      <c r="E242">
        <v>1.8691044999999999</v>
      </c>
      <c r="F242">
        <v>3.9708700000000001</v>
      </c>
      <c r="G242">
        <v>6.7152003999999996</v>
      </c>
      <c r="H242">
        <v>1.6134312</v>
      </c>
      <c r="I242">
        <v>11.7059278</v>
      </c>
      <c r="J242">
        <v>2.3045602000000001</v>
      </c>
      <c r="K242">
        <v>0.84189510000000001</v>
      </c>
      <c r="L242" s="2">
        <v>30.6</v>
      </c>
      <c r="M242" s="2">
        <v>0.5</v>
      </c>
      <c r="N242" s="2">
        <v>1.3064252000000001</v>
      </c>
      <c r="O242" s="2">
        <v>1.8691044999999999</v>
      </c>
      <c r="P242" s="2">
        <v>3.9313676000000002</v>
      </c>
      <c r="Q242" s="2">
        <v>6.7152003999999996</v>
      </c>
      <c r="R242" s="2">
        <v>1.6077176</v>
      </c>
      <c r="S242" s="2">
        <v>11.5767679</v>
      </c>
      <c r="T242" s="2">
        <v>2.2800858000000002</v>
      </c>
      <c r="U242" s="2">
        <v>0.84189510000000001</v>
      </c>
      <c r="V242" s="2">
        <v>30.5</v>
      </c>
      <c r="W242" s="2">
        <v>0.5</v>
      </c>
      <c r="X242" s="2">
        <v>1.3076179999999999</v>
      </c>
      <c r="Y242" s="2">
        <v>1.8548213</v>
      </c>
      <c r="Z242" s="2">
        <v>3.9518089000000001</v>
      </c>
      <c r="AA242" s="2">
        <v>6.5783924999999996</v>
      </c>
      <c r="AB242" s="2">
        <v>1.6036428</v>
      </c>
      <c r="AC242" s="2">
        <v>11.6520882</v>
      </c>
      <c r="AD242" s="2">
        <v>2.2937565000000002</v>
      </c>
      <c r="AE242" s="2">
        <v>0.84189510000000001</v>
      </c>
      <c r="AF242" s="2">
        <v>30.7</v>
      </c>
      <c r="AG242" s="2">
        <v>0.5</v>
      </c>
      <c r="AH242" s="2">
        <v>1.3120006</v>
      </c>
      <c r="AI242" s="2">
        <v>1.8689176000000001</v>
      </c>
      <c r="AJ242" s="2">
        <v>3.9576742999999999</v>
      </c>
      <c r="AK242" s="2">
        <v>6.7141032000000003</v>
      </c>
      <c r="AL242" s="2">
        <v>1.6062936000000001</v>
      </c>
      <c r="AM242" s="2">
        <v>11.6691389</v>
      </c>
      <c r="AN242" s="2">
        <v>2.2971461</v>
      </c>
      <c r="AO242" s="2">
        <v>0.84189510000000001</v>
      </c>
      <c r="AP242" s="2">
        <v>22.3</v>
      </c>
      <c r="AQ242" s="2">
        <v>0.5</v>
      </c>
      <c r="AR242" s="2">
        <v>1.1411861000000001</v>
      </c>
      <c r="AS242" s="2">
        <v>0.96600710000000001</v>
      </c>
      <c r="AT242" s="2">
        <v>2.6623402</v>
      </c>
      <c r="AU242" s="2">
        <v>5.7737068999999996</v>
      </c>
      <c r="AV242" s="2">
        <v>1.0564252999999999</v>
      </c>
      <c r="AW242" s="2">
        <v>7.8830986000000003</v>
      </c>
      <c r="AX242" s="2">
        <v>1.5499362000000001</v>
      </c>
      <c r="AY242" s="2">
        <v>0.84189510000000001</v>
      </c>
      <c r="AZ242" s="2">
        <v>20.100000000000001</v>
      </c>
      <c r="BA242" s="2">
        <v>0.5</v>
      </c>
      <c r="BB242" s="2">
        <v>2.245358</v>
      </c>
      <c r="BC242" s="2">
        <v>1.0437779</v>
      </c>
      <c r="BD242" s="2">
        <v>1.6409351000000001</v>
      </c>
      <c r="BE242" s="2">
        <v>7.6811680999999998</v>
      </c>
      <c r="BF242" s="2">
        <v>1.6806251999999999</v>
      </c>
      <c r="BG242" s="2">
        <v>3.6800723</v>
      </c>
      <c r="BH242" s="2">
        <v>0.97004290000000004</v>
      </c>
      <c r="BI242" s="2">
        <v>0.66890590000000005</v>
      </c>
      <c r="BJ242" s="2">
        <v>30.6</v>
      </c>
      <c r="BK242" s="2">
        <v>0.5</v>
      </c>
      <c r="BL242" s="2">
        <v>1.3116555999999999</v>
      </c>
      <c r="BM242" s="2">
        <v>1.8673846999999999</v>
      </c>
      <c r="BN242" s="2">
        <v>3.9366292999999999</v>
      </c>
      <c r="BO242" s="2">
        <v>6.7072247999999997</v>
      </c>
      <c r="BP242" s="2">
        <v>1.5519148</v>
      </c>
      <c r="BQ242" s="2">
        <v>11.6626844</v>
      </c>
      <c r="BR242" s="2">
        <v>2.2915540000000001</v>
      </c>
      <c r="BS242" s="2">
        <v>0.84189510000000001</v>
      </c>
      <c r="BT242" s="2">
        <v>24.9</v>
      </c>
      <c r="BU242" s="2">
        <v>0.5</v>
      </c>
      <c r="BV242" s="2">
        <v>0.77491759999999998</v>
      </c>
      <c r="BW242" s="2">
        <v>2.0176805999999998</v>
      </c>
      <c r="BX242" s="2">
        <v>3.6003511000000001</v>
      </c>
      <c r="BY242" s="2">
        <v>3.1162217000000001</v>
      </c>
      <c r="BZ242" s="2">
        <v>1.5931702000000001</v>
      </c>
      <c r="CA242" s="2">
        <v>10.471724500000001</v>
      </c>
      <c r="CB242" s="2">
        <v>2.0753583999999998</v>
      </c>
      <c r="CC242" s="2">
        <v>0.84527859999999999</v>
      </c>
      <c r="CD242" s="2">
        <v>28.4</v>
      </c>
      <c r="CE242" s="2">
        <v>0.5</v>
      </c>
      <c r="CF242" s="2">
        <v>0.81690430000000003</v>
      </c>
      <c r="CG242" s="2">
        <v>1.8464499000000001</v>
      </c>
      <c r="CH242" s="2">
        <v>3.5757444</v>
      </c>
      <c r="CI242" s="2">
        <v>6.6032219000000003</v>
      </c>
      <c r="CJ242" s="2">
        <v>0.83260389999999995</v>
      </c>
      <c r="CK242" s="2">
        <v>11.3021574</v>
      </c>
      <c r="CL242" s="2">
        <v>2.1654589</v>
      </c>
      <c r="CM242" s="2">
        <v>0.84189510000000001</v>
      </c>
      <c r="CO242" t="str">
        <f t="shared" si="307"/>
        <v>UT_Salt Lake1001</v>
      </c>
      <c r="CP242">
        <f t="shared" si="308"/>
        <v>30.8</v>
      </c>
      <c r="CQ242">
        <f t="shared" si="309"/>
        <v>0.5</v>
      </c>
      <c r="CR242">
        <f t="shared" si="310"/>
        <v>1.3123456</v>
      </c>
      <c r="CS242">
        <f t="shared" si="311"/>
        <v>1.8691044999999999</v>
      </c>
      <c r="CT242">
        <f t="shared" si="312"/>
        <v>3.9708700000000001</v>
      </c>
      <c r="CU242">
        <f t="shared" si="313"/>
        <v>6.7152003999999996</v>
      </c>
      <c r="CV242">
        <f t="shared" si="314"/>
        <v>1.6134312</v>
      </c>
      <c r="CW242">
        <f t="shared" si="315"/>
        <v>11.7059278</v>
      </c>
      <c r="CX242">
        <f t="shared" si="316"/>
        <v>2.3045602000000001</v>
      </c>
      <c r="CY242">
        <f t="shared" si="317"/>
        <v>0.84189510000000001</v>
      </c>
      <c r="CZ242">
        <f t="shared" si="318"/>
        <v>2.4999999999999964</v>
      </c>
      <c r="DA242">
        <f t="shared" si="319"/>
        <v>0.5</v>
      </c>
      <c r="DB242">
        <f t="shared" si="320"/>
        <v>1.0296462</v>
      </c>
      <c r="DC242">
        <f t="shared" si="321"/>
        <v>0.25041210000000036</v>
      </c>
      <c r="DD242">
        <f t="shared" si="322"/>
        <v>-0.53923910000000097</v>
      </c>
      <c r="DE242">
        <f t="shared" si="323"/>
        <v>2.8828367000000017</v>
      </c>
      <c r="DF242">
        <f t="shared" si="324"/>
        <v>0.23837500000000045</v>
      </c>
      <c r="DG242">
        <f t="shared" si="325"/>
        <v>-2.043762399999995</v>
      </c>
      <c r="DH242">
        <f t="shared" si="326"/>
        <v>-0.20858260000000017</v>
      </c>
      <c r="DI242">
        <f t="shared" si="327"/>
        <v>0.67228940000000004</v>
      </c>
      <c r="DJ242">
        <f t="shared" si="328"/>
        <v>0.19999999999999929</v>
      </c>
      <c r="DK242">
        <f t="shared" si="329"/>
        <v>0</v>
      </c>
      <c r="DL242">
        <f t="shared" si="330"/>
        <v>5.9203999999999368E-3</v>
      </c>
      <c r="DM242">
        <f t="shared" si="331"/>
        <v>0</v>
      </c>
      <c r="DN242">
        <f t="shared" si="332"/>
        <v>3.9502399999999938E-2</v>
      </c>
      <c r="DO242">
        <f t="shared" si="333"/>
        <v>0</v>
      </c>
      <c r="DP242">
        <f t="shared" si="334"/>
        <v>5.7135999999999854E-3</v>
      </c>
      <c r="DQ242">
        <f t="shared" si="335"/>
        <v>0.12915989999999944</v>
      </c>
      <c r="DR242">
        <f t="shared" si="336"/>
        <v>2.4474399999999896E-2</v>
      </c>
      <c r="DS242">
        <f t="shared" si="337"/>
        <v>0</v>
      </c>
      <c r="DT242">
        <f t="shared" si="338"/>
        <v>0.30000000000000071</v>
      </c>
      <c r="DU242">
        <f t="shared" si="339"/>
        <v>0</v>
      </c>
      <c r="DV242">
        <f t="shared" si="340"/>
        <v>4.727600000000054E-3</v>
      </c>
      <c r="DW242">
        <f t="shared" si="341"/>
        <v>1.428319999999994E-2</v>
      </c>
      <c r="DX242">
        <f t="shared" si="342"/>
        <v>1.9061100000000053E-2</v>
      </c>
      <c r="DY242">
        <f t="shared" si="343"/>
        <v>0.13680789999999998</v>
      </c>
      <c r="DZ242">
        <f t="shared" si="344"/>
        <v>9.7883999999999194E-3</v>
      </c>
      <c r="EA242">
        <f t="shared" si="345"/>
        <v>5.3839599999999876E-2</v>
      </c>
      <c r="EB242">
        <f t="shared" si="346"/>
        <v>1.0803699999999861E-2</v>
      </c>
      <c r="EC242">
        <f t="shared" si="347"/>
        <v>0</v>
      </c>
      <c r="ED242">
        <f t="shared" si="348"/>
        <v>0.10000000000000142</v>
      </c>
      <c r="EE242">
        <f t="shared" si="349"/>
        <v>0</v>
      </c>
      <c r="EF242">
        <f t="shared" si="350"/>
        <v>3.4500000000003972E-4</v>
      </c>
      <c r="EG242">
        <f t="shared" si="351"/>
        <v>1.8689999999987883E-4</v>
      </c>
      <c r="EH242">
        <f t="shared" si="352"/>
        <v>1.3195700000000254E-2</v>
      </c>
      <c r="EI242">
        <f t="shared" si="353"/>
        <v>1.0971999999993542E-3</v>
      </c>
      <c r="EJ242">
        <f t="shared" si="354"/>
        <v>7.1375999999998552E-3</v>
      </c>
      <c r="EK242">
        <f t="shared" si="355"/>
        <v>3.6788899999999458E-2</v>
      </c>
      <c r="EL242">
        <f t="shared" si="356"/>
        <v>7.4141000000000901E-3</v>
      </c>
      <c r="EM242">
        <f t="shared" si="357"/>
        <v>0</v>
      </c>
      <c r="EN242">
        <f t="shared" si="358"/>
        <v>8.5</v>
      </c>
      <c r="EO242">
        <f t="shared" si="359"/>
        <v>0</v>
      </c>
      <c r="EP242">
        <f t="shared" si="360"/>
        <v>0.17115949999999991</v>
      </c>
      <c r="EQ242">
        <f t="shared" si="361"/>
        <v>0.90309739999999994</v>
      </c>
      <c r="ER242">
        <f t="shared" si="362"/>
        <v>1.3085298000000001</v>
      </c>
      <c r="ES242">
        <f t="shared" si="363"/>
        <v>0.94149349999999998</v>
      </c>
      <c r="ET242">
        <f t="shared" si="364"/>
        <v>0.55700590000000005</v>
      </c>
      <c r="EU242">
        <f t="shared" si="365"/>
        <v>3.8228291999999993</v>
      </c>
      <c r="EV242">
        <f t="shared" si="366"/>
        <v>0.75462399999999996</v>
      </c>
      <c r="EW242">
        <f t="shared" si="367"/>
        <v>0</v>
      </c>
      <c r="EX242">
        <f t="shared" si="368"/>
        <v>10.7</v>
      </c>
      <c r="EY242">
        <f t="shared" si="369"/>
        <v>0</v>
      </c>
      <c r="EZ242">
        <f t="shared" si="370"/>
        <v>-0.93301239999999996</v>
      </c>
      <c r="FA242">
        <f t="shared" si="371"/>
        <v>0.82532659999999991</v>
      </c>
      <c r="FB242">
        <f t="shared" si="372"/>
        <v>2.3299349</v>
      </c>
      <c r="FC242">
        <f t="shared" si="373"/>
        <v>-0.96596770000000021</v>
      </c>
      <c r="FD242">
        <f t="shared" si="374"/>
        <v>-6.7193999999999976E-2</v>
      </c>
      <c r="FE242">
        <f t="shared" si="375"/>
        <v>8.0258554999999987</v>
      </c>
      <c r="FF242">
        <f t="shared" si="376"/>
        <v>1.3345172999999999</v>
      </c>
      <c r="FG242">
        <f t="shared" si="377"/>
        <v>0.17298919999999995</v>
      </c>
      <c r="FH242">
        <f t="shared" si="378"/>
        <v>0.19999999999999929</v>
      </c>
      <c r="FI242">
        <f t="shared" si="379"/>
        <v>0</v>
      </c>
      <c r="FJ242">
        <f t="shared" si="380"/>
        <v>6.9000000000007944E-4</v>
      </c>
      <c r="FK242">
        <f t="shared" si="381"/>
        <v>1.7198000000000491E-3</v>
      </c>
      <c r="FL242">
        <f t="shared" si="382"/>
        <v>3.4240700000000235E-2</v>
      </c>
      <c r="FM242">
        <f t="shared" si="383"/>
        <v>7.9755999999999716E-3</v>
      </c>
      <c r="FN242">
        <f t="shared" si="384"/>
        <v>6.1516399999999916E-2</v>
      </c>
      <c r="FO242">
        <f t="shared" si="385"/>
        <v>4.324339999999971E-2</v>
      </c>
      <c r="FP242">
        <f t="shared" si="386"/>
        <v>1.3006199999999968E-2</v>
      </c>
      <c r="FQ242">
        <f t="shared" si="387"/>
        <v>0</v>
      </c>
      <c r="FR242">
        <f t="shared" si="388"/>
        <v>5.9000000000000021</v>
      </c>
      <c r="FS242">
        <f t="shared" si="389"/>
        <v>0</v>
      </c>
      <c r="FT242">
        <f t="shared" si="390"/>
        <v>0.53742800000000002</v>
      </c>
      <c r="FU242">
        <f t="shared" si="391"/>
        <v>-0.14857609999999988</v>
      </c>
      <c r="FV242">
        <f t="shared" si="392"/>
        <v>0.37051889999999998</v>
      </c>
      <c r="FW242">
        <f t="shared" si="393"/>
        <v>3.5989786999999995</v>
      </c>
      <c r="FX242">
        <f t="shared" si="394"/>
        <v>2.0260999999999862E-2</v>
      </c>
      <c r="FY242">
        <f t="shared" si="395"/>
        <v>1.234203299999999</v>
      </c>
      <c r="FZ242">
        <f t="shared" si="396"/>
        <v>0.22920180000000023</v>
      </c>
      <c r="GA242">
        <f t="shared" si="397"/>
        <v>-3.3834999999999837E-3</v>
      </c>
      <c r="GB242">
        <f t="shared" si="398"/>
        <v>2.4000000000000021</v>
      </c>
      <c r="GC242">
        <f t="shared" si="399"/>
        <v>0</v>
      </c>
      <c r="GD242">
        <f t="shared" si="400"/>
        <v>0.49544129999999997</v>
      </c>
      <c r="GE242">
        <f t="shared" si="401"/>
        <v>2.2654599999999858E-2</v>
      </c>
      <c r="GF242">
        <f t="shared" si="402"/>
        <v>0.39512560000000008</v>
      </c>
      <c r="GG242">
        <f t="shared" si="403"/>
        <v>0.11197849999999931</v>
      </c>
      <c r="GH242">
        <f t="shared" si="404"/>
        <v>0.7808273</v>
      </c>
      <c r="GI242">
        <f t="shared" si="405"/>
        <v>0.40377039999999909</v>
      </c>
      <c r="GJ242">
        <f t="shared" si="406"/>
        <v>0.13910130000000009</v>
      </c>
      <c r="GK242">
        <f t="shared" si="407"/>
        <v>0</v>
      </c>
    </row>
    <row r="243" spans="1:193" x14ac:dyDescent="0.25">
      <c r="A243" t="s">
        <v>585</v>
      </c>
      <c r="B243">
        <v>45.9</v>
      </c>
      <c r="C243">
        <v>0.5</v>
      </c>
      <c r="D243">
        <v>1.3780261</v>
      </c>
      <c r="E243">
        <v>1.9858985</v>
      </c>
      <c r="F243">
        <v>5.6428307999999996</v>
      </c>
      <c r="G243">
        <v>12.8649693</v>
      </c>
      <c r="H243">
        <v>2.0708991999999999</v>
      </c>
      <c r="I243">
        <v>16.889867800000001</v>
      </c>
      <c r="J243">
        <v>3.3034563000000001</v>
      </c>
      <c r="K243">
        <v>1.2973901999999999</v>
      </c>
      <c r="L243" s="2">
        <v>45.6</v>
      </c>
      <c r="M243" s="2">
        <v>0.5</v>
      </c>
      <c r="N243" s="2">
        <v>1.3710243</v>
      </c>
      <c r="O243" s="2">
        <v>1.9858985</v>
      </c>
      <c r="P243" s="2">
        <v>5.5812168</v>
      </c>
      <c r="Q243" s="2">
        <v>12.8649693</v>
      </c>
      <c r="R243" s="2">
        <v>2.0643690000000001</v>
      </c>
      <c r="S243" s="2">
        <v>16.6854668</v>
      </c>
      <c r="T243" s="2">
        <v>3.2649474000000001</v>
      </c>
      <c r="U243" s="2">
        <v>1.2973901999999999</v>
      </c>
      <c r="V243" s="2">
        <v>45.6</v>
      </c>
      <c r="W243" s="2">
        <v>0.5</v>
      </c>
      <c r="X243" s="2">
        <v>1.276651</v>
      </c>
      <c r="Y243" s="2">
        <v>1.8736434</v>
      </c>
      <c r="Z243" s="2">
        <v>5.7953615000000003</v>
      </c>
      <c r="AA243" s="2">
        <v>12.045596099999999</v>
      </c>
      <c r="AB243" s="2">
        <v>2.0556654999999999</v>
      </c>
      <c r="AC243" s="2">
        <v>17.413803099999999</v>
      </c>
      <c r="AD243" s="2">
        <v>3.3973738999999998</v>
      </c>
      <c r="AE243" s="2">
        <v>1.3246104000000001</v>
      </c>
      <c r="AF243" s="2">
        <v>45.8</v>
      </c>
      <c r="AG243" s="2">
        <v>0.5</v>
      </c>
      <c r="AH243" s="2">
        <v>1.377823</v>
      </c>
      <c r="AI243" s="2">
        <v>1.9856997999999999</v>
      </c>
      <c r="AJ243" s="2">
        <v>5.6270265999999998</v>
      </c>
      <c r="AK243" s="2">
        <v>12.8636827</v>
      </c>
      <c r="AL243" s="2">
        <v>2.0681585999999998</v>
      </c>
      <c r="AM243" s="2">
        <v>16.838643999999999</v>
      </c>
      <c r="AN243" s="2">
        <v>3.2937074000000002</v>
      </c>
      <c r="AO243" s="2">
        <v>1.2973901999999999</v>
      </c>
      <c r="AP243" s="2">
        <v>37.700000000000003</v>
      </c>
      <c r="AQ243" s="2">
        <v>0.5</v>
      </c>
      <c r="AR243" s="2">
        <v>1.6334645999999999</v>
      </c>
      <c r="AS243" s="2">
        <v>1.8541406</v>
      </c>
      <c r="AT243" s="2">
        <v>3.6388028000000001</v>
      </c>
      <c r="AU243" s="2">
        <v>14.6351833</v>
      </c>
      <c r="AV243" s="2">
        <v>1.5413538</v>
      </c>
      <c r="AW243" s="2">
        <v>10.704534499999999</v>
      </c>
      <c r="AX243" s="2">
        <v>2.1194614999999999</v>
      </c>
      <c r="AY243" s="2">
        <v>1.1690577</v>
      </c>
      <c r="AZ243" s="2">
        <v>27.3</v>
      </c>
      <c r="BA243" s="2">
        <v>0.5</v>
      </c>
      <c r="BB243" s="2">
        <v>1.2401909</v>
      </c>
      <c r="BC243" s="2">
        <v>0.59057380000000004</v>
      </c>
      <c r="BD243" s="2">
        <v>3.0208830999999998</v>
      </c>
      <c r="BE243" s="2">
        <v>9.0931311000000008</v>
      </c>
      <c r="BF243" s="2">
        <v>2.0839797999999998</v>
      </c>
      <c r="BG243" s="2">
        <v>7.7876601000000001</v>
      </c>
      <c r="BH243" s="2">
        <v>1.6014915000000001</v>
      </c>
      <c r="BI243" s="2">
        <v>1.4454038</v>
      </c>
      <c r="BJ243" s="2">
        <v>45.8</v>
      </c>
      <c r="BK243" s="2">
        <v>0.5</v>
      </c>
      <c r="BL243" s="2">
        <v>1.3775613</v>
      </c>
      <c r="BM243" s="2">
        <v>1.9851007000000001</v>
      </c>
      <c r="BN243" s="2">
        <v>5.6241617000000002</v>
      </c>
      <c r="BO243" s="2">
        <v>12.857347499999999</v>
      </c>
      <c r="BP243" s="2">
        <v>2.0475395000000001</v>
      </c>
      <c r="BQ243" s="2">
        <v>16.8532352</v>
      </c>
      <c r="BR243" s="2">
        <v>3.2946327000000002</v>
      </c>
      <c r="BS243" s="2">
        <v>1.2973901999999999</v>
      </c>
      <c r="BT243" s="2">
        <v>33.700000000000003</v>
      </c>
      <c r="BU243" s="2">
        <v>0.5</v>
      </c>
      <c r="BV243" s="2">
        <v>0.86101749999999999</v>
      </c>
      <c r="BW243" s="2">
        <v>1.9695438999999999</v>
      </c>
      <c r="BX243" s="2">
        <v>4.8754673000000004</v>
      </c>
      <c r="BY243" s="2">
        <v>5.0812254000000001</v>
      </c>
      <c r="BZ243" s="2">
        <v>1.9470658999999999</v>
      </c>
      <c r="CA243" s="2">
        <v>14.426575700000001</v>
      </c>
      <c r="CB243" s="2">
        <v>2.8389003000000002</v>
      </c>
      <c r="CC243" s="2">
        <v>1.2718186</v>
      </c>
      <c r="CD243" s="2">
        <v>42.6</v>
      </c>
      <c r="CE243" s="2">
        <v>0.5</v>
      </c>
      <c r="CF243" s="2">
        <v>0.64716399999999996</v>
      </c>
      <c r="CG243" s="2">
        <v>1.8599677999999999</v>
      </c>
      <c r="CH243" s="2">
        <v>5.2523340999999997</v>
      </c>
      <c r="CI243" s="2">
        <v>12.0088081</v>
      </c>
      <c r="CJ243" s="2">
        <v>0.93821600000000005</v>
      </c>
      <c r="CK243" s="2">
        <v>16.933582300000001</v>
      </c>
      <c r="CL243" s="2">
        <v>3.2179494000000002</v>
      </c>
      <c r="CM243" s="2">
        <v>1.3246104000000001</v>
      </c>
      <c r="CO243" t="str">
        <f t="shared" si="307"/>
        <v>UT_Salt Lake3006</v>
      </c>
      <c r="CP243">
        <f t="shared" si="308"/>
        <v>45.9</v>
      </c>
      <c r="CQ243">
        <f t="shared" si="309"/>
        <v>0.5</v>
      </c>
      <c r="CR243">
        <f t="shared" si="310"/>
        <v>1.3780261</v>
      </c>
      <c r="CS243">
        <f t="shared" si="311"/>
        <v>1.9858985</v>
      </c>
      <c r="CT243">
        <f t="shared" si="312"/>
        <v>5.6428307999999996</v>
      </c>
      <c r="CU243">
        <f t="shared" si="313"/>
        <v>12.8649693</v>
      </c>
      <c r="CV243">
        <f t="shared" si="314"/>
        <v>2.0708991999999999</v>
      </c>
      <c r="CW243">
        <f t="shared" si="315"/>
        <v>16.889867800000001</v>
      </c>
      <c r="CX243">
        <f t="shared" si="316"/>
        <v>3.3034563000000001</v>
      </c>
      <c r="CY243">
        <f t="shared" si="317"/>
        <v>1.2973901999999999</v>
      </c>
      <c r="CZ243">
        <f t="shared" si="318"/>
        <v>2.8000000000000185</v>
      </c>
      <c r="DA243">
        <f t="shared" si="319"/>
        <v>0.5</v>
      </c>
      <c r="DB243">
        <f t="shared" si="320"/>
        <v>0.1387138999999995</v>
      </c>
      <c r="DC243">
        <f t="shared" si="321"/>
        <v>0.20327899999999977</v>
      </c>
      <c r="DD243">
        <f t="shared" si="322"/>
        <v>-8.4561699999997408E-2</v>
      </c>
      <c r="DE243">
        <f t="shared" si="323"/>
        <v>1.3951583999999961</v>
      </c>
      <c r="DF243">
        <f t="shared" si="324"/>
        <v>0.25005370000000027</v>
      </c>
      <c r="DG243">
        <f t="shared" si="325"/>
        <v>-0.58557290000000606</v>
      </c>
      <c r="DH243">
        <f t="shared" si="326"/>
        <v>-9.5730000000000093E-2</v>
      </c>
      <c r="DI243">
        <f t="shared" si="327"/>
        <v>1.3459401000000004</v>
      </c>
      <c r="DJ243">
        <f t="shared" si="328"/>
        <v>0.29999999999999716</v>
      </c>
      <c r="DK243">
        <f t="shared" si="329"/>
        <v>0</v>
      </c>
      <c r="DL243">
        <f t="shared" si="330"/>
        <v>7.001800000000058E-3</v>
      </c>
      <c r="DM243">
        <f t="shared" si="331"/>
        <v>0</v>
      </c>
      <c r="DN243">
        <f t="shared" si="332"/>
        <v>6.1613999999999614E-2</v>
      </c>
      <c r="DO243">
        <f t="shared" si="333"/>
        <v>0</v>
      </c>
      <c r="DP243">
        <f t="shared" si="334"/>
        <v>6.5301999999998195E-3</v>
      </c>
      <c r="DQ243">
        <f t="shared" si="335"/>
        <v>0.20440100000000072</v>
      </c>
      <c r="DR243">
        <f t="shared" si="336"/>
        <v>3.8508900000000068E-2</v>
      </c>
      <c r="DS243">
        <f t="shared" si="337"/>
        <v>0</v>
      </c>
      <c r="DT243">
        <f t="shared" si="338"/>
        <v>0.29999999999999716</v>
      </c>
      <c r="DU243">
        <f t="shared" si="339"/>
        <v>0</v>
      </c>
      <c r="DV243">
        <f t="shared" si="340"/>
        <v>0.10137510000000005</v>
      </c>
      <c r="DW243">
        <f t="shared" si="341"/>
        <v>0.11225510000000005</v>
      </c>
      <c r="DX243">
        <f t="shared" si="342"/>
        <v>-0.15253070000000069</v>
      </c>
      <c r="DY243">
        <f t="shared" si="343"/>
        <v>0.81937320000000113</v>
      </c>
      <c r="DZ243">
        <f t="shared" si="344"/>
        <v>1.5233700000000017E-2</v>
      </c>
      <c r="EA243">
        <f t="shared" si="345"/>
        <v>-0.52393529999999799</v>
      </c>
      <c r="EB243">
        <f t="shared" si="346"/>
        <v>-9.3917599999999712E-2</v>
      </c>
      <c r="EC243">
        <f t="shared" si="347"/>
        <v>-2.7220200000000139E-2</v>
      </c>
      <c r="ED243">
        <f t="shared" si="348"/>
        <v>0.10000000000000142</v>
      </c>
      <c r="EE243">
        <f t="shared" si="349"/>
        <v>0</v>
      </c>
      <c r="EF243">
        <f t="shared" si="350"/>
        <v>2.031000000000116E-4</v>
      </c>
      <c r="EG243">
        <f t="shared" si="351"/>
        <v>1.9870000000010712E-4</v>
      </c>
      <c r="EH243">
        <f t="shared" si="352"/>
        <v>1.5804199999999824E-2</v>
      </c>
      <c r="EI243">
        <f t="shared" si="353"/>
        <v>1.2866000000002487E-3</v>
      </c>
      <c r="EJ243">
        <f t="shared" si="354"/>
        <v>2.740600000000093E-3</v>
      </c>
      <c r="EK243">
        <f t="shared" si="355"/>
        <v>5.1223800000002484E-2</v>
      </c>
      <c r="EL243">
        <f t="shared" si="356"/>
        <v>9.7488999999999493E-3</v>
      </c>
      <c r="EM243">
        <f t="shared" si="357"/>
        <v>0</v>
      </c>
      <c r="EN243">
        <f t="shared" si="358"/>
        <v>8.1999999999999957</v>
      </c>
      <c r="EO243">
        <f t="shared" si="359"/>
        <v>0</v>
      </c>
      <c r="EP243">
        <f t="shared" si="360"/>
        <v>-0.2554384999999999</v>
      </c>
      <c r="EQ243">
        <f t="shared" si="361"/>
        <v>0.13175789999999998</v>
      </c>
      <c r="ER243">
        <f t="shared" si="362"/>
        <v>2.0040279999999995</v>
      </c>
      <c r="ES243">
        <f t="shared" si="363"/>
        <v>-1.7702139999999993</v>
      </c>
      <c r="ET243">
        <f t="shared" si="364"/>
        <v>0.52954539999999994</v>
      </c>
      <c r="EU243">
        <f t="shared" si="365"/>
        <v>6.1853333000000017</v>
      </c>
      <c r="EV243">
        <f t="shared" si="366"/>
        <v>1.1839948000000002</v>
      </c>
      <c r="EW243">
        <f t="shared" si="367"/>
        <v>0.12833249999999996</v>
      </c>
      <c r="EX243">
        <f t="shared" si="368"/>
        <v>18.599999999999998</v>
      </c>
      <c r="EY243">
        <f t="shared" si="369"/>
        <v>0</v>
      </c>
      <c r="EZ243">
        <f t="shared" si="370"/>
        <v>0.13783520000000005</v>
      </c>
      <c r="FA243">
        <f t="shared" si="371"/>
        <v>1.3953247</v>
      </c>
      <c r="FB243">
        <f t="shared" si="372"/>
        <v>2.6219476999999998</v>
      </c>
      <c r="FC243">
        <f t="shared" si="373"/>
        <v>3.7718381999999995</v>
      </c>
      <c r="FD243">
        <f t="shared" si="374"/>
        <v>-1.3080599999999887E-2</v>
      </c>
      <c r="FE243">
        <f t="shared" si="375"/>
        <v>9.102207700000001</v>
      </c>
      <c r="FF243">
        <f t="shared" si="376"/>
        <v>1.7019648000000001</v>
      </c>
      <c r="FG243">
        <f t="shared" si="377"/>
        <v>-0.14801360000000008</v>
      </c>
      <c r="FH243">
        <f t="shared" si="378"/>
        <v>0.10000000000000142</v>
      </c>
      <c r="FI243">
        <f t="shared" si="379"/>
        <v>0</v>
      </c>
      <c r="FJ243">
        <f t="shared" si="380"/>
        <v>4.6480000000004296E-4</v>
      </c>
      <c r="FK243">
        <f t="shared" si="381"/>
        <v>7.9779999999995965E-4</v>
      </c>
      <c r="FL243">
        <f t="shared" si="382"/>
        <v>1.8669099999999439E-2</v>
      </c>
      <c r="FM243">
        <f t="shared" si="383"/>
        <v>7.6218000000007891E-3</v>
      </c>
      <c r="FN243">
        <f t="shared" si="384"/>
        <v>2.3359699999999872E-2</v>
      </c>
      <c r="FO243">
        <f t="shared" si="385"/>
        <v>3.6632600000000792E-2</v>
      </c>
      <c r="FP243">
        <f t="shared" si="386"/>
        <v>8.8235999999999315E-3</v>
      </c>
      <c r="FQ243">
        <f t="shared" si="387"/>
        <v>0</v>
      </c>
      <c r="FR243">
        <f t="shared" si="388"/>
        <v>12.199999999999996</v>
      </c>
      <c r="FS243">
        <f t="shared" si="389"/>
        <v>0</v>
      </c>
      <c r="FT243">
        <f t="shared" si="390"/>
        <v>0.51700860000000004</v>
      </c>
      <c r="FU243">
        <f t="shared" si="391"/>
        <v>1.6354600000000108E-2</v>
      </c>
      <c r="FV243">
        <f t="shared" si="392"/>
        <v>0.7673634999999992</v>
      </c>
      <c r="FW243">
        <f t="shared" si="393"/>
        <v>7.7837439000000002</v>
      </c>
      <c r="FX243">
        <f t="shared" si="394"/>
        <v>0.12383330000000004</v>
      </c>
      <c r="FY243">
        <f t="shared" si="395"/>
        <v>2.4632921000000003</v>
      </c>
      <c r="FZ243">
        <f t="shared" si="396"/>
        <v>0.46455599999999997</v>
      </c>
      <c r="GA243">
        <f t="shared" si="397"/>
        <v>2.5571599999999917E-2</v>
      </c>
      <c r="GB243">
        <f t="shared" si="398"/>
        <v>3.2999999999999972</v>
      </c>
      <c r="GC243">
        <f t="shared" si="399"/>
        <v>0</v>
      </c>
      <c r="GD243">
        <f t="shared" si="400"/>
        <v>0.73086210000000007</v>
      </c>
      <c r="GE243">
        <f t="shared" si="401"/>
        <v>0.12593070000000006</v>
      </c>
      <c r="GF243">
        <f t="shared" si="402"/>
        <v>0.39049669999999992</v>
      </c>
      <c r="GG243">
        <f t="shared" si="403"/>
        <v>0.85616120000000073</v>
      </c>
      <c r="GH243">
        <f t="shared" si="404"/>
        <v>1.1326831999999998</v>
      </c>
      <c r="GI243">
        <f t="shared" si="405"/>
        <v>-4.37145000000001E-2</v>
      </c>
      <c r="GJ243">
        <f t="shared" si="406"/>
        <v>8.5506899999999941E-2</v>
      </c>
      <c r="GK243">
        <f t="shared" si="407"/>
        <v>-2.7220200000000139E-2</v>
      </c>
    </row>
    <row r="244" spans="1:193" x14ac:dyDescent="0.25">
      <c r="A244" t="s">
        <v>586</v>
      </c>
      <c r="B244">
        <v>-9</v>
      </c>
      <c r="C244">
        <v>0.5</v>
      </c>
      <c r="D244">
        <v>1.258659</v>
      </c>
      <c r="E244">
        <v>1.8478687</v>
      </c>
      <c r="F244">
        <v>5.5258535999999996</v>
      </c>
      <c r="G244">
        <v>12.5070181</v>
      </c>
      <c r="H244">
        <v>1.9944381</v>
      </c>
      <c r="I244">
        <v>16.5612259</v>
      </c>
      <c r="J244">
        <v>3.2339541999999999</v>
      </c>
      <c r="K244">
        <v>1.2043136000000001</v>
      </c>
      <c r="L244" s="2">
        <v>-9</v>
      </c>
      <c r="M244" s="2">
        <v>0.5</v>
      </c>
      <c r="N244" s="2">
        <v>1.2539998000000001</v>
      </c>
      <c r="O244" s="2">
        <v>1.8478687</v>
      </c>
      <c r="P244" s="2">
        <v>5.4734091999999999</v>
      </c>
      <c r="Q244" s="2">
        <v>12.5070181</v>
      </c>
      <c r="R244" s="2">
        <v>1.9883484</v>
      </c>
      <c r="S244" s="2">
        <v>16.387983299999998</v>
      </c>
      <c r="T244" s="2">
        <v>3.2012660999999998</v>
      </c>
      <c r="U244" s="2">
        <v>1.2043136000000001</v>
      </c>
      <c r="V244" s="2">
        <v>-9</v>
      </c>
      <c r="W244" s="2">
        <v>0.5</v>
      </c>
      <c r="X244" s="2">
        <v>1.2561952999999999</v>
      </c>
      <c r="Y244" s="2">
        <v>1.8420236000000001</v>
      </c>
      <c r="Z244" s="2">
        <v>5.5151567000000004</v>
      </c>
      <c r="AA244" s="2">
        <v>12.3754349</v>
      </c>
      <c r="AB244" s="2">
        <v>1.9891987</v>
      </c>
      <c r="AC244" s="2">
        <v>16.530572899999999</v>
      </c>
      <c r="AD244" s="2">
        <v>3.2278148999999998</v>
      </c>
      <c r="AE244" s="2">
        <v>1.2043136000000001</v>
      </c>
      <c r="AF244" s="2">
        <v>-9</v>
      </c>
      <c r="AG244" s="2">
        <v>0.5</v>
      </c>
      <c r="AH244" s="2">
        <v>1.2584811</v>
      </c>
      <c r="AI244" s="2">
        <v>1.8476838</v>
      </c>
      <c r="AJ244" s="2">
        <v>5.5132484000000002</v>
      </c>
      <c r="AK244" s="2">
        <v>12.505766899999999</v>
      </c>
      <c r="AL244" s="2">
        <v>1.990901</v>
      </c>
      <c r="AM244" s="2">
        <v>16.522075699999998</v>
      </c>
      <c r="AN244" s="2">
        <v>3.2263906000000002</v>
      </c>
      <c r="AO244" s="2">
        <v>1.2043136000000001</v>
      </c>
      <c r="AP244" s="2">
        <v>-9</v>
      </c>
      <c r="AQ244" s="2">
        <v>0.5</v>
      </c>
      <c r="AR244" s="2">
        <v>1.0974439</v>
      </c>
      <c r="AS244" s="2">
        <v>1.1916207000000001</v>
      </c>
      <c r="AT244" s="2">
        <v>3.9160218000000002</v>
      </c>
      <c r="AU244" s="2">
        <v>11.3493137</v>
      </c>
      <c r="AV244" s="2">
        <v>1.1778215000000001</v>
      </c>
      <c r="AW244" s="2">
        <v>12.0374842</v>
      </c>
      <c r="AX244" s="2">
        <v>2.3302204999999998</v>
      </c>
      <c r="AY244" s="2">
        <v>1.2043136000000001</v>
      </c>
      <c r="AZ244" s="2">
        <v>-9</v>
      </c>
      <c r="BA244" s="2">
        <v>0.5</v>
      </c>
      <c r="BB244" s="2">
        <v>1.2577779</v>
      </c>
      <c r="BC244" s="2">
        <v>0.82162869999999999</v>
      </c>
      <c r="BD244" s="2">
        <v>2.7585125000000001</v>
      </c>
      <c r="BE244" s="2">
        <v>9.5778894000000001</v>
      </c>
      <c r="BF244" s="2">
        <v>1.8950244000000001</v>
      </c>
      <c r="BG244" s="2">
        <v>7.1442436999999996</v>
      </c>
      <c r="BH244" s="2">
        <v>1.4723946999999999</v>
      </c>
      <c r="BI244" s="2">
        <v>1.2043136000000001</v>
      </c>
      <c r="BJ244" s="2">
        <v>-9</v>
      </c>
      <c r="BK244" s="2">
        <v>0.5</v>
      </c>
      <c r="BL244" s="2">
        <v>1.2582734</v>
      </c>
      <c r="BM244" s="2">
        <v>1.8471947</v>
      </c>
      <c r="BN244" s="2">
        <v>5.5063171000000004</v>
      </c>
      <c r="BO244" s="2">
        <v>12.4989042</v>
      </c>
      <c r="BP244" s="2">
        <v>1.968016</v>
      </c>
      <c r="BQ244" s="2">
        <v>16.525659600000001</v>
      </c>
      <c r="BR244" s="2">
        <v>3.2251357999999999</v>
      </c>
      <c r="BS244" s="2">
        <v>1.2043136000000001</v>
      </c>
      <c r="BT244" s="2">
        <v>-9</v>
      </c>
      <c r="BU244" s="2">
        <v>0.5</v>
      </c>
      <c r="BV244" s="2">
        <v>0.64803699999999997</v>
      </c>
      <c r="BW244" s="2">
        <v>1.7038583</v>
      </c>
      <c r="BX244" s="2">
        <v>4.9162688000000001</v>
      </c>
      <c r="BY244" s="2">
        <v>4.6327046999999997</v>
      </c>
      <c r="BZ244" s="2">
        <v>1.8316277999999999</v>
      </c>
      <c r="CA244" s="2">
        <v>14.6640177</v>
      </c>
      <c r="CB244" s="2">
        <v>2.8686166000000002</v>
      </c>
      <c r="CC244" s="2">
        <v>1.2043136000000001</v>
      </c>
      <c r="CD244" s="2">
        <v>-9</v>
      </c>
      <c r="CE244" s="2">
        <v>0.5</v>
      </c>
      <c r="CF244" s="2">
        <v>0.78065839999999997</v>
      </c>
      <c r="CG244" s="2">
        <v>1.8326026</v>
      </c>
      <c r="CH244" s="2">
        <v>5.0835156000000001</v>
      </c>
      <c r="CI244" s="2">
        <v>12.3744268</v>
      </c>
      <c r="CJ244" s="2">
        <v>1.1311389999999999</v>
      </c>
      <c r="CK244" s="2">
        <v>16.1085873</v>
      </c>
      <c r="CL244" s="2">
        <v>3.0803834999999999</v>
      </c>
      <c r="CM244" s="2">
        <v>1.2043136000000001</v>
      </c>
      <c r="CO244" t="str">
        <f t="shared" si="307"/>
        <v>UT_Salt Lake3007</v>
      </c>
      <c r="CP244" t="e">
        <f t="shared" si="308"/>
        <v>#N/A</v>
      </c>
      <c r="CQ244" t="e">
        <f t="shared" si="309"/>
        <v>#N/A</v>
      </c>
      <c r="CR244" t="e">
        <f t="shared" si="310"/>
        <v>#N/A</v>
      </c>
      <c r="CS244" t="e">
        <f t="shared" si="311"/>
        <v>#N/A</v>
      </c>
      <c r="CT244" t="e">
        <f t="shared" si="312"/>
        <v>#N/A</v>
      </c>
      <c r="CU244" t="e">
        <f t="shared" si="313"/>
        <v>#N/A</v>
      </c>
      <c r="CV244" t="e">
        <f t="shared" si="314"/>
        <v>#N/A</v>
      </c>
      <c r="CW244" t="e">
        <f t="shared" si="315"/>
        <v>#N/A</v>
      </c>
      <c r="CX244" t="e">
        <f t="shared" si="316"/>
        <v>#N/A</v>
      </c>
      <c r="CY244" t="e">
        <f t="shared" si="317"/>
        <v>#N/A</v>
      </c>
      <c r="CZ244" t="e">
        <f t="shared" si="318"/>
        <v>#N/A</v>
      </c>
      <c r="DA244" t="e">
        <f t="shared" si="319"/>
        <v>#N/A</v>
      </c>
      <c r="DB244" t="e">
        <f t="shared" si="320"/>
        <v>#N/A</v>
      </c>
      <c r="DC244" t="e">
        <f t="shared" si="321"/>
        <v>#N/A</v>
      </c>
      <c r="DD244" t="e">
        <f t="shared" si="322"/>
        <v>#N/A</v>
      </c>
      <c r="DE244" t="e">
        <f t="shared" si="323"/>
        <v>#N/A</v>
      </c>
      <c r="DF244" t="e">
        <f t="shared" si="324"/>
        <v>#N/A</v>
      </c>
      <c r="DG244" t="e">
        <f t="shared" si="325"/>
        <v>#N/A</v>
      </c>
      <c r="DH244" t="e">
        <f t="shared" si="326"/>
        <v>#N/A</v>
      </c>
      <c r="DI244" t="e">
        <f t="shared" si="327"/>
        <v>#N/A</v>
      </c>
      <c r="DJ244" t="e">
        <f t="shared" si="328"/>
        <v>#N/A</v>
      </c>
      <c r="DK244" t="e">
        <f t="shared" si="329"/>
        <v>#N/A</v>
      </c>
      <c r="DL244" t="e">
        <f t="shared" si="330"/>
        <v>#N/A</v>
      </c>
      <c r="DM244" t="e">
        <f t="shared" si="331"/>
        <v>#N/A</v>
      </c>
      <c r="DN244" t="e">
        <f t="shared" si="332"/>
        <v>#N/A</v>
      </c>
      <c r="DO244" t="e">
        <f t="shared" si="333"/>
        <v>#N/A</v>
      </c>
      <c r="DP244" t="e">
        <f t="shared" si="334"/>
        <v>#N/A</v>
      </c>
      <c r="DQ244" t="e">
        <f t="shared" si="335"/>
        <v>#N/A</v>
      </c>
      <c r="DR244" t="e">
        <f t="shared" si="336"/>
        <v>#N/A</v>
      </c>
      <c r="DS244" t="e">
        <f t="shared" si="337"/>
        <v>#N/A</v>
      </c>
      <c r="DT244" t="e">
        <f t="shared" si="338"/>
        <v>#N/A</v>
      </c>
      <c r="DU244" t="e">
        <f t="shared" si="339"/>
        <v>#N/A</v>
      </c>
      <c r="DV244" t="e">
        <f t="shared" si="340"/>
        <v>#N/A</v>
      </c>
      <c r="DW244" t="e">
        <f t="shared" si="341"/>
        <v>#N/A</v>
      </c>
      <c r="DX244" t="e">
        <f t="shared" si="342"/>
        <v>#N/A</v>
      </c>
      <c r="DY244" t="e">
        <f t="shared" si="343"/>
        <v>#N/A</v>
      </c>
      <c r="DZ244" t="e">
        <f t="shared" si="344"/>
        <v>#N/A</v>
      </c>
      <c r="EA244" t="e">
        <f t="shared" si="345"/>
        <v>#N/A</v>
      </c>
      <c r="EB244" t="e">
        <f t="shared" si="346"/>
        <v>#N/A</v>
      </c>
      <c r="EC244" t="e">
        <f t="shared" si="347"/>
        <v>#N/A</v>
      </c>
      <c r="ED244" t="e">
        <f t="shared" si="348"/>
        <v>#N/A</v>
      </c>
      <c r="EE244" t="e">
        <f t="shared" si="349"/>
        <v>#N/A</v>
      </c>
      <c r="EF244" t="e">
        <f t="shared" si="350"/>
        <v>#N/A</v>
      </c>
      <c r="EG244" t="e">
        <f t="shared" si="351"/>
        <v>#N/A</v>
      </c>
      <c r="EH244" t="e">
        <f t="shared" si="352"/>
        <v>#N/A</v>
      </c>
      <c r="EI244" t="e">
        <f t="shared" si="353"/>
        <v>#N/A</v>
      </c>
      <c r="EJ244" t="e">
        <f t="shared" si="354"/>
        <v>#N/A</v>
      </c>
      <c r="EK244" t="e">
        <f t="shared" si="355"/>
        <v>#N/A</v>
      </c>
      <c r="EL244" t="e">
        <f t="shared" si="356"/>
        <v>#N/A</v>
      </c>
      <c r="EM244" t="e">
        <f t="shared" si="357"/>
        <v>#N/A</v>
      </c>
      <c r="EN244" t="e">
        <f t="shared" si="358"/>
        <v>#N/A</v>
      </c>
      <c r="EO244" t="e">
        <f t="shared" si="359"/>
        <v>#N/A</v>
      </c>
      <c r="EP244" t="e">
        <f t="shared" si="360"/>
        <v>#N/A</v>
      </c>
      <c r="EQ244" t="e">
        <f t="shared" si="361"/>
        <v>#N/A</v>
      </c>
      <c r="ER244" t="e">
        <f t="shared" si="362"/>
        <v>#N/A</v>
      </c>
      <c r="ES244" t="e">
        <f t="shared" si="363"/>
        <v>#N/A</v>
      </c>
      <c r="ET244" t="e">
        <f t="shared" si="364"/>
        <v>#N/A</v>
      </c>
      <c r="EU244" t="e">
        <f t="shared" si="365"/>
        <v>#N/A</v>
      </c>
      <c r="EV244" t="e">
        <f t="shared" si="366"/>
        <v>#N/A</v>
      </c>
      <c r="EW244" t="e">
        <f t="shared" si="367"/>
        <v>#N/A</v>
      </c>
      <c r="EX244" t="e">
        <f t="shared" si="368"/>
        <v>#N/A</v>
      </c>
      <c r="EY244" t="e">
        <f t="shared" si="369"/>
        <v>#N/A</v>
      </c>
      <c r="EZ244" t="e">
        <f t="shared" si="370"/>
        <v>#N/A</v>
      </c>
      <c r="FA244" t="e">
        <f t="shared" si="371"/>
        <v>#N/A</v>
      </c>
      <c r="FB244" t="e">
        <f t="shared" si="372"/>
        <v>#N/A</v>
      </c>
      <c r="FC244" t="e">
        <f t="shared" si="373"/>
        <v>#N/A</v>
      </c>
      <c r="FD244" t="e">
        <f t="shared" si="374"/>
        <v>#N/A</v>
      </c>
      <c r="FE244" t="e">
        <f t="shared" si="375"/>
        <v>#N/A</v>
      </c>
      <c r="FF244" t="e">
        <f t="shared" si="376"/>
        <v>#N/A</v>
      </c>
      <c r="FG244" t="e">
        <f t="shared" si="377"/>
        <v>#N/A</v>
      </c>
      <c r="FH244" t="e">
        <f t="shared" si="378"/>
        <v>#N/A</v>
      </c>
      <c r="FI244" t="e">
        <f t="shared" si="379"/>
        <v>#N/A</v>
      </c>
      <c r="FJ244" t="e">
        <f t="shared" si="380"/>
        <v>#N/A</v>
      </c>
      <c r="FK244" t="e">
        <f t="shared" si="381"/>
        <v>#N/A</v>
      </c>
      <c r="FL244" t="e">
        <f t="shared" si="382"/>
        <v>#N/A</v>
      </c>
      <c r="FM244" t="e">
        <f t="shared" si="383"/>
        <v>#N/A</v>
      </c>
      <c r="FN244" t="e">
        <f t="shared" si="384"/>
        <v>#N/A</v>
      </c>
      <c r="FO244" t="e">
        <f t="shared" si="385"/>
        <v>#N/A</v>
      </c>
      <c r="FP244" t="e">
        <f t="shared" si="386"/>
        <v>#N/A</v>
      </c>
      <c r="FQ244" t="e">
        <f t="shared" si="387"/>
        <v>#N/A</v>
      </c>
      <c r="FR244" t="e">
        <f t="shared" si="388"/>
        <v>#N/A</v>
      </c>
      <c r="FS244" t="e">
        <f t="shared" si="389"/>
        <v>#N/A</v>
      </c>
      <c r="FT244" t="e">
        <f t="shared" si="390"/>
        <v>#N/A</v>
      </c>
      <c r="FU244" t="e">
        <f t="shared" si="391"/>
        <v>#N/A</v>
      </c>
      <c r="FV244" t="e">
        <f t="shared" si="392"/>
        <v>#N/A</v>
      </c>
      <c r="FW244" t="e">
        <f t="shared" si="393"/>
        <v>#N/A</v>
      </c>
      <c r="FX244" t="e">
        <f t="shared" si="394"/>
        <v>#N/A</v>
      </c>
      <c r="FY244" t="e">
        <f t="shared" si="395"/>
        <v>#N/A</v>
      </c>
      <c r="FZ244" t="e">
        <f t="shared" si="396"/>
        <v>#N/A</v>
      </c>
      <c r="GA244" t="e">
        <f t="shared" si="397"/>
        <v>#N/A</v>
      </c>
      <c r="GB244" t="e">
        <f t="shared" si="398"/>
        <v>#N/A</v>
      </c>
      <c r="GC244" t="e">
        <f t="shared" si="399"/>
        <v>#N/A</v>
      </c>
      <c r="GD244" t="e">
        <f t="shared" si="400"/>
        <v>#N/A</v>
      </c>
      <c r="GE244" t="e">
        <f t="shared" si="401"/>
        <v>#N/A</v>
      </c>
      <c r="GF244" t="e">
        <f t="shared" si="402"/>
        <v>#N/A</v>
      </c>
      <c r="GG244" t="e">
        <f t="shared" si="403"/>
        <v>#N/A</v>
      </c>
      <c r="GH244" t="e">
        <f t="shared" si="404"/>
        <v>#N/A</v>
      </c>
      <c r="GI244" t="e">
        <f t="shared" si="405"/>
        <v>#N/A</v>
      </c>
      <c r="GJ244" t="e">
        <f t="shared" si="406"/>
        <v>#N/A</v>
      </c>
      <c r="GK244" t="e">
        <f t="shared" si="407"/>
        <v>#N/A</v>
      </c>
    </row>
    <row r="245" spans="1:193" x14ac:dyDescent="0.25">
      <c r="A245" t="s">
        <v>587</v>
      </c>
      <c r="B245">
        <v>-9</v>
      </c>
      <c r="C245">
        <v>0.5</v>
      </c>
      <c r="D245">
        <v>1.1460292000000001</v>
      </c>
      <c r="E245">
        <v>1.5817052</v>
      </c>
      <c r="F245">
        <v>3.9669981000000001</v>
      </c>
      <c r="G245">
        <v>5.5415768999999999</v>
      </c>
      <c r="H245">
        <v>1.4121857</v>
      </c>
      <c r="I245">
        <v>11.9095964</v>
      </c>
      <c r="J245">
        <v>2.3232879999999998</v>
      </c>
      <c r="K245">
        <v>0.75195639999999997</v>
      </c>
      <c r="L245" s="2">
        <v>-9</v>
      </c>
      <c r="M245" s="2">
        <v>0.5</v>
      </c>
      <c r="N245" s="2">
        <v>1.5639126999999999</v>
      </c>
      <c r="O245" s="2">
        <v>1.0362659000000001</v>
      </c>
      <c r="P245" s="2">
        <v>3.2589698</v>
      </c>
      <c r="Q245" s="2">
        <v>8.7984076000000009</v>
      </c>
      <c r="R245" s="2">
        <v>1.4245797</v>
      </c>
      <c r="S245" s="2">
        <v>9.5139712999999997</v>
      </c>
      <c r="T245" s="2">
        <v>1.9905246000000001</v>
      </c>
      <c r="U245" s="2">
        <v>0.65233419999999998</v>
      </c>
      <c r="V245" s="2">
        <v>-9</v>
      </c>
      <c r="W245" s="2">
        <v>0.5</v>
      </c>
      <c r="X245" s="2">
        <v>0.97383620000000004</v>
      </c>
      <c r="Y245" s="2">
        <v>1.3168991999999999</v>
      </c>
      <c r="Z245" s="2">
        <v>4.1030264000000001</v>
      </c>
      <c r="AA245" s="2">
        <v>5.1076535999999999</v>
      </c>
      <c r="AB245" s="2">
        <v>1.3576295</v>
      </c>
      <c r="AC245" s="2">
        <v>12.430676500000001</v>
      </c>
      <c r="AD245" s="2">
        <v>2.4144231999999999</v>
      </c>
      <c r="AE245" s="2">
        <v>0.76644900000000005</v>
      </c>
      <c r="AF245" s="2">
        <v>-9</v>
      </c>
      <c r="AG245" s="2">
        <v>0.5</v>
      </c>
      <c r="AH245" s="2">
        <v>1.1458389</v>
      </c>
      <c r="AI245" s="2">
        <v>1.581547</v>
      </c>
      <c r="AJ245" s="2">
        <v>3.9505574999999999</v>
      </c>
      <c r="AK245" s="2">
        <v>5.5407013999999997</v>
      </c>
      <c r="AL245" s="2">
        <v>1.4075530000000001</v>
      </c>
      <c r="AM245" s="2">
        <v>11.8586311</v>
      </c>
      <c r="AN245" s="2">
        <v>2.3134448999999999</v>
      </c>
      <c r="AO245" s="2">
        <v>0.75195639999999997</v>
      </c>
      <c r="AP245" s="2">
        <v>-9</v>
      </c>
      <c r="AQ245" s="2">
        <v>0.5</v>
      </c>
      <c r="AR245" s="2">
        <v>2.1648928999999999</v>
      </c>
      <c r="AS245" s="2">
        <v>0.66897490000000004</v>
      </c>
      <c r="AT245" s="2">
        <v>1.791971</v>
      </c>
      <c r="AU245" s="2">
        <v>11.6116552</v>
      </c>
      <c r="AV245" s="2">
        <v>1.1899314000000001</v>
      </c>
      <c r="AW245" s="2">
        <v>4.8109136000000001</v>
      </c>
      <c r="AX245" s="2">
        <v>1.1640902</v>
      </c>
      <c r="AY245" s="2">
        <v>0.52782490000000004</v>
      </c>
      <c r="AZ245" s="2">
        <v>-9</v>
      </c>
      <c r="BA245" s="2">
        <v>0.5</v>
      </c>
      <c r="BB245" s="2">
        <v>2.2644598</v>
      </c>
      <c r="BC245" s="2">
        <v>0.48368139999999998</v>
      </c>
      <c r="BD245" s="2">
        <v>1.2541766000000001</v>
      </c>
      <c r="BE245" s="2">
        <v>10.600312199999999</v>
      </c>
      <c r="BF245" s="2">
        <v>1.4616941000000001</v>
      </c>
      <c r="BG245" s="2">
        <v>2.6363523</v>
      </c>
      <c r="BH245" s="2">
        <v>0.80970339999999996</v>
      </c>
      <c r="BI245" s="2">
        <v>0.52542259999999996</v>
      </c>
      <c r="BJ245" s="2">
        <v>-9</v>
      </c>
      <c r="BK245" s="2">
        <v>0.5</v>
      </c>
      <c r="BL245" s="2">
        <v>0.9753889</v>
      </c>
      <c r="BM245" s="2">
        <v>1.3233804</v>
      </c>
      <c r="BN245" s="2">
        <v>4.0958443000000004</v>
      </c>
      <c r="BO245" s="2">
        <v>5.1598224999999998</v>
      </c>
      <c r="BP245" s="2">
        <v>1.3371565000000001</v>
      </c>
      <c r="BQ245" s="2">
        <v>12.4314003</v>
      </c>
      <c r="BR245" s="2">
        <v>2.4129865000000001</v>
      </c>
      <c r="BS245" s="2">
        <v>0.76644900000000005</v>
      </c>
      <c r="BT245" s="2">
        <v>-9</v>
      </c>
      <c r="BU245" s="2">
        <v>0.5</v>
      </c>
      <c r="BV245" s="2">
        <v>0.45313389999999998</v>
      </c>
      <c r="BW245" s="2">
        <v>1.4582463999999999</v>
      </c>
      <c r="BX245" s="2">
        <v>3.572139</v>
      </c>
      <c r="BY245" s="2">
        <v>1.9681150999999999</v>
      </c>
      <c r="BZ245" s="2">
        <v>1.2798506000000001</v>
      </c>
      <c r="CA245" s="2">
        <v>10.7143154</v>
      </c>
      <c r="CB245" s="2">
        <v>2.0908768000000002</v>
      </c>
      <c r="CC245" s="2">
        <v>0.75195639999999997</v>
      </c>
      <c r="CD245" s="2">
        <v>-9</v>
      </c>
      <c r="CE245" s="2">
        <v>0.5</v>
      </c>
      <c r="CF245" s="2">
        <v>0.63022140000000004</v>
      </c>
      <c r="CG245" s="2">
        <v>1.3084450000000001</v>
      </c>
      <c r="CH245" s="2">
        <v>3.7049782000000002</v>
      </c>
      <c r="CI245" s="2">
        <v>5.0894484999999996</v>
      </c>
      <c r="CJ245" s="2">
        <v>0.5975568</v>
      </c>
      <c r="CK245" s="2">
        <v>12.020013799999999</v>
      </c>
      <c r="CL245" s="2">
        <v>2.2788224000000001</v>
      </c>
      <c r="CM245" s="2">
        <v>0.76644900000000005</v>
      </c>
      <c r="CO245" t="str">
        <f t="shared" si="307"/>
        <v>UT_Salt Lake3008</v>
      </c>
      <c r="CP245" t="e">
        <f t="shared" si="308"/>
        <v>#N/A</v>
      </c>
      <c r="CQ245" t="e">
        <f t="shared" si="309"/>
        <v>#N/A</v>
      </c>
      <c r="CR245" t="e">
        <f t="shared" si="310"/>
        <v>#N/A</v>
      </c>
      <c r="CS245" t="e">
        <f t="shared" si="311"/>
        <v>#N/A</v>
      </c>
      <c r="CT245" t="e">
        <f t="shared" si="312"/>
        <v>#N/A</v>
      </c>
      <c r="CU245" t="e">
        <f t="shared" si="313"/>
        <v>#N/A</v>
      </c>
      <c r="CV245" t="e">
        <f t="shared" si="314"/>
        <v>#N/A</v>
      </c>
      <c r="CW245" t="e">
        <f t="shared" si="315"/>
        <v>#N/A</v>
      </c>
      <c r="CX245" t="e">
        <f t="shared" si="316"/>
        <v>#N/A</v>
      </c>
      <c r="CY245" t="e">
        <f t="shared" si="317"/>
        <v>#N/A</v>
      </c>
      <c r="CZ245" t="e">
        <f t="shared" si="318"/>
        <v>#N/A</v>
      </c>
      <c r="DA245" t="e">
        <f t="shared" si="319"/>
        <v>#N/A</v>
      </c>
      <c r="DB245" t="e">
        <f t="shared" si="320"/>
        <v>#N/A</v>
      </c>
      <c r="DC245" t="e">
        <f t="shared" si="321"/>
        <v>#N/A</v>
      </c>
      <c r="DD245" t="e">
        <f t="shared" si="322"/>
        <v>#N/A</v>
      </c>
      <c r="DE245" t="e">
        <f t="shared" si="323"/>
        <v>#N/A</v>
      </c>
      <c r="DF245" t="e">
        <f t="shared" si="324"/>
        <v>#N/A</v>
      </c>
      <c r="DG245" t="e">
        <f t="shared" si="325"/>
        <v>#N/A</v>
      </c>
      <c r="DH245" t="e">
        <f t="shared" si="326"/>
        <v>#N/A</v>
      </c>
      <c r="DI245" t="e">
        <f t="shared" si="327"/>
        <v>#N/A</v>
      </c>
      <c r="DJ245" t="e">
        <f t="shared" si="328"/>
        <v>#N/A</v>
      </c>
      <c r="DK245" t="e">
        <f t="shared" si="329"/>
        <v>#N/A</v>
      </c>
      <c r="DL245" t="e">
        <f t="shared" si="330"/>
        <v>#N/A</v>
      </c>
      <c r="DM245" t="e">
        <f t="shared" si="331"/>
        <v>#N/A</v>
      </c>
      <c r="DN245" t="e">
        <f t="shared" si="332"/>
        <v>#N/A</v>
      </c>
      <c r="DO245" t="e">
        <f t="shared" si="333"/>
        <v>#N/A</v>
      </c>
      <c r="DP245" t="e">
        <f t="shared" si="334"/>
        <v>#N/A</v>
      </c>
      <c r="DQ245" t="e">
        <f t="shared" si="335"/>
        <v>#N/A</v>
      </c>
      <c r="DR245" t="e">
        <f t="shared" si="336"/>
        <v>#N/A</v>
      </c>
      <c r="DS245" t="e">
        <f t="shared" si="337"/>
        <v>#N/A</v>
      </c>
      <c r="DT245" t="e">
        <f t="shared" si="338"/>
        <v>#N/A</v>
      </c>
      <c r="DU245" t="e">
        <f t="shared" si="339"/>
        <v>#N/A</v>
      </c>
      <c r="DV245" t="e">
        <f t="shared" si="340"/>
        <v>#N/A</v>
      </c>
      <c r="DW245" t="e">
        <f t="shared" si="341"/>
        <v>#N/A</v>
      </c>
      <c r="DX245" t="e">
        <f t="shared" si="342"/>
        <v>#N/A</v>
      </c>
      <c r="DY245" t="e">
        <f t="shared" si="343"/>
        <v>#N/A</v>
      </c>
      <c r="DZ245" t="e">
        <f t="shared" si="344"/>
        <v>#N/A</v>
      </c>
      <c r="EA245" t="e">
        <f t="shared" si="345"/>
        <v>#N/A</v>
      </c>
      <c r="EB245" t="e">
        <f t="shared" si="346"/>
        <v>#N/A</v>
      </c>
      <c r="EC245" t="e">
        <f t="shared" si="347"/>
        <v>#N/A</v>
      </c>
      <c r="ED245" t="e">
        <f t="shared" si="348"/>
        <v>#N/A</v>
      </c>
      <c r="EE245" t="e">
        <f t="shared" si="349"/>
        <v>#N/A</v>
      </c>
      <c r="EF245" t="e">
        <f t="shared" si="350"/>
        <v>#N/A</v>
      </c>
      <c r="EG245" t="e">
        <f t="shared" si="351"/>
        <v>#N/A</v>
      </c>
      <c r="EH245" t="e">
        <f t="shared" si="352"/>
        <v>#N/A</v>
      </c>
      <c r="EI245" t="e">
        <f t="shared" si="353"/>
        <v>#N/A</v>
      </c>
      <c r="EJ245" t="e">
        <f t="shared" si="354"/>
        <v>#N/A</v>
      </c>
      <c r="EK245" t="e">
        <f t="shared" si="355"/>
        <v>#N/A</v>
      </c>
      <c r="EL245" t="e">
        <f t="shared" si="356"/>
        <v>#N/A</v>
      </c>
      <c r="EM245" t="e">
        <f t="shared" si="357"/>
        <v>#N/A</v>
      </c>
      <c r="EN245" t="e">
        <f t="shared" si="358"/>
        <v>#N/A</v>
      </c>
      <c r="EO245" t="e">
        <f t="shared" si="359"/>
        <v>#N/A</v>
      </c>
      <c r="EP245" t="e">
        <f t="shared" si="360"/>
        <v>#N/A</v>
      </c>
      <c r="EQ245" t="e">
        <f t="shared" si="361"/>
        <v>#N/A</v>
      </c>
      <c r="ER245" t="e">
        <f t="shared" si="362"/>
        <v>#N/A</v>
      </c>
      <c r="ES245" t="e">
        <f t="shared" si="363"/>
        <v>#N/A</v>
      </c>
      <c r="ET245" t="e">
        <f t="shared" si="364"/>
        <v>#N/A</v>
      </c>
      <c r="EU245" t="e">
        <f t="shared" si="365"/>
        <v>#N/A</v>
      </c>
      <c r="EV245" t="e">
        <f t="shared" si="366"/>
        <v>#N/A</v>
      </c>
      <c r="EW245" t="e">
        <f t="shared" si="367"/>
        <v>#N/A</v>
      </c>
      <c r="EX245" t="e">
        <f t="shared" si="368"/>
        <v>#N/A</v>
      </c>
      <c r="EY245" t="e">
        <f t="shared" si="369"/>
        <v>#N/A</v>
      </c>
      <c r="EZ245" t="e">
        <f t="shared" si="370"/>
        <v>#N/A</v>
      </c>
      <c r="FA245" t="e">
        <f t="shared" si="371"/>
        <v>#N/A</v>
      </c>
      <c r="FB245" t="e">
        <f t="shared" si="372"/>
        <v>#N/A</v>
      </c>
      <c r="FC245" t="e">
        <f t="shared" si="373"/>
        <v>#N/A</v>
      </c>
      <c r="FD245" t="e">
        <f t="shared" si="374"/>
        <v>#N/A</v>
      </c>
      <c r="FE245" t="e">
        <f t="shared" si="375"/>
        <v>#N/A</v>
      </c>
      <c r="FF245" t="e">
        <f t="shared" si="376"/>
        <v>#N/A</v>
      </c>
      <c r="FG245" t="e">
        <f t="shared" si="377"/>
        <v>#N/A</v>
      </c>
      <c r="FH245" t="e">
        <f t="shared" si="378"/>
        <v>#N/A</v>
      </c>
      <c r="FI245" t="e">
        <f t="shared" si="379"/>
        <v>#N/A</v>
      </c>
      <c r="FJ245" t="e">
        <f t="shared" si="380"/>
        <v>#N/A</v>
      </c>
      <c r="FK245" t="e">
        <f t="shared" si="381"/>
        <v>#N/A</v>
      </c>
      <c r="FL245" t="e">
        <f t="shared" si="382"/>
        <v>#N/A</v>
      </c>
      <c r="FM245" t="e">
        <f t="shared" si="383"/>
        <v>#N/A</v>
      </c>
      <c r="FN245" t="e">
        <f t="shared" si="384"/>
        <v>#N/A</v>
      </c>
      <c r="FO245" t="e">
        <f t="shared" si="385"/>
        <v>#N/A</v>
      </c>
      <c r="FP245" t="e">
        <f t="shared" si="386"/>
        <v>#N/A</v>
      </c>
      <c r="FQ245" t="e">
        <f t="shared" si="387"/>
        <v>#N/A</v>
      </c>
      <c r="FR245" t="e">
        <f t="shared" si="388"/>
        <v>#N/A</v>
      </c>
      <c r="FS245" t="e">
        <f t="shared" si="389"/>
        <v>#N/A</v>
      </c>
      <c r="FT245" t="e">
        <f t="shared" si="390"/>
        <v>#N/A</v>
      </c>
      <c r="FU245" t="e">
        <f t="shared" si="391"/>
        <v>#N/A</v>
      </c>
      <c r="FV245" t="e">
        <f t="shared" si="392"/>
        <v>#N/A</v>
      </c>
      <c r="FW245" t="e">
        <f t="shared" si="393"/>
        <v>#N/A</v>
      </c>
      <c r="FX245" t="e">
        <f t="shared" si="394"/>
        <v>#N/A</v>
      </c>
      <c r="FY245" t="e">
        <f t="shared" si="395"/>
        <v>#N/A</v>
      </c>
      <c r="FZ245" t="e">
        <f t="shared" si="396"/>
        <v>#N/A</v>
      </c>
      <c r="GA245" t="e">
        <f t="shared" si="397"/>
        <v>#N/A</v>
      </c>
      <c r="GB245" t="e">
        <f t="shared" si="398"/>
        <v>#N/A</v>
      </c>
      <c r="GC245" t="e">
        <f t="shared" si="399"/>
        <v>#N/A</v>
      </c>
      <c r="GD245" t="e">
        <f t="shared" si="400"/>
        <v>#N/A</v>
      </c>
      <c r="GE245" t="e">
        <f t="shared" si="401"/>
        <v>#N/A</v>
      </c>
      <c r="GF245" t="e">
        <f t="shared" si="402"/>
        <v>#N/A</v>
      </c>
      <c r="GG245" t="e">
        <f t="shared" si="403"/>
        <v>#N/A</v>
      </c>
      <c r="GH245" t="e">
        <f t="shared" si="404"/>
        <v>#N/A</v>
      </c>
      <c r="GI245" t="e">
        <f t="shared" si="405"/>
        <v>#N/A</v>
      </c>
      <c r="GJ245" t="e">
        <f t="shared" si="406"/>
        <v>#N/A</v>
      </c>
      <c r="GK245" t="e">
        <f t="shared" si="407"/>
        <v>#N/A</v>
      </c>
    </row>
    <row r="246" spans="1:193" x14ac:dyDescent="0.25">
      <c r="A246" t="s">
        <v>588</v>
      </c>
      <c r="B246">
        <v>39.1</v>
      </c>
      <c r="C246">
        <v>0.5</v>
      </c>
      <c r="D246">
        <v>1.4596757</v>
      </c>
      <c r="E246">
        <v>2.0613600999999999</v>
      </c>
      <c r="F246">
        <v>4.364789</v>
      </c>
      <c r="G246">
        <v>12.63622</v>
      </c>
      <c r="H246">
        <v>1.8112587</v>
      </c>
      <c r="I246">
        <v>12.8409777</v>
      </c>
      <c r="J246">
        <v>2.5337478999999998</v>
      </c>
      <c r="K246">
        <v>0.97530450000000002</v>
      </c>
      <c r="L246" s="2">
        <v>38.799999999999997</v>
      </c>
      <c r="M246" s="2">
        <v>0.5</v>
      </c>
      <c r="N246" s="2">
        <v>1.4509604</v>
      </c>
      <c r="O246" s="2">
        <v>2.0613600999999999</v>
      </c>
      <c r="P246" s="2">
        <v>4.2995409999999996</v>
      </c>
      <c r="Q246" s="2">
        <v>12.63622</v>
      </c>
      <c r="R246" s="2">
        <v>1.8050269999999999</v>
      </c>
      <c r="S246" s="2">
        <v>12.623559999999999</v>
      </c>
      <c r="T246" s="2">
        <v>2.4928292999999999</v>
      </c>
      <c r="U246" s="2">
        <v>0.97530450000000002</v>
      </c>
      <c r="V246" s="2">
        <v>38.700000000000003</v>
      </c>
      <c r="W246" s="2">
        <v>0.5</v>
      </c>
      <c r="X246" s="2">
        <v>1.1370553999999999</v>
      </c>
      <c r="Y246" s="2">
        <v>1.6888776000000001</v>
      </c>
      <c r="Z246" s="2">
        <v>4.9114260999999999</v>
      </c>
      <c r="AA246" s="2">
        <v>10.098270400000001</v>
      </c>
      <c r="AB246" s="2">
        <v>1.8109548</v>
      </c>
      <c r="AC246" s="2">
        <v>14.6731634</v>
      </c>
      <c r="AD246" s="2">
        <v>2.8686712000000001</v>
      </c>
      <c r="AE246" s="2">
        <v>1.0531039</v>
      </c>
      <c r="AF246" s="2">
        <v>39</v>
      </c>
      <c r="AG246" s="2">
        <v>0.5</v>
      </c>
      <c r="AH246" s="2">
        <v>1.4594123000000001</v>
      </c>
      <c r="AI246" s="2">
        <v>2.0611541</v>
      </c>
      <c r="AJ246" s="2">
        <v>4.3434895999999998</v>
      </c>
      <c r="AK246" s="2">
        <v>12.6349564</v>
      </c>
      <c r="AL246" s="2">
        <v>1.8071710999999999</v>
      </c>
      <c r="AM246" s="2">
        <v>12.7724352</v>
      </c>
      <c r="AN246" s="2">
        <v>2.5206699000000001</v>
      </c>
      <c r="AO246" s="2">
        <v>0.97530450000000002</v>
      </c>
      <c r="AP246" s="2">
        <v>32.700000000000003</v>
      </c>
      <c r="AQ246" s="2">
        <v>0.5</v>
      </c>
      <c r="AR246" s="2">
        <v>1.6002525999999999</v>
      </c>
      <c r="AS246" s="2">
        <v>1.8199860999999999</v>
      </c>
      <c r="AT246" s="2">
        <v>2.8792458000000001</v>
      </c>
      <c r="AU246" s="2">
        <v>13.7137318</v>
      </c>
      <c r="AV246" s="2">
        <v>1.3992169000000001</v>
      </c>
      <c r="AW246" s="2">
        <v>8.2561768999999998</v>
      </c>
      <c r="AX246" s="2">
        <v>1.6518576</v>
      </c>
      <c r="AY246" s="2">
        <v>0.9113407</v>
      </c>
      <c r="AZ246" s="2">
        <v>25.1</v>
      </c>
      <c r="BA246" s="2">
        <v>0.5</v>
      </c>
      <c r="BB246" s="2">
        <v>1.2779107000000001</v>
      </c>
      <c r="BC246" s="2">
        <v>0.61191629999999997</v>
      </c>
      <c r="BD246" s="2">
        <v>2.7069705000000002</v>
      </c>
      <c r="BE246" s="2">
        <v>8.5982541999999995</v>
      </c>
      <c r="BF246" s="2">
        <v>1.9718757</v>
      </c>
      <c r="BG246" s="2">
        <v>6.8696098000000001</v>
      </c>
      <c r="BH246" s="2">
        <v>1.4275502</v>
      </c>
      <c r="BI246" s="2">
        <v>1.1957275000000001</v>
      </c>
      <c r="BJ246" s="2">
        <v>39</v>
      </c>
      <c r="BK246" s="2">
        <v>0.5</v>
      </c>
      <c r="BL246" s="2">
        <v>1.4589429</v>
      </c>
      <c r="BM246" s="2">
        <v>2.0600290000000001</v>
      </c>
      <c r="BN246" s="2">
        <v>4.3375057999999997</v>
      </c>
      <c r="BO246" s="2">
        <v>12.624730100000001</v>
      </c>
      <c r="BP246" s="2">
        <v>1.7744411</v>
      </c>
      <c r="BQ246" s="2">
        <v>12.791045199999999</v>
      </c>
      <c r="BR246" s="2">
        <v>2.5213847</v>
      </c>
      <c r="BS246" s="2">
        <v>0.97530450000000002</v>
      </c>
      <c r="BT246" s="2">
        <v>28.6</v>
      </c>
      <c r="BU246" s="2">
        <v>0.5</v>
      </c>
      <c r="BV246" s="2">
        <v>0.71301409999999998</v>
      </c>
      <c r="BW246" s="2">
        <v>1.6860149</v>
      </c>
      <c r="BX246" s="2">
        <v>4.1877998999999999</v>
      </c>
      <c r="BY246" s="2">
        <v>4.0835527999999996</v>
      </c>
      <c r="BZ246" s="2">
        <v>1.6765677000000001</v>
      </c>
      <c r="CA246" s="2">
        <v>12.3674927</v>
      </c>
      <c r="CB246" s="2">
        <v>2.4318062999999999</v>
      </c>
      <c r="CC246" s="2">
        <v>1.0197433</v>
      </c>
      <c r="CD246" s="2">
        <v>36</v>
      </c>
      <c r="CE246" s="2">
        <v>0.5</v>
      </c>
      <c r="CF246" s="2">
        <v>0.49195699999999998</v>
      </c>
      <c r="CG246" s="2">
        <v>1.5118909</v>
      </c>
      <c r="CH246" s="2">
        <v>4.6860923999999997</v>
      </c>
      <c r="CI246" s="2">
        <v>8.9919872000000005</v>
      </c>
      <c r="CJ246" s="2">
        <v>0.84952369999999999</v>
      </c>
      <c r="CK246" s="2">
        <v>15.084410699999999</v>
      </c>
      <c r="CL246" s="2">
        <v>2.8673223999999999</v>
      </c>
      <c r="CM246" s="2">
        <v>1.0857393</v>
      </c>
      <c r="CO246" t="str">
        <f t="shared" si="307"/>
        <v>UT_Salt Lake3010</v>
      </c>
      <c r="CP246">
        <f t="shared" si="308"/>
        <v>39.1</v>
      </c>
      <c r="CQ246">
        <f t="shared" si="309"/>
        <v>0.5</v>
      </c>
      <c r="CR246">
        <f t="shared" si="310"/>
        <v>1.4596757</v>
      </c>
      <c r="CS246">
        <f t="shared" si="311"/>
        <v>2.0613600999999999</v>
      </c>
      <c r="CT246">
        <f t="shared" si="312"/>
        <v>4.364789</v>
      </c>
      <c r="CU246">
        <f t="shared" si="313"/>
        <v>12.63622</v>
      </c>
      <c r="CV246">
        <f t="shared" si="314"/>
        <v>1.8112587</v>
      </c>
      <c r="CW246">
        <f t="shared" si="315"/>
        <v>12.8409777</v>
      </c>
      <c r="CX246">
        <f t="shared" si="316"/>
        <v>2.5337478999999998</v>
      </c>
      <c r="CY246">
        <f t="shared" si="317"/>
        <v>0.97530450000000002</v>
      </c>
      <c r="CZ246">
        <f t="shared" si="318"/>
        <v>4.1999999999999957</v>
      </c>
      <c r="DA246">
        <f t="shared" si="319"/>
        <v>0.5</v>
      </c>
      <c r="DB246">
        <f t="shared" si="320"/>
        <v>-0.62822449999999996</v>
      </c>
      <c r="DC246">
        <f t="shared" si="321"/>
        <v>-0.9282916999999995</v>
      </c>
      <c r="DD246">
        <f t="shared" si="322"/>
        <v>1.7985480999999988</v>
      </c>
      <c r="DE246">
        <f t="shared" si="323"/>
        <v>-5.071837099999998</v>
      </c>
      <c r="DF246">
        <f t="shared" si="324"/>
        <v>0.41596710000000003</v>
      </c>
      <c r="DG246">
        <f t="shared" si="325"/>
        <v>5.55105</v>
      </c>
      <c r="DH246">
        <f t="shared" si="326"/>
        <v>1.0458563000000012</v>
      </c>
      <c r="DI246">
        <f t="shared" si="327"/>
        <v>1.3644366999999999</v>
      </c>
      <c r="DJ246">
        <f t="shared" si="328"/>
        <v>0.30000000000000426</v>
      </c>
      <c r="DK246">
        <f t="shared" si="329"/>
        <v>0</v>
      </c>
      <c r="DL246">
        <f t="shared" si="330"/>
        <v>8.7152999999999814E-3</v>
      </c>
      <c r="DM246">
        <f t="shared" si="331"/>
        <v>0</v>
      </c>
      <c r="DN246">
        <f t="shared" si="332"/>
        <v>6.5248000000000417E-2</v>
      </c>
      <c r="DO246">
        <f t="shared" si="333"/>
        <v>0</v>
      </c>
      <c r="DP246">
        <f t="shared" si="334"/>
        <v>6.2317000000000622E-3</v>
      </c>
      <c r="DQ246">
        <f t="shared" si="335"/>
        <v>0.21741770000000038</v>
      </c>
      <c r="DR246">
        <f t="shared" si="336"/>
        <v>4.0918599999999916E-2</v>
      </c>
      <c r="DS246">
        <f t="shared" si="337"/>
        <v>0</v>
      </c>
      <c r="DT246">
        <f t="shared" si="338"/>
        <v>0.39999999999999858</v>
      </c>
      <c r="DU246">
        <f t="shared" si="339"/>
        <v>0</v>
      </c>
      <c r="DV246">
        <f t="shared" si="340"/>
        <v>0.32262030000000008</v>
      </c>
      <c r="DW246">
        <f t="shared" si="341"/>
        <v>0.37248249999999983</v>
      </c>
      <c r="DX246">
        <f t="shared" si="342"/>
        <v>-0.54663709999999988</v>
      </c>
      <c r="DY246">
        <f t="shared" si="343"/>
        <v>2.5379495999999993</v>
      </c>
      <c r="DZ246">
        <f t="shared" si="344"/>
        <v>3.039000000000236E-4</v>
      </c>
      <c r="EA246">
        <f t="shared" si="345"/>
        <v>-1.8321857000000001</v>
      </c>
      <c r="EB246">
        <f t="shared" si="346"/>
        <v>-0.33492330000000026</v>
      </c>
      <c r="EC246">
        <f t="shared" si="347"/>
        <v>-7.7799399999999963E-2</v>
      </c>
      <c r="ED246">
        <f t="shared" si="348"/>
        <v>0.10000000000000142</v>
      </c>
      <c r="EE246">
        <f t="shared" si="349"/>
        <v>0</v>
      </c>
      <c r="EF246">
        <f t="shared" si="350"/>
        <v>2.633999999999137E-4</v>
      </c>
      <c r="EG246">
        <f t="shared" si="351"/>
        <v>2.0599999999992846E-4</v>
      </c>
      <c r="EH246">
        <f t="shared" si="352"/>
        <v>2.129940000000019E-2</v>
      </c>
      <c r="EI246">
        <f t="shared" si="353"/>
        <v>1.2635999999996983E-3</v>
      </c>
      <c r="EJ246">
        <f t="shared" si="354"/>
        <v>4.0876000000000801E-3</v>
      </c>
      <c r="EK246">
        <f t="shared" si="355"/>
        <v>6.8542499999999507E-2</v>
      </c>
      <c r="EL246">
        <f t="shared" si="356"/>
        <v>1.3077999999999701E-2</v>
      </c>
      <c r="EM246">
        <f t="shared" si="357"/>
        <v>0</v>
      </c>
      <c r="EN246">
        <f t="shared" si="358"/>
        <v>6.3999999999999986</v>
      </c>
      <c r="EO246">
        <f t="shared" si="359"/>
        <v>0</v>
      </c>
      <c r="EP246">
        <f t="shared" si="360"/>
        <v>-0.14057689999999989</v>
      </c>
      <c r="EQ246">
        <f t="shared" si="361"/>
        <v>0.24137399999999998</v>
      </c>
      <c r="ER246">
        <f t="shared" si="362"/>
        <v>1.4855432</v>
      </c>
      <c r="ES246">
        <f t="shared" si="363"/>
        <v>-1.0775117999999999</v>
      </c>
      <c r="ET246">
        <f t="shared" si="364"/>
        <v>0.4120417999999999</v>
      </c>
      <c r="EU246">
        <f t="shared" si="365"/>
        <v>4.5848008</v>
      </c>
      <c r="EV246">
        <f t="shared" si="366"/>
        <v>0.88189029999999979</v>
      </c>
      <c r="EW246">
        <f t="shared" si="367"/>
        <v>6.3963800000000015E-2</v>
      </c>
      <c r="EX246">
        <f t="shared" si="368"/>
        <v>14</v>
      </c>
      <c r="EY246">
        <f t="shared" si="369"/>
        <v>0</v>
      </c>
      <c r="EZ246">
        <f t="shared" si="370"/>
        <v>0.18176499999999995</v>
      </c>
      <c r="FA246">
        <f t="shared" si="371"/>
        <v>1.4494438000000001</v>
      </c>
      <c r="FB246">
        <f t="shared" si="372"/>
        <v>1.6578184999999999</v>
      </c>
      <c r="FC246">
        <f t="shared" si="373"/>
        <v>4.0379658000000003</v>
      </c>
      <c r="FD246">
        <f t="shared" si="374"/>
        <v>-0.16061700000000001</v>
      </c>
      <c r="FE246">
        <f t="shared" si="375"/>
        <v>5.9713678999999997</v>
      </c>
      <c r="FF246">
        <f t="shared" si="376"/>
        <v>1.1061976999999998</v>
      </c>
      <c r="FG246">
        <f t="shared" si="377"/>
        <v>-0.22042300000000004</v>
      </c>
      <c r="FH246">
        <f t="shared" si="378"/>
        <v>0.10000000000000142</v>
      </c>
      <c r="FI246">
        <f t="shared" si="379"/>
        <v>0</v>
      </c>
      <c r="FJ246">
        <f t="shared" si="380"/>
        <v>7.3279999999997791E-4</v>
      </c>
      <c r="FK246">
        <f t="shared" si="381"/>
        <v>1.3310999999998074E-3</v>
      </c>
      <c r="FL246">
        <f t="shared" si="382"/>
        <v>2.7283200000000285E-2</v>
      </c>
      <c r="FM246">
        <f t="shared" si="383"/>
        <v>1.1489899999999054E-2</v>
      </c>
      <c r="FN246">
        <f t="shared" si="384"/>
        <v>3.6817600000000006E-2</v>
      </c>
      <c r="FO246">
        <f t="shared" si="385"/>
        <v>4.9932500000000601E-2</v>
      </c>
      <c r="FP246">
        <f t="shared" si="386"/>
        <v>1.2363199999999797E-2</v>
      </c>
      <c r="FQ246">
        <f t="shared" si="387"/>
        <v>0</v>
      </c>
      <c r="FR246">
        <f t="shared" si="388"/>
        <v>10.5</v>
      </c>
      <c r="FS246">
        <f t="shared" si="389"/>
        <v>0</v>
      </c>
      <c r="FT246">
        <f t="shared" si="390"/>
        <v>0.74666160000000004</v>
      </c>
      <c r="FU246">
        <f t="shared" si="391"/>
        <v>0.37534519999999993</v>
      </c>
      <c r="FV246">
        <f t="shared" si="392"/>
        <v>0.17698910000000012</v>
      </c>
      <c r="FW246">
        <f t="shared" si="393"/>
        <v>8.5526672000000001</v>
      </c>
      <c r="FX246">
        <f t="shared" si="394"/>
        <v>0.13469099999999989</v>
      </c>
      <c r="FY246">
        <f t="shared" si="395"/>
        <v>0.47348500000000016</v>
      </c>
      <c r="FZ246">
        <f t="shared" si="396"/>
        <v>0.10194159999999997</v>
      </c>
      <c r="GA246">
        <f t="shared" si="397"/>
        <v>-4.4438800000000001E-2</v>
      </c>
      <c r="GB246">
        <f t="shared" si="398"/>
        <v>3.1000000000000014</v>
      </c>
      <c r="GC246">
        <f t="shared" si="399"/>
        <v>0</v>
      </c>
      <c r="GD246">
        <f t="shared" si="400"/>
        <v>0.96771870000000004</v>
      </c>
      <c r="GE246">
        <f t="shared" si="401"/>
        <v>0.54946919999999988</v>
      </c>
      <c r="GF246">
        <f t="shared" si="402"/>
        <v>-0.32130339999999968</v>
      </c>
      <c r="GG246">
        <f t="shared" si="403"/>
        <v>3.6442327999999993</v>
      </c>
      <c r="GH246">
        <f t="shared" si="404"/>
        <v>0.96173500000000001</v>
      </c>
      <c r="GI246">
        <f t="shared" si="405"/>
        <v>-2.2434329999999996</v>
      </c>
      <c r="GJ246">
        <f t="shared" si="406"/>
        <v>-0.33357450000000011</v>
      </c>
      <c r="GK246">
        <f t="shared" si="407"/>
        <v>-0.11043479999999994</v>
      </c>
    </row>
    <row r="247" spans="1:193" x14ac:dyDescent="0.25">
      <c r="A247" t="s">
        <v>589</v>
      </c>
      <c r="B247">
        <v>23.5</v>
      </c>
      <c r="C247">
        <v>0.5</v>
      </c>
      <c r="D247">
        <v>2.0682556999999999</v>
      </c>
      <c r="E247">
        <v>1.1428248999999999</v>
      </c>
      <c r="F247">
        <v>2.6572882999999998</v>
      </c>
      <c r="G247">
        <v>6.3179102</v>
      </c>
      <c r="H247">
        <v>1.4925558999999999</v>
      </c>
      <c r="I247">
        <v>7.2903190000000002</v>
      </c>
      <c r="J247">
        <v>1.6385689000000001</v>
      </c>
      <c r="K247">
        <v>0.45894439999999997</v>
      </c>
      <c r="L247" s="2">
        <v>23.3</v>
      </c>
      <c r="M247" s="2">
        <v>0.5</v>
      </c>
      <c r="N247" s="2">
        <v>2.0213028999999998</v>
      </c>
      <c r="O247" s="2">
        <v>1.1428248999999999</v>
      </c>
      <c r="P247" s="2">
        <v>2.6208404999999999</v>
      </c>
      <c r="Q247" s="2">
        <v>6.3179102</v>
      </c>
      <c r="R247" s="2">
        <v>1.4818621999999999</v>
      </c>
      <c r="S247" s="2">
        <v>7.1780094999999999</v>
      </c>
      <c r="T247" s="2">
        <v>1.6156178000000001</v>
      </c>
      <c r="U247" s="2">
        <v>0.45894439999999997</v>
      </c>
      <c r="V247" s="2">
        <v>23.2</v>
      </c>
      <c r="W247" s="2">
        <v>0.5</v>
      </c>
      <c r="X247" s="2">
        <v>2.0635922</v>
      </c>
      <c r="Y247" s="2">
        <v>1.1294686</v>
      </c>
      <c r="Z247" s="2">
        <v>2.6453600000000002</v>
      </c>
      <c r="AA247" s="2">
        <v>6.0348138999999996</v>
      </c>
      <c r="AB247" s="2">
        <v>1.4834375</v>
      </c>
      <c r="AC247" s="2">
        <v>7.2605190000000004</v>
      </c>
      <c r="AD247" s="2">
        <v>1.6307768</v>
      </c>
      <c r="AE247" s="2">
        <v>0.45894439999999997</v>
      </c>
      <c r="AF247" s="2">
        <v>23.5</v>
      </c>
      <c r="AG247" s="2">
        <v>0.5</v>
      </c>
      <c r="AH247" s="2">
        <v>2.0679919999999998</v>
      </c>
      <c r="AI247" s="2">
        <v>1.1426787</v>
      </c>
      <c r="AJ247" s="2">
        <v>2.6485243000000001</v>
      </c>
      <c r="AK247" s="2">
        <v>6.3170070999999997</v>
      </c>
      <c r="AL247" s="2">
        <v>1.4891851</v>
      </c>
      <c r="AM247" s="2">
        <v>7.2643022999999998</v>
      </c>
      <c r="AN247" s="2">
        <v>1.6333542999999999</v>
      </c>
      <c r="AO247" s="2">
        <v>0.45894439999999997</v>
      </c>
      <c r="AP247" s="2">
        <v>17.899999999999999</v>
      </c>
      <c r="AQ247" s="2">
        <v>0.5</v>
      </c>
      <c r="AR247" s="2">
        <v>3.0365622000000001</v>
      </c>
      <c r="AS247" s="2">
        <v>0.53834470000000001</v>
      </c>
      <c r="AT247" s="2">
        <v>1.2087545</v>
      </c>
      <c r="AU247" s="2">
        <v>7.5315614000000002</v>
      </c>
      <c r="AV247" s="2">
        <v>1.4067761999999999</v>
      </c>
      <c r="AW247" s="2">
        <v>2.502888</v>
      </c>
      <c r="AX247" s="2">
        <v>0.8540044</v>
      </c>
      <c r="AY247" s="2">
        <v>0.359043</v>
      </c>
      <c r="AZ247" s="2">
        <v>18</v>
      </c>
      <c r="BA247" s="2">
        <v>0.5</v>
      </c>
      <c r="BB247" s="2">
        <v>2.9260980999999999</v>
      </c>
      <c r="BC247" s="2">
        <v>0.89235310000000001</v>
      </c>
      <c r="BD247" s="2">
        <v>1.2463938999999999</v>
      </c>
      <c r="BE247" s="2">
        <v>7.3107370999999999</v>
      </c>
      <c r="BF247" s="2">
        <v>1.6679708</v>
      </c>
      <c r="BG247" s="2">
        <v>2.2953684000000001</v>
      </c>
      <c r="BH247" s="2">
        <v>0.84358679999999997</v>
      </c>
      <c r="BI247" s="2">
        <v>0.3863163</v>
      </c>
      <c r="BJ247" s="2">
        <v>23.4</v>
      </c>
      <c r="BK247" s="2">
        <v>0.5</v>
      </c>
      <c r="BL247" s="2">
        <v>2.0677593000000001</v>
      </c>
      <c r="BM247" s="2">
        <v>1.1418419</v>
      </c>
      <c r="BN247" s="2">
        <v>2.6376140000000001</v>
      </c>
      <c r="BO247" s="2">
        <v>6.3080778000000004</v>
      </c>
      <c r="BP247" s="2">
        <v>1.4607732</v>
      </c>
      <c r="BQ247" s="2">
        <v>7.2619971999999997</v>
      </c>
      <c r="BR247" s="2">
        <v>1.6277862000000001</v>
      </c>
      <c r="BS247" s="2">
        <v>0.45894439999999997</v>
      </c>
      <c r="BT247" s="2">
        <v>19.2</v>
      </c>
      <c r="BU247" s="2">
        <v>0.5</v>
      </c>
      <c r="BV247" s="2">
        <v>1.4459066</v>
      </c>
      <c r="BW247" s="2">
        <v>1.0909002000000001</v>
      </c>
      <c r="BX247" s="2">
        <v>2.4584359999999998</v>
      </c>
      <c r="BY247" s="2">
        <v>3.6138059999999999</v>
      </c>
      <c r="BZ247" s="2">
        <v>1.4104144999999999</v>
      </c>
      <c r="CA247" s="2">
        <v>6.7079944999999999</v>
      </c>
      <c r="CB247" s="2">
        <v>1.5166891</v>
      </c>
      <c r="CC247" s="2">
        <v>0.45894439999999997</v>
      </c>
      <c r="CD247" s="2">
        <v>20.2</v>
      </c>
      <c r="CE247" s="2">
        <v>0.5</v>
      </c>
      <c r="CF247" s="2">
        <v>0.49362200000000001</v>
      </c>
      <c r="CG247" s="2">
        <v>1.1387598999999999</v>
      </c>
      <c r="CH247" s="2">
        <v>2.6925359000000002</v>
      </c>
      <c r="CI247" s="2">
        <v>4.0371199000000004</v>
      </c>
      <c r="CJ247" s="2">
        <v>0.53524930000000004</v>
      </c>
      <c r="CK247" s="2">
        <v>8.6125621999999993</v>
      </c>
      <c r="CL247" s="2">
        <v>1.6415131999999999</v>
      </c>
      <c r="CM247" s="2">
        <v>0.56460310000000002</v>
      </c>
      <c r="CO247" t="str">
        <f t="shared" si="307"/>
        <v>UT_Tooele0003</v>
      </c>
      <c r="CP247">
        <f t="shared" si="308"/>
        <v>23.5</v>
      </c>
      <c r="CQ247">
        <f t="shared" si="309"/>
        <v>0.5</v>
      </c>
      <c r="CR247">
        <f t="shared" si="310"/>
        <v>2.0682556999999999</v>
      </c>
      <c r="CS247">
        <f t="shared" si="311"/>
        <v>1.1428248999999999</v>
      </c>
      <c r="CT247">
        <f t="shared" si="312"/>
        <v>2.6572882999999998</v>
      </c>
      <c r="CU247">
        <f t="shared" si="313"/>
        <v>6.3179102</v>
      </c>
      <c r="CV247">
        <f t="shared" si="314"/>
        <v>1.4925558999999999</v>
      </c>
      <c r="CW247">
        <f t="shared" si="315"/>
        <v>7.2903190000000002</v>
      </c>
      <c r="CX247">
        <f t="shared" si="316"/>
        <v>1.6385689000000001</v>
      </c>
      <c r="CY247">
        <f t="shared" si="317"/>
        <v>0.45894439999999997</v>
      </c>
      <c r="CZ247">
        <f t="shared" si="318"/>
        <v>4.1999999999999957</v>
      </c>
      <c r="DA247">
        <f t="shared" si="319"/>
        <v>0.5</v>
      </c>
      <c r="DB247">
        <f t="shared" si="320"/>
        <v>1.6450454000000003</v>
      </c>
      <c r="DC247">
        <f t="shared" si="321"/>
        <v>0.21739770000000058</v>
      </c>
      <c r="DD247">
        <f t="shared" si="322"/>
        <v>-0.44255899999999837</v>
      </c>
      <c r="DE247">
        <f t="shared" si="323"/>
        <v>3.2456619999999998</v>
      </c>
      <c r="DF247">
        <f t="shared" si="324"/>
        <v>0.4877775000000002</v>
      </c>
      <c r="DG247">
        <f t="shared" si="325"/>
        <v>-1.948591900000002</v>
      </c>
      <c r="DH247">
        <f t="shared" si="326"/>
        <v>-0.10665370000000074</v>
      </c>
      <c r="DI247">
        <f t="shared" si="327"/>
        <v>0.39207360000000008</v>
      </c>
      <c r="DJ247">
        <f t="shared" si="328"/>
        <v>0.19999999999999929</v>
      </c>
      <c r="DK247">
        <f t="shared" si="329"/>
        <v>0</v>
      </c>
      <c r="DL247">
        <f t="shared" si="330"/>
        <v>4.6952800000000128E-2</v>
      </c>
      <c r="DM247">
        <f t="shared" si="331"/>
        <v>0</v>
      </c>
      <c r="DN247">
        <f t="shared" si="332"/>
        <v>3.6447799999999919E-2</v>
      </c>
      <c r="DO247">
        <f t="shared" si="333"/>
        <v>0</v>
      </c>
      <c r="DP247">
        <f t="shared" si="334"/>
        <v>1.0693700000000028E-2</v>
      </c>
      <c r="DQ247">
        <f t="shared" si="335"/>
        <v>0.11230950000000028</v>
      </c>
      <c r="DR247">
        <f t="shared" si="336"/>
        <v>2.2951100000000002E-2</v>
      </c>
      <c r="DS247">
        <f t="shared" si="337"/>
        <v>0</v>
      </c>
      <c r="DT247">
        <f t="shared" si="338"/>
        <v>0.30000000000000071</v>
      </c>
      <c r="DU247">
        <f t="shared" si="339"/>
        <v>0</v>
      </c>
      <c r="DV247">
        <f t="shared" si="340"/>
        <v>4.6634999999999316E-3</v>
      </c>
      <c r="DW247">
        <f t="shared" si="341"/>
        <v>1.3356299999999877E-2</v>
      </c>
      <c r="DX247">
        <f t="shared" si="342"/>
        <v>1.192829999999967E-2</v>
      </c>
      <c r="DY247">
        <f t="shared" si="343"/>
        <v>0.28309630000000041</v>
      </c>
      <c r="DZ247">
        <f t="shared" si="344"/>
        <v>9.118399999999971E-3</v>
      </c>
      <c r="EA247">
        <f t="shared" si="345"/>
        <v>2.9799999999999827E-2</v>
      </c>
      <c r="EB247">
        <f t="shared" si="346"/>
        <v>7.7921000000000795E-3</v>
      </c>
      <c r="EC247">
        <f t="shared" si="347"/>
        <v>0</v>
      </c>
      <c r="ED247">
        <f t="shared" si="348"/>
        <v>0</v>
      </c>
      <c r="EE247">
        <f t="shared" si="349"/>
        <v>0</v>
      </c>
      <c r="EF247">
        <f t="shared" si="350"/>
        <v>2.6370000000008886E-4</v>
      </c>
      <c r="EG247">
        <f t="shared" si="351"/>
        <v>1.4619999999987421E-4</v>
      </c>
      <c r="EH247">
        <f t="shared" si="352"/>
        <v>8.763999999999772E-3</v>
      </c>
      <c r="EI247">
        <f t="shared" si="353"/>
        <v>9.031000000003786E-4</v>
      </c>
      <c r="EJ247">
        <f t="shared" si="354"/>
        <v>3.3707999999998961E-3</v>
      </c>
      <c r="EK247">
        <f t="shared" si="355"/>
        <v>2.6016700000000448E-2</v>
      </c>
      <c r="EL247">
        <f t="shared" si="356"/>
        <v>5.2146000000001802E-3</v>
      </c>
      <c r="EM247">
        <f t="shared" si="357"/>
        <v>0</v>
      </c>
      <c r="EN247">
        <f t="shared" si="358"/>
        <v>5.6000000000000014</v>
      </c>
      <c r="EO247">
        <f t="shared" si="359"/>
        <v>0</v>
      </c>
      <c r="EP247">
        <f t="shared" si="360"/>
        <v>-0.96830650000000018</v>
      </c>
      <c r="EQ247">
        <f t="shared" si="361"/>
        <v>0.60448019999999991</v>
      </c>
      <c r="ER247">
        <f t="shared" si="362"/>
        <v>1.4485337999999999</v>
      </c>
      <c r="ES247">
        <f t="shared" si="363"/>
        <v>-1.2136512000000002</v>
      </c>
      <c r="ET247">
        <f t="shared" si="364"/>
        <v>8.5779700000000014E-2</v>
      </c>
      <c r="EU247">
        <f t="shared" si="365"/>
        <v>4.7874309999999998</v>
      </c>
      <c r="EV247">
        <f t="shared" si="366"/>
        <v>0.78456450000000011</v>
      </c>
      <c r="EW247">
        <f t="shared" si="367"/>
        <v>9.9901399999999974E-2</v>
      </c>
      <c r="EX247">
        <f t="shared" si="368"/>
        <v>5.5</v>
      </c>
      <c r="EY247">
        <f t="shared" si="369"/>
        <v>0</v>
      </c>
      <c r="EZ247">
        <f t="shared" si="370"/>
        <v>-0.8578424</v>
      </c>
      <c r="FA247">
        <f t="shared" si="371"/>
        <v>0.25047179999999991</v>
      </c>
      <c r="FB247">
        <f t="shared" si="372"/>
        <v>1.4108943999999999</v>
      </c>
      <c r="FC247">
        <f t="shared" si="373"/>
        <v>-0.99282689999999985</v>
      </c>
      <c r="FD247">
        <f t="shared" si="374"/>
        <v>-0.17541490000000004</v>
      </c>
      <c r="FE247">
        <f t="shared" si="375"/>
        <v>4.9949506000000001</v>
      </c>
      <c r="FF247">
        <f t="shared" si="376"/>
        <v>0.79498210000000014</v>
      </c>
      <c r="FG247">
        <f t="shared" si="377"/>
        <v>7.2628099999999973E-2</v>
      </c>
      <c r="FH247">
        <f t="shared" si="378"/>
        <v>0.10000000000000142</v>
      </c>
      <c r="FI247">
        <f t="shared" si="379"/>
        <v>0</v>
      </c>
      <c r="FJ247">
        <f t="shared" si="380"/>
        <v>4.9639999999984141E-4</v>
      </c>
      <c r="FK247">
        <f t="shared" si="381"/>
        <v>9.8299999999995613E-4</v>
      </c>
      <c r="FL247">
        <f t="shared" si="382"/>
        <v>1.96742999999997E-2</v>
      </c>
      <c r="FM247">
        <f t="shared" si="383"/>
        <v>9.8323999999996303E-3</v>
      </c>
      <c r="FN247">
        <f t="shared" si="384"/>
        <v>3.1782699999999942E-2</v>
      </c>
      <c r="FO247">
        <f t="shared" si="385"/>
        <v>2.8321800000000508E-2</v>
      </c>
      <c r="FP247">
        <f t="shared" si="386"/>
        <v>1.0782700000000034E-2</v>
      </c>
      <c r="FQ247">
        <f t="shared" si="387"/>
        <v>0</v>
      </c>
      <c r="FR247">
        <f t="shared" si="388"/>
        <v>4.3000000000000007</v>
      </c>
      <c r="FS247">
        <f t="shared" si="389"/>
        <v>0</v>
      </c>
      <c r="FT247">
        <f t="shared" si="390"/>
        <v>0.62234909999999988</v>
      </c>
      <c r="FU247">
        <f t="shared" si="391"/>
        <v>5.1924699999999824E-2</v>
      </c>
      <c r="FV247">
        <f t="shared" si="392"/>
        <v>0.19885229999999998</v>
      </c>
      <c r="FW247">
        <f t="shared" si="393"/>
        <v>2.7041042000000002</v>
      </c>
      <c r="FX247">
        <f t="shared" si="394"/>
        <v>8.2141400000000031E-2</v>
      </c>
      <c r="FY247">
        <f t="shared" si="395"/>
        <v>0.58232450000000036</v>
      </c>
      <c r="FZ247">
        <f t="shared" si="396"/>
        <v>0.12187980000000009</v>
      </c>
      <c r="GA247">
        <f t="shared" si="397"/>
        <v>0</v>
      </c>
      <c r="GB247">
        <f t="shared" si="398"/>
        <v>3.3000000000000007</v>
      </c>
      <c r="GC247">
        <f t="shared" si="399"/>
        <v>0</v>
      </c>
      <c r="GD247">
        <f t="shared" si="400"/>
        <v>1.5746336999999999</v>
      </c>
      <c r="GE247">
        <f t="shared" si="401"/>
        <v>4.0649999999999853E-3</v>
      </c>
      <c r="GF247">
        <f t="shared" si="402"/>
        <v>-3.5247600000000379E-2</v>
      </c>
      <c r="GG247">
        <f t="shared" si="403"/>
        <v>2.2807902999999996</v>
      </c>
      <c r="GH247">
        <f t="shared" si="404"/>
        <v>0.9573065999999999</v>
      </c>
      <c r="GI247">
        <f t="shared" si="405"/>
        <v>-1.3222431999999991</v>
      </c>
      <c r="GJ247">
        <f t="shared" si="406"/>
        <v>-2.9442999999997888E-3</v>
      </c>
      <c r="GK247">
        <f t="shared" si="407"/>
        <v>-0.10565870000000005</v>
      </c>
    </row>
    <row r="248" spans="1:193" x14ac:dyDescent="0.25">
      <c r="A248" t="s">
        <v>590</v>
      </c>
      <c r="B248">
        <v>38.4</v>
      </c>
      <c r="C248">
        <v>0.5</v>
      </c>
      <c r="D248">
        <v>3.0130013999999998</v>
      </c>
      <c r="E248">
        <v>1.4273969</v>
      </c>
      <c r="F248">
        <v>3.7006187000000001</v>
      </c>
      <c r="G248">
        <v>14.686662699999999</v>
      </c>
      <c r="H248">
        <v>1.6428615</v>
      </c>
      <c r="I248">
        <v>10.6685848</v>
      </c>
      <c r="J248">
        <v>2.3272208999999999</v>
      </c>
      <c r="K248">
        <v>0.46698499999999998</v>
      </c>
      <c r="L248" s="2">
        <v>38.1</v>
      </c>
      <c r="M248" s="2">
        <v>0.5</v>
      </c>
      <c r="N248" s="2">
        <v>2.9770702999999998</v>
      </c>
      <c r="O248" s="2">
        <v>1.4273969</v>
      </c>
      <c r="P248" s="2">
        <v>3.6426446000000001</v>
      </c>
      <c r="Q248" s="2">
        <v>14.686662699999999</v>
      </c>
      <c r="R248" s="2">
        <v>1.6259471999999999</v>
      </c>
      <c r="S248" s="2">
        <v>10.490156199999999</v>
      </c>
      <c r="T248" s="2">
        <v>2.2900356999999998</v>
      </c>
      <c r="U248" s="2">
        <v>0.46698499999999998</v>
      </c>
      <c r="V248" s="2">
        <v>37.5</v>
      </c>
      <c r="W248" s="2">
        <v>0.5</v>
      </c>
      <c r="X248" s="2">
        <v>1.2477758000000001</v>
      </c>
      <c r="Y248" s="2">
        <v>1.3910252999999999</v>
      </c>
      <c r="Z248" s="2">
        <v>4.8890295000000004</v>
      </c>
      <c r="AA248" s="2">
        <v>9.4401188000000005</v>
      </c>
      <c r="AB248" s="2">
        <v>1.2212727000000001</v>
      </c>
      <c r="AC248" s="2">
        <v>15.2800446</v>
      </c>
      <c r="AD248" s="2">
        <v>2.9308648000000002</v>
      </c>
      <c r="AE248" s="2">
        <v>0.65420100000000003</v>
      </c>
      <c r="AF248" s="2">
        <v>38.299999999999997</v>
      </c>
      <c r="AG248" s="2">
        <v>0.5</v>
      </c>
      <c r="AH248" s="2">
        <v>3.0126550000000001</v>
      </c>
      <c r="AI248" s="2">
        <v>1.4271906999999999</v>
      </c>
      <c r="AJ248" s="2">
        <v>3.6821442000000002</v>
      </c>
      <c r="AK248" s="2">
        <v>14.684068699999999</v>
      </c>
      <c r="AL248" s="2">
        <v>1.6378706000000001</v>
      </c>
      <c r="AM248" s="2">
        <v>10.611273799999999</v>
      </c>
      <c r="AN248" s="2">
        <v>2.3157548999999999</v>
      </c>
      <c r="AO248" s="2">
        <v>0.46698499999999998</v>
      </c>
      <c r="AP248" s="2">
        <v>33.5</v>
      </c>
      <c r="AQ248" s="2">
        <v>0.5</v>
      </c>
      <c r="AR248" s="2">
        <v>1.2720241999999999</v>
      </c>
      <c r="AS248" s="2">
        <v>1.3834522</v>
      </c>
      <c r="AT248" s="2">
        <v>3.9801519000000001</v>
      </c>
      <c r="AU248" s="2">
        <v>9.8949908999999998</v>
      </c>
      <c r="AV248" s="2">
        <v>1.0091239000000001</v>
      </c>
      <c r="AW248" s="2">
        <v>12.4202356</v>
      </c>
      <c r="AX248" s="2">
        <v>2.3836186000000001</v>
      </c>
      <c r="AY248" s="2">
        <v>0.67463269999999997</v>
      </c>
      <c r="AZ248" s="2">
        <v>22.8</v>
      </c>
      <c r="BA248" s="2">
        <v>0.5</v>
      </c>
      <c r="BB248" s="2">
        <v>2.5358098</v>
      </c>
      <c r="BC248" s="2">
        <v>0.33583190000000002</v>
      </c>
      <c r="BD248" s="2">
        <v>1.6541162</v>
      </c>
      <c r="BE248" s="2">
        <v>10.8945656</v>
      </c>
      <c r="BF248" s="2">
        <v>1.5303681</v>
      </c>
      <c r="BG248" s="2">
        <v>3.8909737999999998</v>
      </c>
      <c r="BH248" s="2">
        <v>0.99752490000000005</v>
      </c>
      <c r="BI248" s="2">
        <v>0.52313699999999996</v>
      </c>
      <c r="BJ248" s="2">
        <v>38.299999999999997</v>
      </c>
      <c r="BK248" s="2">
        <v>0.5</v>
      </c>
      <c r="BL248" s="2">
        <v>3.0121739000000001</v>
      </c>
      <c r="BM248" s="2">
        <v>1.4256319</v>
      </c>
      <c r="BN248" s="2">
        <v>3.6767325</v>
      </c>
      <c r="BO248" s="2">
        <v>14.668809899999999</v>
      </c>
      <c r="BP248" s="2">
        <v>1.6057353999999999</v>
      </c>
      <c r="BQ248" s="2">
        <v>10.633714700000001</v>
      </c>
      <c r="BR248" s="2">
        <v>2.3144627</v>
      </c>
      <c r="BS248" s="2">
        <v>0.46698499999999998</v>
      </c>
      <c r="BT248" s="2">
        <v>28.3</v>
      </c>
      <c r="BU248" s="2">
        <v>0.5</v>
      </c>
      <c r="BV248" s="2">
        <v>0.71916100000000005</v>
      </c>
      <c r="BW248" s="2">
        <v>1.2629862999999999</v>
      </c>
      <c r="BX248" s="2">
        <v>4.4401259</v>
      </c>
      <c r="BY248" s="2">
        <v>3.1473007000000002</v>
      </c>
      <c r="BZ248" s="2">
        <v>1.1498423</v>
      </c>
      <c r="CA248" s="2">
        <v>13.824429500000001</v>
      </c>
      <c r="CB248" s="2">
        <v>2.6549687</v>
      </c>
      <c r="CC248" s="2">
        <v>0.65420100000000003</v>
      </c>
      <c r="CD248" s="2">
        <v>35</v>
      </c>
      <c r="CE248" s="2">
        <v>0.5</v>
      </c>
      <c r="CF248" s="2">
        <v>0.58043889999999998</v>
      </c>
      <c r="CG248" s="2">
        <v>1.3859854</v>
      </c>
      <c r="CH248" s="2">
        <v>4.4350858000000004</v>
      </c>
      <c r="CI248" s="2">
        <v>9.5263767000000001</v>
      </c>
      <c r="CJ248" s="2">
        <v>0.4386157</v>
      </c>
      <c r="CK248" s="2">
        <v>14.726389899999999</v>
      </c>
      <c r="CL248" s="2">
        <v>2.7718484000000001</v>
      </c>
      <c r="CM248" s="2">
        <v>0.65420100000000003</v>
      </c>
      <c r="CO248" t="str">
        <f t="shared" si="307"/>
        <v>UT_Utah0002</v>
      </c>
      <c r="CP248">
        <f t="shared" si="308"/>
        <v>38.4</v>
      </c>
      <c r="CQ248">
        <f t="shared" si="309"/>
        <v>0.5</v>
      </c>
      <c r="CR248">
        <f t="shared" si="310"/>
        <v>3.0130013999999998</v>
      </c>
      <c r="CS248">
        <f t="shared" si="311"/>
        <v>1.4273969</v>
      </c>
      <c r="CT248">
        <f t="shared" si="312"/>
        <v>3.7006187000000001</v>
      </c>
      <c r="CU248">
        <f t="shared" si="313"/>
        <v>14.686662699999999</v>
      </c>
      <c r="CV248">
        <f t="shared" si="314"/>
        <v>1.6428615</v>
      </c>
      <c r="CW248">
        <f t="shared" si="315"/>
        <v>10.6685848</v>
      </c>
      <c r="CX248">
        <f t="shared" si="316"/>
        <v>2.3272208999999999</v>
      </c>
      <c r="CY248">
        <f t="shared" si="317"/>
        <v>0.46698499999999998</v>
      </c>
      <c r="CZ248">
        <f t="shared" si="318"/>
        <v>3.0000000000000071</v>
      </c>
      <c r="DA248">
        <f t="shared" si="319"/>
        <v>0.5</v>
      </c>
      <c r="DB248">
        <f t="shared" si="320"/>
        <v>-5.7339008999999983</v>
      </c>
      <c r="DC248">
        <f t="shared" si="321"/>
        <v>4.7722299999999995E-2</v>
      </c>
      <c r="DD248">
        <f t="shared" si="322"/>
        <v>4.4956997000000003</v>
      </c>
      <c r="DE248">
        <f t="shared" si="323"/>
        <v>-15.863744899999997</v>
      </c>
      <c r="DF248">
        <f t="shared" si="324"/>
        <v>-1.2812546</v>
      </c>
      <c r="DG248">
        <f t="shared" si="325"/>
        <v>17.197124500000001</v>
      </c>
      <c r="DH248">
        <f t="shared" si="326"/>
        <v>2.3685324000000008</v>
      </c>
      <c r="DI248">
        <f t="shared" si="327"/>
        <v>1.2924327</v>
      </c>
      <c r="DJ248">
        <f t="shared" si="328"/>
        <v>0.29999999999999716</v>
      </c>
      <c r="DK248">
        <f t="shared" si="329"/>
        <v>0</v>
      </c>
      <c r="DL248">
        <f t="shared" si="330"/>
        <v>3.5931099999999994E-2</v>
      </c>
      <c r="DM248">
        <f t="shared" si="331"/>
        <v>0</v>
      </c>
      <c r="DN248">
        <f t="shared" si="332"/>
        <v>5.7974100000000028E-2</v>
      </c>
      <c r="DO248">
        <f t="shared" si="333"/>
        <v>0</v>
      </c>
      <c r="DP248">
        <f t="shared" si="334"/>
        <v>1.6914300000000049E-2</v>
      </c>
      <c r="DQ248">
        <f t="shared" si="335"/>
        <v>0.17842860000000016</v>
      </c>
      <c r="DR248">
        <f t="shared" si="336"/>
        <v>3.718520000000014E-2</v>
      </c>
      <c r="DS248">
        <f t="shared" si="337"/>
        <v>0</v>
      </c>
      <c r="DT248">
        <f t="shared" si="338"/>
        <v>0.89999999999999858</v>
      </c>
      <c r="DU248">
        <f t="shared" si="339"/>
        <v>0</v>
      </c>
      <c r="DV248">
        <f t="shared" si="340"/>
        <v>1.7652255999999997</v>
      </c>
      <c r="DW248">
        <f t="shared" si="341"/>
        <v>3.6371600000000059E-2</v>
      </c>
      <c r="DX248">
        <f t="shared" si="342"/>
        <v>-1.1884108000000002</v>
      </c>
      <c r="DY248">
        <f t="shared" si="343"/>
        <v>5.2465438999999989</v>
      </c>
      <c r="DZ248">
        <f t="shared" si="344"/>
        <v>0.42158879999999987</v>
      </c>
      <c r="EA248">
        <f t="shared" si="345"/>
        <v>-4.6114598000000004</v>
      </c>
      <c r="EB248">
        <f t="shared" si="346"/>
        <v>-0.60364390000000023</v>
      </c>
      <c r="EC248">
        <f t="shared" si="347"/>
        <v>-0.18721600000000005</v>
      </c>
      <c r="ED248">
        <f t="shared" si="348"/>
        <v>0.10000000000000142</v>
      </c>
      <c r="EE248">
        <f t="shared" si="349"/>
        <v>0</v>
      </c>
      <c r="EF248">
        <f t="shared" si="350"/>
        <v>3.4639999999974691E-4</v>
      </c>
      <c r="EG248">
        <f t="shared" si="351"/>
        <v>2.0620000000004524E-4</v>
      </c>
      <c r="EH248">
        <f t="shared" si="352"/>
        <v>1.8474499999999949E-2</v>
      </c>
      <c r="EI248">
        <f t="shared" si="353"/>
        <v>2.5940000000002073E-3</v>
      </c>
      <c r="EJ248">
        <f t="shared" si="354"/>
        <v>4.9908999999999093E-3</v>
      </c>
      <c r="EK248">
        <f t="shared" si="355"/>
        <v>5.7311000000000334E-2</v>
      </c>
      <c r="EL248">
        <f t="shared" si="356"/>
        <v>1.1465999999999976E-2</v>
      </c>
      <c r="EM248">
        <f t="shared" si="357"/>
        <v>0</v>
      </c>
      <c r="EN248">
        <f t="shared" si="358"/>
        <v>4.8999999999999986</v>
      </c>
      <c r="EO248">
        <f t="shared" si="359"/>
        <v>0</v>
      </c>
      <c r="EP248">
        <f t="shared" si="360"/>
        <v>1.7409771999999999</v>
      </c>
      <c r="EQ248">
        <f t="shared" si="361"/>
        <v>4.3944699999999948E-2</v>
      </c>
      <c r="ER248">
        <f t="shared" si="362"/>
        <v>-0.27953319999999993</v>
      </c>
      <c r="ES248">
        <f t="shared" si="363"/>
        <v>4.7916717999999996</v>
      </c>
      <c r="ET248">
        <f t="shared" si="364"/>
        <v>0.6337375999999999</v>
      </c>
      <c r="EU248">
        <f t="shared" si="365"/>
        <v>-1.7516508000000002</v>
      </c>
      <c r="EV248">
        <f t="shared" si="366"/>
        <v>-5.6397700000000217E-2</v>
      </c>
      <c r="EW248">
        <f t="shared" si="367"/>
        <v>-0.20764769999999999</v>
      </c>
      <c r="EX248">
        <f t="shared" si="368"/>
        <v>15.599999999999998</v>
      </c>
      <c r="EY248">
        <f t="shared" si="369"/>
        <v>0</v>
      </c>
      <c r="EZ248">
        <f t="shared" si="370"/>
        <v>0.47719159999999983</v>
      </c>
      <c r="FA248">
        <f t="shared" si="371"/>
        <v>1.0915649999999999</v>
      </c>
      <c r="FB248">
        <f t="shared" si="372"/>
        <v>2.0465024999999999</v>
      </c>
      <c r="FC248">
        <f t="shared" si="373"/>
        <v>3.7920970999999994</v>
      </c>
      <c r="FD248">
        <f t="shared" si="374"/>
        <v>0.11249339999999997</v>
      </c>
      <c r="FE248">
        <f t="shared" si="375"/>
        <v>6.7776110000000003</v>
      </c>
      <c r="FF248">
        <f t="shared" si="376"/>
        <v>1.3296959999999998</v>
      </c>
      <c r="FG248">
        <f t="shared" si="377"/>
        <v>-5.615199999999998E-2</v>
      </c>
      <c r="FH248">
        <f t="shared" si="378"/>
        <v>0.10000000000000142</v>
      </c>
      <c r="FI248">
        <f t="shared" si="379"/>
        <v>0</v>
      </c>
      <c r="FJ248">
        <f t="shared" si="380"/>
        <v>8.2749999999975898E-4</v>
      </c>
      <c r="FK248">
        <f t="shared" si="381"/>
        <v>1.7650000000000166E-3</v>
      </c>
      <c r="FL248">
        <f t="shared" si="382"/>
        <v>2.3886200000000191E-2</v>
      </c>
      <c r="FM248">
        <f t="shared" si="383"/>
        <v>1.7852800000000002E-2</v>
      </c>
      <c r="FN248">
        <f t="shared" si="384"/>
        <v>3.7126100000000051E-2</v>
      </c>
      <c r="FO248">
        <f t="shared" si="385"/>
        <v>3.4870099999999127E-2</v>
      </c>
      <c r="FP248">
        <f t="shared" si="386"/>
        <v>1.2758199999999942E-2</v>
      </c>
      <c r="FQ248">
        <f t="shared" si="387"/>
        <v>0</v>
      </c>
      <c r="FR248">
        <f t="shared" si="388"/>
        <v>10.099999999999998</v>
      </c>
      <c r="FS248">
        <f t="shared" si="389"/>
        <v>0</v>
      </c>
      <c r="FT248">
        <f t="shared" si="390"/>
        <v>2.2938403999999997</v>
      </c>
      <c r="FU248">
        <f t="shared" si="391"/>
        <v>0.16441060000000007</v>
      </c>
      <c r="FV248">
        <f t="shared" si="392"/>
        <v>-0.73950719999999981</v>
      </c>
      <c r="FW248">
        <f t="shared" si="393"/>
        <v>11.539361999999999</v>
      </c>
      <c r="FX248">
        <f t="shared" si="394"/>
        <v>0.49301919999999999</v>
      </c>
      <c r="FY248">
        <f t="shared" si="395"/>
        <v>-3.1558447000000012</v>
      </c>
      <c r="FZ248">
        <f t="shared" si="396"/>
        <v>-0.32774780000000003</v>
      </c>
      <c r="GA248">
        <f t="shared" si="397"/>
        <v>-0.18721600000000005</v>
      </c>
      <c r="GB248">
        <f t="shared" si="398"/>
        <v>3.3999999999999986</v>
      </c>
      <c r="GC248">
        <f t="shared" si="399"/>
        <v>0</v>
      </c>
      <c r="GD248">
        <f t="shared" si="400"/>
        <v>2.4325625</v>
      </c>
      <c r="GE248">
        <f t="shared" si="401"/>
        <v>4.1411499999999934E-2</v>
      </c>
      <c r="GF248">
        <f t="shared" si="402"/>
        <v>-0.73446710000000026</v>
      </c>
      <c r="GG248">
        <f t="shared" si="403"/>
        <v>5.1602859999999993</v>
      </c>
      <c r="GH248">
        <f t="shared" si="404"/>
        <v>1.2042458</v>
      </c>
      <c r="GI248">
        <f t="shared" si="405"/>
        <v>-4.0578050999999995</v>
      </c>
      <c r="GJ248">
        <f t="shared" si="406"/>
        <v>-0.44462750000000018</v>
      </c>
      <c r="GK248">
        <f t="shared" si="407"/>
        <v>-0.18721600000000005</v>
      </c>
    </row>
    <row r="249" spans="1:193" x14ac:dyDescent="0.25">
      <c r="A249" t="s">
        <v>591</v>
      </c>
      <c r="B249">
        <v>44.8</v>
      </c>
      <c r="C249">
        <v>0.5</v>
      </c>
      <c r="D249">
        <v>1.3322524</v>
      </c>
      <c r="E249">
        <v>1.3070383999999999</v>
      </c>
      <c r="F249">
        <v>5.6664118999999999</v>
      </c>
      <c r="G249">
        <v>12.7033348</v>
      </c>
      <c r="H249">
        <v>1.317415</v>
      </c>
      <c r="I249">
        <v>17.8357964</v>
      </c>
      <c r="J249">
        <v>3.4130875999999999</v>
      </c>
      <c r="K249">
        <v>0.78021879999999999</v>
      </c>
      <c r="L249" s="2">
        <v>44.5</v>
      </c>
      <c r="M249" s="2">
        <v>0.5</v>
      </c>
      <c r="N249" s="2">
        <v>1.3238373000000001</v>
      </c>
      <c r="O249" s="2">
        <v>1.3070383999999999</v>
      </c>
      <c r="P249" s="2">
        <v>5.6051726000000004</v>
      </c>
      <c r="Q249" s="2">
        <v>12.7033348</v>
      </c>
      <c r="R249" s="2">
        <v>1.3070812000000001</v>
      </c>
      <c r="S249" s="2">
        <v>17.637991</v>
      </c>
      <c r="T249" s="2">
        <v>3.3755449999999998</v>
      </c>
      <c r="U249" s="2">
        <v>0.78021879999999999</v>
      </c>
      <c r="V249" s="2">
        <v>44.6</v>
      </c>
      <c r="W249" s="2">
        <v>0.5</v>
      </c>
      <c r="X249" s="2">
        <v>3.0750538999999999</v>
      </c>
      <c r="Y249" s="2">
        <v>1.2882248999999999</v>
      </c>
      <c r="Z249" s="2">
        <v>4.4239879000000002</v>
      </c>
      <c r="AA249" s="2">
        <v>17.223823500000002</v>
      </c>
      <c r="AB249" s="2">
        <v>1.7195750000000001</v>
      </c>
      <c r="AC249" s="2">
        <v>13.0622416</v>
      </c>
      <c r="AD249" s="2">
        <v>2.7747137999999998</v>
      </c>
      <c r="AE249" s="2">
        <v>0.59097109999999997</v>
      </c>
      <c r="AF249" s="2">
        <v>44.7</v>
      </c>
      <c r="AG249" s="2">
        <v>0.5</v>
      </c>
      <c r="AH249" s="2">
        <v>1.3321065999999999</v>
      </c>
      <c r="AI249" s="2">
        <v>1.3069078000000001</v>
      </c>
      <c r="AJ249" s="2">
        <v>5.6446319000000003</v>
      </c>
      <c r="AK249" s="2">
        <v>12.701947199999999</v>
      </c>
      <c r="AL249" s="2">
        <v>1.3154154</v>
      </c>
      <c r="AM249" s="2">
        <v>17.763279000000001</v>
      </c>
      <c r="AN249" s="2">
        <v>3.3994645999999999</v>
      </c>
      <c r="AO249" s="2">
        <v>0.78021879999999999</v>
      </c>
      <c r="AP249" s="2">
        <v>38.799999999999997</v>
      </c>
      <c r="AQ249" s="2">
        <v>0.5</v>
      </c>
      <c r="AR249" s="2">
        <v>1.3168203999999999</v>
      </c>
      <c r="AS249" s="2">
        <v>1.2365915000000001</v>
      </c>
      <c r="AT249" s="2">
        <v>4.5099850000000004</v>
      </c>
      <c r="AU249" s="2">
        <v>12.547632200000001</v>
      </c>
      <c r="AV249" s="2">
        <v>1.0857524999999999</v>
      </c>
      <c r="AW249" s="2">
        <v>14.1476831</v>
      </c>
      <c r="AX249" s="2">
        <v>2.7104013</v>
      </c>
      <c r="AY249" s="2">
        <v>0.78021879999999999</v>
      </c>
      <c r="AZ249" s="2">
        <v>26.7</v>
      </c>
      <c r="BA249" s="2">
        <v>0.5</v>
      </c>
      <c r="BB249" s="2">
        <v>1.4852494999999999</v>
      </c>
      <c r="BC249" s="2">
        <v>0.42446980000000001</v>
      </c>
      <c r="BD249" s="2">
        <v>2.5613811000000002</v>
      </c>
      <c r="BE249" s="2">
        <v>11.1932993</v>
      </c>
      <c r="BF249" s="2">
        <v>1.3895057</v>
      </c>
      <c r="BG249" s="2">
        <v>7.0355740000000004</v>
      </c>
      <c r="BH249" s="2">
        <v>1.4035207000000001</v>
      </c>
      <c r="BI249" s="2">
        <v>0.75694779999999995</v>
      </c>
      <c r="BJ249" s="2">
        <v>44.7</v>
      </c>
      <c r="BK249" s="2">
        <v>0.5</v>
      </c>
      <c r="BL249" s="2">
        <v>1.3320562</v>
      </c>
      <c r="BM249" s="2">
        <v>1.306379</v>
      </c>
      <c r="BN249" s="2">
        <v>5.6508374000000003</v>
      </c>
      <c r="BO249" s="2">
        <v>12.6969604</v>
      </c>
      <c r="BP249" s="2">
        <v>1.3065722</v>
      </c>
      <c r="BQ249" s="2">
        <v>17.796113999999999</v>
      </c>
      <c r="BR249" s="2">
        <v>3.4049189000000002</v>
      </c>
      <c r="BS249" s="2">
        <v>0.78021879999999999</v>
      </c>
      <c r="BT249" s="2">
        <v>31.9</v>
      </c>
      <c r="BU249" s="2">
        <v>0.5</v>
      </c>
      <c r="BV249" s="2">
        <v>0.85937540000000001</v>
      </c>
      <c r="BW249" s="2">
        <v>1.1321645</v>
      </c>
      <c r="BX249" s="2">
        <v>5.0244036000000003</v>
      </c>
      <c r="BY249" s="2">
        <v>3.6531014000000002</v>
      </c>
      <c r="BZ249" s="2">
        <v>1.222888</v>
      </c>
      <c r="CA249" s="2">
        <v>15.7442093</v>
      </c>
      <c r="CB249" s="2">
        <v>3.0173217999999999</v>
      </c>
      <c r="CC249" s="2">
        <v>0.77422769999999996</v>
      </c>
      <c r="CD249" s="2">
        <v>40.700000000000003</v>
      </c>
      <c r="CE249" s="2">
        <v>0.5</v>
      </c>
      <c r="CF249" s="2">
        <v>0.58113289999999995</v>
      </c>
      <c r="CG249" s="2">
        <v>1.5346568</v>
      </c>
      <c r="CH249" s="2">
        <v>4.8839879000000002</v>
      </c>
      <c r="CI249" s="2">
        <v>12.779664</v>
      </c>
      <c r="CJ249" s="2">
        <v>0.46308899999999997</v>
      </c>
      <c r="CK249" s="2">
        <v>16.242515600000001</v>
      </c>
      <c r="CL249" s="2">
        <v>3.0561166000000002</v>
      </c>
      <c r="CM249" s="2">
        <v>0.71924580000000005</v>
      </c>
      <c r="CO249" t="str">
        <f t="shared" si="307"/>
        <v>UT_Utah4001</v>
      </c>
      <c r="CP249">
        <f t="shared" si="308"/>
        <v>44.8</v>
      </c>
      <c r="CQ249">
        <f t="shared" si="309"/>
        <v>0.5</v>
      </c>
      <c r="CR249">
        <f t="shared" si="310"/>
        <v>1.3322524</v>
      </c>
      <c r="CS249">
        <f t="shared" si="311"/>
        <v>1.3070383999999999</v>
      </c>
      <c r="CT249">
        <f t="shared" si="312"/>
        <v>5.6664118999999999</v>
      </c>
      <c r="CU249">
        <f t="shared" si="313"/>
        <v>12.7033348</v>
      </c>
      <c r="CV249">
        <f t="shared" si="314"/>
        <v>1.317415</v>
      </c>
      <c r="CW249">
        <f t="shared" si="315"/>
        <v>17.8357964</v>
      </c>
      <c r="CX249">
        <f t="shared" si="316"/>
        <v>3.4130875999999999</v>
      </c>
      <c r="CY249">
        <f t="shared" si="317"/>
        <v>0.78021879999999999</v>
      </c>
      <c r="CZ249">
        <f t="shared" si="318"/>
        <v>3.0000000000000284</v>
      </c>
      <c r="DA249">
        <f t="shared" si="319"/>
        <v>0.5</v>
      </c>
      <c r="DB249">
        <f t="shared" si="320"/>
        <v>1.9798653999999996</v>
      </c>
      <c r="DC249">
        <f t="shared" si="321"/>
        <v>0.38716390000000045</v>
      </c>
      <c r="DD249">
        <f t="shared" si="322"/>
        <v>-1.3604958999999974</v>
      </c>
      <c r="DE249">
        <f t="shared" si="323"/>
        <v>6.5764192000000001</v>
      </c>
      <c r="DF249">
        <f t="shared" si="324"/>
        <v>0.58797399999999989</v>
      </c>
      <c r="DG249">
        <f t="shared" si="325"/>
        <v>-5.4209671999999962</v>
      </c>
      <c r="DH249">
        <f t="shared" si="326"/>
        <v>-0.74961049999999929</v>
      </c>
      <c r="DI249">
        <f t="shared" si="327"/>
        <v>0.50073599999999996</v>
      </c>
      <c r="DJ249">
        <f t="shared" si="328"/>
        <v>0.29999999999999716</v>
      </c>
      <c r="DK249">
        <f t="shared" si="329"/>
        <v>0</v>
      </c>
      <c r="DL249">
        <f t="shared" si="330"/>
        <v>8.4150999999998977E-3</v>
      </c>
      <c r="DM249">
        <f t="shared" si="331"/>
        <v>0</v>
      </c>
      <c r="DN249">
        <f t="shared" si="332"/>
        <v>6.1239299999999552E-2</v>
      </c>
      <c r="DO249">
        <f t="shared" si="333"/>
        <v>0</v>
      </c>
      <c r="DP249">
        <f t="shared" si="334"/>
        <v>1.0333799999999949E-2</v>
      </c>
      <c r="DQ249">
        <f t="shared" si="335"/>
        <v>0.19780540000000002</v>
      </c>
      <c r="DR249">
        <f t="shared" si="336"/>
        <v>3.7542600000000093E-2</v>
      </c>
      <c r="DS249">
        <f t="shared" si="337"/>
        <v>0</v>
      </c>
      <c r="DT249">
        <f t="shared" si="338"/>
        <v>0.19999999999999574</v>
      </c>
      <c r="DU249">
        <f t="shared" si="339"/>
        <v>0</v>
      </c>
      <c r="DV249">
        <f t="shared" si="340"/>
        <v>-1.7428014999999999</v>
      </c>
      <c r="DW249">
        <f t="shared" si="341"/>
        <v>1.8813500000000039E-2</v>
      </c>
      <c r="DX249">
        <f t="shared" si="342"/>
        <v>1.2424239999999998</v>
      </c>
      <c r="DY249">
        <f t="shared" si="343"/>
        <v>-4.5204887000000014</v>
      </c>
      <c r="DZ249">
        <f t="shared" si="344"/>
        <v>-0.40216000000000007</v>
      </c>
      <c r="EA249">
        <f t="shared" si="345"/>
        <v>4.7735547999999994</v>
      </c>
      <c r="EB249">
        <f t="shared" si="346"/>
        <v>0.6383738000000001</v>
      </c>
      <c r="EC249">
        <f t="shared" si="347"/>
        <v>0.18924770000000002</v>
      </c>
      <c r="ED249">
        <f t="shared" si="348"/>
        <v>9.9999999999994316E-2</v>
      </c>
      <c r="EE249">
        <f t="shared" si="349"/>
        <v>0</v>
      </c>
      <c r="EF249">
        <f t="shared" si="350"/>
        <v>1.4580000000008475E-4</v>
      </c>
      <c r="EG249">
        <f t="shared" si="351"/>
        <v>1.3059999999986971E-4</v>
      </c>
      <c r="EH249">
        <f t="shared" si="352"/>
        <v>2.1779999999999688E-2</v>
      </c>
      <c r="EI249">
        <f t="shared" si="353"/>
        <v>1.3876000000010436E-3</v>
      </c>
      <c r="EJ249">
        <f t="shared" si="354"/>
        <v>1.9995999999999903E-3</v>
      </c>
      <c r="EK249">
        <f t="shared" si="355"/>
        <v>7.2517399999998844E-2</v>
      </c>
      <c r="EL249">
        <f t="shared" si="356"/>
        <v>1.3622999999999941E-2</v>
      </c>
      <c r="EM249">
        <f t="shared" si="357"/>
        <v>0</v>
      </c>
      <c r="EN249">
        <f t="shared" si="358"/>
        <v>6</v>
      </c>
      <c r="EO249">
        <f t="shared" si="359"/>
        <v>0</v>
      </c>
      <c r="EP249">
        <f t="shared" si="360"/>
        <v>1.5432000000000112E-2</v>
      </c>
      <c r="EQ249">
        <f t="shared" si="361"/>
        <v>7.0446899999999868E-2</v>
      </c>
      <c r="ER249">
        <f t="shared" si="362"/>
        <v>1.1564268999999996</v>
      </c>
      <c r="ES249">
        <f t="shared" si="363"/>
        <v>0.15570259999999969</v>
      </c>
      <c r="ET249">
        <f t="shared" si="364"/>
        <v>0.2316625000000001</v>
      </c>
      <c r="EU249">
        <f t="shared" si="365"/>
        <v>3.6881132999999995</v>
      </c>
      <c r="EV249">
        <f t="shared" si="366"/>
        <v>0.70268629999999987</v>
      </c>
      <c r="EW249">
        <f t="shared" si="367"/>
        <v>0</v>
      </c>
      <c r="EX249">
        <f t="shared" si="368"/>
        <v>18.099999999999998</v>
      </c>
      <c r="EY249">
        <f t="shared" si="369"/>
        <v>0</v>
      </c>
      <c r="EZ249">
        <f t="shared" si="370"/>
        <v>-0.15299709999999989</v>
      </c>
      <c r="FA249">
        <f t="shared" si="371"/>
        <v>0.88256859999999993</v>
      </c>
      <c r="FB249">
        <f t="shared" si="372"/>
        <v>3.1050307999999998</v>
      </c>
      <c r="FC249">
        <f t="shared" si="373"/>
        <v>1.5100355000000008</v>
      </c>
      <c r="FD249">
        <f t="shared" si="374"/>
        <v>-7.2090699999999952E-2</v>
      </c>
      <c r="FE249">
        <f t="shared" si="375"/>
        <v>10.800222399999999</v>
      </c>
      <c r="FF249">
        <f t="shared" si="376"/>
        <v>2.0095668999999998</v>
      </c>
      <c r="FG249">
        <f t="shared" si="377"/>
        <v>2.3271000000000042E-2</v>
      </c>
      <c r="FH249">
        <f t="shared" si="378"/>
        <v>9.9999999999994316E-2</v>
      </c>
      <c r="FI249">
        <f t="shared" si="379"/>
        <v>0</v>
      </c>
      <c r="FJ249">
        <f t="shared" si="380"/>
        <v>1.9619999999997972E-4</v>
      </c>
      <c r="FK249">
        <f t="shared" si="381"/>
        <v>6.5939999999997667E-4</v>
      </c>
      <c r="FL249">
        <f t="shared" si="382"/>
        <v>1.5574499999999603E-2</v>
      </c>
      <c r="FM249">
        <f t="shared" si="383"/>
        <v>6.3744000000003354E-3</v>
      </c>
      <c r="FN249">
        <f t="shared" si="384"/>
        <v>1.0842800000000041E-2</v>
      </c>
      <c r="FO249">
        <f t="shared" si="385"/>
        <v>3.9682400000000229E-2</v>
      </c>
      <c r="FP249">
        <f t="shared" si="386"/>
        <v>8.1686999999996956E-3</v>
      </c>
      <c r="FQ249">
        <f t="shared" si="387"/>
        <v>0</v>
      </c>
      <c r="FR249">
        <f t="shared" si="388"/>
        <v>12.899999999999999</v>
      </c>
      <c r="FS249">
        <f t="shared" si="389"/>
        <v>0</v>
      </c>
      <c r="FT249">
        <f t="shared" si="390"/>
        <v>0.47287699999999999</v>
      </c>
      <c r="FU249">
        <f t="shared" si="391"/>
        <v>0.17487389999999992</v>
      </c>
      <c r="FV249">
        <f t="shared" si="392"/>
        <v>0.64200829999999964</v>
      </c>
      <c r="FW249">
        <f t="shared" si="393"/>
        <v>9.0502333999999998</v>
      </c>
      <c r="FX249">
        <f t="shared" si="394"/>
        <v>9.4527000000000028E-2</v>
      </c>
      <c r="FY249">
        <f t="shared" si="395"/>
        <v>2.0915870999999999</v>
      </c>
      <c r="FZ249">
        <f t="shared" si="396"/>
        <v>0.39576579999999995</v>
      </c>
      <c r="GA249">
        <f t="shared" si="397"/>
        <v>5.991100000000027E-3</v>
      </c>
      <c r="GB249">
        <f t="shared" si="398"/>
        <v>4.0999999999999943</v>
      </c>
      <c r="GC249">
        <f t="shared" si="399"/>
        <v>0</v>
      </c>
      <c r="GD249">
        <f t="shared" si="400"/>
        <v>0.75111950000000005</v>
      </c>
      <c r="GE249">
        <f t="shared" si="401"/>
        <v>-0.22761840000000011</v>
      </c>
      <c r="GF249">
        <f t="shared" si="402"/>
        <v>0.78242399999999979</v>
      </c>
      <c r="GG249">
        <f t="shared" si="403"/>
        <v>-7.6329199999999986E-2</v>
      </c>
      <c r="GH249">
        <f t="shared" si="404"/>
        <v>0.85432600000000003</v>
      </c>
      <c r="GI249">
        <f t="shared" si="405"/>
        <v>1.5932807999999987</v>
      </c>
      <c r="GJ249">
        <f t="shared" si="406"/>
        <v>0.35697099999999971</v>
      </c>
      <c r="GK249">
        <f t="shared" si="407"/>
        <v>6.0972999999999944E-2</v>
      </c>
    </row>
    <row r="250" spans="1:193" x14ac:dyDescent="0.25">
      <c r="A250" t="s">
        <v>592</v>
      </c>
      <c r="B250">
        <v>34.200000000000003</v>
      </c>
      <c r="C250">
        <v>0.5</v>
      </c>
      <c r="D250">
        <v>2.453757</v>
      </c>
      <c r="E250">
        <v>1.3546263999999999</v>
      </c>
      <c r="F250">
        <v>3.9229599999999998</v>
      </c>
      <c r="G250">
        <v>9.9393101000000001</v>
      </c>
      <c r="H250">
        <v>1.5344726</v>
      </c>
      <c r="I250">
        <v>11.5714264</v>
      </c>
      <c r="J250">
        <v>2.4236474000000001</v>
      </c>
      <c r="K250">
        <v>0.55535440000000003</v>
      </c>
      <c r="L250" s="2">
        <v>33.799999999999997</v>
      </c>
      <c r="M250" s="2">
        <v>0.5</v>
      </c>
      <c r="N250" s="2">
        <v>2.4712138000000001</v>
      </c>
      <c r="O250" s="2">
        <v>1.455171</v>
      </c>
      <c r="P250" s="2">
        <v>3.811626</v>
      </c>
      <c r="Q250" s="2">
        <v>9.9666996000000001</v>
      </c>
      <c r="R250" s="2">
        <v>1.5462115000000001</v>
      </c>
      <c r="S250" s="2">
        <v>11.1735582</v>
      </c>
      <c r="T250" s="2">
        <v>2.3488623999999998</v>
      </c>
      <c r="U250" s="2">
        <v>0.54658680000000004</v>
      </c>
      <c r="V250" s="2">
        <v>33.799999999999997</v>
      </c>
      <c r="W250" s="2">
        <v>0.5</v>
      </c>
      <c r="X250" s="2">
        <v>2.4469466</v>
      </c>
      <c r="Y250" s="2">
        <v>1.3353174999999999</v>
      </c>
      <c r="Z250" s="2">
        <v>3.9046128000000002</v>
      </c>
      <c r="AA250" s="2">
        <v>9.6697941000000007</v>
      </c>
      <c r="AB250" s="2">
        <v>1.5236788999999999</v>
      </c>
      <c r="AC250" s="2">
        <v>11.5218287</v>
      </c>
      <c r="AD250" s="2">
        <v>2.4120438000000002</v>
      </c>
      <c r="AE250" s="2">
        <v>0.55535440000000003</v>
      </c>
      <c r="AF250" s="2">
        <v>34.1</v>
      </c>
      <c r="AG250" s="2">
        <v>0.5</v>
      </c>
      <c r="AH250" s="2">
        <v>2.4534764</v>
      </c>
      <c r="AI250" s="2">
        <v>1.3544658000000001</v>
      </c>
      <c r="AJ250" s="2">
        <v>3.9091157999999999</v>
      </c>
      <c r="AK250" s="2">
        <v>9.9381771000000008</v>
      </c>
      <c r="AL250" s="2">
        <v>1.5316182</v>
      </c>
      <c r="AM250" s="2">
        <v>11.527336099999999</v>
      </c>
      <c r="AN250" s="2">
        <v>2.4151454000000001</v>
      </c>
      <c r="AO250" s="2">
        <v>0.55535440000000003</v>
      </c>
      <c r="AP250" s="2">
        <v>29</v>
      </c>
      <c r="AQ250" s="2">
        <v>0.5</v>
      </c>
      <c r="AR250" s="2">
        <v>1.1934621000000001</v>
      </c>
      <c r="AS250" s="2">
        <v>1.2351581</v>
      </c>
      <c r="AT250" s="2">
        <v>3.8912914000000001</v>
      </c>
      <c r="AU250" s="2">
        <v>6.0749931000000004</v>
      </c>
      <c r="AV250" s="2">
        <v>1.0090897000000001</v>
      </c>
      <c r="AW250" s="2">
        <v>12.1187477</v>
      </c>
      <c r="AX250" s="2">
        <v>2.3279331000000001</v>
      </c>
      <c r="AY250" s="2">
        <v>0.73021440000000004</v>
      </c>
      <c r="AZ250" s="2">
        <v>18.899999999999999</v>
      </c>
      <c r="BA250" s="2">
        <v>0.5</v>
      </c>
      <c r="BB250" s="2">
        <v>1.5747924</v>
      </c>
      <c r="BC250" s="2">
        <v>0.34640700000000002</v>
      </c>
      <c r="BD250" s="2">
        <v>2.1365354000000001</v>
      </c>
      <c r="BE250" s="2">
        <v>5.4554166999999998</v>
      </c>
      <c r="BF250" s="2">
        <v>1.3399046999999999</v>
      </c>
      <c r="BG250" s="2">
        <v>5.6954307999999996</v>
      </c>
      <c r="BH250" s="2">
        <v>1.1954695</v>
      </c>
      <c r="BI250" s="2">
        <v>0.70808490000000002</v>
      </c>
      <c r="BJ250" s="2">
        <v>34.1</v>
      </c>
      <c r="BK250" s="2">
        <v>0.5</v>
      </c>
      <c r="BL250" s="2">
        <v>2.4533355000000001</v>
      </c>
      <c r="BM250" s="2">
        <v>1.3536329</v>
      </c>
      <c r="BN250" s="2">
        <v>3.9018253999999999</v>
      </c>
      <c r="BO250" s="2">
        <v>9.9316320000000005</v>
      </c>
      <c r="BP250" s="2">
        <v>1.5068106999999999</v>
      </c>
      <c r="BQ250" s="2">
        <v>11.5338163</v>
      </c>
      <c r="BR250" s="2">
        <v>2.4128535000000002</v>
      </c>
      <c r="BS250" s="2">
        <v>0.55535440000000003</v>
      </c>
      <c r="BT250" s="2">
        <v>25.9</v>
      </c>
      <c r="BU250" s="2">
        <v>0.5</v>
      </c>
      <c r="BV250" s="2">
        <v>0.60906510000000003</v>
      </c>
      <c r="BW250" s="2">
        <v>1.1883261000000001</v>
      </c>
      <c r="BX250" s="2">
        <v>4.2579646000000002</v>
      </c>
      <c r="BY250" s="2">
        <v>1.8361365999999999</v>
      </c>
      <c r="BZ250" s="2">
        <v>1.1329104999999999</v>
      </c>
      <c r="CA250" s="2">
        <v>13.2240362</v>
      </c>
      <c r="CB250" s="2">
        <v>2.5426188000000001</v>
      </c>
      <c r="CC250" s="2">
        <v>0.69848410000000005</v>
      </c>
      <c r="CD250" s="2">
        <v>30.6</v>
      </c>
      <c r="CE250" s="2">
        <v>0.5</v>
      </c>
      <c r="CF250" s="2">
        <v>0.61588310000000002</v>
      </c>
      <c r="CG250" s="2">
        <v>1.3046892999999999</v>
      </c>
      <c r="CH250" s="2">
        <v>4.3019109000000002</v>
      </c>
      <c r="CI250" s="2">
        <v>5.8181205</v>
      </c>
      <c r="CJ250" s="2">
        <v>0.45050699999999999</v>
      </c>
      <c r="CK250" s="2">
        <v>14.2544346</v>
      </c>
      <c r="CL250" s="2">
        <v>2.6839952</v>
      </c>
      <c r="CM250" s="2">
        <v>0.69848410000000005</v>
      </c>
      <c r="CO250" t="str">
        <f t="shared" si="307"/>
        <v>UT_Utah5008</v>
      </c>
      <c r="CP250">
        <f t="shared" si="308"/>
        <v>34.200000000000003</v>
      </c>
      <c r="CQ250">
        <f t="shared" si="309"/>
        <v>0.5</v>
      </c>
      <c r="CR250">
        <f t="shared" si="310"/>
        <v>2.453757</v>
      </c>
      <c r="CS250">
        <f t="shared" si="311"/>
        <v>1.3546263999999999</v>
      </c>
      <c r="CT250">
        <f t="shared" si="312"/>
        <v>3.9229599999999998</v>
      </c>
      <c r="CU250">
        <f t="shared" si="313"/>
        <v>9.9393101000000001</v>
      </c>
      <c r="CV250">
        <f t="shared" si="314"/>
        <v>1.5344726</v>
      </c>
      <c r="CW250">
        <f t="shared" si="315"/>
        <v>11.5714264</v>
      </c>
      <c r="CX250">
        <f t="shared" si="316"/>
        <v>2.4236474000000001</v>
      </c>
      <c r="CY250">
        <f t="shared" si="317"/>
        <v>0.55535440000000003</v>
      </c>
      <c r="CZ250">
        <f t="shared" si="318"/>
        <v>0.79999999999997584</v>
      </c>
      <c r="DA250">
        <f t="shared" si="319"/>
        <v>0.5</v>
      </c>
      <c r="DB250">
        <f t="shared" si="320"/>
        <v>-3.3581239999999997</v>
      </c>
      <c r="DC250">
        <f t="shared" si="321"/>
        <v>9.0782900000000888E-2</v>
      </c>
      <c r="DD250">
        <f t="shared" si="322"/>
        <v>2.6541623000000021</v>
      </c>
      <c r="DE250">
        <f t="shared" si="323"/>
        <v>-10.884201000000001</v>
      </c>
      <c r="DF250">
        <f t="shared" si="324"/>
        <v>-0.70057700000000001</v>
      </c>
      <c r="DG250">
        <f t="shared" si="325"/>
        <v>10.049203800000001</v>
      </c>
      <c r="DH250">
        <f t="shared" si="326"/>
        <v>1.3733898999999996</v>
      </c>
      <c r="DI250">
        <f t="shared" si="327"/>
        <v>1.1604367</v>
      </c>
      <c r="DJ250">
        <f t="shared" si="328"/>
        <v>0.40000000000000568</v>
      </c>
      <c r="DK250">
        <f t="shared" si="329"/>
        <v>0</v>
      </c>
      <c r="DL250">
        <f t="shared" si="330"/>
        <v>-1.7456800000000161E-2</v>
      </c>
      <c r="DM250">
        <f t="shared" si="331"/>
        <v>-0.1005446000000001</v>
      </c>
      <c r="DN250">
        <f t="shared" si="332"/>
        <v>0.11133399999999982</v>
      </c>
      <c r="DO250">
        <f t="shared" si="333"/>
        <v>-2.7389499999999956E-2</v>
      </c>
      <c r="DP250">
        <f t="shared" si="334"/>
        <v>-1.1738900000000108E-2</v>
      </c>
      <c r="DQ250">
        <f t="shared" si="335"/>
        <v>0.39786819999999956</v>
      </c>
      <c r="DR250">
        <f t="shared" si="336"/>
        <v>7.4785000000000323E-2</v>
      </c>
      <c r="DS250">
        <f t="shared" si="337"/>
        <v>8.7675999999999865E-3</v>
      </c>
      <c r="DT250">
        <f t="shared" si="338"/>
        <v>0.40000000000000568</v>
      </c>
      <c r="DU250">
        <f t="shared" si="339"/>
        <v>0</v>
      </c>
      <c r="DV250">
        <f t="shared" si="340"/>
        <v>6.8103999999999942E-3</v>
      </c>
      <c r="DW250">
        <f t="shared" si="341"/>
        <v>1.9308899999999962E-2</v>
      </c>
      <c r="DX250">
        <f t="shared" si="342"/>
        <v>1.8347199999999564E-2</v>
      </c>
      <c r="DY250">
        <f t="shared" si="343"/>
        <v>0.26951599999999942</v>
      </c>
      <c r="DZ250">
        <f t="shared" si="344"/>
        <v>1.0793700000000017E-2</v>
      </c>
      <c r="EA250">
        <f t="shared" si="345"/>
        <v>4.9597699999999634E-2</v>
      </c>
      <c r="EB250">
        <f t="shared" si="346"/>
        <v>1.1603599999999936E-2</v>
      </c>
      <c r="EC250">
        <f t="shared" si="347"/>
        <v>0</v>
      </c>
      <c r="ED250">
        <f t="shared" si="348"/>
        <v>0.10000000000000142</v>
      </c>
      <c r="EE250">
        <f t="shared" si="349"/>
        <v>0</v>
      </c>
      <c r="EF250">
        <f t="shared" si="350"/>
        <v>2.8059999999996421E-4</v>
      </c>
      <c r="EG250">
        <f t="shared" si="351"/>
        <v>1.605999999998442E-4</v>
      </c>
      <c r="EH250">
        <f t="shared" si="352"/>
        <v>1.3844199999999862E-2</v>
      </c>
      <c r="EI250">
        <f t="shared" si="353"/>
        <v>1.1329999999993845E-3</v>
      </c>
      <c r="EJ250">
        <f t="shared" si="354"/>
        <v>2.8543999999999237E-3</v>
      </c>
      <c r="EK250">
        <f t="shared" si="355"/>
        <v>4.4090300000000582E-2</v>
      </c>
      <c r="EL250">
        <f t="shared" si="356"/>
        <v>8.5020000000000095E-3</v>
      </c>
      <c r="EM250">
        <f t="shared" si="357"/>
        <v>0</v>
      </c>
      <c r="EN250">
        <f t="shared" si="358"/>
        <v>5.2000000000000028</v>
      </c>
      <c r="EO250">
        <f t="shared" si="359"/>
        <v>0</v>
      </c>
      <c r="EP250">
        <f t="shared" si="360"/>
        <v>1.2602948999999999</v>
      </c>
      <c r="EQ250">
        <f t="shared" si="361"/>
        <v>0.11946829999999986</v>
      </c>
      <c r="ER250">
        <f t="shared" si="362"/>
        <v>3.1668599999999714E-2</v>
      </c>
      <c r="ES250">
        <f t="shared" si="363"/>
        <v>3.8643169999999998</v>
      </c>
      <c r="ET250">
        <f t="shared" si="364"/>
        <v>0.52538289999999988</v>
      </c>
      <c r="EU250">
        <f t="shared" si="365"/>
        <v>-0.54732130000000012</v>
      </c>
      <c r="EV250">
        <f t="shared" si="366"/>
        <v>9.571430000000003E-2</v>
      </c>
      <c r="EW250">
        <f t="shared" si="367"/>
        <v>-0.17486000000000002</v>
      </c>
      <c r="EX250">
        <f t="shared" si="368"/>
        <v>15.300000000000004</v>
      </c>
      <c r="EY250">
        <f t="shared" si="369"/>
        <v>0</v>
      </c>
      <c r="EZ250">
        <f t="shared" si="370"/>
        <v>0.87896459999999998</v>
      </c>
      <c r="FA250">
        <f t="shared" si="371"/>
        <v>1.0082193999999998</v>
      </c>
      <c r="FB250">
        <f t="shared" si="372"/>
        <v>1.7864245999999997</v>
      </c>
      <c r="FC250">
        <f t="shared" si="373"/>
        <v>4.4838934000000004</v>
      </c>
      <c r="FD250">
        <f t="shared" si="374"/>
        <v>0.19456790000000002</v>
      </c>
      <c r="FE250">
        <f t="shared" si="375"/>
        <v>5.8759956000000004</v>
      </c>
      <c r="FF250">
        <f t="shared" si="376"/>
        <v>1.2281779000000002</v>
      </c>
      <c r="FG250">
        <f t="shared" si="377"/>
        <v>-0.15273049999999999</v>
      </c>
      <c r="FH250">
        <f t="shared" si="378"/>
        <v>0.10000000000000142</v>
      </c>
      <c r="FI250">
        <f t="shared" si="379"/>
        <v>0</v>
      </c>
      <c r="FJ250">
        <f t="shared" si="380"/>
        <v>4.2149999999985255E-4</v>
      </c>
      <c r="FK250">
        <f t="shared" si="381"/>
        <v>9.9349999999986949E-4</v>
      </c>
      <c r="FL250">
        <f t="shared" si="382"/>
        <v>2.1134599999999892E-2</v>
      </c>
      <c r="FM250">
        <f t="shared" si="383"/>
        <v>7.678099999999688E-3</v>
      </c>
      <c r="FN250">
        <f t="shared" si="384"/>
        <v>2.7661900000000017E-2</v>
      </c>
      <c r="FO250">
        <f t="shared" si="385"/>
        <v>3.7610100000000202E-2</v>
      </c>
      <c r="FP250">
        <f t="shared" si="386"/>
        <v>1.0793899999999912E-2</v>
      </c>
      <c r="FQ250">
        <f t="shared" si="387"/>
        <v>0</v>
      </c>
      <c r="FR250">
        <f t="shared" si="388"/>
        <v>8.3000000000000043</v>
      </c>
      <c r="FS250">
        <f t="shared" si="389"/>
        <v>0</v>
      </c>
      <c r="FT250">
        <f t="shared" si="390"/>
        <v>1.8446918999999999</v>
      </c>
      <c r="FU250">
        <f t="shared" si="391"/>
        <v>0.16630029999999985</v>
      </c>
      <c r="FV250">
        <f t="shared" si="392"/>
        <v>-0.33500460000000043</v>
      </c>
      <c r="FW250">
        <f t="shared" si="393"/>
        <v>8.1031735000000005</v>
      </c>
      <c r="FX250">
        <f t="shared" si="394"/>
        <v>0.40156210000000003</v>
      </c>
      <c r="FY250">
        <f t="shared" si="395"/>
        <v>-1.6526098000000005</v>
      </c>
      <c r="FZ250">
        <f t="shared" si="396"/>
        <v>-0.11897139999999995</v>
      </c>
      <c r="GA250">
        <f t="shared" si="397"/>
        <v>-0.14312970000000003</v>
      </c>
      <c r="GB250">
        <f t="shared" si="398"/>
        <v>3.6000000000000014</v>
      </c>
      <c r="GC250">
        <f t="shared" si="399"/>
        <v>0</v>
      </c>
      <c r="GD250">
        <f t="shared" si="400"/>
        <v>1.8378738999999999</v>
      </c>
      <c r="GE250">
        <f t="shared" si="401"/>
        <v>4.9937099999999957E-2</v>
      </c>
      <c r="GF250">
        <f t="shared" si="402"/>
        <v>-0.37895090000000042</v>
      </c>
      <c r="GG250">
        <f t="shared" si="403"/>
        <v>4.1211896000000001</v>
      </c>
      <c r="GH250">
        <f t="shared" si="404"/>
        <v>1.0839656</v>
      </c>
      <c r="GI250">
        <f t="shared" si="405"/>
        <v>-2.6830081999999997</v>
      </c>
      <c r="GJ250">
        <f t="shared" si="406"/>
        <v>-0.26034779999999991</v>
      </c>
      <c r="GK250">
        <f t="shared" si="407"/>
        <v>-0.14312970000000003</v>
      </c>
    </row>
    <row r="251" spans="1:193" x14ac:dyDescent="0.25">
      <c r="A251" t="s">
        <v>593</v>
      </c>
      <c r="B251">
        <v>40.4</v>
      </c>
      <c r="C251">
        <v>0.5</v>
      </c>
      <c r="D251">
        <v>1.4498705000000001</v>
      </c>
      <c r="E251">
        <v>1.6848000999999999</v>
      </c>
      <c r="F251">
        <v>5.3589573000000001</v>
      </c>
      <c r="G251">
        <v>9.4755448999999992</v>
      </c>
      <c r="H251">
        <v>1.3749992</v>
      </c>
      <c r="I251">
        <v>16.7016144</v>
      </c>
      <c r="J251">
        <v>3.2064526</v>
      </c>
      <c r="K251">
        <v>0.69775929999999997</v>
      </c>
      <c r="L251" s="2">
        <v>40</v>
      </c>
      <c r="M251" s="2">
        <v>0.5</v>
      </c>
      <c r="N251" s="2">
        <v>1.4192089999999999</v>
      </c>
      <c r="O251" s="2">
        <v>1.6848000999999999</v>
      </c>
      <c r="P251" s="2">
        <v>5.2926511999999999</v>
      </c>
      <c r="Q251" s="2">
        <v>9.4755448999999992</v>
      </c>
      <c r="R251" s="2">
        <v>1.3650637999999999</v>
      </c>
      <c r="S251" s="2">
        <v>16.4858093</v>
      </c>
      <c r="T251" s="2">
        <v>3.1655764999999998</v>
      </c>
      <c r="U251" s="2">
        <v>0.69775929999999997</v>
      </c>
      <c r="V251" s="2">
        <v>39.9</v>
      </c>
      <c r="W251" s="2">
        <v>0.5</v>
      </c>
      <c r="X251" s="2">
        <v>1.4410023999999999</v>
      </c>
      <c r="Y251" s="2">
        <v>1.6371366999999999</v>
      </c>
      <c r="Z251" s="2">
        <v>5.3158493</v>
      </c>
      <c r="AA251" s="2">
        <v>9.2465591000000007</v>
      </c>
      <c r="AB251" s="2">
        <v>1.3648094</v>
      </c>
      <c r="AC251" s="2">
        <v>16.566131599999999</v>
      </c>
      <c r="AD251" s="2">
        <v>3.1805048</v>
      </c>
      <c r="AE251" s="2">
        <v>0.69775929999999997</v>
      </c>
      <c r="AF251" s="2">
        <v>40.299999999999997</v>
      </c>
      <c r="AG251" s="2">
        <v>0.5</v>
      </c>
      <c r="AH251" s="2">
        <v>1.4496601</v>
      </c>
      <c r="AI251" s="2">
        <v>1.6845349999999999</v>
      </c>
      <c r="AJ251" s="2">
        <v>5.3314857</v>
      </c>
      <c r="AK251" s="2">
        <v>9.4743318999999993</v>
      </c>
      <c r="AL251" s="2">
        <v>1.3696581999999999</v>
      </c>
      <c r="AM251" s="2">
        <v>16.6137829</v>
      </c>
      <c r="AN251" s="2">
        <v>3.1897329999999999</v>
      </c>
      <c r="AO251" s="2">
        <v>0.69775929999999997</v>
      </c>
      <c r="AP251" s="2">
        <v>34.1</v>
      </c>
      <c r="AQ251" s="2">
        <v>0.5</v>
      </c>
      <c r="AR251" s="2">
        <v>1.4309554</v>
      </c>
      <c r="AS251" s="2">
        <v>1.5901396000000001</v>
      </c>
      <c r="AT251" s="2">
        <v>4.1395682999999996</v>
      </c>
      <c r="AU251" s="2">
        <v>9.3525085000000008</v>
      </c>
      <c r="AV251" s="2">
        <v>1.0798829999999999</v>
      </c>
      <c r="AW251" s="2">
        <v>12.8783321</v>
      </c>
      <c r="AX251" s="2">
        <v>2.4739900000000001</v>
      </c>
      <c r="AY251" s="2">
        <v>0.69775929999999997</v>
      </c>
      <c r="AZ251" s="2">
        <v>22.1</v>
      </c>
      <c r="BA251" s="2">
        <v>0.5</v>
      </c>
      <c r="BB251" s="2">
        <v>1.4766812</v>
      </c>
      <c r="BC251" s="2">
        <v>0.3721583</v>
      </c>
      <c r="BD251" s="2">
        <v>2.4111346999999999</v>
      </c>
      <c r="BE251" s="2">
        <v>7.4810786</v>
      </c>
      <c r="BF251" s="2">
        <v>1.3572010999999999</v>
      </c>
      <c r="BG251" s="2">
        <v>6.5597095000000003</v>
      </c>
      <c r="BH251" s="2">
        <v>1.3126036999999999</v>
      </c>
      <c r="BI251" s="2">
        <v>0.71421310000000005</v>
      </c>
      <c r="BJ251" s="2">
        <v>40.299999999999997</v>
      </c>
      <c r="BK251" s="2">
        <v>0.5</v>
      </c>
      <c r="BL251" s="2">
        <v>1.4492678999999999</v>
      </c>
      <c r="BM251" s="2">
        <v>1.6822652</v>
      </c>
      <c r="BN251" s="2">
        <v>5.3306655999999997</v>
      </c>
      <c r="BO251" s="2">
        <v>9.4665604000000005</v>
      </c>
      <c r="BP251" s="2">
        <v>1.3352932</v>
      </c>
      <c r="BQ251" s="2">
        <v>16.655378299999999</v>
      </c>
      <c r="BR251" s="2">
        <v>3.1950075999999998</v>
      </c>
      <c r="BS251" s="2">
        <v>0.69775929999999997</v>
      </c>
      <c r="BT251" s="2">
        <v>31.2</v>
      </c>
      <c r="BU251" s="2">
        <v>0.5</v>
      </c>
      <c r="BV251" s="2">
        <v>0.87063959999999996</v>
      </c>
      <c r="BW251" s="2">
        <v>1.5216656</v>
      </c>
      <c r="BX251" s="2">
        <v>4.9112663000000003</v>
      </c>
      <c r="BY251" s="2">
        <v>3.2846768000000002</v>
      </c>
      <c r="BZ251" s="2">
        <v>1.2963397999999999</v>
      </c>
      <c r="CA251" s="2">
        <v>15.2595358</v>
      </c>
      <c r="CB251" s="2">
        <v>2.9325261</v>
      </c>
      <c r="CC251" s="2">
        <v>0.69775929999999997</v>
      </c>
      <c r="CD251" s="2">
        <v>37</v>
      </c>
      <c r="CE251" s="2">
        <v>0.5</v>
      </c>
      <c r="CF251" s="2">
        <v>0.64186520000000002</v>
      </c>
      <c r="CG251" s="2">
        <v>1.6262395000000001</v>
      </c>
      <c r="CH251" s="2">
        <v>4.8415097999999999</v>
      </c>
      <c r="CI251" s="2">
        <v>9.1477795000000004</v>
      </c>
      <c r="CJ251" s="2">
        <v>0.51358159999999997</v>
      </c>
      <c r="CK251" s="2">
        <v>16.030927699999999</v>
      </c>
      <c r="CL251" s="2">
        <v>3.0198648000000001</v>
      </c>
      <c r="CM251" s="2">
        <v>0.69775929999999997</v>
      </c>
      <c r="CO251" t="str">
        <f t="shared" si="307"/>
        <v>UT_Utah5010</v>
      </c>
      <c r="CP251">
        <f t="shared" si="308"/>
        <v>40.4</v>
      </c>
      <c r="CQ251">
        <f t="shared" si="309"/>
        <v>0.5</v>
      </c>
      <c r="CR251">
        <f t="shared" si="310"/>
        <v>1.4498705000000001</v>
      </c>
      <c r="CS251">
        <f t="shared" si="311"/>
        <v>1.6848000999999999</v>
      </c>
      <c r="CT251">
        <f t="shared" si="312"/>
        <v>5.3589573000000001</v>
      </c>
      <c r="CU251">
        <f t="shared" si="313"/>
        <v>9.4755448999999992</v>
      </c>
      <c r="CV251">
        <f t="shared" si="314"/>
        <v>1.3749992</v>
      </c>
      <c r="CW251">
        <f t="shared" si="315"/>
        <v>16.7016144</v>
      </c>
      <c r="CX251">
        <f t="shared" si="316"/>
        <v>3.2064526</v>
      </c>
      <c r="CY251">
        <f t="shared" si="317"/>
        <v>0.69775929999999997</v>
      </c>
      <c r="CZ251">
        <f t="shared" si="318"/>
        <v>2.1000000000000085</v>
      </c>
      <c r="DA251">
        <f t="shared" si="319"/>
        <v>0.5</v>
      </c>
      <c r="DB251">
        <f t="shared" si="320"/>
        <v>3.0187299999999473E-2</v>
      </c>
      <c r="DC251">
        <f t="shared" si="321"/>
        <v>5.3393000000003799E-3</v>
      </c>
      <c r="DD251">
        <f t="shared" si="322"/>
        <v>6.1429799999998203E-2</v>
      </c>
      <c r="DE251">
        <f t="shared" si="323"/>
        <v>0.60022540000000646</v>
      </c>
      <c r="DF251">
        <f t="shared" si="324"/>
        <v>5.6835699999999711E-2</v>
      </c>
      <c r="DG251">
        <f t="shared" si="325"/>
        <v>0.13830639999999406</v>
      </c>
      <c r="DH251">
        <f t="shared" si="326"/>
        <v>2.4638299999999891E-2</v>
      </c>
      <c r="DI251">
        <f t="shared" si="327"/>
        <v>0.71421310000000005</v>
      </c>
      <c r="DJ251">
        <f t="shared" si="328"/>
        <v>0.39999999999999858</v>
      </c>
      <c r="DK251">
        <f t="shared" si="329"/>
        <v>0</v>
      </c>
      <c r="DL251">
        <f t="shared" si="330"/>
        <v>3.0661500000000119E-2</v>
      </c>
      <c r="DM251">
        <f t="shared" si="331"/>
        <v>0</v>
      </c>
      <c r="DN251">
        <f t="shared" si="332"/>
        <v>6.6306100000000257E-2</v>
      </c>
      <c r="DO251">
        <f t="shared" si="333"/>
        <v>0</v>
      </c>
      <c r="DP251">
        <f t="shared" si="334"/>
        <v>9.9354000000000386E-3</v>
      </c>
      <c r="DQ251">
        <f t="shared" si="335"/>
        <v>0.21580510000000075</v>
      </c>
      <c r="DR251">
        <f t="shared" si="336"/>
        <v>4.0876100000000193E-2</v>
      </c>
      <c r="DS251">
        <f t="shared" si="337"/>
        <v>0</v>
      </c>
      <c r="DT251">
        <f t="shared" si="338"/>
        <v>0.5</v>
      </c>
      <c r="DU251">
        <f t="shared" si="339"/>
        <v>0</v>
      </c>
      <c r="DV251">
        <f t="shared" si="340"/>
        <v>8.8681000000001564E-3</v>
      </c>
      <c r="DW251">
        <f t="shared" si="341"/>
        <v>4.7663400000000022E-2</v>
      </c>
      <c r="DX251">
        <f t="shared" si="342"/>
        <v>4.3108000000000146E-2</v>
      </c>
      <c r="DY251">
        <f t="shared" si="343"/>
        <v>0.22898579999999846</v>
      </c>
      <c r="DZ251">
        <f t="shared" si="344"/>
        <v>1.0189800000000027E-2</v>
      </c>
      <c r="EA251">
        <f t="shared" si="345"/>
        <v>0.1354828000000019</v>
      </c>
      <c r="EB251">
        <f t="shared" si="346"/>
        <v>2.5947799999999965E-2</v>
      </c>
      <c r="EC251">
        <f t="shared" si="347"/>
        <v>0</v>
      </c>
      <c r="ED251">
        <f t="shared" si="348"/>
        <v>0.10000000000000142</v>
      </c>
      <c r="EE251">
        <f t="shared" si="349"/>
        <v>0</v>
      </c>
      <c r="EF251">
        <f t="shared" si="350"/>
        <v>2.1040000000005499E-4</v>
      </c>
      <c r="EG251">
        <f t="shared" si="351"/>
        <v>2.651000000000181E-4</v>
      </c>
      <c r="EH251">
        <f t="shared" si="352"/>
        <v>2.7471600000000151E-2</v>
      </c>
      <c r="EI251">
        <f t="shared" si="353"/>
        <v>1.2129999999999086E-3</v>
      </c>
      <c r="EJ251">
        <f t="shared" si="354"/>
        <v>5.3410000000000402E-3</v>
      </c>
      <c r="EK251">
        <f t="shared" si="355"/>
        <v>8.7831500000000062E-2</v>
      </c>
      <c r="EL251">
        <f t="shared" si="356"/>
        <v>1.6719600000000057E-2</v>
      </c>
      <c r="EM251">
        <f t="shared" si="357"/>
        <v>0</v>
      </c>
      <c r="EN251">
        <f t="shared" si="358"/>
        <v>6.2999999999999972</v>
      </c>
      <c r="EO251">
        <f t="shared" si="359"/>
        <v>0</v>
      </c>
      <c r="EP251">
        <f t="shared" si="360"/>
        <v>1.8915100000000074E-2</v>
      </c>
      <c r="EQ251">
        <f t="shared" si="361"/>
        <v>9.4660499999999814E-2</v>
      </c>
      <c r="ER251">
        <f t="shared" si="362"/>
        <v>1.2193890000000005</v>
      </c>
      <c r="ES251">
        <f t="shared" si="363"/>
        <v>0.12303639999999838</v>
      </c>
      <c r="ET251">
        <f t="shared" si="364"/>
        <v>0.29511620000000005</v>
      </c>
      <c r="EU251">
        <f t="shared" si="365"/>
        <v>3.8232823000000007</v>
      </c>
      <c r="EV251">
        <f t="shared" si="366"/>
        <v>0.73246259999999985</v>
      </c>
      <c r="EW251">
        <f t="shared" si="367"/>
        <v>0</v>
      </c>
      <c r="EX251">
        <f t="shared" si="368"/>
        <v>18.299999999999997</v>
      </c>
      <c r="EY251">
        <f t="shared" si="369"/>
        <v>0</v>
      </c>
      <c r="EZ251">
        <f t="shared" si="370"/>
        <v>-2.6810699999999965E-2</v>
      </c>
      <c r="FA251">
        <f t="shared" si="371"/>
        <v>1.3126418</v>
      </c>
      <c r="FB251">
        <f t="shared" si="372"/>
        <v>2.9478226000000003</v>
      </c>
      <c r="FC251">
        <f t="shared" si="373"/>
        <v>1.9944662999999991</v>
      </c>
      <c r="FD251">
        <f t="shared" si="374"/>
        <v>1.7798100000000039E-2</v>
      </c>
      <c r="FE251">
        <f t="shared" si="375"/>
        <v>10.1419049</v>
      </c>
      <c r="FF251">
        <f t="shared" si="376"/>
        <v>1.8938489000000001</v>
      </c>
      <c r="FG251">
        <f t="shared" si="377"/>
        <v>-1.6453800000000074E-2</v>
      </c>
      <c r="FH251">
        <f t="shared" si="378"/>
        <v>0.10000000000000142</v>
      </c>
      <c r="FI251">
        <f t="shared" si="379"/>
        <v>0</v>
      </c>
      <c r="FJ251">
        <f t="shared" si="380"/>
        <v>6.0260000000011971E-4</v>
      </c>
      <c r="FK251">
        <f t="shared" si="381"/>
        <v>2.5348999999998956E-3</v>
      </c>
      <c r="FL251">
        <f t="shared" si="382"/>
        <v>2.8291700000000475E-2</v>
      </c>
      <c r="FM251">
        <f t="shared" si="383"/>
        <v>8.9844999999986186E-3</v>
      </c>
      <c r="FN251">
        <f t="shared" si="384"/>
        <v>3.9706000000000019E-2</v>
      </c>
      <c r="FO251">
        <f t="shared" si="385"/>
        <v>4.6236100000001557E-2</v>
      </c>
      <c r="FP251">
        <f t="shared" si="386"/>
        <v>1.1445000000000149E-2</v>
      </c>
      <c r="FQ251">
        <f t="shared" si="387"/>
        <v>0</v>
      </c>
      <c r="FR251">
        <f t="shared" si="388"/>
        <v>9.1999999999999993</v>
      </c>
      <c r="FS251">
        <f t="shared" si="389"/>
        <v>0</v>
      </c>
      <c r="FT251">
        <f t="shared" si="390"/>
        <v>0.5792309000000001</v>
      </c>
      <c r="FU251">
        <f t="shared" si="391"/>
        <v>0.16313449999999996</v>
      </c>
      <c r="FV251">
        <f t="shared" si="392"/>
        <v>0.44769099999999984</v>
      </c>
      <c r="FW251">
        <f t="shared" si="393"/>
        <v>6.1908680999999994</v>
      </c>
      <c r="FX251">
        <f t="shared" si="394"/>
        <v>7.8659400000000046E-2</v>
      </c>
      <c r="FY251">
        <f t="shared" si="395"/>
        <v>1.4420786000000003</v>
      </c>
      <c r="FZ251">
        <f t="shared" si="396"/>
        <v>0.27392649999999996</v>
      </c>
      <c r="GA251">
        <f t="shared" si="397"/>
        <v>0</v>
      </c>
      <c r="GB251">
        <f t="shared" si="398"/>
        <v>3.3999999999999986</v>
      </c>
      <c r="GC251">
        <f t="shared" si="399"/>
        <v>0</v>
      </c>
      <c r="GD251">
        <f t="shared" si="400"/>
        <v>0.80800530000000004</v>
      </c>
      <c r="GE251">
        <f t="shared" si="401"/>
        <v>5.8560599999999852E-2</v>
      </c>
      <c r="GF251">
        <f t="shared" si="402"/>
        <v>0.51744750000000028</v>
      </c>
      <c r="GG251">
        <f t="shared" si="403"/>
        <v>0.32776539999999876</v>
      </c>
      <c r="GH251">
        <f t="shared" si="404"/>
        <v>0.86141760000000001</v>
      </c>
      <c r="GI251">
        <f t="shared" si="405"/>
        <v>0.67068670000000097</v>
      </c>
      <c r="GJ251">
        <f t="shared" si="406"/>
        <v>0.18658779999999986</v>
      </c>
      <c r="GK251">
        <f t="shared" si="407"/>
        <v>0</v>
      </c>
    </row>
    <row r="252" spans="1:193" x14ac:dyDescent="0.25">
      <c r="A252" t="s">
        <v>594</v>
      </c>
      <c r="B252">
        <v>38.200000000000003</v>
      </c>
      <c r="C252">
        <v>0.5</v>
      </c>
      <c r="D252">
        <v>1.4990380999999999</v>
      </c>
      <c r="E252">
        <v>1.7871972</v>
      </c>
      <c r="F252">
        <v>4.4116521000000004</v>
      </c>
      <c r="G252">
        <v>11.846243899999999</v>
      </c>
      <c r="H252">
        <v>1.9775423000000001</v>
      </c>
      <c r="I252">
        <v>12.7597618</v>
      </c>
      <c r="J252">
        <v>2.5968925999999999</v>
      </c>
      <c r="K252">
        <v>0.8216717</v>
      </c>
      <c r="L252" s="2">
        <v>38</v>
      </c>
      <c r="M252" s="2">
        <v>0.5</v>
      </c>
      <c r="N252" s="2">
        <v>1.4848231000000001</v>
      </c>
      <c r="O252" s="2">
        <v>1.7871972</v>
      </c>
      <c r="P252" s="2">
        <v>4.3834071000000003</v>
      </c>
      <c r="Q252" s="2">
        <v>11.846243899999999</v>
      </c>
      <c r="R252" s="2">
        <v>1.9665227999999999</v>
      </c>
      <c r="S252" s="2">
        <v>12.6758652</v>
      </c>
      <c r="T252" s="2">
        <v>2.5797291000000002</v>
      </c>
      <c r="U252" s="2">
        <v>0.8216717</v>
      </c>
      <c r="V252" s="2">
        <v>37.700000000000003</v>
      </c>
      <c r="W252" s="2">
        <v>0.5</v>
      </c>
      <c r="X252" s="2">
        <v>1.1065023</v>
      </c>
      <c r="Y252" s="2">
        <v>1.7265961999999999</v>
      </c>
      <c r="Z252" s="2">
        <v>4.8570266000000002</v>
      </c>
      <c r="AA252" s="2">
        <v>9.5950947000000006</v>
      </c>
      <c r="AB252" s="2">
        <v>1.9017588000000001</v>
      </c>
      <c r="AC252" s="2">
        <v>14.348212200000001</v>
      </c>
      <c r="AD252" s="2">
        <v>2.8117895000000002</v>
      </c>
      <c r="AE252" s="2">
        <v>0.87327639999999995</v>
      </c>
      <c r="AF252" s="2">
        <v>37.9</v>
      </c>
      <c r="AG252" s="2">
        <v>0.5</v>
      </c>
      <c r="AH252" s="2">
        <v>1.4984542999999999</v>
      </c>
      <c r="AI252" s="2">
        <v>1.7869816000000001</v>
      </c>
      <c r="AJ252" s="2">
        <v>4.3698300999999997</v>
      </c>
      <c r="AK252" s="2">
        <v>11.843069099999999</v>
      </c>
      <c r="AL252" s="2">
        <v>1.9700032000000001</v>
      </c>
      <c r="AM252" s="2">
        <v>12.6248589</v>
      </c>
      <c r="AN252" s="2">
        <v>2.570894</v>
      </c>
      <c r="AO252" s="2">
        <v>0.8216717</v>
      </c>
      <c r="AP252" s="2">
        <v>32.4</v>
      </c>
      <c r="AQ252" s="2">
        <v>0.5</v>
      </c>
      <c r="AR252" s="2">
        <v>0.82944519999999999</v>
      </c>
      <c r="AS252" s="2">
        <v>1.2670376999999999</v>
      </c>
      <c r="AT252" s="2">
        <v>3.7245221000000002</v>
      </c>
      <c r="AU252" s="2">
        <v>10.642034499999999</v>
      </c>
      <c r="AV252" s="2">
        <v>1.3413683999999999</v>
      </c>
      <c r="AW252" s="2">
        <v>11.1462488</v>
      </c>
      <c r="AX252" s="2">
        <v>2.1739628</v>
      </c>
      <c r="AY252" s="2">
        <v>0.80595019999999995</v>
      </c>
      <c r="AZ252" s="2">
        <v>22.7</v>
      </c>
      <c r="BA252" s="2">
        <v>0.5</v>
      </c>
      <c r="BB252" s="2">
        <v>0.9612174</v>
      </c>
      <c r="BC252" s="2">
        <v>0.31713980000000003</v>
      </c>
      <c r="BD252" s="2">
        <v>2.1326214999999999</v>
      </c>
      <c r="BE252" s="2">
        <v>10.0259199</v>
      </c>
      <c r="BF252" s="2">
        <v>1.7999643000000001</v>
      </c>
      <c r="BG252" s="2">
        <v>5.0926843000000002</v>
      </c>
      <c r="BH252" s="2">
        <v>1.1118079000000001</v>
      </c>
      <c r="BI252" s="2">
        <v>0.79776139999999995</v>
      </c>
      <c r="BJ252" s="2">
        <v>38</v>
      </c>
      <c r="BK252" s="2">
        <v>0.5</v>
      </c>
      <c r="BL252" s="2">
        <v>1.1163396999999999</v>
      </c>
      <c r="BM252" s="2">
        <v>1.7549694</v>
      </c>
      <c r="BN252" s="2">
        <v>4.8813580999999999</v>
      </c>
      <c r="BO252" s="2">
        <v>9.7639274999999994</v>
      </c>
      <c r="BP252" s="2">
        <v>1.8730544</v>
      </c>
      <c r="BQ252" s="2">
        <v>14.4679909</v>
      </c>
      <c r="BR252" s="2">
        <v>2.8320124</v>
      </c>
      <c r="BS252" s="2">
        <v>0.87886660000000005</v>
      </c>
      <c r="BT252" s="2">
        <v>27.9</v>
      </c>
      <c r="BU252" s="2">
        <v>0.5</v>
      </c>
      <c r="BV252" s="2">
        <v>0.6491808</v>
      </c>
      <c r="BW252" s="2">
        <v>1.8502829000000001</v>
      </c>
      <c r="BX252" s="2">
        <v>4.3721360999999996</v>
      </c>
      <c r="BY252" s="2">
        <v>2.5799072000000001</v>
      </c>
      <c r="BZ252" s="2">
        <v>1.8109664999999999</v>
      </c>
      <c r="CA252" s="2">
        <v>12.796556499999999</v>
      </c>
      <c r="CB252" s="2">
        <v>2.5166556999999998</v>
      </c>
      <c r="CC252" s="2">
        <v>0.91094900000000001</v>
      </c>
      <c r="CD252" s="2">
        <v>35</v>
      </c>
      <c r="CE252" s="2">
        <v>0.5</v>
      </c>
      <c r="CF252" s="2">
        <v>1.1421547999999999</v>
      </c>
      <c r="CG252" s="2">
        <v>1.7942864000000001</v>
      </c>
      <c r="CH252" s="2">
        <v>3.2665305</v>
      </c>
      <c r="CI252" s="2">
        <v>14.473030100000001</v>
      </c>
      <c r="CJ252" s="2">
        <v>0.86785610000000002</v>
      </c>
      <c r="CK252" s="2">
        <v>10.2106771</v>
      </c>
      <c r="CL252" s="2">
        <v>2.0361736000000001</v>
      </c>
      <c r="CM252" s="2">
        <v>0.75086940000000002</v>
      </c>
      <c r="CO252" t="str">
        <f t="shared" si="307"/>
        <v>UT_Weber0002</v>
      </c>
      <c r="CP252">
        <f t="shared" si="308"/>
        <v>38.200000000000003</v>
      </c>
      <c r="CQ252">
        <f t="shared" si="309"/>
        <v>0.5</v>
      </c>
      <c r="CR252">
        <f t="shared" si="310"/>
        <v>1.4990380999999999</v>
      </c>
      <c r="CS252">
        <f t="shared" si="311"/>
        <v>1.7871972</v>
      </c>
      <c r="CT252">
        <f t="shared" si="312"/>
        <v>4.4116521000000004</v>
      </c>
      <c r="CU252">
        <f t="shared" si="313"/>
        <v>11.846243899999999</v>
      </c>
      <c r="CV252">
        <f t="shared" si="314"/>
        <v>1.9775423000000001</v>
      </c>
      <c r="CW252">
        <f t="shared" si="315"/>
        <v>12.7597618</v>
      </c>
      <c r="CX252">
        <f t="shared" si="316"/>
        <v>2.5968925999999999</v>
      </c>
      <c r="CY252">
        <f t="shared" si="317"/>
        <v>0.8216717</v>
      </c>
      <c r="CZ252">
        <f t="shared" si="318"/>
        <v>2.1999999999999744</v>
      </c>
      <c r="DA252">
        <f t="shared" si="319"/>
        <v>0.5</v>
      </c>
      <c r="DB252">
        <f t="shared" si="320"/>
        <v>-1.7051490999999999</v>
      </c>
      <c r="DC252">
        <f t="shared" si="321"/>
        <v>-0.22588919999999968</v>
      </c>
      <c r="DD252">
        <f t="shared" si="322"/>
        <v>1.1058673999999971</v>
      </c>
      <c r="DE252">
        <f t="shared" si="323"/>
        <v>-2.1544803999999989</v>
      </c>
      <c r="DF252">
        <f t="shared" si="324"/>
        <v>-0.31130160000000062</v>
      </c>
      <c r="DG252">
        <f t="shared" si="325"/>
        <v>4.0447613000000029</v>
      </c>
      <c r="DH252">
        <f t="shared" si="326"/>
        <v>0.4547768000000012</v>
      </c>
      <c r="DI252">
        <f t="shared" si="327"/>
        <v>0.90931449999999991</v>
      </c>
      <c r="DJ252">
        <f t="shared" si="328"/>
        <v>0.20000000000000284</v>
      </c>
      <c r="DK252">
        <f t="shared" si="329"/>
        <v>0</v>
      </c>
      <c r="DL252">
        <f t="shared" si="330"/>
        <v>1.4214999999999867E-2</v>
      </c>
      <c r="DM252">
        <f t="shared" si="331"/>
        <v>0</v>
      </c>
      <c r="DN252">
        <f t="shared" si="332"/>
        <v>2.8245000000000076E-2</v>
      </c>
      <c r="DO252">
        <f t="shared" si="333"/>
        <v>0</v>
      </c>
      <c r="DP252">
        <f t="shared" si="334"/>
        <v>1.1019500000000182E-2</v>
      </c>
      <c r="DQ252">
        <f t="shared" si="335"/>
        <v>8.3896599999999211E-2</v>
      </c>
      <c r="DR252">
        <f t="shared" si="336"/>
        <v>1.7163499999999665E-2</v>
      </c>
      <c r="DS252">
        <f t="shared" si="337"/>
        <v>0</v>
      </c>
      <c r="DT252">
        <f t="shared" si="338"/>
        <v>0.5</v>
      </c>
      <c r="DU252">
        <f t="shared" si="339"/>
        <v>0</v>
      </c>
      <c r="DV252">
        <f t="shared" si="340"/>
        <v>0.39253579999999988</v>
      </c>
      <c r="DW252">
        <f t="shared" si="341"/>
        <v>6.0601000000000127E-2</v>
      </c>
      <c r="DX252">
        <f t="shared" si="342"/>
        <v>-0.44537449999999978</v>
      </c>
      <c r="DY252">
        <f t="shared" si="343"/>
        <v>2.2511491999999986</v>
      </c>
      <c r="DZ252">
        <f t="shared" si="344"/>
        <v>7.5783500000000004E-2</v>
      </c>
      <c r="EA252">
        <f t="shared" si="345"/>
        <v>-1.588450400000001</v>
      </c>
      <c r="EB252">
        <f t="shared" si="346"/>
        <v>-0.21489690000000028</v>
      </c>
      <c r="EC252">
        <f t="shared" si="347"/>
        <v>-5.1604699999999948E-2</v>
      </c>
      <c r="ED252">
        <f t="shared" si="348"/>
        <v>0.30000000000000426</v>
      </c>
      <c r="EE252">
        <f t="shared" si="349"/>
        <v>0</v>
      </c>
      <c r="EF252">
        <f t="shared" si="350"/>
        <v>5.8380000000002319E-4</v>
      </c>
      <c r="EG252">
        <f t="shared" si="351"/>
        <v>2.1559999999998247E-4</v>
      </c>
      <c r="EH252">
        <f t="shared" si="352"/>
        <v>4.1822000000000692E-2</v>
      </c>
      <c r="EI252">
        <f t="shared" si="353"/>
        <v>3.1748000000000332E-3</v>
      </c>
      <c r="EJ252">
        <f t="shared" si="354"/>
        <v>7.5391000000000208E-3</v>
      </c>
      <c r="EK252">
        <f t="shared" si="355"/>
        <v>0.13490290000000016</v>
      </c>
      <c r="EL252">
        <f t="shared" si="356"/>
        <v>2.5998599999999872E-2</v>
      </c>
      <c r="EM252">
        <f t="shared" si="357"/>
        <v>0</v>
      </c>
      <c r="EN252">
        <f t="shared" si="358"/>
        <v>5.8000000000000043</v>
      </c>
      <c r="EO252">
        <f t="shared" si="359"/>
        <v>0</v>
      </c>
      <c r="EP252">
        <f t="shared" si="360"/>
        <v>0.66959289999999994</v>
      </c>
      <c r="EQ252">
        <f t="shared" si="361"/>
        <v>0.52015950000000011</v>
      </c>
      <c r="ER252">
        <f t="shared" si="362"/>
        <v>0.68713000000000024</v>
      </c>
      <c r="ES252">
        <f t="shared" si="363"/>
        <v>1.2042093999999999</v>
      </c>
      <c r="ET252">
        <f t="shared" si="364"/>
        <v>0.63617390000000018</v>
      </c>
      <c r="EU252">
        <f t="shared" si="365"/>
        <v>1.6135129999999993</v>
      </c>
      <c r="EV252">
        <f t="shared" si="366"/>
        <v>0.42292979999999991</v>
      </c>
      <c r="EW252">
        <f t="shared" si="367"/>
        <v>1.5721500000000055E-2</v>
      </c>
      <c r="EX252">
        <f t="shared" si="368"/>
        <v>15.500000000000004</v>
      </c>
      <c r="EY252">
        <f t="shared" si="369"/>
        <v>0</v>
      </c>
      <c r="EZ252">
        <f t="shared" si="370"/>
        <v>0.53782069999999993</v>
      </c>
      <c r="FA252">
        <f t="shared" si="371"/>
        <v>1.4700574</v>
      </c>
      <c r="FB252">
        <f t="shared" si="372"/>
        <v>2.2790306000000005</v>
      </c>
      <c r="FC252">
        <f t="shared" si="373"/>
        <v>1.8203239999999994</v>
      </c>
      <c r="FD252">
        <f t="shared" si="374"/>
        <v>0.17757800000000001</v>
      </c>
      <c r="FE252">
        <f t="shared" si="375"/>
        <v>7.6670774999999995</v>
      </c>
      <c r="FF252">
        <f t="shared" si="376"/>
        <v>1.4850846999999998</v>
      </c>
      <c r="FG252">
        <f t="shared" si="377"/>
        <v>2.3910300000000051E-2</v>
      </c>
      <c r="FH252">
        <f t="shared" si="378"/>
        <v>0.20000000000000284</v>
      </c>
      <c r="FI252">
        <f t="shared" si="379"/>
        <v>0</v>
      </c>
      <c r="FJ252">
        <f t="shared" si="380"/>
        <v>0.38269839999999999</v>
      </c>
      <c r="FK252">
        <f t="shared" si="381"/>
        <v>3.2227800000000029E-2</v>
      </c>
      <c r="FL252">
        <f t="shared" si="382"/>
        <v>-0.46970599999999951</v>
      </c>
      <c r="FM252">
        <f t="shared" si="383"/>
        <v>2.0823163999999998</v>
      </c>
      <c r="FN252">
        <f t="shared" si="384"/>
        <v>0.10448790000000008</v>
      </c>
      <c r="FO252">
        <f t="shared" si="385"/>
        <v>-1.7082291000000005</v>
      </c>
      <c r="FP252">
        <f t="shared" si="386"/>
        <v>-0.2351198000000001</v>
      </c>
      <c r="FQ252">
        <f t="shared" si="387"/>
        <v>-5.7194900000000048E-2</v>
      </c>
      <c r="FR252">
        <f t="shared" si="388"/>
        <v>10.300000000000004</v>
      </c>
      <c r="FS252">
        <f t="shared" si="389"/>
        <v>0</v>
      </c>
      <c r="FT252">
        <f t="shared" si="390"/>
        <v>0.84985729999999993</v>
      </c>
      <c r="FU252">
        <f t="shared" si="391"/>
        <v>-6.3085700000000022E-2</v>
      </c>
      <c r="FV252">
        <f t="shared" si="392"/>
        <v>3.9516000000000773E-2</v>
      </c>
      <c r="FW252">
        <f t="shared" si="393"/>
        <v>9.2663367000000001</v>
      </c>
      <c r="FX252">
        <f t="shared" si="394"/>
        <v>0.16657580000000016</v>
      </c>
      <c r="FY252">
        <f t="shared" si="395"/>
        <v>-3.6794699999999736E-2</v>
      </c>
      <c r="FZ252">
        <f t="shared" si="396"/>
        <v>8.0236900000000055E-2</v>
      </c>
      <c r="GA252">
        <f t="shared" si="397"/>
        <v>-8.9277300000000004E-2</v>
      </c>
      <c r="GB252">
        <f t="shared" si="398"/>
        <v>3.2000000000000028</v>
      </c>
      <c r="GC252">
        <f t="shared" si="399"/>
        <v>0</v>
      </c>
      <c r="GD252">
        <f t="shared" si="400"/>
        <v>0.35688330000000001</v>
      </c>
      <c r="GE252">
        <f t="shared" si="401"/>
        <v>-7.0892000000000177E-3</v>
      </c>
      <c r="GF252">
        <f t="shared" si="402"/>
        <v>1.1451216000000004</v>
      </c>
      <c r="GG252">
        <f t="shared" si="403"/>
        <v>-2.6267862000000015</v>
      </c>
      <c r="GH252">
        <f t="shared" si="404"/>
        <v>1.1096862000000001</v>
      </c>
      <c r="GI252">
        <f t="shared" si="405"/>
        <v>2.5490846999999999</v>
      </c>
      <c r="GJ252">
        <f t="shared" si="406"/>
        <v>0.56071899999999975</v>
      </c>
      <c r="GK252">
        <f t="shared" si="407"/>
        <v>7.0802299999999985E-2</v>
      </c>
    </row>
    <row r="253" spans="1:193" x14ac:dyDescent="0.25">
      <c r="A253" t="s">
        <v>595</v>
      </c>
      <c r="B253">
        <v>-9</v>
      </c>
      <c r="C253">
        <v>0.5</v>
      </c>
      <c r="D253">
        <v>1.0209515</v>
      </c>
      <c r="E253">
        <v>1.6394012</v>
      </c>
      <c r="F253">
        <v>5.0393872000000002</v>
      </c>
      <c r="G253">
        <v>6.7095608999999996</v>
      </c>
      <c r="H253">
        <v>1.9489396000000001</v>
      </c>
      <c r="I253">
        <v>14.914237</v>
      </c>
      <c r="J253">
        <v>2.9203146000000002</v>
      </c>
      <c r="K253">
        <v>0.87387510000000002</v>
      </c>
      <c r="L253" s="2">
        <v>-9</v>
      </c>
      <c r="M253" s="2">
        <v>0.5</v>
      </c>
      <c r="N253" s="2">
        <v>1.0171281999999999</v>
      </c>
      <c r="O253" s="2">
        <v>1.6394012</v>
      </c>
      <c r="P253" s="2">
        <v>5.0108829000000004</v>
      </c>
      <c r="Q253" s="2">
        <v>6.7095608999999996</v>
      </c>
      <c r="R253" s="2">
        <v>1.9392836</v>
      </c>
      <c r="S253" s="2">
        <v>14.8281469</v>
      </c>
      <c r="T253" s="2">
        <v>2.9035711000000002</v>
      </c>
      <c r="U253" s="2">
        <v>0.87387510000000002</v>
      </c>
      <c r="V253" s="2">
        <v>-9</v>
      </c>
      <c r="W253" s="2">
        <v>0.5</v>
      </c>
      <c r="X253" s="2">
        <v>1.0174038000000001</v>
      </c>
      <c r="Y253" s="2">
        <v>1.6244286999999999</v>
      </c>
      <c r="Z253" s="2">
        <v>5.0277567000000003</v>
      </c>
      <c r="AA253" s="2">
        <v>6.6427231000000004</v>
      </c>
      <c r="AB253" s="2">
        <v>1.9430670999999999</v>
      </c>
      <c r="AC253" s="2">
        <v>14.8815136</v>
      </c>
      <c r="AD253" s="2">
        <v>2.913789</v>
      </c>
      <c r="AE253" s="2">
        <v>0.87387510000000002</v>
      </c>
      <c r="AF253" s="2">
        <v>-9</v>
      </c>
      <c r="AG253" s="2">
        <v>0.5</v>
      </c>
      <c r="AH253" s="2">
        <v>1.0206565999999999</v>
      </c>
      <c r="AI253" s="2">
        <v>1.6392371999999999</v>
      </c>
      <c r="AJ253" s="2">
        <v>5.0058432000000002</v>
      </c>
      <c r="AK253" s="2">
        <v>6.7079797000000001</v>
      </c>
      <c r="AL253" s="2">
        <v>1.9439021000000001</v>
      </c>
      <c r="AM253" s="2">
        <v>14.8049059</v>
      </c>
      <c r="AN253" s="2">
        <v>2.8995638000000001</v>
      </c>
      <c r="AO253" s="2">
        <v>0.87387510000000002</v>
      </c>
      <c r="AP253" s="2">
        <v>-9</v>
      </c>
      <c r="AQ253" s="2">
        <v>0.5</v>
      </c>
      <c r="AR253" s="2">
        <v>0.99411119999999997</v>
      </c>
      <c r="AS253" s="2">
        <v>1.5032649</v>
      </c>
      <c r="AT253" s="2">
        <v>3.8919655999999998</v>
      </c>
      <c r="AU253" s="2">
        <v>6.5574279000000004</v>
      </c>
      <c r="AV253" s="2">
        <v>1.4398782000000001</v>
      </c>
      <c r="AW253" s="2">
        <v>11.600939800000001</v>
      </c>
      <c r="AX253" s="2">
        <v>2.2660130999999999</v>
      </c>
      <c r="AY253" s="2">
        <v>0.87387510000000002</v>
      </c>
      <c r="AZ253" s="2">
        <v>-9</v>
      </c>
      <c r="BA253" s="2">
        <v>0.5</v>
      </c>
      <c r="BB253" s="2">
        <v>1.9125314</v>
      </c>
      <c r="BC253" s="2">
        <v>0.3518656</v>
      </c>
      <c r="BD253" s="2">
        <v>1.1206446999999999</v>
      </c>
      <c r="BE253" s="2">
        <v>11.836708099999999</v>
      </c>
      <c r="BF253" s="2">
        <v>1.5722898999999999</v>
      </c>
      <c r="BG253" s="2">
        <v>2.0155444</v>
      </c>
      <c r="BH253" s="2">
        <v>0.73824869999999998</v>
      </c>
      <c r="BI253" s="2">
        <v>0.44231969999999998</v>
      </c>
      <c r="BJ253" s="2">
        <v>-9</v>
      </c>
      <c r="BK253" s="2">
        <v>0.5</v>
      </c>
      <c r="BL253" s="2">
        <v>1.0203865000000001</v>
      </c>
      <c r="BM253" s="2">
        <v>1.637615</v>
      </c>
      <c r="BN253" s="2">
        <v>5.0205431000000003</v>
      </c>
      <c r="BO253" s="2">
        <v>6.7048167999999997</v>
      </c>
      <c r="BP253" s="2">
        <v>1.9145603</v>
      </c>
      <c r="BQ253" s="2">
        <v>14.8924637</v>
      </c>
      <c r="BR253" s="2">
        <v>2.9137635</v>
      </c>
      <c r="BS253" s="2">
        <v>0.87387510000000002</v>
      </c>
      <c r="BT253" s="2">
        <v>-9</v>
      </c>
      <c r="BU253" s="2">
        <v>0.5</v>
      </c>
      <c r="BV253" s="2">
        <v>0.5247058</v>
      </c>
      <c r="BW253" s="2">
        <v>1.4403973999999999</v>
      </c>
      <c r="BX253" s="2">
        <v>4.4971088999999997</v>
      </c>
      <c r="BY253" s="2">
        <v>2.0339618000000002</v>
      </c>
      <c r="BZ253" s="2">
        <v>1.7978612</v>
      </c>
      <c r="CA253" s="2">
        <v>13.235356299999999</v>
      </c>
      <c r="CB253" s="2">
        <v>2.5964792000000001</v>
      </c>
      <c r="CC253" s="2">
        <v>0.87387510000000002</v>
      </c>
      <c r="CD253" s="2">
        <v>-9</v>
      </c>
      <c r="CE253" s="2">
        <v>0.5</v>
      </c>
      <c r="CF253" s="2">
        <v>0.53179430000000005</v>
      </c>
      <c r="CG253" s="2">
        <v>1.6035154</v>
      </c>
      <c r="CH253" s="2">
        <v>4.5068140000000003</v>
      </c>
      <c r="CI253" s="2">
        <v>6.5669136000000004</v>
      </c>
      <c r="CJ253" s="2">
        <v>0.80864919999999996</v>
      </c>
      <c r="CK253" s="2">
        <v>14.518928499999999</v>
      </c>
      <c r="CL253" s="2">
        <v>2.7591958000000001</v>
      </c>
      <c r="CM253" s="2">
        <v>0.87387510000000002</v>
      </c>
      <c r="CO253" t="str">
        <f t="shared" si="307"/>
        <v>UT_Weber0007</v>
      </c>
      <c r="CP253" t="e">
        <f t="shared" si="308"/>
        <v>#N/A</v>
      </c>
      <c r="CQ253" t="e">
        <f t="shared" si="309"/>
        <v>#N/A</v>
      </c>
      <c r="CR253" t="e">
        <f t="shared" si="310"/>
        <v>#N/A</v>
      </c>
      <c r="CS253" t="e">
        <f t="shared" si="311"/>
        <v>#N/A</v>
      </c>
      <c r="CT253" t="e">
        <f t="shared" si="312"/>
        <v>#N/A</v>
      </c>
      <c r="CU253" t="e">
        <f t="shared" si="313"/>
        <v>#N/A</v>
      </c>
      <c r="CV253" t="e">
        <f t="shared" si="314"/>
        <v>#N/A</v>
      </c>
      <c r="CW253" t="e">
        <f t="shared" si="315"/>
        <v>#N/A</v>
      </c>
      <c r="CX253" t="e">
        <f t="shared" si="316"/>
        <v>#N/A</v>
      </c>
      <c r="CY253" t="e">
        <f t="shared" si="317"/>
        <v>#N/A</v>
      </c>
      <c r="CZ253" t="e">
        <f t="shared" si="318"/>
        <v>#N/A</v>
      </c>
      <c r="DA253" t="e">
        <f t="shared" si="319"/>
        <v>#N/A</v>
      </c>
      <c r="DB253" t="e">
        <f t="shared" si="320"/>
        <v>#N/A</v>
      </c>
      <c r="DC253" t="e">
        <f t="shared" si="321"/>
        <v>#N/A</v>
      </c>
      <c r="DD253" t="e">
        <f t="shared" si="322"/>
        <v>#N/A</v>
      </c>
      <c r="DE253" t="e">
        <f t="shared" si="323"/>
        <v>#N/A</v>
      </c>
      <c r="DF253" t="e">
        <f t="shared" si="324"/>
        <v>#N/A</v>
      </c>
      <c r="DG253" t="e">
        <f t="shared" si="325"/>
        <v>#N/A</v>
      </c>
      <c r="DH253" t="e">
        <f t="shared" si="326"/>
        <v>#N/A</v>
      </c>
      <c r="DI253" t="e">
        <f t="shared" si="327"/>
        <v>#N/A</v>
      </c>
      <c r="DJ253" t="e">
        <f t="shared" si="328"/>
        <v>#N/A</v>
      </c>
      <c r="DK253" t="e">
        <f t="shared" si="329"/>
        <v>#N/A</v>
      </c>
      <c r="DL253" t="e">
        <f t="shared" si="330"/>
        <v>#N/A</v>
      </c>
      <c r="DM253" t="e">
        <f t="shared" si="331"/>
        <v>#N/A</v>
      </c>
      <c r="DN253" t="e">
        <f t="shared" si="332"/>
        <v>#N/A</v>
      </c>
      <c r="DO253" t="e">
        <f t="shared" si="333"/>
        <v>#N/A</v>
      </c>
      <c r="DP253" t="e">
        <f t="shared" si="334"/>
        <v>#N/A</v>
      </c>
      <c r="DQ253" t="e">
        <f t="shared" si="335"/>
        <v>#N/A</v>
      </c>
      <c r="DR253" t="e">
        <f t="shared" si="336"/>
        <v>#N/A</v>
      </c>
      <c r="DS253" t="e">
        <f t="shared" si="337"/>
        <v>#N/A</v>
      </c>
      <c r="DT253" t="e">
        <f t="shared" si="338"/>
        <v>#N/A</v>
      </c>
      <c r="DU253" t="e">
        <f t="shared" si="339"/>
        <v>#N/A</v>
      </c>
      <c r="DV253" t="e">
        <f t="shared" si="340"/>
        <v>#N/A</v>
      </c>
      <c r="DW253" t="e">
        <f t="shared" si="341"/>
        <v>#N/A</v>
      </c>
      <c r="DX253" t="e">
        <f t="shared" si="342"/>
        <v>#N/A</v>
      </c>
      <c r="DY253" t="e">
        <f t="shared" si="343"/>
        <v>#N/A</v>
      </c>
      <c r="DZ253" t="e">
        <f t="shared" si="344"/>
        <v>#N/A</v>
      </c>
      <c r="EA253" t="e">
        <f t="shared" si="345"/>
        <v>#N/A</v>
      </c>
      <c r="EB253" t="e">
        <f t="shared" si="346"/>
        <v>#N/A</v>
      </c>
      <c r="EC253" t="e">
        <f t="shared" si="347"/>
        <v>#N/A</v>
      </c>
      <c r="ED253" t="e">
        <f t="shared" si="348"/>
        <v>#N/A</v>
      </c>
      <c r="EE253" t="e">
        <f t="shared" si="349"/>
        <v>#N/A</v>
      </c>
      <c r="EF253" t="e">
        <f t="shared" si="350"/>
        <v>#N/A</v>
      </c>
      <c r="EG253" t="e">
        <f t="shared" si="351"/>
        <v>#N/A</v>
      </c>
      <c r="EH253" t="e">
        <f t="shared" si="352"/>
        <v>#N/A</v>
      </c>
      <c r="EI253" t="e">
        <f t="shared" si="353"/>
        <v>#N/A</v>
      </c>
      <c r="EJ253" t="e">
        <f t="shared" si="354"/>
        <v>#N/A</v>
      </c>
      <c r="EK253" t="e">
        <f t="shared" si="355"/>
        <v>#N/A</v>
      </c>
      <c r="EL253" t="e">
        <f t="shared" si="356"/>
        <v>#N/A</v>
      </c>
      <c r="EM253" t="e">
        <f t="shared" si="357"/>
        <v>#N/A</v>
      </c>
      <c r="EN253" t="e">
        <f t="shared" si="358"/>
        <v>#N/A</v>
      </c>
      <c r="EO253" t="e">
        <f t="shared" si="359"/>
        <v>#N/A</v>
      </c>
      <c r="EP253" t="e">
        <f t="shared" si="360"/>
        <v>#N/A</v>
      </c>
      <c r="EQ253" t="e">
        <f t="shared" si="361"/>
        <v>#N/A</v>
      </c>
      <c r="ER253" t="e">
        <f t="shared" si="362"/>
        <v>#N/A</v>
      </c>
      <c r="ES253" t="e">
        <f t="shared" si="363"/>
        <v>#N/A</v>
      </c>
      <c r="ET253" t="e">
        <f t="shared" si="364"/>
        <v>#N/A</v>
      </c>
      <c r="EU253" t="e">
        <f t="shared" si="365"/>
        <v>#N/A</v>
      </c>
      <c r="EV253" t="e">
        <f t="shared" si="366"/>
        <v>#N/A</v>
      </c>
      <c r="EW253" t="e">
        <f t="shared" si="367"/>
        <v>#N/A</v>
      </c>
      <c r="EX253" t="e">
        <f t="shared" si="368"/>
        <v>#N/A</v>
      </c>
      <c r="EY253" t="e">
        <f t="shared" si="369"/>
        <v>#N/A</v>
      </c>
      <c r="EZ253" t="e">
        <f t="shared" si="370"/>
        <v>#N/A</v>
      </c>
      <c r="FA253" t="e">
        <f t="shared" si="371"/>
        <v>#N/A</v>
      </c>
      <c r="FB253" t="e">
        <f t="shared" si="372"/>
        <v>#N/A</v>
      </c>
      <c r="FC253" t="e">
        <f t="shared" si="373"/>
        <v>#N/A</v>
      </c>
      <c r="FD253" t="e">
        <f t="shared" si="374"/>
        <v>#N/A</v>
      </c>
      <c r="FE253" t="e">
        <f t="shared" si="375"/>
        <v>#N/A</v>
      </c>
      <c r="FF253" t="e">
        <f t="shared" si="376"/>
        <v>#N/A</v>
      </c>
      <c r="FG253" t="e">
        <f t="shared" si="377"/>
        <v>#N/A</v>
      </c>
      <c r="FH253" t="e">
        <f t="shared" si="378"/>
        <v>#N/A</v>
      </c>
      <c r="FI253" t="e">
        <f t="shared" si="379"/>
        <v>#N/A</v>
      </c>
      <c r="FJ253" t="e">
        <f t="shared" si="380"/>
        <v>#N/A</v>
      </c>
      <c r="FK253" t="e">
        <f t="shared" si="381"/>
        <v>#N/A</v>
      </c>
      <c r="FL253" t="e">
        <f t="shared" si="382"/>
        <v>#N/A</v>
      </c>
      <c r="FM253" t="e">
        <f t="shared" si="383"/>
        <v>#N/A</v>
      </c>
      <c r="FN253" t="e">
        <f t="shared" si="384"/>
        <v>#N/A</v>
      </c>
      <c r="FO253" t="e">
        <f t="shared" si="385"/>
        <v>#N/A</v>
      </c>
      <c r="FP253" t="e">
        <f t="shared" si="386"/>
        <v>#N/A</v>
      </c>
      <c r="FQ253" t="e">
        <f t="shared" si="387"/>
        <v>#N/A</v>
      </c>
      <c r="FR253" t="e">
        <f t="shared" si="388"/>
        <v>#N/A</v>
      </c>
      <c r="FS253" t="e">
        <f t="shared" si="389"/>
        <v>#N/A</v>
      </c>
      <c r="FT253" t="e">
        <f t="shared" si="390"/>
        <v>#N/A</v>
      </c>
      <c r="FU253" t="e">
        <f t="shared" si="391"/>
        <v>#N/A</v>
      </c>
      <c r="FV253" t="e">
        <f t="shared" si="392"/>
        <v>#N/A</v>
      </c>
      <c r="FW253" t="e">
        <f t="shared" si="393"/>
        <v>#N/A</v>
      </c>
      <c r="FX253" t="e">
        <f t="shared" si="394"/>
        <v>#N/A</v>
      </c>
      <c r="FY253" t="e">
        <f t="shared" si="395"/>
        <v>#N/A</v>
      </c>
      <c r="FZ253" t="e">
        <f t="shared" si="396"/>
        <v>#N/A</v>
      </c>
      <c r="GA253" t="e">
        <f t="shared" si="397"/>
        <v>#N/A</v>
      </c>
      <c r="GB253" t="e">
        <f t="shared" si="398"/>
        <v>#N/A</v>
      </c>
      <c r="GC253" t="e">
        <f t="shared" si="399"/>
        <v>#N/A</v>
      </c>
      <c r="GD253" t="e">
        <f t="shared" si="400"/>
        <v>#N/A</v>
      </c>
      <c r="GE253" t="e">
        <f t="shared" si="401"/>
        <v>#N/A</v>
      </c>
      <c r="GF253" t="e">
        <f t="shared" si="402"/>
        <v>#N/A</v>
      </c>
      <c r="GG253" t="e">
        <f t="shared" si="403"/>
        <v>#N/A</v>
      </c>
      <c r="GH253" t="e">
        <f t="shared" si="404"/>
        <v>#N/A</v>
      </c>
      <c r="GI253" t="e">
        <f t="shared" si="405"/>
        <v>#N/A</v>
      </c>
      <c r="GJ253" t="e">
        <f t="shared" si="406"/>
        <v>#N/A</v>
      </c>
      <c r="GK253" t="e">
        <f t="shared" si="407"/>
        <v>#N/A</v>
      </c>
    </row>
    <row r="254" spans="1:193" x14ac:dyDescent="0.25">
      <c r="A254" t="s">
        <v>596</v>
      </c>
      <c r="B254">
        <v>35.799999999999997</v>
      </c>
      <c r="C254">
        <v>0.5</v>
      </c>
      <c r="D254">
        <v>0.89181759999999999</v>
      </c>
      <c r="E254">
        <v>1.4256302999999999</v>
      </c>
      <c r="F254">
        <v>4.2029680999999997</v>
      </c>
      <c r="G254">
        <v>11.766139000000001</v>
      </c>
      <c r="H254">
        <v>1.7118613</v>
      </c>
      <c r="I254">
        <v>12.3332233</v>
      </c>
      <c r="J254">
        <v>2.4224967999999998</v>
      </c>
      <c r="K254">
        <v>0.62364039999999998</v>
      </c>
      <c r="L254" s="2">
        <v>35.700000000000003</v>
      </c>
      <c r="M254" s="2">
        <v>0.5</v>
      </c>
      <c r="N254" s="2">
        <v>0.88835609999999998</v>
      </c>
      <c r="O254" s="2">
        <v>1.4256302999999999</v>
      </c>
      <c r="P254" s="2">
        <v>4.1786399000000003</v>
      </c>
      <c r="Q254" s="2">
        <v>11.766139000000001</v>
      </c>
      <c r="R254" s="2">
        <v>1.7041392</v>
      </c>
      <c r="S254" s="2">
        <v>12.259073300000001</v>
      </c>
      <c r="T254" s="2">
        <v>2.4081187000000002</v>
      </c>
      <c r="U254" s="2">
        <v>0.62364039999999998</v>
      </c>
      <c r="V254" s="2">
        <v>35.700000000000003</v>
      </c>
      <c r="W254" s="2">
        <v>0.5</v>
      </c>
      <c r="X254" s="2">
        <v>0.88817009999999996</v>
      </c>
      <c r="Y254" s="2">
        <v>1.4069518999999999</v>
      </c>
      <c r="Z254" s="2">
        <v>4.1904702</v>
      </c>
      <c r="AA254" s="2">
        <v>11.680429500000001</v>
      </c>
      <c r="AB254" s="2">
        <v>1.7055354</v>
      </c>
      <c r="AC254" s="2">
        <v>12.2980442</v>
      </c>
      <c r="AD254" s="2">
        <v>2.4154751000000001</v>
      </c>
      <c r="AE254" s="2">
        <v>0.62364039999999998</v>
      </c>
      <c r="AF254" s="2">
        <v>35.700000000000003</v>
      </c>
      <c r="AG254" s="2">
        <v>0.5</v>
      </c>
      <c r="AH254" s="2">
        <v>0.89153179999999999</v>
      </c>
      <c r="AI254" s="2">
        <v>1.4254878</v>
      </c>
      <c r="AJ254" s="2">
        <v>4.1686133999999999</v>
      </c>
      <c r="AK254" s="2">
        <v>11.7638588</v>
      </c>
      <c r="AL254" s="2">
        <v>1.7067022000000001</v>
      </c>
      <c r="AM254" s="2">
        <v>12.221227600000001</v>
      </c>
      <c r="AN254" s="2">
        <v>2.4012432000000001</v>
      </c>
      <c r="AO254" s="2">
        <v>0.62364039999999998</v>
      </c>
      <c r="AP254" s="2">
        <v>30.6</v>
      </c>
      <c r="AQ254" s="2">
        <v>0.5</v>
      </c>
      <c r="AR254" s="2">
        <v>0.86840620000000002</v>
      </c>
      <c r="AS254" s="2">
        <v>1.3084929000000001</v>
      </c>
      <c r="AT254" s="2">
        <v>3.2311288999999999</v>
      </c>
      <c r="AU254" s="2">
        <v>11.5056639</v>
      </c>
      <c r="AV254" s="2">
        <v>1.3150090000000001</v>
      </c>
      <c r="AW254" s="2">
        <v>9.4826297999999998</v>
      </c>
      <c r="AX254" s="2">
        <v>1.8625143</v>
      </c>
      <c r="AY254" s="2">
        <v>0.62364039999999998</v>
      </c>
      <c r="AZ254" s="2">
        <v>22.2</v>
      </c>
      <c r="BA254" s="2">
        <v>0.5</v>
      </c>
      <c r="BB254" s="2">
        <v>1.8173968</v>
      </c>
      <c r="BC254" s="2">
        <v>0.4844485</v>
      </c>
      <c r="BD254" s="2">
        <v>1.7029003</v>
      </c>
      <c r="BE254" s="2">
        <v>10.7044029</v>
      </c>
      <c r="BF254" s="2">
        <v>1.9203053999999999</v>
      </c>
      <c r="BG254" s="2">
        <v>3.5574626999999999</v>
      </c>
      <c r="BH254" s="2">
        <v>0.99695129999999998</v>
      </c>
      <c r="BI254" s="2">
        <v>0.57950869999999999</v>
      </c>
      <c r="BJ254" s="2">
        <v>35.700000000000003</v>
      </c>
      <c r="BK254" s="2">
        <v>0.5</v>
      </c>
      <c r="BL254" s="2">
        <v>0.89120690000000002</v>
      </c>
      <c r="BM254" s="2">
        <v>1.4234093000000001</v>
      </c>
      <c r="BN254" s="2">
        <v>4.1828804000000002</v>
      </c>
      <c r="BO254" s="2">
        <v>11.757436800000001</v>
      </c>
      <c r="BP254" s="2">
        <v>1.6752365</v>
      </c>
      <c r="BQ254" s="2">
        <v>12.3097887</v>
      </c>
      <c r="BR254" s="2">
        <v>2.4154133999999998</v>
      </c>
      <c r="BS254" s="2">
        <v>0.62364039999999998</v>
      </c>
      <c r="BT254" s="2">
        <v>24.3</v>
      </c>
      <c r="BU254" s="2">
        <v>0.5</v>
      </c>
      <c r="BV254" s="2">
        <v>0.4529453</v>
      </c>
      <c r="BW254" s="2">
        <v>1.2883203000000001</v>
      </c>
      <c r="BX254" s="2">
        <v>3.6898588999999999</v>
      </c>
      <c r="BY254" s="2">
        <v>3.3785443000000002</v>
      </c>
      <c r="BZ254" s="2">
        <v>1.5462898</v>
      </c>
      <c r="CA254" s="2">
        <v>10.7746534</v>
      </c>
      <c r="CB254" s="2">
        <v>2.1201862999999999</v>
      </c>
      <c r="CC254" s="2">
        <v>0.62180299999999999</v>
      </c>
      <c r="CD254" s="2">
        <v>33</v>
      </c>
      <c r="CE254" s="2">
        <v>0.5</v>
      </c>
      <c r="CF254" s="2">
        <v>0.47315370000000001</v>
      </c>
      <c r="CG254" s="2">
        <v>1.3863688999999999</v>
      </c>
      <c r="CH254" s="2">
        <v>3.7096162000000001</v>
      </c>
      <c r="CI254" s="2">
        <v>11.4285994</v>
      </c>
      <c r="CJ254" s="2">
        <v>0.63542310000000002</v>
      </c>
      <c r="CK254" s="2">
        <v>11.990406</v>
      </c>
      <c r="CL254" s="2">
        <v>2.2761312</v>
      </c>
      <c r="CM254" s="2">
        <v>0.62364039999999998</v>
      </c>
      <c r="CO254" t="str">
        <f t="shared" si="307"/>
        <v>UT_Weber1003</v>
      </c>
      <c r="CP254">
        <f t="shared" si="308"/>
        <v>35.799999999999997</v>
      </c>
      <c r="CQ254">
        <f t="shared" si="309"/>
        <v>0.5</v>
      </c>
      <c r="CR254">
        <f t="shared" si="310"/>
        <v>0.89181759999999999</v>
      </c>
      <c r="CS254">
        <f t="shared" si="311"/>
        <v>1.4256302999999999</v>
      </c>
      <c r="CT254">
        <f t="shared" si="312"/>
        <v>4.2029680999999997</v>
      </c>
      <c r="CU254">
        <f t="shared" si="313"/>
        <v>11.766139000000001</v>
      </c>
      <c r="CV254">
        <f t="shared" si="314"/>
        <v>1.7118613</v>
      </c>
      <c r="CW254">
        <f t="shared" si="315"/>
        <v>12.3332233</v>
      </c>
      <c r="CX254">
        <f t="shared" si="316"/>
        <v>2.4224967999999998</v>
      </c>
      <c r="CY254">
        <f t="shared" si="317"/>
        <v>0.62364039999999998</v>
      </c>
      <c r="CZ254">
        <f t="shared" si="318"/>
        <v>2.3000000000000327</v>
      </c>
      <c r="DA254">
        <f t="shared" si="319"/>
        <v>0.5</v>
      </c>
      <c r="DB254">
        <f t="shared" si="320"/>
        <v>0.92844370000000009</v>
      </c>
      <c r="DC254">
        <f t="shared" si="321"/>
        <v>0.16969780000000068</v>
      </c>
      <c r="DD254">
        <f t="shared" si="322"/>
        <v>-0.36666849999999673</v>
      </c>
      <c r="DE254">
        <f t="shared" si="323"/>
        <v>1.6221015999999953</v>
      </c>
      <c r="DF254">
        <f t="shared" si="324"/>
        <v>0.22561149999999985</v>
      </c>
      <c r="DG254">
        <f t="shared" si="325"/>
        <v>-1.4392773999999999</v>
      </c>
      <c r="DH254">
        <f t="shared" si="326"/>
        <v>-6.1444099999998336E-2</v>
      </c>
      <c r="DI254">
        <f t="shared" si="327"/>
        <v>0.5776713</v>
      </c>
      <c r="DJ254">
        <f t="shared" si="328"/>
        <v>9.9999999999994316E-2</v>
      </c>
      <c r="DK254">
        <f t="shared" si="329"/>
        <v>0</v>
      </c>
      <c r="DL254">
        <f t="shared" si="330"/>
        <v>3.4615000000000062E-3</v>
      </c>
      <c r="DM254">
        <f t="shared" si="331"/>
        <v>0</v>
      </c>
      <c r="DN254">
        <f t="shared" si="332"/>
        <v>2.4328199999999356E-2</v>
      </c>
      <c r="DO254">
        <f t="shared" si="333"/>
        <v>0</v>
      </c>
      <c r="DP254">
        <f t="shared" si="334"/>
        <v>7.722100000000065E-3</v>
      </c>
      <c r="DQ254">
        <f t="shared" si="335"/>
        <v>7.4149999999999494E-2</v>
      </c>
      <c r="DR254">
        <f t="shared" si="336"/>
        <v>1.4378099999999616E-2</v>
      </c>
      <c r="DS254">
        <f t="shared" si="337"/>
        <v>0</v>
      </c>
      <c r="DT254">
        <f t="shared" si="338"/>
        <v>9.9999999999994316E-2</v>
      </c>
      <c r="DU254">
        <f t="shared" si="339"/>
        <v>0</v>
      </c>
      <c r="DV254">
        <f t="shared" si="340"/>
        <v>3.6475000000000257E-3</v>
      </c>
      <c r="DW254">
        <f t="shared" si="341"/>
        <v>1.8678399999999984E-2</v>
      </c>
      <c r="DX254">
        <f t="shared" si="342"/>
        <v>1.2497899999999618E-2</v>
      </c>
      <c r="DY254">
        <f t="shared" si="343"/>
        <v>8.5709500000000105E-2</v>
      </c>
      <c r="DZ254">
        <f t="shared" si="344"/>
        <v>6.3258999999999954E-3</v>
      </c>
      <c r="EA254">
        <f t="shared" si="345"/>
        <v>3.5179100000000574E-2</v>
      </c>
      <c r="EB254">
        <f t="shared" si="346"/>
        <v>7.0216999999996865E-3</v>
      </c>
      <c r="EC254">
        <f t="shared" si="347"/>
        <v>0</v>
      </c>
      <c r="ED254">
        <f t="shared" si="348"/>
        <v>9.9999999999994316E-2</v>
      </c>
      <c r="EE254">
        <f t="shared" si="349"/>
        <v>0</v>
      </c>
      <c r="EF254">
        <f t="shared" si="350"/>
        <v>2.8580000000000272E-4</v>
      </c>
      <c r="EG254">
        <f t="shared" si="351"/>
        <v>1.4249999999993435E-4</v>
      </c>
      <c r="EH254">
        <f t="shared" si="352"/>
        <v>3.4354699999999738E-2</v>
      </c>
      <c r="EI254">
        <f t="shared" si="353"/>
        <v>2.2802000000012868E-3</v>
      </c>
      <c r="EJ254">
        <f t="shared" si="354"/>
        <v>5.159099999999972E-3</v>
      </c>
      <c r="EK254">
        <f t="shared" si="355"/>
        <v>0.11199569999999959</v>
      </c>
      <c r="EL254">
        <f t="shared" si="356"/>
        <v>2.1253599999999651E-2</v>
      </c>
      <c r="EM254">
        <f t="shared" si="357"/>
        <v>0</v>
      </c>
      <c r="EN254">
        <f t="shared" si="358"/>
        <v>5.1999999999999957</v>
      </c>
      <c r="EO254">
        <f t="shared" si="359"/>
        <v>0</v>
      </c>
      <c r="EP254">
        <f t="shared" si="360"/>
        <v>2.3411399999999971E-2</v>
      </c>
      <c r="EQ254">
        <f t="shared" si="361"/>
        <v>0.11713739999999984</v>
      </c>
      <c r="ER254">
        <f t="shared" si="362"/>
        <v>0.97183919999999979</v>
      </c>
      <c r="ES254">
        <f t="shared" si="363"/>
        <v>0.26047510000000074</v>
      </c>
      <c r="ET254">
        <f t="shared" si="364"/>
        <v>0.39685229999999994</v>
      </c>
      <c r="EU254">
        <f t="shared" si="365"/>
        <v>2.8505935000000004</v>
      </c>
      <c r="EV254">
        <f t="shared" si="366"/>
        <v>0.55998249999999983</v>
      </c>
      <c r="EW254">
        <f t="shared" si="367"/>
        <v>0</v>
      </c>
      <c r="EX254">
        <f t="shared" si="368"/>
        <v>13.599999999999998</v>
      </c>
      <c r="EY254">
        <f t="shared" si="369"/>
        <v>0</v>
      </c>
      <c r="EZ254">
        <f t="shared" si="370"/>
        <v>-0.92557920000000005</v>
      </c>
      <c r="FA254">
        <f t="shared" si="371"/>
        <v>0.94118179999999985</v>
      </c>
      <c r="FB254">
        <f t="shared" si="372"/>
        <v>2.5000677999999996</v>
      </c>
      <c r="FC254">
        <f t="shared" si="373"/>
        <v>1.061736100000001</v>
      </c>
      <c r="FD254">
        <f t="shared" si="374"/>
        <v>-0.20844409999999991</v>
      </c>
      <c r="FE254">
        <f t="shared" si="375"/>
        <v>8.7757605999999999</v>
      </c>
      <c r="FF254">
        <f t="shared" si="376"/>
        <v>1.4255454999999997</v>
      </c>
      <c r="FG254">
        <f t="shared" si="377"/>
        <v>4.4131699999999996E-2</v>
      </c>
      <c r="FH254">
        <f t="shared" si="378"/>
        <v>9.9999999999994316E-2</v>
      </c>
      <c r="FI254">
        <f t="shared" si="379"/>
        <v>0</v>
      </c>
      <c r="FJ254">
        <f t="shared" si="380"/>
        <v>6.1069999999996405E-4</v>
      </c>
      <c r="FK254">
        <f t="shared" si="381"/>
        <v>2.2209999999998065E-3</v>
      </c>
      <c r="FL254">
        <f t="shared" si="382"/>
        <v>2.0087699999999487E-2</v>
      </c>
      <c r="FM254">
        <f t="shared" si="383"/>
        <v>8.7022000000001043E-3</v>
      </c>
      <c r="FN254">
        <f t="shared" si="384"/>
        <v>3.6624800000000013E-2</v>
      </c>
      <c r="FO254">
        <f t="shared" si="385"/>
        <v>2.3434599999999861E-2</v>
      </c>
      <c r="FP254">
        <f t="shared" si="386"/>
        <v>7.0833999999999619E-3</v>
      </c>
      <c r="FQ254">
        <f t="shared" si="387"/>
        <v>0</v>
      </c>
      <c r="FR254">
        <f t="shared" si="388"/>
        <v>11.499999999999996</v>
      </c>
      <c r="FS254">
        <f t="shared" si="389"/>
        <v>0</v>
      </c>
      <c r="FT254">
        <f t="shared" si="390"/>
        <v>0.43887229999999999</v>
      </c>
      <c r="FU254">
        <f t="shared" si="391"/>
        <v>0.13730999999999982</v>
      </c>
      <c r="FV254">
        <f t="shared" si="392"/>
        <v>0.51310919999999971</v>
      </c>
      <c r="FW254">
        <f t="shared" si="393"/>
        <v>8.3875947000000011</v>
      </c>
      <c r="FX254">
        <f t="shared" si="394"/>
        <v>0.16557149999999998</v>
      </c>
      <c r="FY254">
        <f t="shared" si="395"/>
        <v>1.5585699000000002</v>
      </c>
      <c r="FZ254">
        <f t="shared" si="396"/>
        <v>0.30231049999999993</v>
      </c>
      <c r="GA254">
        <f t="shared" si="397"/>
        <v>1.837399999999989E-3</v>
      </c>
      <c r="GB254">
        <f t="shared" si="398"/>
        <v>2.7999999999999972</v>
      </c>
      <c r="GC254">
        <f t="shared" si="399"/>
        <v>0</v>
      </c>
      <c r="GD254">
        <f t="shared" si="400"/>
        <v>0.41866389999999998</v>
      </c>
      <c r="GE254">
        <f t="shared" si="401"/>
        <v>3.9261400000000002E-2</v>
      </c>
      <c r="GF254">
        <f t="shared" si="402"/>
        <v>0.49335189999999951</v>
      </c>
      <c r="GG254">
        <f t="shared" si="403"/>
        <v>0.33753960000000127</v>
      </c>
      <c r="GH254">
        <f t="shared" si="404"/>
        <v>1.0764382000000001</v>
      </c>
      <c r="GI254">
        <f t="shared" si="405"/>
        <v>0.3428173000000001</v>
      </c>
      <c r="GJ254">
        <f t="shared" si="406"/>
        <v>0.14636559999999976</v>
      </c>
      <c r="GK254">
        <f t="shared" si="407"/>
        <v>0</v>
      </c>
    </row>
    <row r="255" spans="1:193" x14ac:dyDescent="0.25">
      <c r="A255" t="s">
        <v>597</v>
      </c>
      <c r="B255">
        <v>27.3</v>
      </c>
      <c r="C255">
        <v>0.5</v>
      </c>
      <c r="D255">
        <v>0.69888629999999996</v>
      </c>
      <c r="E255">
        <v>2.2322202</v>
      </c>
      <c r="F255">
        <v>0.52794419999999997</v>
      </c>
      <c r="G255">
        <v>21.493331900000001</v>
      </c>
      <c r="H255">
        <v>1.0015756</v>
      </c>
      <c r="I255">
        <v>0.52628580000000003</v>
      </c>
      <c r="J255">
        <v>0.3203685</v>
      </c>
      <c r="K255">
        <v>6.6052700000000006E-2</v>
      </c>
      <c r="L255" s="2">
        <v>27.3</v>
      </c>
      <c r="M255" s="2">
        <v>0.5</v>
      </c>
      <c r="N255" s="2">
        <v>0.69821719999999998</v>
      </c>
      <c r="O255" s="2">
        <v>2.2322202</v>
      </c>
      <c r="P255" s="2">
        <v>0.5146461</v>
      </c>
      <c r="Q255" s="2">
        <v>21.493331900000001</v>
      </c>
      <c r="R255" s="2">
        <v>0.9689894</v>
      </c>
      <c r="S255" s="2">
        <v>0.52253179999999999</v>
      </c>
      <c r="T255" s="2">
        <v>0.30968679999999998</v>
      </c>
      <c r="U255" s="2">
        <v>6.6052700000000006E-2</v>
      </c>
      <c r="V255" s="2">
        <v>24.7</v>
      </c>
      <c r="W255" s="2">
        <v>0.5</v>
      </c>
      <c r="X255" s="2">
        <v>0.53569230000000001</v>
      </c>
      <c r="Y255" s="2">
        <v>1.8616474000000001</v>
      </c>
      <c r="Z255" s="2">
        <v>0.5536046</v>
      </c>
      <c r="AA255" s="2">
        <v>19.242853199999999</v>
      </c>
      <c r="AB255" s="2">
        <v>0.89168040000000004</v>
      </c>
      <c r="AC255" s="2">
        <v>0.7563645</v>
      </c>
      <c r="AD255" s="2">
        <v>0.2934349</v>
      </c>
      <c r="AE255" s="2">
        <v>8.2356399999999996E-2</v>
      </c>
      <c r="AF255" s="2">
        <v>27.3</v>
      </c>
      <c r="AG255" s="2">
        <v>0.5</v>
      </c>
      <c r="AH255" s="2">
        <v>0.6988164</v>
      </c>
      <c r="AI255" s="2">
        <v>2.2320364000000001</v>
      </c>
      <c r="AJ255" s="2">
        <v>0.52789129999999995</v>
      </c>
      <c r="AK255" s="2">
        <v>21.491645800000001</v>
      </c>
      <c r="AL255" s="2">
        <v>1.001495</v>
      </c>
      <c r="AM255" s="2">
        <v>0.52620389999999995</v>
      </c>
      <c r="AN255" s="2">
        <v>0.32034220000000002</v>
      </c>
      <c r="AO255" s="2">
        <v>6.6052700000000006E-2</v>
      </c>
      <c r="AP255" s="2">
        <v>25.8</v>
      </c>
      <c r="AQ255" s="2">
        <v>0.5</v>
      </c>
      <c r="AR255" s="2">
        <v>0.64440739999999996</v>
      </c>
      <c r="AS255" s="2">
        <v>2.1680240999999998</v>
      </c>
      <c r="AT255" s="2">
        <v>0.39172079999999998</v>
      </c>
      <c r="AU255" s="2">
        <v>20.724143999999999</v>
      </c>
      <c r="AV255" s="2">
        <v>0.67522099999999996</v>
      </c>
      <c r="AW255" s="2">
        <v>0.47824680000000003</v>
      </c>
      <c r="AX255" s="2">
        <v>0.21640490000000001</v>
      </c>
      <c r="AY255" s="2">
        <v>6.6052700000000006E-2</v>
      </c>
      <c r="AZ255" s="2">
        <v>21.6</v>
      </c>
      <c r="BA255" s="2">
        <v>0.5</v>
      </c>
      <c r="BB255" s="2">
        <v>0.63935470000000005</v>
      </c>
      <c r="BC255" s="2">
        <v>0.52631760000000005</v>
      </c>
      <c r="BD255" s="2">
        <v>0.3642358</v>
      </c>
      <c r="BE255" s="2">
        <v>18.217031500000001</v>
      </c>
      <c r="BF255" s="2">
        <v>0.8537304</v>
      </c>
      <c r="BG255" s="2">
        <v>0.1526486</v>
      </c>
      <c r="BH255" s="2">
        <v>0.2884176</v>
      </c>
      <c r="BI255" s="2">
        <v>7.5106999999999993E-2</v>
      </c>
      <c r="BJ255" s="2">
        <v>27.3</v>
      </c>
      <c r="BK255" s="2">
        <v>0.5</v>
      </c>
      <c r="BL255" s="2">
        <v>0.69848809999999995</v>
      </c>
      <c r="BM255" s="2">
        <v>2.2303421000000001</v>
      </c>
      <c r="BN255" s="2">
        <v>0.5236866</v>
      </c>
      <c r="BO255" s="2">
        <v>21.461208299999999</v>
      </c>
      <c r="BP255" s="2">
        <v>0.99591819999999998</v>
      </c>
      <c r="BQ255" s="2">
        <v>0.51891180000000003</v>
      </c>
      <c r="BR255" s="2">
        <v>0.31794280000000003</v>
      </c>
      <c r="BS255" s="2">
        <v>6.6052700000000006E-2</v>
      </c>
      <c r="BT255" s="2">
        <v>13.4</v>
      </c>
      <c r="BU255" s="2">
        <v>0.5</v>
      </c>
      <c r="BV255" s="2">
        <v>0.36075200000000002</v>
      </c>
      <c r="BW255" s="2">
        <v>1.9406657</v>
      </c>
      <c r="BX255" s="2">
        <v>0.43153589999999997</v>
      </c>
      <c r="BY255" s="2">
        <v>8.6405753999999995</v>
      </c>
      <c r="BZ255" s="2">
        <v>0.89193169999999999</v>
      </c>
      <c r="CA255" s="2">
        <v>0.33571990000000002</v>
      </c>
      <c r="CB255" s="2">
        <v>0.28039930000000002</v>
      </c>
      <c r="CC255" s="2">
        <v>5.1899399999999998E-2</v>
      </c>
      <c r="CD255" s="2">
        <v>26.3</v>
      </c>
      <c r="CE255" s="2">
        <v>0.5</v>
      </c>
      <c r="CF255" s="2">
        <v>0.46693570000000001</v>
      </c>
      <c r="CG255" s="2">
        <v>2.2111835000000002</v>
      </c>
      <c r="CH255" s="2">
        <v>0.38896599999999998</v>
      </c>
      <c r="CI255" s="2">
        <v>21.352335</v>
      </c>
      <c r="CJ255" s="2">
        <v>0.64024899999999996</v>
      </c>
      <c r="CK255" s="2">
        <v>0.51396419999999998</v>
      </c>
      <c r="CL255" s="2">
        <v>0.21282100000000001</v>
      </c>
      <c r="CM255" s="2">
        <v>6.6052700000000006E-2</v>
      </c>
      <c r="CO255" t="str">
        <f t="shared" si="307"/>
        <v>WA_Clark0013</v>
      </c>
      <c r="CP255">
        <f t="shared" si="308"/>
        <v>27.3</v>
      </c>
      <c r="CQ255">
        <f t="shared" si="309"/>
        <v>0.5</v>
      </c>
      <c r="CR255">
        <f t="shared" si="310"/>
        <v>0.69888629999999996</v>
      </c>
      <c r="CS255">
        <f t="shared" si="311"/>
        <v>2.2322202</v>
      </c>
      <c r="CT255">
        <f t="shared" si="312"/>
        <v>0.52794419999999997</v>
      </c>
      <c r="CU255">
        <f t="shared" si="313"/>
        <v>21.493331900000001</v>
      </c>
      <c r="CV255">
        <f t="shared" si="314"/>
        <v>1.0015756</v>
      </c>
      <c r="CW255">
        <f t="shared" si="315"/>
        <v>0.52628580000000003</v>
      </c>
      <c r="CX255">
        <f t="shared" si="316"/>
        <v>0.3203685</v>
      </c>
      <c r="CY255">
        <f t="shared" si="317"/>
        <v>6.6052700000000006E-2</v>
      </c>
      <c r="CZ255">
        <f t="shared" si="318"/>
        <v>2.5999999999999979</v>
      </c>
      <c r="DA255">
        <f t="shared" si="319"/>
        <v>0.5</v>
      </c>
      <c r="DB255">
        <f t="shared" si="320"/>
        <v>-0.14954029999999985</v>
      </c>
      <c r="DC255">
        <f t="shared" si="321"/>
        <v>-0.22310439999999998</v>
      </c>
      <c r="DD255">
        <f t="shared" si="322"/>
        <v>6.7770000000011432E-4</v>
      </c>
      <c r="DE255">
        <f t="shared" si="323"/>
        <v>2.1698017999999912</v>
      </c>
      <c r="DF255">
        <f t="shared" si="324"/>
        <v>-9.1814100000000121E-2</v>
      </c>
      <c r="DG255">
        <f t="shared" si="325"/>
        <v>0.12059089999999983</v>
      </c>
      <c r="DH255">
        <f t="shared" si="326"/>
        <v>-3.1299999999999106E-3</v>
      </c>
      <c r="DI255">
        <f t="shared" si="327"/>
        <v>7.7257399999999976E-2</v>
      </c>
      <c r="DJ255">
        <f t="shared" si="328"/>
        <v>0</v>
      </c>
      <c r="DK255">
        <f t="shared" si="329"/>
        <v>0</v>
      </c>
      <c r="DL255">
        <f t="shared" si="330"/>
        <v>6.6909999999997805E-4</v>
      </c>
      <c r="DM255">
        <f t="shared" si="331"/>
        <v>0</v>
      </c>
      <c r="DN255">
        <f t="shared" si="332"/>
        <v>1.3298099999999979E-2</v>
      </c>
      <c r="DO255">
        <f t="shared" si="333"/>
        <v>0</v>
      </c>
      <c r="DP255">
        <f t="shared" si="334"/>
        <v>3.258620000000001E-2</v>
      </c>
      <c r="DQ255">
        <f t="shared" si="335"/>
        <v>3.7540000000000351E-3</v>
      </c>
      <c r="DR255">
        <f t="shared" si="336"/>
        <v>1.0681700000000016E-2</v>
      </c>
      <c r="DS255">
        <f t="shared" si="337"/>
        <v>0</v>
      </c>
      <c r="DT255">
        <f t="shared" si="338"/>
        <v>2.6000000000000014</v>
      </c>
      <c r="DU255">
        <f t="shared" si="339"/>
        <v>0</v>
      </c>
      <c r="DV255">
        <f t="shared" si="340"/>
        <v>0.16319399999999995</v>
      </c>
      <c r="DW255">
        <f t="shared" si="341"/>
        <v>0.37057279999999992</v>
      </c>
      <c r="DX255">
        <f t="shared" si="342"/>
        <v>-2.5660400000000028E-2</v>
      </c>
      <c r="DY255">
        <f t="shared" si="343"/>
        <v>2.2504787000000022</v>
      </c>
      <c r="DZ255">
        <f t="shared" si="344"/>
        <v>0.10989519999999997</v>
      </c>
      <c r="EA255">
        <f t="shared" si="345"/>
        <v>-0.23007869999999997</v>
      </c>
      <c r="EB255">
        <f t="shared" si="346"/>
        <v>2.6933600000000002E-2</v>
      </c>
      <c r="EC255">
        <f t="shared" si="347"/>
        <v>-1.630369999999999E-2</v>
      </c>
      <c r="ED255">
        <f t="shared" si="348"/>
        <v>0</v>
      </c>
      <c r="EE255">
        <f t="shared" si="349"/>
        <v>0</v>
      </c>
      <c r="EF255">
        <f t="shared" si="350"/>
        <v>6.9899999999956108E-5</v>
      </c>
      <c r="EG255">
        <f t="shared" si="351"/>
        <v>1.837999999998452E-4</v>
      </c>
      <c r="EH255">
        <f t="shared" si="352"/>
        <v>5.2900000000022374E-5</v>
      </c>
      <c r="EI255">
        <f t="shared" si="353"/>
        <v>1.6861000000005788E-3</v>
      </c>
      <c r="EJ255">
        <f t="shared" si="354"/>
        <v>8.0599999999986238E-5</v>
      </c>
      <c r="EK255">
        <f t="shared" si="355"/>
        <v>8.1900000000079132E-5</v>
      </c>
      <c r="EL255">
        <f t="shared" si="356"/>
        <v>2.6299999999979118E-5</v>
      </c>
      <c r="EM255">
        <f t="shared" si="357"/>
        <v>0</v>
      </c>
      <c r="EN255">
        <f t="shared" si="358"/>
        <v>1.5</v>
      </c>
      <c r="EO255">
        <f t="shared" si="359"/>
        <v>0</v>
      </c>
      <c r="EP255">
        <f t="shared" si="360"/>
        <v>5.4478899999999997E-2</v>
      </c>
      <c r="EQ255">
        <f t="shared" si="361"/>
        <v>6.41961000000002E-2</v>
      </c>
      <c r="ER255">
        <f t="shared" si="362"/>
        <v>0.13622339999999999</v>
      </c>
      <c r="ES255">
        <f t="shared" si="363"/>
        <v>0.76918790000000214</v>
      </c>
      <c r="ET255">
        <f t="shared" si="364"/>
        <v>0.32635460000000005</v>
      </c>
      <c r="EU255">
        <f t="shared" si="365"/>
        <v>4.8038999999999998E-2</v>
      </c>
      <c r="EV255">
        <f t="shared" si="366"/>
        <v>0.10396359999999999</v>
      </c>
      <c r="EW255">
        <f t="shared" si="367"/>
        <v>0</v>
      </c>
      <c r="EX255">
        <f t="shared" si="368"/>
        <v>5.6999999999999993</v>
      </c>
      <c r="EY255">
        <f t="shared" si="369"/>
        <v>0</v>
      </c>
      <c r="EZ255">
        <f t="shared" si="370"/>
        <v>5.9531599999999907E-2</v>
      </c>
      <c r="FA255">
        <f t="shared" si="371"/>
        <v>1.7059025999999999</v>
      </c>
      <c r="FB255">
        <f t="shared" si="372"/>
        <v>0.16370839999999998</v>
      </c>
      <c r="FC255">
        <f t="shared" si="373"/>
        <v>3.2763004000000002</v>
      </c>
      <c r="FD255">
        <f t="shared" si="374"/>
        <v>0.14784520000000001</v>
      </c>
      <c r="FE255">
        <f t="shared" si="375"/>
        <v>0.3736372</v>
      </c>
      <c r="FF255">
        <f t="shared" si="376"/>
        <v>3.1950900000000004E-2</v>
      </c>
      <c r="FG255">
        <f t="shared" si="377"/>
        <v>-9.0542999999999874E-3</v>
      </c>
      <c r="FH255">
        <f t="shared" si="378"/>
        <v>0</v>
      </c>
      <c r="FI255">
        <f t="shared" si="379"/>
        <v>0</v>
      </c>
      <c r="FJ255">
        <f t="shared" si="380"/>
        <v>3.9820000000001521E-4</v>
      </c>
      <c r="FK255">
        <f t="shared" si="381"/>
        <v>1.8780999999998826E-3</v>
      </c>
      <c r="FL255">
        <f t="shared" si="382"/>
        <v>4.2575999999999725E-3</v>
      </c>
      <c r="FM255">
        <f t="shared" si="383"/>
        <v>3.2123600000002028E-2</v>
      </c>
      <c r="FN255">
        <f t="shared" si="384"/>
        <v>5.6574000000000346E-3</v>
      </c>
      <c r="FO255">
        <f t="shared" si="385"/>
        <v>7.3739999999999917E-3</v>
      </c>
      <c r="FP255">
        <f t="shared" si="386"/>
        <v>2.4256999999999751E-3</v>
      </c>
      <c r="FQ255">
        <f t="shared" si="387"/>
        <v>0</v>
      </c>
      <c r="FR255">
        <f t="shared" si="388"/>
        <v>13.9</v>
      </c>
      <c r="FS255">
        <f t="shared" si="389"/>
        <v>0</v>
      </c>
      <c r="FT255">
        <f t="shared" si="390"/>
        <v>0.33813429999999994</v>
      </c>
      <c r="FU255">
        <f t="shared" si="391"/>
        <v>0.29155449999999994</v>
      </c>
      <c r="FV255">
        <f t="shared" si="392"/>
        <v>9.6408300000000002E-2</v>
      </c>
      <c r="FW255">
        <f t="shared" si="393"/>
        <v>12.852756500000002</v>
      </c>
      <c r="FX255">
        <f t="shared" si="394"/>
        <v>0.10964390000000002</v>
      </c>
      <c r="FY255">
        <f t="shared" si="395"/>
        <v>0.19056590000000001</v>
      </c>
      <c r="FZ255">
        <f t="shared" si="396"/>
        <v>3.9969199999999983E-2</v>
      </c>
      <c r="GA255">
        <f t="shared" si="397"/>
        <v>1.4153300000000008E-2</v>
      </c>
      <c r="GB255">
        <f t="shared" si="398"/>
        <v>1</v>
      </c>
      <c r="GC255">
        <f t="shared" si="399"/>
        <v>0</v>
      </c>
      <c r="GD255">
        <f t="shared" si="400"/>
        <v>0.23195059999999995</v>
      </c>
      <c r="GE255">
        <f t="shared" si="401"/>
        <v>2.1036699999999797E-2</v>
      </c>
      <c r="GF255">
        <f t="shared" si="402"/>
        <v>0.1389782</v>
      </c>
      <c r="GG255">
        <f t="shared" si="403"/>
        <v>0.14099690000000109</v>
      </c>
      <c r="GH255">
        <f t="shared" si="404"/>
        <v>0.36132660000000005</v>
      </c>
      <c r="GI255">
        <f t="shared" si="405"/>
        <v>1.2321600000000044E-2</v>
      </c>
      <c r="GJ255">
        <f t="shared" si="406"/>
        <v>0.10754749999999999</v>
      </c>
      <c r="GK255">
        <f t="shared" si="407"/>
        <v>0</v>
      </c>
    </row>
    <row r="256" spans="1:193" x14ac:dyDescent="0.25">
      <c r="A256" t="s">
        <v>598</v>
      </c>
      <c r="B256">
        <v>25.8</v>
      </c>
      <c r="C256">
        <v>0.5</v>
      </c>
      <c r="D256">
        <v>1.7433116</v>
      </c>
      <c r="E256">
        <v>4.2264761999999996</v>
      </c>
      <c r="F256">
        <v>1.0435920999999999</v>
      </c>
      <c r="G256">
        <v>14.181143799999999</v>
      </c>
      <c r="H256">
        <v>2.0902354999999999</v>
      </c>
      <c r="I256">
        <v>1.1290505</v>
      </c>
      <c r="J256">
        <v>0.65366849999999999</v>
      </c>
      <c r="K256">
        <v>0.2325247</v>
      </c>
      <c r="L256" s="2">
        <v>25.7</v>
      </c>
      <c r="M256" s="2">
        <v>0.5</v>
      </c>
      <c r="N256" s="2">
        <v>1.74244</v>
      </c>
      <c r="O256" s="2">
        <v>4.2264761999999996</v>
      </c>
      <c r="P256" s="2">
        <v>1.0254943000000001</v>
      </c>
      <c r="Q256" s="2">
        <v>14.181143799999999</v>
      </c>
      <c r="R256" s="2">
        <v>2.0559555999999999</v>
      </c>
      <c r="S256" s="2">
        <v>1.1071469</v>
      </c>
      <c r="T256" s="2">
        <v>0.6430129</v>
      </c>
      <c r="U256" s="2">
        <v>0.2325247</v>
      </c>
      <c r="V256" s="2">
        <v>23.7</v>
      </c>
      <c r="W256" s="2">
        <v>0.5</v>
      </c>
      <c r="X256" s="2">
        <v>1.6123890000000001</v>
      </c>
      <c r="Y256" s="2">
        <v>3.9373852999999999</v>
      </c>
      <c r="Z256" s="2">
        <v>0.98415209999999997</v>
      </c>
      <c r="AA256" s="2">
        <v>12.8552065</v>
      </c>
      <c r="AB256" s="2">
        <v>1.9648212</v>
      </c>
      <c r="AC256" s="2">
        <v>1.0722592</v>
      </c>
      <c r="AD256" s="2">
        <v>0.61425019999999997</v>
      </c>
      <c r="AE256" s="2">
        <v>0.2325247</v>
      </c>
      <c r="AF256" s="2">
        <v>25.7</v>
      </c>
      <c r="AG256" s="2">
        <v>0.5</v>
      </c>
      <c r="AH256" s="2">
        <v>1.7431373999999999</v>
      </c>
      <c r="AI256" s="2">
        <v>4.2260536999999996</v>
      </c>
      <c r="AJ256" s="2">
        <v>1.0434155000000001</v>
      </c>
      <c r="AK256" s="2">
        <v>14.1797247</v>
      </c>
      <c r="AL256" s="2">
        <v>2.0898173</v>
      </c>
      <c r="AM256" s="2">
        <v>1.1289376</v>
      </c>
      <c r="AN256" s="2">
        <v>0.65353479999999997</v>
      </c>
      <c r="AO256" s="2">
        <v>0.2325247</v>
      </c>
      <c r="AP256" s="2">
        <v>24.3</v>
      </c>
      <c r="AQ256" s="2">
        <v>0.5</v>
      </c>
      <c r="AR256" s="2">
        <v>1.6432456</v>
      </c>
      <c r="AS256" s="2">
        <v>4.1275767999999999</v>
      </c>
      <c r="AT256" s="2">
        <v>0.82171289999999997</v>
      </c>
      <c r="AU256" s="2">
        <v>14.0237322</v>
      </c>
      <c r="AV256" s="2">
        <v>1.5561802</v>
      </c>
      <c r="AW256" s="2">
        <v>0.9949192</v>
      </c>
      <c r="AX256" s="2">
        <v>0.48627039999999999</v>
      </c>
      <c r="AY256" s="2">
        <v>0.2325247</v>
      </c>
      <c r="AZ256" s="2">
        <v>18.899999999999999</v>
      </c>
      <c r="BA256" s="2">
        <v>0.5</v>
      </c>
      <c r="BB256" s="2">
        <v>1.6741022000000001</v>
      </c>
      <c r="BC256" s="2">
        <v>1.0536605000000001</v>
      </c>
      <c r="BD256" s="2">
        <v>0.73340490000000003</v>
      </c>
      <c r="BE256" s="2">
        <v>11.9391041</v>
      </c>
      <c r="BF256" s="2">
        <v>1.8853922999999999</v>
      </c>
      <c r="BG256" s="2">
        <v>0.30145650000000002</v>
      </c>
      <c r="BH256" s="2">
        <v>0.65467600000000004</v>
      </c>
      <c r="BI256" s="2">
        <v>0.2325247</v>
      </c>
      <c r="BJ256" s="2">
        <v>25.6</v>
      </c>
      <c r="BK256" s="2">
        <v>0.5</v>
      </c>
      <c r="BL256" s="2">
        <v>1.739825</v>
      </c>
      <c r="BM256" s="2">
        <v>4.2197142000000003</v>
      </c>
      <c r="BN256" s="2">
        <v>1.0316249</v>
      </c>
      <c r="BO256" s="2">
        <v>14.1442728</v>
      </c>
      <c r="BP256" s="2">
        <v>2.0684969</v>
      </c>
      <c r="BQ256" s="2">
        <v>1.1134694999999999</v>
      </c>
      <c r="BR256" s="2">
        <v>0.64694370000000001</v>
      </c>
      <c r="BS256" s="2">
        <v>0.2325247</v>
      </c>
      <c r="BT256" s="2">
        <v>12.9</v>
      </c>
      <c r="BU256" s="2">
        <v>0.5</v>
      </c>
      <c r="BV256" s="2">
        <v>0.88492870000000001</v>
      </c>
      <c r="BW256" s="2">
        <v>2.6008369999999998</v>
      </c>
      <c r="BX256" s="2">
        <v>0.85549129999999995</v>
      </c>
      <c r="BY256" s="2">
        <v>4.5129422999999997</v>
      </c>
      <c r="BZ256" s="2">
        <v>2.0326228</v>
      </c>
      <c r="CA256" s="2">
        <v>0.78955359999999997</v>
      </c>
      <c r="CB256" s="2">
        <v>0.66089929999999997</v>
      </c>
      <c r="CC256" s="2">
        <v>0.1465166</v>
      </c>
      <c r="CD256" s="2">
        <v>23.3</v>
      </c>
      <c r="CE256" s="2">
        <v>0.5</v>
      </c>
      <c r="CF256" s="2">
        <v>1.0845141</v>
      </c>
      <c r="CG256" s="2">
        <v>4.1939324999999998</v>
      </c>
      <c r="CH256" s="2">
        <v>0.69605119999999998</v>
      </c>
      <c r="CI256" s="2">
        <v>14.121582</v>
      </c>
      <c r="CJ256" s="2">
        <v>1.100927</v>
      </c>
      <c r="CK256" s="2">
        <v>1.0994693</v>
      </c>
      <c r="CL256" s="2">
        <v>0.36652879999999999</v>
      </c>
      <c r="CM256" s="2">
        <v>0.2325247</v>
      </c>
      <c r="CO256" t="str">
        <f t="shared" si="307"/>
        <v>WA_King0057</v>
      </c>
      <c r="CP256">
        <f t="shared" si="308"/>
        <v>25.8</v>
      </c>
      <c r="CQ256">
        <f t="shared" si="309"/>
        <v>0.5</v>
      </c>
      <c r="CR256">
        <f t="shared" si="310"/>
        <v>1.7433116</v>
      </c>
      <c r="CS256">
        <f t="shared" si="311"/>
        <v>4.2264761999999996</v>
      </c>
      <c r="CT256">
        <f t="shared" si="312"/>
        <v>1.0435920999999999</v>
      </c>
      <c r="CU256">
        <f t="shared" si="313"/>
        <v>14.181143799999999</v>
      </c>
      <c r="CV256">
        <f t="shared" si="314"/>
        <v>2.0902354999999999</v>
      </c>
      <c r="CW256">
        <f t="shared" si="315"/>
        <v>1.1290505</v>
      </c>
      <c r="CX256">
        <f t="shared" si="316"/>
        <v>0.65366849999999999</v>
      </c>
      <c r="CY256">
        <f t="shared" si="317"/>
        <v>0.2325247</v>
      </c>
      <c r="CZ256">
        <f t="shared" si="318"/>
        <v>-0.50000000000000355</v>
      </c>
      <c r="DA256">
        <f t="shared" si="319"/>
        <v>0.5</v>
      </c>
      <c r="DB256">
        <f t="shared" si="320"/>
        <v>-7.8599199999999536E-2</v>
      </c>
      <c r="DC256">
        <f t="shared" si="321"/>
        <v>-0.99969719999999729</v>
      </c>
      <c r="DD256">
        <f t="shared" si="322"/>
        <v>-0.11379759999999939</v>
      </c>
      <c r="DE256">
        <f t="shared" si="323"/>
        <v>0.68970180000000347</v>
      </c>
      <c r="DF256">
        <f t="shared" si="324"/>
        <v>0.12256480000000036</v>
      </c>
      <c r="DG256">
        <f t="shared" si="325"/>
        <v>-0.29614169999999973</v>
      </c>
      <c r="DH256">
        <f t="shared" si="326"/>
        <v>0.15043660000000003</v>
      </c>
      <c r="DI256">
        <f t="shared" si="327"/>
        <v>0.1465166</v>
      </c>
      <c r="DJ256">
        <f t="shared" si="328"/>
        <v>0.10000000000000142</v>
      </c>
      <c r="DK256">
        <f t="shared" si="329"/>
        <v>0</v>
      </c>
      <c r="DL256">
        <f t="shared" si="330"/>
        <v>8.715999999999724E-4</v>
      </c>
      <c r="DM256">
        <f t="shared" si="331"/>
        <v>0</v>
      </c>
      <c r="DN256">
        <f t="shared" si="332"/>
        <v>1.8097799999999831E-2</v>
      </c>
      <c r="DO256">
        <f t="shared" si="333"/>
        <v>0</v>
      </c>
      <c r="DP256">
        <f t="shared" si="334"/>
        <v>3.427990000000003E-2</v>
      </c>
      <c r="DQ256">
        <f t="shared" si="335"/>
        <v>2.1903599999999912E-2</v>
      </c>
      <c r="DR256">
        <f t="shared" si="336"/>
        <v>1.0655599999999987E-2</v>
      </c>
      <c r="DS256">
        <f t="shared" si="337"/>
        <v>0</v>
      </c>
      <c r="DT256">
        <f t="shared" si="338"/>
        <v>2.1000000000000014</v>
      </c>
      <c r="DU256">
        <f t="shared" si="339"/>
        <v>0</v>
      </c>
      <c r="DV256">
        <f t="shared" si="340"/>
        <v>0.13092259999999989</v>
      </c>
      <c r="DW256">
        <f t="shared" si="341"/>
        <v>0.28909089999999971</v>
      </c>
      <c r="DX256">
        <f t="shared" si="342"/>
        <v>5.9439999999999937E-2</v>
      </c>
      <c r="DY256">
        <f t="shared" si="343"/>
        <v>1.3259372999999997</v>
      </c>
      <c r="DZ256">
        <f t="shared" si="344"/>
        <v>0.12541429999999987</v>
      </c>
      <c r="EA256">
        <f t="shared" si="345"/>
        <v>5.6791299999999989E-2</v>
      </c>
      <c r="EB256">
        <f t="shared" si="346"/>
        <v>3.9418300000000017E-2</v>
      </c>
      <c r="EC256">
        <f t="shared" si="347"/>
        <v>0</v>
      </c>
      <c r="ED256">
        <f t="shared" si="348"/>
        <v>0.10000000000000142</v>
      </c>
      <c r="EE256">
        <f t="shared" si="349"/>
        <v>0</v>
      </c>
      <c r="EF256">
        <f t="shared" si="350"/>
        <v>1.7420000000001323E-4</v>
      </c>
      <c r="EG256">
        <f t="shared" si="351"/>
        <v>4.2249999999999233E-4</v>
      </c>
      <c r="EH256">
        <f t="shared" si="352"/>
        <v>1.765999999998602E-4</v>
      </c>
      <c r="EI256">
        <f t="shared" si="353"/>
        <v>1.4190999999996734E-3</v>
      </c>
      <c r="EJ256">
        <f t="shared" si="354"/>
        <v>4.1819999999992419E-4</v>
      </c>
      <c r="EK256">
        <f t="shared" si="355"/>
        <v>1.1289999999997136E-4</v>
      </c>
      <c r="EL256">
        <f t="shared" si="356"/>
        <v>1.3370000000001436E-4</v>
      </c>
      <c r="EM256">
        <f t="shared" si="357"/>
        <v>0</v>
      </c>
      <c r="EN256">
        <f t="shared" si="358"/>
        <v>1.5</v>
      </c>
      <c r="EO256">
        <f t="shared" si="359"/>
        <v>0</v>
      </c>
      <c r="EP256">
        <f t="shared" si="360"/>
        <v>0.10006599999999999</v>
      </c>
      <c r="EQ256">
        <f t="shared" si="361"/>
        <v>9.8899399999999638E-2</v>
      </c>
      <c r="ER256">
        <f t="shared" si="362"/>
        <v>0.22187919999999994</v>
      </c>
      <c r="ES256">
        <f t="shared" si="363"/>
        <v>0.15741159999999965</v>
      </c>
      <c r="ET256">
        <f t="shared" si="364"/>
        <v>0.5340552999999999</v>
      </c>
      <c r="EU256">
        <f t="shared" si="365"/>
        <v>0.13413129999999995</v>
      </c>
      <c r="EV256">
        <f t="shared" si="366"/>
        <v>0.16739809999999999</v>
      </c>
      <c r="EW256">
        <f t="shared" si="367"/>
        <v>0</v>
      </c>
      <c r="EX256">
        <f t="shared" si="368"/>
        <v>6.9000000000000021</v>
      </c>
      <c r="EY256">
        <f t="shared" si="369"/>
        <v>0</v>
      </c>
      <c r="EZ256">
        <f t="shared" si="370"/>
        <v>6.9209399999999865E-2</v>
      </c>
      <c r="FA256">
        <f t="shared" si="371"/>
        <v>3.1728156999999992</v>
      </c>
      <c r="FB256">
        <f t="shared" si="372"/>
        <v>0.31018719999999989</v>
      </c>
      <c r="FC256">
        <f t="shared" si="373"/>
        <v>2.2420396999999994</v>
      </c>
      <c r="FD256">
        <f t="shared" si="374"/>
        <v>0.2048432</v>
      </c>
      <c r="FE256">
        <f t="shared" si="375"/>
        <v>0.82759399999999994</v>
      </c>
      <c r="FF256">
        <f t="shared" si="376"/>
        <v>-1.00750000000005E-3</v>
      </c>
      <c r="FG256">
        <f t="shared" si="377"/>
        <v>0</v>
      </c>
      <c r="FH256">
        <f t="shared" si="378"/>
        <v>0.19999999999999929</v>
      </c>
      <c r="FI256">
        <f t="shared" si="379"/>
        <v>0</v>
      </c>
      <c r="FJ256">
        <f t="shared" si="380"/>
        <v>3.4866000000000064E-3</v>
      </c>
      <c r="FK256">
        <f t="shared" si="381"/>
        <v>6.7619999999992686E-3</v>
      </c>
      <c r="FL256">
        <f t="shared" si="382"/>
        <v>1.1967199999999956E-2</v>
      </c>
      <c r="FM256">
        <f t="shared" si="383"/>
        <v>3.6870999999999654E-2</v>
      </c>
      <c r="FN256">
        <f t="shared" si="384"/>
        <v>2.1738599999999941E-2</v>
      </c>
      <c r="FO256">
        <f t="shared" si="385"/>
        <v>1.5581000000000067E-2</v>
      </c>
      <c r="FP256">
        <f t="shared" si="386"/>
        <v>6.7247999999999752E-3</v>
      </c>
      <c r="FQ256">
        <f t="shared" si="387"/>
        <v>0</v>
      </c>
      <c r="FR256">
        <f t="shared" si="388"/>
        <v>12.9</v>
      </c>
      <c r="FS256">
        <f t="shared" si="389"/>
        <v>0</v>
      </c>
      <c r="FT256">
        <f t="shared" si="390"/>
        <v>0.85838289999999995</v>
      </c>
      <c r="FU256">
        <f t="shared" si="391"/>
        <v>1.6256391999999997</v>
      </c>
      <c r="FV256">
        <f t="shared" si="392"/>
        <v>0.18810079999999996</v>
      </c>
      <c r="FW256">
        <f t="shared" si="393"/>
        <v>9.6682014999999986</v>
      </c>
      <c r="FX256">
        <f t="shared" si="394"/>
        <v>5.7612699999999961E-2</v>
      </c>
      <c r="FY256">
        <f t="shared" si="395"/>
        <v>0.33949689999999999</v>
      </c>
      <c r="FZ256">
        <f t="shared" si="396"/>
        <v>-7.2307999999999817E-3</v>
      </c>
      <c r="GA256">
        <f t="shared" si="397"/>
        <v>8.6008100000000004E-2</v>
      </c>
      <c r="GB256">
        <f t="shared" si="398"/>
        <v>2.5</v>
      </c>
      <c r="GC256">
        <f t="shared" si="399"/>
        <v>0</v>
      </c>
      <c r="GD256">
        <f t="shared" si="400"/>
        <v>0.65879749999999992</v>
      </c>
      <c r="GE256">
        <f t="shared" si="401"/>
        <v>3.2543699999999731E-2</v>
      </c>
      <c r="GF256">
        <f t="shared" si="402"/>
        <v>0.34754089999999993</v>
      </c>
      <c r="GG256">
        <f t="shared" si="403"/>
        <v>5.956179999999911E-2</v>
      </c>
      <c r="GH256">
        <f t="shared" si="404"/>
        <v>0.98930849999999992</v>
      </c>
      <c r="GI256">
        <f t="shared" si="405"/>
        <v>2.9581199999999974E-2</v>
      </c>
      <c r="GJ256">
        <f t="shared" si="406"/>
        <v>0.2871397</v>
      </c>
      <c r="GK256">
        <f t="shared" si="407"/>
        <v>0</v>
      </c>
    </row>
    <row r="257" spans="1:193" x14ac:dyDescent="0.25">
      <c r="A257" t="s">
        <v>599</v>
      </c>
      <c r="B257">
        <v>17.2</v>
      </c>
      <c r="C257">
        <v>0.5</v>
      </c>
      <c r="D257">
        <v>0.89644369999999995</v>
      </c>
      <c r="E257">
        <v>1.9570653</v>
      </c>
      <c r="F257">
        <v>0.71010459999999997</v>
      </c>
      <c r="G257">
        <v>10.603189499999999</v>
      </c>
      <c r="H257">
        <v>1.2854916000000001</v>
      </c>
      <c r="I257">
        <v>0.85590829999999996</v>
      </c>
      <c r="J257">
        <v>0.40033049999999998</v>
      </c>
      <c r="K257">
        <v>5.8134199999999997E-2</v>
      </c>
      <c r="L257" s="2">
        <v>17.2</v>
      </c>
      <c r="M257" s="2">
        <v>0.5</v>
      </c>
      <c r="N257" s="2">
        <v>0.89583020000000002</v>
      </c>
      <c r="O257" s="2">
        <v>1.9570653</v>
      </c>
      <c r="P257" s="2">
        <v>0.6975093</v>
      </c>
      <c r="Q257" s="2">
        <v>10.603189499999999</v>
      </c>
      <c r="R257" s="2">
        <v>1.2570269999999999</v>
      </c>
      <c r="S257" s="2">
        <v>0.84780639999999996</v>
      </c>
      <c r="T257" s="2">
        <v>0.39150819999999997</v>
      </c>
      <c r="U257" s="2">
        <v>5.8134199999999997E-2</v>
      </c>
      <c r="V257" s="2">
        <v>16.899999999999999</v>
      </c>
      <c r="W257" s="2">
        <v>0.5</v>
      </c>
      <c r="X257" s="2">
        <v>0.91315849999999998</v>
      </c>
      <c r="Y257" s="2">
        <v>1.82321</v>
      </c>
      <c r="Z257" s="2">
        <v>0.70096780000000003</v>
      </c>
      <c r="AA257" s="2">
        <v>10.430695500000001</v>
      </c>
      <c r="AB257" s="2">
        <v>1.3724677999999999</v>
      </c>
      <c r="AC257" s="2">
        <v>0.71616970000000002</v>
      </c>
      <c r="AD257" s="2">
        <v>0.44169370000000002</v>
      </c>
      <c r="AE257" s="2">
        <v>5.2916600000000001E-2</v>
      </c>
      <c r="AF257" s="2">
        <v>17.2</v>
      </c>
      <c r="AG257" s="2">
        <v>0.5</v>
      </c>
      <c r="AH257" s="2">
        <v>0.89635410000000004</v>
      </c>
      <c r="AI257" s="2">
        <v>1.9568696000000001</v>
      </c>
      <c r="AJ257" s="2">
        <v>0.71000649999999998</v>
      </c>
      <c r="AK257" s="2">
        <v>10.602129</v>
      </c>
      <c r="AL257" s="2">
        <v>1.2853463999999999</v>
      </c>
      <c r="AM257" s="2">
        <v>0.85575069999999998</v>
      </c>
      <c r="AN257" s="2">
        <v>0.40028580000000002</v>
      </c>
      <c r="AO257" s="2">
        <v>5.8134199999999997E-2</v>
      </c>
      <c r="AP257" s="2">
        <v>16.5</v>
      </c>
      <c r="AQ257" s="2">
        <v>0.5</v>
      </c>
      <c r="AR257" s="2">
        <v>0.84292160000000005</v>
      </c>
      <c r="AS257" s="2">
        <v>1.9136416999999999</v>
      </c>
      <c r="AT257" s="2">
        <v>0.58602160000000003</v>
      </c>
      <c r="AU257" s="2">
        <v>10.5061646</v>
      </c>
      <c r="AV257" s="2">
        <v>1.0083902</v>
      </c>
      <c r="AW257" s="2">
        <v>0.77094359999999995</v>
      </c>
      <c r="AX257" s="2">
        <v>0.31669589999999997</v>
      </c>
      <c r="AY257" s="2">
        <v>5.8134199999999997E-2</v>
      </c>
      <c r="AZ257" s="2">
        <v>13.4</v>
      </c>
      <c r="BA257" s="2">
        <v>0.5</v>
      </c>
      <c r="BB257" s="2">
        <v>0.84581139999999999</v>
      </c>
      <c r="BC257" s="2">
        <v>0.46250370000000002</v>
      </c>
      <c r="BD257" s="2">
        <v>0.50648709999999997</v>
      </c>
      <c r="BE257" s="2">
        <v>9.1895819000000003</v>
      </c>
      <c r="BF257" s="2">
        <v>1.2426444000000001</v>
      </c>
      <c r="BG257" s="2">
        <v>0.22095909999999999</v>
      </c>
      <c r="BH257" s="2">
        <v>0.42972749999999998</v>
      </c>
      <c r="BI257" s="2">
        <v>5.5747600000000001E-2</v>
      </c>
      <c r="BJ257" s="2">
        <v>17</v>
      </c>
      <c r="BK257" s="2">
        <v>0.5</v>
      </c>
      <c r="BL257" s="2">
        <v>0.89144469999999998</v>
      </c>
      <c r="BM257" s="2">
        <v>1.9485501999999999</v>
      </c>
      <c r="BN257" s="2">
        <v>0.67981469999999999</v>
      </c>
      <c r="BO257" s="2">
        <v>10.520354299999999</v>
      </c>
      <c r="BP257" s="2">
        <v>1.2562386999999999</v>
      </c>
      <c r="BQ257" s="2">
        <v>0.78783740000000002</v>
      </c>
      <c r="BR257" s="2">
        <v>0.39136769999999999</v>
      </c>
      <c r="BS257" s="2">
        <v>5.8191300000000001E-2</v>
      </c>
      <c r="BT257" s="2">
        <v>10.1</v>
      </c>
      <c r="BU257" s="2">
        <v>0.5</v>
      </c>
      <c r="BV257" s="2">
        <v>0.48843969999999998</v>
      </c>
      <c r="BW257" s="2">
        <v>1.6632004</v>
      </c>
      <c r="BX257" s="2">
        <v>0.7649608</v>
      </c>
      <c r="BY257" s="2">
        <v>3.8036363</v>
      </c>
      <c r="BZ257" s="2">
        <v>1.6037755</v>
      </c>
      <c r="CA257" s="2">
        <v>0.69272650000000002</v>
      </c>
      <c r="CB257" s="2">
        <v>0.54445379999999999</v>
      </c>
      <c r="CC257" s="2">
        <v>5.2287100000000003E-2</v>
      </c>
      <c r="CD257" s="2">
        <v>15.7</v>
      </c>
      <c r="CE257" s="2">
        <v>0.5</v>
      </c>
      <c r="CF257" s="2">
        <v>0.53955779999999998</v>
      </c>
      <c r="CG257" s="2">
        <v>1.9394836</v>
      </c>
      <c r="CH257" s="2">
        <v>0.47858020000000001</v>
      </c>
      <c r="CI257" s="2">
        <v>10.5428791</v>
      </c>
      <c r="CJ257" s="2">
        <v>0.65455319999999995</v>
      </c>
      <c r="CK257" s="2">
        <v>0.83946940000000003</v>
      </c>
      <c r="CL257" s="2">
        <v>0.2344871</v>
      </c>
      <c r="CM257" s="2">
        <v>5.8191300000000001E-2</v>
      </c>
      <c r="CO257" t="str">
        <f t="shared" si="307"/>
        <v>WA_King0080</v>
      </c>
      <c r="CP257">
        <f t="shared" si="308"/>
        <v>17.2</v>
      </c>
      <c r="CQ257">
        <f t="shared" si="309"/>
        <v>0.5</v>
      </c>
      <c r="CR257">
        <f t="shared" si="310"/>
        <v>0.89644369999999995</v>
      </c>
      <c r="CS257">
        <f t="shared" si="311"/>
        <v>1.9570653</v>
      </c>
      <c r="CT257">
        <f t="shared" si="312"/>
        <v>0.71010459999999997</v>
      </c>
      <c r="CU257">
        <f t="shared" si="313"/>
        <v>10.603189499999999</v>
      </c>
      <c r="CV257">
        <f t="shared" si="314"/>
        <v>1.2854916000000001</v>
      </c>
      <c r="CW257">
        <f t="shared" si="315"/>
        <v>0.85590829999999996</v>
      </c>
      <c r="CX257">
        <f t="shared" si="316"/>
        <v>0.40033049999999998</v>
      </c>
      <c r="CY257">
        <f t="shared" si="317"/>
        <v>5.8134199999999997E-2</v>
      </c>
      <c r="CZ257">
        <f t="shared" si="318"/>
        <v>3.6000000000000014</v>
      </c>
      <c r="DA257">
        <f t="shared" si="319"/>
        <v>0.5</v>
      </c>
      <c r="DB257">
        <f t="shared" si="320"/>
        <v>3.8412100000000282E-2</v>
      </c>
      <c r="DC257">
        <f t="shared" si="321"/>
        <v>-3.4932600000000091E-2</v>
      </c>
      <c r="DD257">
        <f t="shared" si="322"/>
        <v>0.15361580000000019</v>
      </c>
      <c r="DE257">
        <f t="shared" si="323"/>
        <v>1.9763037000000061</v>
      </c>
      <c r="DF257">
        <f t="shared" si="324"/>
        <v>0.68200199999999922</v>
      </c>
      <c r="DG257">
        <f t="shared" si="325"/>
        <v>-0.25969529999999963</v>
      </c>
      <c r="DH257">
        <f t="shared" si="326"/>
        <v>0.34790620000000011</v>
      </c>
      <c r="DI257">
        <f t="shared" si="327"/>
        <v>4.479710000000002E-2</v>
      </c>
      <c r="DJ257">
        <f t="shared" si="328"/>
        <v>0</v>
      </c>
      <c r="DK257">
        <f t="shared" si="329"/>
        <v>0</v>
      </c>
      <c r="DL257">
        <f t="shared" si="330"/>
        <v>6.1349999999993354E-4</v>
      </c>
      <c r="DM257">
        <f t="shared" si="331"/>
        <v>0</v>
      </c>
      <c r="DN257">
        <f t="shared" si="332"/>
        <v>1.2595299999999976E-2</v>
      </c>
      <c r="DO257">
        <f t="shared" si="333"/>
        <v>0</v>
      </c>
      <c r="DP257">
        <f t="shared" si="334"/>
        <v>2.8464600000000173E-2</v>
      </c>
      <c r="DQ257">
        <f t="shared" si="335"/>
        <v>8.1018999999999952E-3</v>
      </c>
      <c r="DR257">
        <f t="shared" si="336"/>
        <v>8.8223000000000051E-3</v>
      </c>
      <c r="DS257">
        <f t="shared" si="337"/>
        <v>0</v>
      </c>
      <c r="DT257">
        <f t="shared" si="338"/>
        <v>0.30000000000000071</v>
      </c>
      <c r="DU257">
        <f t="shared" si="339"/>
        <v>0</v>
      </c>
      <c r="DV257">
        <f t="shared" si="340"/>
        <v>-1.671480000000003E-2</v>
      </c>
      <c r="DW257">
        <f t="shared" si="341"/>
        <v>0.13385530000000001</v>
      </c>
      <c r="DX257">
        <f t="shared" si="342"/>
        <v>9.136799999999945E-3</v>
      </c>
      <c r="DY257">
        <f t="shared" si="343"/>
        <v>0.17249399999999859</v>
      </c>
      <c r="DZ257">
        <f t="shared" si="344"/>
        <v>-8.6976199999999837E-2</v>
      </c>
      <c r="EA257">
        <f t="shared" si="345"/>
        <v>0.13973859999999994</v>
      </c>
      <c r="EB257">
        <f t="shared" si="346"/>
        <v>-4.1363200000000044E-2</v>
      </c>
      <c r="EC257">
        <f t="shared" si="347"/>
        <v>5.2175999999999959E-3</v>
      </c>
      <c r="ED257">
        <f t="shared" si="348"/>
        <v>0</v>
      </c>
      <c r="EE257">
        <f t="shared" si="349"/>
        <v>0</v>
      </c>
      <c r="EF257">
        <f t="shared" si="350"/>
        <v>8.9599999999911972E-5</v>
      </c>
      <c r="EG257">
        <f t="shared" si="351"/>
        <v>1.9569999999990983E-4</v>
      </c>
      <c r="EH257">
        <f t="shared" si="352"/>
        <v>9.8099999999989862E-5</v>
      </c>
      <c r="EI257">
        <f t="shared" si="353"/>
        <v>1.0604999999994646E-3</v>
      </c>
      <c r="EJ257">
        <f t="shared" si="354"/>
        <v>1.4520000000017852E-4</v>
      </c>
      <c r="EK257">
        <f t="shared" si="355"/>
        <v>1.5759999999997998E-4</v>
      </c>
      <c r="EL257">
        <f t="shared" si="356"/>
        <v>4.4699999999953111E-5</v>
      </c>
      <c r="EM257">
        <f t="shared" si="357"/>
        <v>0</v>
      </c>
      <c r="EN257">
        <f t="shared" si="358"/>
        <v>0.69999999999999929</v>
      </c>
      <c r="EO257">
        <f t="shared" si="359"/>
        <v>0</v>
      </c>
      <c r="EP257">
        <f t="shared" si="360"/>
        <v>5.3522099999999906E-2</v>
      </c>
      <c r="EQ257">
        <f t="shared" si="361"/>
        <v>4.3423600000000118E-2</v>
      </c>
      <c r="ER257">
        <f t="shared" si="362"/>
        <v>0.12408299999999994</v>
      </c>
      <c r="ES257">
        <f t="shared" si="363"/>
        <v>9.7024899999999192E-2</v>
      </c>
      <c r="ET257">
        <f t="shared" si="364"/>
        <v>0.27710140000000005</v>
      </c>
      <c r="EU257">
        <f t="shared" si="365"/>
        <v>8.4964700000000004E-2</v>
      </c>
      <c r="EV257">
        <f t="shared" si="366"/>
        <v>8.3634600000000003E-2</v>
      </c>
      <c r="EW257">
        <f t="shared" si="367"/>
        <v>0</v>
      </c>
      <c r="EX257">
        <f t="shared" si="368"/>
        <v>3.7999999999999989</v>
      </c>
      <c r="EY257">
        <f t="shared" si="369"/>
        <v>0</v>
      </c>
      <c r="EZ257">
        <f t="shared" si="370"/>
        <v>5.0632299999999963E-2</v>
      </c>
      <c r="FA257">
        <f t="shared" si="371"/>
        <v>1.4945615999999999</v>
      </c>
      <c r="FB257">
        <f t="shared" si="372"/>
        <v>0.20361750000000001</v>
      </c>
      <c r="FC257">
        <f t="shared" si="373"/>
        <v>1.4136075999999989</v>
      </c>
      <c r="FD257">
        <f t="shared" si="374"/>
        <v>4.2847199999999974E-2</v>
      </c>
      <c r="FE257">
        <f t="shared" si="375"/>
        <v>0.63494919999999999</v>
      </c>
      <c r="FF257">
        <f t="shared" si="376"/>
        <v>-2.9397000000000006E-2</v>
      </c>
      <c r="FG257">
        <f t="shared" si="377"/>
        <v>2.3865999999999957E-3</v>
      </c>
      <c r="FH257">
        <f t="shared" si="378"/>
        <v>0.19999999999999929</v>
      </c>
      <c r="FI257">
        <f t="shared" si="379"/>
        <v>0</v>
      </c>
      <c r="FJ257">
        <f t="shared" si="380"/>
        <v>4.9989999999999757E-3</v>
      </c>
      <c r="FK257">
        <f t="shared" si="381"/>
        <v>8.5151000000001087E-3</v>
      </c>
      <c r="FL257">
        <f t="shared" si="382"/>
        <v>3.0289899999999981E-2</v>
      </c>
      <c r="FM257">
        <f t="shared" si="383"/>
        <v>8.2835199999999887E-2</v>
      </c>
      <c r="FN257">
        <f t="shared" si="384"/>
        <v>2.9252900000000137E-2</v>
      </c>
      <c r="FO257">
        <f t="shared" si="385"/>
        <v>6.8070899999999934E-2</v>
      </c>
      <c r="FP257">
        <f t="shared" si="386"/>
        <v>8.962799999999993E-3</v>
      </c>
      <c r="FQ257">
        <f t="shared" si="387"/>
        <v>-5.7100000000004369E-5</v>
      </c>
      <c r="FR257">
        <f t="shared" si="388"/>
        <v>7.1</v>
      </c>
      <c r="FS257">
        <f t="shared" si="389"/>
        <v>0</v>
      </c>
      <c r="FT257">
        <f t="shared" si="390"/>
        <v>0.40800399999999998</v>
      </c>
      <c r="FU257">
        <f t="shared" si="391"/>
        <v>0.29386489999999998</v>
      </c>
      <c r="FV257">
        <f t="shared" si="392"/>
        <v>-5.4856200000000022E-2</v>
      </c>
      <c r="FW257">
        <f t="shared" si="393"/>
        <v>6.7995531999999992</v>
      </c>
      <c r="FX257">
        <f t="shared" si="394"/>
        <v>-0.31828389999999995</v>
      </c>
      <c r="FY257">
        <f t="shared" si="395"/>
        <v>0.16318179999999993</v>
      </c>
      <c r="FZ257">
        <f t="shared" si="396"/>
        <v>-0.14412330000000001</v>
      </c>
      <c r="GA257">
        <f t="shared" si="397"/>
        <v>5.847099999999994E-3</v>
      </c>
      <c r="GB257">
        <f t="shared" si="398"/>
        <v>1.5</v>
      </c>
      <c r="GC257">
        <f t="shared" si="399"/>
        <v>0</v>
      </c>
      <c r="GD257">
        <f t="shared" si="400"/>
        <v>0.35688589999999998</v>
      </c>
      <c r="GE257">
        <f t="shared" si="401"/>
        <v>1.7581700000000033E-2</v>
      </c>
      <c r="GF257">
        <f t="shared" si="402"/>
        <v>0.23152439999999996</v>
      </c>
      <c r="GG257">
        <f t="shared" si="403"/>
        <v>6.0310399999998765E-2</v>
      </c>
      <c r="GH257">
        <f t="shared" si="404"/>
        <v>0.63093840000000012</v>
      </c>
      <c r="GI257">
        <f t="shared" si="405"/>
        <v>1.6438899999999923E-2</v>
      </c>
      <c r="GJ257">
        <f t="shared" si="406"/>
        <v>0.16584339999999997</v>
      </c>
      <c r="GK257">
        <f t="shared" si="407"/>
        <v>-5.7100000000004369E-5</v>
      </c>
    </row>
    <row r="258" spans="1:193" x14ac:dyDescent="0.25">
      <c r="A258" t="s">
        <v>600</v>
      </c>
      <c r="B258">
        <v>42.5</v>
      </c>
      <c r="C258">
        <v>0.5</v>
      </c>
      <c r="D258">
        <v>0.8942599</v>
      </c>
      <c r="E258">
        <v>3.5464981</v>
      </c>
      <c r="F258">
        <v>0.92101880000000003</v>
      </c>
      <c r="G258">
        <v>32.789218900000002</v>
      </c>
      <c r="H258">
        <v>1.7137226999999999</v>
      </c>
      <c r="I258">
        <v>1.0615075</v>
      </c>
      <c r="J258">
        <v>0.54181310000000005</v>
      </c>
      <c r="K258">
        <v>0.53195990000000004</v>
      </c>
      <c r="L258" s="2">
        <v>42.4</v>
      </c>
      <c r="M258" s="2">
        <v>0.5</v>
      </c>
      <c r="N258" s="2">
        <v>0.89369460000000001</v>
      </c>
      <c r="O258" s="2">
        <v>3.5464981</v>
      </c>
      <c r="P258" s="2">
        <v>0.91064849999999997</v>
      </c>
      <c r="Q258" s="2">
        <v>32.789218900000002</v>
      </c>
      <c r="R258" s="2">
        <v>1.6917707</v>
      </c>
      <c r="S258" s="2">
        <v>1.0529322999999999</v>
      </c>
      <c r="T258" s="2">
        <v>0.53490020000000005</v>
      </c>
      <c r="U258" s="2">
        <v>0.53195990000000004</v>
      </c>
      <c r="V258" s="2">
        <v>39.700000000000003</v>
      </c>
      <c r="W258" s="2">
        <v>0.5</v>
      </c>
      <c r="X258" s="2">
        <v>0.82703389999999999</v>
      </c>
      <c r="Y258" s="2">
        <v>3.3987376999999999</v>
      </c>
      <c r="Z258" s="2">
        <v>0.87483949999999999</v>
      </c>
      <c r="AA258" s="2">
        <v>30.402542100000002</v>
      </c>
      <c r="AB258" s="2">
        <v>1.6317811</v>
      </c>
      <c r="AC258" s="2">
        <v>1.0002812000000001</v>
      </c>
      <c r="AD258" s="2">
        <v>0.51444449999999997</v>
      </c>
      <c r="AE258" s="2">
        <v>0.56099069999999995</v>
      </c>
      <c r="AF258" s="2">
        <v>42.4</v>
      </c>
      <c r="AG258" s="2">
        <v>0.5</v>
      </c>
      <c r="AH258" s="2">
        <v>0.89417049999999998</v>
      </c>
      <c r="AI258" s="2">
        <v>3.5461433000000002</v>
      </c>
      <c r="AJ258" s="2">
        <v>0.92085059999999996</v>
      </c>
      <c r="AK258" s="2">
        <v>32.785938299999998</v>
      </c>
      <c r="AL258" s="2">
        <v>1.7133366000000001</v>
      </c>
      <c r="AM258" s="2">
        <v>1.0614011999999999</v>
      </c>
      <c r="AN258" s="2">
        <v>0.54168660000000002</v>
      </c>
      <c r="AO258" s="2">
        <v>0.53195990000000004</v>
      </c>
      <c r="AP258" s="2">
        <v>41.3</v>
      </c>
      <c r="AQ258" s="2">
        <v>0.5</v>
      </c>
      <c r="AR258" s="2">
        <v>0.84926690000000005</v>
      </c>
      <c r="AS258" s="2">
        <v>3.4632545000000001</v>
      </c>
      <c r="AT258" s="2">
        <v>0.76384529999999995</v>
      </c>
      <c r="AU258" s="2">
        <v>32.504097000000002</v>
      </c>
      <c r="AV258" s="2">
        <v>1.3602152000000001</v>
      </c>
      <c r="AW258" s="2">
        <v>0.95657610000000004</v>
      </c>
      <c r="AX258" s="2">
        <v>0.43101719999999999</v>
      </c>
      <c r="AY258" s="2">
        <v>0.53195990000000004</v>
      </c>
      <c r="AZ258" s="2">
        <v>33.700000000000003</v>
      </c>
      <c r="BA258" s="2">
        <v>0.5</v>
      </c>
      <c r="BB258" s="2">
        <v>0.8668072</v>
      </c>
      <c r="BC258" s="2">
        <v>0.91191250000000001</v>
      </c>
      <c r="BD258" s="2">
        <v>0.65175300000000003</v>
      </c>
      <c r="BE258" s="2">
        <v>27.860101700000001</v>
      </c>
      <c r="BF258" s="2">
        <v>1.5808449</v>
      </c>
      <c r="BG258" s="2">
        <v>0.2972224</v>
      </c>
      <c r="BH258" s="2">
        <v>0.54571709999999995</v>
      </c>
      <c r="BI258" s="2">
        <v>0.53195990000000004</v>
      </c>
      <c r="BJ258" s="2">
        <v>42</v>
      </c>
      <c r="BK258" s="2">
        <v>0.5</v>
      </c>
      <c r="BL258" s="2">
        <v>0.88866440000000002</v>
      </c>
      <c r="BM258" s="2">
        <v>3.528899</v>
      </c>
      <c r="BN258" s="2">
        <v>0.88654630000000001</v>
      </c>
      <c r="BO258" s="2">
        <v>32.500381500000003</v>
      </c>
      <c r="BP258" s="2">
        <v>1.6754597</v>
      </c>
      <c r="BQ258" s="2">
        <v>0.98986719999999995</v>
      </c>
      <c r="BR258" s="2">
        <v>0.52882439999999997</v>
      </c>
      <c r="BS258" s="2">
        <v>0.53195990000000004</v>
      </c>
      <c r="BT258" s="2">
        <v>18.5</v>
      </c>
      <c r="BU258" s="2">
        <v>0.5</v>
      </c>
      <c r="BV258" s="2">
        <v>0.44956010000000002</v>
      </c>
      <c r="BW258" s="2">
        <v>2.9509767999999998</v>
      </c>
      <c r="BX258" s="2">
        <v>0.80703970000000003</v>
      </c>
      <c r="BY258" s="2">
        <v>10.442563099999999</v>
      </c>
      <c r="BZ258" s="2">
        <v>1.5105274</v>
      </c>
      <c r="CA258" s="2">
        <v>0.91366860000000005</v>
      </c>
      <c r="CB258" s="2">
        <v>0.47618389999999999</v>
      </c>
      <c r="CC258" s="2">
        <v>0.52972810000000004</v>
      </c>
      <c r="CD258" s="2">
        <v>40.4</v>
      </c>
      <c r="CE258" s="2">
        <v>0.5</v>
      </c>
      <c r="CF258" s="2">
        <v>0.55672440000000001</v>
      </c>
      <c r="CG258" s="2">
        <v>3.5144617999999999</v>
      </c>
      <c r="CH258" s="2">
        <v>0.58611089999999999</v>
      </c>
      <c r="CI258" s="2">
        <v>32.599220299999999</v>
      </c>
      <c r="CJ258" s="2">
        <v>0.79747299999999999</v>
      </c>
      <c r="CK258" s="2">
        <v>1.0344260999999999</v>
      </c>
      <c r="CL258" s="2">
        <v>0.30140990000000001</v>
      </c>
      <c r="CM258" s="2">
        <v>0.53195990000000004</v>
      </c>
      <c r="CO258" t="str">
        <f t="shared" si="307"/>
        <v>WA_Pierce0029</v>
      </c>
      <c r="CP258">
        <f t="shared" si="308"/>
        <v>42.5</v>
      </c>
      <c r="CQ258">
        <f t="shared" si="309"/>
        <v>0.5</v>
      </c>
      <c r="CR258">
        <f t="shared" si="310"/>
        <v>0.8942599</v>
      </c>
      <c r="CS258">
        <f t="shared" si="311"/>
        <v>3.5464981</v>
      </c>
      <c r="CT258">
        <f t="shared" si="312"/>
        <v>0.92101880000000003</v>
      </c>
      <c r="CU258">
        <f t="shared" si="313"/>
        <v>32.789218900000002</v>
      </c>
      <c r="CV258">
        <f t="shared" si="314"/>
        <v>1.7137226999999999</v>
      </c>
      <c r="CW258">
        <f t="shared" si="315"/>
        <v>1.0615075</v>
      </c>
      <c r="CX258">
        <f t="shared" si="316"/>
        <v>0.54181310000000005</v>
      </c>
      <c r="CY258">
        <f t="shared" si="317"/>
        <v>0.53195990000000004</v>
      </c>
      <c r="CZ258">
        <f t="shared" si="318"/>
        <v>2.8999999999999986</v>
      </c>
      <c r="DA258">
        <f t="shared" si="319"/>
        <v>0.5</v>
      </c>
      <c r="DB258">
        <f t="shared" si="320"/>
        <v>-3.3897299999999908E-2</v>
      </c>
      <c r="DC258">
        <f t="shared" si="321"/>
        <v>3.5397000000000123E-2</v>
      </c>
      <c r="DD258">
        <f t="shared" si="322"/>
        <v>-4.5497800000000255E-2</v>
      </c>
      <c r="DE258">
        <f t="shared" si="323"/>
        <v>2.3595305999999958</v>
      </c>
      <c r="DF258">
        <f t="shared" si="324"/>
        <v>-3.4650299999999579E-2</v>
      </c>
      <c r="DG258">
        <f t="shared" si="325"/>
        <v>-0.12417740000000044</v>
      </c>
      <c r="DH258">
        <f t="shared" si="326"/>
        <v>8.1492099999999623E-2</v>
      </c>
      <c r="DI258">
        <f t="shared" si="327"/>
        <v>0.55875889999999995</v>
      </c>
      <c r="DJ258">
        <f t="shared" si="328"/>
        <v>0.10000000000000142</v>
      </c>
      <c r="DK258">
        <f t="shared" si="329"/>
        <v>0</v>
      </c>
      <c r="DL258">
        <f t="shared" si="330"/>
        <v>5.6529999999999081E-4</v>
      </c>
      <c r="DM258">
        <f t="shared" si="331"/>
        <v>0</v>
      </c>
      <c r="DN258">
        <f t="shared" si="332"/>
        <v>1.0370300000000054E-2</v>
      </c>
      <c r="DO258">
        <f t="shared" si="333"/>
        <v>0</v>
      </c>
      <c r="DP258">
        <f t="shared" si="334"/>
        <v>2.1951999999999972E-2</v>
      </c>
      <c r="DQ258">
        <f t="shared" si="335"/>
        <v>8.5752000000001161E-3</v>
      </c>
      <c r="DR258">
        <f t="shared" si="336"/>
        <v>6.9128999999999996E-3</v>
      </c>
      <c r="DS258">
        <f t="shared" si="337"/>
        <v>0</v>
      </c>
      <c r="DT258">
        <f t="shared" si="338"/>
        <v>2.7999999999999972</v>
      </c>
      <c r="DU258">
        <f t="shared" si="339"/>
        <v>0</v>
      </c>
      <c r="DV258">
        <f t="shared" si="340"/>
        <v>6.7226000000000008E-2</v>
      </c>
      <c r="DW258">
        <f t="shared" si="341"/>
        <v>0.14776040000000012</v>
      </c>
      <c r="DX258">
        <f t="shared" si="342"/>
        <v>4.6179300000000034E-2</v>
      </c>
      <c r="DY258">
        <f t="shared" si="343"/>
        <v>2.3866768</v>
      </c>
      <c r="DZ258">
        <f t="shared" si="344"/>
        <v>8.1941599999999948E-2</v>
      </c>
      <c r="EA258">
        <f t="shared" si="345"/>
        <v>6.1226299999999956E-2</v>
      </c>
      <c r="EB258">
        <f t="shared" si="346"/>
        <v>2.7368600000000076E-2</v>
      </c>
      <c r="EC258">
        <f t="shared" si="347"/>
        <v>-2.9030799999999912E-2</v>
      </c>
      <c r="ED258">
        <f t="shared" si="348"/>
        <v>0.10000000000000142</v>
      </c>
      <c r="EE258">
        <f t="shared" si="349"/>
        <v>0</v>
      </c>
      <c r="EF258">
        <f t="shared" si="350"/>
        <v>8.9400000000017243E-5</v>
      </c>
      <c r="EG258">
        <f t="shared" si="351"/>
        <v>3.5479999999976641E-4</v>
      </c>
      <c r="EH258">
        <f t="shared" si="352"/>
        <v>1.6820000000006274E-4</v>
      </c>
      <c r="EI258">
        <f t="shared" si="353"/>
        <v>3.2806000000036306E-3</v>
      </c>
      <c r="EJ258">
        <f t="shared" si="354"/>
        <v>3.860999999998338E-4</v>
      </c>
      <c r="EK258">
        <f t="shared" si="355"/>
        <v>1.0630000000011464E-4</v>
      </c>
      <c r="EL258">
        <f t="shared" si="356"/>
        <v>1.2650000000002937E-4</v>
      </c>
      <c r="EM258">
        <f t="shared" si="357"/>
        <v>0</v>
      </c>
      <c r="EN258">
        <f t="shared" si="358"/>
        <v>1.2000000000000028</v>
      </c>
      <c r="EO258">
        <f t="shared" si="359"/>
        <v>0</v>
      </c>
      <c r="EP258">
        <f t="shared" si="360"/>
        <v>4.499299999999995E-2</v>
      </c>
      <c r="EQ258">
        <f t="shared" si="361"/>
        <v>8.3243599999999862E-2</v>
      </c>
      <c r="ER258">
        <f t="shared" si="362"/>
        <v>0.15717350000000008</v>
      </c>
      <c r="ES258">
        <f t="shared" si="363"/>
        <v>0.28512190000000004</v>
      </c>
      <c r="ET258">
        <f t="shared" si="364"/>
        <v>0.35350749999999986</v>
      </c>
      <c r="EU258">
        <f t="shared" si="365"/>
        <v>0.10493140000000001</v>
      </c>
      <c r="EV258">
        <f t="shared" si="366"/>
        <v>0.11079590000000006</v>
      </c>
      <c r="EW258">
        <f t="shared" si="367"/>
        <v>0</v>
      </c>
      <c r="EX258">
        <f t="shared" si="368"/>
        <v>8.7999999999999972</v>
      </c>
      <c r="EY258">
        <f t="shared" si="369"/>
        <v>0</v>
      </c>
      <c r="EZ258">
        <f t="shared" si="370"/>
        <v>2.7452699999999997E-2</v>
      </c>
      <c r="FA258">
        <f t="shared" si="371"/>
        <v>2.6345855999999999</v>
      </c>
      <c r="FB258">
        <f t="shared" si="372"/>
        <v>0.2692658</v>
      </c>
      <c r="FC258">
        <f t="shared" si="373"/>
        <v>4.9291172000000003</v>
      </c>
      <c r="FD258">
        <f t="shared" si="374"/>
        <v>0.13287779999999993</v>
      </c>
      <c r="FE258">
        <f t="shared" si="375"/>
        <v>0.76428510000000005</v>
      </c>
      <c r="FF258">
        <f t="shared" si="376"/>
        <v>-3.9039999999999075E-3</v>
      </c>
      <c r="FG258">
        <f t="shared" si="377"/>
        <v>0</v>
      </c>
      <c r="FH258">
        <f t="shared" si="378"/>
        <v>0.5</v>
      </c>
      <c r="FI258">
        <f t="shared" si="379"/>
        <v>0</v>
      </c>
      <c r="FJ258">
        <f t="shared" si="380"/>
        <v>5.5954999999999755E-3</v>
      </c>
      <c r="FK258">
        <f t="shared" si="381"/>
        <v>1.7599099999999979E-2</v>
      </c>
      <c r="FL258">
        <f t="shared" si="382"/>
        <v>3.4472500000000017E-2</v>
      </c>
      <c r="FM258">
        <f t="shared" si="383"/>
        <v>0.28883739999999847</v>
      </c>
      <c r="FN258">
        <f t="shared" si="384"/>
        <v>3.8262999999999936E-2</v>
      </c>
      <c r="FO258">
        <f t="shared" si="385"/>
        <v>7.1640300000000101E-2</v>
      </c>
      <c r="FP258">
        <f t="shared" si="386"/>
        <v>1.2988700000000075E-2</v>
      </c>
      <c r="FQ258">
        <f t="shared" si="387"/>
        <v>0</v>
      </c>
      <c r="FR258">
        <f t="shared" si="388"/>
        <v>24</v>
      </c>
      <c r="FS258">
        <f t="shared" si="389"/>
        <v>0</v>
      </c>
      <c r="FT258">
        <f t="shared" si="390"/>
        <v>0.44469979999999998</v>
      </c>
      <c r="FU258">
        <f t="shared" si="391"/>
        <v>0.59552130000000014</v>
      </c>
      <c r="FV258">
        <f t="shared" si="392"/>
        <v>0.1139791</v>
      </c>
      <c r="FW258">
        <f t="shared" si="393"/>
        <v>22.346655800000001</v>
      </c>
      <c r="FX258">
        <f t="shared" si="394"/>
        <v>0.20319529999999997</v>
      </c>
      <c r="FY258">
        <f t="shared" si="395"/>
        <v>0.1478389</v>
      </c>
      <c r="FZ258">
        <f t="shared" si="396"/>
        <v>6.5629200000000054E-2</v>
      </c>
      <c r="GA258">
        <f t="shared" si="397"/>
        <v>2.231800000000006E-3</v>
      </c>
      <c r="GB258">
        <f t="shared" si="398"/>
        <v>2.1000000000000014</v>
      </c>
      <c r="GC258">
        <f t="shared" si="399"/>
        <v>0</v>
      </c>
      <c r="GD258">
        <f t="shared" si="400"/>
        <v>0.33753549999999999</v>
      </c>
      <c r="GE258">
        <f t="shared" si="401"/>
        <v>3.2036300000000129E-2</v>
      </c>
      <c r="GF258">
        <f t="shared" si="402"/>
        <v>0.33490790000000004</v>
      </c>
      <c r="GG258">
        <f t="shared" si="403"/>
        <v>0.18999860000000268</v>
      </c>
      <c r="GH258">
        <f t="shared" si="404"/>
        <v>0.91624969999999994</v>
      </c>
      <c r="GI258">
        <f t="shared" si="405"/>
        <v>2.7081400000000144E-2</v>
      </c>
      <c r="GJ258">
        <f t="shared" si="406"/>
        <v>0.24040320000000004</v>
      </c>
      <c r="GK258">
        <f t="shared" si="407"/>
        <v>0</v>
      </c>
    </row>
    <row r="259" spans="1:193" x14ac:dyDescent="0.25">
      <c r="A259" t="s">
        <v>601</v>
      </c>
      <c r="B259">
        <v>32.1</v>
      </c>
      <c r="C259">
        <v>0.5</v>
      </c>
      <c r="D259">
        <v>0.874614</v>
      </c>
      <c r="E259">
        <v>3.1546500000000002</v>
      </c>
      <c r="F259">
        <v>0.4440694</v>
      </c>
      <c r="G259">
        <v>25.346666299999999</v>
      </c>
      <c r="H259">
        <v>1.0029291</v>
      </c>
      <c r="I259">
        <v>0.31127830000000001</v>
      </c>
      <c r="J259">
        <v>0.3338025</v>
      </c>
      <c r="K259">
        <v>0.21532570000000001</v>
      </c>
      <c r="L259" s="2">
        <v>32.1</v>
      </c>
      <c r="M259" s="2">
        <v>0.5</v>
      </c>
      <c r="N259" s="2">
        <v>0.87380389999999997</v>
      </c>
      <c r="O259" s="2">
        <v>3.1546500000000002</v>
      </c>
      <c r="P259" s="2">
        <v>0.42857919999999999</v>
      </c>
      <c r="Q259" s="2">
        <v>25.346666299999999</v>
      </c>
      <c r="R259" s="2">
        <v>0.96470590000000001</v>
      </c>
      <c r="S259" s="2">
        <v>0.30568790000000001</v>
      </c>
      <c r="T259" s="2">
        <v>0.32041639999999999</v>
      </c>
      <c r="U259" s="2">
        <v>0.21532570000000001</v>
      </c>
      <c r="V259" s="2">
        <v>24.2</v>
      </c>
      <c r="W259" s="2">
        <v>0.5</v>
      </c>
      <c r="X259" s="2">
        <v>0.67354440000000004</v>
      </c>
      <c r="Y259" s="2">
        <v>2.5308253999999999</v>
      </c>
      <c r="Z259" s="2">
        <v>0.32138060000000002</v>
      </c>
      <c r="AA259" s="2">
        <v>18.9940052</v>
      </c>
      <c r="AB259" s="2">
        <v>0.79778649999999995</v>
      </c>
      <c r="AC259" s="2">
        <v>8.9846800000000004E-2</v>
      </c>
      <c r="AD259" s="2">
        <v>0.27966459999999999</v>
      </c>
      <c r="AE259" s="2">
        <v>0.110292</v>
      </c>
      <c r="AF259" s="2">
        <v>32.1</v>
      </c>
      <c r="AG259" s="2">
        <v>0.5</v>
      </c>
      <c r="AH259" s="2">
        <v>0.87457660000000004</v>
      </c>
      <c r="AI259" s="2">
        <v>3.1545258</v>
      </c>
      <c r="AJ259" s="2">
        <v>0.44390429999999997</v>
      </c>
      <c r="AK259" s="2">
        <v>25.345573399999999</v>
      </c>
      <c r="AL259" s="2">
        <v>1.0025196000000001</v>
      </c>
      <c r="AM259" s="2">
        <v>0.3111739</v>
      </c>
      <c r="AN259" s="2">
        <v>0.33368009999999998</v>
      </c>
      <c r="AO259" s="2">
        <v>0.21532570000000001</v>
      </c>
      <c r="AP259" s="2">
        <v>31.6</v>
      </c>
      <c r="AQ259" s="2">
        <v>0.5</v>
      </c>
      <c r="AR259" s="2">
        <v>0.86877020000000005</v>
      </c>
      <c r="AS259" s="2">
        <v>3.0965223000000002</v>
      </c>
      <c r="AT259" s="2">
        <v>0.40355469999999999</v>
      </c>
      <c r="AU259" s="2">
        <v>25.041505799999999</v>
      </c>
      <c r="AV259" s="2">
        <v>0.91195380000000004</v>
      </c>
      <c r="AW259" s="2">
        <v>0.28185500000000002</v>
      </c>
      <c r="AX259" s="2">
        <v>0.3037474</v>
      </c>
      <c r="AY259" s="2">
        <v>0.21532570000000001</v>
      </c>
      <c r="AZ259" s="2">
        <v>27.7</v>
      </c>
      <c r="BA259" s="2">
        <v>0.5</v>
      </c>
      <c r="BB259" s="2">
        <v>0.84983909999999996</v>
      </c>
      <c r="BC259" s="2">
        <v>1.6462162</v>
      </c>
      <c r="BD259" s="2">
        <v>0.34761039999999999</v>
      </c>
      <c r="BE259" s="2">
        <v>22.825292600000001</v>
      </c>
      <c r="BF259" s="2">
        <v>0.88971849999999997</v>
      </c>
      <c r="BG259" s="2">
        <v>0.13352910000000001</v>
      </c>
      <c r="BH259" s="2">
        <v>0.30180899999999999</v>
      </c>
      <c r="BI259" s="2">
        <v>0.22947600000000001</v>
      </c>
      <c r="BJ259" s="2">
        <v>31.8</v>
      </c>
      <c r="BK259" s="2">
        <v>0.5</v>
      </c>
      <c r="BL259" s="2">
        <v>0.87322900000000003</v>
      </c>
      <c r="BM259" s="2">
        <v>3.1254689999999998</v>
      </c>
      <c r="BN259" s="2">
        <v>0.43026140000000002</v>
      </c>
      <c r="BO259" s="2">
        <v>25.113077199999999</v>
      </c>
      <c r="BP259" s="2">
        <v>0.97509480000000004</v>
      </c>
      <c r="BQ259" s="2">
        <v>0.29643829999999999</v>
      </c>
      <c r="BR259" s="2">
        <v>0.32497930000000003</v>
      </c>
      <c r="BS259" s="2">
        <v>0.21532570000000001</v>
      </c>
      <c r="BT259" s="2">
        <v>23.4</v>
      </c>
      <c r="BU259" s="2">
        <v>0.5</v>
      </c>
      <c r="BV259" s="2">
        <v>0.74384989999999995</v>
      </c>
      <c r="BW259" s="2">
        <v>2.5810981000000002</v>
      </c>
      <c r="BX259" s="2">
        <v>0.42000280000000001</v>
      </c>
      <c r="BY259" s="2">
        <v>17.4275074</v>
      </c>
      <c r="BZ259" s="2">
        <v>0.89024559999999997</v>
      </c>
      <c r="CA259" s="2">
        <v>0.40544049999999998</v>
      </c>
      <c r="CB259" s="2">
        <v>0.28447299999999998</v>
      </c>
      <c r="CC259" s="2">
        <v>0.24590509999999999</v>
      </c>
      <c r="CD259" s="2">
        <v>28.5</v>
      </c>
      <c r="CE259" s="2">
        <v>0.5</v>
      </c>
      <c r="CF259" s="2">
        <v>0.1931937</v>
      </c>
      <c r="CG259" s="2">
        <v>2.8082912000000002</v>
      </c>
      <c r="CH259" s="2">
        <v>0.21618370000000001</v>
      </c>
      <c r="CI259" s="2">
        <v>23.777387600000001</v>
      </c>
      <c r="CJ259" s="2">
        <v>0.3482809</v>
      </c>
      <c r="CK259" s="2">
        <v>0.3326383</v>
      </c>
      <c r="CL259" s="2">
        <v>0.1221949</v>
      </c>
      <c r="CM259" s="2">
        <v>0.22947600000000001</v>
      </c>
      <c r="CO259" t="str">
        <f t="shared" si="307"/>
        <v>WA_Snohomish0020</v>
      </c>
      <c r="CP259">
        <f t="shared" si="308"/>
        <v>32.1</v>
      </c>
      <c r="CQ259">
        <f t="shared" si="309"/>
        <v>0.5</v>
      </c>
      <c r="CR259">
        <f t="shared" si="310"/>
        <v>0.874614</v>
      </c>
      <c r="CS259">
        <f t="shared" si="311"/>
        <v>3.1546500000000002</v>
      </c>
      <c r="CT259">
        <f t="shared" si="312"/>
        <v>0.4440694</v>
      </c>
      <c r="CU259">
        <f t="shared" si="313"/>
        <v>25.346666299999999</v>
      </c>
      <c r="CV259">
        <f t="shared" si="314"/>
        <v>1.0029291</v>
      </c>
      <c r="CW259">
        <f t="shared" si="315"/>
        <v>0.31127830000000001</v>
      </c>
      <c r="CX259">
        <f t="shared" si="316"/>
        <v>0.3338025</v>
      </c>
      <c r="CY259">
        <f t="shared" si="317"/>
        <v>0.21532570000000001</v>
      </c>
      <c r="CZ259">
        <f t="shared" si="318"/>
        <v>6.6999999999999922</v>
      </c>
      <c r="DA259">
        <f t="shared" si="319"/>
        <v>0.5</v>
      </c>
      <c r="DB259">
        <f t="shared" si="320"/>
        <v>-0.17149119999999995</v>
      </c>
      <c r="DC259">
        <f t="shared" si="321"/>
        <v>1.5047999999999284E-2</v>
      </c>
      <c r="DD259">
        <f t="shared" si="322"/>
        <v>-9.7008700000000003E-2</v>
      </c>
      <c r="DE259">
        <f t="shared" si="323"/>
        <v>6.4443514000000057</v>
      </c>
      <c r="DF259">
        <f t="shared" si="324"/>
        <v>-0.24019809999999997</v>
      </c>
      <c r="DG259">
        <f t="shared" si="325"/>
        <v>-2.2338300000000033E-2</v>
      </c>
      <c r="DH259">
        <f t="shared" si="326"/>
        <v>-6.5652800000000067E-2</v>
      </c>
      <c r="DI259">
        <f t="shared" si="327"/>
        <v>0.16917199999999999</v>
      </c>
      <c r="DJ259">
        <f t="shared" si="328"/>
        <v>0</v>
      </c>
      <c r="DK259">
        <f t="shared" si="329"/>
        <v>0</v>
      </c>
      <c r="DL259">
        <f t="shared" si="330"/>
        <v>8.1010000000003579E-4</v>
      </c>
      <c r="DM259">
        <f t="shared" si="331"/>
        <v>0</v>
      </c>
      <c r="DN259">
        <f t="shared" si="332"/>
        <v>1.549020000000001E-2</v>
      </c>
      <c r="DO259">
        <f t="shared" si="333"/>
        <v>0</v>
      </c>
      <c r="DP259">
        <f t="shared" si="334"/>
        <v>3.8223200000000013E-2</v>
      </c>
      <c r="DQ259">
        <f t="shared" si="335"/>
        <v>5.5903999999999954E-3</v>
      </c>
      <c r="DR259">
        <f t="shared" si="336"/>
        <v>1.3386100000000012E-2</v>
      </c>
      <c r="DS259">
        <f t="shared" si="337"/>
        <v>0</v>
      </c>
      <c r="DT259">
        <f t="shared" si="338"/>
        <v>7.9000000000000021</v>
      </c>
      <c r="DU259">
        <f t="shared" si="339"/>
        <v>0</v>
      </c>
      <c r="DV259">
        <f t="shared" si="340"/>
        <v>0.20106959999999996</v>
      </c>
      <c r="DW259">
        <f t="shared" si="341"/>
        <v>0.62382460000000028</v>
      </c>
      <c r="DX259">
        <f t="shared" si="342"/>
        <v>0.12268879999999999</v>
      </c>
      <c r="DY259">
        <f t="shared" si="343"/>
        <v>6.3526610999999988</v>
      </c>
      <c r="DZ259">
        <f t="shared" si="344"/>
        <v>0.20514260000000006</v>
      </c>
      <c r="EA259">
        <f t="shared" si="345"/>
        <v>0.2214315</v>
      </c>
      <c r="EB259">
        <f t="shared" si="346"/>
        <v>5.4137900000000017E-2</v>
      </c>
      <c r="EC259">
        <f t="shared" si="347"/>
        <v>0.10503370000000001</v>
      </c>
      <c r="ED259">
        <f t="shared" si="348"/>
        <v>0</v>
      </c>
      <c r="EE259">
        <f t="shared" si="349"/>
        <v>0</v>
      </c>
      <c r="EF259">
        <f t="shared" si="350"/>
        <v>3.7399999999965239E-5</v>
      </c>
      <c r="EG259">
        <f t="shared" si="351"/>
        <v>1.2420000000012976E-4</v>
      </c>
      <c r="EH259">
        <f t="shared" si="352"/>
        <v>1.6510000000002911E-4</v>
      </c>
      <c r="EI259">
        <f t="shared" si="353"/>
        <v>1.0928999999997302E-3</v>
      </c>
      <c r="EJ259">
        <f t="shared" si="354"/>
        <v>4.0949999999995157E-4</v>
      </c>
      <c r="EK259">
        <f t="shared" si="355"/>
        <v>1.0440000000000449E-4</v>
      </c>
      <c r="EL259">
        <f t="shared" si="356"/>
        <v>1.2240000000002249E-4</v>
      </c>
      <c r="EM259">
        <f t="shared" si="357"/>
        <v>0</v>
      </c>
      <c r="EN259">
        <f t="shared" si="358"/>
        <v>0.5</v>
      </c>
      <c r="EO259">
        <f t="shared" si="359"/>
        <v>0</v>
      </c>
      <c r="EP259">
        <f t="shared" si="360"/>
        <v>5.8437999999999546E-3</v>
      </c>
      <c r="EQ259">
        <f t="shared" si="361"/>
        <v>5.8127700000000004E-2</v>
      </c>
      <c r="ER259">
        <f t="shared" si="362"/>
        <v>4.0514700000000015E-2</v>
      </c>
      <c r="ES259">
        <f t="shared" si="363"/>
        <v>0.3051604999999995</v>
      </c>
      <c r="ET259">
        <f t="shared" si="364"/>
        <v>9.0975299999999981E-2</v>
      </c>
      <c r="EU259">
        <f t="shared" si="365"/>
        <v>2.9423299999999986E-2</v>
      </c>
      <c r="EV259">
        <f t="shared" si="366"/>
        <v>3.0055100000000001E-2</v>
      </c>
      <c r="EW259">
        <f t="shared" si="367"/>
        <v>0</v>
      </c>
      <c r="EX259">
        <f t="shared" si="368"/>
        <v>4.4000000000000021</v>
      </c>
      <c r="EY259">
        <f t="shared" si="369"/>
        <v>0</v>
      </c>
      <c r="EZ259">
        <f t="shared" si="370"/>
        <v>2.4774900000000044E-2</v>
      </c>
      <c r="FA259">
        <f t="shared" si="371"/>
        <v>1.5084338000000002</v>
      </c>
      <c r="FB259">
        <f t="shared" si="372"/>
        <v>9.6459000000000017E-2</v>
      </c>
      <c r="FC259">
        <f t="shared" si="373"/>
        <v>2.5213736999999981</v>
      </c>
      <c r="FD259">
        <f t="shared" si="374"/>
        <v>0.11321060000000005</v>
      </c>
      <c r="FE259">
        <f t="shared" si="375"/>
        <v>0.1777492</v>
      </c>
      <c r="FF259">
        <f t="shared" si="376"/>
        <v>3.1993500000000008E-2</v>
      </c>
      <c r="FG259">
        <f t="shared" si="377"/>
        <v>-1.4150300000000005E-2</v>
      </c>
      <c r="FH259">
        <f t="shared" si="378"/>
        <v>0.30000000000000071</v>
      </c>
      <c r="FI259">
        <f t="shared" si="379"/>
        <v>0</v>
      </c>
      <c r="FJ259">
        <f t="shared" si="380"/>
        <v>1.3849999999999696E-3</v>
      </c>
      <c r="FK259">
        <f t="shared" si="381"/>
        <v>2.9181000000000346E-2</v>
      </c>
      <c r="FL259">
        <f t="shared" si="382"/>
        <v>1.3807999999999987E-2</v>
      </c>
      <c r="FM259">
        <f t="shared" si="383"/>
        <v>0.23358909999999966</v>
      </c>
      <c r="FN259">
        <f t="shared" si="384"/>
        <v>2.7834299999999979E-2</v>
      </c>
      <c r="FO259">
        <f t="shared" si="385"/>
        <v>1.484000000000002E-2</v>
      </c>
      <c r="FP259">
        <f t="shared" si="386"/>
        <v>8.8231999999999755E-3</v>
      </c>
      <c r="FQ259">
        <f t="shared" si="387"/>
        <v>0</v>
      </c>
      <c r="FR259">
        <f t="shared" si="388"/>
        <v>8.7000000000000028</v>
      </c>
      <c r="FS259">
        <f t="shared" si="389"/>
        <v>0</v>
      </c>
      <c r="FT259">
        <f t="shared" si="390"/>
        <v>0.13076410000000005</v>
      </c>
      <c r="FU259">
        <f t="shared" si="391"/>
        <v>0.5735519</v>
      </c>
      <c r="FV259">
        <f t="shared" si="392"/>
        <v>2.4066599999999994E-2</v>
      </c>
      <c r="FW259">
        <f t="shared" si="393"/>
        <v>7.9191588999999993</v>
      </c>
      <c r="FX259">
        <f t="shared" si="394"/>
        <v>0.11268350000000005</v>
      </c>
      <c r="FY259">
        <f t="shared" si="395"/>
        <v>-9.4162199999999974E-2</v>
      </c>
      <c r="FZ259">
        <f t="shared" si="396"/>
        <v>4.9329500000000026E-2</v>
      </c>
      <c r="GA259">
        <f t="shared" si="397"/>
        <v>-3.0579399999999979E-2</v>
      </c>
      <c r="GB259">
        <f t="shared" si="398"/>
        <v>3.6000000000000014</v>
      </c>
      <c r="GC259">
        <f t="shared" si="399"/>
        <v>0</v>
      </c>
      <c r="GD259">
        <f t="shared" si="400"/>
        <v>0.68142029999999998</v>
      </c>
      <c r="GE259">
        <f t="shared" si="401"/>
        <v>0.34635879999999997</v>
      </c>
      <c r="GF259">
        <f t="shared" si="402"/>
        <v>0.2278857</v>
      </c>
      <c r="GG259">
        <f t="shared" si="403"/>
        <v>1.5692786999999981</v>
      </c>
      <c r="GH259">
        <f t="shared" si="404"/>
        <v>0.65464820000000001</v>
      </c>
      <c r="GI259">
        <f t="shared" si="405"/>
        <v>-2.135999999999999E-2</v>
      </c>
      <c r="GJ259">
        <f t="shared" si="406"/>
        <v>0.21160760000000001</v>
      </c>
      <c r="GK259">
        <f t="shared" si="407"/>
        <v>-1.4150300000000005E-2</v>
      </c>
    </row>
    <row r="260" spans="1:193" x14ac:dyDescent="0.25">
      <c r="A260" t="s">
        <v>602</v>
      </c>
      <c r="B260">
        <v>31.7</v>
      </c>
      <c r="C260">
        <v>0.5</v>
      </c>
      <c r="D260">
        <v>0.65090720000000002</v>
      </c>
      <c r="E260">
        <v>3.5743765999999999</v>
      </c>
      <c r="F260">
        <v>0.51237200000000005</v>
      </c>
      <c r="G260">
        <v>24.3485947</v>
      </c>
      <c r="H260">
        <v>1.3610213</v>
      </c>
      <c r="I260">
        <v>7.9882700000000001E-2</v>
      </c>
      <c r="J260">
        <v>0.4970253</v>
      </c>
      <c r="K260">
        <v>0.17581949999999999</v>
      </c>
      <c r="L260" s="2">
        <v>31.6</v>
      </c>
      <c r="M260" s="2">
        <v>0.5</v>
      </c>
      <c r="N260" s="2">
        <v>0.65042759999999999</v>
      </c>
      <c r="O260" s="2">
        <v>3.5743765999999999</v>
      </c>
      <c r="P260" s="2">
        <v>0.49402590000000002</v>
      </c>
      <c r="Q260" s="2">
        <v>24.3485947</v>
      </c>
      <c r="R260" s="2">
        <v>1.3114173</v>
      </c>
      <c r="S260" s="2">
        <v>7.8788300000000006E-2</v>
      </c>
      <c r="T260" s="2">
        <v>0.47911490000000001</v>
      </c>
      <c r="U260" s="2">
        <v>0.17581949999999999</v>
      </c>
      <c r="V260" s="2">
        <v>29.6</v>
      </c>
      <c r="W260" s="2">
        <v>0.5</v>
      </c>
      <c r="X260" s="2">
        <v>0.67013880000000003</v>
      </c>
      <c r="Y260" s="2">
        <v>3.8669245000000001</v>
      </c>
      <c r="Z260" s="2">
        <v>0.27571299999999999</v>
      </c>
      <c r="AA260" s="2">
        <v>23.041656499999998</v>
      </c>
      <c r="AB260" s="2">
        <v>0.55609589999999998</v>
      </c>
      <c r="AC260" s="2">
        <v>0.27405560000000001</v>
      </c>
      <c r="AD260" s="2">
        <v>0.19553989999999999</v>
      </c>
      <c r="AE260" s="2">
        <v>0.26812720000000001</v>
      </c>
      <c r="AF260" s="2">
        <v>31.6</v>
      </c>
      <c r="AG260" s="2">
        <v>0.5</v>
      </c>
      <c r="AH260" s="2">
        <v>0.65088060000000003</v>
      </c>
      <c r="AI260" s="2">
        <v>3.5743005000000001</v>
      </c>
      <c r="AJ260" s="2">
        <v>0.51228300000000004</v>
      </c>
      <c r="AK260" s="2">
        <v>24.346160900000001</v>
      </c>
      <c r="AL260" s="2">
        <v>1.3607758000000001</v>
      </c>
      <c r="AM260" s="2">
        <v>7.9874700000000007E-2</v>
      </c>
      <c r="AN260" s="2">
        <v>0.4969383</v>
      </c>
      <c r="AO260" s="2">
        <v>0.17581949999999999</v>
      </c>
      <c r="AP260" s="2">
        <v>30.9</v>
      </c>
      <c r="AQ260" s="2">
        <v>0.5</v>
      </c>
      <c r="AR260" s="2">
        <v>0.63379240000000003</v>
      </c>
      <c r="AS260" s="2">
        <v>3.5070155000000001</v>
      </c>
      <c r="AT260" s="2">
        <v>0.42873529999999999</v>
      </c>
      <c r="AU260" s="2">
        <v>24.0518112</v>
      </c>
      <c r="AV260" s="2">
        <v>1.1343228999999999</v>
      </c>
      <c r="AW260" s="2">
        <v>7.1742600000000004E-2</v>
      </c>
      <c r="AX260" s="2">
        <v>0.41452169999999999</v>
      </c>
      <c r="AY260" s="2">
        <v>0.17581949999999999</v>
      </c>
      <c r="AZ260" s="2">
        <v>25.1</v>
      </c>
      <c r="BA260" s="2">
        <v>0.5</v>
      </c>
      <c r="BB260" s="2">
        <v>0.77128739999999996</v>
      </c>
      <c r="BC260" s="2">
        <v>1.0255231</v>
      </c>
      <c r="BD260" s="2">
        <v>0.2209769</v>
      </c>
      <c r="BE260" s="2">
        <v>21.4586124</v>
      </c>
      <c r="BF260" s="2">
        <v>0.54224879999999998</v>
      </c>
      <c r="BG260" s="2">
        <v>0.12716839999999999</v>
      </c>
      <c r="BH260" s="2">
        <v>0.17651459999999999</v>
      </c>
      <c r="BI260" s="2">
        <v>0.3349511</v>
      </c>
      <c r="BJ260" s="2">
        <v>30.9</v>
      </c>
      <c r="BK260" s="2">
        <v>0.5</v>
      </c>
      <c r="BL260" s="2">
        <v>0.68982900000000003</v>
      </c>
      <c r="BM260" s="2">
        <v>4.0553932000000001</v>
      </c>
      <c r="BN260" s="2">
        <v>0.26764870000000002</v>
      </c>
      <c r="BO260" s="2">
        <v>24.1699333</v>
      </c>
      <c r="BP260" s="2">
        <v>0.5551682</v>
      </c>
      <c r="BQ260" s="2">
        <v>0.2436313</v>
      </c>
      <c r="BR260" s="2">
        <v>0.19476299999999999</v>
      </c>
      <c r="BS260" s="2">
        <v>0.2592064</v>
      </c>
      <c r="BT260" s="2">
        <v>14.1</v>
      </c>
      <c r="BU260" s="2">
        <v>0.5</v>
      </c>
      <c r="BV260" s="2">
        <v>0.48270619999999997</v>
      </c>
      <c r="BW260" s="2">
        <v>2.6197357000000001</v>
      </c>
      <c r="BX260" s="2">
        <v>0.39134000000000002</v>
      </c>
      <c r="BY260" s="2">
        <v>8.3510427000000007</v>
      </c>
      <c r="BZ260" s="2">
        <v>0.67178570000000004</v>
      </c>
      <c r="CA260" s="2">
        <v>0.57917050000000003</v>
      </c>
      <c r="CB260" s="2">
        <v>0.23733219999999999</v>
      </c>
      <c r="CC260" s="2">
        <v>0.34875240000000002</v>
      </c>
      <c r="CD260" s="2">
        <v>30.1</v>
      </c>
      <c r="CE260" s="2">
        <v>0.5</v>
      </c>
      <c r="CF260" s="2">
        <v>0.30719380000000002</v>
      </c>
      <c r="CG260" s="2">
        <v>4.0278625000000003</v>
      </c>
      <c r="CH260" s="2">
        <v>0.1608299</v>
      </c>
      <c r="CI260" s="2">
        <v>24.253896699999999</v>
      </c>
      <c r="CJ260" s="2">
        <v>0.25162390000000001</v>
      </c>
      <c r="CK260" s="2">
        <v>0.24764649999999999</v>
      </c>
      <c r="CL260" s="2">
        <v>0.1085053</v>
      </c>
      <c r="CM260" s="2">
        <v>0.2592064</v>
      </c>
      <c r="CO260" t="str">
        <f t="shared" si="307"/>
        <v>WA_Snohomish1007</v>
      </c>
      <c r="CP260">
        <f t="shared" si="308"/>
        <v>31.7</v>
      </c>
      <c r="CQ260">
        <f t="shared" si="309"/>
        <v>0.5</v>
      </c>
      <c r="CR260">
        <f t="shared" si="310"/>
        <v>0.65090720000000002</v>
      </c>
      <c r="CS260">
        <f t="shared" si="311"/>
        <v>3.5743765999999999</v>
      </c>
      <c r="CT260">
        <f t="shared" si="312"/>
        <v>0.51237200000000005</v>
      </c>
      <c r="CU260">
        <f t="shared" si="313"/>
        <v>24.3485947</v>
      </c>
      <c r="CV260">
        <f t="shared" si="314"/>
        <v>1.3610213</v>
      </c>
      <c r="CW260">
        <f t="shared" si="315"/>
        <v>7.9882700000000001E-2</v>
      </c>
      <c r="CX260">
        <f t="shared" si="316"/>
        <v>0.4970253</v>
      </c>
      <c r="CY260">
        <f t="shared" si="317"/>
        <v>0.17581949999999999</v>
      </c>
      <c r="CZ260">
        <f t="shared" si="318"/>
        <v>2.0000000000000071</v>
      </c>
      <c r="DA260">
        <f t="shared" si="319"/>
        <v>0.5</v>
      </c>
      <c r="DB260">
        <f t="shared" si="320"/>
        <v>0.29990539999999993</v>
      </c>
      <c r="DC260">
        <f t="shared" si="321"/>
        <v>1.2304954000000015</v>
      </c>
      <c r="DD260">
        <f t="shared" si="322"/>
        <v>-0.83505130000000016</v>
      </c>
      <c r="DE260">
        <f t="shared" si="323"/>
        <v>3.5815455000000007</v>
      </c>
      <c r="DF260">
        <f t="shared" si="324"/>
        <v>-3.1437105999999995</v>
      </c>
      <c r="DG260">
        <f t="shared" si="325"/>
        <v>1.1428990000000001</v>
      </c>
      <c r="DH260">
        <f t="shared" si="326"/>
        <v>-1.1759472</v>
      </c>
      <c r="DI260">
        <f t="shared" si="327"/>
        <v>0.76696550000000019</v>
      </c>
      <c r="DJ260">
        <f t="shared" si="328"/>
        <v>9.9999999999997868E-2</v>
      </c>
      <c r="DK260">
        <f t="shared" si="329"/>
        <v>0</v>
      </c>
      <c r="DL260">
        <f t="shared" si="330"/>
        <v>4.7960000000002445E-4</v>
      </c>
      <c r="DM260">
        <f t="shared" si="331"/>
        <v>0</v>
      </c>
      <c r="DN260">
        <f t="shared" si="332"/>
        <v>1.8346100000000032E-2</v>
      </c>
      <c r="DO260">
        <f t="shared" si="333"/>
        <v>0</v>
      </c>
      <c r="DP260">
        <f t="shared" si="334"/>
        <v>4.9603999999999981E-2</v>
      </c>
      <c r="DQ260">
        <f t="shared" si="335"/>
        <v>1.0943999999999954E-3</v>
      </c>
      <c r="DR260">
        <f t="shared" si="336"/>
        <v>1.7910399999999993E-2</v>
      </c>
      <c r="DS260">
        <f t="shared" si="337"/>
        <v>0</v>
      </c>
      <c r="DT260">
        <f t="shared" si="338"/>
        <v>2.0999999999999979</v>
      </c>
      <c r="DU260">
        <f t="shared" si="339"/>
        <v>0</v>
      </c>
      <c r="DV260">
        <f t="shared" si="340"/>
        <v>-1.9231600000000015E-2</v>
      </c>
      <c r="DW260">
        <f t="shared" si="341"/>
        <v>-0.29254790000000019</v>
      </c>
      <c r="DX260">
        <f t="shared" si="342"/>
        <v>0.23665900000000006</v>
      </c>
      <c r="DY260">
        <f t="shared" si="343"/>
        <v>1.3069382000000012</v>
      </c>
      <c r="DZ260">
        <f t="shared" si="344"/>
        <v>0.80492540000000001</v>
      </c>
      <c r="EA260">
        <f t="shared" si="345"/>
        <v>-0.19417290000000001</v>
      </c>
      <c r="EB260">
        <f t="shared" si="346"/>
        <v>0.30148540000000001</v>
      </c>
      <c r="EC260">
        <f t="shared" si="347"/>
        <v>-9.230770000000002E-2</v>
      </c>
      <c r="ED260">
        <f t="shared" si="348"/>
        <v>9.9999999999997868E-2</v>
      </c>
      <c r="EE260">
        <f t="shared" si="349"/>
        <v>0</v>
      </c>
      <c r="EF260">
        <f t="shared" si="350"/>
        <v>2.6599999999987745E-5</v>
      </c>
      <c r="EG260">
        <f t="shared" si="351"/>
        <v>7.6099999999801327E-5</v>
      </c>
      <c r="EH260">
        <f t="shared" si="352"/>
        <v>8.9000000000005741E-5</v>
      </c>
      <c r="EI260">
        <f t="shared" si="353"/>
        <v>2.4337999999985982E-3</v>
      </c>
      <c r="EJ260">
        <f t="shared" si="354"/>
        <v>2.4549999999989858E-4</v>
      </c>
      <c r="EK260">
        <f t="shared" si="355"/>
        <v>7.9999999999941229E-6</v>
      </c>
      <c r="EL260">
        <f t="shared" si="356"/>
        <v>8.7000000000003741E-5</v>
      </c>
      <c r="EM260">
        <f t="shared" si="357"/>
        <v>0</v>
      </c>
      <c r="EN260">
        <f t="shared" si="358"/>
        <v>0.80000000000000071</v>
      </c>
      <c r="EO260">
        <f t="shared" si="359"/>
        <v>0</v>
      </c>
      <c r="EP260">
        <f t="shared" si="360"/>
        <v>1.7114799999999986E-2</v>
      </c>
      <c r="EQ260">
        <f t="shared" si="361"/>
        <v>6.7361099999999841E-2</v>
      </c>
      <c r="ER260">
        <f t="shared" si="362"/>
        <v>8.3636700000000064E-2</v>
      </c>
      <c r="ES260">
        <f t="shared" si="363"/>
        <v>0.29678350000000009</v>
      </c>
      <c r="ET260">
        <f t="shared" si="364"/>
        <v>0.22669840000000008</v>
      </c>
      <c r="EU260">
        <f t="shared" si="365"/>
        <v>8.1400999999999973E-3</v>
      </c>
      <c r="EV260">
        <f t="shared" si="366"/>
        <v>8.250360000000001E-2</v>
      </c>
      <c r="EW260">
        <f t="shared" si="367"/>
        <v>0</v>
      </c>
      <c r="EX260">
        <f t="shared" si="368"/>
        <v>6.5999999999999979</v>
      </c>
      <c r="EY260">
        <f t="shared" si="369"/>
        <v>0</v>
      </c>
      <c r="EZ260">
        <f t="shared" si="370"/>
        <v>-0.12038019999999994</v>
      </c>
      <c r="FA260">
        <f t="shared" si="371"/>
        <v>2.5488534999999999</v>
      </c>
      <c r="FB260">
        <f t="shared" si="372"/>
        <v>0.29139510000000002</v>
      </c>
      <c r="FC260">
        <f t="shared" si="373"/>
        <v>2.8899822999999998</v>
      </c>
      <c r="FD260">
        <f t="shared" si="374"/>
        <v>0.81877250000000001</v>
      </c>
      <c r="FE260">
        <f t="shared" si="375"/>
        <v>-4.7285699999999986E-2</v>
      </c>
      <c r="FF260">
        <f t="shared" si="376"/>
        <v>0.32051070000000004</v>
      </c>
      <c r="FG260">
        <f t="shared" si="377"/>
        <v>-0.15913160000000001</v>
      </c>
      <c r="FH260">
        <f t="shared" si="378"/>
        <v>0.80000000000000071</v>
      </c>
      <c r="FI260">
        <f t="shared" si="379"/>
        <v>0</v>
      </c>
      <c r="FJ260">
        <f t="shared" si="380"/>
        <v>-3.8921800000000006E-2</v>
      </c>
      <c r="FK260">
        <f t="shared" si="381"/>
        <v>-0.48101660000000024</v>
      </c>
      <c r="FL260">
        <f t="shared" si="382"/>
        <v>0.24472330000000003</v>
      </c>
      <c r="FM260">
        <f t="shared" si="383"/>
        <v>0.1786613999999993</v>
      </c>
      <c r="FN260">
        <f t="shared" si="384"/>
        <v>0.80585309999999999</v>
      </c>
      <c r="FO260">
        <f t="shared" si="385"/>
        <v>-0.16374859999999999</v>
      </c>
      <c r="FP260">
        <f t="shared" si="386"/>
        <v>0.30226229999999998</v>
      </c>
      <c r="FQ260">
        <f t="shared" si="387"/>
        <v>-8.3386900000000014E-2</v>
      </c>
      <c r="FR260">
        <f t="shared" si="388"/>
        <v>17.600000000000001</v>
      </c>
      <c r="FS260">
        <f t="shared" si="389"/>
        <v>0</v>
      </c>
      <c r="FT260">
        <f t="shared" si="390"/>
        <v>0.16820100000000004</v>
      </c>
      <c r="FU260">
        <f t="shared" si="391"/>
        <v>0.95464089999999979</v>
      </c>
      <c r="FV260">
        <f t="shared" si="392"/>
        <v>0.12103200000000003</v>
      </c>
      <c r="FW260">
        <f t="shared" si="393"/>
        <v>15.997551999999999</v>
      </c>
      <c r="FX260">
        <f t="shared" si="394"/>
        <v>0.68923559999999995</v>
      </c>
      <c r="FY260">
        <f t="shared" si="395"/>
        <v>-0.49928780000000006</v>
      </c>
      <c r="FZ260">
        <f t="shared" si="396"/>
        <v>0.25969310000000001</v>
      </c>
      <c r="GA260">
        <f t="shared" si="397"/>
        <v>-0.17293290000000003</v>
      </c>
      <c r="GB260">
        <f t="shared" si="398"/>
        <v>1.5999999999999979</v>
      </c>
      <c r="GC260">
        <f t="shared" si="399"/>
        <v>0</v>
      </c>
      <c r="GD260">
        <f t="shared" si="400"/>
        <v>0.3437134</v>
      </c>
      <c r="GE260">
        <f t="shared" si="401"/>
        <v>-0.45348590000000044</v>
      </c>
      <c r="GF260">
        <f t="shared" si="402"/>
        <v>0.35154210000000008</v>
      </c>
      <c r="GG260">
        <f t="shared" si="403"/>
        <v>9.4698000000001059E-2</v>
      </c>
      <c r="GH260">
        <f t="shared" si="404"/>
        <v>1.1093974</v>
      </c>
      <c r="GI260">
        <f t="shared" si="405"/>
        <v>-0.16776379999999999</v>
      </c>
      <c r="GJ260">
        <f t="shared" si="406"/>
        <v>0.38851999999999998</v>
      </c>
      <c r="GK260">
        <f t="shared" si="407"/>
        <v>-8.3386900000000014E-2</v>
      </c>
    </row>
    <row r="261" spans="1:193" x14ac:dyDescent="0.25">
      <c r="A261" t="s">
        <v>603</v>
      </c>
      <c r="B261">
        <v>29.8</v>
      </c>
      <c r="C261">
        <v>0.5</v>
      </c>
      <c r="D261">
        <v>3.0020311</v>
      </c>
      <c r="E261">
        <v>2.3207385999999999</v>
      </c>
      <c r="F261">
        <v>0.76329000000000002</v>
      </c>
      <c r="G261">
        <v>20.053947399999998</v>
      </c>
      <c r="H261">
        <v>1.105478</v>
      </c>
      <c r="I261">
        <v>1.4475944999999999</v>
      </c>
      <c r="J261">
        <v>0.51103730000000003</v>
      </c>
      <c r="K261">
        <v>0.12921659999999999</v>
      </c>
      <c r="L261" s="2">
        <v>29.7</v>
      </c>
      <c r="M261" s="2">
        <v>0.5</v>
      </c>
      <c r="N261" s="2">
        <v>2.9852501999999999</v>
      </c>
      <c r="O261" s="2">
        <v>2.3207385999999999</v>
      </c>
      <c r="P261" s="2">
        <v>0.75040510000000005</v>
      </c>
      <c r="Q261" s="2">
        <v>20.053947399999998</v>
      </c>
      <c r="R261" s="2">
        <v>1.0958886999999999</v>
      </c>
      <c r="S261" s="2">
        <v>1.4142721</v>
      </c>
      <c r="T261" s="2">
        <v>0.5022529</v>
      </c>
      <c r="U261" s="2">
        <v>0.12921659999999999</v>
      </c>
      <c r="V261" s="2">
        <v>16.899999999999999</v>
      </c>
      <c r="W261" s="2">
        <v>0.5</v>
      </c>
      <c r="X261" s="2">
        <v>2.5081060000000002</v>
      </c>
      <c r="Y261" s="2">
        <v>1.2565934999999999</v>
      </c>
      <c r="Z261" s="2">
        <v>0.6836738</v>
      </c>
      <c r="AA261" s="2">
        <v>9.0756721000000002</v>
      </c>
      <c r="AB261" s="2">
        <v>0.81733029999999995</v>
      </c>
      <c r="AC261" s="2">
        <v>1.4695441</v>
      </c>
      <c r="AD261" s="2">
        <v>0.45712469999999999</v>
      </c>
      <c r="AE261" s="2">
        <v>0.15695029999999999</v>
      </c>
      <c r="AF261" s="2">
        <v>29.8</v>
      </c>
      <c r="AG261" s="2">
        <v>0.5</v>
      </c>
      <c r="AH261" s="2">
        <v>3.0017309000000001</v>
      </c>
      <c r="AI261" s="2">
        <v>2.3205065999999999</v>
      </c>
      <c r="AJ261" s="2">
        <v>0.76313940000000002</v>
      </c>
      <c r="AK261" s="2">
        <v>20.051942799999999</v>
      </c>
      <c r="AL261" s="2">
        <v>1.1052346</v>
      </c>
      <c r="AM261" s="2">
        <v>1.4473578</v>
      </c>
      <c r="AN261" s="2">
        <v>0.51092070000000001</v>
      </c>
      <c r="AO261" s="2">
        <v>0.12921659999999999</v>
      </c>
      <c r="AP261" s="2">
        <v>29.1</v>
      </c>
      <c r="AQ261" s="2">
        <v>0.5</v>
      </c>
      <c r="AR261" s="2">
        <v>2.9710293000000001</v>
      </c>
      <c r="AS261" s="2">
        <v>2.2554854999999998</v>
      </c>
      <c r="AT261" s="2">
        <v>0.70287949999999999</v>
      </c>
      <c r="AU261" s="2">
        <v>19.7482471</v>
      </c>
      <c r="AV261" s="2">
        <v>1.017072</v>
      </c>
      <c r="AW261" s="2">
        <v>1.3373283</v>
      </c>
      <c r="AX261" s="2">
        <v>0.46852120000000003</v>
      </c>
      <c r="AY261" s="2">
        <v>0.12921659999999999</v>
      </c>
      <c r="AZ261" s="2">
        <v>26.8</v>
      </c>
      <c r="BA261" s="2">
        <v>0.5</v>
      </c>
      <c r="BB261" s="2">
        <v>2.5751092</v>
      </c>
      <c r="BC261" s="2">
        <v>1.5195135</v>
      </c>
      <c r="BD261" s="2">
        <v>0.48879010000000001</v>
      </c>
      <c r="BE261" s="2">
        <v>19.742649100000001</v>
      </c>
      <c r="BF261" s="2">
        <v>0.98032509999999995</v>
      </c>
      <c r="BG261" s="2">
        <v>0.63115619999999995</v>
      </c>
      <c r="BH261" s="2">
        <v>0.3484603</v>
      </c>
      <c r="BI261" s="2">
        <v>7.0930999999999994E-2</v>
      </c>
      <c r="BJ261" s="2">
        <v>29.6</v>
      </c>
      <c r="BK261" s="2">
        <v>0.5</v>
      </c>
      <c r="BL261" s="2">
        <v>2.9968431</v>
      </c>
      <c r="BM261" s="2">
        <v>2.3161708999999999</v>
      </c>
      <c r="BN261" s="2">
        <v>0.74732540000000003</v>
      </c>
      <c r="BO261" s="2">
        <v>19.9998112</v>
      </c>
      <c r="BP261" s="2">
        <v>1.0801251000000001</v>
      </c>
      <c r="BQ261" s="2">
        <v>1.4207681000000001</v>
      </c>
      <c r="BR261" s="2">
        <v>0.49953330000000001</v>
      </c>
      <c r="BS261" s="2">
        <v>0.12921659999999999</v>
      </c>
      <c r="BT261" s="2">
        <v>24.7</v>
      </c>
      <c r="BU261" s="2">
        <v>0.5</v>
      </c>
      <c r="BV261" s="2">
        <v>1.0792046</v>
      </c>
      <c r="BW261" s="2">
        <v>2.1402602000000002</v>
      </c>
      <c r="BX261" s="2">
        <v>0.78249279999999999</v>
      </c>
      <c r="BY261" s="2">
        <v>16.8915939</v>
      </c>
      <c r="BZ261" s="2">
        <v>0.85910390000000003</v>
      </c>
      <c r="CA261" s="2">
        <v>1.8783787000000001</v>
      </c>
      <c r="CB261" s="2">
        <v>0.45147540000000003</v>
      </c>
      <c r="CC261" s="2">
        <v>0.15821859999999999</v>
      </c>
      <c r="CD261" s="2">
        <v>27.7</v>
      </c>
      <c r="CE261" s="2">
        <v>0.5</v>
      </c>
      <c r="CF261" s="2">
        <v>1.9399238000000001</v>
      </c>
      <c r="CG261" s="2">
        <v>2.2793929999999998</v>
      </c>
      <c r="CH261" s="2">
        <v>0.59257150000000003</v>
      </c>
      <c r="CI261" s="2">
        <v>19.884355500000002</v>
      </c>
      <c r="CJ261" s="2">
        <v>0.60685120000000004</v>
      </c>
      <c r="CK261" s="2">
        <v>1.4208242</v>
      </c>
      <c r="CL261" s="2">
        <v>0.37172189999999999</v>
      </c>
      <c r="CM261" s="2">
        <v>0.12921659999999999</v>
      </c>
      <c r="CO261" t="str">
        <f t="shared" si="307"/>
        <v>WA_Spokane0016</v>
      </c>
      <c r="CP261">
        <f t="shared" si="308"/>
        <v>29.8</v>
      </c>
      <c r="CQ261">
        <f t="shared" si="309"/>
        <v>0.5</v>
      </c>
      <c r="CR261">
        <f t="shared" si="310"/>
        <v>3.0020311</v>
      </c>
      <c r="CS261">
        <f t="shared" si="311"/>
        <v>2.3207385999999999</v>
      </c>
      <c r="CT261">
        <f t="shared" si="312"/>
        <v>0.76329000000000002</v>
      </c>
      <c r="CU261">
        <f t="shared" si="313"/>
        <v>20.053947399999998</v>
      </c>
      <c r="CV261">
        <f t="shared" si="314"/>
        <v>1.105478</v>
      </c>
      <c r="CW261">
        <f t="shared" si="315"/>
        <v>1.4475944999999999</v>
      </c>
      <c r="CX261">
        <f t="shared" si="316"/>
        <v>0.51103730000000003</v>
      </c>
      <c r="CY261">
        <f t="shared" si="317"/>
        <v>0.12921659999999999</v>
      </c>
      <c r="CZ261">
        <f t="shared" si="318"/>
        <v>5.6999999999999957</v>
      </c>
      <c r="DA261">
        <f t="shared" si="319"/>
        <v>0.5</v>
      </c>
      <c r="DB261">
        <f t="shared" si="320"/>
        <v>-0.95702059999999989</v>
      </c>
      <c r="DC261">
        <f t="shared" si="321"/>
        <v>0.1634916000000004</v>
      </c>
      <c r="DD261">
        <f t="shared" si="322"/>
        <v>0.16824759999999994</v>
      </c>
      <c r="DE261">
        <f t="shared" si="323"/>
        <v>5.0705873000000121</v>
      </c>
      <c r="DF261">
        <f t="shared" si="324"/>
        <v>-0.17641509999999982</v>
      </c>
      <c r="DG261">
        <f t="shared" si="325"/>
        <v>0.88646800000000092</v>
      </c>
      <c r="DH261">
        <f t="shared" si="326"/>
        <v>3.274929999999987E-2</v>
      </c>
      <c r="DI261">
        <f t="shared" si="327"/>
        <v>0.12766669999999999</v>
      </c>
      <c r="DJ261">
        <f t="shared" si="328"/>
        <v>0.10000000000000142</v>
      </c>
      <c r="DK261">
        <f t="shared" si="329"/>
        <v>0</v>
      </c>
      <c r="DL261">
        <f t="shared" si="330"/>
        <v>1.6780900000000099E-2</v>
      </c>
      <c r="DM261">
        <f t="shared" si="331"/>
        <v>0</v>
      </c>
      <c r="DN261">
        <f t="shared" si="332"/>
        <v>1.2884899999999977E-2</v>
      </c>
      <c r="DO261">
        <f t="shared" si="333"/>
        <v>0</v>
      </c>
      <c r="DP261">
        <f t="shared" si="334"/>
        <v>9.5893000000000228E-3</v>
      </c>
      <c r="DQ261">
        <f t="shared" si="335"/>
        <v>3.3322399999999863E-2</v>
      </c>
      <c r="DR261">
        <f t="shared" si="336"/>
        <v>8.7844000000000255E-3</v>
      </c>
      <c r="DS261">
        <f t="shared" si="337"/>
        <v>0</v>
      </c>
      <c r="DT261">
        <f t="shared" si="338"/>
        <v>12.900000000000002</v>
      </c>
      <c r="DU261">
        <f t="shared" si="339"/>
        <v>0</v>
      </c>
      <c r="DV261">
        <f t="shared" si="340"/>
        <v>0.49392509999999978</v>
      </c>
      <c r="DW261">
        <f t="shared" si="341"/>
        <v>1.0641451</v>
      </c>
      <c r="DX261">
        <f t="shared" si="342"/>
        <v>7.9616200000000026E-2</v>
      </c>
      <c r="DY261">
        <f t="shared" si="343"/>
        <v>10.978275299999998</v>
      </c>
      <c r="DZ261">
        <f t="shared" si="344"/>
        <v>0.28814770000000001</v>
      </c>
      <c r="EA261">
        <f t="shared" si="345"/>
        <v>-2.1949600000000125E-2</v>
      </c>
      <c r="EB261">
        <f t="shared" si="346"/>
        <v>5.3912600000000033E-2</v>
      </c>
      <c r="EC261">
        <f t="shared" si="347"/>
        <v>-2.77337E-2</v>
      </c>
      <c r="ED261">
        <f t="shared" si="348"/>
        <v>0</v>
      </c>
      <c r="EE261">
        <f t="shared" si="349"/>
        <v>0</v>
      </c>
      <c r="EF261">
        <f t="shared" si="350"/>
        <v>3.0019999999986169E-4</v>
      </c>
      <c r="EG261">
        <f t="shared" si="351"/>
        <v>2.3200000000000998E-4</v>
      </c>
      <c r="EH261">
        <f t="shared" si="352"/>
        <v>1.5060000000000073E-4</v>
      </c>
      <c r="EI261">
        <f t="shared" si="353"/>
        <v>2.0045999999993569E-3</v>
      </c>
      <c r="EJ261">
        <f t="shared" si="354"/>
        <v>2.4340000000000472E-4</v>
      </c>
      <c r="EK261">
        <f t="shared" si="355"/>
        <v>2.3669999999986757E-4</v>
      </c>
      <c r="EL261">
        <f t="shared" si="356"/>
        <v>1.1660000000002224E-4</v>
      </c>
      <c r="EM261">
        <f t="shared" si="357"/>
        <v>0</v>
      </c>
      <c r="EN261">
        <f t="shared" si="358"/>
        <v>0.69999999999999929</v>
      </c>
      <c r="EO261">
        <f t="shared" si="359"/>
        <v>0</v>
      </c>
      <c r="EP261">
        <f t="shared" si="360"/>
        <v>3.1001799999999857E-2</v>
      </c>
      <c r="EQ261">
        <f t="shared" si="361"/>
        <v>6.5253100000000064E-2</v>
      </c>
      <c r="ER261">
        <f t="shared" si="362"/>
        <v>6.0410500000000034E-2</v>
      </c>
      <c r="ES261">
        <f t="shared" si="363"/>
        <v>0.30570029999999804</v>
      </c>
      <c r="ET261">
        <f t="shared" si="364"/>
        <v>8.8405999999999985E-2</v>
      </c>
      <c r="EU261">
        <f t="shared" si="365"/>
        <v>0.11026619999999987</v>
      </c>
      <c r="EV261">
        <f t="shared" si="366"/>
        <v>4.2516100000000001E-2</v>
      </c>
      <c r="EW261">
        <f t="shared" si="367"/>
        <v>0</v>
      </c>
      <c r="EX261">
        <f t="shared" si="368"/>
        <v>3</v>
      </c>
      <c r="EY261">
        <f t="shared" si="369"/>
        <v>0</v>
      </c>
      <c r="EZ261">
        <f t="shared" si="370"/>
        <v>0.42692189999999997</v>
      </c>
      <c r="FA261">
        <f t="shared" si="371"/>
        <v>0.80122509999999991</v>
      </c>
      <c r="FB261">
        <f t="shared" si="372"/>
        <v>0.27449990000000002</v>
      </c>
      <c r="FC261">
        <f t="shared" si="373"/>
        <v>0.31129829999999714</v>
      </c>
      <c r="FD261">
        <f t="shared" si="374"/>
        <v>0.12515290000000001</v>
      </c>
      <c r="FE261">
        <f t="shared" si="375"/>
        <v>0.81643829999999995</v>
      </c>
      <c r="FF261">
        <f t="shared" si="376"/>
        <v>0.16257700000000003</v>
      </c>
      <c r="FG261">
        <f t="shared" si="377"/>
        <v>5.8285599999999993E-2</v>
      </c>
      <c r="FH261">
        <f t="shared" si="378"/>
        <v>0.19999999999999929</v>
      </c>
      <c r="FI261">
        <f t="shared" si="379"/>
        <v>0</v>
      </c>
      <c r="FJ261">
        <f t="shared" si="380"/>
        <v>5.1879999999999704E-3</v>
      </c>
      <c r="FK261">
        <f t="shared" si="381"/>
        <v>4.5676999999999524E-3</v>
      </c>
      <c r="FL261">
        <f t="shared" si="382"/>
        <v>1.5964599999999995E-2</v>
      </c>
      <c r="FM261">
        <f t="shared" si="383"/>
        <v>5.4136199999998524E-2</v>
      </c>
      <c r="FN261">
        <f t="shared" si="384"/>
        <v>2.5352899999999901E-2</v>
      </c>
      <c r="FO261">
        <f t="shared" si="385"/>
        <v>2.6826399999999806E-2</v>
      </c>
      <c r="FP261">
        <f t="shared" si="386"/>
        <v>1.1504000000000014E-2</v>
      </c>
      <c r="FQ261">
        <f t="shared" si="387"/>
        <v>0</v>
      </c>
      <c r="FR261">
        <f t="shared" si="388"/>
        <v>5.1000000000000014</v>
      </c>
      <c r="FS261">
        <f t="shared" si="389"/>
        <v>0</v>
      </c>
      <c r="FT261">
        <f t="shared" si="390"/>
        <v>1.9228265</v>
      </c>
      <c r="FU261">
        <f t="shared" si="391"/>
        <v>0.18047839999999971</v>
      </c>
      <c r="FV261">
        <f t="shared" si="392"/>
        <v>-1.9202799999999964E-2</v>
      </c>
      <c r="FW261">
        <f t="shared" si="393"/>
        <v>3.1623534999999983</v>
      </c>
      <c r="FX261">
        <f t="shared" si="394"/>
        <v>0.24637409999999993</v>
      </c>
      <c r="FY261">
        <f t="shared" si="395"/>
        <v>-0.43078420000000017</v>
      </c>
      <c r="FZ261">
        <f t="shared" si="396"/>
        <v>5.9561900000000001E-2</v>
      </c>
      <c r="GA261">
        <f t="shared" si="397"/>
        <v>-2.9002E-2</v>
      </c>
      <c r="GB261">
        <f t="shared" si="398"/>
        <v>2.1000000000000014</v>
      </c>
      <c r="GC261">
        <f t="shared" si="399"/>
        <v>0</v>
      </c>
      <c r="GD261">
        <f t="shared" si="400"/>
        <v>1.0621072999999999</v>
      </c>
      <c r="GE261">
        <f t="shared" si="401"/>
        <v>4.1345600000000093E-2</v>
      </c>
      <c r="GF261">
        <f t="shared" si="402"/>
        <v>0.1707185</v>
      </c>
      <c r="GG261">
        <f t="shared" si="403"/>
        <v>0.1695918999999968</v>
      </c>
      <c r="GH261">
        <f t="shared" si="404"/>
        <v>0.49862679999999993</v>
      </c>
      <c r="GI261">
        <f t="shared" si="405"/>
        <v>2.6770299999999914E-2</v>
      </c>
      <c r="GJ261">
        <f t="shared" si="406"/>
        <v>0.13931540000000003</v>
      </c>
      <c r="GK261">
        <f t="shared" si="407"/>
        <v>0</v>
      </c>
    </row>
    <row r="262" spans="1:193" x14ac:dyDescent="0.25">
      <c r="A262" t="s">
        <v>604</v>
      </c>
      <c r="B262">
        <v>37.200000000000003</v>
      </c>
      <c r="C262">
        <v>0.5</v>
      </c>
      <c r="D262">
        <v>0.84948290000000004</v>
      </c>
      <c r="E262">
        <v>3.2134626000000002</v>
      </c>
      <c r="F262">
        <v>1.9893942</v>
      </c>
      <c r="G262">
        <v>22.6368771</v>
      </c>
      <c r="H262">
        <v>1.0539973</v>
      </c>
      <c r="I262">
        <v>5.5391607</v>
      </c>
      <c r="J262">
        <v>1.1084943</v>
      </c>
      <c r="K262">
        <v>0.32579320000000001</v>
      </c>
      <c r="L262" s="2">
        <v>37</v>
      </c>
      <c r="M262" s="2">
        <v>0.5</v>
      </c>
      <c r="N262" s="2">
        <v>0.84632779999999996</v>
      </c>
      <c r="O262" s="2">
        <v>3.2134626000000002</v>
      </c>
      <c r="P262" s="2">
        <v>1.9636986999999999</v>
      </c>
      <c r="Q262" s="2">
        <v>22.6368771</v>
      </c>
      <c r="R262" s="2">
        <v>1.039326</v>
      </c>
      <c r="S262" s="2">
        <v>5.4690351000000001</v>
      </c>
      <c r="T262" s="2">
        <v>1.0943772</v>
      </c>
      <c r="U262" s="2">
        <v>0.32579320000000001</v>
      </c>
      <c r="V262" s="2">
        <v>28.9</v>
      </c>
      <c r="W262" s="2">
        <v>0.5</v>
      </c>
      <c r="X262" s="2">
        <v>0.69213329999999995</v>
      </c>
      <c r="Y262" s="2">
        <v>2.5276288999999998</v>
      </c>
      <c r="Z262" s="2">
        <v>1.6158612999999999</v>
      </c>
      <c r="AA262" s="2">
        <v>17.086189300000001</v>
      </c>
      <c r="AB262" s="2">
        <v>0.85966019999999999</v>
      </c>
      <c r="AC262" s="2">
        <v>4.4969505999999999</v>
      </c>
      <c r="AD262" s="2">
        <v>0.90054820000000002</v>
      </c>
      <c r="AE262" s="2">
        <v>0.27269199999999999</v>
      </c>
      <c r="AF262" s="2">
        <v>37.200000000000003</v>
      </c>
      <c r="AG262" s="2">
        <v>0.5</v>
      </c>
      <c r="AH262" s="2">
        <v>0.84939790000000004</v>
      </c>
      <c r="AI262" s="2">
        <v>3.2131411999999999</v>
      </c>
      <c r="AJ262" s="2">
        <v>1.9885811</v>
      </c>
      <c r="AK262" s="2">
        <v>22.634613000000002</v>
      </c>
      <c r="AL262" s="2">
        <v>1.0537865</v>
      </c>
      <c r="AM262" s="2">
        <v>5.5366178000000001</v>
      </c>
      <c r="AN262" s="2">
        <v>1.1080055</v>
      </c>
      <c r="AO262" s="2">
        <v>0.32579320000000001</v>
      </c>
      <c r="AP262" s="2">
        <v>36</v>
      </c>
      <c r="AQ262" s="2">
        <v>0.5</v>
      </c>
      <c r="AR262" s="2">
        <v>0.84432010000000002</v>
      </c>
      <c r="AS262" s="2">
        <v>3.1778827000000001</v>
      </c>
      <c r="AT262" s="2">
        <v>1.8042779</v>
      </c>
      <c r="AU262" s="2">
        <v>22.424009300000002</v>
      </c>
      <c r="AV262" s="2">
        <v>0.88827350000000005</v>
      </c>
      <c r="AW262" s="2">
        <v>5.1108460000000004</v>
      </c>
      <c r="AX262" s="2">
        <v>1.0173116</v>
      </c>
      <c r="AY262" s="2">
        <v>0.32579320000000001</v>
      </c>
      <c r="AZ262" s="2">
        <v>26.5</v>
      </c>
      <c r="BA262" s="2">
        <v>0.5</v>
      </c>
      <c r="BB262" s="2">
        <v>0.73454580000000003</v>
      </c>
      <c r="BC262" s="2">
        <v>1.1037998</v>
      </c>
      <c r="BD262" s="2">
        <v>0.74283189999999999</v>
      </c>
      <c r="BE262" s="2">
        <v>20.435010900000002</v>
      </c>
      <c r="BF262" s="2">
        <v>0.90385170000000004</v>
      </c>
      <c r="BG262" s="2">
        <v>1.5028608000000001</v>
      </c>
      <c r="BH262" s="2">
        <v>0.38477240000000001</v>
      </c>
      <c r="BI262" s="2">
        <v>0.28433809999999998</v>
      </c>
      <c r="BJ262" s="2">
        <v>36.799999999999997</v>
      </c>
      <c r="BK262" s="2">
        <v>0.5</v>
      </c>
      <c r="BL262" s="2">
        <v>0.84786019999999995</v>
      </c>
      <c r="BM262" s="2">
        <v>3.2045504999999999</v>
      </c>
      <c r="BN262" s="2">
        <v>1.9532185</v>
      </c>
      <c r="BO262" s="2">
        <v>22.494649899999999</v>
      </c>
      <c r="BP262" s="2">
        <v>1.0426971</v>
      </c>
      <c r="BQ262" s="2">
        <v>5.428185</v>
      </c>
      <c r="BR262" s="2">
        <v>1.0869188000000001</v>
      </c>
      <c r="BS262" s="2">
        <v>0.32579320000000001</v>
      </c>
      <c r="BT262" s="2">
        <v>25.1</v>
      </c>
      <c r="BU262" s="2">
        <v>0.5</v>
      </c>
      <c r="BV262" s="2">
        <v>0.41298030000000002</v>
      </c>
      <c r="BW262" s="2">
        <v>2.4251490000000002</v>
      </c>
      <c r="BX262" s="2">
        <v>1.4474254</v>
      </c>
      <c r="BY262" s="2">
        <v>14.3956518</v>
      </c>
      <c r="BZ262" s="2">
        <v>0.74348899999999996</v>
      </c>
      <c r="CA262" s="2">
        <v>4.1777705999999997</v>
      </c>
      <c r="CB262" s="2">
        <v>0.84720430000000002</v>
      </c>
      <c r="CC262" s="2">
        <v>0.22966300000000001</v>
      </c>
      <c r="CD262" s="2">
        <v>34.4</v>
      </c>
      <c r="CE262" s="2">
        <v>0.5</v>
      </c>
      <c r="CF262" s="2">
        <v>0.32457340000000001</v>
      </c>
      <c r="CG262" s="2">
        <v>3.0048686999999998</v>
      </c>
      <c r="CH262" s="2">
        <v>1.5483772</v>
      </c>
      <c r="CI262" s="2">
        <v>22.595388400000001</v>
      </c>
      <c r="CJ262" s="2">
        <v>0.30703970000000003</v>
      </c>
      <c r="CK262" s="2">
        <v>4.9713649999999996</v>
      </c>
      <c r="CL262" s="2">
        <v>0.94761859999999998</v>
      </c>
      <c r="CM262" s="2">
        <v>0.29733779999999999</v>
      </c>
      <c r="CO262" t="str">
        <f t="shared" si="307"/>
        <v>WA_Yakima0009</v>
      </c>
      <c r="CP262">
        <f t="shared" si="308"/>
        <v>37.200000000000003</v>
      </c>
      <c r="CQ262">
        <f t="shared" si="309"/>
        <v>0.5</v>
      </c>
      <c r="CR262">
        <f t="shared" si="310"/>
        <v>0.84948290000000004</v>
      </c>
      <c r="CS262">
        <f t="shared" si="311"/>
        <v>3.2134626000000002</v>
      </c>
      <c r="CT262">
        <f t="shared" si="312"/>
        <v>1.9893942</v>
      </c>
      <c r="CU262">
        <f t="shared" si="313"/>
        <v>22.6368771</v>
      </c>
      <c r="CV262">
        <f t="shared" si="314"/>
        <v>1.0539973</v>
      </c>
      <c r="CW262">
        <f t="shared" si="315"/>
        <v>5.5391607</v>
      </c>
      <c r="CX262">
        <f t="shared" si="316"/>
        <v>1.1084943</v>
      </c>
      <c r="CY262">
        <f t="shared" si="317"/>
        <v>0.32579320000000001</v>
      </c>
      <c r="CZ262">
        <f t="shared" si="318"/>
        <v>1.4999999999999787</v>
      </c>
      <c r="DA262">
        <f t="shared" si="319"/>
        <v>0.5</v>
      </c>
      <c r="DB262">
        <f t="shared" si="320"/>
        <v>-0.39424150000000047</v>
      </c>
      <c r="DC262">
        <f t="shared" si="321"/>
        <v>-0.62375480000000127</v>
      </c>
      <c r="DD262">
        <f t="shared" si="322"/>
        <v>-0.86148740000000013</v>
      </c>
      <c r="DE262">
        <f t="shared" si="323"/>
        <v>6.2442500000000081</v>
      </c>
      <c r="DF262">
        <f t="shared" si="324"/>
        <v>-0.53985740000000004</v>
      </c>
      <c r="DG262">
        <f t="shared" si="325"/>
        <v>-2.0804939999999998</v>
      </c>
      <c r="DH262">
        <f t="shared" si="326"/>
        <v>-0.37270350000000008</v>
      </c>
      <c r="DI262">
        <f t="shared" si="327"/>
        <v>0.10665129999999995</v>
      </c>
      <c r="DJ262">
        <f t="shared" si="328"/>
        <v>0.20000000000000284</v>
      </c>
      <c r="DK262">
        <f t="shared" si="329"/>
        <v>0</v>
      </c>
      <c r="DL262">
        <f t="shared" si="330"/>
        <v>3.1551000000000773E-3</v>
      </c>
      <c r="DM262">
        <f t="shared" si="331"/>
        <v>0</v>
      </c>
      <c r="DN262">
        <f t="shared" si="332"/>
        <v>2.5695500000000093E-2</v>
      </c>
      <c r="DO262">
        <f t="shared" si="333"/>
        <v>0</v>
      </c>
      <c r="DP262">
        <f t="shared" si="334"/>
        <v>1.4671300000000054E-2</v>
      </c>
      <c r="DQ262">
        <f t="shared" si="335"/>
        <v>7.0125599999999899E-2</v>
      </c>
      <c r="DR262">
        <f t="shared" si="336"/>
        <v>1.4117099999999994E-2</v>
      </c>
      <c r="DS262">
        <f t="shared" si="337"/>
        <v>0</v>
      </c>
      <c r="DT262">
        <f t="shared" si="338"/>
        <v>8.3000000000000043</v>
      </c>
      <c r="DU262">
        <f t="shared" si="339"/>
        <v>0</v>
      </c>
      <c r="DV262">
        <f t="shared" si="340"/>
        <v>0.15734960000000009</v>
      </c>
      <c r="DW262">
        <f t="shared" si="341"/>
        <v>0.68583370000000032</v>
      </c>
      <c r="DX262">
        <f t="shared" si="342"/>
        <v>0.37353290000000006</v>
      </c>
      <c r="DY262">
        <f t="shared" si="343"/>
        <v>5.5506877999999986</v>
      </c>
      <c r="DZ262">
        <f t="shared" si="344"/>
        <v>0.19433710000000004</v>
      </c>
      <c r="EA262">
        <f t="shared" si="345"/>
        <v>1.0422101000000001</v>
      </c>
      <c r="EB262">
        <f t="shared" si="346"/>
        <v>0.20794610000000002</v>
      </c>
      <c r="EC262">
        <f t="shared" si="347"/>
        <v>5.3101200000000015E-2</v>
      </c>
      <c r="ED262">
        <f t="shared" si="348"/>
        <v>0</v>
      </c>
      <c r="EE262">
        <f t="shared" si="349"/>
        <v>0</v>
      </c>
      <c r="EF262">
        <f t="shared" si="350"/>
        <v>8.5000000000001741E-5</v>
      </c>
      <c r="EG262">
        <f t="shared" si="351"/>
        <v>3.2140000000024926E-4</v>
      </c>
      <c r="EH262">
        <f t="shared" si="352"/>
        <v>8.1310000000001104E-4</v>
      </c>
      <c r="EI262">
        <f t="shared" si="353"/>
        <v>2.2640999999978817E-3</v>
      </c>
      <c r="EJ262">
        <f t="shared" si="354"/>
        <v>2.1080000000006649E-4</v>
      </c>
      <c r="EK262">
        <f t="shared" si="355"/>
        <v>2.5428999999999036E-3</v>
      </c>
      <c r="EL262">
        <f t="shared" si="356"/>
        <v>4.8880000000006696E-4</v>
      </c>
      <c r="EM262">
        <f t="shared" si="357"/>
        <v>0</v>
      </c>
      <c r="EN262">
        <f t="shared" si="358"/>
        <v>1.2000000000000028</v>
      </c>
      <c r="EO262">
        <f t="shared" si="359"/>
        <v>0</v>
      </c>
      <c r="EP262">
        <f t="shared" si="360"/>
        <v>5.1628000000000229E-3</v>
      </c>
      <c r="EQ262">
        <f t="shared" si="361"/>
        <v>3.5579900000000109E-2</v>
      </c>
      <c r="ER262">
        <f t="shared" si="362"/>
        <v>0.18511630000000001</v>
      </c>
      <c r="ES262">
        <f t="shared" si="363"/>
        <v>0.21286779999999794</v>
      </c>
      <c r="ET262">
        <f t="shared" si="364"/>
        <v>0.16572379999999998</v>
      </c>
      <c r="EU262">
        <f t="shared" si="365"/>
        <v>0.4283146999999996</v>
      </c>
      <c r="EV262">
        <f t="shared" si="366"/>
        <v>9.1182700000000061E-2</v>
      </c>
      <c r="EW262">
        <f t="shared" si="367"/>
        <v>0</v>
      </c>
      <c r="EX262">
        <f t="shared" si="368"/>
        <v>10.700000000000003</v>
      </c>
      <c r="EY262">
        <f t="shared" si="369"/>
        <v>0</v>
      </c>
      <c r="EZ262">
        <f t="shared" si="370"/>
        <v>0.11493710000000001</v>
      </c>
      <c r="FA262">
        <f t="shared" si="371"/>
        <v>2.1096628000000002</v>
      </c>
      <c r="FB262">
        <f t="shared" si="372"/>
        <v>1.2465622999999999</v>
      </c>
      <c r="FC262">
        <f t="shared" si="373"/>
        <v>2.2018661999999978</v>
      </c>
      <c r="FD262">
        <f t="shared" si="374"/>
        <v>0.15014559999999999</v>
      </c>
      <c r="FE262">
        <f t="shared" si="375"/>
        <v>4.0362998999999995</v>
      </c>
      <c r="FF262">
        <f t="shared" si="376"/>
        <v>0.72372190000000003</v>
      </c>
      <c r="FG262">
        <f t="shared" si="377"/>
        <v>4.1455100000000022E-2</v>
      </c>
      <c r="FH262">
        <f t="shared" si="378"/>
        <v>0.40000000000000568</v>
      </c>
      <c r="FI262">
        <f t="shared" si="379"/>
        <v>0</v>
      </c>
      <c r="FJ262">
        <f t="shared" si="380"/>
        <v>1.622700000000088E-3</v>
      </c>
      <c r="FK262">
        <f t="shared" si="381"/>
        <v>8.9121000000003114E-3</v>
      </c>
      <c r="FL262">
        <f t="shared" si="382"/>
        <v>3.6175700000000033E-2</v>
      </c>
      <c r="FM262">
        <f t="shared" si="383"/>
        <v>0.14222720000000066</v>
      </c>
      <c r="FN262">
        <f t="shared" si="384"/>
        <v>1.1300199999999982E-2</v>
      </c>
      <c r="FO262">
        <f t="shared" si="385"/>
        <v>0.11097570000000001</v>
      </c>
      <c r="FP262">
        <f t="shared" si="386"/>
        <v>2.157549999999997E-2</v>
      </c>
      <c r="FQ262">
        <f t="shared" si="387"/>
        <v>0</v>
      </c>
      <c r="FR262">
        <f t="shared" si="388"/>
        <v>12.100000000000001</v>
      </c>
      <c r="FS262">
        <f t="shared" si="389"/>
        <v>0</v>
      </c>
      <c r="FT262">
        <f t="shared" si="390"/>
        <v>0.43650260000000002</v>
      </c>
      <c r="FU262">
        <f t="shared" si="391"/>
        <v>0.78831359999999995</v>
      </c>
      <c r="FV262">
        <f t="shared" si="392"/>
        <v>0.54196880000000003</v>
      </c>
      <c r="FW262">
        <f t="shared" si="393"/>
        <v>8.2412253</v>
      </c>
      <c r="FX262">
        <f t="shared" si="394"/>
        <v>0.31050830000000007</v>
      </c>
      <c r="FY262">
        <f t="shared" si="395"/>
        <v>1.3613901000000004</v>
      </c>
      <c r="FZ262">
        <f t="shared" si="396"/>
        <v>0.26129000000000002</v>
      </c>
      <c r="GA262">
        <f t="shared" si="397"/>
        <v>9.6130199999999999E-2</v>
      </c>
      <c r="GB262">
        <f t="shared" si="398"/>
        <v>2.8000000000000043</v>
      </c>
      <c r="GC262">
        <f t="shared" si="399"/>
        <v>0</v>
      </c>
      <c r="GD262">
        <f t="shared" si="400"/>
        <v>0.52490950000000003</v>
      </c>
      <c r="GE262">
        <f t="shared" si="401"/>
        <v>0.20859390000000033</v>
      </c>
      <c r="GF262">
        <f t="shared" si="402"/>
        <v>0.44101699999999999</v>
      </c>
      <c r="GG262">
        <f t="shared" si="403"/>
        <v>4.1488699999998602E-2</v>
      </c>
      <c r="GH262">
        <f t="shared" si="404"/>
        <v>0.7469576</v>
      </c>
      <c r="GI262">
        <f t="shared" si="405"/>
        <v>0.56779570000000046</v>
      </c>
      <c r="GJ262">
        <f t="shared" si="406"/>
        <v>0.16087570000000007</v>
      </c>
      <c r="GK262">
        <f t="shared" si="407"/>
        <v>2.845540000000002E-2</v>
      </c>
    </row>
    <row r="263" spans="1:193" x14ac:dyDescent="0.25">
      <c r="A263" t="s">
        <v>605</v>
      </c>
      <c r="B263">
        <v>27.3</v>
      </c>
      <c r="C263">
        <v>0.5</v>
      </c>
      <c r="D263">
        <v>0.80454349999999997</v>
      </c>
      <c r="E263">
        <v>1.0907735000000001</v>
      </c>
      <c r="F263">
        <v>3.3515136000000001</v>
      </c>
      <c r="G263">
        <v>8.6409272999999995</v>
      </c>
      <c r="H263">
        <v>4.6598673000000002</v>
      </c>
      <c r="I263">
        <v>5.9460416</v>
      </c>
      <c r="J263">
        <v>2.1363902000000001</v>
      </c>
      <c r="K263">
        <v>0.2255007</v>
      </c>
      <c r="L263" s="2">
        <v>27.1</v>
      </c>
      <c r="M263" s="2">
        <v>0.5</v>
      </c>
      <c r="N263" s="2">
        <v>0.76999439999999997</v>
      </c>
      <c r="O263" s="2">
        <v>1.0907735000000001</v>
      </c>
      <c r="P263" s="2">
        <v>3.3268263</v>
      </c>
      <c r="Q263" s="2">
        <v>8.6409272999999995</v>
      </c>
      <c r="R263" s="2">
        <v>4.6522832000000003</v>
      </c>
      <c r="S263" s="2">
        <v>5.8700051000000002</v>
      </c>
      <c r="T263" s="2">
        <v>2.1211441</v>
      </c>
      <c r="U263" s="2">
        <v>0.2255007</v>
      </c>
      <c r="V263" s="2">
        <v>26.8</v>
      </c>
      <c r="W263" s="2">
        <v>0.5</v>
      </c>
      <c r="X263" s="2">
        <v>0.70892189999999999</v>
      </c>
      <c r="Y263" s="2">
        <v>0.95760889999999999</v>
      </c>
      <c r="Z263" s="2">
        <v>3.3455522000000002</v>
      </c>
      <c r="AA263" s="2">
        <v>8.4407568000000008</v>
      </c>
      <c r="AB263" s="2">
        <v>4.4883141999999996</v>
      </c>
      <c r="AC263" s="2">
        <v>6.1046757999999999</v>
      </c>
      <c r="AD263" s="2">
        <v>2.1350411999999999</v>
      </c>
      <c r="AE263" s="2">
        <v>0.21369350000000001</v>
      </c>
      <c r="AF263" s="2">
        <v>27.2</v>
      </c>
      <c r="AG263" s="2">
        <v>0.5</v>
      </c>
      <c r="AH263" s="2">
        <v>0.8043787</v>
      </c>
      <c r="AI263" s="2">
        <v>1.0906644000000001</v>
      </c>
      <c r="AJ263" s="2">
        <v>3.3311967999999998</v>
      </c>
      <c r="AK263" s="2">
        <v>8.6400632999999996</v>
      </c>
      <c r="AL263" s="2">
        <v>4.6505637000000002</v>
      </c>
      <c r="AM263" s="2">
        <v>5.8872727999999999</v>
      </c>
      <c r="AN263" s="2">
        <v>2.1242871000000001</v>
      </c>
      <c r="AO263" s="2">
        <v>0.2255007</v>
      </c>
      <c r="AP263" s="2">
        <v>20.2</v>
      </c>
      <c r="AQ263" s="2">
        <v>0.5</v>
      </c>
      <c r="AR263" s="2">
        <v>0.51450110000000004</v>
      </c>
      <c r="AS263" s="2">
        <v>0.83216040000000002</v>
      </c>
      <c r="AT263" s="2">
        <v>2.1996953000000001</v>
      </c>
      <c r="AU263" s="2">
        <v>7.3088145000000004</v>
      </c>
      <c r="AV263" s="2">
        <v>1.0244101999999999</v>
      </c>
      <c r="AW263" s="2">
        <v>6.3110413999999997</v>
      </c>
      <c r="AX263" s="2">
        <v>1.2526656</v>
      </c>
      <c r="AY263" s="2">
        <v>0.2607988</v>
      </c>
      <c r="AZ263" s="2">
        <v>19.3</v>
      </c>
      <c r="BA263" s="2">
        <v>0.5</v>
      </c>
      <c r="BB263" s="2">
        <v>0.83245199999999997</v>
      </c>
      <c r="BC263" s="2">
        <v>0.1897026</v>
      </c>
      <c r="BD263" s="2">
        <v>2.2715041999999999</v>
      </c>
      <c r="BE263" s="2">
        <v>6.7479620000000002</v>
      </c>
      <c r="BF263" s="2">
        <v>4.8108521</v>
      </c>
      <c r="BG263" s="2">
        <v>2.0626593</v>
      </c>
      <c r="BH263" s="2">
        <v>1.6864498000000001</v>
      </c>
      <c r="BI263" s="2">
        <v>0.2130175</v>
      </c>
      <c r="BJ263" s="2">
        <v>26.4</v>
      </c>
      <c r="BK263" s="2">
        <v>0.5</v>
      </c>
      <c r="BL263" s="2">
        <v>0.71468469999999995</v>
      </c>
      <c r="BM263" s="2">
        <v>0.97812299999999996</v>
      </c>
      <c r="BN263" s="2">
        <v>3.1886454</v>
      </c>
      <c r="BO263" s="2">
        <v>8.7581462999999999</v>
      </c>
      <c r="BP263" s="2">
        <v>4.1749964000000004</v>
      </c>
      <c r="BQ263" s="2">
        <v>5.9418658999999998</v>
      </c>
      <c r="BR263" s="2">
        <v>2.0279664999999998</v>
      </c>
      <c r="BS263" s="2">
        <v>0.21369350000000001</v>
      </c>
      <c r="BT263" s="2">
        <v>20.6</v>
      </c>
      <c r="BU263" s="2">
        <v>0.5</v>
      </c>
      <c r="BV263" s="2">
        <v>0.2185704</v>
      </c>
      <c r="BW263" s="2">
        <v>0.94881740000000003</v>
      </c>
      <c r="BX263" s="2">
        <v>3.0659312999999999</v>
      </c>
      <c r="BY263" s="2">
        <v>3.9845331000000002</v>
      </c>
      <c r="BZ263" s="2">
        <v>4.1446608999999999</v>
      </c>
      <c r="CA263" s="2">
        <v>5.5835238</v>
      </c>
      <c r="CB263" s="2">
        <v>1.9945299999999999</v>
      </c>
      <c r="CC263" s="2">
        <v>0.22024079999999999</v>
      </c>
      <c r="CD263" s="2">
        <v>26.4</v>
      </c>
      <c r="CE263" s="2">
        <v>0.5</v>
      </c>
      <c r="CF263" s="2">
        <v>0.42490909999999998</v>
      </c>
      <c r="CG263" s="2">
        <v>0.7530017</v>
      </c>
      <c r="CH263" s="2">
        <v>3.5443714000000002</v>
      </c>
      <c r="CI263" s="2">
        <v>7.7047299999999996</v>
      </c>
      <c r="CJ263" s="2">
        <v>2.9031159999999998</v>
      </c>
      <c r="CK263" s="2">
        <v>8.5812568999999996</v>
      </c>
      <c r="CL263" s="2">
        <v>1.8210198</v>
      </c>
      <c r="CM263" s="2">
        <v>0.24899170000000001</v>
      </c>
      <c r="CO263" t="str">
        <f t="shared" ref="CO263:CO266" si="408">A263</f>
        <v>WI_St. Croix1002</v>
      </c>
      <c r="CP263">
        <f t="shared" ref="CP263:CP266" si="409">IF($B263&lt;0,NA(),B263)</f>
        <v>27.3</v>
      </c>
      <c r="CQ263">
        <f t="shared" ref="CQ263:CQ266" si="410">IF($B263&lt;0,NA(),C263)</f>
        <v>0.5</v>
      </c>
      <c r="CR263">
        <f t="shared" ref="CR263:CR266" si="411">IF($B263&lt;0,NA(),D263)</f>
        <v>0.80454349999999997</v>
      </c>
      <c r="CS263">
        <f t="shared" ref="CS263:CS266" si="412">IF($B263&lt;0,NA(),E263)</f>
        <v>1.0907735000000001</v>
      </c>
      <c r="CT263">
        <f t="shared" ref="CT263:CT266" si="413">IF($B263&lt;0,NA(),F263)</f>
        <v>3.3515136000000001</v>
      </c>
      <c r="CU263">
        <f t="shared" ref="CU263:CU266" si="414">IF($B263&lt;0,NA(),G263)</f>
        <v>8.6409272999999995</v>
      </c>
      <c r="CV263">
        <f t="shared" ref="CV263:CV266" si="415">IF($B263&lt;0,NA(),H263)</f>
        <v>4.6598673000000002</v>
      </c>
      <c r="CW263">
        <f t="shared" ref="CW263:CW266" si="416">IF($B263&lt;0,NA(),I263)</f>
        <v>5.9460416</v>
      </c>
      <c r="CX263">
        <f t="shared" ref="CX263:CX266" si="417">IF($B263&lt;0,NA(),J263)</f>
        <v>2.1363902000000001</v>
      </c>
      <c r="CY263">
        <f t="shared" ref="CY263:CY266" si="418">IF($B263&lt;0,NA(),K263)</f>
        <v>0.2255007</v>
      </c>
      <c r="CZ263">
        <f t="shared" ref="CZ263:CZ266" si="419">CP263-(DJ263+DT263+ED263+EN263+EX263+FH263+FR263+GB263)</f>
        <v>2.899999999999995</v>
      </c>
      <c r="DA263">
        <f t="shared" ref="DA263:DA266" si="420">CQ263-(DK263+DU263+EE263+EO263+EY263+FI263+FS263+GC263)</f>
        <v>0.5</v>
      </c>
      <c r="DB263">
        <f t="shared" ref="DB263:DB266" si="421">CR263-(DL263+DV263+EF263+EP263+EZ263+FJ263+FT263+GD263)</f>
        <v>-0.64339219999999997</v>
      </c>
      <c r="DC263">
        <f t="shared" ref="DC263:DC266" si="422">CS263-(DM263+DW263+EG263+EQ263+FA263+FK263+FU263+GE263)</f>
        <v>-0.79456260000000012</v>
      </c>
      <c r="DD263">
        <f t="shared" ref="DD263:DD266" si="423">CT263-(DN263+DX263+EH263+ER263+FB263+FL263+FV263+GF263)</f>
        <v>0.81312769999999945</v>
      </c>
      <c r="DE263">
        <f t="shared" ref="DE263:DE266" si="424">CU263-(DO263+DY263+EI263+ES263+FC263+FM263+FW263+GG263)</f>
        <v>-0.26055779999999551</v>
      </c>
      <c r="DF263">
        <f t="shared" ref="DF263:DF266" si="425">CV263-(DP263+DZ263+EJ263+ET263+FD263+FN263+FX263+GH263)</f>
        <v>-1.7698744000000008</v>
      </c>
      <c r="DG263">
        <f t="shared" ref="DG263:DG266" si="426">CW263-(DQ263+EA263+EK263+EU263+FE263+FO263+FY263+GI263)</f>
        <v>4.7200097999999988</v>
      </c>
      <c r="DH263">
        <f t="shared" ref="DH263:DH266" si="427">CX263-(DR263+EB263+EL263+EV263+FF263+FP263+FZ263+GJ263)</f>
        <v>0.20837269999999886</v>
      </c>
      <c r="DI263">
        <f t="shared" ref="DI263:DI266" si="428">CY263-(DS263+EC263+EM263+EW263+FG263+FQ263+GA263+GK263)</f>
        <v>0.24293230000000002</v>
      </c>
      <c r="DJ263">
        <f t="shared" ref="DJ263:DJ266" si="429">$CP263-L263</f>
        <v>0.19999999999999929</v>
      </c>
      <c r="DK263">
        <f t="shared" ref="DK263:DK266" si="430">$CQ263-M263</f>
        <v>0</v>
      </c>
      <c r="DL263">
        <f t="shared" ref="DL263:DL266" si="431">$CR263-N263</f>
        <v>3.4549099999999999E-2</v>
      </c>
      <c r="DM263">
        <f t="shared" ref="DM263:DM266" si="432">$CS263-O263</f>
        <v>0</v>
      </c>
      <c r="DN263">
        <f t="shared" ref="DN263:DN266" si="433">$CT263-P263</f>
        <v>2.4687300000000079E-2</v>
      </c>
      <c r="DO263">
        <f t="shared" ref="DO263:DO266" si="434">$CU263-Q263</f>
        <v>0</v>
      </c>
      <c r="DP263">
        <f t="shared" ref="DP263:DP266" si="435">$CV263-R263</f>
        <v>7.5840999999998715E-3</v>
      </c>
      <c r="DQ263">
        <f t="shared" ref="DQ263:DQ266" si="436">$CW263-S263</f>
        <v>7.603649999999984E-2</v>
      </c>
      <c r="DR263">
        <f t="shared" ref="DR263:DR266" si="437">$CX263-T263</f>
        <v>1.5246100000000151E-2</v>
      </c>
      <c r="DS263">
        <f t="shared" ref="DS263:DS266" si="438">$CY263-U263</f>
        <v>0</v>
      </c>
      <c r="DT263">
        <f t="shared" ref="DT263:DT266" si="439">$CP263-V263</f>
        <v>0.5</v>
      </c>
      <c r="DU263">
        <f t="shared" ref="DU263:DU266" si="440">$CQ263-W263</f>
        <v>0</v>
      </c>
      <c r="DV263">
        <f t="shared" ref="DV263:DV266" si="441">$CR263-X263</f>
        <v>9.5621599999999973E-2</v>
      </c>
      <c r="DW263">
        <f t="shared" ref="DW263:DW266" si="442">$CS263-Y263</f>
        <v>0.13316460000000008</v>
      </c>
      <c r="DX263">
        <f t="shared" ref="DX263:DX266" si="443">$CT263-Z263</f>
        <v>5.9613999999998946E-3</v>
      </c>
      <c r="DY263">
        <f t="shared" ref="DY263:DY266" si="444">$CU263-AA263</f>
        <v>0.2001704999999987</v>
      </c>
      <c r="DZ263">
        <f t="shared" ref="DZ263:DZ266" si="445">$CV263-AB263</f>
        <v>0.17155310000000057</v>
      </c>
      <c r="EA263">
        <f t="shared" ref="EA263:EA266" si="446">$CW263-AC263</f>
        <v>-0.15863419999999984</v>
      </c>
      <c r="EB263">
        <f t="shared" ref="EB263:EB266" si="447">$CX263-AD263</f>
        <v>1.3490000000002667E-3</v>
      </c>
      <c r="EC263">
        <f t="shared" ref="EC263:EC266" si="448">$CY263-AE263</f>
        <v>1.180719999999999E-2</v>
      </c>
      <c r="ED263">
        <f t="shared" ref="ED263:ED266" si="449">$CP263-AF263</f>
        <v>0.10000000000000142</v>
      </c>
      <c r="EE263">
        <f t="shared" ref="EE263:EE266" si="450">$CQ263-AG263</f>
        <v>0</v>
      </c>
      <c r="EF263">
        <f t="shared" ref="EF263:EF266" si="451">$CR263-AH263</f>
        <v>1.6479999999996497E-4</v>
      </c>
      <c r="EG263">
        <f t="shared" ref="EG263:EG266" si="452">$CS263-AI263</f>
        <v>1.0909999999997311E-4</v>
      </c>
      <c r="EH263">
        <f t="shared" ref="EH263:EH266" si="453">$CT263-AJ263</f>
        <v>2.0316800000000246E-2</v>
      </c>
      <c r="EI263">
        <f t="shared" ref="EI263:EI266" si="454">$CU263-AK263</f>
        <v>8.639999999999759E-4</v>
      </c>
      <c r="EJ263">
        <f t="shared" ref="EJ263:EJ266" si="455">$CV263-AL263</f>
        <v>9.3035999999999675E-3</v>
      </c>
      <c r="EK263">
        <f t="shared" ref="EK263:EK266" si="456">$CW263-AM263</f>
        <v>5.8768800000000176E-2</v>
      </c>
      <c r="EL263">
        <f t="shared" ref="EL263:EL266" si="457">$CX263-AN263</f>
        <v>1.2103100000000033E-2</v>
      </c>
      <c r="EM263">
        <f t="shared" ref="EM263:EM266" si="458">$CY263-AO263</f>
        <v>0</v>
      </c>
      <c r="EN263">
        <f t="shared" ref="EN263:EN266" si="459">$CP263-AP263</f>
        <v>7.1000000000000014</v>
      </c>
      <c r="EO263">
        <f t="shared" ref="EO263:EO266" si="460">$CQ263-AQ263</f>
        <v>0</v>
      </c>
      <c r="EP263">
        <f t="shared" ref="EP263:EP266" si="461">$CR263-AR263</f>
        <v>0.29004239999999992</v>
      </c>
      <c r="EQ263">
        <f t="shared" ref="EQ263:EQ266" si="462">$CS263-AS263</f>
        <v>0.25861310000000004</v>
      </c>
      <c r="ER263">
        <f t="shared" ref="ER263:ER266" si="463">$CT263-AT263</f>
        <v>1.1518183</v>
      </c>
      <c r="ES263">
        <f t="shared" ref="ES263:ES266" si="464">$CU263-AU263</f>
        <v>1.3321127999999991</v>
      </c>
      <c r="ET263">
        <f t="shared" ref="ET263:ET266" si="465">$CV263-AV263</f>
        <v>3.6354571</v>
      </c>
      <c r="EU263">
        <f t="shared" ref="EU263:EU266" si="466">$CW263-AW263</f>
        <v>-0.36499979999999965</v>
      </c>
      <c r="EV263">
        <f t="shared" ref="EV263:EV266" si="467">$CX263-AX263</f>
        <v>0.88372460000000008</v>
      </c>
      <c r="EW263">
        <f t="shared" ref="EW263:EW266" si="468">$CY263-AY263</f>
        <v>-3.5298099999999999E-2</v>
      </c>
      <c r="EX263">
        <f t="shared" ref="EX263:EX266" si="469">$CP263-AZ263</f>
        <v>8</v>
      </c>
      <c r="EY263">
        <f t="shared" ref="EY263:EY266" si="470">$CQ263-BA263</f>
        <v>0</v>
      </c>
      <c r="EZ263">
        <f t="shared" ref="EZ263:EZ266" si="471">$CR263-BB263</f>
        <v>-2.7908500000000003E-2</v>
      </c>
      <c r="FA263">
        <f t="shared" ref="FA263:FA266" si="472">$CS263-BC263</f>
        <v>0.90107090000000012</v>
      </c>
      <c r="FB263">
        <f t="shared" ref="FB263:FB266" si="473">$CT263-BD263</f>
        <v>1.0800094000000002</v>
      </c>
      <c r="FC263">
        <f t="shared" ref="FC263:FC266" si="474">$CU263-BE263</f>
        <v>1.8929652999999993</v>
      </c>
      <c r="FD263">
        <f t="shared" ref="FD263:FD266" si="475">$CV263-BF263</f>
        <v>-0.15098479999999981</v>
      </c>
      <c r="FE263">
        <f t="shared" ref="FE263:FE266" si="476">$CW263-BG263</f>
        <v>3.8833823000000001</v>
      </c>
      <c r="FF263">
        <f t="shared" ref="FF263:FF266" si="477">$CX263-BH263</f>
        <v>0.44994040000000002</v>
      </c>
      <c r="FG263">
        <f t="shared" ref="FG263:FG266" si="478">$CY263-BI263</f>
        <v>1.24832E-2</v>
      </c>
      <c r="FH263">
        <f t="shared" ref="FH263:FH266" si="479">$CP263-BJ263</f>
        <v>0.90000000000000213</v>
      </c>
      <c r="FI263">
        <f t="shared" ref="FI263:FI266" si="480">$CQ263-BK263</f>
        <v>0</v>
      </c>
      <c r="FJ263">
        <f t="shared" ref="FJ263:FJ266" si="481">$CR263-BL263</f>
        <v>8.9858800000000016E-2</v>
      </c>
      <c r="FK263">
        <f t="shared" ref="FK263:FK266" si="482">$CS263-BM263</f>
        <v>0.1126505000000001</v>
      </c>
      <c r="FL263">
        <f t="shared" ref="FL263:FL266" si="483">$CT263-BN263</f>
        <v>0.16286820000000013</v>
      </c>
      <c r="FM263">
        <f t="shared" ref="FM263:FM266" si="484">$CU263-BO263</f>
        <v>-0.11721900000000041</v>
      </c>
      <c r="FN263">
        <f t="shared" ref="FN263:FN266" si="485">$CV263-BP263</f>
        <v>0.48487089999999977</v>
      </c>
      <c r="FO263">
        <f t="shared" ref="FO263:FO266" si="486">$CW263-BQ263</f>
        <v>4.1757000000002265E-3</v>
      </c>
      <c r="FP263">
        <f t="shared" ref="FP263:FP266" si="487">$CX263-BR263</f>
        <v>0.10842370000000034</v>
      </c>
      <c r="FQ263">
        <f t="shared" ref="FQ263:FQ266" si="488">$CY263-BS263</f>
        <v>1.180719999999999E-2</v>
      </c>
      <c r="FR263">
        <f t="shared" ref="FR263:FR266" si="489">$CP263-BT263</f>
        <v>6.6999999999999993</v>
      </c>
      <c r="FS263">
        <f t="shared" ref="FS263:FS266" si="490">$CQ263-BU263</f>
        <v>0</v>
      </c>
      <c r="FT263">
        <f t="shared" ref="FT263:FT266" si="491">$CR263-BV263</f>
        <v>0.58597309999999991</v>
      </c>
      <c r="FU263">
        <f t="shared" ref="FU263:FU266" si="492">$CS263-BW263</f>
        <v>0.14195610000000003</v>
      </c>
      <c r="FV263">
        <f t="shared" ref="FV263:FV266" si="493">$CT263-BX263</f>
        <v>0.28558230000000018</v>
      </c>
      <c r="FW263">
        <f t="shared" ref="FW263:FW266" si="494">$CU263-BY263</f>
        <v>4.6563941999999994</v>
      </c>
      <c r="FX263">
        <f t="shared" ref="FX263:FX266" si="495">$CV263-BZ263</f>
        <v>0.51520640000000029</v>
      </c>
      <c r="FY263">
        <f t="shared" ref="FY263:FY266" si="496">$CW263-CA263</f>
        <v>0.3625178</v>
      </c>
      <c r="FZ263">
        <f t="shared" ref="FZ263:FZ266" si="497">$CX263-CB263</f>
        <v>0.14186020000000021</v>
      </c>
      <c r="GA263">
        <f t="shared" ref="GA263:GA266" si="498">$CY263-CC263</f>
        <v>5.2599000000000118E-3</v>
      </c>
      <c r="GB263">
        <f t="shared" ref="GB263:GB266" si="499">$CP263-CD263</f>
        <v>0.90000000000000213</v>
      </c>
      <c r="GC263">
        <f t="shared" ref="GC263:GC266" si="500">$CQ263-CE263</f>
        <v>0</v>
      </c>
      <c r="GD263">
        <f t="shared" ref="GD263:GD266" si="501">$CR263-CF263</f>
        <v>0.37963439999999998</v>
      </c>
      <c r="GE263">
        <f t="shared" ref="GE263:GE266" si="502">$CS263-CG263</f>
        <v>0.33777180000000007</v>
      </c>
      <c r="GF263">
        <f t="shared" ref="GF263:GF266" si="503">$CT263-CH263</f>
        <v>-0.19285780000000008</v>
      </c>
      <c r="GG263">
        <f t="shared" ref="GG263:GG266" si="504">$CU263-CI263</f>
        <v>0.9361972999999999</v>
      </c>
      <c r="GH263">
        <f t="shared" ref="GH263:GH266" si="505">$CV263-CJ263</f>
        <v>1.7567513000000003</v>
      </c>
      <c r="GI263">
        <f t="shared" ref="GI263:GI266" si="506">$CW263-CK263</f>
        <v>-2.6352152999999996</v>
      </c>
      <c r="GJ263">
        <f t="shared" ref="GJ263:GJ266" si="507">$CX263-CL263</f>
        <v>0.31537040000000016</v>
      </c>
      <c r="GK263">
        <f t="shared" ref="GK263:GK266" si="508">$CY263-CM263</f>
        <v>-2.3491000000000012E-2</v>
      </c>
    </row>
    <row r="264" spans="1:193" x14ac:dyDescent="0.25">
      <c r="A264" t="s">
        <v>606</v>
      </c>
      <c r="B264">
        <v>14.3</v>
      </c>
      <c r="C264">
        <v>0.5</v>
      </c>
      <c r="D264">
        <v>1.7185220000000001</v>
      </c>
      <c r="E264">
        <v>0.45813510000000002</v>
      </c>
      <c r="F264">
        <v>0.2470135</v>
      </c>
      <c r="G264">
        <v>10.4720631</v>
      </c>
      <c r="H264">
        <v>0.68504330000000002</v>
      </c>
      <c r="I264">
        <v>0</v>
      </c>
      <c r="J264">
        <v>0.25241960000000002</v>
      </c>
      <c r="K264">
        <v>1.3689999999999999E-4</v>
      </c>
      <c r="L264" s="2">
        <v>14.3</v>
      </c>
      <c r="M264" s="2">
        <v>0.5</v>
      </c>
      <c r="N264" s="2">
        <v>1.7145693</v>
      </c>
      <c r="O264" s="2">
        <v>0.45813510000000002</v>
      </c>
      <c r="P264" s="2">
        <v>0.24622359999999999</v>
      </c>
      <c r="Q264" s="2">
        <v>10.4720631</v>
      </c>
      <c r="R264" s="2">
        <v>0.68285110000000004</v>
      </c>
      <c r="S264" s="2">
        <v>0</v>
      </c>
      <c r="T264" s="2">
        <v>0.25161129999999998</v>
      </c>
      <c r="U264" s="2">
        <v>1.3689999999999999E-4</v>
      </c>
      <c r="V264" s="2">
        <v>11.4</v>
      </c>
      <c r="W264" s="2">
        <v>0.5</v>
      </c>
      <c r="X264" s="2">
        <v>1.4597051999999999</v>
      </c>
      <c r="Y264" s="2">
        <v>0.29188009999999998</v>
      </c>
      <c r="Z264" s="2">
        <v>0.50670059999999995</v>
      </c>
      <c r="AA264" s="2">
        <v>6.8354730999999997</v>
      </c>
      <c r="AB264" s="2">
        <v>1.0592542</v>
      </c>
      <c r="AC264" s="2">
        <v>0.42606699999999997</v>
      </c>
      <c r="AD264" s="2">
        <v>0.35444389999999998</v>
      </c>
      <c r="AE264" s="2">
        <v>9.0699999999999996E-5</v>
      </c>
      <c r="AF264" s="2">
        <v>14.2</v>
      </c>
      <c r="AG264" s="2">
        <v>0.5</v>
      </c>
      <c r="AH264" s="2">
        <v>1.6390631</v>
      </c>
      <c r="AI264" s="2">
        <v>0.42901270000000002</v>
      </c>
      <c r="AJ264" s="2">
        <v>0.35070570000000001</v>
      </c>
      <c r="AK264" s="2">
        <v>10.023933400000001</v>
      </c>
      <c r="AL264" s="2">
        <v>0.85759949999999996</v>
      </c>
      <c r="AM264" s="2">
        <v>0.14114180000000001</v>
      </c>
      <c r="AN264" s="2">
        <v>0.3003979</v>
      </c>
      <c r="AO264" s="2">
        <v>1.186E-4</v>
      </c>
      <c r="AP264" s="2">
        <v>12.5</v>
      </c>
      <c r="AQ264" s="2">
        <v>0.5</v>
      </c>
      <c r="AR264" s="2">
        <v>1.2723396</v>
      </c>
      <c r="AS264" s="2">
        <v>0.3974357</v>
      </c>
      <c r="AT264" s="2">
        <v>0.24906980000000001</v>
      </c>
      <c r="AU264" s="2">
        <v>9.2368155000000005</v>
      </c>
      <c r="AV264" s="2">
        <v>0.55977030000000005</v>
      </c>
      <c r="AW264" s="2">
        <v>0.1615463</v>
      </c>
      <c r="AX264" s="2">
        <v>0.19578509999999999</v>
      </c>
      <c r="AY264" s="2">
        <v>1.186E-4</v>
      </c>
      <c r="AZ264" s="2">
        <v>13.5</v>
      </c>
      <c r="BA264" s="2">
        <v>0.5</v>
      </c>
      <c r="BB264" s="2">
        <v>1.6431526000000001</v>
      </c>
      <c r="BC264" s="2">
        <v>0.1905684</v>
      </c>
      <c r="BD264" s="2">
        <v>0.35708509999999999</v>
      </c>
      <c r="BE264" s="2">
        <v>9.5548266999999996</v>
      </c>
      <c r="BF264" s="2">
        <v>0.87786810000000004</v>
      </c>
      <c r="BG264" s="2">
        <v>0.13786319999999999</v>
      </c>
      <c r="BH264" s="2">
        <v>0.30767450000000002</v>
      </c>
      <c r="BI264" s="2">
        <v>1.186E-4</v>
      </c>
      <c r="BJ264" s="2">
        <v>14.2</v>
      </c>
      <c r="BK264" s="2">
        <v>0.5</v>
      </c>
      <c r="BL264" s="2">
        <v>1.7174909</v>
      </c>
      <c r="BM264" s="2">
        <v>0.453737</v>
      </c>
      <c r="BN264" s="2">
        <v>0.2399741</v>
      </c>
      <c r="BO264" s="2">
        <v>10.3945694</v>
      </c>
      <c r="BP264" s="2">
        <v>0.66551950000000004</v>
      </c>
      <c r="BQ264" s="2">
        <v>0</v>
      </c>
      <c r="BR264" s="2">
        <v>0.2452251</v>
      </c>
      <c r="BS264" s="2">
        <v>1.3689999999999999E-4</v>
      </c>
      <c r="BT264" s="2">
        <v>11</v>
      </c>
      <c r="BU264" s="2">
        <v>0.5</v>
      </c>
      <c r="BV264" s="2">
        <v>0.52969520000000003</v>
      </c>
      <c r="BW264" s="2">
        <v>0.41425339999999999</v>
      </c>
      <c r="BX264" s="2">
        <v>0.34663820000000001</v>
      </c>
      <c r="BY264" s="2">
        <v>8.0256518999999997</v>
      </c>
      <c r="BZ264" s="2">
        <v>0.79881230000000003</v>
      </c>
      <c r="CA264" s="2">
        <v>0.2002987</v>
      </c>
      <c r="CB264" s="2">
        <v>0.27929090000000001</v>
      </c>
      <c r="CC264" s="2">
        <v>1.186E-4</v>
      </c>
      <c r="CD264" s="2">
        <v>12.9</v>
      </c>
      <c r="CE264" s="2">
        <v>0.5</v>
      </c>
      <c r="CF264" s="2">
        <v>1.9753991</v>
      </c>
      <c r="CG264" s="2">
        <v>0.34794550000000002</v>
      </c>
      <c r="CH264" s="2">
        <v>0.3812063</v>
      </c>
      <c r="CI264" s="2">
        <v>8.3726710999999998</v>
      </c>
      <c r="CJ264" s="2">
        <v>0.85948409999999997</v>
      </c>
      <c r="CK264" s="2">
        <v>0.2309552</v>
      </c>
      <c r="CL264" s="2">
        <v>0.3070948</v>
      </c>
      <c r="CM264" s="2">
        <v>3.948E-4</v>
      </c>
      <c r="CO264" t="str">
        <f t="shared" si="408"/>
        <v>WY_Campbell0892</v>
      </c>
      <c r="CP264">
        <f t="shared" si="409"/>
        <v>14.3</v>
      </c>
      <c r="CQ264">
        <f t="shared" si="410"/>
        <v>0.5</v>
      </c>
      <c r="CR264">
        <f t="shared" si="411"/>
        <v>1.7185220000000001</v>
      </c>
      <c r="CS264">
        <f t="shared" si="412"/>
        <v>0.45813510000000002</v>
      </c>
      <c r="CT264">
        <f t="shared" si="413"/>
        <v>0.2470135</v>
      </c>
      <c r="CU264">
        <f t="shared" si="414"/>
        <v>10.4720631</v>
      </c>
      <c r="CV264">
        <f t="shared" si="415"/>
        <v>0.68504330000000002</v>
      </c>
      <c r="CW264">
        <f t="shared" si="416"/>
        <v>0</v>
      </c>
      <c r="CX264">
        <f t="shared" si="417"/>
        <v>0.25241960000000002</v>
      </c>
      <c r="CY264">
        <f t="shared" si="418"/>
        <v>1.3689999999999999E-4</v>
      </c>
      <c r="CZ264">
        <f t="shared" si="419"/>
        <v>3.899999999999995</v>
      </c>
      <c r="DA264">
        <f t="shared" si="420"/>
        <v>0.5</v>
      </c>
      <c r="DB264">
        <f t="shared" si="421"/>
        <v>-7.8239000000000614E-2</v>
      </c>
      <c r="DC264">
        <f t="shared" si="422"/>
        <v>-0.22397780000000012</v>
      </c>
      <c r="DD264">
        <f t="shared" si="423"/>
        <v>0.94850889999999999</v>
      </c>
      <c r="DE264">
        <f t="shared" si="424"/>
        <v>-0.38843749999999844</v>
      </c>
      <c r="DF264">
        <f t="shared" si="425"/>
        <v>1.5658560000000001</v>
      </c>
      <c r="DG264">
        <f t="shared" si="426"/>
        <v>1.2978721999999998</v>
      </c>
      <c r="DH264">
        <f t="shared" si="427"/>
        <v>0.47458629999999979</v>
      </c>
      <c r="DI264">
        <f t="shared" si="428"/>
        <v>2.7540000000000008E-4</v>
      </c>
      <c r="DJ264">
        <f t="shared" si="429"/>
        <v>0</v>
      </c>
      <c r="DK264">
        <f t="shared" si="430"/>
        <v>0</v>
      </c>
      <c r="DL264">
        <f t="shared" si="431"/>
        <v>3.9527000000001422E-3</v>
      </c>
      <c r="DM264">
        <f t="shared" si="432"/>
        <v>0</v>
      </c>
      <c r="DN264">
        <f t="shared" si="433"/>
        <v>7.8990000000001004E-4</v>
      </c>
      <c r="DO264">
        <f t="shared" si="434"/>
        <v>0</v>
      </c>
      <c r="DP264">
        <f t="shared" si="435"/>
        <v>2.1921999999999775E-3</v>
      </c>
      <c r="DQ264">
        <f t="shared" si="436"/>
        <v>0</v>
      </c>
      <c r="DR264">
        <f t="shared" si="437"/>
        <v>8.0830000000003954E-4</v>
      </c>
      <c r="DS264">
        <f t="shared" si="438"/>
        <v>0</v>
      </c>
      <c r="DT264">
        <f t="shared" si="439"/>
        <v>2.9000000000000004</v>
      </c>
      <c r="DU264">
        <f t="shared" si="440"/>
        <v>0</v>
      </c>
      <c r="DV264">
        <f t="shared" si="441"/>
        <v>0.25881680000000018</v>
      </c>
      <c r="DW264">
        <f t="shared" si="442"/>
        <v>0.16625500000000004</v>
      </c>
      <c r="DX264">
        <f t="shared" si="443"/>
        <v>-0.25968709999999995</v>
      </c>
      <c r="DY264">
        <f t="shared" si="444"/>
        <v>3.63659</v>
      </c>
      <c r="DZ264">
        <f t="shared" si="445"/>
        <v>-0.37421090000000001</v>
      </c>
      <c r="EA264">
        <f t="shared" si="446"/>
        <v>-0.42606699999999997</v>
      </c>
      <c r="EB264">
        <f t="shared" si="447"/>
        <v>-0.10202429999999996</v>
      </c>
      <c r="EC264">
        <f t="shared" si="448"/>
        <v>4.6199999999999998E-5</v>
      </c>
      <c r="ED264">
        <f t="shared" si="449"/>
        <v>0.10000000000000142</v>
      </c>
      <c r="EE264">
        <f t="shared" si="450"/>
        <v>0</v>
      </c>
      <c r="EF264">
        <f t="shared" si="451"/>
        <v>7.945890000000011E-2</v>
      </c>
      <c r="EG264">
        <f t="shared" si="452"/>
        <v>2.9122399999999993E-2</v>
      </c>
      <c r="EH264">
        <f t="shared" si="453"/>
        <v>-0.10369220000000001</v>
      </c>
      <c r="EI264">
        <f t="shared" si="454"/>
        <v>0.44812969999999908</v>
      </c>
      <c r="EJ264">
        <f t="shared" si="455"/>
        <v>-0.17255619999999994</v>
      </c>
      <c r="EK264">
        <f t="shared" si="456"/>
        <v>-0.14114180000000001</v>
      </c>
      <c r="EL264">
        <f t="shared" si="457"/>
        <v>-4.7978299999999974E-2</v>
      </c>
      <c r="EM264">
        <f t="shared" si="458"/>
        <v>1.8299999999999998E-5</v>
      </c>
      <c r="EN264">
        <f t="shared" si="459"/>
        <v>1.8000000000000007</v>
      </c>
      <c r="EO264">
        <f t="shared" si="460"/>
        <v>0</v>
      </c>
      <c r="EP264">
        <f t="shared" si="461"/>
        <v>0.44618240000000009</v>
      </c>
      <c r="EQ264">
        <f t="shared" si="462"/>
        <v>6.0699400000000014E-2</v>
      </c>
      <c r="ER264">
        <f t="shared" si="463"/>
        <v>-2.0563000000000109E-3</v>
      </c>
      <c r="ES264">
        <f t="shared" si="464"/>
        <v>1.2352475999999992</v>
      </c>
      <c r="ET264">
        <f t="shared" si="465"/>
        <v>0.12527299999999997</v>
      </c>
      <c r="EU264">
        <f t="shared" si="466"/>
        <v>-0.1615463</v>
      </c>
      <c r="EV264">
        <f t="shared" si="467"/>
        <v>5.6634500000000032E-2</v>
      </c>
      <c r="EW264">
        <f t="shared" si="468"/>
        <v>1.8299999999999998E-5</v>
      </c>
      <c r="EX264">
        <f t="shared" si="469"/>
        <v>0.80000000000000071</v>
      </c>
      <c r="EY264">
        <f t="shared" si="470"/>
        <v>0</v>
      </c>
      <c r="EZ264">
        <f t="shared" si="471"/>
        <v>7.5369400000000031E-2</v>
      </c>
      <c r="FA264">
        <f t="shared" si="472"/>
        <v>0.26756670000000005</v>
      </c>
      <c r="FB264">
        <f t="shared" si="473"/>
        <v>-0.11007159999999999</v>
      </c>
      <c r="FC264">
        <f t="shared" si="474"/>
        <v>0.91723640000000017</v>
      </c>
      <c r="FD264">
        <f t="shared" si="475"/>
        <v>-0.19282480000000002</v>
      </c>
      <c r="FE264">
        <f t="shared" si="476"/>
        <v>-0.13786319999999999</v>
      </c>
      <c r="FF264">
        <f t="shared" si="477"/>
        <v>-5.5254899999999996E-2</v>
      </c>
      <c r="FG264">
        <f t="shared" si="478"/>
        <v>1.8299999999999998E-5</v>
      </c>
      <c r="FH264">
        <f t="shared" si="479"/>
        <v>0.10000000000000142</v>
      </c>
      <c r="FI264">
        <f t="shared" si="480"/>
        <v>0</v>
      </c>
      <c r="FJ264">
        <f t="shared" si="481"/>
        <v>1.0311000000000625E-3</v>
      </c>
      <c r="FK264">
        <f t="shared" si="482"/>
        <v>4.3981000000000159E-3</v>
      </c>
      <c r="FL264">
        <f t="shared" si="483"/>
        <v>7.0394000000000012E-3</v>
      </c>
      <c r="FM264">
        <f t="shared" si="484"/>
        <v>7.7493699999999777E-2</v>
      </c>
      <c r="FN264">
        <f t="shared" si="485"/>
        <v>1.952379999999998E-2</v>
      </c>
      <c r="FO264">
        <f t="shared" si="486"/>
        <v>0</v>
      </c>
      <c r="FP264">
        <f t="shared" si="487"/>
        <v>7.1945000000000203E-3</v>
      </c>
      <c r="FQ264">
        <f t="shared" si="488"/>
        <v>0</v>
      </c>
      <c r="FR264">
        <f t="shared" si="489"/>
        <v>3.3000000000000007</v>
      </c>
      <c r="FS264">
        <f t="shared" si="490"/>
        <v>0</v>
      </c>
      <c r="FT264">
        <f t="shared" si="491"/>
        <v>1.1888268000000002</v>
      </c>
      <c r="FU264">
        <f t="shared" si="492"/>
        <v>4.3881700000000023E-2</v>
      </c>
      <c r="FV264">
        <f t="shared" si="493"/>
        <v>-9.962470000000001E-2</v>
      </c>
      <c r="FW264">
        <f t="shared" si="494"/>
        <v>2.4464112</v>
      </c>
      <c r="FX264">
        <f t="shared" si="495"/>
        <v>-0.11376900000000001</v>
      </c>
      <c r="FY264">
        <f t="shared" si="496"/>
        <v>-0.2002987</v>
      </c>
      <c r="FZ264">
        <f t="shared" si="497"/>
        <v>-2.6871299999999987E-2</v>
      </c>
      <c r="GA264">
        <f t="shared" si="498"/>
        <v>1.8299999999999998E-5</v>
      </c>
      <c r="GB264">
        <f t="shared" si="499"/>
        <v>1.4000000000000004</v>
      </c>
      <c r="GC264">
        <f t="shared" si="500"/>
        <v>0</v>
      </c>
      <c r="GD264">
        <f t="shared" si="501"/>
        <v>-0.25687709999999986</v>
      </c>
      <c r="GE264">
        <f t="shared" si="502"/>
        <v>0.1101896</v>
      </c>
      <c r="GF264">
        <f t="shared" si="503"/>
        <v>-0.1341928</v>
      </c>
      <c r="GG264">
        <f t="shared" si="504"/>
        <v>2.0993919999999999</v>
      </c>
      <c r="GH264">
        <f t="shared" si="505"/>
        <v>-0.17444079999999995</v>
      </c>
      <c r="GI264">
        <f t="shared" si="506"/>
        <v>-0.2309552</v>
      </c>
      <c r="GJ264">
        <f t="shared" si="507"/>
        <v>-5.4675199999999979E-2</v>
      </c>
      <c r="GK264">
        <f t="shared" si="508"/>
        <v>-2.5790000000000003E-4</v>
      </c>
    </row>
    <row r="265" spans="1:193" x14ac:dyDescent="0.25">
      <c r="A265" t="s">
        <v>607</v>
      </c>
      <c r="B265">
        <v>9.6999999999999993</v>
      </c>
      <c r="C265">
        <v>0.5</v>
      </c>
      <c r="D265">
        <v>1.5755781</v>
      </c>
      <c r="E265">
        <v>0.42581279999999999</v>
      </c>
      <c r="F265">
        <v>0.34706189999999998</v>
      </c>
      <c r="G265">
        <v>5.5923758000000001</v>
      </c>
      <c r="H265">
        <v>0.94978209999999996</v>
      </c>
      <c r="I265">
        <v>1.05513E-2</v>
      </c>
      <c r="J265">
        <v>0.34788730000000001</v>
      </c>
      <c r="K265">
        <v>9.5089999999999997E-4</v>
      </c>
      <c r="L265" s="2">
        <v>9.6999999999999993</v>
      </c>
      <c r="M265" s="2">
        <v>0.5</v>
      </c>
      <c r="N265" s="2">
        <v>1.5696405</v>
      </c>
      <c r="O265" s="2">
        <v>0.42581279999999999</v>
      </c>
      <c r="P265" s="2">
        <v>0.34558830000000001</v>
      </c>
      <c r="Q265" s="2">
        <v>5.5923758000000001</v>
      </c>
      <c r="R265" s="2">
        <v>0.94628389999999996</v>
      </c>
      <c r="S265" s="2">
        <v>9.8443999999999997E-3</v>
      </c>
      <c r="T265" s="2">
        <v>0.34665849999999998</v>
      </c>
      <c r="U265" s="2">
        <v>9.5089999999999997E-4</v>
      </c>
      <c r="V265" s="2">
        <v>8.9</v>
      </c>
      <c r="W265" s="2">
        <v>0.5</v>
      </c>
      <c r="X265" s="2">
        <v>1.6679324</v>
      </c>
      <c r="Y265" s="2">
        <v>0.26329380000000002</v>
      </c>
      <c r="Z265" s="2">
        <v>0.84102189999999999</v>
      </c>
      <c r="AA265" s="2">
        <v>2.5986853000000001</v>
      </c>
      <c r="AB265" s="2">
        <v>1.6116311999999999</v>
      </c>
      <c r="AC265" s="2">
        <v>0.87168000000000001</v>
      </c>
      <c r="AD265" s="2">
        <v>0.54680930000000005</v>
      </c>
      <c r="AE265" s="2">
        <v>1.9978000000000001E-3</v>
      </c>
      <c r="AF265" s="2">
        <v>9.5</v>
      </c>
      <c r="AG265" s="2">
        <v>0.5</v>
      </c>
      <c r="AH265" s="2">
        <v>1.4969538</v>
      </c>
      <c r="AI265" s="2">
        <v>0.36576059999999999</v>
      </c>
      <c r="AJ265" s="2">
        <v>0.58897250000000001</v>
      </c>
      <c r="AK265" s="2">
        <v>4.4084797</v>
      </c>
      <c r="AL265" s="2">
        <v>1.2518853000000001</v>
      </c>
      <c r="AM265" s="2">
        <v>0.46253179999999999</v>
      </c>
      <c r="AN265" s="2">
        <v>0.42633199999999999</v>
      </c>
      <c r="AO265" s="2">
        <v>1.7147E-3</v>
      </c>
      <c r="AP265" s="2">
        <v>8.4</v>
      </c>
      <c r="AQ265" s="2">
        <v>0.5</v>
      </c>
      <c r="AR265" s="2">
        <v>0.86057229999999996</v>
      </c>
      <c r="AS265" s="2">
        <v>0.36706800000000001</v>
      </c>
      <c r="AT265" s="2">
        <v>0.43277139999999997</v>
      </c>
      <c r="AU265" s="2">
        <v>4.6754065000000002</v>
      </c>
      <c r="AV265" s="2">
        <v>0.82919129999999996</v>
      </c>
      <c r="AW265" s="2">
        <v>0.45649440000000002</v>
      </c>
      <c r="AX265" s="2">
        <v>0.28484680000000001</v>
      </c>
      <c r="AY265" s="2">
        <v>1.7217000000000001E-3</v>
      </c>
      <c r="AZ265" s="2">
        <v>9</v>
      </c>
      <c r="BA265" s="2">
        <v>0.5</v>
      </c>
      <c r="BB265" s="2">
        <v>1.5500948000000001</v>
      </c>
      <c r="BC265" s="2">
        <v>0.14496790000000001</v>
      </c>
      <c r="BD265" s="2">
        <v>0.33600370000000002</v>
      </c>
      <c r="BE265" s="2">
        <v>5.2043476000000002</v>
      </c>
      <c r="BF265" s="2">
        <v>0.92252020000000001</v>
      </c>
      <c r="BG265" s="2">
        <v>6.3845999999999998E-3</v>
      </c>
      <c r="BH265" s="2">
        <v>0.33815830000000002</v>
      </c>
      <c r="BI265" s="2">
        <v>9.3349999999999998E-4</v>
      </c>
      <c r="BJ265" s="2">
        <v>9.5</v>
      </c>
      <c r="BK265" s="2">
        <v>0.5</v>
      </c>
      <c r="BL265" s="2">
        <v>1.5018385999999999</v>
      </c>
      <c r="BM265" s="2">
        <v>0.36061720000000003</v>
      </c>
      <c r="BN265" s="2">
        <v>0.61203980000000002</v>
      </c>
      <c r="BO265" s="2">
        <v>4.3827261999999996</v>
      </c>
      <c r="BP265" s="2">
        <v>1.244837</v>
      </c>
      <c r="BQ265" s="2">
        <v>0.55096789999999995</v>
      </c>
      <c r="BR265" s="2">
        <v>0.42896990000000002</v>
      </c>
      <c r="BS265" s="2">
        <v>1.7147E-3</v>
      </c>
      <c r="BT265" s="2">
        <v>8.4</v>
      </c>
      <c r="BU265" s="2">
        <v>0.5</v>
      </c>
      <c r="BV265" s="2">
        <v>0.6823186</v>
      </c>
      <c r="BW265" s="2">
        <v>0.41275010000000001</v>
      </c>
      <c r="BX265" s="2">
        <v>0.37779000000000001</v>
      </c>
      <c r="BY265" s="2">
        <v>5.0313806999999997</v>
      </c>
      <c r="BZ265" s="2">
        <v>0.88286920000000002</v>
      </c>
      <c r="CA265" s="2">
        <v>0.20338809999999999</v>
      </c>
      <c r="CB265" s="2">
        <v>0.31614759999999997</v>
      </c>
      <c r="CC265" s="2">
        <v>1.2310000000000001E-3</v>
      </c>
      <c r="CD265" s="2">
        <v>8.1999999999999993</v>
      </c>
      <c r="CE265" s="2">
        <v>0.5</v>
      </c>
      <c r="CF265" s="2">
        <v>1.2099565999999999</v>
      </c>
      <c r="CG265" s="2">
        <v>0.38598399999999999</v>
      </c>
      <c r="CH265" s="2">
        <v>0.15562880000000001</v>
      </c>
      <c r="CI265" s="2">
        <v>5.3750214999999999</v>
      </c>
      <c r="CJ265" s="2">
        <v>0.43198310000000001</v>
      </c>
      <c r="CK265" s="2">
        <v>0</v>
      </c>
      <c r="CL265" s="2">
        <v>0.15923970000000001</v>
      </c>
      <c r="CM265" s="2">
        <v>9.4050000000000004E-4</v>
      </c>
      <c r="CO265" t="str">
        <f t="shared" si="408"/>
        <v>WY_Converse0819</v>
      </c>
      <c r="CP265">
        <f t="shared" si="409"/>
        <v>9.6999999999999993</v>
      </c>
      <c r="CQ265">
        <f t="shared" si="410"/>
        <v>0.5</v>
      </c>
      <c r="CR265">
        <f t="shared" si="411"/>
        <v>1.5755781</v>
      </c>
      <c r="CS265">
        <f t="shared" si="412"/>
        <v>0.42581279999999999</v>
      </c>
      <c r="CT265">
        <f t="shared" si="413"/>
        <v>0.34706189999999998</v>
      </c>
      <c r="CU265">
        <f t="shared" si="414"/>
        <v>5.5923758000000001</v>
      </c>
      <c r="CV265">
        <f t="shared" si="415"/>
        <v>0.94978209999999996</v>
      </c>
      <c r="CW265">
        <f t="shared" si="416"/>
        <v>1.05513E-2</v>
      </c>
      <c r="CX265">
        <f t="shared" si="417"/>
        <v>0.34788730000000001</v>
      </c>
      <c r="CY265">
        <f t="shared" si="418"/>
        <v>9.5089999999999997E-4</v>
      </c>
      <c r="CZ265">
        <f t="shared" si="419"/>
        <v>3.7000000000000046</v>
      </c>
      <c r="DA265">
        <f t="shared" si="420"/>
        <v>0.5</v>
      </c>
      <c r="DB265">
        <f t="shared" si="421"/>
        <v>-0.48973909999999998</v>
      </c>
      <c r="DC265">
        <f t="shared" si="422"/>
        <v>-0.25443519999999986</v>
      </c>
      <c r="DD265">
        <f t="shared" si="423"/>
        <v>1.2603831000000001</v>
      </c>
      <c r="DE265">
        <f t="shared" si="424"/>
        <v>-1.8782073000000006</v>
      </c>
      <c r="DF265">
        <f t="shared" si="425"/>
        <v>1.4727265000000003</v>
      </c>
      <c r="DG265">
        <f t="shared" si="426"/>
        <v>2.4874320999999999</v>
      </c>
      <c r="DH265">
        <f t="shared" si="427"/>
        <v>0.41195099999999996</v>
      </c>
      <c r="DI265">
        <f t="shared" si="428"/>
        <v>4.5485000000000013E-3</v>
      </c>
      <c r="DJ265">
        <f t="shared" si="429"/>
        <v>0</v>
      </c>
      <c r="DK265">
        <f t="shared" si="430"/>
        <v>0</v>
      </c>
      <c r="DL265">
        <f t="shared" si="431"/>
        <v>5.9375999999999873E-3</v>
      </c>
      <c r="DM265">
        <f t="shared" si="432"/>
        <v>0</v>
      </c>
      <c r="DN265">
        <f t="shared" si="433"/>
        <v>1.4735999999999638E-3</v>
      </c>
      <c r="DO265">
        <f t="shared" si="434"/>
        <v>0</v>
      </c>
      <c r="DP265">
        <f t="shared" si="435"/>
        <v>3.4982000000000069E-3</v>
      </c>
      <c r="DQ265">
        <f t="shared" si="436"/>
        <v>7.0689999999999989E-4</v>
      </c>
      <c r="DR265">
        <f t="shared" si="437"/>
        <v>1.2288000000000299E-3</v>
      </c>
      <c r="DS265">
        <f t="shared" si="438"/>
        <v>0</v>
      </c>
      <c r="DT265">
        <f t="shared" si="439"/>
        <v>0.79999999999999893</v>
      </c>
      <c r="DU265">
        <f t="shared" si="440"/>
        <v>0</v>
      </c>
      <c r="DV265">
        <f t="shared" si="441"/>
        <v>-9.23543E-2</v>
      </c>
      <c r="DW265">
        <f t="shared" si="442"/>
        <v>0.16251899999999997</v>
      </c>
      <c r="DX265">
        <f t="shared" si="443"/>
        <v>-0.49396000000000001</v>
      </c>
      <c r="DY265">
        <f t="shared" si="444"/>
        <v>2.9936905</v>
      </c>
      <c r="DZ265">
        <f t="shared" si="445"/>
        <v>-0.66184909999999997</v>
      </c>
      <c r="EA265">
        <f t="shared" si="446"/>
        <v>-0.86112869999999997</v>
      </c>
      <c r="EB265">
        <f t="shared" si="447"/>
        <v>-0.19892200000000004</v>
      </c>
      <c r="EC265">
        <f t="shared" si="448"/>
        <v>-1.0469000000000001E-3</v>
      </c>
      <c r="ED265">
        <f t="shared" si="449"/>
        <v>0.19999999999999929</v>
      </c>
      <c r="EE265">
        <f t="shared" si="450"/>
        <v>0</v>
      </c>
      <c r="EF265">
        <f t="shared" si="451"/>
        <v>7.862429999999998E-2</v>
      </c>
      <c r="EG265">
        <f t="shared" si="452"/>
        <v>6.00522E-2</v>
      </c>
      <c r="EH265">
        <f t="shared" si="453"/>
        <v>-0.24191060000000003</v>
      </c>
      <c r="EI265">
        <f t="shared" si="454"/>
        <v>1.1838961000000001</v>
      </c>
      <c r="EJ265">
        <f t="shared" si="455"/>
        <v>-0.30210320000000013</v>
      </c>
      <c r="EK265">
        <f t="shared" si="456"/>
        <v>-0.45198050000000001</v>
      </c>
      <c r="EL265">
        <f t="shared" si="457"/>
        <v>-7.8444699999999978E-2</v>
      </c>
      <c r="EM265">
        <f t="shared" si="458"/>
        <v>-7.6380000000000003E-4</v>
      </c>
      <c r="EN265">
        <f t="shared" si="459"/>
        <v>1.2999999999999989</v>
      </c>
      <c r="EO265">
        <f t="shared" si="460"/>
        <v>0</v>
      </c>
      <c r="EP265">
        <f t="shared" si="461"/>
        <v>0.71500580000000002</v>
      </c>
      <c r="EQ265">
        <f t="shared" si="462"/>
        <v>5.8744799999999986E-2</v>
      </c>
      <c r="ER265">
        <f t="shared" si="463"/>
        <v>-8.5709499999999994E-2</v>
      </c>
      <c r="ES265">
        <f t="shared" si="464"/>
        <v>0.91696929999999988</v>
      </c>
      <c r="ET265">
        <f t="shared" si="465"/>
        <v>0.1205908</v>
      </c>
      <c r="EU265">
        <f t="shared" si="466"/>
        <v>-0.44594310000000004</v>
      </c>
      <c r="EV265">
        <f t="shared" si="467"/>
        <v>6.3040499999999999E-2</v>
      </c>
      <c r="EW265">
        <f t="shared" si="468"/>
        <v>-7.7080000000000009E-4</v>
      </c>
      <c r="EX265">
        <f t="shared" si="469"/>
        <v>0.69999999999999929</v>
      </c>
      <c r="EY265">
        <f t="shared" si="470"/>
        <v>0</v>
      </c>
      <c r="EZ265">
        <f t="shared" si="471"/>
        <v>2.5483299999999875E-2</v>
      </c>
      <c r="FA265">
        <f t="shared" si="472"/>
        <v>0.28084489999999995</v>
      </c>
      <c r="FB265">
        <f t="shared" si="473"/>
        <v>1.1058199999999963E-2</v>
      </c>
      <c r="FC265">
        <f t="shared" si="474"/>
        <v>0.38802819999999993</v>
      </c>
      <c r="FD265">
        <f t="shared" si="475"/>
        <v>2.726189999999995E-2</v>
      </c>
      <c r="FE265">
        <f t="shared" si="476"/>
        <v>4.1666999999999997E-3</v>
      </c>
      <c r="FF265">
        <f t="shared" si="477"/>
        <v>9.7289999999999877E-3</v>
      </c>
      <c r="FG265">
        <f t="shared" si="478"/>
        <v>1.7399999999999989E-5</v>
      </c>
      <c r="FH265">
        <f t="shared" si="479"/>
        <v>0.19999999999999929</v>
      </c>
      <c r="FI265">
        <f t="shared" si="480"/>
        <v>0</v>
      </c>
      <c r="FJ265">
        <f t="shared" si="481"/>
        <v>7.3739500000000069E-2</v>
      </c>
      <c r="FK265">
        <f t="shared" si="482"/>
        <v>6.5195599999999965E-2</v>
      </c>
      <c r="FL265">
        <f t="shared" si="483"/>
        <v>-0.26497790000000004</v>
      </c>
      <c r="FM265">
        <f t="shared" si="484"/>
        <v>1.2096496000000005</v>
      </c>
      <c r="FN265">
        <f t="shared" si="485"/>
        <v>-0.29505490000000001</v>
      </c>
      <c r="FO265">
        <f t="shared" si="486"/>
        <v>-0.54041659999999991</v>
      </c>
      <c r="FP265">
        <f t="shared" si="487"/>
        <v>-8.1082600000000005E-2</v>
      </c>
      <c r="FQ265">
        <f t="shared" si="488"/>
        <v>-7.6380000000000003E-4</v>
      </c>
      <c r="FR265">
        <f t="shared" si="489"/>
        <v>1.2999999999999989</v>
      </c>
      <c r="FS265">
        <f t="shared" si="490"/>
        <v>0</v>
      </c>
      <c r="FT265">
        <f t="shared" si="491"/>
        <v>0.89325949999999998</v>
      </c>
      <c r="FU265">
        <f t="shared" si="492"/>
        <v>1.3062699999999983E-2</v>
      </c>
      <c r="FV265">
        <f t="shared" si="493"/>
        <v>-3.0728100000000036E-2</v>
      </c>
      <c r="FW265">
        <f t="shared" si="494"/>
        <v>0.56099510000000041</v>
      </c>
      <c r="FX265">
        <f t="shared" si="495"/>
        <v>6.6912899999999942E-2</v>
      </c>
      <c r="FY265">
        <f t="shared" si="496"/>
        <v>-0.19283679999999997</v>
      </c>
      <c r="FZ265">
        <f t="shared" si="497"/>
        <v>3.1739700000000037E-2</v>
      </c>
      <c r="GA265">
        <f t="shared" si="498"/>
        <v>-2.8010000000000014E-4</v>
      </c>
      <c r="GB265">
        <f t="shared" si="499"/>
        <v>1.5</v>
      </c>
      <c r="GC265">
        <f t="shared" si="500"/>
        <v>0</v>
      </c>
      <c r="GD265">
        <f t="shared" si="501"/>
        <v>0.36562150000000004</v>
      </c>
      <c r="GE265">
        <f t="shared" si="502"/>
        <v>3.9828799999999998E-2</v>
      </c>
      <c r="GF265">
        <f t="shared" si="503"/>
        <v>0.19143309999999997</v>
      </c>
      <c r="GG265">
        <f t="shared" si="504"/>
        <v>0.21735430000000022</v>
      </c>
      <c r="GH265">
        <f t="shared" si="505"/>
        <v>0.5177989999999999</v>
      </c>
      <c r="GI265">
        <f t="shared" si="506"/>
        <v>1.05513E-2</v>
      </c>
      <c r="GJ265">
        <f t="shared" si="507"/>
        <v>0.1886476</v>
      </c>
      <c r="GK265">
        <f t="shared" si="508"/>
        <v>1.0399999999999928E-5</v>
      </c>
    </row>
    <row r="266" spans="1:193" x14ac:dyDescent="0.25">
      <c r="A266" t="s">
        <v>608</v>
      </c>
      <c r="B266">
        <v>27.3</v>
      </c>
      <c r="C266">
        <v>0.5</v>
      </c>
      <c r="D266">
        <v>1.0923145999999999</v>
      </c>
      <c r="E266">
        <v>0.38595679999999999</v>
      </c>
      <c r="F266">
        <v>0.82683030000000002</v>
      </c>
      <c r="G266">
        <v>21.4889984</v>
      </c>
      <c r="H266">
        <v>0.98105260000000005</v>
      </c>
      <c r="I266">
        <v>1.6306385999999999</v>
      </c>
      <c r="J266">
        <v>0.40218229999999999</v>
      </c>
      <c r="K266">
        <v>8.0914700000000006E-2</v>
      </c>
      <c r="L266" s="2">
        <v>27.2</v>
      </c>
      <c r="M266" s="2">
        <v>0.5</v>
      </c>
      <c r="N266" s="2">
        <v>1.0878539</v>
      </c>
      <c r="O266" s="2">
        <v>0.38595679999999999</v>
      </c>
      <c r="P266" s="2">
        <v>0.79822780000000004</v>
      </c>
      <c r="Q266" s="2">
        <v>21.4889984</v>
      </c>
      <c r="R266" s="2">
        <v>0.97783969999999998</v>
      </c>
      <c r="S266" s="2">
        <v>1.5360054999999999</v>
      </c>
      <c r="T266" s="2">
        <v>0.38739279999999998</v>
      </c>
      <c r="U266" s="2">
        <v>8.0914700000000006E-2</v>
      </c>
      <c r="V266" s="2">
        <v>25.1</v>
      </c>
      <c r="W266" s="2">
        <v>0.5</v>
      </c>
      <c r="X266" s="2">
        <v>1.1568296</v>
      </c>
      <c r="Y266" s="2">
        <v>0.26467639999999998</v>
      </c>
      <c r="Z266" s="2">
        <v>0.78254460000000003</v>
      </c>
      <c r="AA266" s="2">
        <v>19.550518</v>
      </c>
      <c r="AB266" s="2">
        <v>0.89623039999999998</v>
      </c>
      <c r="AC266" s="2">
        <v>1.5806146999999999</v>
      </c>
      <c r="AD266" s="2">
        <v>0.3807566</v>
      </c>
      <c r="AE266" s="2">
        <v>7.4849399999999996E-2</v>
      </c>
      <c r="AF266" s="2">
        <v>27.1</v>
      </c>
      <c r="AG266" s="2">
        <v>0.5</v>
      </c>
      <c r="AH266" s="2">
        <v>1.0912719</v>
      </c>
      <c r="AI266" s="2">
        <v>0.38567669999999998</v>
      </c>
      <c r="AJ266" s="2">
        <v>0.77557050000000005</v>
      </c>
      <c r="AK266" s="2">
        <v>21.462059</v>
      </c>
      <c r="AL266" s="2">
        <v>0.96719569999999999</v>
      </c>
      <c r="AM266" s="2">
        <v>1.4711021</v>
      </c>
      <c r="AN266" s="2">
        <v>0.3767663</v>
      </c>
      <c r="AO266" s="2">
        <v>8.0914700000000006E-2</v>
      </c>
      <c r="AP266" s="2">
        <v>26.6</v>
      </c>
      <c r="AQ266" s="2">
        <v>0.5</v>
      </c>
      <c r="AR266" s="2">
        <v>1.0867529</v>
      </c>
      <c r="AS266" s="2">
        <v>0.37176169999999997</v>
      </c>
      <c r="AT266" s="2">
        <v>0.7127156</v>
      </c>
      <c r="AU266" s="2">
        <v>21.3530312</v>
      </c>
      <c r="AV266" s="2">
        <v>0.87115399999999998</v>
      </c>
      <c r="AW266" s="2">
        <v>1.3737313</v>
      </c>
      <c r="AX266" s="2">
        <v>0.34624899999999997</v>
      </c>
      <c r="AY266" s="2">
        <v>8.0914700000000006E-2</v>
      </c>
      <c r="AZ266" s="2">
        <v>25.1</v>
      </c>
      <c r="BA266" s="2">
        <v>0.5</v>
      </c>
      <c r="BB266" s="2">
        <v>1.0919287</v>
      </c>
      <c r="BC266" s="2">
        <v>0.22124369999999999</v>
      </c>
      <c r="BD266" s="2">
        <v>0.60420019999999997</v>
      </c>
      <c r="BE266" s="2">
        <v>20.5159512</v>
      </c>
      <c r="BF266" s="2">
        <v>0.97053120000000004</v>
      </c>
      <c r="BG266" s="2">
        <v>0.87602230000000003</v>
      </c>
      <c r="BH266" s="2">
        <v>0.31181490000000001</v>
      </c>
      <c r="BI266" s="2">
        <v>8.0914700000000006E-2</v>
      </c>
      <c r="BJ266" s="2">
        <v>27.1</v>
      </c>
      <c r="BK266" s="2">
        <v>0.5</v>
      </c>
      <c r="BL266" s="2">
        <v>1.0915427</v>
      </c>
      <c r="BM266" s="2">
        <v>0.38039590000000001</v>
      </c>
      <c r="BN266" s="2">
        <v>0.80049530000000002</v>
      </c>
      <c r="BO266" s="2">
        <v>21.390060399999999</v>
      </c>
      <c r="BP266" s="2">
        <v>0.93499730000000003</v>
      </c>
      <c r="BQ266" s="2">
        <v>1.5969515999999999</v>
      </c>
      <c r="BR266" s="2">
        <v>0.38940740000000001</v>
      </c>
      <c r="BS266" s="2">
        <v>8.0914700000000006E-2</v>
      </c>
      <c r="BT266" s="2">
        <v>12.4</v>
      </c>
      <c r="BU266" s="2">
        <v>0.5</v>
      </c>
      <c r="BV266" s="2">
        <v>1.4712869</v>
      </c>
      <c r="BW266" s="2">
        <v>0.33035219999999998</v>
      </c>
      <c r="BX266" s="2">
        <v>0.77240240000000004</v>
      </c>
      <c r="BY266" s="2">
        <v>6.4559112000000001</v>
      </c>
      <c r="BZ266" s="2">
        <v>1.1959777</v>
      </c>
      <c r="CA266" s="2">
        <v>1.1753368</v>
      </c>
      <c r="CB266" s="2">
        <v>0.46708070000000002</v>
      </c>
      <c r="CC266" s="2">
        <v>6.3824699999999998E-2</v>
      </c>
      <c r="CD266" s="2">
        <v>23.9</v>
      </c>
      <c r="CE266" s="2">
        <v>0.5</v>
      </c>
      <c r="CF266" s="2">
        <v>0.64964529999999998</v>
      </c>
      <c r="CG266" s="2">
        <v>0.31474600000000003</v>
      </c>
      <c r="CH266" s="2">
        <v>0.50519340000000001</v>
      </c>
      <c r="CI266" s="2">
        <v>19.977424599999999</v>
      </c>
      <c r="CJ266" s="2">
        <v>0.247558</v>
      </c>
      <c r="CK266" s="2">
        <v>1.4344751</v>
      </c>
      <c r="CL266" s="2">
        <v>0.28577269999999999</v>
      </c>
      <c r="CM266" s="2">
        <v>8.1006599999999998E-2</v>
      </c>
      <c r="CO266" t="str">
        <f t="shared" si="408"/>
        <v>WY_Fremont1003</v>
      </c>
      <c r="CP266">
        <f t="shared" si="409"/>
        <v>27.3</v>
      </c>
      <c r="CQ266">
        <f t="shared" si="410"/>
        <v>0.5</v>
      </c>
      <c r="CR266">
        <f t="shared" si="411"/>
        <v>1.0923145999999999</v>
      </c>
      <c r="CS266">
        <f t="shared" si="412"/>
        <v>0.38595679999999999</v>
      </c>
      <c r="CT266">
        <f t="shared" si="413"/>
        <v>0.82683030000000002</v>
      </c>
      <c r="CU266">
        <f t="shared" si="414"/>
        <v>21.4889984</v>
      </c>
      <c r="CV266">
        <f t="shared" si="415"/>
        <v>0.98105260000000005</v>
      </c>
      <c r="CW266">
        <f t="shared" si="416"/>
        <v>1.6306385999999999</v>
      </c>
      <c r="CX266">
        <f t="shared" si="417"/>
        <v>0.40218229999999999</v>
      </c>
      <c r="CY266">
        <f t="shared" si="418"/>
        <v>8.0914700000000006E-2</v>
      </c>
      <c r="CZ266">
        <f t="shared" si="419"/>
        <v>3.3999999999999986</v>
      </c>
      <c r="DA266">
        <f t="shared" si="420"/>
        <v>0.5</v>
      </c>
      <c r="DB266">
        <f t="shared" si="421"/>
        <v>1.0809097000000005</v>
      </c>
      <c r="DC266">
        <f t="shared" si="422"/>
        <v>-4.6888199999999991E-2</v>
      </c>
      <c r="DD266">
        <f t="shared" si="423"/>
        <v>-3.6462299999999948E-2</v>
      </c>
      <c r="DE266">
        <f t="shared" si="424"/>
        <v>1.7709651999999991</v>
      </c>
      <c r="DF266">
        <f t="shared" si="425"/>
        <v>0.19411579999999973</v>
      </c>
      <c r="DG266">
        <f t="shared" si="426"/>
        <v>-0.37023080000000008</v>
      </c>
      <c r="DH266">
        <f t="shared" si="427"/>
        <v>0.12996430000000003</v>
      </c>
      <c r="DI266">
        <f t="shared" si="428"/>
        <v>5.7851299999999981E-2</v>
      </c>
      <c r="DJ266">
        <f t="shared" si="429"/>
        <v>0.10000000000000142</v>
      </c>
      <c r="DK266">
        <f t="shared" si="430"/>
        <v>0</v>
      </c>
      <c r="DL266">
        <f t="shared" si="431"/>
        <v>4.4606999999998731E-3</v>
      </c>
      <c r="DM266">
        <f t="shared" si="432"/>
        <v>0</v>
      </c>
      <c r="DN266">
        <f t="shared" si="433"/>
        <v>2.8602499999999975E-2</v>
      </c>
      <c r="DO266">
        <f t="shared" si="434"/>
        <v>0</v>
      </c>
      <c r="DP266">
        <f t="shared" si="435"/>
        <v>3.212900000000074E-3</v>
      </c>
      <c r="DQ266">
        <f t="shared" si="436"/>
        <v>9.4633100000000026E-2</v>
      </c>
      <c r="DR266">
        <f t="shared" si="437"/>
        <v>1.4789500000000011E-2</v>
      </c>
      <c r="DS266">
        <f t="shared" si="438"/>
        <v>0</v>
      </c>
      <c r="DT266">
        <f t="shared" si="439"/>
        <v>2.1999999999999993</v>
      </c>
      <c r="DU266">
        <f t="shared" si="440"/>
        <v>0</v>
      </c>
      <c r="DV266">
        <f t="shared" si="441"/>
        <v>-6.45150000000001E-2</v>
      </c>
      <c r="DW266">
        <f t="shared" si="442"/>
        <v>0.12128040000000001</v>
      </c>
      <c r="DX266">
        <f t="shared" si="443"/>
        <v>4.4285699999999983E-2</v>
      </c>
      <c r="DY266">
        <f t="shared" si="444"/>
        <v>1.9384803999999995</v>
      </c>
      <c r="DZ266">
        <f t="shared" si="445"/>
        <v>8.482220000000007E-2</v>
      </c>
      <c r="EA266">
        <f t="shared" si="446"/>
        <v>5.002390000000001E-2</v>
      </c>
      <c r="EB266">
        <f t="shared" si="447"/>
        <v>2.1425699999999992E-2</v>
      </c>
      <c r="EC266">
        <f t="shared" si="448"/>
        <v>6.0653000000000096E-3</v>
      </c>
      <c r="ED266">
        <f t="shared" si="449"/>
        <v>0.19999999999999929</v>
      </c>
      <c r="EE266">
        <f t="shared" si="450"/>
        <v>0</v>
      </c>
      <c r="EF266">
        <f t="shared" si="451"/>
        <v>1.042699999999952E-3</v>
      </c>
      <c r="EG266">
        <f t="shared" si="452"/>
        <v>2.8010000000000534E-4</v>
      </c>
      <c r="EH266">
        <f t="shared" si="453"/>
        <v>5.1259799999999967E-2</v>
      </c>
      <c r="EI266">
        <f t="shared" si="454"/>
        <v>2.6939399999999836E-2</v>
      </c>
      <c r="EJ266">
        <f t="shared" si="455"/>
        <v>1.3856900000000061E-2</v>
      </c>
      <c r="EK266">
        <f t="shared" si="456"/>
        <v>0.15953649999999997</v>
      </c>
      <c r="EL266">
        <f t="shared" si="457"/>
        <v>2.5415999999999994E-2</v>
      </c>
      <c r="EM266">
        <f t="shared" si="458"/>
        <v>0</v>
      </c>
      <c r="EN266">
        <f t="shared" si="459"/>
        <v>0.69999999999999929</v>
      </c>
      <c r="EO266">
        <f t="shared" si="460"/>
        <v>0</v>
      </c>
      <c r="EP266">
        <f t="shared" si="461"/>
        <v>5.5616999999998917E-3</v>
      </c>
      <c r="EQ266">
        <f t="shared" si="462"/>
        <v>1.4195100000000016E-2</v>
      </c>
      <c r="ER266">
        <f t="shared" si="463"/>
        <v>0.11411470000000001</v>
      </c>
      <c r="ES266">
        <f t="shared" si="464"/>
        <v>0.13596719999999962</v>
      </c>
      <c r="ET266">
        <f t="shared" si="465"/>
        <v>0.10989860000000007</v>
      </c>
      <c r="EU266">
        <f t="shared" si="466"/>
        <v>0.25690729999999995</v>
      </c>
      <c r="EV266">
        <f t="shared" si="467"/>
        <v>5.5933300000000019E-2</v>
      </c>
      <c r="EW266">
        <f t="shared" si="468"/>
        <v>0</v>
      </c>
      <c r="EX266">
        <f t="shared" si="469"/>
        <v>2.1999999999999993</v>
      </c>
      <c r="EY266">
        <f t="shared" si="470"/>
        <v>0</v>
      </c>
      <c r="EZ266">
        <f t="shared" si="471"/>
        <v>3.8589999999993907E-4</v>
      </c>
      <c r="FA266">
        <f t="shared" si="472"/>
        <v>0.1647131</v>
      </c>
      <c r="FB266">
        <f t="shared" si="473"/>
        <v>0.22263010000000005</v>
      </c>
      <c r="FC266">
        <f t="shared" si="474"/>
        <v>0.97304719999999989</v>
      </c>
      <c r="FD266">
        <f t="shared" si="475"/>
        <v>1.0521400000000014E-2</v>
      </c>
      <c r="FE266">
        <f t="shared" si="476"/>
        <v>0.75461629999999991</v>
      </c>
      <c r="FF266">
        <f t="shared" si="477"/>
        <v>9.0367399999999987E-2</v>
      </c>
      <c r="FG266">
        <f t="shared" si="478"/>
        <v>0</v>
      </c>
      <c r="FH266">
        <f t="shared" si="479"/>
        <v>0.19999999999999929</v>
      </c>
      <c r="FI266">
        <f t="shared" si="480"/>
        <v>0</v>
      </c>
      <c r="FJ266">
        <f t="shared" si="481"/>
        <v>7.7189999999993653E-4</v>
      </c>
      <c r="FK266">
        <f t="shared" si="482"/>
        <v>5.5608999999999797E-3</v>
      </c>
      <c r="FL266">
        <f t="shared" si="483"/>
        <v>2.6334999999999997E-2</v>
      </c>
      <c r="FM266">
        <f t="shared" si="484"/>
        <v>9.8938000000000415E-2</v>
      </c>
      <c r="FN266">
        <f t="shared" si="485"/>
        <v>4.6055300000000021E-2</v>
      </c>
      <c r="FO266">
        <f t="shared" si="486"/>
        <v>3.3687000000000022E-2</v>
      </c>
      <c r="FP266">
        <f t="shared" si="487"/>
        <v>1.2774899999999978E-2</v>
      </c>
      <c r="FQ266">
        <f t="shared" si="488"/>
        <v>0</v>
      </c>
      <c r="FR266">
        <f t="shared" si="489"/>
        <v>14.9</v>
      </c>
      <c r="FS266">
        <f t="shared" si="490"/>
        <v>0</v>
      </c>
      <c r="FT266">
        <f t="shared" si="491"/>
        <v>-0.37897230000000004</v>
      </c>
      <c r="FU266">
        <f t="shared" si="492"/>
        <v>5.5604600000000004E-2</v>
      </c>
      <c r="FV266">
        <f t="shared" si="493"/>
        <v>5.4427899999999974E-2</v>
      </c>
      <c r="FW266">
        <f t="shared" si="494"/>
        <v>15.033087200000001</v>
      </c>
      <c r="FX266">
        <f t="shared" si="495"/>
        <v>-0.21492509999999998</v>
      </c>
      <c r="FY266">
        <f t="shared" si="496"/>
        <v>0.45530179999999998</v>
      </c>
      <c r="FZ266">
        <f t="shared" si="497"/>
        <v>-6.4898400000000023E-2</v>
      </c>
      <c r="GA266">
        <f t="shared" si="498"/>
        <v>1.7090000000000008E-2</v>
      </c>
      <c r="GB266">
        <f t="shared" si="499"/>
        <v>3.4000000000000021</v>
      </c>
      <c r="GC266">
        <f t="shared" si="500"/>
        <v>0</v>
      </c>
      <c r="GD266">
        <f t="shared" si="501"/>
        <v>0.44266929999999993</v>
      </c>
      <c r="GE266">
        <f t="shared" si="502"/>
        <v>7.1210799999999963E-2</v>
      </c>
      <c r="GF266">
        <f t="shared" si="503"/>
        <v>0.3216369</v>
      </c>
      <c r="GG266">
        <f t="shared" si="504"/>
        <v>1.5115738000000007</v>
      </c>
      <c r="GH266">
        <f t="shared" si="505"/>
        <v>0.7334946</v>
      </c>
      <c r="GI266">
        <f t="shared" si="506"/>
        <v>0.19616349999999994</v>
      </c>
      <c r="GJ266">
        <f t="shared" si="507"/>
        <v>0.1164096</v>
      </c>
      <c r="GK266">
        <f t="shared" si="508"/>
        <v>-9.1899999999991988E-5</v>
      </c>
    </row>
    <row r="267" spans="1:193" x14ac:dyDescent="0.25">
      <c r="A267" t="s">
        <v>609</v>
      </c>
      <c r="B267">
        <v>9.8000000000000007</v>
      </c>
      <c r="C267">
        <v>0.5</v>
      </c>
      <c r="D267">
        <v>2.033201</v>
      </c>
      <c r="E267">
        <v>0.54222930000000003</v>
      </c>
      <c r="F267">
        <v>0.60121709999999995</v>
      </c>
      <c r="G267">
        <v>3.9597780999999999</v>
      </c>
      <c r="H267">
        <v>1.1582094000000001</v>
      </c>
      <c r="I267">
        <v>0.59191629999999995</v>
      </c>
      <c r="J267">
        <v>0.43247210000000003</v>
      </c>
      <c r="K267">
        <v>2.5421599999999999E-2</v>
      </c>
      <c r="L267" s="2">
        <v>9.6999999999999993</v>
      </c>
      <c r="M267" s="2">
        <v>0.5</v>
      </c>
      <c r="N267" s="2">
        <v>1.9997228</v>
      </c>
      <c r="O267" s="2">
        <v>0.54222930000000003</v>
      </c>
      <c r="P267" s="2">
        <v>0.59391190000000005</v>
      </c>
      <c r="Q267" s="2">
        <v>3.9597780999999999</v>
      </c>
      <c r="R267" s="2">
        <v>1.1539360000000001</v>
      </c>
      <c r="S267" s="2">
        <v>0.57220349999999998</v>
      </c>
      <c r="T267" s="2">
        <v>0.42828050000000001</v>
      </c>
      <c r="U267" s="2">
        <v>2.5421599999999999E-2</v>
      </c>
      <c r="V267" s="2">
        <v>9.4</v>
      </c>
      <c r="W267" s="2">
        <v>0.5</v>
      </c>
      <c r="X267" s="2">
        <v>1.5878611</v>
      </c>
      <c r="Y267" s="2">
        <v>0.44475949999999997</v>
      </c>
      <c r="Z267" s="2">
        <v>0.96846319999999997</v>
      </c>
      <c r="AA267" s="2">
        <v>2.3579636000000002</v>
      </c>
      <c r="AB267" s="2">
        <v>1.1556367000000001</v>
      </c>
      <c r="AC267" s="2">
        <v>1.8558072999999999</v>
      </c>
      <c r="AD267" s="2">
        <v>0.55195620000000001</v>
      </c>
      <c r="AE267" s="2">
        <v>1.7528200000000001E-2</v>
      </c>
      <c r="AF267" s="2">
        <v>9.6</v>
      </c>
      <c r="AG267" s="2">
        <v>0.5</v>
      </c>
      <c r="AH267" s="2">
        <v>2.1445432000000002</v>
      </c>
      <c r="AI267" s="2">
        <v>0.45821610000000002</v>
      </c>
      <c r="AJ267" s="2">
        <v>0.46899429999999998</v>
      </c>
      <c r="AK267" s="2">
        <v>4.3158821999999999</v>
      </c>
      <c r="AL267" s="2">
        <v>1.1224339999999999</v>
      </c>
      <c r="AM267" s="2">
        <v>0.18503720000000001</v>
      </c>
      <c r="AN267" s="2">
        <v>0.40623369999999998</v>
      </c>
      <c r="AO267" s="2">
        <v>1.15692E-2</v>
      </c>
      <c r="AP267" s="2">
        <v>7.7</v>
      </c>
      <c r="AQ267" s="2">
        <v>0.5</v>
      </c>
      <c r="AR267" s="2">
        <v>1.9088079</v>
      </c>
      <c r="AS267" s="2">
        <v>0.39556970000000002</v>
      </c>
      <c r="AT267" s="2">
        <v>0.31873810000000002</v>
      </c>
      <c r="AU267" s="2">
        <v>3.4850582999999999</v>
      </c>
      <c r="AV267" s="2">
        <v>0.72293070000000004</v>
      </c>
      <c r="AW267" s="2">
        <v>0.17415140000000001</v>
      </c>
      <c r="AX267" s="2">
        <v>0.26766060000000003</v>
      </c>
      <c r="AY267" s="2">
        <v>1.13051E-2</v>
      </c>
      <c r="AZ267" s="2">
        <v>8.6999999999999993</v>
      </c>
      <c r="BA267" s="2">
        <v>0.5</v>
      </c>
      <c r="BB267" s="2">
        <v>2.1084763999999998</v>
      </c>
      <c r="BC267" s="2">
        <v>0.1455003</v>
      </c>
      <c r="BD267" s="2">
        <v>0.4714643</v>
      </c>
      <c r="BE267" s="2">
        <v>3.8223937000000001</v>
      </c>
      <c r="BF267" s="2">
        <v>1.1340934</v>
      </c>
      <c r="BG267" s="2">
        <v>0.1775284</v>
      </c>
      <c r="BH267" s="2">
        <v>0.40032079999999998</v>
      </c>
      <c r="BI267" s="2">
        <v>1.6405200000000002E-2</v>
      </c>
      <c r="BJ267" s="2">
        <v>9.6</v>
      </c>
      <c r="BK267" s="2">
        <v>0.5</v>
      </c>
      <c r="BL267" s="2">
        <v>2.0300796000000001</v>
      </c>
      <c r="BM267" s="2">
        <v>0.53887529999999995</v>
      </c>
      <c r="BN267" s="2">
        <v>0.56922550000000005</v>
      </c>
      <c r="BO267" s="2">
        <v>3.9449942</v>
      </c>
      <c r="BP267" s="2">
        <v>1.0878619</v>
      </c>
      <c r="BQ267" s="2">
        <v>0.57158609999999999</v>
      </c>
      <c r="BR267" s="2">
        <v>0.41023720000000002</v>
      </c>
      <c r="BS267" s="2">
        <v>2.5421599999999999E-2</v>
      </c>
      <c r="BT267" s="2">
        <v>8.1999999999999993</v>
      </c>
      <c r="BU267" s="2">
        <v>0.5</v>
      </c>
      <c r="BV267" s="2">
        <v>1.2559492999999999</v>
      </c>
      <c r="BW267" s="2">
        <v>0.43350490000000003</v>
      </c>
      <c r="BX267" s="2">
        <v>0.94797030000000004</v>
      </c>
      <c r="BY267" s="2">
        <v>1.6157827</v>
      </c>
      <c r="BZ267" s="2">
        <v>1.1432652000000001</v>
      </c>
      <c r="CA267" s="2">
        <v>1.8010664999999999</v>
      </c>
      <c r="CB267" s="2">
        <v>0.54051800000000005</v>
      </c>
      <c r="CC267" s="2">
        <v>1.7528200000000001E-2</v>
      </c>
      <c r="CD267" s="2">
        <v>7.9</v>
      </c>
      <c r="CE267" s="2">
        <v>0.5</v>
      </c>
      <c r="CF267" s="2">
        <v>1.1134793000000001</v>
      </c>
      <c r="CG267" s="2">
        <v>0.51547379999999998</v>
      </c>
      <c r="CH267" s="2">
        <v>0.39708949999999998</v>
      </c>
      <c r="CI267" s="2">
        <v>3.9461309999999998</v>
      </c>
      <c r="CJ267" s="2">
        <v>0.64119689999999996</v>
      </c>
      <c r="CK267" s="2">
        <v>0.55114350000000001</v>
      </c>
      <c r="CL267" s="2">
        <v>0.27029550000000002</v>
      </c>
      <c r="CM267" s="2">
        <v>2.5499899999999999E-2</v>
      </c>
      <c r="CO267" t="str">
        <f t="shared" ref="CO267:CO271" si="509">A267</f>
        <v>WY_Laramie0001</v>
      </c>
      <c r="CP267">
        <f t="shared" ref="CP267:CP271" si="510">IF($B267&lt;0,NA(),B267)</f>
        <v>9.8000000000000007</v>
      </c>
      <c r="CQ267">
        <f t="shared" ref="CQ267:CQ271" si="511">IF($B267&lt;0,NA(),C267)</f>
        <v>0.5</v>
      </c>
      <c r="CR267">
        <f t="shared" ref="CR267:CR271" si="512">IF($B267&lt;0,NA(),D267)</f>
        <v>2.033201</v>
      </c>
      <c r="CS267">
        <f t="shared" ref="CS267:CS271" si="513">IF($B267&lt;0,NA(),E267)</f>
        <v>0.54222930000000003</v>
      </c>
      <c r="CT267">
        <f t="shared" ref="CT267:CT271" si="514">IF($B267&lt;0,NA(),F267)</f>
        <v>0.60121709999999995</v>
      </c>
      <c r="CU267">
        <f t="shared" ref="CU267:CU271" si="515">IF($B267&lt;0,NA(),G267)</f>
        <v>3.9597780999999999</v>
      </c>
      <c r="CV267">
        <f t="shared" ref="CV267:CV271" si="516">IF($B267&lt;0,NA(),H267)</f>
        <v>1.1582094000000001</v>
      </c>
      <c r="CW267">
        <f t="shared" ref="CW267:CW271" si="517">IF($B267&lt;0,NA(),I267)</f>
        <v>0.59191629999999995</v>
      </c>
      <c r="CX267">
        <f t="shared" ref="CX267:CX271" si="518">IF($B267&lt;0,NA(),J267)</f>
        <v>0.43247210000000003</v>
      </c>
      <c r="CY267">
        <f t="shared" ref="CY267:CY271" si="519">IF($B267&lt;0,NA(),K267)</f>
        <v>2.5421599999999999E-2</v>
      </c>
      <c r="CZ267">
        <f t="shared" ref="CZ267:CZ271" si="520">CP267-(DJ267+DT267+ED267+EN267+EX267+FH267+FR267+GB267)</f>
        <v>2.1999999999999931</v>
      </c>
      <c r="DA267">
        <f t="shared" ref="DA267:DA271" si="521">CQ267-(DK267+DU267+EE267+EO267+EY267+FI267+FS267+GC267)</f>
        <v>0.5</v>
      </c>
      <c r="DB267">
        <f t="shared" ref="DB267:DB271" si="522">CR267-(DL267+DV267+EF267+EP267+EZ267+FJ267+FT267+GD267)</f>
        <v>-8.34874000000001E-2</v>
      </c>
      <c r="DC267">
        <f t="shared" ref="DC267:DC271" si="523">CS267-(DM267+DW267+EG267+EQ267+FA267+FK267+FU267+GE267)</f>
        <v>-0.3214762000000001</v>
      </c>
      <c r="DD267">
        <f t="shared" ref="DD267:DD271" si="524">CT267-(DN267+DX267+EH267+ER267+FB267+FL267+FV267+GF267)</f>
        <v>0.5273374000000004</v>
      </c>
      <c r="DE267">
        <f t="shared" ref="DE267:DE271" si="525">CU267-(DO267+DY267+EI267+ES267+FC267+FM267+FW267+GG267)</f>
        <v>-0.27046289999999962</v>
      </c>
      <c r="DF267">
        <f t="shared" ref="DF267:DF271" si="526">CV267-(DP267+DZ267+EJ267+ET267+FD267+FN267+FX267+GH267)</f>
        <v>5.3888999999999854E-2</v>
      </c>
      <c r="DG267">
        <f t="shared" ref="DG267:DG271" si="527">CW267-(DQ267+EA267+EK267+EU267+FE267+FO267+FY267+GI267)</f>
        <v>1.7451098000000003</v>
      </c>
      <c r="DH267">
        <f t="shared" ref="DH267:DH271" si="528">CX267-(DR267+EB267+EL267+EV267+FF267+FP267+FZ267+GJ267)</f>
        <v>0.24819779999999991</v>
      </c>
      <c r="DI267">
        <f t="shared" ref="DI267:DI271" si="529">CY267-(DS267+EC267+EM267+EW267+FG267+FQ267+GA267+GK267)</f>
        <v>-2.7272199999999986E-2</v>
      </c>
      <c r="DJ267">
        <f t="shared" ref="DJ267:DJ271" si="530">$CP267-L267</f>
        <v>0.10000000000000142</v>
      </c>
      <c r="DK267">
        <f t="shared" ref="DK267:DK271" si="531">$CQ267-M267</f>
        <v>0</v>
      </c>
      <c r="DL267">
        <f t="shared" ref="DL267:DL271" si="532">$CR267-N267</f>
        <v>3.3478200000000014E-2</v>
      </c>
      <c r="DM267">
        <f t="shared" ref="DM267:DM271" si="533">$CS267-O267</f>
        <v>0</v>
      </c>
      <c r="DN267">
        <f t="shared" ref="DN267:DN271" si="534">$CT267-P267</f>
        <v>7.3051999999999007E-3</v>
      </c>
      <c r="DO267">
        <f t="shared" ref="DO267:DO271" si="535">$CU267-Q267</f>
        <v>0</v>
      </c>
      <c r="DP267">
        <f t="shared" ref="DP267:DP271" si="536">$CV267-R267</f>
        <v>4.2733999999999828E-3</v>
      </c>
      <c r="DQ267">
        <f t="shared" ref="DQ267:DQ271" si="537">$CW267-S267</f>
        <v>1.9712799999999975E-2</v>
      </c>
      <c r="DR267">
        <f t="shared" ref="DR267:DR271" si="538">$CX267-T267</f>
        <v>4.1916000000000175E-3</v>
      </c>
      <c r="DS267">
        <f t="shared" ref="DS267:DS271" si="539">$CY267-U267</f>
        <v>0</v>
      </c>
      <c r="DT267">
        <f t="shared" ref="DT267:DT271" si="540">$CP267-V267</f>
        <v>0.40000000000000036</v>
      </c>
      <c r="DU267">
        <f t="shared" ref="DU267:DU271" si="541">$CQ267-W267</f>
        <v>0</v>
      </c>
      <c r="DV267">
        <f t="shared" ref="DV267:DV271" si="542">$CR267-X267</f>
        <v>0.44533990000000001</v>
      </c>
      <c r="DW267">
        <f t="shared" ref="DW267:DW271" si="543">$CS267-Y267</f>
        <v>9.7469800000000051E-2</v>
      </c>
      <c r="DX267">
        <f t="shared" ref="DX267:DX271" si="544">$CT267-Z267</f>
        <v>-0.36724610000000002</v>
      </c>
      <c r="DY267">
        <f t="shared" ref="DY267:DY271" si="545">$CU267-AA267</f>
        <v>1.6018144999999997</v>
      </c>
      <c r="DZ267">
        <f t="shared" ref="DZ267:DZ271" si="546">$CV267-AB267</f>
        <v>2.5726999999999833E-3</v>
      </c>
      <c r="EA267">
        <f t="shared" ref="EA267:EA271" si="547">$CW267-AC267</f>
        <v>-1.2638910000000001</v>
      </c>
      <c r="EB267">
        <f t="shared" ref="EB267:EB271" si="548">$CX267-AD267</f>
        <v>-0.11948409999999998</v>
      </c>
      <c r="EC267">
        <f t="shared" ref="EC267:EC271" si="549">$CY267-AE267</f>
        <v>7.8933999999999983E-3</v>
      </c>
      <c r="ED267">
        <f t="shared" ref="ED267:ED271" si="550">$CP267-AF267</f>
        <v>0.20000000000000107</v>
      </c>
      <c r="EE267">
        <f t="shared" ref="EE267:EE271" si="551">$CQ267-AG267</f>
        <v>0</v>
      </c>
      <c r="EF267">
        <f t="shared" ref="EF267:EF271" si="552">$CR267-AH267</f>
        <v>-0.11134220000000017</v>
      </c>
      <c r="EG267">
        <f t="shared" ref="EG267:EG271" si="553">$CS267-AI267</f>
        <v>8.401320000000001E-2</v>
      </c>
      <c r="EH267">
        <f t="shared" ref="EH267:EH271" si="554">$CT267-AJ267</f>
        <v>0.13222279999999997</v>
      </c>
      <c r="EI267">
        <f t="shared" ref="EI267:EI271" si="555">$CU267-AK267</f>
        <v>-0.35610410000000003</v>
      </c>
      <c r="EJ267">
        <f t="shared" ref="EJ267:EJ271" si="556">$CV267-AL267</f>
        <v>3.5775400000000124E-2</v>
      </c>
      <c r="EK267">
        <f t="shared" ref="EK267:EK271" si="557">$CW267-AM267</f>
        <v>0.40687909999999994</v>
      </c>
      <c r="EL267">
        <f t="shared" ref="EL267:EL271" si="558">$CX267-AN267</f>
        <v>2.6238400000000051E-2</v>
      </c>
      <c r="EM267">
        <f t="shared" ref="EM267:EM271" si="559">$CY267-AO267</f>
        <v>1.3852399999999999E-2</v>
      </c>
      <c r="EN267">
        <f t="shared" ref="EN267:EN271" si="560">$CP267-AP267</f>
        <v>2.1000000000000005</v>
      </c>
      <c r="EO267">
        <f t="shared" ref="EO267:EO271" si="561">$CQ267-AQ267</f>
        <v>0</v>
      </c>
      <c r="EP267">
        <f t="shared" ref="EP267:EP271" si="562">$CR267-AR267</f>
        <v>0.12439310000000003</v>
      </c>
      <c r="EQ267">
        <f t="shared" ref="EQ267:EQ271" si="563">$CS267-AS267</f>
        <v>0.1466596</v>
      </c>
      <c r="ER267">
        <f t="shared" ref="ER267:ER271" si="564">$CT267-AT267</f>
        <v>0.28247899999999992</v>
      </c>
      <c r="ES267">
        <f t="shared" ref="ES267:ES271" si="565">$CU267-AU267</f>
        <v>0.47471979999999991</v>
      </c>
      <c r="ET267">
        <f t="shared" ref="ET267:ET271" si="566">$CV267-AV267</f>
        <v>0.43527870000000002</v>
      </c>
      <c r="EU267">
        <f t="shared" ref="EU267:EU271" si="567">$CW267-AW267</f>
        <v>0.41776489999999994</v>
      </c>
      <c r="EV267">
        <f t="shared" ref="EV267:EV271" si="568">$CX267-AX267</f>
        <v>0.1648115</v>
      </c>
      <c r="EW267">
        <f t="shared" ref="EW267:EW271" si="569">$CY267-AY267</f>
        <v>1.4116499999999999E-2</v>
      </c>
      <c r="EX267">
        <f t="shared" ref="EX267:EX271" si="570">$CP267-AZ267</f>
        <v>1.1000000000000014</v>
      </c>
      <c r="EY267">
        <f t="shared" ref="EY267:EY271" si="571">$CQ267-BA267</f>
        <v>0</v>
      </c>
      <c r="EZ267">
        <f t="shared" ref="EZ267:EZ271" si="572">$CR267-BB267</f>
        <v>-7.527539999999977E-2</v>
      </c>
      <c r="FA267">
        <f t="shared" ref="FA267:FA271" si="573">$CS267-BC267</f>
        <v>0.396729</v>
      </c>
      <c r="FB267">
        <f t="shared" ref="FB267:FB271" si="574">$CT267-BD267</f>
        <v>0.12975279999999995</v>
      </c>
      <c r="FC267">
        <f t="shared" ref="FC267:FC271" si="575">$CU267-BE267</f>
        <v>0.13738439999999974</v>
      </c>
      <c r="FD267">
        <f t="shared" ref="FD267:FD271" si="576">$CV267-BF267</f>
        <v>2.4116000000000026E-2</v>
      </c>
      <c r="FE267">
        <f t="shared" ref="FE267:FE271" si="577">$CW267-BG267</f>
        <v>0.41438789999999992</v>
      </c>
      <c r="FF267">
        <f t="shared" ref="FF267:FF271" si="578">$CX267-BH267</f>
        <v>3.2151300000000049E-2</v>
      </c>
      <c r="FG267">
        <f t="shared" ref="FG267:FG271" si="579">$CY267-BI267</f>
        <v>9.0163999999999973E-3</v>
      </c>
      <c r="FH267">
        <f t="shared" ref="FH267:FH271" si="580">$CP267-BJ267</f>
        <v>0.20000000000000107</v>
      </c>
      <c r="FI267">
        <f t="shared" ref="FI267:FI271" si="581">$CQ267-BK267</f>
        <v>0</v>
      </c>
      <c r="FJ267">
        <f t="shared" ref="FJ267:FJ271" si="582">$CR267-BL267</f>
        <v>3.1213999999999409E-3</v>
      </c>
      <c r="FK267">
        <f t="shared" ref="FK267:FK271" si="583">$CS267-BM267</f>
        <v>3.3540000000000791E-3</v>
      </c>
      <c r="FL267">
        <f t="shared" ref="FL267:FL271" si="584">$CT267-BN267</f>
        <v>3.1991599999999898E-2</v>
      </c>
      <c r="FM267">
        <f t="shared" ref="FM267:FM271" si="585">$CU267-BO267</f>
        <v>1.478389999999985E-2</v>
      </c>
      <c r="FN267">
        <f t="shared" ref="FN267:FN271" si="586">$CV267-BP267</f>
        <v>7.0347500000000007E-2</v>
      </c>
      <c r="FO267">
        <f t="shared" ref="FO267:FO271" si="587">$CW267-BQ267</f>
        <v>2.0330199999999965E-2</v>
      </c>
      <c r="FP267">
        <f t="shared" ref="FP267:FP271" si="588">$CX267-BR267</f>
        <v>2.2234900000000002E-2</v>
      </c>
      <c r="FQ267">
        <f t="shared" ref="FQ267:FQ271" si="589">$CY267-BS267</f>
        <v>0</v>
      </c>
      <c r="FR267">
        <f t="shared" ref="FR267:FR271" si="590">$CP267-BT267</f>
        <v>1.6000000000000014</v>
      </c>
      <c r="FS267">
        <f t="shared" ref="FS267:FS271" si="591">$CQ267-BU267</f>
        <v>0</v>
      </c>
      <c r="FT267">
        <f t="shared" ref="FT267:FT271" si="592">$CR267-BV267</f>
        <v>0.7772517000000001</v>
      </c>
      <c r="FU267">
        <f t="shared" ref="FU267:FU271" si="593">$CS267-BW267</f>
        <v>0.1087244</v>
      </c>
      <c r="FV267">
        <f t="shared" ref="FV267:FV271" si="594">$CT267-BX267</f>
        <v>-0.34675320000000009</v>
      </c>
      <c r="FW267">
        <f t="shared" ref="FW267:FW271" si="595">$CU267-BY267</f>
        <v>2.3439953999999998</v>
      </c>
      <c r="FX267">
        <f t="shared" ref="FX267:FX271" si="596">$CV267-BZ267</f>
        <v>1.4944199999999963E-2</v>
      </c>
      <c r="FY267">
        <f t="shared" ref="FY267:FY271" si="597">$CW267-CA267</f>
        <v>-1.2091501999999998</v>
      </c>
      <c r="FZ267">
        <f t="shared" ref="FZ267:FZ271" si="598">$CX267-CB267</f>
        <v>-0.10804590000000003</v>
      </c>
      <c r="GA267">
        <f t="shared" ref="GA267:GA271" si="599">$CY267-CC267</f>
        <v>7.8933999999999983E-3</v>
      </c>
      <c r="GB267">
        <f t="shared" ref="GB267:GB271" si="600">$CP267-CD267</f>
        <v>1.9000000000000004</v>
      </c>
      <c r="GC267">
        <f t="shared" ref="GC267:GC271" si="601">$CQ267-CE267</f>
        <v>0</v>
      </c>
      <c r="GD267">
        <f t="shared" ref="GD267:GD271" si="602">$CR267-CF267</f>
        <v>0.91972169999999998</v>
      </c>
      <c r="GE267">
        <f t="shared" ref="GE267:GE271" si="603">$CS267-CG267</f>
        <v>2.6755500000000043E-2</v>
      </c>
      <c r="GF267">
        <f t="shared" ref="GF267:GF271" si="604">$CT267-CH267</f>
        <v>0.20412759999999996</v>
      </c>
      <c r="GG267">
        <f t="shared" ref="GG267:GG271" si="605">$CU267-CI267</f>
        <v>1.3647100000000023E-2</v>
      </c>
      <c r="GH267">
        <f t="shared" ref="GH267:GH271" si="606">$CV267-CJ267</f>
        <v>0.5170125000000001</v>
      </c>
      <c r="GI267">
        <f t="shared" ref="GI267:GI271" si="607">$CW267-CK267</f>
        <v>4.0772799999999942E-2</v>
      </c>
      <c r="GJ267">
        <f t="shared" ref="GJ267:GJ271" si="608">$CX267-CL267</f>
        <v>0.1621766</v>
      </c>
      <c r="GK267">
        <f t="shared" ref="GK267:GK271" si="609">$CY267-CM267</f>
        <v>-7.8299999999999897E-5</v>
      </c>
    </row>
    <row r="268" spans="1:193" x14ac:dyDescent="0.25">
      <c r="A268" t="s">
        <v>610</v>
      </c>
      <c r="B268">
        <v>24.2</v>
      </c>
      <c r="C268">
        <v>0.5</v>
      </c>
      <c r="D268">
        <v>1.5826720999999999</v>
      </c>
      <c r="E268">
        <v>0.47757820000000001</v>
      </c>
      <c r="F268">
        <v>0.53955010000000003</v>
      </c>
      <c r="G268">
        <v>19.0311108</v>
      </c>
      <c r="H268">
        <v>1.3285764</v>
      </c>
      <c r="I268">
        <v>0.2346713</v>
      </c>
      <c r="J268">
        <v>0.46056589999999997</v>
      </c>
      <c r="K268">
        <v>0.13416359999999999</v>
      </c>
      <c r="L268" s="2">
        <v>24.2</v>
      </c>
      <c r="M268" s="2">
        <v>0.5</v>
      </c>
      <c r="N268" s="2">
        <v>1.5670921</v>
      </c>
      <c r="O268" s="2">
        <v>0.47757820000000001</v>
      </c>
      <c r="P268" s="2">
        <v>0.53450419999999998</v>
      </c>
      <c r="Q268" s="2">
        <v>19.0311108</v>
      </c>
      <c r="R268" s="2">
        <v>1.324082</v>
      </c>
      <c r="S268" s="2">
        <v>0.22279189999999999</v>
      </c>
      <c r="T268" s="2">
        <v>0.46041690000000002</v>
      </c>
      <c r="U268" s="2">
        <v>0.13416359999999999</v>
      </c>
      <c r="V268" s="2">
        <v>15.6</v>
      </c>
      <c r="W268" s="2">
        <v>0.5</v>
      </c>
      <c r="X268" s="2">
        <v>1.3874924</v>
      </c>
      <c r="Y268" s="2">
        <v>0.21576619999999999</v>
      </c>
      <c r="Z268" s="2">
        <v>0.4967569</v>
      </c>
      <c r="AA268" s="2">
        <v>11.0431223</v>
      </c>
      <c r="AB268" s="2">
        <v>1.2073532</v>
      </c>
      <c r="AC268" s="2">
        <v>0.23942759999999999</v>
      </c>
      <c r="AD268" s="2">
        <v>0.41527799999999998</v>
      </c>
      <c r="AE268" s="2">
        <v>0.1637835</v>
      </c>
      <c r="AF268" s="2">
        <v>23.8</v>
      </c>
      <c r="AG268" s="2">
        <v>0.5</v>
      </c>
      <c r="AH268" s="2">
        <v>1.5507394999999999</v>
      </c>
      <c r="AI268" s="2">
        <v>0.47748259999999998</v>
      </c>
      <c r="AJ268" s="2">
        <v>0.48041260000000002</v>
      </c>
      <c r="AK268" s="2">
        <v>18.858444200000001</v>
      </c>
      <c r="AL268" s="2">
        <v>1.2014813</v>
      </c>
      <c r="AM268" s="2">
        <v>0.18576419999999999</v>
      </c>
      <c r="AN268" s="2">
        <v>0.41999829999999999</v>
      </c>
      <c r="AO268" s="2">
        <v>0.13416359999999999</v>
      </c>
      <c r="AP268" s="2">
        <v>23.8</v>
      </c>
      <c r="AQ268" s="2">
        <v>0.5</v>
      </c>
      <c r="AR268" s="2">
        <v>1.5639049</v>
      </c>
      <c r="AS268" s="2">
        <v>0.46239200000000003</v>
      </c>
      <c r="AT268" s="2">
        <v>0.47601680000000002</v>
      </c>
      <c r="AU268" s="2">
        <v>18.897493399999998</v>
      </c>
      <c r="AV268" s="2">
        <v>1.1764327999999999</v>
      </c>
      <c r="AW268" s="2">
        <v>0.20186770000000001</v>
      </c>
      <c r="AX268" s="2">
        <v>0.40855170000000002</v>
      </c>
      <c r="AY268" s="2">
        <v>0.13416359999999999</v>
      </c>
      <c r="AZ268" s="2">
        <v>22.4</v>
      </c>
      <c r="BA268" s="2">
        <v>0.5</v>
      </c>
      <c r="BB268" s="2">
        <v>1.4474875</v>
      </c>
      <c r="BC268" s="2">
        <v>9.14822E-2</v>
      </c>
      <c r="BD268" s="2">
        <v>0.55881570000000003</v>
      </c>
      <c r="BE268" s="2">
        <v>17.467882199999998</v>
      </c>
      <c r="BF268" s="2">
        <v>1.4330552999999999</v>
      </c>
      <c r="BG268" s="2">
        <v>0.18926879999999999</v>
      </c>
      <c r="BH268" s="2">
        <v>0.50703819999999999</v>
      </c>
      <c r="BI268" s="2">
        <v>0.29360429999999998</v>
      </c>
      <c r="BJ268" s="2">
        <v>24.1</v>
      </c>
      <c r="BK268" s="2">
        <v>0.5</v>
      </c>
      <c r="BL268" s="2">
        <v>1.5798049000000001</v>
      </c>
      <c r="BM268" s="2">
        <v>0.4757361</v>
      </c>
      <c r="BN268" s="2">
        <v>0.51825399999999999</v>
      </c>
      <c r="BO268" s="2">
        <v>18.9507713</v>
      </c>
      <c r="BP268" s="2">
        <v>1.2774084000000001</v>
      </c>
      <c r="BQ268" s="2">
        <v>0.2236901</v>
      </c>
      <c r="BR268" s="2">
        <v>0.44304179999999999</v>
      </c>
      <c r="BS268" s="2">
        <v>0.13416359999999999</v>
      </c>
      <c r="BT268" s="2">
        <v>16.7</v>
      </c>
      <c r="BU268" s="2">
        <v>0.5</v>
      </c>
      <c r="BV268" s="2">
        <v>0.6562789</v>
      </c>
      <c r="BW268" s="2">
        <v>0.35565059999999998</v>
      </c>
      <c r="BX268" s="2">
        <v>0.54552999999999996</v>
      </c>
      <c r="BY268" s="2">
        <v>12.5213213</v>
      </c>
      <c r="BZ268" s="2">
        <v>1.3141662999999999</v>
      </c>
      <c r="CA268" s="2">
        <v>0.27574799999999999</v>
      </c>
      <c r="CB268" s="2">
        <v>0.44994269999999997</v>
      </c>
      <c r="CC268" s="2">
        <v>0.16149930000000001</v>
      </c>
      <c r="CD268" s="2">
        <v>21.6</v>
      </c>
      <c r="CE268" s="2">
        <v>0.5</v>
      </c>
      <c r="CF268" s="2">
        <v>1.0354459</v>
      </c>
      <c r="CG268" s="2">
        <v>0.45054569999999999</v>
      </c>
      <c r="CH268" s="2">
        <v>0.24543519999999999</v>
      </c>
      <c r="CI268" s="2">
        <v>18.4073849</v>
      </c>
      <c r="CJ268" s="2">
        <v>0.50938850000000002</v>
      </c>
      <c r="CK268" s="2">
        <v>0.22304969999999999</v>
      </c>
      <c r="CL268" s="2">
        <v>0.16923769999999999</v>
      </c>
      <c r="CM268" s="2">
        <v>0.13416359999999999</v>
      </c>
      <c r="CO268" t="str">
        <f t="shared" si="509"/>
        <v>WY_Sheridan0002</v>
      </c>
      <c r="CP268">
        <f t="shared" si="510"/>
        <v>24.2</v>
      </c>
      <c r="CQ268">
        <f t="shared" si="511"/>
        <v>0.5</v>
      </c>
      <c r="CR268">
        <f t="shared" si="512"/>
        <v>1.5826720999999999</v>
      </c>
      <c r="CS268">
        <f t="shared" si="513"/>
        <v>0.47757820000000001</v>
      </c>
      <c r="CT268">
        <f t="shared" si="514"/>
        <v>0.53955010000000003</v>
      </c>
      <c r="CU268">
        <f t="shared" si="515"/>
        <v>19.0311108</v>
      </c>
      <c r="CV268">
        <f t="shared" si="516"/>
        <v>1.3285764</v>
      </c>
      <c r="CW268">
        <f t="shared" si="517"/>
        <v>0.2346713</v>
      </c>
      <c r="CX268">
        <f t="shared" si="518"/>
        <v>0.46056589999999997</v>
      </c>
      <c r="CY268">
        <f t="shared" si="519"/>
        <v>0.13416359999999999</v>
      </c>
      <c r="CZ268">
        <f t="shared" si="520"/>
        <v>2.8000000000000043</v>
      </c>
      <c r="DA268">
        <f t="shared" si="521"/>
        <v>0.5</v>
      </c>
      <c r="DB268">
        <f t="shared" si="522"/>
        <v>-0.29045859999999935</v>
      </c>
      <c r="DC268">
        <f t="shared" si="523"/>
        <v>-0.33641380000000004</v>
      </c>
      <c r="DD268">
        <f t="shared" si="524"/>
        <v>7.8874699999999742E-2</v>
      </c>
      <c r="DE268">
        <f t="shared" si="525"/>
        <v>1.9597547999999954</v>
      </c>
      <c r="DF268">
        <f t="shared" si="526"/>
        <v>0.14333299999999993</v>
      </c>
      <c r="DG268">
        <f t="shared" si="527"/>
        <v>0.11890889999999996</v>
      </c>
      <c r="DH268">
        <f t="shared" si="528"/>
        <v>4.9544000000000143E-2</v>
      </c>
      <c r="DI268">
        <f t="shared" si="529"/>
        <v>0.35055990000000004</v>
      </c>
      <c r="DJ268">
        <f t="shared" si="530"/>
        <v>0</v>
      </c>
      <c r="DK268">
        <f t="shared" si="531"/>
        <v>0</v>
      </c>
      <c r="DL268">
        <f t="shared" si="532"/>
        <v>1.5579999999999927E-2</v>
      </c>
      <c r="DM268">
        <f t="shared" si="533"/>
        <v>0</v>
      </c>
      <c r="DN268">
        <f t="shared" si="534"/>
        <v>5.0459000000000476E-3</v>
      </c>
      <c r="DO268">
        <f t="shared" si="535"/>
        <v>0</v>
      </c>
      <c r="DP268">
        <f t="shared" si="536"/>
        <v>4.4944000000000095E-3</v>
      </c>
      <c r="DQ268">
        <f t="shared" si="537"/>
        <v>1.1879400000000012E-2</v>
      </c>
      <c r="DR268">
        <f t="shared" si="538"/>
        <v>1.4899999999995472E-4</v>
      </c>
      <c r="DS268">
        <f t="shared" si="539"/>
        <v>0</v>
      </c>
      <c r="DT268">
        <f t="shared" si="540"/>
        <v>8.6</v>
      </c>
      <c r="DU268">
        <f t="shared" si="541"/>
        <v>0</v>
      </c>
      <c r="DV268">
        <f t="shared" si="542"/>
        <v>0.19517969999999996</v>
      </c>
      <c r="DW268">
        <f t="shared" si="543"/>
        <v>0.26181200000000004</v>
      </c>
      <c r="DX268">
        <f t="shared" si="544"/>
        <v>4.2793200000000031E-2</v>
      </c>
      <c r="DY268">
        <f t="shared" si="545"/>
        <v>7.9879885000000002</v>
      </c>
      <c r="DZ268">
        <f t="shared" si="546"/>
        <v>0.12122319999999998</v>
      </c>
      <c r="EA268">
        <f t="shared" si="547"/>
        <v>-4.7562999999999911E-3</v>
      </c>
      <c r="EB268">
        <f t="shared" si="548"/>
        <v>4.5287899999999992E-2</v>
      </c>
      <c r="EC268">
        <f t="shared" si="549"/>
        <v>-2.9619900000000005E-2</v>
      </c>
      <c r="ED268">
        <f t="shared" si="550"/>
        <v>0.39999999999999858</v>
      </c>
      <c r="EE268">
        <f t="shared" si="551"/>
        <v>0</v>
      </c>
      <c r="EF268">
        <f t="shared" si="552"/>
        <v>3.1932599999999978E-2</v>
      </c>
      <c r="EG268">
        <f t="shared" si="553"/>
        <v>9.5600000000028995E-5</v>
      </c>
      <c r="EH268">
        <f t="shared" si="554"/>
        <v>5.913750000000001E-2</v>
      </c>
      <c r="EI268">
        <f t="shared" si="555"/>
        <v>0.17266659999999945</v>
      </c>
      <c r="EJ268">
        <f t="shared" si="556"/>
        <v>0.12709510000000002</v>
      </c>
      <c r="EK268">
        <f t="shared" si="557"/>
        <v>4.8907100000000009E-2</v>
      </c>
      <c r="EL268">
        <f t="shared" si="558"/>
        <v>4.0567599999999981E-2</v>
      </c>
      <c r="EM268">
        <f t="shared" si="559"/>
        <v>0</v>
      </c>
      <c r="EN268">
        <f t="shared" si="560"/>
        <v>0.39999999999999858</v>
      </c>
      <c r="EO268">
        <f t="shared" si="561"/>
        <v>0</v>
      </c>
      <c r="EP268">
        <f t="shared" si="562"/>
        <v>1.8767199999999873E-2</v>
      </c>
      <c r="EQ268">
        <f t="shared" si="563"/>
        <v>1.5186199999999983E-2</v>
      </c>
      <c r="ER268">
        <f t="shared" si="564"/>
        <v>6.3533300000000015E-2</v>
      </c>
      <c r="ES268">
        <f t="shared" si="565"/>
        <v>0.13361740000000211</v>
      </c>
      <c r="ET268">
        <f t="shared" si="566"/>
        <v>0.15214360000000005</v>
      </c>
      <c r="EU268">
        <f t="shared" si="567"/>
        <v>3.2803599999999988E-2</v>
      </c>
      <c r="EV268">
        <f t="shared" si="568"/>
        <v>5.2014199999999955E-2</v>
      </c>
      <c r="EW268">
        <f t="shared" si="569"/>
        <v>0</v>
      </c>
      <c r="EX268">
        <f t="shared" si="570"/>
        <v>1.8000000000000007</v>
      </c>
      <c r="EY268">
        <f t="shared" si="571"/>
        <v>0</v>
      </c>
      <c r="EZ268">
        <f t="shared" si="572"/>
        <v>0.13518459999999988</v>
      </c>
      <c r="FA268">
        <f t="shared" si="573"/>
        <v>0.38609599999999999</v>
      </c>
      <c r="FB268">
        <f t="shared" si="574"/>
        <v>-1.9265599999999994E-2</v>
      </c>
      <c r="FC268">
        <f t="shared" si="575"/>
        <v>1.5632286000000022</v>
      </c>
      <c r="FD268">
        <f t="shared" si="576"/>
        <v>-0.10447889999999993</v>
      </c>
      <c r="FE268">
        <f t="shared" si="577"/>
        <v>4.5402500000000012E-2</v>
      </c>
      <c r="FF268">
        <f t="shared" si="578"/>
        <v>-4.6472300000000022E-2</v>
      </c>
      <c r="FG268">
        <f t="shared" si="579"/>
        <v>-0.15944069999999999</v>
      </c>
      <c r="FH268">
        <f t="shared" si="580"/>
        <v>9.9999999999997868E-2</v>
      </c>
      <c r="FI268">
        <f t="shared" si="581"/>
        <v>0</v>
      </c>
      <c r="FJ268">
        <f t="shared" si="582"/>
        <v>2.8671999999998476E-3</v>
      </c>
      <c r="FK268">
        <f t="shared" si="583"/>
        <v>1.8421000000000132E-3</v>
      </c>
      <c r="FL268">
        <f t="shared" si="584"/>
        <v>2.129610000000004E-2</v>
      </c>
      <c r="FM268">
        <f t="shared" si="585"/>
        <v>8.0339500000000896E-2</v>
      </c>
      <c r="FN268">
        <f t="shared" si="586"/>
        <v>5.116799999999988E-2</v>
      </c>
      <c r="FO268">
        <f t="shared" si="587"/>
        <v>1.0981199999999997E-2</v>
      </c>
      <c r="FP268">
        <f t="shared" si="588"/>
        <v>1.7524099999999987E-2</v>
      </c>
      <c r="FQ268">
        <f t="shared" si="589"/>
        <v>0</v>
      </c>
      <c r="FR268">
        <f t="shared" si="590"/>
        <v>7.5</v>
      </c>
      <c r="FS268">
        <f t="shared" si="591"/>
        <v>0</v>
      </c>
      <c r="FT268">
        <f t="shared" si="592"/>
        <v>0.92639319999999992</v>
      </c>
      <c r="FU268">
        <f t="shared" si="593"/>
        <v>0.12192760000000002</v>
      </c>
      <c r="FV268">
        <f t="shared" si="594"/>
        <v>-5.9798999999999269E-3</v>
      </c>
      <c r="FW268">
        <f t="shared" si="595"/>
        <v>6.5097895000000001</v>
      </c>
      <c r="FX268">
        <f t="shared" si="596"/>
        <v>1.4410100000000092E-2</v>
      </c>
      <c r="FY268">
        <f t="shared" si="597"/>
        <v>-4.1076699999999994E-2</v>
      </c>
      <c r="FZ268">
        <f t="shared" si="598"/>
        <v>1.0623199999999999E-2</v>
      </c>
      <c r="GA268">
        <f t="shared" si="599"/>
        <v>-2.7335700000000018E-2</v>
      </c>
      <c r="GB268">
        <f t="shared" si="600"/>
        <v>2.5999999999999979</v>
      </c>
      <c r="GC268">
        <f t="shared" si="601"/>
        <v>0</v>
      </c>
      <c r="GD268">
        <f t="shared" si="602"/>
        <v>0.54722619999999988</v>
      </c>
      <c r="GE268">
        <f t="shared" si="603"/>
        <v>2.7032500000000015E-2</v>
      </c>
      <c r="GF268">
        <f t="shared" si="604"/>
        <v>0.29411490000000007</v>
      </c>
      <c r="GG268">
        <f t="shared" si="605"/>
        <v>0.62372590000000017</v>
      </c>
      <c r="GH268">
        <f t="shared" si="606"/>
        <v>0.81918789999999997</v>
      </c>
      <c r="GI268">
        <f t="shared" si="607"/>
        <v>1.162160000000001E-2</v>
      </c>
      <c r="GJ268">
        <f t="shared" si="608"/>
        <v>0.29132819999999998</v>
      </c>
      <c r="GK268">
        <f t="shared" si="609"/>
        <v>0</v>
      </c>
    </row>
    <row r="269" spans="1:193" x14ac:dyDescent="0.25">
      <c r="A269" t="s">
        <v>611</v>
      </c>
      <c r="B269">
        <v>15.1</v>
      </c>
      <c r="C269">
        <v>0.5</v>
      </c>
      <c r="D269">
        <v>1.1061196</v>
      </c>
      <c r="E269">
        <v>0.47604099999999999</v>
      </c>
      <c r="F269">
        <v>0.27822000000000002</v>
      </c>
      <c r="G269">
        <v>11.7037163</v>
      </c>
      <c r="H269">
        <v>0.73683679999999996</v>
      </c>
      <c r="I269">
        <v>5.2771400000000003E-2</v>
      </c>
      <c r="J269">
        <v>0.2653681</v>
      </c>
      <c r="K269">
        <v>3.64832E-2</v>
      </c>
      <c r="L269" s="2">
        <v>15.1</v>
      </c>
      <c r="M269" s="2">
        <v>0.5</v>
      </c>
      <c r="N269" s="2">
        <v>1.0885172000000001</v>
      </c>
      <c r="O269" s="2">
        <v>0.47604099999999999</v>
      </c>
      <c r="P269" s="2">
        <v>0.27625840000000002</v>
      </c>
      <c r="Q269" s="2">
        <v>11.7037163</v>
      </c>
      <c r="R269" s="2">
        <v>0.73349059999999999</v>
      </c>
      <c r="S269" s="2">
        <v>5.0134999999999999E-2</v>
      </c>
      <c r="T269" s="2">
        <v>0.26448060000000001</v>
      </c>
      <c r="U269" s="2">
        <v>3.64832E-2</v>
      </c>
      <c r="V269" s="2">
        <v>10.199999999999999</v>
      </c>
      <c r="W269" s="2">
        <v>0.5</v>
      </c>
      <c r="X269" s="2">
        <v>1.1923261000000001</v>
      </c>
      <c r="Y269" s="2">
        <v>0.17488139999999999</v>
      </c>
      <c r="Z269" s="2">
        <v>0.31381550000000002</v>
      </c>
      <c r="AA269" s="2">
        <v>6.7737255000000003</v>
      </c>
      <c r="AB269" s="2">
        <v>0.82543330000000004</v>
      </c>
      <c r="AC269" s="2">
        <v>6.5321000000000004E-2</v>
      </c>
      <c r="AD269" s="2">
        <v>0.29525669999999998</v>
      </c>
      <c r="AE269" s="2">
        <v>0.10364810000000001</v>
      </c>
      <c r="AF269" s="2">
        <v>14.9</v>
      </c>
      <c r="AG269" s="2">
        <v>0.5</v>
      </c>
      <c r="AH269" s="2">
        <v>1.0861037</v>
      </c>
      <c r="AI269" s="2">
        <v>0.47594690000000001</v>
      </c>
      <c r="AJ269" s="2">
        <v>0.25804880000000002</v>
      </c>
      <c r="AK269" s="2">
        <v>11.662776900000001</v>
      </c>
      <c r="AL269" s="2">
        <v>0.68823809999999996</v>
      </c>
      <c r="AM269" s="2">
        <v>4.2804099999999998E-2</v>
      </c>
      <c r="AN269" s="2">
        <v>0.24872540000000001</v>
      </c>
      <c r="AO269" s="2">
        <v>3.64832E-2</v>
      </c>
      <c r="AP269" s="2">
        <v>14.9</v>
      </c>
      <c r="AQ269" s="2">
        <v>0.5</v>
      </c>
      <c r="AR269" s="2">
        <v>1.0957783000000001</v>
      </c>
      <c r="AS269" s="2">
        <v>0.46286739999999998</v>
      </c>
      <c r="AT269" s="2">
        <v>0.24515609999999999</v>
      </c>
      <c r="AU269" s="2">
        <v>11.645819700000001</v>
      </c>
      <c r="AV269" s="2">
        <v>0.65009399999999995</v>
      </c>
      <c r="AW269" s="2">
        <v>4.5578E-2</v>
      </c>
      <c r="AX269" s="2">
        <v>0.23425879999999999</v>
      </c>
      <c r="AY269" s="2">
        <v>3.64832E-2</v>
      </c>
      <c r="AZ269" s="2">
        <v>14.4</v>
      </c>
      <c r="BA269" s="2">
        <v>0.5</v>
      </c>
      <c r="BB269" s="2">
        <v>1.1049947</v>
      </c>
      <c r="BC269" s="2">
        <v>0.32927580000000001</v>
      </c>
      <c r="BD269" s="2">
        <v>0.26680480000000001</v>
      </c>
      <c r="BE269" s="2">
        <v>11.2327213</v>
      </c>
      <c r="BF269" s="2">
        <v>0.7231476</v>
      </c>
      <c r="BG269" s="2">
        <v>3.0290999999999998E-2</v>
      </c>
      <c r="BH269" s="2">
        <v>0.26349230000000001</v>
      </c>
      <c r="BI269" s="2">
        <v>3.64832E-2</v>
      </c>
      <c r="BJ269" s="2">
        <v>15</v>
      </c>
      <c r="BK269" s="2">
        <v>0.5</v>
      </c>
      <c r="BL269" s="2">
        <v>1.1045843</v>
      </c>
      <c r="BM269" s="2">
        <v>0.47448430000000003</v>
      </c>
      <c r="BN269" s="2">
        <v>0.27009460000000002</v>
      </c>
      <c r="BO269" s="2">
        <v>11.675201400000001</v>
      </c>
      <c r="BP269" s="2">
        <v>0.71634319999999996</v>
      </c>
      <c r="BQ269" s="2">
        <v>4.9799499999999997E-2</v>
      </c>
      <c r="BR269" s="2">
        <v>0.25817240000000002</v>
      </c>
      <c r="BS269" s="2">
        <v>3.64832E-2</v>
      </c>
      <c r="BT269" s="2">
        <v>12.7</v>
      </c>
      <c r="BU269" s="2">
        <v>0.5</v>
      </c>
      <c r="BV269" s="2">
        <v>0.60257260000000001</v>
      </c>
      <c r="BW269" s="2">
        <v>0.50903889999999996</v>
      </c>
      <c r="BX269" s="2">
        <v>0.25340360000000001</v>
      </c>
      <c r="BY269" s="2">
        <v>9.9239779000000006</v>
      </c>
      <c r="BZ269" s="2">
        <v>0.68363200000000002</v>
      </c>
      <c r="CA269" s="2">
        <v>2.8904200000000001E-2</v>
      </c>
      <c r="CB269" s="2">
        <v>0.24875920000000001</v>
      </c>
      <c r="CC269" s="2">
        <v>1.6072E-3</v>
      </c>
      <c r="CD269" s="2">
        <v>13.5</v>
      </c>
      <c r="CE269" s="2">
        <v>0.5</v>
      </c>
      <c r="CF269" s="2">
        <v>0.69074000000000002</v>
      </c>
      <c r="CG269" s="2">
        <v>0.44788820000000001</v>
      </c>
      <c r="CH269" s="2">
        <v>0.11286400000000001</v>
      </c>
      <c r="CI269" s="2">
        <v>11.3304548</v>
      </c>
      <c r="CJ269" s="2">
        <v>0.27608169999999999</v>
      </c>
      <c r="CK269" s="2">
        <v>4.9462899999999997E-2</v>
      </c>
      <c r="CL269" s="2">
        <v>9.7751599999999994E-2</v>
      </c>
      <c r="CM269" s="2">
        <v>3.64832E-2</v>
      </c>
      <c r="CO269" t="str">
        <f t="shared" si="509"/>
        <v>WY_Sheridan0003</v>
      </c>
      <c r="CP269">
        <f t="shared" si="510"/>
        <v>15.1</v>
      </c>
      <c r="CQ269">
        <f t="shared" si="511"/>
        <v>0.5</v>
      </c>
      <c r="CR269">
        <f t="shared" si="512"/>
        <v>1.1061196</v>
      </c>
      <c r="CS269">
        <f t="shared" si="513"/>
        <v>0.47604099999999999</v>
      </c>
      <c r="CT269">
        <f t="shared" si="514"/>
        <v>0.27822000000000002</v>
      </c>
      <c r="CU269">
        <f t="shared" si="515"/>
        <v>11.7037163</v>
      </c>
      <c r="CV269">
        <f t="shared" si="516"/>
        <v>0.73683679999999996</v>
      </c>
      <c r="CW269">
        <f t="shared" si="517"/>
        <v>5.2771400000000003E-2</v>
      </c>
      <c r="CX269">
        <f t="shared" si="518"/>
        <v>0.2653681</v>
      </c>
      <c r="CY269">
        <f t="shared" si="519"/>
        <v>3.64832E-2</v>
      </c>
      <c r="CZ269">
        <f t="shared" si="520"/>
        <v>5.0000000000000018</v>
      </c>
      <c r="DA269">
        <f t="shared" si="521"/>
        <v>0.5</v>
      </c>
      <c r="DB269">
        <f t="shared" si="522"/>
        <v>0.22277970000000036</v>
      </c>
      <c r="DC269">
        <f t="shared" si="523"/>
        <v>1.8136900000000067E-2</v>
      </c>
      <c r="DD269">
        <f t="shared" si="524"/>
        <v>4.8905799999999944E-2</v>
      </c>
      <c r="DE269">
        <f t="shared" si="525"/>
        <v>4.0223797000000028</v>
      </c>
      <c r="DF269">
        <f t="shared" si="526"/>
        <v>0.1386029000000002</v>
      </c>
      <c r="DG269">
        <f t="shared" si="527"/>
        <v>-7.1041000000000229E-3</v>
      </c>
      <c r="DH269">
        <f t="shared" si="528"/>
        <v>5.332030000000007E-2</v>
      </c>
      <c r="DI269">
        <f t="shared" si="529"/>
        <v>6.8772100000000003E-2</v>
      </c>
      <c r="DJ269">
        <f t="shared" si="530"/>
        <v>0</v>
      </c>
      <c r="DK269">
        <f t="shared" si="531"/>
        <v>0</v>
      </c>
      <c r="DL269">
        <f t="shared" si="532"/>
        <v>1.7602399999999907E-2</v>
      </c>
      <c r="DM269">
        <f t="shared" si="533"/>
        <v>0</v>
      </c>
      <c r="DN269">
        <f t="shared" si="534"/>
        <v>1.9616000000000078E-3</v>
      </c>
      <c r="DO269">
        <f t="shared" si="535"/>
        <v>0</v>
      </c>
      <c r="DP269">
        <f t="shared" si="536"/>
        <v>3.3461999999999659E-3</v>
      </c>
      <c r="DQ269">
        <f t="shared" si="537"/>
        <v>2.636400000000004E-3</v>
      </c>
      <c r="DR269">
        <f t="shared" si="538"/>
        <v>8.8749999999998552E-4</v>
      </c>
      <c r="DS269">
        <f t="shared" si="539"/>
        <v>0</v>
      </c>
      <c r="DT269">
        <f t="shared" si="540"/>
        <v>4.9000000000000004</v>
      </c>
      <c r="DU269">
        <f t="shared" si="541"/>
        <v>0</v>
      </c>
      <c r="DV269">
        <f t="shared" si="542"/>
        <v>-8.6206500000000075E-2</v>
      </c>
      <c r="DW269">
        <f t="shared" si="543"/>
        <v>0.30115959999999997</v>
      </c>
      <c r="DX269">
        <f t="shared" si="544"/>
        <v>-3.5595500000000002E-2</v>
      </c>
      <c r="DY269">
        <f t="shared" si="545"/>
        <v>4.9299907999999997</v>
      </c>
      <c r="DZ269">
        <f t="shared" si="546"/>
        <v>-8.8596500000000078E-2</v>
      </c>
      <c r="EA269">
        <f t="shared" si="547"/>
        <v>-1.2549600000000001E-2</v>
      </c>
      <c r="EB269">
        <f t="shared" si="548"/>
        <v>-2.9888599999999987E-2</v>
      </c>
      <c r="EC269">
        <f t="shared" si="549"/>
        <v>-6.71649E-2</v>
      </c>
      <c r="ED269">
        <f t="shared" si="550"/>
        <v>0.19999999999999929</v>
      </c>
      <c r="EE269">
        <f t="shared" si="551"/>
        <v>0</v>
      </c>
      <c r="EF269">
        <f t="shared" si="552"/>
        <v>2.0015899999999975E-2</v>
      </c>
      <c r="EG269">
        <f t="shared" si="553"/>
        <v>9.4099999999985862E-5</v>
      </c>
      <c r="EH269">
        <f t="shared" si="554"/>
        <v>2.01712E-2</v>
      </c>
      <c r="EI269">
        <f t="shared" si="555"/>
        <v>4.0939399999999182E-2</v>
      </c>
      <c r="EJ269">
        <f t="shared" si="556"/>
        <v>4.8598699999999995E-2</v>
      </c>
      <c r="EK269">
        <f t="shared" si="557"/>
        <v>9.9673000000000053E-3</v>
      </c>
      <c r="EL269">
        <f t="shared" si="558"/>
        <v>1.6642699999999983E-2</v>
      </c>
      <c r="EM269">
        <f t="shared" si="559"/>
        <v>0</v>
      </c>
      <c r="EN269">
        <f t="shared" si="560"/>
        <v>0.19999999999999929</v>
      </c>
      <c r="EO269">
        <f t="shared" si="561"/>
        <v>0</v>
      </c>
      <c r="EP269">
        <f t="shared" si="562"/>
        <v>1.0341299999999887E-2</v>
      </c>
      <c r="EQ269">
        <f t="shared" si="563"/>
        <v>1.3173600000000008E-2</v>
      </c>
      <c r="ER269">
        <f t="shared" si="564"/>
        <v>3.3063900000000035E-2</v>
      </c>
      <c r="ES269">
        <f t="shared" si="565"/>
        <v>5.789659999999941E-2</v>
      </c>
      <c r="ET269">
        <f t="shared" si="566"/>
        <v>8.6742800000000009E-2</v>
      </c>
      <c r="EU269">
        <f t="shared" si="567"/>
        <v>7.1934000000000026E-3</v>
      </c>
      <c r="EV269">
        <f t="shared" si="568"/>
        <v>3.1109300000000006E-2</v>
      </c>
      <c r="EW269">
        <f t="shared" si="569"/>
        <v>0</v>
      </c>
      <c r="EX269">
        <f t="shared" si="570"/>
        <v>0.69999999999999929</v>
      </c>
      <c r="EY269">
        <f t="shared" si="571"/>
        <v>0</v>
      </c>
      <c r="EZ269">
        <f t="shared" si="572"/>
        <v>1.1248999999999842E-3</v>
      </c>
      <c r="FA269">
        <f t="shared" si="573"/>
        <v>0.14676519999999998</v>
      </c>
      <c r="FB269">
        <f t="shared" si="574"/>
        <v>1.1415200000000014E-2</v>
      </c>
      <c r="FC269">
        <f t="shared" si="575"/>
        <v>0.47099500000000027</v>
      </c>
      <c r="FD269">
        <f t="shared" si="576"/>
        <v>1.3689199999999957E-2</v>
      </c>
      <c r="FE269">
        <f t="shared" si="577"/>
        <v>2.2480400000000005E-2</v>
      </c>
      <c r="FF269">
        <f t="shared" si="578"/>
        <v>1.875799999999983E-3</v>
      </c>
      <c r="FG269">
        <f t="shared" si="579"/>
        <v>0</v>
      </c>
      <c r="FH269">
        <f t="shared" si="580"/>
        <v>9.9999999999999645E-2</v>
      </c>
      <c r="FI269">
        <f t="shared" si="581"/>
        <v>0</v>
      </c>
      <c r="FJ269">
        <f t="shared" si="582"/>
        <v>1.5353000000000172E-3</v>
      </c>
      <c r="FK269">
        <f t="shared" si="583"/>
        <v>1.5566999999999664E-3</v>
      </c>
      <c r="FL269">
        <f t="shared" si="584"/>
        <v>8.1254000000000048E-3</v>
      </c>
      <c r="FM269">
        <f t="shared" si="585"/>
        <v>2.8514899999999344E-2</v>
      </c>
      <c r="FN269">
        <f t="shared" si="586"/>
        <v>2.0493600000000001E-2</v>
      </c>
      <c r="FO269">
        <f t="shared" si="587"/>
        <v>2.9719000000000065E-3</v>
      </c>
      <c r="FP269">
        <f t="shared" si="588"/>
        <v>7.1956999999999716E-3</v>
      </c>
      <c r="FQ269">
        <f t="shared" si="589"/>
        <v>0</v>
      </c>
      <c r="FR269">
        <f t="shared" si="590"/>
        <v>2.4000000000000004</v>
      </c>
      <c r="FS269">
        <f t="shared" si="591"/>
        <v>0</v>
      </c>
      <c r="FT269">
        <f t="shared" si="592"/>
        <v>0.50354699999999997</v>
      </c>
      <c r="FU269">
        <f t="shared" si="593"/>
        <v>-3.2997899999999969E-2</v>
      </c>
      <c r="FV269">
        <f t="shared" si="594"/>
        <v>2.4816400000000016E-2</v>
      </c>
      <c r="FW269">
        <f t="shared" si="595"/>
        <v>1.7797383999999994</v>
      </c>
      <c r="FX269">
        <f t="shared" si="596"/>
        <v>5.3204799999999941E-2</v>
      </c>
      <c r="FY269">
        <f t="shared" si="597"/>
        <v>2.3867200000000002E-2</v>
      </c>
      <c r="FZ269">
        <f t="shared" si="598"/>
        <v>1.6608899999999982E-2</v>
      </c>
      <c r="GA269">
        <f t="shared" si="599"/>
        <v>3.4875999999999997E-2</v>
      </c>
      <c r="GB269">
        <f t="shared" si="600"/>
        <v>1.5999999999999996</v>
      </c>
      <c r="GC269">
        <f t="shared" si="601"/>
        <v>0</v>
      </c>
      <c r="GD269">
        <f t="shared" si="602"/>
        <v>0.41537959999999996</v>
      </c>
      <c r="GE269">
        <f t="shared" si="603"/>
        <v>2.8152799999999978E-2</v>
      </c>
      <c r="GF269">
        <f t="shared" si="604"/>
        <v>0.165356</v>
      </c>
      <c r="GG269">
        <f t="shared" si="605"/>
        <v>0.37326149999999991</v>
      </c>
      <c r="GH269">
        <f t="shared" si="606"/>
        <v>0.46075509999999997</v>
      </c>
      <c r="GI269">
        <f t="shared" si="607"/>
        <v>3.3085000000000059E-3</v>
      </c>
      <c r="GJ269">
        <f t="shared" si="608"/>
        <v>0.1676165</v>
      </c>
      <c r="GK269">
        <f t="shared" si="609"/>
        <v>0</v>
      </c>
    </row>
    <row r="270" spans="1:193" x14ac:dyDescent="0.25">
      <c r="A270" t="s">
        <v>612</v>
      </c>
      <c r="B270">
        <v>14.5</v>
      </c>
      <c r="C270">
        <v>0.5</v>
      </c>
      <c r="D270">
        <v>2.942555</v>
      </c>
      <c r="E270">
        <v>0.47372819999999999</v>
      </c>
      <c r="F270">
        <v>0.43790269999999998</v>
      </c>
      <c r="G270">
        <v>8.4400530000000007</v>
      </c>
      <c r="H270">
        <v>1.2210742999999999</v>
      </c>
      <c r="I270">
        <v>3.2683999999999998E-2</v>
      </c>
      <c r="J270">
        <v>0.4402278</v>
      </c>
      <c r="K270">
        <v>4.5108299999999997E-2</v>
      </c>
      <c r="L270" s="2">
        <v>14.5</v>
      </c>
      <c r="M270" s="2">
        <v>0.5</v>
      </c>
      <c r="N270" s="2">
        <v>2.9297873999999999</v>
      </c>
      <c r="O270" s="2">
        <v>0.47372819999999999</v>
      </c>
      <c r="P270" s="2">
        <v>0.43575039999999998</v>
      </c>
      <c r="Q270" s="2">
        <v>8.4400530000000007</v>
      </c>
      <c r="R270" s="2">
        <v>1.2157437</v>
      </c>
      <c r="S270" s="2">
        <v>3.1772099999999998E-2</v>
      </c>
      <c r="T270" s="2">
        <v>0.43836160000000002</v>
      </c>
      <c r="U270" s="2">
        <v>4.5108299999999997E-2</v>
      </c>
      <c r="V270" s="2">
        <v>13.9</v>
      </c>
      <c r="W270" s="2">
        <v>0.5</v>
      </c>
      <c r="X270" s="2">
        <v>1.8657577999999999</v>
      </c>
      <c r="Y270" s="2">
        <v>0.46389930000000001</v>
      </c>
      <c r="Z270" s="2">
        <v>1.2596699</v>
      </c>
      <c r="AA270" s="2">
        <v>4.7888403000000004</v>
      </c>
      <c r="AB270" s="2">
        <v>1.0058501</v>
      </c>
      <c r="AC270" s="2">
        <v>3.0811529000000002</v>
      </c>
      <c r="AD270" s="2">
        <v>0.80248699999999995</v>
      </c>
      <c r="AE270" s="2">
        <v>0.16849690000000001</v>
      </c>
      <c r="AF270" s="2">
        <v>13.9</v>
      </c>
      <c r="AG270" s="2">
        <v>0.5</v>
      </c>
      <c r="AH270" s="2">
        <v>1.8986322</v>
      </c>
      <c r="AI270" s="2">
        <v>0.4948052</v>
      </c>
      <c r="AJ270" s="2">
        <v>1.2026946999999999</v>
      </c>
      <c r="AK270" s="2">
        <v>5.0389214000000004</v>
      </c>
      <c r="AL270" s="2">
        <v>1.0021682999999999</v>
      </c>
      <c r="AM270" s="2">
        <v>2.8889480000000001</v>
      </c>
      <c r="AN270" s="2">
        <v>0.76189119999999999</v>
      </c>
      <c r="AO270" s="2">
        <v>0.18122740000000001</v>
      </c>
      <c r="AP270" s="2">
        <v>11.3</v>
      </c>
      <c r="AQ270" s="2">
        <v>0.5</v>
      </c>
      <c r="AR270" s="2">
        <v>1.8325419000000001</v>
      </c>
      <c r="AS270" s="2">
        <v>0.41791869999999998</v>
      </c>
      <c r="AT270" s="2">
        <v>0.50687159999999998</v>
      </c>
      <c r="AU270" s="2">
        <v>5.9853867999999997</v>
      </c>
      <c r="AV270" s="2">
        <v>0.6165408</v>
      </c>
      <c r="AW270" s="2">
        <v>0.99877850000000001</v>
      </c>
      <c r="AX270" s="2">
        <v>0.37264340000000001</v>
      </c>
      <c r="AY270" s="2">
        <v>0.1217751</v>
      </c>
      <c r="AZ270" s="2">
        <v>11.9</v>
      </c>
      <c r="BA270" s="2">
        <v>0.5</v>
      </c>
      <c r="BB270" s="2">
        <v>1.1501569</v>
      </c>
      <c r="BC270" s="2">
        <v>0.2032399</v>
      </c>
      <c r="BD270" s="2">
        <v>1.2135482</v>
      </c>
      <c r="BE270" s="2">
        <v>3.980864</v>
      </c>
      <c r="BF270" s="2">
        <v>1.0007359</v>
      </c>
      <c r="BG270" s="2">
        <v>2.9564325999999999</v>
      </c>
      <c r="BH270" s="2">
        <v>0.69706690000000004</v>
      </c>
      <c r="BI270" s="2">
        <v>0.28285670000000002</v>
      </c>
      <c r="BJ270" s="2">
        <v>14.4</v>
      </c>
      <c r="BK270" s="2">
        <v>0.5</v>
      </c>
      <c r="BL270" s="2">
        <v>2.9415653000000002</v>
      </c>
      <c r="BM270" s="2">
        <v>0.47255019999999998</v>
      </c>
      <c r="BN270" s="2">
        <v>0.43060290000000001</v>
      </c>
      <c r="BO270" s="2">
        <v>8.42103</v>
      </c>
      <c r="BP270" s="2">
        <v>1.1994191000000001</v>
      </c>
      <c r="BQ270" s="2">
        <v>3.2585900000000001E-2</v>
      </c>
      <c r="BR270" s="2">
        <v>0.43253219999999998</v>
      </c>
      <c r="BS270" s="2">
        <v>4.5108299999999997E-2</v>
      </c>
      <c r="BT270" s="2">
        <v>12</v>
      </c>
      <c r="BU270" s="2">
        <v>0.5</v>
      </c>
      <c r="BV270" s="2">
        <v>1.7774665000000001</v>
      </c>
      <c r="BW270" s="2">
        <v>0.64232359999999999</v>
      </c>
      <c r="BX270" s="2">
        <v>0.77299050000000002</v>
      </c>
      <c r="BY270" s="2">
        <v>5.2230205999999999</v>
      </c>
      <c r="BZ270" s="2">
        <v>1.1217216000000001</v>
      </c>
      <c r="CA270" s="2">
        <v>1.3110043</v>
      </c>
      <c r="CB270" s="2">
        <v>0.56859800000000005</v>
      </c>
      <c r="CC270" s="2">
        <v>0.12014859999999999</v>
      </c>
      <c r="CD270" s="2">
        <v>12.6</v>
      </c>
      <c r="CE270" s="2">
        <v>0.5</v>
      </c>
      <c r="CF270" s="2">
        <v>0.72215289999999999</v>
      </c>
      <c r="CG270" s="2">
        <v>0.68812680000000004</v>
      </c>
      <c r="CH270" s="2">
        <v>1.2196661</v>
      </c>
      <c r="CI270" s="2">
        <v>4.4622482999999997</v>
      </c>
      <c r="CJ270" s="2">
        <v>0.54953629999999998</v>
      </c>
      <c r="CK270" s="2">
        <v>3.5398263999999999</v>
      </c>
      <c r="CL270" s="2">
        <v>0.74972890000000003</v>
      </c>
      <c r="CM270" s="2">
        <v>0.23242989999999999</v>
      </c>
      <c r="CO270" t="str">
        <f t="shared" si="509"/>
        <v>WY_Sweetwater0007</v>
      </c>
      <c r="CP270">
        <f t="shared" si="510"/>
        <v>14.5</v>
      </c>
      <c r="CQ270">
        <f t="shared" si="511"/>
        <v>0.5</v>
      </c>
      <c r="CR270">
        <f t="shared" si="512"/>
        <v>2.942555</v>
      </c>
      <c r="CS270">
        <f t="shared" si="513"/>
        <v>0.47372819999999999</v>
      </c>
      <c r="CT270">
        <f t="shared" si="514"/>
        <v>0.43790269999999998</v>
      </c>
      <c r="CU270">
        <f t="shared" si="515"/>
        <v>8.4400530000000007</v>
      </c>
      <c r="CV270">
        <f t="shared" si="516"/>
        <v>1.2210742999999999</v>
      </c>
      <c r="CW270">
        <f t="shared" si="517"/>
        <v>3.2683999999999998E-2</v>
      </c>
      <c r="CX270">
        <f t="shared" si="518"/>
        <v>0.4402278</v>
      </c>
      <c r="CY270">
        <f t="shared" si="519"/>
        <v>4.5108299999999997E-2</v>
      </c>
      <c r="CZ270">
        <f t="shared" si="520"/>
        <v>3.0000000000000018</v>
      </c>
      <c r="DA270">
        <f t="shared" si="521"/>
        <v>0.5</v>
      </c>
      <c r="DB270">
        <f t="shared" si="522"/>
        <v>-5.4798241000000001</v>
      </c>
      <c r="DC270">
        <f t="shared" si="523"/>
        <v>0.5404945000000001</v>
      </c>
      <c r="DD270">
        <f t="shared" si="524"/>
        <v>3.9764753999999995</v>
      </c>
      <c r="DE270">
        <f t="shared" si="525"/>
        <v>-12.740006600000003</v>
      </c>
      <c r="DF270">
        <f t="shared" si="526"/>
        <v>-0.83580429999999972</v>
      </c>
      <c r="DG270">
        <f t="shared" si="527"/>
        <v>14.611712699999998</v>
      </c>
      <c r="DH270">
        <f t="shared" si="528"/>
        <v>1.7417146000000001</v>
      </c>
      <c r="DI270">
        <f t="shared" si="529"/>
        <v>0.88139310000000004</v>
      </c>
      <c r="DJ270">
        <f t="shared" si="530"/>
        <v>0</v>
      </c>
      <c r="DK270">
        <f t="shared" si="531"/>
        <v>0</v>
      </c>
      <c r="DL270">
        <f t="shared" si="532"/>
        <v>1.2767600000000101E-2</v>
      </c>
      <c r="DM270">
        <f t="shared" si="533"/>
        <v>0</v>
      </c>
      <c r="DN270">
        <f t="shared" si="534"/>
        <v>2.1522999999999959E-3</v>
      </c>
      <c r="DO270">
        <f t="shared" si="535"/>
        <v>0</v>
      </c>
      <c r="DP270">
        <f t="shared" si="536"/>
        <v>5.3305999999999631E-3</v>
      </c>
      <c r="DQ270">
        <f t="shared" si="537"/>
        <v>9.1190000000000021E-4</v>
      </c>
      <c r="DR270">
        <f t="shared" si="538"/>
        <v>1.8661999999999845E-3</v>
      </c>
      <c r="DS270">
        <f t="shared" si="539"/>
        <v>0</v>
      </c>
      <c r="DT270">
        <f t="shared" si="540"/>
        <v>0.59999999999999964</v>
      </c>
      <c r="DU270">
        <f t="shared" si="541"/>
        <v>0</v>
      </c>
      <c r="DV270">
        <f t="shared" si="542"/>
        <v>1.0767972000000001</v>
      </c>
      <c r="DW270">
        <f t="shared" si="543"/>
        <v>9.8288999999999738E-3</v>
      </c>
      <c r="DX270">
        <f t="shared" si="544"/>
        <v>-0.82176720000000003</v>
      </c>
      <c r="DY270">
        <f t="shared" si="545"/>
        <v>3.6512127000000003</v>
      </c>
      <c r="DZ270">
        <f t="shared" si="546"/>
        <v>0.21522419999999998</v>
      </c>
      <c r="EA270">
        <f t="shared" si="547"/>
        <v>-3.0484689</v>
      </c>
      <c r="EB270">
        <f t="shared" si="548"/>
        <v>-0.36225919999999995</v>
      </c>
      <c r="EC270">
        <f t="shared" si="549"/>
        <v>-0.12338860000000001</v>
      </c>
      <c r="ED270">
        <f t="shared" si="550"/>
        <v>0.59999999999999964</v>
      </c>
      <c r="EE270">
        <f t="shared" si="551"/>
        <v>0</v>
      </c>
      <c r="EF270">
        <f t="shared" si="552"/>
        <v>1.0439228</v>
      </c>
      <c r="EG270">
        <f t="shared" si="553"/>
        <v>-2.1077000000000012E-2</v>
      </c>
      <c r="EH270">
        <f t="shared" si="554"/>
        <v>-0.76479199999999992</v>
      </c>
      <c r="EI270">
        <f t="shared" si="555"/>
        <v>3.4011316000000003</v>
      </c>
      <c r="EJ270">
        <f t="shared" si="556"/>
        <v>0.21890600000000004</v>
      </c>
      <c r="EK270">
        <f t="shared" si="557"/>
        <v>-2.8562639999999999</v>
      </c>
      <c r="EL270">
        <f t="shared" si="558"/>
        <v>-0.32166339999999999</v>
      </c>
      <c r="EM270">
        <f t="shared" si="559"/>
        <v>-0.13611910000000002</v>
      </c>
      <c r="EN270">
        <f t="shared" si="560"/>
        <v>3.1999999999999993</v>
      </c>
      <c r="EO270">
        <f t="shared" si="561"/>
        <v>0</v>
      </c>
      <c r="EP270">
        <f t="shared" si="562"/>
        <v>1.1100131</v>
      </c>
      <c r="EQ270">
        <f t="shared" si="563"/>
        <v>5.5809500000000012E-2</v>
      </c>
      <c r="ER270">
        <f t="shared" si="564"/>
        <v>-6.89689E-2</v>
      </c>
      <c r="ES270">
        <f t="shared" si="565"/>
        <v>2.454666200000001</v>
      </c>
      <c r="ET270">
        <f t="shared" si="566"/>
        <v>0.60453349999999995</v>
      </c>
      <c r="EU270">
        <f t="shared" si="567"/>
        <v>-0.96609449999999997</v>
      </c>
      <c r="EV270">
        <f t="shared" si="568"/>
        <v>6.7584399999999989E-2</v>
      </c>
      <c r="EW270">
        <f t="shared" si="569"/>
        <v>-7.6666800000000007E-2</v>
      </c>
      <c r="EX270">
        <f t="shared" si="570"/>
        <v>2.5999999999999996</v>
      </c>
      <c r="EY270">
        <f t="shared" si="571"/>
        <v>0</v>
      </c>
      <c r="EZ270">
        <f t="shared" si="572"/>
        <v>1.7923981</v>
      </c>
      <c r="FA270">
        <f t="shared" si="573"/>
        <v>0.27048830000000001</v>
      </c>
      <c r="FB270">
        <f t="shared" si="574"/>
        <v>-0.77564549999999999</v>
      </c>
      <c r="FC270">
        <f t="shared" si="575"/>
        <v>4.4591890000000003</v>
      </c>
      <c r="FD270">
        <f t="shared" si="576"/>
        <v>0.22033839999999993</v>
      </c>
      <c r="FE270">
        <f t="shared" si="577"/>
        <v>-2.9237485999999997</v>
      </c>
      <c r="FF270">
        <f t="shared" si="578"/>
        <v>-0.25683910000000004</v>
      </c>
      <c r="FG270">
        <f t="shared" si="579"/>
        <v>-0.23774840000000003</v>
      </c>
      <c r="FH270">
        <f t="shared" si="580"/>
        <v>9.9999999999999645E-2</v>
      </c>
      <c r="FI270">
        <f t="shared" si="581"/>
        <v>0</v>
      </c>
      <c r="FJ270">
        <f t="shared" si="582"/>
        <v>9.8969999999987124E-4</v>
      </c>
      <c r="FK270">
        <f t="shared" si="583"/>
        <v>1.1780000000000124E-3</v>
      </c>
      <c r="FL270">
        <f t="shared" si="584"/>
        <v>7.2997999999999674E-3</v>
      </c>
      <c r="FM270">
        <f t="shared" si="585"/>
        <v>1.9023000000000678E-2</v>
      </c>
      <c r="FN270">
        <f t="shared" si="586"/>
        <v>2.1655199999999875E-2</v>
      </c>
      <c r="FO270">
        <f t="shared" si="587"/>
        <v>9.8099999999996801E-5</v>
      </c>
      <c r="FP270">
        <f t="shared" si="588"/>
        <v>7.6956000000000246E-3</v>
      </c>
      <c r="FQ270">
        <f t="shared" si="589"/>
        <v>0</v>
      </c>
      <c r="FR270">
        <f t="shared" si="590"/>
        <v>2.5</v>
      </c>
      <c r="FS270">
        <f t="shared" si="591"/>
        <v>0</v>
      </c>
      <c r="FT270">
        <f t="shared" si="592"/>
        <v>1.1650885</v>
      </c>
      <c r="FU270">
        <f t="shared" si="593"/>
        <v>-0.16859540000000001</v>
      </c>
      <c r="FV270">
        <f t="shared" si="594"/>
        <v>-0.33508780000000005</v>
      </c>
      <c r="FW270">
        <f t="shared" si="595"/>
        <v>3.2170324000000008</v>
      </c>
      <c r="FX270">
        <f t="shared" si="596"/>
        <v>9.9352699999999849E-2</v>
      </c>
      <c r="FY270">
        <f t="shared" si="597"/>
        <v>-1.2783203000000001</v>
      </c>
      <c r="FZ270">
        <f t="shared" si="598"/>
        <v>-0.12837020000000005</v>
      </c>
      <c r="GA270">
        <f t="shared" si="599"/>
        <v>-7.5040300000000004E-2</v>
      </c>
      <c r="GB270">
        <f t="shared" si="600"/>
        <v>1.9000000000000004</v>
      </c>
      <c r="GC270">
        <f t="shared" si="601"/>
        <v>0</v>
      </c>
      <c r="GD270">
        <f t="shared" si="602"/>
        <v>2.2204021000000003</v>
      </c>
      <c r="GE270">
        <f t="shared" si="603"/>
        <v>-0.21439860000000005</v>
      </c>
      <c r="GF270">
        <f t="shared" si="604"/>
        <v>-0.7817634</v>
      </c>
      <c r="GG270">
        <f t="shared" si="605"/>
        <v>3.977804700000001</v>
      </c>
      <c r="GH270">
        <f t="shared" si="606"/>
        <v>0.67153799999999997</v>
      </c>
      <c r="GI270">
        <f t="shared" si="607"/>
        <v>-3.5071423999999998</v>
      </c>
      <c r="GJ270">
        <f t="shared" si="608"/>
        <v>-0.30950110000000003</v>
      </c>
      <c r="GK270">
        <f t="shared" si="609"/>
        <v>-0.1873216</v>
      </c>
    </row>
    <row r="271" spans="1:193" x14ac:dyDescent="0.25">
      <c r="A271" t="s">
        <v>613</v>
      </c>
      <c r="B271">
        <v>11</v>
      </c>
      <c r="C271">
        <v>0.5</v>
      </c>
      <c r="D271">
        <v>1.1064522000000001</v>
      </c>
      <c r="E271">
        <v>0.33785599999999999</v>
      </c>
      <c r="F271">
        <v>0.36967030000000001</v>
      </c>
      <c r="G271">
        <v>7.3066912000000004</v>
      </c>
      <c r="H271">
        <v>0.69588709999999998</v>
      </c>
      <c r="I271">
        <v>0.43272149999999998</v>
      </c>
      <c r="J271">
        <v>0.25729920000000001</v>
      </c>
      <c r="K271">
        <v>2.67557E-2</v>
      </c>
      <c r="L271" s="2">
        <v>10.9</v>
      </c>
      <c r="M271" s="2">
        <v>0.5</v>
      </c>
      <c r="N271" s="2">
        <v>1.0965889</v>
      </c>
      <c r="O271" s="2">
        <v>0.33785599999999999</v>
      </c>
      <c r="P271" s="2">
        <v>0.36468070000000002</v>
      </c>
      <c r="Q271" s="2">
        <v>7.3066912000000004</v>
      </c>
      <c r="R271" s="2">
        <v>0.69260719999999998</v>
      </c>
      <c r="S271" s="2">
        <v>0.41948020000000003</v>
      </c>
      <c r="T271" s="2">
        <v>0.25461309999999998</v>
      </c>
      <c r="U271" s="2">
        <v>2.67557E-2</v>
      </c>
      <c r="V271" s="2">
        <v>9.3000000000000007</v>
      </c>
      <c r="W271" s="2">
        <v>0.5</v>
      </c>
      <c r="X271" s="2">
        <v>0.86877700000000002</v>
      </c>
      <c r="Y271" s="2">
        <v>0.154499</v>
      </c>
      <c r="Z271" s="2">
        <v>0.49011139999999997</v>
      </c>
      <c r="AA271" s="2">
        <v>5.4923387000000004</v>
      </c>
      <c r="AB271" s="2">
        <v>0.68203119999999995</v>
      </c>
      <c r="AC271" s="2">
        <v>0.86799349999999997</v>
      </c>
      <c r="AD271" s="2">
        <v>0.24631030000000001</v>
      </c>
      <c r="AE271" s="2">
        <v>4.2235000000000002E-2</v>
      </c>
      <c r="AF271" s="2">
        <v>11</v>
      </c>
      <c r="AG271" s="2">
        <v>0.5</v>
      </c>
      <c r="AH271" s="2">
        <v>1.1062726000000001</v>
      </c>
      <c r="AI271" s="2">
        <v>0.33779490000000001</v>
      </c>
      <c r="AJ271" s="2">
        <v>0.3665988</v>
      </c>
      <c r="AK271" s="2">
        <v>7.3046989</v>
      </c>
      <c r="AL271" s="2">
        <v>0.69303409999999999</v>
      </c>
      <c r="AM271" s="2">
        <v>0.4255816</v>
      </c>
      <c r="AN271" s="2">
        <v>0.25555840000000002</v>
      </c>
      <c r="AO271" s="2">
        <v>2.67557E-2</v>
      </c>
      <c r="AP271" s="2">
        <v>10.6</v>
      </c>
      <c r="AQ271" s="2">
        <v>0.5</v>
      </c>
      <c r="AR271" s="2">
        <v>1.0964297000000001</v>
      </c>
      <c r="AS271" s="2">
        <v>0.33071810000000001</v>
      </c>
      <c r="AT271" s="2">
        <v>0.30901580000000001</v>
      </c>
      <c r="AU271" s="2">
        <v>7.2527714000000003</v>
      </c>
      <c r="AV271" s="2">
        <v>0.59504699999999999</v>
      </c>
      <c r="AW271" s="2">
        <v>0.34565790000000002</v>
      </c>
      <c r="AX271" s="2">
        <v>0.21797250000000001</v>
      </c>
      <c r="AY271" s="2">
        <v>2.67557E-2</v>
      </c>
      <c r="AZ271" s="2">
        <v>10.199999999999999</v>
      </c>
      <c r="BA271" s="2">
        <v>0.5</v>
      </c>
      <c r="BB271" s="2">
        <v>1.0289520999999999</v>
      </c>
      <c r="BC271" s="2">
        <v>0.30022339999999997</v>
      </c>
      <c r="BD271" s="2">
        <v>0.24377209999999999</v>
      </c>
      <c r="BE271" s="2">
        <v>7.2111634999999996</v>
      </c>
      <c r="BF271" s="2">
        <v>0.60631469999999998</v>
      </c>
      <c r="BG271" s="2">
        <v>0.1142928</v>
      </c>
      <c r="BH271" s="2">
        <v>0.21408060000000001</v>
      </c>
      <c r="BI271" s="2">
        <v>2.34702E-2</v>
      </c>
      <c r="BJ271" s="2">
        <v>11</v>
      </c>
      <c r="BK271" s="2">
        <v>0.5</v>
      </c>
      <c r="BL271" s="2">
        <v>1.1061620000000001</v>
      </c>
      <c r="BM271" s="2">
        <v>0.33727010000000002</v>
      </c>
      <c r="BN271" s="2">
        <v>0.3671082</v>
      </c>
      <c r="BO271" s="2">
        <v>7.2937427000000001</v>
      </c>
      <c r="BP271" s="2">
        <v>0.69042499999999996</v>
      </c>
      <c r="BQ271" s="2">
        <v>0.4304713</v>
      </c>
      <c r="BR271" s="2">
        <v>0.2551041</v>
      </c>
      <c r="BS271" s="2">
        <v>2.67557E-2</v>
      </c>
      <c r="BT271" s="2">
        <v>8.1</v>
      </c>
      <c r="BU271" s="2">
        <v>0.5</v>
      </c>
      <c r="BV271" s="2">
        <v>0.72747390000000001</v>
      </c>
      <c r="BW271" s="2">
        <v>0.30228909999999998</v>
      </c>
      <c r="BX271" s="2">
        <v>0.3624057</v>
      </c>
      <c r="BY271" s="2">
        <v>4.8793259000000004</v>
      </c>
      <c r="BZ271" s="2">
        <v>0.67125420000000002</v>
      </c>
      <c r="CA271" s="2">
        <v>0.43717719999999999</v>
      </c>
      <c r="CB271" s="2">
        <v>0.24667849999999999</v>
      </c>
      <c r="CC271" s="2">
        <v>2.7821100000000001E-2</v>
      </c>
      <c r="CD271" s="2">
        <v>9.1</v>
      </c>
      <c r="CE271" s="2">
        <v>0.5</v>
      </c>
      <c r="CF271" s="2">
        <v>0.51792110000000002</v>
      </c>
      <c r="CG271" s="2">
        <v>0.33853309999999998</v>
      </c>
      <c r="CH271" s="2">
        <v>0.1508872</v>
      </c>
      <c r="CI271" s="2">
        <v>7.0617476000000003</v>
      </c>
      <c r="CJ271" s="2">
        <v>0.21373139999999999</v>
      </c>
      <c r="CK271" s="2">
        <v>0.2645941</v>
      </c>
      <c r="CL271" s="2">
        <v>0.1056995</v>
      </c>
      <c r="CM271" s="2">
        <v>2.62965E-2</v>
      </c>
      <c r="CO271" t="str">
        <f t="shared" si="509"/>
        <v>WY_Teton1006</v>
      </c>
      <c r="CP271">
        <f t="shared" si="510"/>
        <v>11</v>
      </c>
      <c r="CQ271">
        <f t="shared" si="511"/>
        <v>0.5</v>
      </c>
      <c r="CR271">
        <f t="shared" si="512"/>
        <v>1.1064522000000001</v>
      </c>
      <c r="CS271">
        <f t="shared" si="513"/>
        <v>0.33785599999999999</v>
      </c>
      <c r="CT271">
        <f t="shared" si="514"/>
        <v>0.36967030000000001</v>
      </c>
      <c r="CU271">
        <f t="shared" si="515"/>
        <v>7.3066912000000004</v>
      </c>
      <c r="CV271">
        <f t="shared" si="516"/>
        <v>0.69588709999999998</v>
      </c>
      <c r="CW271">
        <f t="shared" si="517"/>
        <v>0.43272149999999998</v>
      </c>
      <c r="CX271">
        <f t="shared" si="518"/>
        <v>0.25729920000000001</v>
      </c>
      <c r="CY271">
        <f t="shared" si="519"/>
        <v>2.67557E-2</v>
      </c>
      <c r="CZ271">
        <f t="shared" si="520"/>
        <v>3.1999999999999993</v>
      </c>
      <c r="DA271">
        <f t="shared" si="521"/>
        <v>0.5</v>
      </c>
      <c r="DB271">
        <f t="shared" si="522"/>
        <v>-0.19658810000000049</v>
      </c>
      <c r="DC271">
        <f t="shared" si="523"/>
        <v>7.4191700000000027E-2</v>
      </c>
      <c r="DD271">
        <f t="shared" si="524"/>
        <v>6.6887799999999942E-2</v>
      </c>
      <c r="DE271">
        <f t="shared" si="525"/>
        <v>2.6556414999999989</v>
      </c>
      <c r="DF271">
        <f t="shared" si="526"/>
        <v>-2.676489999999998E-2</v>
      </c>
      <c r="DG271">
        <f t="shared" si="527"/>
        <v>0.27619810000000011</v>
      </c>
      <c r="DH271">
        <f t="shared" si="528"/>
        <v>-5.0774000000000097E-3</v>
      </c>
      <c r="DI271">
        <f t="shared" si="529"/>
        <v>3.9555699999999999E-2</v>
      </c>
      <c r="DJ271">
        <f t="shared" si="530"/>
        <v>9.9999999999999645E-2</v>
      </c>
      <c r="DK271">
        <f t="shared" si="531"/>
        <v>0</v>
      </c>
      <c r="DL271">
        <f t="shared" si="532"/>
        <v>9.8633000000001303E-3</v>
      </c>
      <c r="DM271">
        <f t="shared" si="533"/>
        <v>0</v>
      </c>
      <c r="DN271">
        <f t="shared" si="534"/>
        <v>4.9895999999999829E-3</v>
      </c>
      <c r="DO271">
        <f t="shared" si="535"/>
        <v>0</v>
      </c>
      <c r="DP271">
        <f t="shared" si="536"/>
        <v>3.2799000000000023E-3</v>
      </c>
      <c r="DQ271">
        <f t="shared" si="537"/>
        <v>1.3241299999999956E-2</v>
      </c>
      <c r="DR271">
        <f t="shared" si="538"/>
        <v>2.6861000000000246E-3</v>
      </c>
      <c r="DS271">
        <f t="shared" si="539"/>
        <v>0</v>
      </c>
      <c r="DT271">
        <f t="shared" si="540"/>
        <v>1.6999999999999993</v>
      </c>
      <c r="DU271">
        <f t="shared" si="541"/>
        <v>0</v>
      </c>
      <c r="DV271">
        <f t="shared" si="542"/>
        <v>0.23767520000000009</v>
      </c>
      <c r="DW271">
        <f t="shared" si="543"/>
        <v>0.18335699999999999</v>
      </c>
      <c r="DX271">
        <f t="shared" si="544"/>
        <v>-0.12044109999999997</v>
      </c>
      <c r="DY271">
        <f t="shared" si="545"/>
        <v>1.8143525</v>
      </c>
      <c r="DZ271">
        <f t="shared" si="546"/>
        <v>1.3855900000000032E-2</v>
      </c>
      <c r="EA271">
        <f t="shared" si="547"/>
        <v>-0.43527199999999999</v>
      </c>
      <c r="EB271">
        <f t="shared" si="548"/>
        <v>1.0988899999999996E-2</v>
      </c>
      <c r="EC271">
        <f t="shared" si="549"/>
        <v>-1.5479300000000001E-2</v>
      </c>
      <c r="ED271">
        <f t="shared" si="550"/>
        <v>0</v>
      </c>
      <c r="EE271">
        <f t="shared" si="551"/>
        <v>0</v>
      </c>
      <c r="EF271">
        <f t="shared" si="552"/>
        <v>1.7960000000005749E-4</v>
      </c>
      <c r="EG271">
        <f t="shared" si="553"/>
        <v>6.1099999999980614E-5</v>
      </c>
      <c r="EH271">
        <f t="shared" si="554"/>
        <v>3.0715000000000048E-3</v>
      </c>
      <c r="EI271">
        <f t="shared" si="555"/>
        <v>1.992300000000391E-3</v>
      </c>
      <c r="EJ271">
        <f t="shared" si="556"/>
        <v>2.8529999999999944E-3</v>
      </c>
      <c r="EK271">
        <f t="shared" si="557"/>
        <v>7.1398999999999768E-3</v>
      </c>
      <c r="EL271">
        <f t="shared" si="558"/>
        <v>1.7407999999999868E-3</v>
      </c>
      <c r="EM271">
        <f t="shared" si="559"/>
        <v>0</v>
      </c>
      <c r="EN271">
        <f t="shared" si="560"/>
        <v>0.40000000000000036</v>
      </c>
      <c r="EO271">
        <f t="shared" si="561"/>
        <v>0</v>
      </c>
      <c r="EP271">
        <f t="shared" si="562"/>
        <v>1.0022500000000045E-2</v>
      </c>
      <c r="EQ271">
        <f t="shared" si="563"/>
        <v>7.1378999999999748E-3</v>
      </c>
      <c r="ER271">
        <f t="shared" si="564"/>
        <v>6.06545E-2</v>
      </c>
      <c r="ES271">
        <f t="shared" si="565"/>
        <v>5.3919800000000073E-2</v>
      </c>
      <c r="ET271">
        <f t="shared" si="566"/>
        <v>0.10084009999999999</v>
      </c>
      <c r="EU271">
        <f t="shared" si="567"/>
        <v>8.7063599999999963E-2</v>
      </c>
      <c r="EV271">
        <f t="shared" si="568"/>
        <v>3.9326699999999992E-2</v>
      </c>
      <c r="EW271">
        <f t="shared" si="569"/>
        <v>0</v>
      </c>
      <c r="EX271">
        <f t="shared" si="570"/>
        <v>0.80000000000000071</v>
      </c>
      <c r="EY271">
        <f t="shared" si="571"/>
        <v>0</v>
      </c>
      <c r="EZ271">
        <f t="shared" si="572"/>
        <v>7.7500100000000183E-2</v>
      </c>
      <c r="FA271">
        <f t="shared" si="573"/>
        <v>3.7632600000000016E-2</v>
      </c>
      <c r="FB271">
        <f t="shared" si="574"/>
        <v>0.12589820000000002</v>
      </c>
      <c r="FC271">
        <f t="shared" si="575"/>
        <v>9.552770000000077E-2</v>
      </c>
      <c r="FD271">
        <f t="shared" si="576"/>
        <v>8.9572399999999996E-2</v>
      </c>
      <c r="FE271">
        <f t="shared" si="577"/>
        <v>0.31842870000000001</v>
      </c>
      <c r="FF271">
        <f t="shared" si="578"/>
        <v>4.3218599999999996E-2</v>
      </c>
      <c r="FG271">
        <f t="shared" si="579"/>
        <v>3.2855000000000002E-3</v>
      </c>
      <c r="FH271">
        <f t="shared" si="580"/>
        <v>0</v>
      </c>
      <c r="FI271">
        <f t="shared" si="581"/>
        <v>0</v>
      </c>
      <c r="FJ271">
        <f t="shared" si="582"/>
        <v>2.9020000000001822E-4</v>
      </c>
      <c r="FK271">
        <f t="shared" si="583"/>
        <v>5.8589999999997255E-4</v>
      </c>
      <c r="FL271">
        <f t="shared" si="584"/>
        <v>2.5621000000000116E-3</v>
      </c>
      <c r="FM271">
        <f t="shared" si="585"/>
        <v>1.2948500000000251E-2</v>
      </c>
      <c r="FN271">
        <f t="shared" si="586"/>
        <v>5.4621000000000253E-3</v>
      </c>
      <c r="FO271">
        <f t="shared" si="587"/>
        <v>2.25019999999998E-3</v>
      </c>
      <c r="FP271">
        <f t="shared" si="588"/>
        <v>2.1951000000000054E-3</v>
      </c>
      <c r="FQ271">
        <f t="shared" si="589"/>
        <v>0</v>
      </c>
      <c r="FR271">
        <f t="shared" si="590"/>
        <v>2.9000000000000004</v>
      </c>
      <c r="FS271">
        <f t="shared" si="591"/>
        <v>0</v>
      </c>
      <c r="FT271">
        <f t="shared" si="592"/>
        <v>0.3789783000000001</v>
      </c>
      <c r="FU271">
        <f t="shared" si="593"/>
        <v>3.5566900000000012E-2</v>
      </c>
      <c r="FV271">
        <f t="shared" si="594"/>
        <v>7.2646000000000099E-3</v>
      </c>
      <c r="FW271">
        <f t="shared" si="595"/>
        <v>2.4273652999999999</v>
      </c>
      <c r="FX271">
        <f t="shared" si="596"/>
        <v>2.4632899999999958E-2</v>
      </c>
      <c r="FY271">
        <f t="shared" si="597"/>
        <v>-4.4557000000000069E-3</v>
      </c>
      <c r="FZ271">
        <f t="shared" si="598"/>
        <v>1.0620700000000011E-2</v>
      </c>
      <c r="GA271">
        <f t="shared" si="599"/>
        <v>-1.0654000000000011E-3</v>
      </c>
      <c r="GB271">
        <f t="shared" si="600"/>
        <v>1.9000000000000004</v>
      </c>
      <c r="GC271">
        <f t="shared" si="601"/>
        <v>0</v>
      </c>
      <c r="GD271">
        <f t="shared" si="602"/>
        <v>0.58853110000000008</v>
      </c>
      <c r="GE271">
        <f t="shared" si="603"/>
        <v>-6.7709999999998605E-4</v>
      </c>
      <c r="GF271">
        <f t="shared" si="604"/>
        <v>0.21878310000000001</v>
      </c>
      <c r="GG271">
        <f t="shared" si="605"/>
        <v>0.24494360000000004</v>
      </c>
      <c r="GH271">
        <f t="shared" si="606"/>
        <v>0.48215569999999996</v>
      </c>
      <c r="GI271">
        <f t="shared" si="607"/>
        <v>0.16812739999999998</v>
      </c>
      <c r="GJ271">
        <f t="shared" si="608"/>
        <v>0.1515997</v>
      </c>
      <c r="GK271">
        <f t="shared" si="609"/>
        <v>4.5919999999999989E-4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129"/>
  <sheetViews>
    <sheetView workbookViewId="0"/>
  </sheetViews>
  <sheetFormatPr defaultRowHeight="15" x14ac:dyDescent="0.25"/>
  <sheetData>
    <row r="1" spans="1:3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223</v>
      </c>
    </row>
    <row r="2" spans="1:37" x14ac:dyDescent="0.25">
      <c r="A2" t="s">
        <v>36</v>
      </c>
      <c r="B2">
        <v>40031005</v>
      </c>
      <c r="C2" t="s">
        <v>37</v>
      </c>
      <c r="D2" t="s">
        <v>38</v>
      </c>
      <c r="E2" t="s">
        <v>39</v>
      </c>
      <c r="F2">
        <v>31.3492</v>
      </c>
      <c r="G2">
        <v>-109.539683</v>
      </c>
      <c r="H2">
        <v>29099</v>
      </c>
      <c r="I2">
        <v>12.9</v>
      </c>
      <c r="J2">
        <v>12.4</v>
      </c>
      <c r="K2">
        <v>0.5</v>
      </c>
      <c r="L2">
        <v>9.5696249000000009</v>
      </c>
      <c r="M2">
        <v>0.29192630000000003</v>
      </c>
      <c r="N2">
        <v>0.28854030000000003</v>
      </c>
      <c r="O2">
        <v>1.1263989999999999</v>
      </c>
      <c r="P2">
        <v>0.82534580000000002</v>
      </c>
      <c r="Q2">
        <v>0</v>
      </c>
      <c r="R2">
        <v>0.30209439999999999</v>
      </c>
      <c r="S2">
        <v>6.27355E-2</v>
      </c>
      <c r="T2">
        <v>0.5</v>
      </c>
      <c r="U2">
        <v>9.0293054999999995</v>
      </c>
      <c r="V2">
        <v>0.36712060000000002</v>
      </c>
      <c r="W2">
        <v>0.2668278</v>
      </c>
      <c r="X2">
        <v>1.2438488999999999</v>
      </c>
      <c r="Y2">
        <v>0.74506910000000004</v>
      </c>
      <c r="Z2">
        <v>0</v>
      </c>
      <c r="AA2">
        <v>0.27184190000000003</v>
      </c>
      <c r="AB2">
        <v>4.1208799999999997E-2</v>
      </c>
      <c r="AC2">
        <v>0.94350000000000001</v>
      </c>
      <c r="AD2">
        <v>1.2576000000000001</v>
      </c>
      <c r="AE2">
        <v>0.92479999999999996</v>
      </c>
      <c r="AF2">
        <v>1.1043000000000001</v>
      </c>
      <c r="AG2">
        <v>0.90269999999999995</v>
      </c>
      <c r="AH2">
        <v>-9</v>
      </c>
      <c r="AI2">
        <v>0.89990000000000003</v>
      </c>
      <c r="AJ2">
        <v>0.65690000000000004</v>
      </c>
      <c r="AK2" t="str">
        <f>VLOOKUP(D2,Ref!$C$2:$D$56,2,FALSE)&amp;"_"&amp;E2&amp;RIGHT(B2,4)</f>
        <v>AZ_Cochise1005</v>
      </c>
    </row>
    <row r="3" spans="1:37" x14ac:dyDescent="0.25">
      <c r="A3" t="s">
        <v>36</v>
      </c>
      <c r="B3">
        <v>40051008</v>
      </c>
      <c r="C3" t="s">
        <v>37</v>
      </c>
      <c r="D3" t="s">
        <v>38</v>
      </c>
      <c r="E3" t="s">
        <v>40</v>
      </c>
      <c r="F3">
        <v>35.206111</v>
      </c>
      <c r="G3">
        <v>-111.652777</v>
      </c>
      <c r="H3">
        <v>67088</v>
      </c>
      <c r="I3">
        <v>16.600000000000001</v>
      </c>
      <c r="J3">
        <v>16.600000000000001</v>
      </c>
      <c r="K3">
        <v>0.5</v>
      </c>
      <c r="L3">
        <v>4.9901466000000001</v>
      </c>
      <c r="M3">
        <v>0.55754550000000003</v>
      </c>
      <c r="N3">
        <v>0.23870759999999999</v>
      </c>
      <c r="O3">
        <v>9.4196053000000006</v>
      </c>
      <c r="P3">
        <v>0.71079270000000006</v>
      </c>
      <c r="Q3">
        <v>1.2597999999999999E-3</v>
      </c>
      <c r="R3">
        <v>0.24078649999999999</v>
      </c>
      <c r="S3">
        <v>7.8220000000000008E-3</v>
      </c>
      <c r="T3">
        <v>0.5</v>
      </c>
      <c r="U3">
        <v>4.9486032</v>
      </c>
      <c r="V3">
        <v>0.55754550000000003</v>
      </c>
      <c r="W3">
        <v>0.23696449999999999</v>
      </c>
      <c r="X3">
        <v>9.4196053000000006</v>
      </c>
      <c r="Y3">
        <v>0.70578459999999998</v>
      </c>
      <c r="Z3">
        <v>1.2440000000000001E-3</v>
      </c>
      <c r="AA3">
        <v>0.23906259999999999</v>
      </c>
      <c r="AB3">
        <v>7.8220000000000008E-3</v>
      </c>
      <c r="AC3">
        <v>0.99170000000000003</v>
      </c>
      <c r="AD3">
        <v>1</v>
      </c>
      <c r="AE3">
        <v>0.99270000000000003</v>
      </c>
      <c r="AF3">
        <v>1</v>
      </c>
      <c r="AG3">
        <v>0.99299999999999999</v>
      </c>
      <c r="AH3">
        <v>0.98750000000000004</v>
      </c>
      <c r="AI3">
        <v>0.99280000000000002</v>
      </c>
      <c r="AJ3">
        <v>1</v>
      </c>
      <c r="AK3" t="str">
        <f>VLOOKUP(D3,Ref!$C$2:$D$56,2,FALSE)&amp;"_"&amp;E3&amp;RIGHT(B3,4)</f>
        <v>AZ_Coconino1008</v>
      </c>
    </row>
    <row r="4" spans="1:37" x14ac:dyDescent="0.25">
      <c r="A4" t="s">
        <v>36</v>
      </c>
      <c r="B4">
        <v>40130019</v>
      </c>
      <c r="C4" t="s">
        <v>37</v>
      </c>
      <c r="D4" t="s">
        <v>38</v>
      </c>
      <c r="E4" t="s">
        <v>41</v>
      </c>
      <c r="F4">
        <v>33.483849999999997</v>
      </c>
      <c r="G4">
        <v>-112.14257000000001</v>
      </c>
      <c r="H4">
        <v>52082</v>
      </c>
      <c r="I4">
        <v>26.3</v>
      </c>
      <c r="J4">
        <v>26.2</v>
      </c>
      <c r="K4">
        <v>0.5</v>
      </c>
      <c r="L4">
        <v>2.1084931</v>
      </c>
      <c r="M4">
        <v>1.9387629</v>
      </c>
      <c r="N4">
        <v>0.65753349999999999</v>
      </c>
      <c r="O4">
        <v>18.436298399999998</v>
      </c>
      <c r="P4">
        <v>1.4571597999999999</v>
      </c>
      <c r="Q4">
        <v>0.62656009999999995</v>
      </c>
      <c r="R4">
        <v>0.48709910000000001</v>
      </c>
      <c r="S4">
        <v>8.8092500000000004E-2</v>
      </c>
      <c r="T4">
        <v>0.5</v>
      </c>
      <c r="U4">
        <v>2.0870522999999999</v>
      </c>
      <c r="V4">
        <v>1.9387629</v>
      </c>
      <c r="W4">
        <v>0.65327539999999995</v>
      </c>
      <c r="X4">
        <v>18.436298399999998</v>
      </c>
      <c r="Y4">
        <v>1.4484887</v>
      </c>
      <c r="Z4">
        <v>0.62189380000000005</v>
      </c>
      <c r="AA4">
        <v>0.48426910000000001</v>
      </c>
      <c r="AB4">
        <v>8.8092500000000004E-2</v>
      </c>
      <c r="AC4">
        <v>0.98980000000000001</v>
      </c>
      <c r="AD4">
        <v>1</v>
      </c>
      <c r="AE4">
        <v>0.99350000000000005</v>
      </c>
      <c r="AF4">
        <v>1</v>
      </c>
      <c r="AG4">
        <v>0.99399999999999999</v>
      </c>
      <c r="AH4">
        <v>0.99260000000000004</v>
      </c>
      <c r="AI4">
        <v>0.99419999999999997</v>
      </c>
      <c r="AJ4">
        <v>1</v>
      </c>
      <c r="AK4" t="str">
        <f>VLOOKUP(D4,Ref!$C$2:$D$56,2,FALSE)&amp;"_"&amp;E4&amp;RIGHT(B4,4)</f>
        <v>AZ_Maricopa0019</v>
      </c>
    </row>
    <row r="5" spans="1:37" x14ac:dyDescent="0.25">
      <c r="A5" t="s">
        <v>36</v>
      </c>
      <c r="B5">
        <v>40131003</v>
      </c>
      <c r="C5" t="s">
        <v>37</v>
      </c>
      <c r="D5" t="s">
        <v>38</v>
      </c>
      <c r="E5" t="s">
        <v>41</v>
      </c>
      <c r="F5">
        <v>33.410449999999997</v>
      </c>
      <c r="G5">
        <v>-111.86507</v>
      </c>
      <c r="H5">
        <v>51084</v>
      </c>
      <c r="I5">
        <v>16.2</v>
      </c>
      <c r="J5">
        <v>16.100000000000001</v>
      </c>
      <c r="K5">
        <v>0.5</v>
      </c>
      <c r="L5">
        <v>3.3794794000000001</v>
      </c>
      <c r="M5">
        <v>0.73667649999999996</v>
      </c>
      <c r="N5">
        <v>0.42760399999999998</v>
      </c>
      <c r="O5">
        <v>9.5276604000000003</v>
      </c>
      <c r="P5">
        <v>1.1290944999999999</v>
      </c>
      <c r="Q5">
        <v>0.1545695</v>
      </c>
      <c r="R5">
        <v>0.38795220000000002</v>
      </c>
      <c r="S5">
        <v>2.3630000000000002E-2</v>
      </c>
      <c r="T5">
        <v>0.5</v>
      </c>
      <c r="U5">
        <v>3.3465326000000002</v>
      </c>
      <c r="V5">
        <v>0.73667649999999996</v>
      </c>
      <c r="W5">
        <v>0.41888599999999998</v>
      </c>
      <c r="X5">
        <v>9.5276604000000003</v>
      </c>
      <c r="Y5">
        <v>1.1058266999999999</v>
      </c>
      <c r="Z5">
        <v>0.1528272</v>
      </c>
      <c r="AA5">
        <v>0.37979649999999998</v>
      </c>
      <c r="AB5">
        <v>2.3630000000000002E-2</v>
      </c>
      <c r="AC5">
        <v>0.99029999999999996</v>
      </c>
      <c r="AD5">
        <v>1</v>
      </c>
      <c r="AE5">
        <v>0.97960000000000003</v>
      </c>
      <c r="AF5">
        <v>1</v>
      </c>
      <c r="AG5">
        <v>0.97940000000000005</v>
      </c>
      <c r="AH5">
        <v>0.98870000000000002</v>
      </c>
      <c r="AI5">
        <v>0.97899999999999998</v>
      </c>
      <c r="AJ5">
        <v>1</v>
      </c>
      <c r="AK5" t="str">
        <f>VLOOKUP(D5,Ref!$C$2:$D$56,2,FALSE)&amp;"_"&amp;E5&amp;RIGHT(B5,4)</f>
        <v>AZ_Maricopa1003</v>
      </c>
    </row>
    <row r="6" spans="1:37" x14ac:dyDescent="0.25">
      <c r="A6" t="s">
        <v>36</v>
      </c>
      <c r="B6">
        <v>40134003</v>
      </c>
      <c r="C6" t="s">
        <v>37</v>
      </c>
      <c r="D6" t="s">
        <v>38</v>
      </c>
      <c r="E6" t="s">
        <v>41</v>
      </c>
      <c r="F6">
        <v>33.40316</v>
      </c>
      <c r="G6">
        <v>-112.07532999999999</v>
      </c>
      <c r="H6">
        <v>51082</v>
      </c>
      <c r="I6">
        <v>27.5</v>
      </c>
      <c r="J6">
        <v>27.5</v>
      </c>
      <c r="K6">
        <v>0.5</v>
      </c>
      <c r="L6">
        <v>0.89832970000000001</v>
      </c>
      <c r="M6">
        <v>2.5114584</v>
      </c>
      <c r="N6">
        <v>0.48089680000000001</v>
      </c>
      <c r="O6">
        <v>21.446546600000001</v>
      </c>
      <c r="P6">
        <v>0.74906879999999998</v>
      </c>
      <c r="Q6">
        <v>0.70151589999999997</v>
      </c>
      <c r="R6">
        <v>0.2379347</v>
      </c>
      <c r="S6">
        <v>6.3137899999999997E-2</v>
      </c>
      <c r="T6">
        <v>0.5</v>
      </c>
      <c r="U6">
        <v>0.89389220000000003</v>
      </c>
      <c r="V6">
        <v>2.5114584</v>
      </c>
      <c r="W6">
        <v>0.47712749999999998</v>
      </c>
      <c r="X6">
        <v>21.446546600000001</v>
      </c>
      <c r="Y6">
        <v>0.74321159999999997</v>
      </c>
      <c r="Z6">
        <v>0.69599180000000005</v>
      </c>
      <c r="AA6">
        <v>0.23607800000000001</v>
      </c>
      <c r="AB6">
        <v>6.3137899999999997E-2</v>
      </c>
      <c r="AC6">
        <v>0.99509999999999998</v>
      </c>
      <c r="AD6">
        <v>1</v>
      </c>
      <c r="AE6">
        <v>0.99219999999999997</v>
      </c>
      <c r="AF6">
        <v>1</v>
      </c>
      <c r="AG6">
        <v>0.99219999999999997</v>
      </c>
      <c r="AH6">
        <v>0.99209999999999998</v>
      </c>
      <c r="AI6">
        <v>0.99219999999999997</v>
      </c>
      <c r="AJ6">
        <v>1</v>
      </c>
      <c r="AK6" t="str">
        <f>VLOOKUP(D6,Ref!$C$2:$D$56,2,FALSE)&amp;"_"&amp;E6&amp;RIGHT(B6,4)</f>
        <v>AZ_Maricopa4003</v>
      </c>
    </row>
    <row r="7" spans="1:37" x14ac:dyDescent="0.25">
      <c r="A7" t="s">
        <v>36</v>
      </c>
      <c r="B7">
        <v>40137020</v>
      </c>
      <c r="C7" t="s">
        <v>37</v>
      </c>
      <c r="D7" t="s">
        <v>38</v>
      </c>
      <c r="E7" t="s">
        <v>41</v>
      </c>
      <c r="F7">
        <v>33.488242</v>
      </c>
      <c r="G7">
        <v>-111.855654</v>
      </c>
      <c r="H7">
        <v>52084</v>
      </c>
      <c r="I7">
        <v>12.9</v>
      </c>
      <c r="J7">
        <v>12.8</v>
      </c>
      <c r="K7">
        <v>0.5</v>
      </c>
      <c r="L7">
        <v>4.2952328</v>
      </c>
      <c r="M7">
        <v>0.91221560000000002</v>
      </c>
      <c r="N7">
        <v>0.4083677</v>
      </c>
      <c r="O7">
        <v>5.3311957999999997</v>
      </c>
      <c r="P7">
        <v>0.71846259999999995</v>
      </c>
      <c r="Q7">
        <v>0.47911769999999998</v>
      </c>
      <c r="R7">
        <v>0.27078479999999999</v>
      </c>
      <c r="S7">
        <v>5.1289300000000003E-2</v>
      </c>
      <c r="T7">
        <v>0.5</v>
      </c>
      <c r="U7">
        <v>4.2482690999999999</v>
      </c>
      <c r="V7">
        <v>0.91221560000000002</v>
      </c>
      <c r="W7">
        <v>0.39956789999999998</v>
      </c>
      <c r="X7">
        <v>5.3311957999999997</v>
      </c>
      <c r="Y7">
        <v>0.6981832</v>
      </c>
      <c r="Z7">
        <v>0.47499730000000001</v>
      </c>
      <c r="AA7">
        <v>0.2636483</v>
      </c>
      <c r="AB7">
        <v>5.1289300000000003E-2</v>
      </c>
      <c r="AC7">
        <v>0.98909999999999998</v>
      </c>
      <c r="AD7">
        <v>1</v>
      </c>
      <c r="AE7">
        <v>0.97850000000000004</v>
      </c>
      <c r="AF7">
        <v>1</v>
      </c>
      <c r="AG7">
        <v>0.9718</v>
      </c>
      <c r="AH7">
        <v>0.99139999999999995</v>
      </c>
      <c r="AI7">
        <v>0.97360000000000002</v>
      </c>
      <c r="AJ7">
        <v>1</v>
      </c>
      <c r="AK7" t="str">
        <f>VLOOKUP(D7,Ref!$C$2:$D$56,2,FALSE)&amp;"_"&amp;E7&amp;RIGHT(B7,4)</f>
        <v>AZ_Maricopa7020</v>
      </c>
    </row>
    <row r="8" spans="1:37" x14ac:dyDescent="0.25">
      <c r="A8" t="s">
        <v>36</v>
      </c>
      <c r="B8">
        <v>40139997</v>
      </c>
      <c r="C8" t="s">
        <v>37</v>
      </c>
      <c r="D8" t="s">
        <v>38</v>
      </c>
      <c r="E8" t="s">
        <v>41</v>
      </c>
      <c r="F8">
        <v>33.503833</v>
      </c>
      <c r="G8">
        <v>-112.095767</v>
      </c>
      <c r="H8">
        <v>52082</v>
      </c>
      <c r="I8">
        <v>20.9</v>
      </c>
      <c r="J8">
        <v>20.9</v>
      </c>
      <c r="K8">
        <v>0.5</v>
      </c>
      <c r="L8">
        <v>1.2648884</v>
      </c>
      <c r="M8">
        <v>2.7905605000000002</v>
      </c>
      <c r="N8">
        <v>0.59607529999999997</v>
      </c>
      <c r="O8">
        <v>13.564683</v>
      </c>
      <c r="P8">
        <v>0.75487490000000002</v>
      </c>
      <c r="Q8">
        <v>1.1054959</v>
      </c>
      <c r="R8">
        <v>0.29019489999999998</v>
      </c>
      <c r="S8">
        <v>0.1221155</v>
      </c>
      <c r="T8">
        <v>0.5</v>
      </c>
      <c r="U8">
        <v>1.2580017999999999</v>
      </c>
      <c r="V8">
        <v>2.7905605000000002</v>
      </c>
      <c r="W8">
        <v>0.59131290000000003</v>
      </c>
      <c r="X8">
        <v>13.564683</v>
      </c>
      <c r="Y8">
        <v>0.74837719999999996</v>
      </c>
      <c r="Z8">
        <v>1.0972253000000001</v>
      </c>
      <c r="AA8">
        <v>0.28791230000000001</v>
      </c>
      <c r="AB8">
        <v>0.1221155</v>
      </c>
      <c r="AC8">
        <v>0.99460000000000004</v>
      </c>
      <c r="AD8">
        <v>1</v>
      </c>
      <c r="AE8">
        <v>0.99199999999999999</v>
      </c>
      <c r="AF8">
        <v>1</v>
      </c>
      <c r="AG8">
        <v>0.99139999999999995</v>
      </c>
      <c r="AH8">
        <v>0.99250000000000005</v>
      </c>
      <c r="AI8">
        <v>0.99209999999999998</v>
      </c>
      <c r="AJ8">
        <v>1</v>
      </c>
      <c r="AK8" t="str">
        <f>VLOOKUP(D8,Ref!$C$2:$D$56,2,FALSE)&amp;"_"&amp;E8&amp;RIGHT(B8,4)</f>
        <v>AZ_Maricopa9997</v>
      </c>
    </row>
    <row r="9" spans="1:37" x14ac:dyDescent="0.25">
      <c r="A9" t="s">
        <v>36</v>
      </c>
      <c r="B9">
        <v>40190011</v>
      </c>
      <c r="C9" t="s">
        <v>37</v>
      </c>
      <c r="D9" t="s">
        <v>38</v>
      </c>
      <c r="E9" t="s">
        <v>42</v>
      </c>
      <c r="F9">
        <v>32.32255</v>
      </c>
      <c r="G9">
        <v>-111.0377</v>
      </c>
      <c r="H9">
        <v>40089</v>
      </c>
      <c r="I9">
        <v>11.6</v>
      </c>
      <c r="J9">
        <v>11.6</v>
      </c>
      <c r="K9">
        <v>0.5</v>
      </c>
      <c r="L9">
        <v>2.5269534999999999</v>
      </c>
      <c r="M9">
        <v>0.90420210000000001</v>
      </c>
      <c r="N9">
        <v>0.23466229999999999</v>
      </c>
      <c r="O9">
        <v>6.6044787999999999</v>
      </c>
      <c r="P9">
        <v>0.63747690000000001</v>
      </c>
      <c r="Q9">
        <v>8.4699999999999999E-4</v>
      </c>
      <c r="R9">
        <v>0.2315876</v>
      </c>
      <c r="S9">
        <v>4.8680599999999997E-2</v>
      </c>
      <c r="T9">
        <v>0.5</v>
      </c>
      <c r="U9">
        <v>2.4048235</v>
      </c>
      <c r="V9">
        <v>0.97744299999999995</v>
      </c>
      <c r="W9">
        <v>0.25359009999999998</v>
      </c>
      <c r="X9">
        <v>6.5059576000000003</v>
      </c>
      <c r="Y9">
        <v>0.62682369999999998</v>
      </c>
      <c r="Z9">
        <v>7.8665700000000005E-2</v>
      </c>
      <c r="AA9">
        <v>0.22577549999999999</v>
      </c>
      <c r="AB9">
        <v>4.60956E-2</v>
      </c>
      <c r="AC9">
        <v>0.95169999999999999</v>
      </c>
      <c r="AD9">
        <v>1.081</v>
      </c>
      <c r="AE9">
        <v>1.0807</v>
      </c>
      <c r="AF9">
        <v>0.98509999999999998</v>
      </c>
      <c r="AG9">
        <v>0.98329999999999995</v>
      </c>
      <c r="AH9">
        <v>92.875799999999998</v>
      </c>
      <c r="AI9">
        <v>0.97489999999999999</v>
      </c>
      <c r="AJ9">
        <v>0.94689999999999996</v>
      </c>
      <c r="AK9" t="str">
        <f>VLOOKUP(D9,Ref!$C$2:$D$56,2,FALSE)&amp;"_"&amp;E9&amp;RIGHT(B9,4)</f>
        <v>AZ_Pima0011</v>
      </c>
    </row>
    <row r="10" spans="1:37" x14ac:dyDescent="0.25">
      <c r="A10" t="s">
        <v>36</v>
      </c>
      <c r="B10">
        <v>40191028</v>
      </c>
      <c r="C10" t="s">
        <v>37</v>
      </c>
      <c r="D10" t="s">
        <v>38</v>
      </c>
      <c r="E10" t="s">
        <v>42</v>
      </c>
      <c r="F10">
        <v>32.29515</v>
      </c>
      <c r="G10">
        <v>-110.9823</v>
      </c>
      <c r="H10">
        <v>40089</v>
      </c>
      <c r="I10">
        <v>11.8</v>
      </c>
      <c r="J10">
        <v>11.7</v>
      </c>
      <c r="K10">
        <v>0.5</v>
      </c>
      <c r="L10">
        <v>2.3605149000000001</v>
      </c>
      <c r="M10">
        <v>1.0699955000000001</v>
      </c>
      <c r="N10">
        <v>0.66372949999999997</v>
      </c>
      <c r="O10">
        <v>4.6069864999999997</v>
      </c>
      <c r="P10">
        <v>1.6783655</v>
      </c>
      <c r="Q10">
        <v>0.32166850000000002</v>
      </c>
      <c r="R10">
        <v>0.60066629999999999</v>
      </c>
      <c r="S10">
        <v>5.3628299999999997E-2</v>
      </c>
      <c r="T10">
        <v>0.5</v>
      </c>
      <c r="U10">
        <v>2.3203250999999998</v>
      </c>
      <c r="V10">
        <v>1.0699955000000001</v>
      </c>
      <c r="W10">
        <v>0.65104059999999997</v>
      </c>
      <c r="X10">
        <v>4.6069864999999997</v>
      </c>
      <c r="Y10">
        <v>1.6453735</v>
      </c>
      <c r="Z10">
        <v>0.31748680000000001</v>
      </c>
      <c r="AA10">
        <v>0.58947340000000004</v>
      </c>
      <c r="AB10">
        <v>5.3628299999999997E-2</v>
      </c>
      <c r="AC10">
        <v>0.98299999999999998</v>
      </c>
      <c r="AD10">
        <v>1</v>
      </c>
      <c r="AE10">
        <v>0.98089999999999999</v>
      </c>
      <c r="AF10">
        <v>1</v>
      </c>
      <c r="AG10">
        <v>0.98029999999999995</v>
      </c>
      <c r="AH10">
        <v>0.98699999999999999</v>
      </c>
      <c r="AI10">
        <v>0.98140000000000005</v>
      </c>
      <c r="AJ10">
        <v>1</v>
      </c>
      <c r="AK10" t="str">
        <f>VLOOKUP(D10,Ref!$C$2:$D$56,2,FALSE)&amp;"_"&amp;E10&amp;RIGHT(B10,4)</f>
        <v>AZ_Pima1028</v>
      </c>
    </row>
    <row r="11" spans="1:37" x14ac:dyDescent="0.25">
      <c r="A11" t="s">
        <v>36</v>
      </c>
      <c r="B11">
        <v>40210001</v>
      </c>
      <c r="C11" t="s">
        <v>37</v>
      </c>
      <c r="D11" t="s">
        <v>38</v>
      </c>
      <c r="E11" t="s">
        <v>43</v>
      </c>
      <c r="F11">
        <v>32.877583000000001</v>
      </c>
      <c r="G11">
        <v>-111.752222</v>
      </c>
      <c r="H11">
        <v>46084</v>
      </c>
      <c r="I11">
        <v>20.2</v>
      </c>
      <c r="J11">
        <v>20.100000000000001</v>
      </c>
      <c r="K11">
        <v>0.5</v>
      </c>
      <c r="L11">
        <v>3.1422424000000002</v>
      </c>
      <c r="M11">
        <v>0.74717619999999996</v>
      </c>
      <c r="N11">
        <v>0.70096769999999997</v>
      </c>
      <c r="O11">
        <v>12.572807299999999</v>
      </c>
      <c r="P11">
        <v>1.2508649999999999</v>
      </c>
      <c r="Q11">
        <v>0.81606129999999999</v>
      </c>
      <c r="R11">
        <v>0.44847429999999999</v>
      </c>
      <c r="S11">
        <v>6.5850000000000006E-2</v>
      </c>
      <c r="T11">
        <v>0.5</v>
      </c>
      <c r="U11">
        <v>2.2459497000000002</v>
      </c>
      <c r="V11">
        <v>0.94085549999999996</v>
      </c>
      <c r="W11">
        <v>0.72043959999999996</v>
      </c>
      <c r="X11">
        <v>13.085013399999999</v>
      </c>
      <c r="Y11">
        <v>0.94690110000000005</v>
      </c>
      <c r="Z11">
        <v>1.2616525000000001</v>
      </c>
      <c r="AA11">
        <v>0.33559830000000002</v>
      </c>
      <c r="AB11">
        <v>7.1849499999999997E-2</v>
      </c>
      <c r="AC11">
        <v>0.71479999999999999</v>
      </c>
      <c r="AD11">
        <v>1.2592000000000001</v>
      </c>
      <c r="AE11">
        <v>1.0278</v>
      </c>
      <c r="AF11">
        <v>1.0407</v>
      </c>
      <c r="AG11">
        <v>0.75700000000000001</v>
      </c>
      <c r="AH11">
        <v>1.546</v>
      </c>
      <c r="AI11">
        <v>0.74829999999999997</v>
      </c>
      <c r="AJ11">
        <v>1.0911</v>
      </c>
      <c r="AK11" t="str">
        <f>VLOOKUP(D11,Ref!$C$2:$D$56,2,FALSE)&amp;"_"&amp;E11&amp;RIGHT(B11,4)</f>
        <v>AZ_Pinal0001</v>
      </c>
    </row>
    <row r="12" spans="1:37" x14ac:dyDescent="0.25">
      <c r="A12" t="s">
        <v>36</v>
      </c>
      <c r="B12">
        <v>40213002</v>
      </c>
      <c r="C12" t="s">
        <v>37</v>
      </c>
      <c r="D12" t="s">
        <v>38</v>
      </c>
      <c r="E12" t="s">
        <v>43</v>
      </c>
      <c r="F12">
        <v>33.421194</v>
      </c>
      <c r="G12">
        <v>-111.50322199999999</v>
      </c>
      <c r="H12">
        <v>51087</v>
      </c>
      <c r="I12">
        <v>13.3</v>
      </c>
      <c r="J12">
        <v>13.1</v>
      </c>
      <c r="K12">
        <v>0.5</v>
      </c>
      <c r="L12">
        <v>4.5252929000000002</v>
      </c>
      <c r="M12">
        <v>0.19068189999999999</v>
      </c>
      <c r="N12">
        <v>0.52394680000000005</v>
      </c>
      <c r="O12">
        <v>5.6428890000000003</v>
      </c>
      <c r="P12">
        <v>1.4486682</v>
      </c>
      <c r="Q12">
        <v>0</v>
      </c>
      <c r="R12">
        <v>0.51303149999999997</v>
      </c>
      <c r="S12">
        <v>3.3268300000000001E-2</v>
      </c>
      <c r="T12">
        <v>0.5</v>
      </c>
      <c r="U12">
        <v>4.4546799999999998</v>
      </c>
      <c r="V12">
        <v>0.19068189999999999</v>
      </c>
      <c r="W12">
        <v>0.49580990000000003</v>
      </c>
      <c r="X12">
        <v>5.6428890000000003</v>
      </c>
      <c r="Y12">
        <v>1.3715824000000001</v>
      </c>
      <c r="Z12">
        <v>0</v>
      </c>
      <c r="AA12">
        <v>0.48564079999999998</v>
      </c>
      <c r="AB12">
        <v>3.3268300000000001E-2</v>
      </c>
      <c r="AC12">
        <v>0.98440000000000005</v>
      </c>
      <c r="AD12">
        <v>1</v>
      </c>
      <c r="AE12">
        <v>0.94630000000000003</v>
      </c>
      <c r="AF12">
        <v>1</v>
      </c>
      <c r="AG12">
        <v>0.94679999999999997</v>
      </c>
      <c r="AH12">
        <v>-9</v>
      </c>
      <c r="AI12">
        <v>0.9466</v>
      </c>
      <c r="AJ12">
        <v>1</v>
      </c>
      <c r="AK12" t="str">
        <f>VLOOKUP(D12,Ref!$C$2:$D$56,2,FALSE)&amp;"_"&amp;E12&amp;RIGHT(B12,4)</f>
        <v>AZ_Pinal3002</v>
      </c>
    </row>
    <row r="13" spans="1:37" x14ac:dyDescent="0.25">
      <c r="A13" t="s">
        <v>36</v>
      </c>
      <c r="B13">
        <v>40213013</v>
      </c>
      <c r="C13" t="s">
        <v>37</v>
      </c>
      <c r="D13" t="s">
        <v>38</v>
      </c>
      <c r="E13" t="s">
        <v>43</v>
      </c>
      <c r="F13">
        <v>33.010530000000003</v>
      </c>
      <c r="G13">
        <v>-111.97205</v>
      </c>
      <c r="H13">
        <v>48083</v>
      </c>
      <c r="I13">
        <v>39.299999999999997</v>
      </c>
      <c r="J13">
        <v>39.1</v>
      </c>
      <c r="K13">
        <v>0.5</v>
      </c>
      <c r="L13">
        <v>3.6375427</v>
      </c>
      <c r="M13">
        <v>0.67159740000000001</v>
      </c>
      <c r="N13">
        <v>0.7362611</v>
      </c>
      <c r="O13">
        <v>31.057777399999999</v>
      </c>
      <c r="P13">
        <v>1.8525665</v>
      </c>
      <c r="Q13">
        <v>0.15780359999999999</v>
      </c>
      <c r="R13">
        <v>0.67296370000000005</v>
      </c>
      <c r="S13">
        <v>3.5705800000000003E-2</v>
      </c>
      <c r="T13">
        <v>0.5</v>
      </c>
      <c r="U13">
        <v>3.5628917000000002</v>
      </c>
      <c r="V13">
        <v>0.67159740000000001</v>
      </c>
      <c r="W13">
        <v>0.70746909999999996</v>
      </c>
      <c r="X13">
        <v>31.057777399999999</v>
      </c>
      <c r="Y13">
        <v>1.776475</v>
      </c>
      <c r="Z13">
        <v>0.15630450000000001</v>
      </c>
      <c r="AA13">
        <v>0.64567379999999996</v>
      </c>
      <c r="AB13">
        <v>3.5705800000000003E-2</v>
      </c>
      <c r="AC13">
        <v>0.97950000000000004</v>
      </c>
      <c r="AD13">
        <v>1</v>
      </c>
      <c r="AE13">
        <v>0.96089999999999998</v>
      </c>
      <c r="AF13">
        <v>1</v>
      </c>
      <c r="AG13">
        <v>0.95889999999999997</v>
      </c>
      <c r="AH13">
        <v>0.99050000000000005</v>
      </c>
      <c r="AI13">
        <v>0.95940000000000003</v>
      </c>
      <c r="AJ13">
        <v>1</v>
      </c>
      <c r="AK13" t="str">
        <f>VLOOKUP(D13,Ref!$C$2:$D$56,2,FALSE)&amp;"_"&amp;E13&amp;RIGHT(B13,4)</f>
        <v>AZ_Pinal3013</v>
      </c>
    </row>
    <row r="14" spans="1:37" x14ac:dyDescent="0.25">
      <c r="A14" t="s">
        <v>36</v>
      </c>
      <c r="B14">
        <v>40230004</v>
      </c>
      <c r="C14" t="s">
        <v>37</v>
      </c>
      <c r="D14" t="s">
        <v>38</v>
      </c>
      <c r="E14" t="s">
        <v>44</v>
      </c>
      <c r="F14">
        <v>31.337204</v>
      </c>
      <c r="G14">
        <v>-110.936718</v>
      </c>
      <c r="H14">
        <v>31088</v>
      </c>
      <c r="I14">
        <v>34.5</v>
      </c>
      <c r="J14">
        <v>34.200000000000003</v>
      </c>
      <c r="K14">
        <v>0.5</v>
      </c>
      <c r="L14">
        <v>5.2053951999999999</v>
      </c>
      <c r="M14">
        <v>0.27594089999999999</v>
      </c>
      <c r="N14">
        <v>0.36289159999999998</v>
      </c>
      <c r="O14">
        <v>26.875478699999999</v>
      </c>
      <c r="P14">
        <v>0.92292719999999995</v>
      </c>
      <c r="Q14">
        <v>6.9868E-2</v>
      </c>
      <c r="R14">
        <v>0.32649689999999998</v>
      </c>
      <c r="S14">
        <v>1.65568E-2</v>
      </c>
      <c r="T14">
        <v>0.5</v>
      </c>
      <c r="U14">
        <v>4.9418658999999998</v>
      </c>
      <c r="V14">
        <v>0.27594089999999999</v>
      </c>
      <c r="W14">
        <v>0.35910360000000002</v>
      </c>
      <c r="X14">
        <v>26.875478699999999</v>
      </c>
      <c r="Y14">
        <v>0.91622009999999998</v>
      </c>
      <c r="Z14">
        <v>6.5361199999999994E-2</v>
      </c>
      <c r="AA14">
        <v>0.32449159999999999</v>
      </c>
      <c r="AB14">
        <v>1.65568E-2</v>
      </c>
      <c r="AC14">
        <v>0.94940000000000002</v>
      </c>
      <c r="AD14">
        <v>1</v>
      </c>
      <c r="AE14">
        <v>0.98960000000000004</v>
      </c>
      <c r="AF14">
        <v>1</v>
      </c>
      <c r="AG14">
        <v>0.99270000000000003</v>
      </c>
      <c r="AH14">
        <v>0.9355</v>
      </c>
      <c r="AI14">
        <v>0.99390000000000001</v>
      </c>
      <c r="AJ14">
        <v>1</v>
      </c>
      <c r="AK14" t="str">
        <f>VLOOKUP(D14,Ref!$C$2:$D$56,2,FALSE)&amp;"_"&amp;E14&amp;RIGHT(B14,4)</f>
        <v>AZ_Santa Cruz0004</v>
      </c>
    </row>
    <row r="15" spans="1:37" x14ac:dyDescent="0.25">
      <c r="A15" t="s">
        <v>36</v>
      </c>
      <c r="B15">
        <v>40252002</v>
      </c>
      <c r="C15" t="s">
        <v>37</v>
      </c>
      <c r="D15" t="s">
        <v>38</v>
      </c>
      <c r="E15" t="s">
        <v>45</v>
      </c>
      <c r="F15">
        <v>34.594999999999999</v>
      </c>
      <c r="G15">
        <v>-112.331</v>
      </c>
      <c r="H15">
        <v>62082</v>
      </c>
      <c r="I15">
        <v>10.7</v>
      </c>
      <c r="J15">
        <v>10.6</v>
      </c>
      <c r="K15">
        <v>0.5</v>
      </c>
      <c r="L15">
        <v>4.7773700000000003</v>
      </c>
      <c r="M15">
        <v>0.42723909999999998</v>
      </c>
      <c r="N15">
        <v>0.37150290000000002</v>
      </c>
      <c r="O15">
        <v>3.1721854</v>
      </c>
      <c r="P15">
        <v>1.0496422000000001</v>
      </c>
      <c r="Q15">
        <v>5.9973499999999999E-2</v>
      </c>
      <c r="R15">
        <v>0.36229240000000001</v>
      </c>
      <c r="S15">
        <v>4.6460799999999997E-2</v>
      </c>
      <c r="T15">
        <v>0.5</v>
      </c>
      <c r="U15">
        <v>4.7338901</v>
      </c>
      <c r="V15">
        <v>0.42723909999999998</v>
      </c>
      <c r="W15">
        <v>0.36285390000000001</v>
      </c>
      <c r="X15">
        <v>3.1721854</v>
      </c>
      <c r="Y15">
        <v>1.0268344</v>
      </c>
      <c r="Z15">
        <v>5.79584E-2</v>
      </c>
      <c r="AA15">
        <v>0.35397879999999998</v>
      </c>
      <c r="AB15">
        <v>4.6460799999999997E-2</v>
      </c>
      <c r="AC15">
        <v>0.9909</v>
      </c>
      <c r="AD15">
        <v>1</v>
      </c>
      <c r="AE15">
        <v>0.97670000000000001</v>
      </c>
      <c r="AF15">
        <v>1</v>
      </c>
      <c r="AG15">
        <v>0.97829999999999995</v>
      </c>
      <c r="AH15">
        <v>0.96640000000000004</v>
      </c>
      <c r="AI15">
        <v>0.97709999999999997</v>
      </c>
      <c r="AJ15">
        <v>1</v>
      </c>
      <c r="AK15" t="str">
        <f>VLOOKUP(D15,Ref!$C$2:$D$56,2,FALSE)&amp;"_"&amp;E15&amp;RIGHT(B15,4)</f>
        <v>AZ_Yavapai2002</v>
      </c>
    </row>
    <row r="16" spans="1:37" x14ac:dyDescent="0.25">
      <c r="A16" t="s">
        <v>36</v>
      </c>
      <c r="B16">
        <v>51130002</v>
      </c>
      <c r="C16" t="s">
        <v>37</v>
      </c>
      <c r="D16" t="s">
        <v>46</v>
      </c>
      <c r="E16" t="s">
        <v>47</v>
      </c>
      <c r="F16">
        <v>34.583699000000003</v>
      </c>
      <c r="G16">
        <v>-94.226234000000005</v>
      </c>
      <c r="H16">
        <v>53220</v>
      </c>
      <c r="I16">
        <v>23.3</v>
      </c>
      <c r="J16">
        <v>23.1</v>
      </c>
      <c r="K16">
        <v>0.5</v>
      </c>
      <c r="L16">
        <v>2.0581369</v>
      </c>
      <c r="M16">
        <v>0.48168080000000002</v>
      </c>
      <c r="N16">
        <v>2.0393443000000002</v>
      </c>
      <c r="O16">
        <v>9.4315204999999995</v>
      </c>
      <c r="P16">
        <v>6.7441893000000004</v>
      </c>
      <c r="Q16">
        <v>0</v>
      </c>
      <c r="R16">
        <v>2.0889256</v>
      </c>
      <c r="S16">
        <v>6.4709999999999995E-4</v>
      </c>
      <c r="T16">
        <v>0.5</v>
      </c>
      <c r="U16">
        <v>1.9905969999999999</v>
      </c>
      <c r="V16">
        <v>0.48168080000000002</v>
      </c>
      <c r="W16">
        <v>2.0228335999999998</v>
      </c>
      <c r="X16">
        <v>9.4315204999999995</v>
      </c>
      <c r="Y16">
        <v>6.6897925999999996</v>
      </c>
      <c r="Z16">
        <v>0</v>
      </c>
      <c r="AA16">
        <v>2.0719352</v>
      </c>
      <c r="AB16">
        <v>6.4709999999999995E-4</v>
      </c>
      <c r="AC16">
        <v>0.96719999999999995</v>
      </c>
      <c r="AD16">
        <v>1</v>
      </c>
      <c r="AE16">
        <v>0.9919</v>
      </c>
      <c r="AF16">
        <v>1</v>
      </c>
      <c r="AG16">
        <v>0.9919</v>
      </c>
      <c r="AH16">
        <v>-9</v>
      </c>
      <c r="AI16">
        <v>0.9919</v>
      </c>
      <c r="AJ16">
        <v>1</v>
      </c>
      <c r="AK16" t="str">
        <f>VLOOKUP(D16,Ref!$C$2:$D$56,2,FALSE)&amp;"_"&amp;E16&amp;RIGHT(B16,4)</f>
        <v>AR_Polk0002</v>
      </c>
    </row>
    <row r="17" spans="1:37" x14ac:dyDescent="0.25">
      <c r="A17" t="s">
        <v>36</v>
      </c>
      <c r="B17">
        <v>51310008</v>
      </c>
      <c r="C17" t="s">
        <v>37</v>
      </c>
      <c r="D17" t="s">
        <v>46</v>
      </c>
      <c r="E17" t="s">
        <v>48</v>
      </c>
      <c r="F17">
        <v>35.389671999999997</v>
      </c>
      <c r="G17">
        <v>-94.424288000000004</v>
      </c>
      <c r="H17">
        <v>60218</v>
      </c>
      <c r="I17">
        <v>23.9</v>
      </c>
      <c r="J17">
        <v>23.8</v>
      </c>
      <c r="K17">
        <v>0.5</v>
      </c>
      <c r="L17">
        <v>1.2064264</v>
      </c>
      <c r="M17">
        <v>0.57891519999999996</v>
      </c>
      <c r="N17">
        <v>2.0633750000000002</v>
      </c>
      <c r="O17">
        <v>11.452441200000001</v>
      </c>
      <c r="P17">
        <v>5.4693451</v>
      </c>
      <c r="Q17">
        <v>0.89212170000000002</v>
      </c>
      <c r="R17">
        <v>1.7757400999999999</v>
      </c>
      <c r="S17">
        <v>6.0816000000000004E-3</v>
      </c>
      <c r="T17">
        <v>0.5</v>
      </c>
      <c r="U17">
        <v>1.1708692000000001</v>
      </c>
      <c r="V17">
        <v>0.57891519999999996</v>
      </c>
      <c r="W17">
        <v>2.0551602999999998</v>
      </c>
      <c r="X17">
        <v>11.452441200000001</v>
      </c>
      <c r="Y17">
        <v>5.4521569999999997</v>
      </c>
      <c r="Z17">
        <v>0.88291109999999995</v>
      </c>
      <c r="AA17">
        <v>1.7704769</v>
      </c>
      <c r="AB17">
        <v>6.0816000000000004E-3</v>
      </c>
      <c r="AC17">
        <v>0.97050000000000003</v>
      </c>
      <c r="AD17">
        <v>1</v>
      </c>
      <c r="AE17">
        <v>0.996</v>
      </c>
      <c r="AF17">
        <v>1</v>
      </c>
      <c r="AG17">
        <v>0.99690000000000001</v>
      </c>
      <c r="AH17">
        <v>0.98970000000000002</v>
      </c>
      <c r="AI17">
        <v>0.997</v>
      </c>
      <c r="AJ17">
        <v>1</v>
      </c>
      <c r="AK17" t="str">
        <f>VLOOKUP(D17,Ref!$C$2:$D$56,2,FALSE)&amp;"_"&amp;E17&amp;RIGHT(B17,4)</f>
        <v>AR_Sebastian0008</v>
      </c>
    </row>
    <row r="18" spans="1:37" x14ac:dyDescent="0.25">
      <c r="A18" t="s">
        <v>36</v>
      </c>
      <c r="B18">
        <v>51430005</v>
      </c>
      <c r="C18" t="s">
        <v>37</v>
      </c>
      <c r="D18" t="s">
        <v>46</v>
      </c>
      <c r="E18" t="s">
        <v>49</v>
      </c>
      <c r="F18">
        <v>36.179699999999997</v>
      </c>
      <c r="G18">
        <v>-94.116827000000001</v>
      </c>
      <c r="H18">
        <v>68220</v>
      </c>
      <c r="I18">
        <v>22.1</v>
      </c>
      <c r="J18">
        <v>22.1</v>
      </c>
      <c r="K18">
        <v>0.5</v>
      </c>
      <c r="L18">
        <v>0.71898019999999996</v>
      </c>
      <c r="M18">
        <v>0.5536375</v>
      </c>
      <c r="N18">
        <v>1.8791111</v>
      </c>
      <c r="O18">
        <v>11.666104300000001</v>
      </c>
      <c r="P18">
        <v>4.0682263000000001</v>
      </c>
      <c r="Q18">
        <v>1.4591113</v>
      </c>
      <c r="R18">
        <v>1.318616</v>
      </c>
      <c r="S18">
        <v>2.8773000000000002E-3</v>
      </c>
      <c r="T18">
        <v>0.5</v>
      </c>
      <c r="U18">
        <v>0.69640420000000003</v>
      </c>
      <c r="V18">
        <v>0.5536375</v>
      </c>
      <c r="W18">
        <v>1.8723105</v>
      </c>
      <c r="X18">
        <v>11.666104300000001</v>
      </c>
      <c r="Y18">
        <v>4.0629377</v>
      </c>
      <c r="Z18">
        <v>1.4421856</v>
      </c>
      <c r="AA18">
        <v>1.3183829</v>
      </c>
      <c r="AB18">
        <v>2.8773000000000002E-3</v>
      </c>
      <c r="AC18">
        <v>0.96860000000000002</v>
      </c>
      <c r="AD18">
        <v>1</v>
      </c>
      <c r="AE18">
        <v>0.99639999999999995</v>
      </c>
      <c r="AF18">
        <v>1</v>
      </c>
      <c r="AG18">
        <v>0.99870000000000003</v>
      </c>
      <c r="AH18">
        <v>0.98839999999999995</v>
      </c>
      <c r="AI18">
        <v>0.99980000000000002</v>
      </c>
      <c r="AJ18">
        <v>1</v>
      </c>
      <c r="AK18" t="str">
        <f>VLOOKUP(D18,Ref!$C$2:$D$56,2,FALSE)&amp;"_"&amp;E18&amp;RIGHT(B18,4)</f>
        <v>AR_Washington0005</v>
      </c>
    </row>
    <row r="19" spans="1:37" x14ac:dyDescent="0.25">
      <c r="A19" t="s">
        <v>36</v>
      </c>
      <c r="B19">
        <v>60010007</v>
      </c>
      <c r="C19" t="s">
        <v>37</v>
      </c>
      <c r="D19" t="s">
        <v>50</v>
      </c>
      <c r="E19" t="s">
        <v>51</v>
      </c>
      <c r="F19">
        <v>37.6875</v>
      </c>
      <c r="G19">
        <v>-121.7842</v>
      </c>
      <c r="H19">
        <v>106020</v>
      </c>
      <c r="I19">
        <v>38.5</v>
      </c>
      <c r="J19">
        <v>38.299999999999997</v>
      </c>
      <c r="K19">
        <v>0.5</v>
      </c>
      <c r="L19">
        <v>0.92888630000000005</v>
      </c>
      <c r="M19">
        <v>2.5117873999999998</v>
      </c>
      <c r="N19">
        <v>3.6740073999999998</v>
      </c>
      <c r="O19">
        <v>16.461957900000002</v>
      </c>
      <c r="P19">
        <v>1.9711699</v>
      </c>
      <c r="Q19">
        <v>10.161549600000001</v>
      </c>
      <c r="R19">
        <v>2.0312836000000001</v>
      </c>
      <c r="S19">
        <v>0.33713330000000002</v>
      </c>
      <c r="T19">
        <v>0.5</v>
      </c>
      <c r="U19">
        <v>0.92650690000000002</v>
      </c>
      <c r="V19">
        <v>2.5117873999999998</v>
      </c>
      <c r="W19">
        <v>3.6312497000000001</v>
      </c>
      <c r="X19">
        <v>16.461957900000002</v>
      </c>
      <c r="Y19">
        <v>1.8910844</v>
      </c>
      <c r="Z19">
        <v>10.1163177</v>
      </c>
      <c r="AA19">
        <v>2.0175879000000001</v>
      </c>
      <c r="AB19">
        <v>0.33713330000000002</v>
      </c>
      <c r="AC19">
        <v>0.99739999999999995</v>
      </c>
      <c r="AD19">
        <v>1</v>
      </c>
      <c r="AE19">
        <v>0.98839999999999995</v>
      </c>
      <c r="AF19">
        <v>1</v>
      </c>
      <c r="AG19">
        <v>0.95940000000000003</v>
      </c>
      <c r="AH19">
        <v>0.99550000000000005</v>
      </c>
      <c r="AI19">
        <v>0.99329999999999996</v>
      </c>
      <c r="AJ19">
        <v>1</v>
      </c>
      <c r="AK19" t="str">
        <f>VLOOKUP(D19,Ref!$C$2:$D$56,2,FALSE)&amp;"_"&amp;E19&amp;RIGHT(B19,4)</f>
        <v>CA_Alameda0007</v>
      </c>
    </row>
    <row r="20" spans="1:37" x14ac:dyDescent="0.25">
      <c r="A20" t="s">
        <v>36</v>
      </c>
      <c r="B20">
        <v>60010009</v>
      </c>
      <c r="C20" t="s">
        <v>37</v>
      </c>
      <c r="D20" t="s">
        <v>50</v>
      </c>
      <c r="E20" t="s">
        <v>51</v>
      </c>
      <c r="F20">
        <v>37.74306</v>
      </c>
      <c r="G20">
        <v>-122.16994</v>
      </c>
      <c r="H20">
        <v>107017</v>
      </c>
      <c r="I20">
        <v>24.1</v>
      </c>
      <c r="J20">
        <v>23.9</v>
      </c>
      <c r="K20">
        <v>0.5</v>
      </c>
      <c r="L20">
        <v>0.74573639999999997</v>
      </c>
      <c r="M20">
        <v>2.0372960999999998</v>
      </c>
      <c r="N20">
        <v>2.5229556999999998</v>
      </c>
      <c r="O20">
        <v>8.2339125000000006</v>
      </c>
      <c r="P20">
        <v>1.4883671000000001</v>
      </c>
      <c r="Q20">
        <v>6.8617262999999999</v>
      </c>
      <c r="R20">
        <v>1.3916424999999999</v>
      </c>
      <c r="S20">
        <v>0.31836399999999998</v>
      </c>
      <c r="T20">
        <v>0.5</v>
      </c>
      <c r="U20">
        <v>0.74491609999999997</v>
      </c>
      <c r="V20">
        <v>2.0372960999999998</v>
      </c>
      <c r="W20">
        <v>2.4872108000000002</v>
      </c>
      <c r="X20">
        <v>8.2339125000000006</v>
      </c>
      <c r="Y20">
        <v>1.4185627000000001</v>
      </c>
      <c r="Z20">
        <v>6.8246726999999998</v>
      </c>
      <c r="AA20">
        <v>1.3793838</v>
      </c>
      <c r="AB20">
        <v>0.31836399999999998</v>
      </c>
      <c r="AC20">
        <v>0.99890000000000001</v>
      </c>
      <c r="AD20">
        <v>1</v>
      </c>
      <c r="AE20">
        <v>0.98580000000000001</v>
      </c>
      <c r="AF20">
        <v>1</v>
      </c>
      <c r="AG20">
        <v>0.95309999999999995</v>
      </c>
      <c r="AH20">
        <v>0.99460000000000004</v>
      </c>
      <c r="AI20">
        <v>0.99119999999999997</v>
      </c>
      <c r="AJ20">
        <v>1</v>
      </c>
      <c r="AK20" t="str">
        <f>VLOOKUP(D20,Ref!$C$2:$D$56,2,FALSE)&amp;"_"&amp;E20&amp;RIGHT(B20,4)</f>
        <v>CA_Alameda0009</v>
      </c>
    </row>
    <row r="21" spans="1:37" x14ac:dyDescent="0.25">
      <c r="A21" t="s">
        <v>36</v>
      </c>
      <c r="B21">
        <v>60011001</v>
      </c>
      <c r="C21" t="s">
        <v>37</v>
      </c>
      <c r="D21" t="s">
        <v>50</v>
      </c>
      <c r="E21" t="s">
        <v>51</v>
      </c>
      <c r="F21">
        <v>37.535800000000002</v>
      </c>
      <c r="G21">
        <v>-121.9619</v>
      </c>
      <c r="H21">
        <v>105018</v>
      </c>
      <c r="I21">
        <v>34.200000000000003</v>
      </c>
      <c r="J21">
        <v>34</v>
      </c>
      <c r="K21">
        <v>0.5</v>
      </c>
      <c r="L21">
        <v>1.0295437999999999</v>
      </c>
      <c r="M21">
        <v>3.0129329999999999</v>
      </c>
      <c r="N21">
        <v>3.315455</v>
      </c>
      <c r="O21">
        <v>13.3850403</v>
      </c>
      <c r="P21">
        <v>2.0168051999999999</v>
      </c>
      <c r="Q21">
        <v>8.8943577000000005</v>
      </c>
      <c r="R21">
        <v>1.802332</v>
      </c>
      <c r="S21">
        <v>0.32686809999999999</v>
      </c>
      <c r="T21">
        <v>0.5</v>
      </c>
      <c r="U21">
        <v>1.0276765000000001</v>
      </c>
      <c r="V21">
        <v>3.0129329999999999</v>
      </c>
      <c r="W21">
        <v>3.2639364999999998</v>
      </c>
      <c r="X21">
        <v>13.3850403</v>
      </c>
      <c r="Y21">
        <v>1.9071887999999999</v>
      </c>
      <c r="Z21">
        <v>8.8555230999999992</v>
      </c>
      <c r="AA21">
        <v>1.7874817000000001</v>
      </c>
      <c r="AB21">
        <v>0.32686809999999999</v>
      </c>
      <c r="AC21">
        <v>0.99819999999999998</v>
      </c>
      <c r="AD21">
        <v>1</v>
      </c>
      <c r="AE21">
        <v>0.98450000000000004</v>
      </c>
      <c r="AF21">
        <v>1</v>
      </c>
      <c r="AG21">
        <v>0.9456</v>
      </c>
      <c r="AH21">
        <v>0.99560000000000004</v>
      </c>
      <c r="AI21">
        <v>0.99180000000000001</v>
      </c>
      <c r="AJ21">
        <v>1</v>
      </c>
      <c r="AK21" t="str">
        <f>VLOOKUP(D21,Ref!$C$2:$D$56,2,FALSE)&amp;"_"&amp;E21&amp;RIGHT(B21,4)</f>
        <v>CA_Alameda1001</v>
      </c>
    </row>
    <row r="22" spans="1:37" x14ac:dyDescent="0.25">
      <c r="A22" t="s">
        <v>36</v>
      </c>
      <c r="B22">
        <v>60070002</v>
      </c>
      <c r="C22" t="s">
        <v>37</v>
      </c>
      <c r="D22" t="s">
        <v>50</v>
      </c>
      <c r="E22" t="s">
        <v>52</v>
      </c>
      <c r="F22">
        <v>39.7575</v>
      </c>
      <c r="G22">
        <v>-121.84222200000001</v>
      </c>
      <c r="H22">
        <v>124025</v>
      </c>
      <c r="I22">
        <v>59.4</v>
      </c>
      <c r="J22">
        <v>59.2</v>
      </c>
      <c r="K22">
        <v>0.5</v>
      </c>
      <c r="L22">
        <v>5.3603911000000002</v>
      </c>
      <c r="M22">
        <v>3.1374787999999998</v>
      </c>
      <c r="N22">
        <v>2.602824</v>
      </c>
      <c r="O22">
        <v>37.057537099999998</v>
      </c>
      <c r="P22">
        <v>6.4737977999999998</v>
      </c>
      <c r="Q22">
        <v>1.1040934</v>
      </c>
      <c r="R22">
        <v>2.4128234000000002</v>
      </c>
      <c r="S22">
        <v>0.83994539999999995</v>
      </c>
      <c r="T22">
        <v>0.5</v>
      </c>
      <c r="U22">
        <v>5.3416562000000001</v>
      </c>
      <c r="V22">
        <v>3.1374787999999998</v>
      </c>
      <c r="W22">
        <v>2.5584948000000001</v>
      </c>
      <c r="X22">
        <v>37.057537099999998</v>
      </c>
      <c r="Y22">
        <v>6.3542303999999996</v>
      </c>
      <c r="Z22">
        <v>1.0963959000000001</v>
      </c>
      <c r="AA22">
        <v>2.3691857000000001</v>
      </c>
      <c r="AB22">
        <v>0.83994539999999995</v>
      </c>
      <c r="AC22">
        <v>0.99650000000000005</v>
      </c>
      <c r="AD22">
        <v>1</v>
      </c>
      <c r="AE22">
        <v>0.98299999999999998</v>
      </c>
      <c r="AF22">
        <v>1</v>
      </c>
      <c r="AG22">
        <v>0.98150000000000004</v>
      </c>
      <c r="AH22">
        <v>0.99299999999999999</v>
      </c>
      <c r="AI22">
        <v>0.9819</v>
      </c>
      <c r="AJ22">
        <v>1</v>
      </c>
      <c r="AK22" t="str">
        <f>VLOOKUP(D22,Ref!$C$2:$D$56,2,FALSE)&amp;"_"&amp;E22&amp;RIGHT(B22,4)</f>
        <v>CA_Butte0002</v>
      </c>
    </row>
    <row r="23" spans="1:37" x14ac:dyDescent="0.25">
      <c r="A23" t="s">
        <v>36</v>
      </c>
      <c r="B23">
        <v>60090001</v>
      </c>
      <c r="C23" t="s">
        <v>37</v>
      </c>
      <c r="D23" t="s">
        <v>50</v>
      </c>
      <c r="E23" t="s">
        <v>53</v>
      </c>
      <c r="F23">
        <v>38.201943999999997</v>
      </c>
      <c r="G23">
        <v>-120.680556</v>
      </c>
      <c r="H23">
        <v>108029</v>
      </c>
      <c r="I23">
        <v>27.9</v>
      </c>
      <c r="J23">
        <v>27.7</v>
      </c>
      <c r="K23">
        <v>0.5</v>
      </c>
      <c r="L23">
        <v>1.4825056000000001</v>
      </c>
      <c r="M23">
        <v>1.3116776999999999</v>
      </c>
      <c r="N23">
        <v>1.5835172</v>
      </c>
      <c r="O23">
        <v>15.718930200000001</v>
      </c>
      <c r="P23">
        <v>2.9398396</v>
      </c>
      <c r="Q23">
        <v>2.4487513999999999</v>
      </c>
      <c r="R23">
        <v>1.1761121999999999</v>
      </c>
      <c r="S23">
        <v>0.783107</v>
      </c>
      <c r="T23">
        <v>0.5</v>
      </c>
      <c r="U23">
        <v>1.3614112</v>
      </c>
      <c r="V23">
        <v>1.3281139</v>
      </c>
      <c r="W23">
        <v>1.6346921999999999</v>
      </c>
      <c r="X23">
        <v>15.3768969</v>
      </c>
      <c r="Y23">
        <v>2.6434042</v>
      </c>
      <c r="Z23">
        <v>2.9562179999999998</v>
      </c>
      <c r="AA23">
        <v>1.1568145000000001</v>
      </c>
      <c r="AB23">
        <v>0.76963570000000003</v>
      </c>
      <c r="AC23">
        <v>0.91830000000000001</v>
      </c>
      <c r="AD23">
        <v>1.0125</v>
      </c>
      <c r="AE23">
        <v>1.0323</v>
      </c>
      <c r="AF23">
        <v>0.97819999999999996</v>
      </c>
      <c r="AG23">
        <v>0.8992</v>
      </c>
      <c r="AH23">
        <v>1.2072000000000001</v>
      </c>
      <c r="AI23">
        <v>0.98360000000000003</v>
      </c>
      <c r="AJ23">
        <v>0.98280000000000001</v>
      </c>
      <c r="AK23" t="str">
        <f>VLOOKUP(D23,Ref!$C$2:$D$56,2,FALSE)&amp;"_"&amp;E23&amp;RIGHT(B23,4)</f>
        <v>CA_Calaveras0001</v>
      </c>
    </row>
    <row r="24" spans="1:37" x14ac:dyDescent="0.25">
      <c r="A24" t="s">
        <v>36</v>
      </c>
      <c r="B24">
        <v>60130002</v>
      </c>
      <c r="C24" t="s">
        <v>37</v>
      </c>
      <c r="D24" t="s">
        <v>50</v>
      </c>
      <c r="E24" t="s">
        <v>54</v>
      </c>
      <c r="F24">
        <v>37.936</v>
      </c>
      <c r="G24">
        <v>-122.0262</v>
      </c>
      <c r="H24">
        <v>108019</v>
      </c>
      <c r="I24">
        <v>33.700000000000003</v>
      </c>
      <c r="J24">
        <v>33.5</v>
      </c>
      <c r="K24">
        <v>0.5</v>
      </c>
      <c r="L24">
        <v>0.75928910000000005</v>
      </c>
      <c r="M24">
        <v>1.8507910999999999</v>
      </c>
      <c r="N24">
        <v>3.4636635999999998</v>
      </c>
      <c r="O24">
        <v>13.395010900000001</v>
      </c>
      <c r="P24">
        <v>1.8996074999999999</v>
      </c>
      <c r="Q24">
        <v>9.5198803000000005</v>
      </c>
      <c r="R24">
        <v>1.9055443999999999</v>
      </c>
      <c r="S24">
        <v>0.40621079999999998</v>
      </c>
      <c r="T24">
        <v>0.5</v>
      </c>
      <c r="U24">
        <v>0.75761959999999995</v>
      </c>
      <c r="V24">
        <v>1.8507910999999999</v>
      </c>
      <c r="W24">
        <v>3.4246998</v>
      </c>
      <c r="X24">
        <v>13.395010900000001</v>
      </c>
      <c r="Y24">
        <v>1.8259247999999999</v>
      </c>
      <c r="Z24">
        <v>9.4797505999999991</v>
      </c>
      <c r="AA24">
        <v>1.8932420000000001</v>
      </c>
      <c r="AB24">
        <v>0.40621079999999998</v>
      </c>
      <c r="AC24">
        <v>0.99780000000000002</v>
      </c>
      <c r="AD24">
        <v>1</v>
      </c>
      <c r="AE24">
        <v>0.98880000000000001</v>
      </c>
      <c r="AF24">
        <v>1</v>
      </c>
      <c r="AG24">
        <v>0.96120000000000005</v>
      </c>
      <c r="AH24">
        <v>0.99580000000000002</v>
      </c>
      <c r="AI24">
        <v>0.99350000000000005</v>
      </c>
      <c r="AJ24">
        <v>1</v>
      </c>
      <c r="AK24" t="str">
        <f>VLOOKUP(D24,Ref!$C$2:$D$56,2,FALSE)&amp;"_"&amp;E24&amp;RIGHT(B24,4)</f>
        <v>CA_Contra Costa0002</v>
      </c>
    </row>
    <row r="25" spans="1:37" x14ac:dyDescent="0.25">
      <c r="A25" t="s">
        <v>36</v>
      </c>
      <c r="B25">
        <v>60190008</v>
      </c>
      <c r="C25" t="s">
        <v>37</v>
      </c>
      <c r="D25" t="s">
        <v>50</v>
      </c>
      <c r="E25" t="s">
        <v>55</v>
      </c>
      <c r="F25">
        <v>36.781388999999997</v>
      </c>
      <c r="G25">
        <v>-119.772222</v>
      </c>
      <c r="H25">
        <v>94032</v>
      </c>
      <c r="I25">
        <v>57.5</v>
      </c>
      <c r="J25">
        <v>57.3</v>
      </c>
      <c r="K25">
        <v>0.5</v>
      </c>
      <c r="L25">
        <v>0.69867820000000003</v>
      </c>
      <c r="M25">
        <v>2.0337977</v>
      </c>
      <c r="N25">
        <v>6.8188943999999996</v>
      </c>
      <c r="O25">
        <v>20.202300999999999</v>
      </c>
      <c r="P25">
        <v>2.3093259000000002</v>
      </c>
      <c r="Q25">
        <v>20.530481300000002</v>
      </c>
      <c r="R25">
        <v>3.9857874</v>
      </c>
      <c r="S25">
        <v>0.43184430000000001</v>
      </c>
      <c r="T25">
        <v>0.5</v>
      </c>
      <c r="U25">
        <v>0.69082710000000003</v>
      </c>
      <c r="V25">
        <v>1.9519351</v>
      </c>
      <c r="W25">
        <v>6.8594875000000002</v>
      </c>
      <c r="X25">
        <v>19.908187900000001</v>
      </c>
      <c r="Y25">
        <v>2.3275709</v>
      </c>
      <c r="Z25">
        <v>20.643615700000002</v>
      </c>
      <c r="AA25">
        <v>4.0079064000000004</v>
      </c>
      <c r="AB25">
        <v>0.4147786</v>
      </c>
      <c r="AC25">
        <v>0.98880000000000001</v>
      </c>
      <c r="AD25">
        <v>0.9597</v>
      </c>
      <c r="AE25">
        <v>1.006</v>
      </c>
      <c r="AF25">
        <v>0.98540000000000005</v>
      </c>
      <c r="AG25">
        <v>1.0079</v>
      </c>
      <c r="AH25">
        <v>1.0055000000000001</v>
      </c>
      <c r="AI25">
        <v>1.0055000000000001</v>
      </c>
      <c r="AJ25">
        <v>0.96050000000000002</v>
      </c>
      <c r="AK25" t="str">
        <f>VLOOKUP(D25,Ref!$C$2:$D$56,2,FALSE)&amp;"_"&amp;E25&amp;RIGHT(B25,4)</f>
        <v>CA_Fresno0008</v>
      </c>
    </row>
    <row r="26" spans="1:37" x14ac:dyDescent="0.25">
      <c r="A26" t="s">
        <v>36</v>
      </c>
      <c r="B26">
        <v>60195001</v>
      </c>
      <c r="C26" t="s">
        <v>37</v>
      </c>
      <c r="D26" t="s">
        <v>50</v>
      </c>
      <c r="E26" t="s">
        <v>55</v>
      </c>
      <c r="F26">
        <v>36.819167</v>
      </c>
      <c r="G26">
        <v>-119.71638900000001</v>
      </c>
      <c r="H26">
        <v>94033</v>
      </c>
      <c r="I26">
        <v>52.7</v>
      </c>
      <c r="J26">
        <v>52.5</v>
      </c>
      <c r="K26">
        <v>0.5</v>
      </c>
      <c r="L26">
        <v>0.71236069999999996</v>
      </c>
      <c r="M26">
        <v>2.0669167000000002</v>
      </c>
      <c r="N26">
        <v>6.5355682000000002</v>
      </c>
      <c r="O26">
        <v>16.720733599999999</v>
      </c>
      <c r="P26">
        <v>2.1924693999999998</v>
      </c>
      <c r="Q26">
        <v>19.709915200000001</v>
      </c>
      <c r="R26">
        <v>3.8252397</v>
      </c>
      <c r="S26">
        <v>0.43679820000000003</v>
      </c>
      <c r="T26">
        <v>0.5</v>
      </c>
      <c r="U26">
        <v>0.71105949999999996</v>
      </c>
      <c r="V26">
        <v>2.0669167000000002</v>
      </c>
      <c r="W26">
        <v>6.4943447000000001</v>
      </c>
      <c r="X26">
        <v>16.720733599999999</v>
      </c>
      <c r="Y26">
        <v>2.1594443000000001</v>
      </c>
      <c r="Z26">
        <v>19.6103916</v>
      </c>
      <c r="AA26">
        <v>3.8044349999999998</v>
      </c>
      <c r="AB26">
        <v>0.43679820000000003</v>
      </c>
      <c r="AC26">
        <v>0.99819999999999998</v>
      </c>
      <c r="AD26">
        <v>1</v>
      </c>
      <c r="AE26">
        <v>0.99370000000000003</v>
      </c>
      <c r="AF26">
        <v>1</v>
      </c>
      <c r="AG26">
        <v>0.9849</v>
      </c>
      <c r="AH26">
        <v>0.995</v>
      </c>
      <c r="AI26">
        <v>0.99460000000000004</v>
      </c>
      <c r="AJ26">
        <v>1</v>
      </c>
      <c r="AK26" t="str">
        <f>VLOOKUP(D26,Ref!$C$2:$D$56,2,FALSE)&amp;"_"&amp;E26&amp;RIGHT(B26,4)</f>
        <v>CA_Fresno5001</v>
      </c>
    </row>
    <row r="27" spans="1:37" x14ac:dyDescent="0.25">
      <c r="A27" t="s">
        <v>36</v>
      </c>
      <c r="B27">
        <v>60195025</v>
      </c>
      <c r="C27" t="s">
        <v>37</v>
      </c>
      <c r="D27" t="s">
        <v>50</v>
      </c>
      <c r="E27" t="s">
        <v>55</v>
      </c>
      <c r="F27">
        <v>36.727083</v>
      </c>
      <c r="G27">
        <v>-119.732056</v>
      </c>
      <c r="H27">
        <v>93032</v>
      </c>
      <c r="I27">
        <v>51.6</v>
      </c>
      <c r="J27">
        <v>51.4</v>
      </c>
      <c r="K27">
        <v>0.5</v>
      </c>
      <c r="L27">
        <v>0.7221784</v>
      </c>
      <c r="M27">
        <v>2.3614451999999999</v>
      </c>
      <c r="N27">
        <v>6.0940199000000002</v>
      </c>
      <c r="O27">
        <v>17.3938351</v>
      </c>
      <c r="P27">
        <v>1.9079062</v>
      </c>
      <c r="Q27">
        <v>18.5720329</v>
      </c>
      <c r="R27">
        <v>3.5949515999999999</v>
      </c>
      <c r="S27">
        <v>0.49807580000000001</v>
      </c>
      <c r="T27">
        <v>0.5</v>
      </c>
      <c r="U27">
        <v>0.72006800000000004</v>
      </c>
      <c r="V27">
        <v>2.3614451999999999</v>
      </c>
      <c r="W27">
        <v>6.0545654000000004</v>
      </c>
      <c r="X27">
        <v>17.3938351</v>
      </c>
      <c r="Y27">
        <v>1.8842219</v>
      </c>
      <c r="Z27">
        <v>18.4663754</v>
      </c>
      <c r="AA27">
        <v>3.5736007999999999</v>
      </c>
      <c r="AB27">
        <v>0.49807580000000001</v>
      </c>
      <c r="AC27">
        <v>0.99709999999999999</v>
      </c>
      <c r="AD27">
        <v>1</v>
      </c>
      <c r="AE27">
        <v>0.99350000000000005</v>
      </c>
      <c r="AF27">
        <v>1</v>
      </c>
      <c r="AG27">
        <v>0.98760000000000003</v>
      </c>
      <c r="AH27">
        <v>0.99429999999999996</v>
      </c>
      <c r="AI27">
        <v>0.99409999999999998</v>
      </c>
      <c r="AJ27">
        <v>1</v>
      </c>
      <c r="AK27" t="str">
        <f>VLOOKUP(D27,Ref!$C$2:$D$56,2,FALSE)&amp;"_"&amp;E27&amp;RIGHT(B27,4)</f>
        <v>CA_Fresno5025</v>
      </c>
    </row>
    <row r="28" spans="1:37" x14ac:dyDescent="0.25">
      <c r="A28" t="s">
        <v>36</v>
      </c>
      <c r="B28">
        <v>60231002</v>
      </c>
      <c r="C28" t="s">
        <v>37</v>
      </c>
      <c r="D28" t="s">
        <v>50</v>
      </c>
      <c r="E28" t="s">
        <v>56</v>
      </c>
      <c r="F28">
        <v>40.801665999999997</v>
      </c>
      <c r="G28">
        <v>-124.16194400000001</v>
      </c>
      <c r="H28">
        <v>138012</v>
      </c>
      <c r="I28">
        <v>23.1</v>
      </c>
      <c r="J28">
        <v>22.8</v>
      </c>
      <c r="K28">
        <v>0.5</v>
      </c>
      <c r="L28">
        <v>0.80126509999999995</v>
      </c>
      <c r="M28">
        <v>1.1853777999999999</v>
      </c>
      <c r="N28">
        <v>0.4254231</v>
      </c>
      <c r="O28">
        <v>18.124445000000001</v>
      </c>
      <c r="P28">
        <v>1.1108370999999999</v>
      </c>
      <c r="Q28">
        <v>0.53100820000000004</v>
      </c>
      <c r="R28">
        <v>0.27589360000000002</v>
      </c>
      <c r="S28">
        <v>0.20130580000000001</v>
      </c>
      <c r="T28">
        <v>0.5</v>
      </c>
      <c r="U28">
        <v>0.79886080000000004</v>
      </c>
      <c r="V28">
        <v>1.1853777999999999</v>
      </c>
      <c r="W28">
        <v>0.36556729999999998</v>
      </c>
      <c r="X28">
        <v>18.124445000000001</v>
      </c>
      <c r="Y28">
        <v>0.87252649999999998</v>
      </c>
      <c r="Z28">
        <v>0.52561829999999998</v>
      </c>
      <c r="AA28">
        <v>0.23277500000000001</v>
      </c>
      <c r="AB28">
        <v>0.20130580000000001</v>
      </c>
      <c r="AC28">
        <v>0.997</v>
      </c>
      <c r="AD28">
        <v>1</v>
      </c>
      <c r="AE28">
        <v>0.85929999999999995</v>
      </c>
      <c r="AF28">
        <v>1</v>
      </c>
      <c r="AG28">
        <v>0.78549999999999998</v>
      </c>
      <c r="AH28">
        <v>0.98980000000000001</v>
      </c>
      <c r="AI28">
        <v>0.84370000000000001</v>
      </c>
      <c r="AJ28">
        <v>1</v>
      </c>
      <c r="AK28" t="str">
        <f>VLOOKUP(D28,Ref!$C$2:$D$56,2,FALSE)&amp;"_"&amp;E28&amp;RIGHT(B28,4)</f>
        <v>CA_Humboldt1002</v>
      </c>
    </row>
    <row r="29" spans="1:37" x14ac:dyDescent="0.25">
      <c r="A29" t="s">
        <v>36</v>
      </c>
      <c r="B29">
        <v>60231004</v>
      </c>
      <c r="C29" t="s">
        <v>37</v>
      </c>
      <c r="D29" t="s">
        <v>50</v>
      </c>
      <c r="E29" t="s">
        <v>56</v>
      </c>
      <c r="F29">
        <v>40.776944</v>
      </c>
      <c r="G29">
        <v>-124.17749999999999</v>
      </c>
      <c r="H29">
        <v>138012</v>
      </c>
      <c r="I29">
        <v>24.3</v>
      </c>
      <c r="J29">
        <v>24</v>
      </c>
      <c r="K29">
        <v>0.5</v>
      </c>
      <c r="L29">
        <v>0.9494956</v>
      </c>
      <c r="M29">
        <v>1.0713607999999999</v>
      </c>
      <c r="N29">
        <v>0.45489499999999999</v>
      </c>
      <c r="O29">
        <v>19.079999900000001</v>
      </c>
      <c r="P29">
        <v>1.1566242</v>
      </c>
      <c r="Q29">
        <v>0.59459629999999997</v>
      </c>
      <c r="R29">
        <v>0.29357220000000001</v>
      </c>
      <c r="S29">
        <v>0.24945600000000001</v>
      </c>
      <c r="T29">
        <v>0.5</v>
      </c>
      <c r="U29">
        <v>0.94764879999999996</v>
      </c>
      <c r="V29">
        <v>1.0713607999999999</v>
      </c>
      <c r="W29">
        <v>0.39585680000000001</v>
      </c>
      <c r="X29">
        <v>19.079999900000001</v>
      </c>
      <c r="Y29">
        <v>0.92245820000000001</v>
      </c>
      <c r="Z29">
        <v>0.58852939999999998</v>
      </c>
      <c r="AA29">
        <v>0.25131369999999997</v>
      </c>
      <c r="AB29">
        <v>0.24945600000000001</v>
      </c>
      <c r="AC29">
        <v>0.99809999999999999</v>
      </c>
      <c r="AD29">
        <v>1</v>
      </c>
      <c r="AE29">
        <v>0.87019999999999997</v>
      </c>
      <c r="AF29">
        <v>1</v>
      </c>
      <c r="AG29">
        <v>0.79749999999999999</v>
      </c>
      <c r="AH29">
        <v>0.98980000000000001</v>
      </c>
      <c r="AI29">
        <v>0.85609999999999997</v>
      </c>
      <c r="AJ29">
        <v>1</v>
      </c>
      <c r="AK29" t="str">
        <f>VLOOKUP(D29,Ref!$C$2:$D$56,2,FALSE)&amp;"_"&amp;E29&amp;RIGHT(B29,4)</f>
        <v>CA_Humboldt1004</v>
      </c>
    </row>
    <row r="30" spans="1:37" x14ac:dyDescent="0.25">
      <c r="A30" t="s">
        <v>36</v>
      </c>
      <c r="B30">
        <v>60250005</v>
      </c>
      <c r="C30" t="s">
        <v>37</v>
      </c>
      <c r="D30" t="s">
        <v>50</v>
      </c>
      <c r="E30" t="s">
        <v>57</v>
      </c>
      <c r="F30">
        <v>32.676110999999999</v>
      </c>
      <c r="G30">
        <v>-115.483333</v>
      </c>
      <c r="H30">
        <v>50055</v>
      </c>
      <c r="I30">
        <v>36.1</v>
      </c>
      <c r="J30">
        <v>36</v>
      </c>
      <c r="K30">
        <v>0.5</v>
      </c>
      <c r="L30">
        <v>3.2431516999999999</v>
      </c>
      <c r="M30">
        <v>1.7834166</v>
      </c>
      <c r="N30">
        <v>1.0006875</v>
      </c>
      <c r="O30">
        <v>22.3039761</v>
      </c>
      <c r="P30">
        <v>0.96763449999999995</v>
      </c>
      <c r="Q30">
        <v>2.1993968000000002</v>
      </c>
      <c r="R30">
        <v>0.48282380000000003</v>
      </c>
      <c r="S30">
        <v>3.6855779000000002</v>
      </c>
      <c r="T30">
        <v>0.5</v>
      </c>
      <c r="U30">
        <v>3.1586713999999998</v>
      </c>
      <c r="V30">
        <v>1.7834166</v>
      </c>
      <c r="W30">
        <v>0.98452260000000003</v>
      </c>
      <c r="X30">
        <v>22.3039761</v>
      </c>
      <c r="Y30">
        <v>0.95134160000000001</v>
      </c>
      <c r="Z30">
        <v>2.1647224</v>
      </c>
      <c r="AA30">
        <v>0.4752304</v>
      </c>
      <c r="AB30">
        <v>3.6855779000000002</v>
      </c>
      <c r="AC30">
        <v>0.97399999999999998</v>
      </c>
      <c r="AD30">
        <v>1</v>
      </c>
      <c r="AE30">
        <v>0.98380000000000001</v>
      </c>
      <c r="AF30">
        <v>1</v>
      </c>
      <c r="AG30">
        <v>0.98319999999999996</v>
      </c>
      <c r="AH30">
        <v>0.98419999999999996</v>
      </c>
      <c r="AI30">
        <v>0.98429999999999995</v>
      </c>
      <c r="AJ30">
        <v>1</v>
      </c>
      <c r="AK30" t="str">
        <f>VLOOKUP(D30,Ref!$C$2:$D$56,2,FALSE)&amp;"_"&amp;E30&amp;RIGHT(B30,4)</f>
        <v>CA_Imperial0005</v>
      </c>
    </row>
    <row r="31" spans="1:37" x14ac:dyDescent="0.25">
      <c r="A31" t="s">
        <v>36</v>
      </c>
      <c r="B31">
        <v>60250007</v>
      </c>
      <c r="C31" t="s">
        <v>37</v>
      </c>
      <c r="D31" t="s">
        <v>50</v>
      </c>
      <c r="E31" t="s">
        <v>57</v>
      </c>
      <c r="F31">
        <v>32.978349999999999</v>
      </c>
      <c r="G31">
        <v>-115.53829</v>
      </c>
      <c r="H31">
        <v>52055</v>
      </c>
      <c r="I31">
        <v>19.5</v>
      </c>
      <c r="J31">
        <v>19.3</v>
      </c>
      <c r="K31">
        <v>0.5</v>
      </c>
      <c r="L31">
        <v>4.2120651999999996</v>
      </c>
      <c r="M31">
        <v>1.0903651999999999</v>
      </c>
      <c r="N31">
        <v>0.87488730000000003</v>
      </c>
      <c r="O31">
        <v>8.1899166000000001</v>
      </c>
      <c r="P31">
        <v>1.4315438</v>
      </c>
      <c r="Q31">
        <v>1.3926059</v>
      </c>
      <c r="R31">
        <v>0.56668989999999997</v>
      </c>
      <c r="S31">
        <v>1.2752600999999999</v>
      </c>
      <c r="T31">
        <v>0.5</v>
      </c>
      <c r="U31">
        <v>4.0883254999999998</v>
      </c>
      <c r="V31">
        <v>1.0903651999999999</v>
      </c>
      <c r="W31">
        <v>0.85249359999999996</v>
      </c>
      <c r="X31">
        <v>8.1899166000000001</v>
      </c>
      <c r="Y31">
        <v>1.3816108</v>
      </c>
      <c r="Z31">
        <v>1.3733880999999999</v>
      </c>
      <c r="AA31">
        <v>0.55319430000000003</v>
      </c>
      <c r="AB31">
        <v>1.2752600999999999</v>
      </c>
      <c r="AC31">
        <v>0.97060000000000002</v>
      </c>
      <c r="AD31">
        <v>1</v>
      </c>
      <c r="AE31">
        <v>0.97440000000000004</v>
      </c>
      <c r="AF31">
        <v>1</v>
      </c>
      <c r="AG31">
        <v>0.96509999999999996</v>
      </c>
      <c r="AH31">
        <v>0.98619999999999997</v>
      </c>
      <c r="AI31">
        <v>0.97619999999999996</v>
      </c>
      <c r="AJ31">
        <v>1</v>
      </c>
      <c r="AK31" t="str">
        <f>VLOOKUP(D31,Ref!$C$2:$D$56,2,FALSE)&amp;"_"&amp;E31&amp;RIGHT(B31,4)</f>
        <v>CA_Imperial0007</v>
      </c>
    </row>
    <row r="32" spans="1:37" x14ac:dyDescent="0.25">
      <c r="A32" t="s">
        <v>36</v>
      </c>
      <c r="B32">
        <v>60251003</v>
      </c>
      <c r="C32" t="s">
        <v>37</v>
      </c>
      <c r="D32" t="s">
        <v>50</v>
      </c>
      <c r="E32" t="s">
        <v>57</v>
      </c>
      <c r="F32">
        <v>32.791666999999997</v>
      </c>
      <c r="G32">
        <v>-115.561667</v>
      </c>
      <c r="H32">
        <v>51055</v>
      </c>
      <c r="I32">
        <v>18.100000000000001</v>
      </c>
      <c r="J32">
        <v>17.899999999999999</v>
      </c>
      <c r="K32">
        <v>0.5</v>
      </c>
      <c r="L32">
        <v>4.9429249999999998</v>
      </c>
      <c r="M32">
        <v>0.65253570000000005</v>
      </c>
      <c r="N32">
        <v>0.56818230000000003</v>
      </c>
      <c r="O32">
        <v>8.3090390999999997</v>
      </c>
      <c r="P32">
        <v>1.4518244</v>
      </c>
      <c r="Q32">
        <v>0.44651980000000002</v>
      </c>
      <c r="R32">
        <v>0.46151229999999999</v>
      </c>
      <c r="S32">
        <v>0.8563499</v>
      </c>
      <c r="T32">
        <v>0.5</v>
      </c>
      <c r="U32">
        <v>4.7905898000000002</v>
      </c>
      <c r="V32">
        <v>0.65253570000000005</v>
      </c>
      <c r="W32">
        <v>0.55521489999999996</v>
      </c>
      <c r="X32">
        <v>8.3090390999999997</v>
      </c>
      <c r="Y32">
        <v>1.414971</v>
      </c>
      <c r="Z32">
        <v>0.44041740000000001</v>
      </c>
      <c r="AA32">
        <v>0.45089649999999998</v>
      </c>
      <c r="AB32">
        <v>0.8563499</v>
      </c>
      <c r="AC32">
        <v>0.96919999999999995</v>
      </c>
      <c r="AD32">
        <v>1</v>
      </c>
      <c r="AE32">
        <v>0.97719999999999996</v>
      </c>
      <c r="AF32">
        <v>1</v>
      </c>
      <c r="AG32">
        <v>0.97460000000000002</v>
      </c>
      <c r="AH32">
        <v>0.98629999999999995</v>
      </c>
      <c r="AI32">
        <v>0.97699999999999998</v>
      </c>
      <c r="AJ32">
        <v>1</v>
      </c>
      <c r="AK32" t="str">
        <f>VLOOKUP(D32,Ref!$C$2:$D$56,2,FALSE)&amp;"_"&amp;E32&amp;RIGHT(B32,4)</f>
        <v>CA_Imperial1003</v>
      </c>
    </row>
    <row r="33" spans="1:37" x14ac:dyDescent="0.25">
      <c r="A33" t="s">
        <v>36</v>
      </c>
      <c r="B33">
        <v>60271003</v>
      </c>
      <c r="C33" t="s">
        <v>37</v>
      </c>
      <c r="D33" t="s">
        <v>50</v>
      </c>
      <c r="E33" t="s">
        <v>58</v>
      </c>
      <c r="F33">
        <v>36.487777999999999</v>
      </c>
      <c r="G33">
        <v>-117.87055599999999</v>
      </c>
      <c r="H33">
        <v>88045</v>
      </c>
      <c r="I33">
        <v>37.1</v>
      </c>
      <c r="J33">
        <v>37</v>
      </c>
      <c r="K33">
        <v>0.5</v>
      </c>
      <c r="L33">
        <v>4.2006974000000001</v>
      </c>
      <c r="M33">
        <v>0.92520369999999996</v>
      </c>
      <c r="N33">
        <v>1.4433125</v>
      </c>
      <c r="O33">
        <v>24.540744799999999</v>
      </c>
      <c r="P33">
        <v>2.8962808</v>
      </c>
      <c r="Q33">
        <v>1.4644291</v>
      </c>
      <c r="R33">
        <v>1.1533526999999999</v>
      </c>
      <c r="S33">
        <v>4.2646900000000001E-2</v>
      </c>
      <c r="T33">
        <v>0.5</v>
      </c>
      <c r="U33">
        <v>4.1326175000000003</v>
      </c>
      <c r="V33">
        <v>0.92520369999999996</v>
      </c>
      <c r="W33">
        <v>1.4253047999999999</v>
      </c>
      <c r="X33">
        <v>24.540744799999999</v>
      </c>
      <c r="Y33">
        <v>2.8607687999999998</v>
      </c>
      <c r="Z33">
        <v>1.4457201</v>
      </c>
      <c r="AA33">
        <v>1.1376953999999999</v>
      </c>
      <c r="AB33">
        <v>4.2646900000000001E-2</v>
      </c>
      <c r="AC33">
        <v>0.98380000000000001</v>
      </c>
      <c r="AD33">
        <v>1</v>
      </c>
      <c r="AE33">
        <v>0.98750000000000004</v>
      </c>
      <c r="AF33">
        <v>1</v>
      </c>
      <c r="AG33">
        <v>0.98770000000000002</v>
      </c>
      <c r="AH33">
        <v>0.98719999999999997</v>
      </c>
      <c r="AI33">
        <v>0.98640000000000005</v>
      </c>
      <c r="AJ33">
        <v>1</v>
      </c>
      <c r="AK33" t="str">
        <f>VLOOKUP(D33,Ref!$C$2:$D$56,2,FALSE)&amp;"_"&amp;E33&amp;RIGHT(B33,4)</f>
        <v>CA_Inyo1003</v>
      </c>
    </row>
    <row r="34" spans="1:37" x14ac:dyDescent="0.25">
      <c r="A34" t="s">
        <v>36</v>
      </c>
      <c r="B34">
        <v>60290010</v>
      </c>
      <c r="C34" t="s">
        <v>37</v>
      </c>
      <c r="D34" t="s">
        <v>50</v>
      </c>
      <c r="E34" t="s">
        <v>59</v>
      </c>
      <c r="F34">
        <v>35.385556000000001</v>
      </c>
      <c r="G34">
        <v>-119.01472200000001</v>
      </c>
      <c r="H34">
        <v>80034</v>
      </c>
      <c r="I34">
        <v>67.400000000000006</v>
      </c>
      <c r="J34">
        <v>67.099999999999994</v>
      </c>
      <c r="K34">
        <v>0.5</v>
      </c>
      <c r="L34">
        <v>1.3754377</v>
      </c>
      <c r="M34">
        <v>2.4192843000000002</v>
      </c>
      <c r="N34">
        <v>7.9027557000000002</v>
      </c>
      <c r="O34">
        <v>22.535228700000001</v>
      </c>
      <c r="P34">
        <v>2.7548257999999999</v>
      </c>
      <c r="Q34">
        <v>23.6893387</v>
      </c>
      <c r="R34">
        <v>4.6033993000000004</v>
      </c>
      <c r="S34">
        <v>0.3752877</v>
      </c>
      <c r="T34">
        <v>0.5</v>
      </c>
      <c r="U34">
        <v>1.3692089000000001</v>
      </c>
      <c r="V34">
        <v>2.4192843000000002</v>
      </c>
      <c r="W34">
        <v>7.8539123999999996</v>
      </c>
      <c r="X34">
        <v>22.535228700000001</v>
      </c>
      <c r="Y34">
        <v>2.7327468000000001</v>
      </c>
      <c r="Z34">
        <v>23.549463299999999</v>
      </c>
      <c r="AA34">
        <v>4.5758394999999998</v>
      </c>
      <c r="AB34">
        <v>0.3752877</v>
      </c>
      <c r="AC34">
        <v>0.99550000000000005</v>
      </c>
      <c r="AD34">
        <v>1</v>
      </c>
      <c r="AE34">
        <v>0.99380000000000002</v>
      </c>
      <c r="AF34">
        <v>1</v>
      </c>
      <c r="AG34">
        <v>0.99199999999999999</v>
      </c>
      <c r="AH34">
        <v>0.99409999999999998</v>
      </c>
      <c r="AI34">
        <v>0.99399999999999999</v>
      </c>
      <c r="AJ34">
        <v>1</v>
      </c>
      <c r="AK34" t="str">
        <f>VLOOKUP(D34,Ref!$C$2:$D$56,2,FALSE)&amp;"_"&amp;E34&amp;RIGHT(B34,4)</f>
        <v>CA_Kern0010</v>
      </c>
    </row>
    <row r="35" spans="1:37" x14ac:dyDescent="0.25">
      <c r="A35" t="s">
        <v>36</v>
      </c>
      <c r="B35">
        <v>60290014</v>
      </c>
      <c r="C35" t="s">
        <v>37</v>
      </c>
      <c r="D35" t="s">
        <v>50</v>
      </c>
      <c r="E35" t="s">
        <v>59</v>
      </c>
      <c r="F35">
        <v>35.356110999999999</v>
      </c>
      <c r="G35">
        <v>-119.040278</v>
      </c>
      <c r="H35">
        <v>80034</v>
      </c>
      <c r="I35">
        <v>65.099999999999994</v>
      </c>
      <c r="J35">
        <v>64.900000000000006</v>
      </c>
      <c r="K35">
        <v>0.5</v>
      </c>
      <c r="L35">
        <v>1.3742125000000001</v>
      </c>
      <c r="M35">
        <v>2.3296877999999999</v>
      </c>
      <c r="N35">
        <v>8.5225638999999997</v>
      </c>
      <c r="O35">
        <v>18.809602699999999</v>
      </c>
      <c r="P35">
        <v>3.3715334000000001</v>
      </c>
      <c r="Q35">
        <v>25.028417600000001</v>
      </c>
      <c r="R35">
        <v>4.8940048000000003</v>
      </c>
      <c r="S35">
        <v>0.35886109999999999</v>
      </c>
      <c r="T35">
        <v>0.5</v>
      </c>
      <c r="U35">
        <v>1.3678169</v>
      </c>
      <c r="V35">
        <v>2.3296877999999999</v>
      </c>
      <c r="W35">
        <v>8.4754971999999995</v>
      </c>
      <c r="X35">
        <v>18.809602699999999</v>
      </c>
      <c r="Y35">
        <v>3.3451056000000001</v>
      </c>
      <c r="Z35">
        <v>24.900285700000001</v>
      </c>
      <c r="AA35">
        <v>4.8683715000000003</v>
      </c>
      <c r="AB35">
        <v>0.35886109999999999</v>
      </c>
      <c r="AC35">
        <v>0.99529999999999996</v>
      </c>
      <c r="AD35">
        <v>1</v>
      </c>
      <c r="AE35">
        <v>0.99450000000000005</v>
      </c>
      <c r="AF35">
        <v>1</v>
      </c>
      <c r="AG35">
        <v>0.99219999999999997</v>
      </c>
      <c r="AH35">
        <v>0.99490000000000001</v>
      </c>
      <c r="AI35">
        <v>0.99480000000000002</v>
      </c>
      <c r="AJ35">
        <v>1</v>
      </c>
      <c r="AK35" t="str">
        <f>VLOOKUP(D35,Ref!$C$2:$D$56,2,FALSE)&amp;"_"&amp;E35&amp;RIGHT(B35,4)</f>
        <v>CA_Kern0014</v>
      </c>
    </row>
    <row r="36" spans="1:37" x14ac:dyDescent="0.25">
      <c r="A36" t="s">
        <v>36</v>
      </c>
      <c r="B36">
        <v>60290016</v>
      </c>
      <c r="C36" t="s">
        <v>37</v>
      </c>
      <c r="D36" t="s">
        <v>50</v>
      </c>
      <c r="E36" t="s">
        <v>59</v>
      </c>
      <c r="F36">
        <v>35.324722000000001</v>
      </c>
      <c r="G36">
        <v>-118.999167</v>
      </c>
      <c r="H36">
        <v>79034</v>
      </c>
      <c r="I36">
        <v>68.099999999999994</v>
      </c>
      <c r="J36">
        <v>67.900000000000006</v>
      </c>
      <c r="K36">
        <v>0.5</v>
      </c>
      <c r="L36">
        <v>1.359334</v>
      </c>
      <c r="M36">
        <v>2.2791872</v>
      </c>
      <c r="N36">
        <v>8.3966475000000003</v>
      </c>
      <c r="O36">
        <v>22.4618301</v>
      </c>
      <c r="P36">
        <v>3.3576068999999999</v>
      </c>
      <c r="Q36">
        <v>24.6128635</v>
      </c>
      <c r="R36">
        <v>4.8155837000000004</v>
      </c>
      <c r="S36">
        <v>0.35027960000000002</v>
      </c>
      <c r="T36">
        <v>0.5</v>
      </c>
      <c r="U36">
        <v>1.3532275</v>
      </c>
      <c r="V36">
        <v>2.2791872</v>
      </c>
      <c r="W36">
        <v>8.3504505000000009</v>
      </c>
      <c r="X36">
        <v>22.4618301</v>
      </c>
      <c r="Y36">
        <v>3.3327374000000001</v>
      </c>
      <c r="Z36">
        <v>24.485719700000001</v>
      </c>
      <c r="AA36">
        <v>4.790235</v>
      </c>
      <c r="AB36">
        <v>0.35027960000000002</v>
      </c>
      <c r="AC36">
        <v>0.99550000000000005</v>
      </c>
      <c r="AD36">
        <v>1</v>
      </c>
      <c r="AE36">
        <v>0.99450000000000005</v>
      </c>
      <c r="AF36">
        <v>1</v>
      </c>
      <c r="AG36">
        <v>0.99260000000000004</v>
      </c>
      <c r="AH36">
        <v>0.99480000000000002</v>
      </c>
      <c r="AI36">
        <v>0.99470000000000003</v>
      </c>
      <c r="AJ36">
        <v>1</v>
      </c>
      <c r="AK36" t="str">
        <f>VLOOKUP(D36,Ref!$C$2:$D$56,2,FALSE)&amp;"_"&amp;E36&amp;RIGHT(B36,4)</f>
        <v>CA_Kern0016</v>
      </c>
    </row>
    <row r="37" spans="1:37" x14ac:dyDescent="0.25">
      <c r="A37" t="s">
        <v>36</v>
      </c>
      <c r="B37">
        <v>60310004</v>
      </c>
      <c r="C37" t="s">
        <v>37</v>
      </c>
      <c r="D37" t="s">
        <v>50</v>
      </c>
      <c r="E37" t="s">
        <v>60</v>
      </c>
      <c r="F37">
        <v>36.101388999999998</v>
      </c>
      <c r="G37">
        <v>-119.565833</v>
      </c>
      <c r="H37">
        <v>87032</v>
      </c>
      <c r="I37">
        <v>53.3</v>
      </c>
      <c r="J37">
        <v>53.1</v>
      </c>
      <c r="K37">
        <v>0.5</v>
      </c>
      <c r="L37">
        <v>0.86342949999999996</v>
      </c>
      <c r="M37">
        <v>1.7012379</v>
      </c>
      <c r="N37">
        <v>5.9791993999999997</v>
      </c>
      <c r="O37">
        <v>20.333429299999999</v>
      </c>
      <c r="P37">
        <v>2.1868764999999999</v>
      </c>
      <c r="Q37">
        <v>17.9897919</v>
      </c>
      <c r="R37">
        <v>3.5150130000000002</v>
      </c>
      <c r="S37">
        <v>0.31991069999999999</v>
      </c>
      <c r="T37">
        <v>0.5</v>
      </c>
      <c r="U37">
        <v>0.85794139999999997</v>
      </c>
      <c r="V37">
        <v>1.7012379</v>
      </c>
      <c r="W37">
        <v>5.9364265999999999</v>
      </c>
      <c r="X37">
        <v>20.333429299999999</v>
      </c>
      <c r="Y37">
        <v>2.1591624999999999</v>
      </c>
      <c r="Z37">
        <v>17.876192100000001</v>
      </c>
      <c r="AA37">
        <v>3.4918076999999998</v>
      </c>
      <c r="AB37">
        <v>0.31991069999999999</v>
      </c>
      <c r="AC37">
        <v>0.99360000000000004</v>
      </c>
      <c r="AD37">
        <v>1</v>
      </c>
      <c r="AE37">
        <v>0.99280000000000002</v>
      </c>
      <c r="AF37">
        <v>1</v>
      </c>
      <c r="AG37">
        <v>0.98729999999999996</v>
      </c>
      <c r="AH37">
        <v>0.99370000000000003</v>
      </c>
      <c r="AI37">
        <v>0.99339999999999995</v>
      </c>
      <c r="AJ37">
        <v>1</v>
      </c>
      <c r="AK37" t="str">
        <f>VLOOKUP(D37,Ref!$C$2:$D$56,2,FALSE)&amp;"_"&amp;E37&amp;RIGHT(B37,4)</f>
        <v>CA_Kings0004</v>
      </c>
    </row>
    <row r="38" spans="1:37" x14ac:dyDescent="0.25">
      <c r="A38" t="s">
        <v>36</v>
      </c>
      <c r="B38">
        <v>60333001</v>
      </c>
      <c r="C38" t="s">
        <v>37</v>
      </c>
      <c r="D38" t="s">
        <v>50</v>
      </c>
      <c r="E38" t="s">
        <v>61</v>
      </c>
      <c r="F38">
        <v>39.031388999999997</v>
      </c>
      <c r="G38">
        <v>-122.922222</v>
      </c>
      <c r="H38">
        <v>120015</v>
      </c>
      <c r="I38">
        <v>26.4</v>
      </c>
      <c r="J38">
        <v>26.3</v>
      </c>
      <c r="K38">
        <v>0.5</v>
      </c>
      <c r="L38">
        <v>1.0511820000000001</v>
      </c>
      <c r="M38">
        <v>0.60703640000000003</v>
      </c>
      <c r="N38">
        <v>0.77099079999999998</v>
      </c>
      <c r="O38">
        <v>17.269477800000001</v>
      </c>
      <c r="P38">
        <v>2.2234077000000001</v>
      </c>
      <c r="Q38">
        <v>0.1216647</v>
      </c>
      <c r="R38">
        <v>0.80880830000000004</v>
      </c>
      <c r="S38">
        <v>3.1029884999999999</v>
      </c>
      <c r="T38">
        <v>0.5</v>
      </c>
      <c r="U38">
        <v>1.0502943</v>
      </c>
      <c r="V38">
        <v>0.60703640000000003</v>
      </c>
      <c r="W38">
        <v>0.74170040000000004</v>
      </c>
      <c r="X38">
        <v>17.269477800000001</v>
      </c>
      <c r="Y38">
        <v>2.1357696000000002</v>
      </c>
      <c r="Z38">
        <v>0.1206914</v>
      </c>
      <c r="AA38">
        <v>0.77772799999999997</v>
      </c>
      <c r="AB38">
        <v>3.1029884999999999</v>
      </c>
      <c r="AC38">
        <v>0.99919999999999998</v>
      </c>
      <c r="AD38">
        <v>1</v>
      </c>
      <c r="AE38">
        <v>0.96199999999999997</v>
      </c>
      <c r="AF38">
        <v>1</v>
      </c>
      <c r="AG38">
        <v>0.96060000000000001</v>
      </c>
      <c r="AH38">
        <v>0.99199999999999999</v>
      </c>
      <c r="AI38">
        <v>0.96160000000000001</v>
      </c>
      <c r="AJ38">
        <v>1</v>
      </c>
      <c r="AK38" t="str">
        <f>VLOOKUP(D38,Ref!$C$2:$D$56,2,FALSE)&amp;"_"&amp;E38&amp;RIGHT(B38,4)</f>
        <v>CA_Lake3001</v>
      </c>
    </row>
    <row r="39" spans="1:37" x14ac:dyDescent="0.25">
      <c r="A39" t="s">
        <v>36</v>
      </c>
      <c r="B39">
        <v>60370002</v>
      </c>
      <c r="C39" t="s">
        <v>37</v>
      </c>
      <c r="D39" t="s">
        <v>50</v>
      </c>
      <c r="E39" t="s">
        <v>62</v>
      </c>
      <c r="F39">
        <v>34.136499999999998</v>
      </c>
      <c r="G39">
        <v>-117.92391000000001</v>
      </c>
      <c r="H39">
        <v>67040</v>
      </c>
      <c r="I39">
        <v>40.200000000000003</v>
      </c>
      <c r="J39">
        <v>39.5</v>
      </c>
      <c r="K39">
        <v>0.5</v>
      </c>
      <c r="L39">
        <v>1.4493115999999999</v>
      </c>
      <c r="M39">
        <v>2.535326</v>
      </c>
      <c r="N39">
        <v>3.9452343000000001</v>
      </c>
      <c r="O39">
        <v>17.2454605</v>
      </c>
      <c r="P39">
        <v>3.9876773000000001</v>
      </c>
      <c r="Q39">
        <v>8.4780312000000002</v>
      </c>
      <c r="R39">
        <v>2.0026769999999998</v>
      </c>
      <c r="S39">
        <v>0.12295</v>
      </c>
      <c r="T39">
        <v>0.5</v>
      </c>
      <c r="U39">
        <v>1.5217035000000001</v>
      </c>
      <c r="V39">
        <v>2.3902163999999999</v>
      </c>
      <c r="W39">
        <v>4.2131528999999999</v>
      </c>
      <c r="X39">
        <v>15.1472769</v>
      </c>
      <c r="Y39">
        <v>3.8008280000000001</v>
      </c>
      <c r="Z39">
        <v>9.6726369999999999</v>
      </c>
      <c r="AA39">
        <v>2.1777951999999998</v>
      </c>
      <c r="AB39">
        <v>0.113202</v>
      </c>
      <c r="AC39">
        <v>1.0499000000000001</v>
      </c>
      <c r="AD39">
        <v>0.94279999999999997</v>
      </c>
      <c r="AE39">
        <v>1.0679000000000001</v>
      </c>
      <c r="AF39">
        <v>0.87829999999999997</v>
      </c>
      <c r="AG39">
        <v>0.95309999999999995</v>
      </c>
      <c r="AH39">
        <v>1.1409</v>
      </c>
      <c r="AI39">
        <v>1.0873999999999999</v>
      </c>
      <c r="AJ39">
        <v>0.92069999999999996</v>
      </c>
      <c r="AK39" t="str">
        <f>VLOOKUP(D39,Ref!$C$2:$D$56,2,FALSE)&amp;"_"&amp;E39&amp;RIGHT(B39,4)</f>
        <v>CA_Los Angeles0002</v>
      </c>
    </row>
    <row r="40" spans="1:37" x14ac:dyDescent="0.25">
      <c r="A40" t="s">
        <v>36</v>
      </c>
      <c r="B40">
        <v>60371002</v>
      </c>
      <c r="C40" t="s">
        <v>37</v>
      </c>
      <c r="D40" t="s">
        <v>50</v>
      </c>
      <c r="E40" t="s">
        <v>62</v>
      </c>
      <c r="F40">
        <v>34.176049999999996</v>
      </c>
      <c r="G40">
        <v>-118.31712</v>
      </c>
      <c r="H40">
        <v>68037</v>
      </c>
      <c r="I40">
        <v>39.1</v>
      </c>
      <c r="J40">
        <v>38.5</v>
      </c>
      <c r="K40">
        <v>0.5</v>
      </c>
      <c r="L40">
        <v>1.3868693000000001</v>
      </c>
      <c r="M40">
        <v>2.4228208000000002</v>
      </c>
      <c r="N40">
        <v>4.8135724</v>
      </c>
      <c r="O40">
        <v>12.110254299999999</v>
      </c>
      <c r="P40">
        <v>4.3546648000000001</v>
      </c>
      <c r="Q40">
        <v>11.060746200000001</v>
      </c>
      <c r="R40">
        <v>2.3906703</v>
      </c>
      <c r="S40">
        <v>0.1159592</v>
      </c>
      <c r="T40">
        <v>0.5</v>
      </c>
      <c r="U40">
        <v>1.3795173999999999</v>
      </c>
      <c r="V40">
        <v>2.4228208000000002</v>
      </c>
      <c r="W40">
        <v>4.6582780000000001</v>
      </c>
      <c r="X40">
        <v>12.110254299999999</v>
      </c>
      <c r="Y40">
        <v>3.9695858999999998</v>
      </c>
      <c r="Z40">
        <v>11.0135746</v>
      </c>
      <c r="AA40">
        <v>2.3444786</v>
      </c>
      <c r="AB40">
        <v>0.1159592</v>
      </c>
      <c r="AC40">
        <v>0.99470000000000003</v>
      </c>
      <c r="AD40">
        <v>1</v>
      </c>
      <c r="AE40">
        <v>0.9677</v>
      </c>
      <c r="AF40">
        <v>1</v>
      </c>
      <c r="AG40">
        <v>0.91159999999999997</v>
      </c>
      <c r="AH40">
        <v>0.99570000000000003</v>
      </c>
      <c r="AI40">
        <v>0.98070000000000002</v>
      </c>
      <c r="AJ40">
        <v>1</v>
      </c>
      <c r="AK40" t="str">
        <f>VLOOKUP(D40,Ref!$C$2:$D$56,2,FALSE)&amp;"_"&amp;E40&amp;RIGHT(B40,4)</f>
        <v>CA_Los Angeles1002</v>
      </c>
    </row>
    <row r="41" spans="1:37" x14ac:dyDescent="0.25">
      <c r="A41" t="s">
        <v>36</v>
      </c>
      <c r="B41">
        <v>60371103</v>
      </c>
      <c r="C41" t="s">
        <v>37</v>
      </c>
      <c r="D41" t="s">
        <v>50</v>
      </c>
      <c r="E41" t="s">
        <v>62</v>
      </c>
      <c r="F41">
        <v>34.066589999999998</v>
      </c>
      <c r="G41">
        <v>-118.22687999999999</v>
      </c>
      <c r="H41">
        <v>67037</v>
      </c>
      <c r="I41">
        <v>40.1</v>
      </c>
      <c r="J41">
        <v>39.200000000000003</v>
      </c>
      <c r="K41">
        <v>0.5</v>
      </c>
      <c r="L41">
        <v>1.6976591000000001</v>
      </c>
      <c r="M41">
        <v>2.1506056999999998</v>
      </c>
      <c r="N41">
        <v>5.3652224999999998</v>
      </c>
      <c r="O41">
        <v>9.0814123000000002</v>
      </c>
      <c r="P41">
        <v>6.9489068999999999</v>
      </c>
      <c r="Q41">
        <v>11.1212511</v>
      </c>
      <c r="R41">
        <v>2.9381501999999999</v>
      </c>
      <c r="S41">
        <v>0.34123969999999998</v>
      </c>
      <c r="T41">
        <v>0.5</v>
      </c>
      <c r="U41">
        <v>1.5533957</v>
      </c>
      <c r="V41">
        <v>2.3695648</v>
      </c>
      <c r="W41">
        <v>5.0856791000000001</v>
      </c>
      <c r="X41">
        <v>10.169329599999999</v>
      </c>
      <c r="Y41">
        <v>4.8680200999999999</v>
      </c>
      <c r="Z41">
        <v>11.8157911</v>
      </c>
      <c r="AA41">
        <v>2.6649791999999999</v>
      </c>
      <c r="AB41">
        <v>0.18106749999999999</v>
      </c>
      <c r="AC41">
        <v>0.91500000000000004</v>
      </c>
      <c r="AD41">
        <v>1.1017999999999999</v>
      </c>
      <c r="AE41">
        <v>0.94789999999999996</v>
      </c>
      <c r="AF41">
        <v>1.1197999999999999</v>
      </c>
      <c r="AG41">
        <v>0.70050000000000001</v>
      </c>
      <c r="AH41">
        <v>1.0625</v>
      </c>
      <c r="AI41">
        <v>0.90700000000000003</v>
      </c>
      <c r="AJ41">
        <v>0.53059999999999996</v>
      </c>
      <c r="AK41" t="str">
        <f>VLOOKUP(D41,Ref!$C$2:$D$56,2,FALSE)&amp;"_"&amp;E41&amp;RIGHT(B41,4)</f>
        <v>CA_Los Angeles1103</v>
      </c>
    </row>
    <row r="42" spans="1:37" x14ac:dyDescent="0.25">
      <c r="A42" t="s">
        <v>36</v>
      </c>
      <c r="B42">
        <v>60371201</v>
      </c>
      <c r="C42" t="s">
        <v>37</v>
      </c>
      <c r="D42" t="s">
        <v>50</v>
      </c>
      <c r="E42" t="s">
        <v>62</v>
      </c>
      <c r="F42">
        <v>34.199249999999999</v>
      </c>
      <c r="G42">
        <v>-118.53276</v>
      </c>
      <c r="H42">
        <v>68035</v>
      </c>
      <c r="I42">
        <v>29</v>
      </c>
      <c r="J42">
        <v>28.4</v>
      </c>
      <c r="K42">
        <v>0.5</v>
      </c>
      <c r="L42">
        <v>0.76059169999999998</v>
      </c>
      <c r="M42">
        <v>1.6854944999999999</v>
      </c>
      <c r="N42">
        <v>3.0109739000000002</v>
      </c>
      <c r="O42">
        <v>11.986532199999999</v>
      </c>
      <c r="P42">
        <v>2.9345452999999999</v>
      </c>
      <c r="Q42">
        <v>6.6025381000000003</v>
      </c>
      <c r="R42">
        <v>1.4531987</v>
      </c>
      <c r="S42">
        <v>9.9463800000000005E-2</v>
      </c>
      <c r="T42">
        <v>0.5</v>
      </c>
      <c r="U42">
        <v>0.75554290000000002</v>
      </c>
      <c r="V42">
        <v>1.6854944999999999</v>
      </c>
      <c r="W42">
        <v>2.8580047999999998</v>
      </c>
      <c r="X42">
        <v>11.986532199999999</v>
      </c>
      <c r="Y42">
        <v>2.5465784</v>
      </c>
      <c r="Z42">
        <v>6.5745487000000002</v>
      </c>
      <c r="AA42">
        <v>1.4080733000000001</v>
      </c>
      <c r="AB42">
        <v>9.9463800000000005E-2</v>
      </c>
      <c r="AC42">
        <v>0.99339999999999995</v>
      </c>
      <c r="AD42">
        <v>1</v>
      </c>
      <c r="AE42">
        <v>0.94920000000000004</v>
      </c>
      <c r="AF42">
        <v>1</v>
      </c>
      <c r="AG42">
        <v>0.86780000000000002</v>
      </c>
      <c r="AH42">
        <v>0.99580000000000002</v>
      </c>
      <c r="AI42">
        <v>0.96889999999999998</v>
      </c>
      <c r="AJ42">
        <v>1</v>
      </c>
      <c r="AK42" t="str">
        <f>VLOOKUP(D42,Ref!$C$2:$D$56,2,FALSE)&amp;"_"&amp;E42&amp;RIGHT(B42,4)</f>
        <v>CA_Los Angeles1201</v>
      </c>
    </row>
    <row r="43" spans="1:37" x14ac:dyDescent="0.25">
      <c r="A43" t="s">
        <v>36</v>
      </c>
      <c r="B43">
        <v>60371301</v>
      </c>
      <c r="C43" t="s">
        <v>37</v>
      </c>
      <c r="D43" t="s">
        <v>50</v>
      </c>
      <c r="E43" t="s">
        <v>62</v>
      </c>
      <c r="F43">
        <v>33.928989999999999</v>
      </c>
      <c r="G43">
        <v>-118.21071000000001</v>
      </c>
      <c r="H43">
        <v>65037</v>
      </c>
      <c r="I43">
        <v>41</v>
      </c>
      <c r="J43">
        <v>40</v>
      </c>
      <c r="K43">
        <v>0.5</v>
      </c>
      <c r="L43">
        <v>1.4173172000000001</v>
      </c>
      <c r="M43">
        <v>2.6156744999999999</v>
      </c>
      <c r="N43">
        <v>4.8027348999999999</v>
      </c>
      <c r="O43">
        <v>13.620897299999999</v>
      </c>
      <c r="P43">
        <v>4.0868362999999999</v>
      </c>
      <c r="Q43">
        <v>11.4212103</v>
      </c>
      <c r="R43">
        <v>2.4390714</v>
      </c>
      <c r="S43">
        <v>9.6258999999999997E-2</v>
      </c>
      <c r="T43">
        <v>0.5</v>
      </c>
      <c r="U43">
        <v>1.4099625</v>
      </c>
      <c r="V43">
        <v>2.6156744999999999</v>
      </c>
      <c r="W43">
        <v>4.5812353999999997</v>
      </c>
      <c r="X43">
        <v>13.620897299999999</v>
      </c>
      <c r="Y43">
        <v>3.5017836</v>
      </c>
      <c r="Z43">
        <v>11.3922825</v>
      </c>
      <c r="AA43">
        <v>2.3807211000000001</v>
      </c>
      <c r="AB43">
        <v>9.6258999999999997E-2</v>
      </c>
      <c r="AC43">
        <v>0.99480000000000002</v>
      </c>
      <c r="AD43">
        <v>1</v>
      </c>
      <c r="AE43">
        <v>0.95389999999999997</v>
      </c>
      <c r="AF43">
        <v>1</v>
      </c>
      <c r="AG43">
        <v>0.85680000000000001</v>
      </c>
      <c r="AH43">
        <v>0.99750000000000005</v>
      </c>
      <c r="AI43">
        <v>0.97609999999999997</v>
      </c>
      <c r="AJ43">
        <v>1</v>
      </c>
      <c r="AK43" t="str">
        <f>VLOOKUP(D43,Ref!$C$2:$D$56,2,FALSE)&amp;"_"&amp;E43&amp;RIGHT(B43,4)</f>
        <v>CA_Los Angeles1301</v>
      </c>
    </row>
    <row r="44" spans="1:37" x14ac:dyDescent="0.25">
      <c r="A44" t="s">
        <v>36</v>
      </c>
      <c r="B44">
        <v>60371602</v>
      </c>
      <c r="C44" t="s">
        <v>37</v>
      </c>
      <c r="D44" t="s">
        <v>50</v>
      </c>
      <c r="E44" t="s">
        <v>62</v>
      </c>
      <c r="F44">
        <v>34.011940000000003</v>
      </c>
      <c r="G44">
        <v>-118.06995000000001</v>
      </c>
      <c r="H44">
        <v>66038</v>
      </c>
      <c r="I44">
        <v>39.799999999999997</v>
      </c>
      <c r="J44">
        <v>39.299999999999997</v>
      </c>
      <c r="K44">
        <v>0.5</v>
      </c>
      <c r="L44">
        <v>1.4958007</v>
      </c>
      <c r="M44">
        <v>3.4643579</v>
      </c>
      <c r="N44">
        <v>4.3369532</v>
      </c>
      <c r="O44">
        <v>13.8419352</v>
      </c>
      <c r="P44">
        <v>3.6534502999999998</v>
      </c>
      <c r="Q44">
        <v>10.2527781</v>
      </c>
      <c r="R44">
        <v>2.1663461000000002</v>
      </c>
      <c r="S44">
        <v>0.1217203</v>
      </c>
      <c r="T44">
        <v>0.5</v>
      </c>
      <c r="U44">
        <v>1.4855244999999999</v>
      </c>
      <c r="V44">
        <v>3.4022884000000002</v>
      </c>
      <c r="W44">
        <v>3.9878724000000001</v>
      </c>
      <c r="X44">
        <v>14.861278499999999</v>
      </c>
      <c r="Y44">
        <v>3.5995708</v>
      </c>
      <c r="Z44">
        <v>9.2834949000000009</v>
      </c>
      <c r="AA44">
        <v>2.0474299999999999</v>
      </c>
      <c r="AB44">
        <v>0.16433600000000001</v>
      </c>
      <c r="AC44">
        <v>0.99309999999999998</v>
      </c>
      <c r="AD44">
        <v>0.98209999999999997</v>
      </c>
      <c r="AE44">
        <v>0.91949999999999998</v>
      </c>
      <c r="AF44">
        <v>1.0736000000000001</v>
      </c>
      <c r="AG44">
        <v>0.98529999999999995</v>
      </c>
      <c r="AH44">
        <v>0.90549999999999997</v>
      </c>
      <c r="AI44">
        <v>0.94510000000000005</v>
      </c>
      <c r="AJ44">
        <v>1.3501000000000001</v>
      </c>
      <c r="AK44" t="str">
        <f>VLOOKUP(D44,Ref!$C$2:$D$56,2,FALSE)&amp;"_"&amp;E44&amp;RIGHT(B44,4)</f>
        <v>CA_Los Angeles1602</v>
      </c>
    </row>
    <row r="45" spans="1:37" x14ac:dyDescent="0.25">
      <c r="A45" t="s">
        <v>36</v>
      </c>
      <c r="B45">
        <v>60372005</v>
      </c>
      <c r="C45" t="s">
        <v>37</v>
      </c>
      <c r="D45" t="s">
        <v>50</v>
      </c>
      <c r="E45" t="s">
        <v>62</v>
      </c>
      <c r="F45">
        <v>34.132599999999996</v>
      </c>
      <c r="G45">
        <v>-118.1272</v>
      </c>
      <c r="H45">
        <v>67038</v>
      </c>
      <c r="I45">
        <v>37.1</v>
      </c>
      <c r="J45">
        <v>36.299999999999997</v>
      </c>
      <c r="K45">
        <v>0.5</v>
      </c>
      <c r="L45">
        <v>1.6334276999999999</v>
      </c>
      <c r="M45">
        <v>2.5274133999999999</v>
      </c>
      <c r="N45">
        <v>4.9515346999999998</v>
      </c>
      <c r="O45">
        <v>8.7688474999999997</v>
      </c>
      <c r="P45">
        <v>5.8575705999999998</v>
      </c>
      <c r="Q45">
        <v>10.0909681</v>
      </c>
      <c r="R45">
        <v>2.5514242999999999</v>
      </c>
      <c r="S45">
        <v>0.21881110000000001</v>
      </c>
      <c r="T45">
        <v>0.5</v>
      </c>
      <c r="U45">
        <v>1.5619430999999999</v>
      </c>
      <c r="V45">
        <v>2.5598782999999998</v>
      </c>
      <c r="W45">
        <v>4.8028684000000004</v>
      </c>
      <c r="X45">
        <v>8.4989928999999993</v>
      </c>
      <c r="Y45">
        <v>4.8778595999999999</v>
      </c>
      <c r="Z45">
        <v>10.833046</v>
      </c>
      <c r="AA45">
        <v>2.5158166999999998</v>
      </c>
      <c r="AB45">
        <v>0.21179770000000001</v>
      </c>
      <c r="AC45">
        <v>0.95620000000000005</v>
      </c>
      <c r="AD45">
        <v>1.0127999999999999</v>
      </c>
      <c r="AE45">
        <v>0.97</v>
      </c>
      <c r="AF45">
        <v>0.96919999999999995</v>
      </c>
      <c r="AG45">
        <v>0.8327</v>
      </c>
      <c r="AH45">
        <v>1.0734999999999999</v>
      </c>
      <c r="AI45">
        <v>0.98599999999999999</v>
      </c>
      <c r="AJ45">
        <v>0.96789999999999998</v>
      </c>
      <c r="AK45" t="str">
        <f>VLOOKUP(D45,Ref!$C$2:$D$56,2,FALSE)&amp;"_"&amp;E45&amp;RIGHT(B45,4)</f>
        <v>CA_Los Angeles2005</v>
      </c>
    </row>
    <row r="46" spans="1:37" x14ac:dyDescent="0.25">
      <c r="A46" t="s">
        <v>36</v>
      </c>
      <c r="B46">
        <v>60374002</v>
      </c>
      <c r="C46" t="s">
        <v>37</v>
      </c>
      <c r="D46" t="s">
        <v>50</v>
      </c>
      <c r="E46" t="s">
        <v>62</v>
      </c>
      <c r="F46">
        <v>33.82376</v>
      </c>
      <c r="G46">
        <v>-118.18921</v>
      </c>
      <c r="H46">
        <v>64037</v>
      </c>
      <c r="I46">
        <v>36.4</v>
      </c>
      <c r="J46">
        <v>35.299999999999997</v>
      </c>
      <c r="K46">
        <v>0.5</v>
      </c>
      <c r="L46">
        <v>1.3972576999999999</v>
      </c>
      <c r="M46">
        <v>3.2848098000000001</v>
      </c>
      <c r="N46">
        <v>4.0711969999999997</v>
      </c>
      <c r="O46">
        <v>11.905859899999999</v>
      </c>
      <c r="P46">
        <v>3.3545322</v>
      </c>
      <c r="Q46">
        <v>9.7888069000000009</v>
      </c>
      <c r="R46">
        <v>2.0708839999999999</v>
      </c>
      <c r="S46">
        <v>9.3318799999999993E-2</v>
      </c>
      <c r="T46">
        <v>0.5</v>
      </c>
      <c r="U46">
        <v>1.369324</v>
      </c>
      <c r="V46">
        <v>2.7245214</v>
      </c>
      <c r="W46">
        <v>4.2570696000000003</v>
      </c>
      <c r="X46">
        <v>10.2469082</v>
      </c>
      <c r="Y46">
        <v>3.0698742999999999</v>
      </c>
      <c r="Z46">
        <v>10.8262386</v>
      </c>
      <c r="AA46">
        <v>2.2430015000000001</v>
      </c>
      <c r="AB46">
        <v>9.4516799999999998E-2</v>
      </c>
      <c r="AC46">
        <v>0.98</v>
      </c>
      <c r="AD46">
        <v>0.82940000000000003</v>
      </c>
      <c r="AE46">
        <v>1.0457000000000001</v>
      </c>
      <c r="AF46">
        <v>0.86070000000000002</v>
      </c>
      <c r="AG46">
        <v>0.91510000000000002</v>
      </c>
      <c r="AH46">
        <v>1.1060000000000001</v>
      </c>
      <c r="AI46">
        <v>1.0831</v>
      </c>
      <c r="AJ46">
        <v>1.0127999999999999</v>
      </c>
      <c r="AK46" t="str">
        <f>VLOOKUP(D46,Ref!$C$2:$D$56,2,FALSE)&amp;"_"&amp;E46&amp;RIGHT(B46,4)</f>
        <v>CA_Los Angeles4002</v>
      </c>
    </row>
    <row r="47" spans="1:37" x14ac:dyDescent="0.25">
      <c r="A47" t="s">
        <v>36</v>
      </c>
      <c r="B47">
        <v>60374004</v>
      </c>
      <c r="C47" t="s">
        <v>37</v>
      </c>
      <c r="D47" t="s">
        <v>50</v>
      </c>
      <c r="E47" t="s">
        <v>62</v>
      </c>
      <c r="F47">
        <v>33.792360000000002</v>
      </c>
      <c r="G47">
        <v>-118.17533</v>
      </c>
      <c r="H47">
        <v>64037</v>
      </c>
      <c r="I47">
        <v>31.3</v>
      </c>
      <c r="J47">
        <v>30.3</v>
      </c>
      <c r="K47">
        <v>0.5</v>
      </c>
      <c r="L47">
        <v>1.2423089</v>
      </c>
      <c r="M47">
        <v>2.6223011000000001</v>
      </c>
      <c r="N47">
        <v>3.9354190999999998</v>
      </c>
      <c r="O47">
        <v>8.2485771000000003</v>
      </c>
      <c r="P47">
        <v>3.2848201000000001</v>
      </c>
      <c r="Q47">
        <v>9.4386463000000003</v>
      </c>
      <c r="R47">
        <v>2.0078363000000001</v>
      </c>
      <c r="S47">
        <v>8.6752099999999999E-2</v>
      </c>
      <c r="T47">
        <v>0.5</v>
      </c>
      <c r="U47">
        <v>1.2246138</v>
      </c>
      <c r="V47">
        <v>1.8708018</v>
      </c>
      <c r="W47">
        <v>4.3347597000000002</v>
      </c>
      <c r="X47">
        <v>5.8977136999999997</v>
      </c>
      <c r="Y47">
        <v>3.201721</v>
      </c>
      <c r="Z47">
        <v>10.957477600000001</v>
      </c>
      <c r="AA47">
        <v>2.2832827999999998</v>
      </c>
      <c r="AB47">
        <v>9.4267199999999995E-2</v>
      </c>
      <c r="AC47">
        <v>0.98580000000000001</v>
      </c>
      <c r="AD47">
        <v>0.71340000000000003</v>
      </c>
      <c r="AE47">
        <v>1.1014999999999999</v>
      </c>
      <c r="AF47">
        <v>0.71499999999999997</v>
      </c>
      <c r="AG47">
        <v>0.97470000000000001</v>
      </c>
      <c r="AH47">
        <v>1.1609</v>
      </c>
      <c r="AI47">
        <v>1.1372</v>
      </c>
      <c r="AJ47">
        <v>1.0866</v>
      </c>
      <c r="AK47" t="str">
        <f>VLOOKUP(D47,Ref!$C$2:$D$56,2,FALSE)&amp;"_"&amp;E47&amp;RIGHT(B47,4)</f>
        <v>CA_Los Angeles4004</v>
      </c>
    </row>
    <row r="48" spans="1:37" x14ac:dyDescent="0.25">
      <c r="A48" t="s">
        <v>36</v>
      </c>
      <c r="B48">
        <v>60379033</v>
      </c>
      <c r="C48" t="s">
        <v>37</v>
      </c>
      <c r="D48" t="s">
        <v>50</v>
      </c>
      <c r="E48" t="s">
        <v>62</v>
      </c>
      <c r="F48">
        <v>34.671388999999998</v>
      </c>
      <c r="G48">
        <v>-118.130556</v>
      </c>
      <c r="H48">
        <v>72039</v>
      </c>
      <c r="I48">
        <v>19.5</v>
      </c>
      <c r="J48">
        <v>19.100000000000001</v>
      </c>
      <c r="K48">
        <v>0.5</v>
      </c>
      <c r="L48">
        <v>2.1173297999999998</v>
      </c>
      <c r="M48">
        <v>1.1520357999999999</v>
      </c>
      <c r="N48">
        <v>1.3057000999999999</v>
      </c>
      <c r="O48">
        <v>9.4501170999999999</v>
      </c>
      <c r="P48">
        <v>2.7910265999999999</v>
      </c>
      <c r="Q48">
        <v>1.1595774999999999</v>
      </c>
      <c r="R48">
        <v>0.99372139999999998</v>
      </c>
      <c r="S48">
        <v>3.0490799999999998E-2</v>
      </c>
      <c r="T48">
        <v>0.5</v>
      </c>
      <c r="U48">
        <v>2.0694327000000001</v>
      </c>
      <c r="V48">
        <v>1.1520357999999999</v>
      </c>
      <c r="W48">
        <v>1.2315172000000001</v>
      </c>
      <c r="X48">
        <v>9.4501170999999999</v>
      </c>
      <c r="Y48">
        <v>2.5890179</v>
      </c>
      <c r="Z48">
        <v>1.1530973</v>
      </c>
      <c r="AA48">
        <v>0.92557259999999997</v>
      </c>
      <c r="AB48">
        <v>3.0490799999999998E-2</v>
      </c>
      <c r="AC48">
        <v>0.97740000000000005</v>
      </c>
      <c r="AD48">
        <v>1</v>
      </c>
      <c r="AE48">
        <v>0.94320000000000004</v>
      </c>
      <c r="AF48">
        <v>1</v>
      </c>
      <c r="AG48">
        <v>0.92759999999999998</v>
      </c>
      <c r="AH48">
        <v>0.99439999999999995</v>
      </c>
      <c r="AI48">
        <v>0.93140000000000001</v>
      </c>
      <c r="AJ48">
        <v>1</v>
      </c>
      <c r="AK48" t="str">
        <f>VLOOKUP(D48,Ref!$C$2:$D$56,2,FALSE)&amp;"_"&amp;E48&amp;RIGHT(B48,4)</f>
        <v>CA_Los Angeles9033</v>
      </c>
    </row>
    <row r="49" spans="1:37" x14ac:dyDescent="0.25">
      <c r="A49" t="s">
        <v>36</v>
      </c>
      <c r="B49">
        <v>60450006</v>
      </c>
      <c r="C49" t="s">
        <v>37</v>
      </c>
      <c r="D49" t="s">
        <v>50</v>
      </c>
      <c r="E49" t="s">
        <v>63</v>
      </c>
      <c r="F49">
        <v>39.150556000000002</v>
      </c>
      <c r="G49">
        <v>-123.205</v>
      </c>
      <c r="H49">
        <v>121014</v>
      </c>
      <c r="I49">
        <v>21.1</v>
      </c>
      <c r="J49">
        <v>21</v>
      </c>
      <c r="K49">
        <v>0.5</v>
      </c>
      <c r="L49">
        <v>1.0068368000000001</v>
      </c>
      <c r="M49">
        <v>0.68961609999999995</v>
      </c>
      <c r="N49">
        <v>0.99273869999999997</v>
      </c>
      <c r="O49">
        <v>11.7194538</v>
      </c>
      <c r="P49">
        <v>2.0727335999999998</v>
      </c>
      <c r="Q49">
        <v>0.96995299999999995</v>
      </c>
      <c r="R49">
        <v>0.84589820000000004</v>
      </c>
      <c r="S49">
        <v>2.3361025</v>
      </c>
      <c r="T49">
        <v>0.5</v>
      </c>
      <c r="U49">
        <v>1.0059894</v>
      </c>
      <c r="V49">
        <v>0.68961609999999995</v>
      </c>
      <c r="W49">
        <v>0.96525740000000004</v>
      </c>
      <c r="X49">
        <v>11.7194538</v>
      </c>
      <c r="Y49">
        <v>2.0001137</v>
      </c>
      <c r="Z49">
        <v>0.96151439999999999</v>
      </c>
      <c r="AA49">
        <v>0.82345979999999996</v>
      </c>
      <c r="AB49">
        <v>2.3361025</v>
      </c>
      <c r="AC49">
        <v>0.99919999999999998</v>
      </c>
      <c r="AD49">
        <v>1</v>
      </c>
      <c r="AE49">
        <v>0.97230000000000005</v>
      </c>
      <c r="AF49">
        <v>1</v>
      </c>
      <c r="AG49">
        <v>0.96499999999999997</v>
      </c>
      <c r="AH49">
        <v>0.99129999999999996</v>
      </c>
      <c r="AI49">
        <v>0.97350000000000003</v>
      </c>
      <c r="AJ49">
        <v>1</v>
      </c>
      <c r="AK49" t="str">
        <f>VLOOKUP(D49,Ref!$C$2:$D$56,2,FALSE)&amp;"_"&amp;E49&amp;RIGHT(B49,4)</f>
        <v>CA_Mendocino0006</v>
      </c>
    </row>
    <row r="50" spans="1:37" x14ac:dyDescent="0.25">
      <c r="A50" t="s">
        <v>36</v>
      </c>
      <c r="B50">
        <v>60472510</v>
      </c>
      <c r="C50" t="s">
        <v>37</v>
      </c>
      <c r="D50" t="s">
        <v>50</v>
      </c>
      <c r="E50" t="s">
        <v>64</v>
      </c>
      <c r="F50">
        <v>37.309167000000002</v>
      </c>
      <c r="G50">
        <v>-120.48055600000001</v>
      </c>
      <c r="H50">
        <v>100028</v>
      </c>
      <c r="I50">
        <v>50.8</v>
      </c>
      <c r="J50">
        <v>50.5</v>
      </c>
      <c r="K50">
        <v>0.5</v>
      </c>
      <c r="L50">
        <v>0.90672269999999999</v>
      </c>
      <c r="M50">
        <v>1.7259974</v>
      </c>
      <c r="N50">
        <v>4.0162224999999996</v>
      </c>
      <c r="O50">
        <v>27.663236600000001</v>
      </c>
      <c r="P50">
        <v>1.6216645999999999</v>
      </c>
      <c r="Q50">
        <v>11.803136800000001</v>
      </c>
      <c r="R50">
        <v>2.3169396</v>
      </c>
      <c r="S50">
        <v>0.33496619999999999</v>
      </c>
      <c r="T50">
        <v>0.5</v>
      </c>
      <c r="U50">
        <v>1.5466021000000001</v>
      </c>
      <c r="V50">
        <v>1.8053859000000001</v>
      </c>
      <c r="W50">
        <v>3.2456290999999999</v>
      </c>
      <c r="X50">
        <v>30.593202600000001</v>
      </c>
      <c r="Y50">
        <v>2.7117898</v>
      </c>
      <c r="Z50">
        <v>7.7460423</v>
      </c>
      <c r="AA50">
        <v>2.1161561</v>
      </c>
      <c r="AB50">
        <v>0.3220114</v>
      </c>
      <c r="AC50">
        <v>1.7057</v>
      </c>
      <c r="AD50">
        <v>1.046</v>
      </c>
      <c r="AE50">
        <v>0.80810000000000004</v>
      </c>
      <c r="AF50">
        <v>1.1059000000000001</v>
      </c>
      <c r="AG50">
        <v>1.6721999999999999</v>
      </c>
      <c r="AH50">
        <v>0.65629999999999999</v>
      </c>
      <c r="AI50">
        <v>0.9133</v>
      </c>
      <c r="AJ50">
        <v>0.96130000000000004</v>
      </c>
      <c r="AK50" t="str">
        <f>VLOOKUP(D50,Ref!$C$2:$D$56,2,FALSE)&amp;"_"&amp;E50&amp;RIGHT(B50,4)</f>
        <v>CA_Merced2510</v>
      </c>
    </row>
    <row r="51" spans="1:37" x14ac:dyDescent="0.25">
      <c r="A51" t="s">
        <v>36</v>
      </c>
      <c r="B51">
        <v>60531003</v>
      </c>
      <c r="C51" t="s">
        <v>37</v>
      </c>
      <c r="D51" t="s">
        <v>50</v>
      </c>
      <c r="E51" t="s">
        <v>65</v>
      </c>
      <c r="F51">
        <v>36.696829999999999</v>
      </c>
      <c r="G51">
        <v>-121.636167</v>
      </c>
      <c r="H51">
        <v>97019</v>
      </c>
      <c r="I51">
        <v>14</v>
      </c>
      <c r="J51">
        <v>13.7</v>
      </c>
      <c r="K51">
        <v>0.5</v>
      </c>
      <c r="L51">
        <v>0.80646830000000003</v>
      </c>
      <c r="M51">
        <v>1.053609</v>
      </c>
      <c r="N51">
        <v>1.267909</v>
      </c>
      <c r="O51">
        <v>5.3464146000000001</v>
      </c>
      <c r="P51">
        <v>1.7817179999999999</v>
      </c>
      <c r="Q51">
        <v>2.2706723000000002</v>
      </c>
      <c r="R51">
        <v>0.78779049999999995</v>
      </c>
      <c r="S51">
        <v>0.27430660000000001</v>
      </c>
      <c r="T51">
        <v>0.5</v>
      </c>
      <c r="U51">
        <v>0.78451479999999996</v>
      </c>
      <c r="V51">
        <v>1.09032</v>
      </c>
      <c r="W51">
        <v>1.2575247000000001</v>
      </c>
      <c r="X51">
        <v>5.1065483</v>
      </c>
      <c r="Y51">
        <v>1.4454104999999999</v>
      </c>
      <c r="Z51">
        <v>2.6057446</v>
      </c>
      <c r="AA51">
        <v>0.72960320000000001</v>
      </c>
      <c r="AB51">
        <v>0.22675219999999999</v>
      </c>
      <c r="AC51">
        <v>0.9728</v>
      </c>
      <c r="AD51">
        <v>1.0347999999999999</v>
      </c>
      <c r="AE51">
        <v>0.99180000000000001</v>
      </c>
      <c r="AF51">
        <v>0.95509999999999995</v>
      </c>
      <c r="AG51">
        <v>0.81120000000000003</v>
      </c>
      <c r="AH51">
        <v>1.1476</v>
      </c>
      <c r="AI51">
        <v>0.92610000000000003</v>
      </c>
      <c r="AJ51">
        <v>0.8266</v>
      </c>
      <c r="AK51" t="str">
        <f>VLOOKUP(D51,Ref!$C$2:$D$56,2,FALSE)&amp;"_"&amp;E51&amp;RIGHT(B51,4)</f>
        <v>CA_Monterey1003</v>
      </c>
    </row>
    <row r="52" spans="1:37" x14ac:dyDescent="0.25">
      <c r="A52" t="s">
        <v>36</v>
      </c>
      <c r="B52">
        <v>60570005</v>
      </c>
      <c r="C52" t="s">
        <v>37</v>
      </c>
      <c r="D52" t="s">
        <v>50</v>
      </c>
      <c r="E52" t="s">
        <v>66</v>
      </c>
      <c r="F52">
        <v>39.234444000000003</v>
      </c>
      <c r="G52">
        <v>-121.055556</v>
      </c>
      <c r="H52">
        <v>118029</v>
      </c>
      <c r="I52">
        <v>32.5</v>
      </c>
      <c r="J52">
        <v>32.299999999999997</v>
      </c>
      <c r="K52">
        <v>0.5</v>
      </c>
      <c r="L52">
        <v>1.2929227000000001</v>
      </c>
      <c r="M52">
        <v>0.78898789999999996</v>
      </c>
      <c r="N52">
        <v>0.80039210000000005</v>
      </c>
      <c r="O52">
        <v>25.600000399999999</v>
      </c>
      <c r="P52">
        <v>1.9495581</v>
      </c>
      <c r="Q52">
        <v>0.43973430000000002</v>
      </c>
      <c r="R52">
        <v>0.77561880000000005</v>
      </c>
      <c r="S52">
        <v>0.35278589999999999</v>
      </c>
      <c r="T52">
        <v>0.5</v>
      </c>
      <c r="U52">
        <v>1.2877052</v>
      </c>
      <c r="V52">
        <v>0.78898789999999996</v>
      </c>
      <c r="W52">
        <v>0.78054140000000005</v>
      </c>
      <c r="X52">
        <v>25.600000399999999</v>
      </c>
      <c r="Y52">
        <v>1.8966371</v>
      </c>
      <c r="Z52">
        <v>0.43472129999999998</v>
      </c>
      <c r="AA52">
        <v>0.75538369999999999</v>
      </c>
      <c r="AB52">
        <v>0.35278589999999999</v>
      </c>
      <c r="AC52">
        <v>0.996</v>
      </c>
      <c r="AD52">
        <v>1</v>
      </c>
      <c r="AE52">
        <v>0.97519999999999996</v>
      </c>
      <c r="AF52">
        <v>1</v>
      </c>
      <c r="AG52">
        <v>0.97289999999999999</v>
      </c>
      <c r="AH52">
        <v>0.98860000000000003</v>
      </c>
      <c r="AI52">
        <v>0.97389999999999999</v>
      </c>
      <c r="AJ52">
        <v>1</v>
      </c>
      <c r="AK52" t="str">
        <f>VLOOKUP(D52,Ref!$C$2:$D$56,2,FALSE)&amp;"_"&amp;E52&amp;RIGHT(B52,4)</f>
        <v>CA_Nevada0005</v>
      </c>
    </row>
    <row r="53" spans="1:37" x14ac:dyDescent="0.25">
      <c r="A53" t="s">
        <v>36</v>
      </c>
      <c r="B53">
        <v>60571001</v>
      </c>
      <c r="C53" t="s">
        <v>37</v>
      </c>
      <c r="D53" t="s">
        <v>50</v>
      </c>
      <c r="E53" t="s">
        <v>66</v>
      </c>
      <c r="F53">
        <v>39.338611</v>
      </c>
      <c r="G53">
        <v>-120.170278</v>
      </c>
      <c r="H53">
        <v>117035</v>
      </c>
      <c r="I53">
        <v>26.2</v>
      </c>
      <c r="J53">
        <v>26.1</v>
      </c>
      <c r="K53">
        <v>0.5</v>
      </c>
      <c r="L53">
        <v>1.7220637000000001</v>
      </c>
      <c r="M53">
        <v>1.5827247</v>
      </c>
      <c r="N53">
        <v>0.7069706</v>
      </c>
      <c r="O53">
        <v>18.885234799999999</v>
      </c>
      <c r="P53">
        <v>1.1815325999999999</v>
      </c>
      <c r="Q53">
        <v>0.96759899999999999</v>
      </c>
      <c r="R53">
        <v>0.54803559999999996</v>
      </c>
      <c r="S53">
        <v>0.1169502</v>
      </c>
      <c r="T53">
        <v>0.5</v>
      </c>
      <c r="U53">
        <v>1.7176454000000001</v>
      </c>
      <c r="V53">
        <v>1.5827247</v>
      </c>
      <c r="W53">
        <v>0.70113340000000002</v>
      </c>
      <c r="X53">
        <v>18.885234799999999</v>
      </c>
      <c r="Y53">
        <v>1.1692370000000001</v>
      </c>
      <c r="Z53">
        <v>0.96276099999999998</v>
      </c>
      <c r="AA53">
        <v>0.54325179999999995</v>
      </c>
      <c r="AB53">
        <v>0.1169502</v>
      </c>
      <c r="AC53">
        <v>0.99739999999999995</v>
      </c>
      <c r="AD53">
        <v>1</v>
      </c>
      <c r="AE53">
        <v>0.99170000000000003</v>
      </c>
      <c r="AF53">
        <v>1</v>
      </c>
      <c r="AG53">
        <v>0.98960000000000004</v>
      </c>
      <c r="AH53">
        <v>0.995</v>
      </c>
      <c r="AI53">
        <v>0.99129999999999996</v>
      </c>
      <c r="AJ53">
        <v>1</v>
      </c>
      <c r="AK53" t="str">
        <f>VLOOKUP(D53,Ref!$C$2:$D$56,2,FALSE)&amp;"_"&amp;E53&amp;RIGHT(B53,4)</f>
        <v>CA_Nevada1001</v>
      </c>
    </row>
    <row r="54" spans="1:37" x14ac:dyDescent="0.25">
      <c r="A54" t="s">
        <v>36</v>
      </c>
      <c r="B54">
        <v>60592022</v>
      </c>
      <c r="C54" t="s">
        <v>37</v>
      </c>
      <c r="D54" t="s">
        <v>50</v>
      </c>
      <c r="E54" t="s">
        <v>67</v>
      </c>
      <c r="F54">
        <v>33.630029999999998</v>
      </c>
      <c r="G54">
        <v>-117.67592999999999</v>
      </c>
      <c r="H54">
        <v>62041</v>
      </c>
      <c r="I54">
        <v>25.7</v>
      </c>
      <c r="J54">
        <v>25.2</v>
      </c>
      <c r="K54">
        <v>0.5</v>
      </c>
      <c r="L54">
        <v>1.1065483</v>
      </c>
      <c r="M54">
        <v>2.7295899000000001</v>
      </c>
      <c r="N54">
        <v>3.0007348</v>
      </c>
      <c r="O54">
        <v>7.0021677000000002</v>
      </c>
      <c r="P54">
        <v>2.2274522999999999</v>
      </c>
      <c r="Q54">
        <v>7.4879559999999996</v>
      </c>
      <c r="R54">
        <v>1.5633518</v>
      </c>
      <c r="S54">
        <v>0.14886530000000001</v>
      </c>
      <c r="T54">
        <v>0.5</v>
      </c>
      <c r="U54">
        <v>1.1015725000000001</v>
      </c>
      <c r="V54">
        <v>2.7295899000000001</v>
      </c>
      <c r="W54">
        <v>2.8766427000000001</v>
      </c>
      <c r="X54">
        <v>7.0021677000000002</v>
      </c>
      <c r="Y54">
        <v>1.9257342</v>
      </c>
      <c r="Z54">
        <v>7.4471359000000001</v>
      </c>
      <c r="AA54">
        <v>1.5285298</v>
      </c>
      <c r="AB54">
        <v>0.14886530000000001</v>
      </c>
      <c r="AC54">
        <v>0.99550000000000005</v>
      </c>
      <c r="AD54">
        <v>1</v>
      </c>
      <c r="AE54">
        <v>0.95860000000000001</v>
      </c>
      <c r="AF54">
        <v>1</v>
      </c>
      <c r="AG54">
        <v>0.86450000000000005</v>
      </c>
      <c r="AH54">
        <v>0.99450000000000005</v>
      </c>
      <c r="AI54">
        <v>0.97770000000000001</v>
      </c>
      <c r="AJ54">
        <v>1</v>
      </c>
      <c r="AK54" t="str">
        <f>VLOOKUP(D54,Ref!$C$2:$D$56,2,FALSE)&amp;"_"&amp;E54&amp;RIGHT(B54,4)</f>
        <v>CA_Orange2022</v>
      </c>
    </row>
    <row r="55" spans="1:37" x14ac:dyDescent="0.25">
      <c r="A55" t="s">
        <v>36</v>
      </c>
      <c r="B55">
        <v>60610006</v>
      </c>
      <c r="C55" t="s">
        <v>37</v>
      </c>
      <c r="D55" t="s">
        <v>50</v>
      </c>
      <c r="E55" t="s">
        <v>68</v>
      </c>
      <c r="F55">
        <v>38.745832999999998</v>
      </c>
      <c r="G55">
        <v>-121.265278</v>
      </c>
      <c r="H55">
        <v>114026</v>
      </c>
      <c r="I55">
        <v>25.8</v>
      </c>
      <c r="J55">
        <v>25.8</v>
      </c>
      <c r="K55">
        <v>0.5</v>
      </c>
      <c r="L55">
        <v>0.32061980000000001</v>
      </c>
      <c r="M55">
        <v>1.3227091</v>
      </c>
      <c r="N55">
        <v>1.9540390000000001</v>
      </c>
      <c r="O55">
        <v>13.938329700000001</v>
      </c>
      <c r="P55">
        <v>0.74025209999999997</v>
      </c>
      <c r="Q55">
        <v>5.7932014000000001</v>
      </c>
      <c r="R55">
        <v>1.1319218</v>
      </c>
      <c r="S55">
        <v>0.15448339999999999</v>
      </c>
      <c r="T55">
        <v>0.5</v>
      </c>
      <c r="U55">
        <v>0.32018239999999998</v>
      </c>
      <c r="V55">
        <v>1.3227091</v>
      </c>
      <c r="W55">
        <v>1.9434952000000001</v>
      </c>
      <c r="X55">
        <v>13.938329700000001</v>
      </c>
      <c r="Y55">
        <v>0.72990219999999995</v>
      </c>
      <c r="Z55">
        <v>5.7700557999999997</v>
      </c>
      <c r="AA55">
        <v>1.1268879000000001</v>
      </c>
      <c r="AB55">
        <v>0.15448339999999999</v>
      </c>
      <c r="AC55">
        <v>0.99860000000000004</v>
      </c>
      <c r="AD55">
        <v>1</v>
      </c>
      <c r="AE55">
        <v>0.99460000000000004</v>
      </c>
      <c r="AF55">
        <v>1</v>
      </c>
      <c r="AG55">
        <v>0.98599999999999999</v>
      </c>
      <c r="AH55">
        <v>0.996</v>
      </c>
      <c r="AI55">
        <v>0.99560000000000004</v>
      </c>
      <c r="AJ55">
        <v>1</v>
      </c>
      <c r="AK55" t="str">
        <f>VLOOKUP(D55,Ref!$C$2:$D$56,2,FALSE)&amp;"_"&amp;E55&amp;RIGHT(B55,4)</f>
        <v>CA_Placer0006</v>
      </c>
    </row>
    <row r="56" spans="1:37" x14ac:dyDescent="0.25">
      <c r="A56" t="s">
        <v>36</v>
      </c>
      <c r="B56">
        <v>60631006</v>
      </c>
      <c r="C56" t="s">
        <v>37</v>
      </c>
      <c r="D56" t="s">
        <v>50</v>
      </c>
      <c r="E56" t="s">
        <v>69</v>
      </c>
      <c r="F56">
        <v>39.937221999999998</v>
      </c>
      <c r="G56">
        <v>-120.93777799999999</v>
      </c>
      <c r="H56">
        <v>124031</v>
      </c>
      <c r="I56">
        <v>32.200000000000003</v>
      </c>
      <c r="J56">
        <v>32.200000000000003</v>
      </c>
      <c r="K56">
        <v>0.5</v>
      </c>
      <c r="L56">
        <v>1.5751113000000001</v>
      </c>
      <c r="M56">
        <v>2.1578827</v>
      </c>
      <c r="N56">
        <v>0.54198829999999998</v>
      </c>
      <c r="O56">
        <v>25.404445599999999</v>
      </c>
      <c r="P56">
        <v>0.898393</v>
      </c>
      <c r="Q56">
        <v>0.75919999999999999</v>
      </c>
      <c r="R56">
        <v>0.32665440000000001</v>
      </c>
      <c r="S56">
        <v>9.18823E-2</v>
      </c>
      <c r="T56">
        <v>0.5</v>
      </c>
      <c r="U56">
        <v>1.5735992999999999</v>
      </c>
      <c r="V56">
        <v>2.1578827</v>
      </c>
      <c r="W56">
        <v>0.53742369999999995</v>
      </c>
      <c r="X56">
        <v>25.404445599999999</v>
      </c>
      <c r="Y56">
        <v>0.89103940000000004</v>
      </c>
      <c r="Z56">
        <v>0.75262200000000001</v>
      </c>
      <c r="AA56">
        <v>0.32404719999999998</v>
      </c>
      <c r="AB56">
        <v>9.18823E-2</v>
      </c>
      <c r="AC56">
        <v>0.999</v>
      </c>
      <c r="AD56">
        <v>1</v>
      </c>
      <c r="AE56">
        <v>0.99160000000000004</v>
      </c>
      <c r="AF56">
        <v>1</v>
      </c>
      <c r="AG56">
        <v>0.99180000000000001</v>
      </c>
      <c r="AH56">
        <v>0.99129999999999996</v>
      </c>
      <c r="AI56">
        <v>0.99199999999999999</v>
      </c>
      <c r="AJ56">
        <v>1</v>
      </c>
      <c r="AK56" t="str">
        <f>VLOOKUP(D56,Ref!$C$2:$D$56,2,FALSE)&amp;"_"&amp;E56&amp;RIGHT(B56,4)</f>
        <v>CA_Plumas1006</v>
      </c>
    </row>
    <row r="57" spans="1:37" x14ac:dyDescent="0.25">
      <c r="A57" t="s">
        <v>36</v>
      </c>
      <c r="B57">
        <v>60631009</v>
      </c>
      <c r="C57" t="s">
        <v>37</v>
      </c>
      <c r="D57" t="s">
        <v>50</v>
      </c>
      <c r="E57" t="s">
        <v>69</v>
      </c>
      <c r="F57">
        <v>39.808332999999998</v>
      </c>
      <c r="G57">
        <v>-120.471667</v>
      </c>
      <c r="H57">
        <v>122034</v>
      </c>
      <c r="I57">
        <v>34.1</v>
      </c>
      <c r="J57">
        <v>34.1</v>
      </c>
      <c r="K57">
        <v>0.5</v>
      </c>
      <c r="L57">
        <v>1.2618446000000001</v>
      </c>
      <c r="M57">
        <v>3.6422903999999998</v>
      </c>
      <c r="N57">
        <v>0.3850153</v>
      </c>
      <c r="O57">
        <v>26.933332400000001</v>
      </c>
      <c r="P57">
        <v>0.69645650000000003</v>
      </c>
      <c r="Q57">
        <v>0.42704530000000002</v>
      </c>
      <c r="R57">
        <v>0.2296415</v>
      </c>
      <c r="S57">
        <v>9.1039800000000004E-2</v>
      </c>
      <c r="T57">
        <v>0.5</v>
      </c>
      <c r="U57">
        <v>1.2588314</v>
      </c>
      <c r="V57">
        <v>3.6422903999999998</v>
      </c>
      <c r="W57">
        <v>0.38128109999999998</v>
      </c>
      <c r="X57">
        <v>26.933332400000001</v>
      </c>
      <c r="Y57">
        <v>0.6914652</v>
      </c>
      <c r="Z57">
        <v>0.42062640000000001</v>
      </c>
      <c r="AA57">
        <v>0.22753399999999999</v>
      </c>
      <c r="AB57">
        <v>9.1039800000000004E-2</v>
      </c>
      <c r="AC57">
        <v>0.99760000000000004</v>
      </c>
      <c r="AD57">
        <v>1</v>
      </c>
      <c r="AE57">
        <v>0.99029999999999996</v>
      </c>
      <c r="AF57">
        <v>1</v>
      </c>
      <c r="AG57">
        <v>0.99280000000000002</v>
      </c>
      <c r="AH57">
        <v>0.98499999999999999</v>
      </c>
      <c r="AI57">
        <v>0.99080000000000001</v>
      </c>
      <c r="AJ57">
        <v>1</v>
      </c>
      <c r="AK57" t="str">
        <f>VLOOKUP(D57,Ref!$C$2:$D$56,2,FALSE)&amp;"_"&amp;E57&amp;RIGHT(B57,4)</f>
        <v>CA_Plumas1009</v>
      </c>
    </row>
    <row r="58" spans="1:37" x14ac:dyDescent="0.25">
      <c r="A58" t="s">
        <v>36</v>
      </c>
      <c r="B58">
        <v>60651003</v>
      </c>
      <c r="C58" t="s">
        <v>37</v>
      </c>
      <c r="D58" t="s">
        <v>50</v>
      </c>
      <c r="E58" t="s">
        <v>70</v>
      </c>
      <c r="F58">
        <v>33.94603</v>
      </c>
      <c r="G58">
        <v>-117.40063000000001</v>
      </c>
      <c r="H58">
        <v>64043</v>
      </c>
      <c r="I58">
        <v>41.7</v>
      </c>
      <c r="J58">
        <v>41.2</v>
      </c>
      <c r="K58">
        <v>0.5</v>
      </c>
      <c r="L58">
        <v>1.1790233999999999</v>
      </c>
      <c r="M58">
        <v>2.2355328000000001</v>
      </c>
      <c r="N58">
        <v>5.7800975000000001</v>
      </c>
      <c r="O58">
        <v>9.8295183000000002</v>
      </c>
      <c r="P58">
        <v>3.7254596000000002</v>
      </c>
      <c r="Q58">
        <v>15.1144123</v>
      </c>
      <c r="R58">
        <v>3.0711149999999998</v>
      </c>
      <c r="S58">
        <v>0.32039420000000002</v>
      </c>
      <c r="T58">
        <v>0.5</v>
      </c>
      <c r="U58">
        <v>1.1735369</v>
      </c>
      <c r="V58">
        <v>2.2355328000000001</v>
      </c>
      <c r="W58">
        <v>5.6469535999999998</v>
      </c>
      <c r="X58">
        <v>9.8295183000000002</v>
      </c>
      <c r="Y58">
        <v>3.4420171000000002</v>
      </c>
      <c r="Z58">
        <v>15.0217695</v>
      </c>
      <c r="AA58">
        <v>3.0317441999999999</v>
      </c>
      <c r="AB58">
        <v>0.32039420000000002</v>
      </c>
      <c r="AC58">
        <v>0.99529999999999996</v>
      </c>
      <c r="AD58">
        <v>1</v>
      </c>
      <c r="AE58">
        <v>0.97699999999999998</v>
      </c>
      <c r="AF58">
        <v>1</v>
      </c>
      <c r="AG58">
        <v>0.92390000000000005</v>
      </c>
      <c r="AH58">
        <v>0.99390000000000001</v>
      </c>
      <c r="AI58">
        <v>0.98719999999999997</v>
      </c>
      <c r="AJ58">
        <v>1</v>
      </c>
      <c r="AK58" t="str">
        <f>VLOOKUP(D58,Ref!$C$2:$D$56,2,FALSE)&amp;"_"&amp;E58&amp;RIGHT(B58,4)</f>
        <v>CA_Riverside1003</v>
      </c>
    </row>
    <row r="59" spans="1:37" x14ac:dyDescent="0.25">
      <c r="A59" t="s">
        <v>36</v>
      </c>
      <c r="B59">
        <v>60652002</v>
      </c>
      <c r="C59" t="s">
        <v>37</v>
      </c>
      <c r="D59" t="s">
        <v>50</v>
      </c>
      <c r="E59" t="s">
        <v>70</v>
      </c>
      <c r="F59">
        <v>33.708530000000003</v>
      </c>
      <c r="G59">
        <v>-116.21536999999999</v>
      </c>
      <c r="H59">
        <v>60052</v>
      </c>
      <c r="I59">
        <v>19.3</v>
      </c>
      <c r="J59">
        <v>19.2</v>
      </c>
      <c r="K59">
        <v>0.5</v>
      </c>
      <c r="L59">
        <v>1.3689604</v>
      </c>
      <c r="M59">
        <v>0.97539679999999995</v>
      </c>
      <c r="N59">
        <v>0.98095100000000002</v>
      </c>
      <c r="O59">
        <v>11.710906</v>
      </c>
      <c r="P59">
        <v>1.5480033</v>
      </c>
      <c r="Q59">
        <v>1.4333696</v>
      </c>
      <c r="R59">
        <v>0.51966230000000002</v>
      </c>
      <c r="S59">
        <v>0.32941680000000001</v>
      </c>
      <c r="T59">
        <v>0.5</v>
      </c>
      <c r="U59">
        <v>1.3200312999999999</v>
      </c>
      <c r="V59">
        <v>0.97539679999999995</v>
      </c>
      <c r="W59">
        <v>0.96010759999999995</v>
      </c>
      <c r="X59">
        <v>11.710906</v>
      </c>
      <c r="Y59">
        <v>1.5056992</v>
      </c>
      <c r="Z59">
        <v>1.4149138000000001</v>
      </c>
      <c r="AA59">
        <v>0.50813229999999998</v>
      </c>
      <c r="AB59">
        <v>0.32941680000000001</v>
      </c>
      <c r="AC59">
        <v>0.96430000000000005</v>
      </c>
      <c r="AD59">
        <v>1</v>
      </c>
      <c r="AE59">
        <v>0.9788</v>
      </c>
      <c r="AF59">
        <v>1</v>
      </c>
      <c r="AG59">
        <v>0.97270000000000001</v>
      </c>
      <c r="AH59">
        <v>0.98709999999999998</v>
      </c>
      <c r="AI59">
        <v>0.9778</v>
      </c>
      <c r="AJ59">
        <v>1</v>
      </c>
      <c r="AK59" t="str">
        <f>VLOOKUP(D59,Ref!$C$2:$D$56,2,FALSE)&amp;"_"&amp;E59&amp;RIGHT(B59,4)</f>
        <v>CA_Riverside2002</v>
      </c>
    </row>
    <row r="60" spans="1:37" x14ac:dyDescent="0.25">
      <c r="A60" t="s">
        <v>36</v>
      </c>
      <c r="B60">
        <v>60655001</v>
      </c>
      <c r="C60" t="s">
        <v>37</v>
      </c>
      <c r="D60" t="s">
        <v>50</v>
      </c>
      <c r="E60" t="s">
        <v>70</v>
      </c>
      <c r="F60">
        <v>33.85275</v>
      </c>
      <c r="G60">
        <v>-116.54101</v>
      </c>
      <c r="H60">
        <v>62049</v>
      </c>
      <c r="I60">
        <v>16.600000000000001</v>
      </c>
      <c r="J60">
        <v>16.399999999999999</v>
      </c>
      <c r="K60">
        <v>0.5</v>
      </c>
      <c r="L60">
        <v>2.1967091999999999</v>
      </c>
      <c r="M60">
        <v>0.56505530000000004</v>
      </c>
      <c r="N60">
        <v>0.70287710000000003</v>
      </c>
      <c r="O60">
        <v>10.0121422</v>
      </c>
      <c r="P60">
        <v>1.8519825999999999</v>
      </c>
      <c r="Q60">
        <v>0.1344156</v>
      </c>
      <c r="R60">
        <v>0.66680280000000003</v>
      </c>
      <c r="S60">
        <v>2.5571400000000001E-2</v>
      </c>
      <c r="T60">
        <v>0.5</v>
      </c>
      <c r="U60">
        <v>2.142808</v>
      </c>
      <c r="V60">
        <v>0.56505530000000004</v>
      </c>
      <c r="W60">
        <v>0.67834399999999995</v>
      </c>
      <c r="X60">
        <v>10.0121422</v>
      </c>
      <c r="Y60">
        <v>1.7842255</v>
      </c>
      <c r="Z60">
        <v>0.13397200000000001</v>
      </c>
      <c r="AA60">
        <v>0.64214490000000002</v>
      </c>
      <c r="AB60">
        <v>2.5571400000000001E-2</v>
      </c>
      <c r="AC60">
        <v>0.97550000000000003</v>
      </c>
      <c r="AD60">
        <v>1</v>
      </c>
      <c r="AE60">
        <v>0.96509999999999996</v>
      </c>
      <c r="AF60">
        <v>1</v>
      </c>
      <c r="AG60">
        <v>0.96340000000000003</v>
      </c>
      <c r="AH60">
        <v>0.99670000000000003</v>
      </c>
      <c r="AI60">
        <v>0.96299999999999997</v>
      </c>
      <c r="AJ60">
        <v>1</v>
      </c>
      <c r="AK60" t="str">
        <f>VLOOKUP(D60,Ref!$C$2:$D$56,2,FALSE)&amp;"_"&amp;E60&amp;RIGHT(B60,4)</f>
        <v>CA_Riverside5001</v>
      </c>
    </row>
    <row r="61" spans="1:37" x14ac:dyDescent="0.25">
      <c r="A61" t="s">
        <v>36</v>
      </c>
      <c r="B61">
        <v>60658001</v>
      </c>
      <c r="C61" t="s">
        <v>37</v>
      </c>
      <c r="D61" t="s">
        <v>50</v>
      </c>
      <c r="E61" t="s">
        <v>70</v>
      </c>
      <c r="F61">
        <v>33.999580000000002</v>
      </c>
      <c r="G61">
        <v>-117.41601</v>
      </c>
      <c r="H61">
        <v>65043</v>
      </c>
      <c r="I61">
        <v>44</v>
      </c>
      <c r="J61">
        <v>43.2</v>
      </c>
      <c r="K61">
        <v>0.5</v>
      </c>
      <c r="L61">
        <v>1.3983667</v>
      </c>
      <c r="M61">
        <v>2.1156952000000002</v>
      </c>
      <c r="N61">
        <v>5.5084280999999997</v>
      </c>
      <c r="O61">
        <v>13.795994800000001</v>
      </c>
      <c r="P61">
        <v>4.8575168</v>
      </c>
      <c r="Q61">
        <v>12.7791262</v>
      </c>
      <c r="R61">
        <v>2.8478564999999998</v>
      </c>
      <c r="S61">
        <v>0.2525715</v>
      </c>
      <c r="T61">
        <v>0.5</v>
      </c>
      <c r="U61">
        <v>1.4470216</v>
      </c>
      <c r="V61">
        <v>1.8709165999999999</v>
      </c>
      <c r="W61">
        <v>5.5090113000000001</v>
      </c>
      <c r="X61">
        <v>13.464106599999999</v>
      </c>
      <c r="Y61">
        <v>5.3705230000000004</v>
      </c>
      <c r="Z61">
        <v>12.1302729</v>
      </c>
      <c r="AA61">
        <v>2.7767662999999998</v>
      </c>
      <c r="AB61">
        <v>0.21277869999999999</v>
      </c>
      <c r="AC61">
        <v>1.0347999999999999</v>
      </c>
      <c r="AD61">
        <v>0.88429999999999997</v>
      </c>
      <c r="AE61">
        <v>1.0001</v>
      </c>
      <c r="AF61">
        <v>0.97589999999999999</v>
      </c>
      <c r="AG61">
        <v>1.1055999999999999</v>
      </c>
      <c r="AH61">
        <v>0.94920000000000004</v>
      </c>
      <c r="AI61">
        <v>0.97499999999999998</v>
      </c>
      <c r="AJ61">
        <v>0.84240000000000004</v>
      </c>
      <c r="AK61" t="str">
        <f>VLOOKUP(D61,Ref!$C$2:$D$56,2,FALSE)&amp;"_"&amp;E61&amp;RIGHT(B61,4)</f>
        <v>CA_Riverside8001</v>
      </c>
    </row>
    <row r="62" spans="1:37" x14ac:dyDescent="0.25">
      <c r="A62" t="s">
        <v>36</v>
      </c>
      <c r="B62">
        <v>60658005</v>
      </c>
      <c r="C62" t="s">
        <v>37</v>
      </c>
      <c r="D62" t="s">
        <v>50</v>
      </c>
      <c r="E62" t="s">
        <v>70</v>
      </c>
      <c r="F62">
        <v>33.995638</v>
      </c>
      <c r="G62">
        <v>-117.49330399999999</v>
      </c>
      <c r="H62">
        <v>65043</v>
      </c>
      <c r="I62">
        <v>47.8</v>
      </c>
      <c r="J62">
        <v>47.1</v>
      </c>
      <c r="K62">
        <v>0.5</v>
      </c>
      <c r="L62">
        <v>1.477811</v>
      </c>
      <c r="M62">
        <v>2.2865112000000001</v>
      </c>
      <c r="N62">
        <v>4.9452844000000002</v>
      </c>
      <c r="O62">
        <v>20.2727985</v>
      </c>
      <c r="P62">
        <v>4.8738956</v>
      </c>
      <c r="Q62">
        <v>10.7952938</v>
      </c>
      <c r="R62">
        <v>2.5223572000000001</v>
      </c>
      <c r="S62">
        <v>0.17049139999999999</v>
      </c>
      <c r="T62">
        <v>0.5</v>
      </c>
      <c r="U62">
        <v>1.4713744</v>
      </c>
      <c r="V62">
        <v>2.2865112000000001</v>
      </c>
      <c r="W62">
        <v>4.7778872999999997</v>
      </c>
      <c r="X62">
        <v>20.2727985</v>
      </c>
      <c r="Y62">
        <v>4.4543609999999996</v>
      </c>
      <c r="Z62">
        <v>10.758008</v>
      </c>
      <c r="AA62">
        <v>2.4572240999999999</v>
      </c>
      <c r="AB62">
        <v>0.17049139999999999</v>
      </c>
      <c r="AC62">
        <v>0.99560000000000004</v>
      </c>
      <c r="AD62">
        <v>1</v>
      </c>
      <c r="AE62">
        <v>0.96619999999999995</v>
      </c>
      <c r="AF62">
        <v>1</v>
      </c>
      <c r="AG62">
        <v>0.91390000000000005</v>
      </c>
      <c r="AH62">
        <v>0.99650000000000005</v>
      </c>
      <c r="AI62">
        <v>0.97419999999999995</v>
      </c>
      <c r="AJ62">
        <v>1</v>
      </c>
      <c r="AK62" t="str">
        <f>VLOOKUP(D62,Ref!$C$2:$D$56,2,FALSE)&amp;"_"&amp;E62&amp;RIGHT(B62,4)</f>
        <v>CA_Riverside8005</v>
      </c>
    </row>
    <row r="63" spans="1:37" x14ac:dyDescent="0.25">
      <c r="A63" t="s">
        <v>36</v>
      </c>
      <c r="B63">
        <v>60670006</v>
      </c>
      <c r="C63" t="s">
        <v>37</v>
      </c>
      <c r="D63" t="s">
        <v>50</v>
      </c>
      <c r="E63" t="s">
        <v>71</v>
      </c>
      <c r="F63">
        <v>38.613779000000001</v>
      </c>
      <c r="G63">
        <v>-121.368014</v>
      </c>
      <c r="H63">
        <v>113025</v>
      </c>
      <c r="I63">
        <v>49.6</v>
      </c>
      <c r="J63">
        <v>49.3</v>
      </c>
      <c r="K63">
        <v>0.5</v>
      </c>
      <c r="L63">
        <v>1.2119324</v>
      </c>
      <c r="M63">
        <v>2.1847197999999999</v>
      </c>
      <c r="N63">
        <v>2.8493395000000001</v>
      </c>
      <c r="O63">
        <v>31.160730399999998</v>
      </c>
      <c r="P63">
        <v>2.6824219</v>
      </c>
      <c r="Q63">
        <v>6.6346797999999998</v>
      </c>
      <c r="R63">
        <v>1.9449787999999999</v>
      </c>
      <c r="S63">
        <v>0.50897809999999999</v>
      </c>
      <c r="T63">
        <v>0.5</v>
      </c>
      <c r="U63">
        <v>1.2041687000000001</v>
      </c>
      <c r="V63">
        <v>2.1847197999999999</v>
      </c>
      <c r="W63">
        <v>2.7765784</v>
      </c>
      <c r="X63">
        <v>31.160730399999998</v>
      </c>
      <c r="Y63">
        <v>2.4872127000000002</v>
      </c>
      <c r="Z63">
        <v>6.6099796</v>
      </c>
      <c r="AA63">
        <v>1.8742056</v>
      </c>
      <c r="AB63">
        <v>0.50897809999999999</v>
      </c>
      <c r="AC63">
        <v>0.99360000000000004</v>
      </c>
      <c r="AD63">
        <v>1</v>
      </c>
      <c r="AE63">
        <v>0.97450000000000003</v>
      </c>
      <c r="AF63">
        <v>1</v>
      </c>
      <c r="AG63">
        <v>0.92720000000000002</v>
      </c>
      <c r="AH63">
        <v>0.99629999999999996</v>
      </c>
      <c r="AI63">
        <v>0.96360000000000001</v>
      </c>
      <c r="AJ63">
        <v>1</v>
      </c>
      <c r="AK63" t="str">
        <f>VLOOKUP(D63,Ref!$C$2:$D$56,2,FALSE)&amp;"_"&amp;E63&amp;RIGHT(B63,4)</f>
        <v>CA_Sacramento0006</v>
      </c>
    </row>
    <row r="64" spans="1:37" x14ac:dyDescent="0.25">
      <c r="A64" t="s">
        <v>36</v>
      </c>
      <c r="B64">
        <v>60670010</v>
      </c>
      <c r="C64" t="s">
        <v>37</v>
      </c>
      <c r="D64" t="s">
        <v>50</v>
      </c>
      <c r="E64" t="s">
        <v>71</v>
      </c>
      <c r="F64">
        <v>38.558332999999998</v>
      </c>
      <c r="G64">
        <v>-121.491944</v>
      </c>
      <c r="H64">
        <v>113024</v>
      </c>
      <c r="I64">
        <v>38.4</v>
      </c>
      <c r="J64">
        <v>38.1</v>
      </c>
      <c r="K64">
        <v>0.5</v>
      </c>
      <c r="L64">
        <v>1.0600039999999999</v>
      </c>
      <c r="M64">
        <v>0.9618179</v>
      </c>
      <c r="N64">
        <v>2.7547592999999999</v>
      </c>
      <c r="O64">
        <v>20.685901600000001</v>
      </c>
      <c r="P64">
        <v>2.6572122999999999</v>
      </c>
      <c r="Q64">
        <v>6.7334328000000001</v>
      </c>
      <c r="R64">
        <v>1.7333533000000001</v>
      </c>
      <c r="S64">
        <v>1.3468529</v>
      </c>
      <c r="T64">
        <v>0.5</v>
      </c>
      <c r="U64">
        <v>1.0529603000000001</v>
      </c>
      <c r="V64">
        <v>0.9618179</v>
      </c>
      <c r="W64">
        <v>2.7081784999999998</v>
      </c>
      <c r="X64">
        <v>20.685901600000001</v>
      </c>
      <c r="Y64">
        <v>2.5201408999999999</v>
      </c>
      <c r="Z64">
        <v>6.7061514999999998</v>
      </c>
      <c r="AA64">
        <v>1.6995072</v>
      </c>
      <c r="AB64">
        <v>1.3468529</v>
      </c>
      <c r="AC64">
        <v>0.99339999999999995</v>
      </c>
      <c r="AD64">
        <v>1</v>
      </c>
      <c r="AE64">
        <v>0.98309999999999997</v>
      </c>
      <c r="AF64">
        <v>1</v>
      </c>
      <c r="AG64">
        <v>0.94840000000000002</v>
      </c>
      <c r="AH64">
        <v>0.99590000000000001</v>
      </c>
      <c r="AI64">
        <v>0.98050000000000004</v>
      </c>
      <c r="AJ64">
        <v>1</v>
      </c>
      <c r="AK64" t="str">
        <f>VLOOKUP(D64,Ref!$C$2:$D$56,2,FALSE)&amp;"_"&amp;E64&amp;RIGHT(B64,4)</f>
        <v>CA_Sacramento0010</v>
      </c>
    </row>
    <row r="65" spans="1:37" x14ac:dyDescent="0.25">
      <c r="A65" t="s">
        <v>36</v>
      </c>
      <c r="B65">
        <v>60674001</v>
      </c>
      <c r="C65" t="s">
        <v>37</v>
      </c>
      <c r="D65" t="s">
        <v>50</v>
      </c>
      <c r="E65" t="s">
        <v>71</v>
      </c>
      <c r="F65">
        <v>38.555833</v>
      </c>
      <c r="G65">
        <v>-121.457222</v>
      </c>
      <c r="H65">
        <v>113024</v>
      </c>
      <c r="I65">
        <v>41.4</v>
      </c>
      <c r="J65">
        <v>41.3</v>
      </c>
      <c r="K65">
        <v>0.5</v>
      </c>
      <c r="L65">
        <v>0.6262276</v>
      </c>
      <c r="M65">
        <v>1.6122570000000001</v>
      </c>
      <c r="N65">
        <v>3.7690248</v>
      </c>
      <c r="O65">
        <v>19.823720900000001</v>
      </c>
      <c r="P65">
        <v>1.1301645</v>
      </c>
      <c r="Q65">
        <v>11.536974000000001</v>
      </c>
      <c r="R65">
        <v>2.2275729000000002</v>
      </c>
      <c r="S65">
        <v>0.22961239999999999</v>
      </c>
      <c r="T65">
        <v>0.5</v>
      </c>
      <c r="U65">
        <v>0.62542620000000004</v>
      </c>
      <c r="V65">
        <v>1.6122570000000001</v>
      </c>
      <c r="W65">
        <v>3.7462928</v>
      </c>
      <c r="X65">
        <v>19.823720900000001</v>
      </c>
      <c r="Y65">
        <v>1.1112656999999999</v>
      </c>
      <c r="Z65">
        <v>11.482994100000001</v>
      </c>
      <c r="AA65">
        <v>2.2162220000000001</v>
      </c>
      <c r="AB65">
        <v>0.22961239999999999</v>
      </c>
      <c r="AC65">
        <v>0.99870000000000003</v>
      </c>
      <c r="AD65">
        <v>1</v>
      </c>
      <c r="AE65">
        <v>0.99399999999999999</v>
      </c>
      <c r="AF65">
        <v>1</v>
      </c>
      <c r="AG65">
        <v>0.98329999999999995</v>
      </c>
      <c r="AH65">
        <v>0.99529999999999996</v>
      </c>
      <c r="AI65">
        <v>0.99490000000000001</v>
      </c>
      <c r="AJ65">
        <v>1</v>
      </c>
      <c r="AK65" t="str">
        <f>VLOOKUP(D65,Ref!$C$2:$D$56,2,FALSE)&amp;"_"&amp;E65&amp;RIGHT(B65,4)</f>
        <v>CA_Sacramento4001</v>
      </c>
    </row>
    <row r="66" spans="1:37" x14ac:dyDescent="0.25">
      <c r="A66" t="s">
        <v>36</v>
      </c>
      <c r="B66">
        <v>60690002</v>
      </c>
      <c r="C66" t="s">
        <v>37</v>
      </c>
      <c r="D66" t="s">
        <v>50</v>
      </c>
      <c r="E66" t="s">
        <v>72</v>
      </c>
      <c r="F66">
        <v>36.844166999999999</v>
      </c>
      <c r="G66">
        <v>-121.36111099999999</v>
      </c>
      <c r="H66">
        <v>97021</v>
      </c>
      <c r="I66">
        <v>16</v>
      </c>
      <c r="J66">
        <v>15.8</v>
      </c>
      <c r="K66">
        <v>0.5</v>
      </c>
      <c r="L66">
        <v>0.79758479999999998</v>
      </c>
      <c r="M66">
        <v>1.1471534000000001</v>
      </c>
      <c r="N66">
        <v>1.6028178</v>
      </c>
      <c r="O66">
        <v>5.6455855000000001</v>
      </c>
      <c r="P66">
        <v>1.6438155000000001</v>
      </c>
      <c r="Q66">
        <v>3.5628468999999998</v>
      </c>
      <c r="R66">
        <v>0.93265600000000004</v>
      </c>
      <c r="S66">
        <v>0.20087379999999999</v>
      </c>
      <c r="T66">
        <v>0.5</v>
      </c>
      <c r="U66">
        <v>0.79404680000000005</v>
      </c>
      <c r="V66">
        <v>1.1471534000000001</v>
      </c>
      <c r="W66">
        <v>1.5597432</v>
      </c>
      <c r="X66">
        <v>5.6455855000000001</v>
      </c>
      <c r="Y66">
        <v>1.5380419000000001</v>
      </c>
      <c r="Z66">
        <v>3.5392155999999999</v>
      </c>
      <c r="AA66">
        <v>0.9077501</v>
      </c>
      <c r="AB66">
        <v>0.20087379999999999</v>
      </c>
      <c r="AC66">
        <v>0.99560000000000004</v>
      </c>
      <c r="AD66">
        <v>1</v>
      </c>
      <c r="AE66">
        <v>0.97309999999999997</v>
      </c>
      <c r="AF66">
        <v>1</v>
      </c>
      <c r="AG66">
        <v>0.93569999999999998</v>
      </c>
      <c r="AH66">
        <v>0.99339999999999995</v>
      </c>
      <c r="AI66">
        <v>0.97330000000000005</v>
      </c>
      <c r="AJ66">
        <v>1</v>
      </c>
      <c r="AK66" t="str">
        <f>VLOOKUP(D66,Ref!$C$2:$D$56,2,FALSE)&amp;"_"&amp;E66&amp;RIGHT(B66,4)</f>
        <v>CA_San Benito0002</v>
      </c>
    </row>
    <row r="67" spans="1:37" x14ac:dyDescent="0.25">
      <c r="A67" t="s">
        <v>36</v>
      </c>
      <c r="B67">
        <v>60710025</v>
      </c>
      <c r="C67" t="s">
        <v>37</v>
      </c>
      <c r="D67" t="s">
        <v>50</v>
      </c>
      <c r="E67" t="s">
        <v>73</v>
      </c>
      <c r="F67">
        <v>34.037222</v>
      </c>
      <c r="G67">
        <v>-117.69</v>
      </c>
      <c r="H67">
        <v>65041</v>
      </c>
      <c r="I67">
        <v>41.9</v>
      </c>
      <c r="J67">
        <v>41.5</v>
      </c>
      <c r="K67">
        <v>0.5</v>
      </c>
      <c r="L67">
        <v>1.2776741</v>
      </c>
      <c r="M67">
        <v>3.0646651</v>
      </c>
      <c r="N67">
        <v>4.2367587000000002</v>
      </c>
      <c r="O67">
        <v>16.549518599999999</v>
      </c>
      <c r="P67">
        <v>2.6409286999999999</v>
      </c>
      <c r="Q67">
        <v>11.1975327</v>
      </c>
      <c r="R67">
        <v>2.2612507000000002</v>
      </c>
      <c r="S67">
        <v>0.19389419999999999</v>
      </c>
      <c r="T67">
        <v>0.5</v>
      </c>
      <c r="U67">
        <v>1.2698100000000001</v>
      </c>
      <c r="V67">
        <v>3.0646651</v>
      </c>
      <c r="W67">
        <v>4.1523051000000004</v>
      </c>
      <c r="X67">
        <v>16.549518599999999</v>
      </c>
      <c r="Y67">
        <v>2.4586079000000001</v>
      </c>
      <c r="Z67">
        <v>11.141778</v>
      </c>
      <c r="AA67">
        <v>2.2391554999999999</v>
      </c>
      <c r="AB67">
        <v>0.19389419999999999</v>
      </c>
      <c r="AC67">
        <v>0.99380000000000002</v>
      </c>
      <c r="AD67">
        <v>1</v>
      </c>
      <c r="AE67">
        <v>0.98009999999999997</v>
      </c>
      <c r="AF67">
        <v>1</v>
      </c>
      <c r="AG67">
        <v>0.93100000000000005</v>
      </c>
      <c r="AH67">
        <v>0.995</v>
      </c>
      <c r="AI67">
        <v>0.99019999999999997</v>
      </c>
      <c r="AJ67">
        <v>1</v>
      </c>
      <c r="AK67" t="str">
        <f>VLOOKUP(D67,Ref!$C$2:$D$56,2,FALSE)&amp;"_"&amp;E67&amp;RIGHT(B67,4)</f>
        <v>CA_San Bernardino0025</v>
      </c>
    </row>
    <row r="68" spans="1:37" x14ac:dyDescent="0.25">
      <c r="A68" t="s">
        <v>36</v>
      </c>
      <c r="B68">
        <v>60710306</v>
      </c>
      <c r="C68" t="s">
        <v>37</v>
      </c>
      <c r="D68" t="s">
        <v>50</v>
      </c>
      <c r="E68" t="s">
        <v>73</v>
      </c>
      <c r="F68">
        <v>34.51</v>
      </c>
      <c r="G68">
        <v>-117.330556</v>
      </c>
      <c r="H68">
        <v>69045</v>
      </c>
      <c r="I68">
        <v>17.100000000000001</v>
      </c>
      <c r="J68">
        <v>16.899999999999999</v>
      </c>
      <c r="K68">
        <v>0.5</v>
      </c>
      <c r="L68">
        <v>1.3056477</v>
      </c>
      <c r="M68">
        <v>1.3104180000000001</v>
      </c>
      <c r="N68">
        <v>1.6486242</v>
      </c>
      <c r="O68">
        <v>5.9963074000000001</v>
      </c>
      <c r="P68">
        <v>2.1741353999999999</v>
      </c>
      <c r="Q68">
        <v>2.9917346999999999</v>
      </c>
      <c r="R68">
        <v>1.1062185</v>
      </c>
      <c r="S68">
        <v>7.8024999999999997E-2</v>
      </c>
      <c r="T68">
        <v>0.5</v>
      </c>
      <c r="U68">
        <v>1.2874441999999999</v>
      </c>
      <c r="V68">
        <v>1.3104180000000001</v>
      </c>
      <c r="W68">
        <v>1.6181931000000001</v>
      </c>
      <c r="X68">
        <v>5.9963074000000001</v>
      </c>
      <c r="Y68">
        <v>2.1029374999999999</v>
      </c>
      <c r="Z68">
        <v>2.9745816999999999</v>
      </c>
      <c r="AA68">
        <v>1.0833014999999999</v>
      </c>
      <c r="AB68">
        <v>7.8024999999999997E-2</v>
      </c>
      <c r="AC68">
        <v>0.98609999999999998</v>
      </c>
      <c r="AD68">
        <v>1</v>
      </c>
      <c r="AE68">
        <v>0.98150000000000004</v>
      </c>
      <c r="AF68">
        <v>1</v>
      </c>
      <c r="AG68">
        <v>0.96730000000000005</v>
      </c>
      <c r="AH68">
        <v>0.99429999999999996</v>
      </c>
      <c r="AI68">
        <v>0.97929999999999995</v>
      </c>
      <c r="AJ68">
        <v>1</v>
      </c>
      <c r="AK68" t="str">
        <f>VLOOKUP(D68,Ref!$C$2:$D$56,2,FALSE)&amp;"_"&amp;E68&amp;RIGHT(B68,4)</f>
        <v>CA_San Bernardino0306</v>
      </c>
    </row>
    <row r="69" spans="1:37" x14ac:dyDescent="0.25">
      <c r="A69" t="s">
        <v>36</v>
      </c>
      <c r="B69">
        <v>60712002</v>
      </c>
      <c r="C69" t="s">
        <v>37</v>
      </c>
      <c r="D69" t="s">
        <v>50</v>
      </c>
      <c r="E69" t="s">
        <v>73</v>
      </c>
      <c r="F69">
        <v>34.100020000000001</v>
      </c>
      <c r="G69">
        <v>-117.49200999999999</v>
      </c>
      <c r="H69">
        <v>66043</v>
      </c>
      <c r="I69">
        <v>45.6</v>
      </c>
      <c r="J69">
        <v>45.1</v>
      </c>
      <c r="K69">
        <v>0.5</v>
      </c>
      <c r="L69">
        <v>1.4535114</v>
      </c>
      <c r="M69">
        <v>2.7801566000000002</v>
      </c>
      <c r="N69">
        <v>4.9088912000000002</v>
      </c>
      <c r="O69">
        <v>17.236763</v>
      </c>
      <c r="P69">
        <v>4.1467422999999997</v>
      </c>
      <c r="Q69">
        <v>11.5650406</v>
      </c>
      <c r="R69">
        <v>2.7889526</v>
      </c>
      <c r="S69">
        <v>0.2643857</v>
      </c>
      <c r="T69">
        <v>0.5</v>
      </c>
      <c r="U69">
        <v>1.4452263000000001</v>
      </c>
      <c r="V69">
        <v>2.7801566000000002</v>
      </c>
      <c r="W69">
        <v>4.7887950000000004</v>
      </c>
      <c r="X69">
        <v>17.236763</v>
      </c>
      <c r="Y69">
        <v>3.8744036999999998</v>
      </c>
      <c r="Z69">
        <v>11.5030813</v>
      </c>
      <c r="AA69">
        <v>2.7334740000000002</v>
      </c>
      <c r="AB69">
        <v>0.2643857</v>
      </c>
      <c r="AC69">
        <v>0.99429999999999996</v>
      </c>
      <c r="AD69">
        <v>1</v>
      </c>
      <c r="AE69">
        <v>0.97550000000000003</v>
      </c>
      <c r="AF69">
        <v>1</v>
      </c>
      <c r="AG69">
        <v>0.93430000000000002</v>
      </c>
      <c r="AH69">
        <v>0.99460000000000004</v>
      </c>
      <c r="AI69">
        <v>0.98009999999999997</v>
      </c>
      <c r="AJ69">
        <v>1</v>
      </c>
      <c r="AK69" t="str">
        <f>VLOOKUP(D69,Ref!$C$2:$D$56,2,FALSE)&amp;"_"&amp;E69&amp;RIGHT(B69,4)</f>
        <v>CA_San Bernardino2002</v>
      </c>
    </row>
    <row r="70" spans="1:37" x14ac:dyDescent="0.25">
      <c r="A70" t="s">
        <v>36</v>
      </c>
      <c r="B70">
        <v>60718001</v>
      </c>
      <c r="C70" t="s">
        <v>37</v>
      </c>
      <c r="D70" t="s">
        <v>50</v>
      </c>
      <c r="E70" t="s">
        <v>73</v>
      </c>
      <c r="F70">
        <v>34.264443999999997</v>
      </c>
      <c r="G70">
        <v>-116.86444400000001</v>
      </c>
      <c r="H70">
        <v>66048</v>
      </c>
      <c r="I70">
        <v>33.9</v>
      </c>
      <c r="J70">
        <v>33.799999999999997</v>
      </c>
      <c r="K70">
        <v>0.5</v>
      </c>
      <c r="L70">
        <v>1.6331663000000001</v>
      </c>
      <c r="M70">
        <v>0.94260790000000005</v>
      </c>
      <c r="N70">
        <v>0.91582390000000002</v>
      </c>
      <c r="O70">
        <v>26.7733326</v>
      </c>
      <c r="P70">
        <v>1.669708</v>
      </c>
      <c r="Q70">
        <v>1.0042774999999999</v>
      </c>
      <c r="R70">
        <v>0.51028499999999999</v>
      </c>
      <c r="S70">
        <v>1.7466499999999999E-2</v>
      </c>
      <c r="T70">
        <v>0.5</v>
      </c>
      <c r="U70">
        <v>1.6182927</v>
      </c>
      <c r="V70">
        <v>0.94260790000000005</v>
      </c>
      <c r="W70">
        <v>0.89288009999999995</v>
      </c>
      <c r="X70">
        <v>26.7733326</v>
      </c>
      <c r="Y70">
        <v>1.6129454000000001</v>
      </c>
      <c r="Z70">
        <v>0.99832650000000001</v>
      </c>
      <c r="AA70">
        <v>0.49241249999999998</v>
      </c>
      <c r="AB70">
        <v>1.7466499999999999E-2</v>
      </c>
      <c r="AC70">
        <v>0.9909</v>
      </c>
      <c r="AD70">
        <v>1</v>
      </c>
      <c r="AE70">
        <v>0.97489999999999999</v>
      </c>
      <c r="AF70">
        <v>1</v>
      </c>
      <c r="AG70">
        <v>0.96599999999999997</v>
      </c>
      <c r="AH70">
        <v>0.99409999999999998</v>
      </c>
      <c r="AI70">
        <v>0.96499999999999997</v>
      </c>
      <c r="AJ70">
        <v>1</v>
      </c>
      <c r="AK70" t="str">
        <f>VLOOKUP(D70,Ref!$C$2:$D$56,2,FALSE)&amp;"_"&amp;E70&amp;RIGHT(B70,4)</f>
        <v>CA_San Bernardino8001</v>
      </c>
    </row>
    <row r="71" spans="1:37" x14ac:dyDescent="0.25">
      <c r="A71" t="s">
        <v>36</v>
      </c>
      <c r="B71">
        <v>60719004</v>
      </c>
      <c r="C71" t="s">
        <v>37</v>
      </c>
      <c r="D71" t="s">
        <v>50</v>
      </c>
      <c r="E71" t="s">
        <v>73</v>
      </c>
      <c r="F71">
        <v>34.106879999999997</v>
      </c>
      <c r="G71">
        <v>-117.27410999999999</v>
      </c>
      <c r="H71">
        <v>65045</v>
      </c>
      <c r="I71">
        <v>45.4</v>
      </c>
      <c r="J71">
        <v>44.9</v>
      </c>
      <c r="K71">
        <v>0.5</v>
      </c>
      <c r="L71">
        <v>1.1508147</v>
      </c>
      <c r="M71">
        <v>1.9560797000000001</v>
      </c>
      <c r="N71">
        <v>4.9159883999999998</v>
      </c>
      <c r="O71">
        <v>18.166919700000001</v>
      </c>
      <c r="P71">
        <v>3.4902065000000002</v>
      </c>
      <c r="Q71">
        <v>12.438966799999999</v>
      </c>
      <c r="R71">
        <v>2.5655117000000001</v>
      </c>
      <c r="S71">
        <v>0.28217490000000001</v>
      </c>
      <c r="T71">
        <v>0.5</v>
      </c>
      <c r="U71">
        <v>1.1446053</v>
      </c>
      <c r="V71">
        <v>1.9560797000000001</v>
      </c>
      <c r="W71">
        <v>4.8022007999999996</v>
      </c>
      <c r="X71">
        <v>18.166919700000001</v>
      </c>
      <c r="Y71">
        <v>3.2435879999999999</v>
      </c>
      <c r="Z71">
        <v>12.365448000000001</v>
      </c>
      <c r="AA71">
        <v>2.5299885</v>
      </c>
      <c r="AB71">
        <v>0.28217490000000001</v>
      </c>
      <c r="AC71">
        <v>0.99460000000000004</v>
      </c>
      <c r="AD71">
        <v>1</v>
      </c>
      <c r="AE71">
        <v>0.97689999999999999</v>
      </c>
      <c r="AF71">
        <v>1</v>
      </c>
      <c r="AG71">
        <v>0.92930000000000001</v>
      </c>
      <c r="AH71">
        <v>0.99409999999999998</v>
      </c>
      <c r="AI71">
        <v>0.98619999999999997</v>
      </c>
      <c r="AJ71">
        <v>1</v>
      </c>
      <c r="AK71" t="str">
        <f>VLOOKUP(D71,Ref!$C$2:$D$56,2,FALSE)&amp;"_"&amp;E71&amp;RIGHT(B71,4)</f>
        <v>CA_San Bernardino9004</v>
      </c>
    </row>
    <row r="72" spans="1:37" x14ac:dyDescent="0.25">
      <c r="A72" t="s">
        <v>36</v>
      </c>
      <c r="B72">
        <v>60730001</v>
      </c>
      <c r="C72" t="s">
        <v>37</v>
      </c>
      <c r="D72" t="s">
        <v>50</v>
      </c>
      <c r="E72" t="s">
        <v>74</v>
      </c>
      <c r="F72">
        <v>32.631231</v>
      </c>
      <c r="G72">
        <v>-117.05907500000001</v>
      </c>
      <c r="H72">
        <v>52043</v>
      </c>
      <c r="I72">
        <v>27.2</v>
      </c>
      <c r="J72">
        <v>26.8</v>
      </c>
      <c r="K72">
        <v>0.5</v>
      </c>
      <c r="L72">
        <v>0.7933983</v>
      </c>
      <c r="M72">
        <v>2.4556784999999999</v>
      </c>
      <c r="N72">
        <v>1.7790891</v>
      </c>
      <c r="O72">
        <v>14.8661852</v>
      </c>
      <c r="P72">
        <v>2.1007346999999998</v>
      </c>
      <c r="Q72">
        <v>3.5913944</v>
      </c>
      <c r="R72">
        <v>0.89282790000000001</v>
      </c>
      <c r="S72">
        <v>0.26513740000000002</v>
      </c>
      <c r="T72">
        <v>0.5</v>
      </c>
      <c r="U72">
        <v>0.80380119999999999</v>
      </c>
      <c r="V72">
        <v>2.4796805000000002</v>
      </c>
      <c r="W72">
        <v>1.4596083</v>
      </c>
      <c r="X72">
        <v>15.908727600000001</v>
      </c>
      <c r="Y72">
        <v>1.7800678000000001</v>
      </c>
      <c r="Z72">
        <v>2.9123483000000001</v>
      </c>
      <c r="AA72">
        <v>0.7347882</v>
      </c>
      <c r="AB72">
        <v>0.25537890000000002</v>
      </c>
      <c r="AC72">
        <v>1.0130999999999999</v>
      </c>
      <c r="AD72">
        <v>1.0098</v>
      </c>
      <c r="AE72">
        <v>0.82040000000000002</v>
      </c>
      <c r="AF72">
        <v>1.0701000000000001</v>
      </c>
      <c r="AG72">
        <v>0.84740000000000004</v>
      </c>
      <c r="AH72">
        <v>0.81089999999999995</v>
      </c>
      <c r="AI72">
        <v>0.82299999999999995</v>
      </c>
      <c r="AJ72">
        <v>0.96319999999999995</v>
      </c>
      <c r="AK72" t="str">
        <f>VLOOKUP(D72,Ref!$C$2:$D$56,2,FALSE)&amp;"_"&amp;E72&amp;RIGHT(B72,4)</f>
        <v>CA_San Diego0001</v>
      </c>
    </row>
    <row r="73" spans="1:37" x14ac:dyDescent="0.25">
      <c r="A73" t="s">
        <v>36</v>
      </c>
      <c r="B73">
        <v>60730003</v>
      </c>
      <c r="C73" t="s">
        <v>37</v>
      </c>
      <c r="D73" t="s">
        <v>50</v>
      </c>
      <c r="E73" t="s">
        <v>74</v>
      </c>
      <c r="F73">
        <v>32.791193999999997</v>
      </c>
      <c r="G73">
        <v>-116.942092</v>
      </c>
      <c r="H73">
        <v>53044</v>
      </c>
      <c r="I73">
        <v>25.2</v>
      </c>
      <c r="J73">
        <v>24.7</v>
      </c>
      <c r="K73">
        <v>0.5</v>
      </c>
      <c r="L73">
        <v>0.5083318</v>
      </c>
      <c r="M73">
        <v>1.9670791999999999</v>
      </c>
      <c r="N73">
        <v>2.2920848999999999</v>
      </c>
      <c r="O73">
        <v>11.337513</v>
      </c>
      <c r="P73">
        <v>2.0297189000000002</v>
      </c>
      <c r="Q73">
        <v>5.2791047000000004</v>
      </c>
      <c r="R73">
        <v>1.1266651999999999</v>
      </c>
      <c r="S73">
        <v>0.19283839999999999</v>
      </c>
      <c r="T73">
        <v>0.5</v>
      </c>
      <c r="U73">
        <v>0.50624769999999997</v>
      </c>
      <c r="V73">
        <v>1.9670791999999999</v>
      </c>
      <c r="W73">
        <v>2.1815433999999998</v>
      </c>
      <c r="X73">
        <v>11.337513</v>
      </c>
      <c r="Y73">
        <v>1.7459640999999999</v>
      </c>
      <c r="Z73">
        <v>5.2648516000000001</v>
      </c>
      <c r="AA73">
        <v>1.0991814</v>
      </c>
      <c r="AB73">
        <v>0.19283839999999999</v>
      </c>
      <c r="AC73">
        <v>0.99590000000000001</v>
      </c>
      <c r="AD73">
        <v>1</v>
      </c>
      <c r="AE73">
        <v>0.95179999999999998</v>
      </c>
      <c r="AF73">
        <v>1</v>
      </c>
      <c r="AG73">
        <v>0.86019999999999996</v>
      </c>
      <c r="AH73">
        <v>0.99729999999999996</v>
      </c>
      <c r="AI73">
        <v>0.97560000000000002</v>
      </c>
      <c r="AJ73">
        <v>1</v>
      </c>
      <c r="AK73" t="str">
        <f>VLOOKUP(D73,Ref!$C$2:$D$56,2,FALSE)&amp;"_"&amp;E73&amp;RIGHT(B73,4)</f>
        <v>CA_San Diego0003</v>
      </c>
    </row>
    <row r="74" spans="1:37" x14ac:dyDescent="0.25">
      <c r="A74" t="s">
        <v>36</v>
      </c>
      <c r="B74">
        <v>60730006</v>
      </c>
      <c r="C74" t="s">
        <v>37</v>
      </c>
      <c r="D74" t="s">
        <v>50</v>
      </c>
      <c r="E74" t="s">
        <v>74</v>
      </c>
      <c r="F74">
        <v>32.836461</v>
      </c>
      <c r="G74">
        <v>-117.12875200000001</v>
      </c>
      <c r="H74">
        <v>54043</v>
      </c>
      <c r="I74">
        <v>23.1</v>
      </c>
      <c r="J74">
        <v>22.6</v>
      </c>
      <c r="K74">
        <v>0.5</v>
      </c>
      <c r="L74">
        <v>0.75920180000000004</v>
      </c>
      <c r="M74">
        <v>2.3368459000000001</v>
      </c>
      <c r="N74">
        <v>2.1023480999999999</v>
      </c>
      <c r="O74">
        <v>9.4290018</v>
      </c>
      <c r="P74">
        <v>2.4716246000000002</v>
      </c>
      <c r="Q74">
        <v>4.1845860000000004</v>
      </c>
      <c r="R74">
        <v>1.1142308999999999</v>
      </c>
      <c r="S74">
        <v>0.24660789999999999</v>
      </c>
      <c r="T74">
        <v>0.5</v>
      </c>
      <c r="U74">
        <v>0.73397089999999998</v>
      </c>
      <c r="V74">
        <v>2.4319487</v>
      </c>
      <c r="W74">
        <v>1.9779358</v>
      </c>
      <c r="X74">
        <v>9.3362274000000003</v>
      </c>
      <c r="Y74">
        <v>1.8475634999999999</v>
      </c>
      <c r="Z74">
        <v>4.5379953000000004</v>
      </c>
      <c r="AA74">
        <v>1.0107632</v>
      </c>
      <c r="AB74">
        <v>0.2400554</v>
      </c>
      <c r="AC74">
        <v>0.96679999999999999</v>
      </c>
      <c r="AD74">
        <v>1.0407</v>
      </c>
      <c r="AE74">
        <v>0.94079999999999997</v>
      </c>
      <c r="AF74">
        <v>0.99019999999999997</v>
      </c>
      <c r="AG74">
        <v>0.74750000000000005</v>
      </c>
      <c r="AH74">
        <v>1.0845</v>
      </c>
      <c r="AI74">
        <v>0.90710000000000002</v>
      </c>
      <c r="AJ74">
        <v>0.97340000000000004</v>
      </c>
      <c r="AK74" t="str">
        <f>VLOOKUP(D74,Ref!$C$2:$D$56,2,FALSE)&amp;"_"&amp;E74&amp;RIGHT(B74,4)</f>
        <v>CA_San Diego0006</v>
      </c>
    </row>
    <row r="75" spans="1:37" x14ac:dyDescent="0.25">
      <c r="A75" t="s">
        <v>36</v>
      </c>
      <c r="B75">
        <v>60731010</v>
      </c>
      <c r="C75" t="s">
        <v>37</v>
      </c>
      <c r="D75" t="s">
        <v>50</v>
      </c>
      <c r="E75" t="s">
        <v>74</v>
      </c>
      <c r="F75">
        <v>32.701492000000002</v>
      </c>
      <c r="G75">
        <v>-117.149653</v>
      </c>
      <c r="H75">
        <v>52043</v>
      </c>
      <c r="I75">
        <v>29.5</v>
      </c>
      <c r="J75">
        <v>29</v>
      </c>
      <c r="K75">
        <v>0.5</v>
      </c>
      <c r="L75">
        <v>0.77571199999999996</v>
      </c>
      <c r="M75">
        <v>2.3982599000000002</v>
      </c>
      <c r="N75">
        <v>1.9423783999999999</v>
      </c>
      <c r="O75">
        <v>16.434166000000001</v>
      </c>
      <c r="P75">
        <v>2.1120478999999999</v>
      </c>
      <c r="Q75">
        <v>4.1034160000000002</v>
      </c>
      <c r="R75">
        <v>0.97237209999999996</v>
      </c>
      <c r="S75">
        <v>0.27276349999999999</v>
      </c>
      <c r="T75">
        <v>0.5</v>
      </c>
      <c r="U75">
        <v>0.77040589999999998</v>
      </c>
      <c r="V75">
        <v>2.3982599000000002</v>
      </c>
      <c r="W75">
        <v>1.8330263</v>
      </c>
      <c r="X75">
        <v>16.434166000000001</v>
      </c>
      <c r="Y75">
        <v>1.81792</v>
      </c>
      <c r="Z75">
        <v>4.0898519000000002</v>
      </c>
      <c r="AA75">
        <v>0.93122590000000005</v>
      </c>
      <c r="AB75">
        <v>0.27276349999999999</v>
      </c>
      <c r="AC75">
        <v>0.99319999999999997</v>
      </c>
      <c r="AD75">
        <v>1</v>
      </c>
      <c r="AE75">
        <v>0.94369999999999998</v>
      </c>
      <c r="AF75">
        <v>1</v>
      </c>
      <c r="AG75">
        <v>0.86070000000000002</v>
      </c>
      <c r="AH75">
        <v>0.99670000000000003</v>
      </c>
      <c r="AI75">
        <v>0.9577</v>
      </c>
      <c r="AJ75">
        <v>1</v>
      </c>
      <c r="AK75" t="str">
        <f>VLOOKUP(D75,Ref!$C$2:$D$56,2,FALSE)&amp;"_"&amp;E75&amp;RIGHT(B75,4)</f>
        <v>CA_San Diego1010</v>
      </c>
    </row>
    <row r="76" spans="1:37" x14ac:dyDescent="0.25">
      <c r="A76" t="s">
        <v>36</v>
      </c>
      <c r="B76">
        <v>60750005</v>
      </c>
      <c r="C76" t="s">
        <v>37</v>
      </c>
      <c r="D76" t="s">
        <v>50</v>
      </c>
      <c r="E76" t="s">
        <v>75</v>
      </c>
      <c r="F76">
        <v>37.765999999999998</v>
      </c>
      <c r="G76">
        <v>-122.3991</v>
      </c>
      <c r="H76">
        <v>108016</v>
      </c>
      <c r="I76">
        <v>29.7</v>
      </c>
      <c r="J76">
        <v>29.5</v>
      </c>
      <c r="K76">
        <v>0.5</v>
      </c>
      <c r="L76">
        <v>0.64430279999999995</v>
      </c>
      <c r="M76">
        <v>1.5134439</v>
      </c>
      <c r="N76">
        <v>2.477284</v>
      </c>
      <c r="O76">
        <v>14.784641300000001</v>
      </c>
      <c r="P76">
        <v>1.7076385999999999</v>
      </c>
      <c r="Q76">
        <v>6.3810476999999999</v>
      </c>
      <c r="R76">
        <v>1.3105766000000001</v>
      </c>
      <c r="S76">
        <v>0.42550789999999999</v>
      </c>
      <c r="T76">
        <v>0.5</v>
      </c>
      <c r="U76">
        <v>0.64359089999999997</v>
      </c>
      <c r="V76">
        <v>1.5134439</v>
      </c>
      <c r="W76">
        <v>2.4179962000000002</v>
      </c>
      <c r="X76">
        <v>14.784641300000001</v>
      </c>
      <c r="Y76">
        <v>1.5677110000000001</v>
      </c>
      <c r="Z76">
        <v>6.3538975999999998</v>
      </c>
      <c r="AA76">
        <v>1.2952223</v>
      </c>
      <c r="AB76">
        <v>0.42550789999999999</v>
      </c>
      <c r="AC76">
        <v>0.99890000000000001</v>
      </c>
      <c r="AD76">
        <v>1</v>
      </c>
      <c r="AE76">
        <v>0.97609999999999997</v>
      </c>
      <c r="AF76">
        <v>1</v>
      </c>
      <c r="AG76">
        <v>0.91810000000000003</v>
      </c>
      <c r="AH76">
        <v>0.99570000000000003</v>
      </c>
      <c r="AI76">
        <v>0.98829999999999996</v>
      </c>
      <c r="AJ76">
        <v>1</v>
      </c>
      <c r="AK76" t="str">
        <f>VLOOKUP(D76,Ref!$C$2:$D$56,2,FALSE)&amp;"_"&amp;E76&amp;RIGHT(B76,4)</f>
        <v>CA_San Francisco0005</v>
      </c>
    </row>
    <row r="77" spans="1:37" x14ac:dyDescent="0.25">
      <c r="A77" t="s">
        <v>36</v>
      </c>
      <c r="B77">
        <v>60771002</v>
      </c>
      <c r="C77" t="s">
        <v>37</v>
      </c>
      <c r="D77" t="s">
        <v>50</v>
      </c>
      <c r="E77" t="s">
        <v>76</v>
      </c>
      <c r="F77">
        <v>37.950833000000003</v>
      </c>
      <c r="G77">
        <v>-121.2675</v>
      </c>
      <c r="H77">
        <v>107024</v>
      </c>
      <c r="I77">
        <v>48.1</v>
      </c>
      <c r="J77">
        <v>47.7</v>
      </c>
      <c r="K77">
        <v>0.5</v>
      </c>
      <c r="L77">
        <v>0.87132529999999997</v>
      </c>
      <c r="M77">
        <v>2.0937817000000001</v>
      </c>
      <c r="N77">
        <v>4.3534316999999998</v>
      </c>
      <c r="O77">
        <v>22.956447600000001</v>
      </c>
      <c r="P77">
        <v>1.7564344000000001</v>
      </c>
      <c r="Q77">
        <v>12.7710876</v>
      </c>
      <c r="R77">
        <v>2.5037720000000001</v>
      </c>
      <c r="S77">
        <v>0.33816829999999998</v>
      </c>
      <c r="T77">
        <v>0.5</v>
      </c>
      <c r="U77">
        <v>1.3666891999999999</v>
      </c>
      <c r="V77">
        <v>1.8255764000000001</v>
      </c>
      <c r="W77">
        <v>3.1314299000000001</v>
      </c>
      <c r="X77">
        <v>28.070919</v>
      </c>
      <c r="Y77">
        <v>2.7894459</v>
      </c>
      <c r="Z77">
        <v>7.3168631</v>
      </c>
      <c r="AA77">
        <v>2.0755742000000001</v>
      </c>
      <c r="AB77">
        <v>0.65618220000000005</v>
      </c>
      <c r="AC77">
        <v>1.5685</v>
      </c>
      <c r="AD77">
        <v>0.87190000000000001</v>
      </c>
      <c r="AE77">
        <v>0.71930000000000005</v>
      </c>
      <c r="AF77">
        <v>1.2228000000000001</v>
      </c>
      <c r="AG77">
        <v>1.5881000000000001</v>
      </c>
      <c r="AH77">
        <v>0.57289999999999996</v>
      </c>
      <c r="AI77">
        <v>0.82899999999999996</v>
      </c>
      <c r="AJ77">
        <v>1.9403999999999999</v>
      </c>
      <c r="AK77" t="str">
        <f>VLOOKUP(D77,Ref!$C$2:$D$56,2,FALSE)&amp;"_"&amp;E77&amp;RIGHT(B77,4)</f>
        <v>CA_San Joaquin1002</v>
      </c>
    </row>
    <row r="78" spans="1:37" x14ac:dyDescent="0.25">
      <c r="A78" t="s">
        <v>36</v>
      </c>
      <c r="B78">
        <v>60792006</v>
      </c>
      <c r="C78" t="s">
        <v>37</v>
      </c>
      <c r="D78" t="s">
        <v>50</v>
      </c>
      <c r="E78" t="s">
        <v>77</v>
      </c>
      <c r="F78">
        <v>35.256605999999998</v>
      </c>
      <c r="G78">
        <v>-120.66888899999999</v>
      </c>
      <c r="H78">
        <v>82022</v>
      </c>
      <c r="I78">
        <v>15.8</v>
      </c>
      <c r="J78">
        <v>15.1</v>
      </c>
      <c r="K78">
        <v>0.5</v>
      </c>
      <c r="L78">
        <v>1.4547211</v>
      </c>
      <c r="M78">
        <v>1.0438715999999999</v>
      </c>
      <c r="N78">
        <v>1.4341725000000001</v>
      </c>
      <c r="O78">
        <v>5.5836778000000002</v>
      </c>
      <c r="P78">
        <v>2.0627765999999998</v>
      </c>
      <c r="Q78">
        <v>2.4227262000000001</v>
      </c>
      <c r="R78">
        <v>1.0249311000000001</v>
      </c>
      <c r="S78">
        <v>0.273123</v>
      </c>
      <c r="T78">
        <v>0.5</v>
      </c>
      <c r="U78">
        <v>1.5562088000000001</v>
      </c>
      <c r="V78">
        <v>0.69143969999999999</v>
      </c>
      <c r="W78">
        <v>1.4217477999999999</v>
      </c>
      <c r="X78">
        <v>5.2195062999999999</v>
      </c>
      <c r="Y78">
        <v>1.9497644999999999</v>
      </c>
      <c r="Z78">
        <v>2.418987</v>
      </c>
      <c r="AA78">
        <v>1.0064500999999999</v>
      </c>
      <c r="AB78">
        <v>0.36497200000000002</v>
      </c>
      <c r="AC78">
        <v>1.0698000000000001</v>
      </c>
      <c r="AD78">
        <v>0.66239999999999999</v>
      </c>
      <c r="AE78">
        <v>0.99129999999999996</v>
      </c>
      <c r="AF78">
        <v>0.93479999999999996</v>
      </c>
      <c r="AG78">
        <v>0.94520000000000004</v>
      </c>
      <c r="AH78">
        <v>0.99850000000000005</v>
      </c>
      <c r="AI78">
        <v>0.98199999999999998</v>
      </c>
      <c r="AJ78">
        <v>1.3363</v>
      </c>
      <c r="AK78" t="str">
        <f>VLOOKUP(D78,Ref!$C$2:$D$56,2,FALSE)&amp;"_"&amp;E78&amp;RIGHT(B78,4)</f>
        <v>CA_San Luis Obispo2006</v>
      </c>
    </row>
    <row r="79" spans="1:37" x14ac:dyDescent="0.25">
      <c r="A79" t="s">
        <v>36</v>
      </c>
      <c r="B79">
        <v>60798001</v>
      </c>
      <c r="C79" t="s">
        <v>37</v>
      </c>
      <c r="D79" t="s">
        <v>50</v>
      </c>
      <c r="E79" t="s">
        <v>77</v>
      </c>
      <c r="F79">
        <v>35.491388999999998</v>
      </c>
      <c r="G79">
        <v>-120.66805600000001</v>
      </c>
      <c r="H79">
        <v>84023</v>
      </c>
      <c r="I79">
        <v>21.8</v>
      </c>
      <c r="J79">
        <v>21.5</v>
      </c>
      <c r="K79">
        <v>0.5</v>
      </c>
      <c r="L79">
        <v>1.6014097</v>
      </c>
      <c r="M79">
        <v>1.4209825</v>
      </c>
      <c r="N79">
        <v>2.4515362000000001</v>
      </c>
      <c r="O79">
        <v>6.1306156999999999</v>
      </c>
      <c r="P79">
        <v>2.2473187000000001</v>
      </c>
      <c r="Q79">
        <v>5.7189588999999996</v>
      </c>
      <c r="R79">
        <v>1.5549637999999999</v>
      </c>
      <c r="S79">
        <v>0.26310319999999998</v>
      </c>
      <c r="T79">
        <v>0.5</v>
      </c>
      <c r="U79">
        <v>1.5763495999999999</v>
      </c>
      <c r="V79">
        <v>1.4209825</v>
      </c>
      <c r="W79">
        <v>2.3757963000000002</v>
      </c>
      <c r="X79">
        <v>6.1306156999999999</v>
      </c>
      <c r="Y79">
        <v>2.0702262</v>
      </c>
      <c r="Z79">
        <v>5.6725744999999996</v>
      </c>
      <c r="AA79">
        <v>1.5060011</v>
      </c>
      <c r="AB79">
        <v>0.26310319999999998</v>
      </c>
      <c r="AC79">
        <v>0.98440000000000005</v>
      </c>
      <c r="AD79">
        <v>1</v>
      </c>
      <c r="AE79">
        <v>0.96909999999999996</v>
      </c>
      <c r="AF79">
        <v>1</v>
      </c>
      <c r="AG79">
        <v>0.92120000000000002</v>
      </c>
      <c r="AH79">
        <v>0.9919</v>
      </c>
      <c r="AI79">
        <v>0.96850000000000003</v>
      </c>
      <c r="AJ79">
        <v>1</v>
      </c>
      <c r="AK79" t="str">
        <f>VLOOKUP(D79,Ref!$C$2:$D$56,2,FALSE)&amp;"_"&amp;E79&amp;RIGHT(B79,4)</f>
        <v>CA_San Luis Obispo8001</v>
      </c>
    </row>
    <row r="80" spans="1:37" x14ac:dyDescent="0.25">
      <c r="A80" t="s">
        <v>36</v>
      </c>
      <c r="B80">
        <v>60811001</v>
      </c>
      <c r="C80" t="s">
        <v>37</v>
      </c>
      <c r="D80" t="s">
        <v>50</v>
      </c>
      <c r="E80" t="s">
        <v>78</v>
      </c>
      <c r="F80">
        <v>37.482900000000001</v>
      </c>
      <c r="G80">
        <v>-122.2034</v>
      </c>
      <c r="H80">
        <v>105016</v>
      </c>
      <c r="I80">
        <v>30.4</v>
      </c>
      <c r="J80">
        <v>30</v>
      </c>
      <c r="K80">
        <v>0.5</v>
      </c>
      <c r="L80">
        <v>0.8646064</v>
      </c>
      <c r="M80">
        <v>2.3811479000000002</v>
      </c>
      <c r="N80">
        <v>2.9534438000000001</v>
      </c>
      <c r="O80">
        <v>12.1327734</v>
      </c>
      <c r="P80">
        <v>1.8368008</v>
      </c>
      <c r="Q80">
        <v>7.8462505</v>
      </c>
      <c r="R80">
        <v>1.5896440999999999</v>
      </c>
      <c r="S80">
        <v>0.29532969999999997</v>
      </c>
      <c r="T80">
        <v>0.5</v>
      </c>
      <c r="U80">
        <v>0.86267579999999999</v>
      </c>
      <c r="V80">
        <v>2.3811479000000002</v>
      </c>
      <c r="W80">
        <v>2.8732967</v>
      </c>
      <c r="X80">
        <v>12.1327734</v>
      </c>
      <c r="Y80">
        <v>1.6440967</v>
      </c>
      <c r="Z80">
        <v>7.8156961999999996</v>
      </c>
      <c r="AA80">
        <v>1.5709679000000001</v>
      </c>
      <c r="AB80">
        <v>0.29532969999999997</v>
      </c>
      <c r="AC80">
        <v>0.99780000000000002</v>
      </c>
      <c r="AD80">
        <v>1</v>
      </c>
      <c r="AE80">
        <v>0.97289999999999999</v>
      </c>
      <c r="AF80">
        <v>1</v>
      </c>
      <c r="AG80">
        <v>0.89510000000000001</v>
      </c>
      <c r="AH80">
        <v>0.99609999999999999</v>
      </c>
      <c r="AI80">
        <v>0.98829999999999996</v>
      </c>
      <c r="AJ80">
        <v>1</v>
      </c>
      <c r="AK80" t="str">
        <f>VLOOKUP(D80,Ref!$C$2:$D$56,2,FALSE)&amp;"_"&amp;E80&amp;RIGHT(B80,4)</f>
        <v>CA_San Mateo1001</v>
      </c>
    </row>
    <row r="81" spans="1:37" x14ac:dyDescent="0.25">
      <c r="A81" t="s">
        <v>36</v>
      </c>
      <c r="B81">
        <v>60830011</v>
      </c>
      <c r="C81" t="s">
        <v>37</v>
      </c>
      <c r="D81" t="s">
        <v>50</v>
      </c>
      <c r="E81" t="s">
        <v>79</v>
      </c>
      <c r="F81">
        <v>34.427776000000001</v>
      </c>
      <c r="G81">
        <v>-119.69028</v>
      </c>
      <c r="H81">
        <v>73027</v>
      </c>
      <c r="I81">
        <v>20.6</v>
      </c>
      <c r="J81">
        <v>20.2</v>
      </c>
      <c r="K81">
        <v>0.5</v>
      </c>
      <c r="L81">
        <v>1.0319834999999999</v>
      </c>
      <c r="M81">
        <v>0.90464290000000003</v>
      </c>
      <c r="N81">
        <v>0.79745659999999996</v>
      </c>
      <c r="O81">
        <v>14.370089500000001</v>
      </c>
      <c r="P81">
        <v>1.6755599000000001</v>
      </c>
      <c r="Q81">
        <v>0.73141009999999995</v>
      </c>
      <c r="R81">
        <v>0.55523299999999998</v>
      </c>
      <c r="S81">
        <v>6.6957199999999994E-2</v>
      </c>
      <c r="T81">
        <v>0.5</v>
      </c>
      <c r="U81">
        <v>1.022939</v>
      </c>
      <c r="V81">
        <v>0.90464290000000003</v>
      </c>
      <c r="W81">
        <v>0.71098450000000002</v>
      </c>
      <c r="X81">
        <v>14.370089500000001</v>
      </c>
      <c r="Y81">
        <v>1.4349696999999999</v>
      </c>
      <c r="Z81">
        <v>0.72825439999999997</v>
      </c>
      <c r="AA81">
        <v>0.48632029999999998</v>
      </c>
      <c r="AB81">
        <v>6.6957199999999994E-2</v>
      </c>
      <c r="AC81">
        <v>0.99119999999999997</v>
      </c>
      <c r="AD81">
        <v>1</v>
      </c>
      <c r="AE81">
        <v>0.89159999999999995</v>
      </c>
      <c r="AF81">
        <v>1</v>
      </c>
      <c r="AG81">
        <v>0.85640000000000005</v>
      </c>
      <c r="AH81">
        <v>0.99570000000000003</v>
      </c>
      <c r="AI81">
        <v>0.87590000000000001</v>
      </c>
      <c r="AJ81">
        <v>1</v>
      </c>
      <c r="AK81" t="str">
        <f>VLOOKUP(D81,Ref!$C$2:$D$56,2,FALSE)&amp;"_"&amp;E81&amp;RIGHT(B81,4)</f>
        <v>CA_Santa Barbara0011</v>
      </c>
    </row>
    <row r="82" spans="1:37" x14ac:dyDescent="0.25">
      <c r="A82" t="s">
        <v>36</v>
      </c>
      <c r="B82">
        <v>60831008</v>
      </c>
      <c r="C82" t="s">
        <v>37</v>
      </c>
      <c r="D82" t="s">
        <v>50</v>
      </c>
      <c r="E82" t="s">
        <v>79</v>
      </c>
      <c r="F82">
        <v>34.949167000000003</v>
      </c>
      <c r="G82">
        <v>-120.436667</v>
      </c>
      <c r="H82">
        <v>79023</v>
      </c>
      <c r="I82">
        <v>14.6</v>
      </c>
      <c r="J82">
        <v>13.9</v>
      </c>
      <c r="K82">
        <v>0.5</v>
      </c>
      <c r="L82">
        <v>1.6415554999999999</v>
      </c>
      <c r="M82">
        <v>0.6227876</v>
      </c>
      <c r="N82">
        <v>1.1886884</v>
      </c>
      <c r="O82">
        <v>6.0094460999999999</v>
      </c>
      <c r="P82">
        <v>2.2286551000000001</v>
      </c>
      <c r="Q82">
        <v>1.2789737999999999</v>
      </c>
      <c r="R82">
        <v>0.88794099999999998</v>
      </c>
      <c r="S82">
        <v>0.2419529</v>
      </c>
      <c r="T82">
        <v>0.5</v>
      </c>
      <c r="U82">
        <v>1.6305179999999999</v>
      </c>
      <c r="V82">
        <v>0.6227876</v>
      </c>
      <c r="W82">
        <v>1.0428716</v>
      </c>
      <c r="X82">
        <v>6.0094460999999999</v>
      </c>
      <c r="Y82">
        <v>1.8406388</v>
      </c>
      <c r="Z82">
        <v>1.2692562000000001</v>
      </c>
      <c r="AA82">
        <v>0.76940569999999997</v>
      </c>
      <c r="AB82">
        <v>0.2419529</v>
      </c>
      <c r="AC82">
        <v>0.99329999999999996</v>
      </c>
      <c r="AD82">
        <v>1</v>
      </c>
      <c r="AE82">
        <v>0.87729999999999997</v>
      </c>
      <c r="AF82">
        <v>1</v>
      </c>
      <c r="AG82">
        <v>0.82589999999999997</v>
      </c>
      <c r="AH82">
        <v>0.99239999999999995</v>
      </c>
      <c r="AI82">
        <v>0.86650000000000005</v>
      </c>
      <c r="AJ82">
        <v>1</v>
      </c>
      <c r="AK82" t="str">
        <f>VLOOKUP(D82,Ref!$C$2:$D$56,2,FALSE)&amp;"_"&amp;E82&amp;RIGHT(B82,4)</f>
        <v>CA_Santa Barbara1008</v>
      </c>
    </row>
    <row r="83" spans="1:37" x14ac:dyDescent="0.25">
      <c r="A83" t="s">
        <v>36</v>
      </c>
      <c r="B83">
        <v>60850002</v>
      </c>
      <c r="C83" t="s">
        <v>37</v>
      </c>
      <c r="D83" t="s">
        <v>50</v>
      </c>
      <c r="E83" t="s">
        <v>80</v>
      </c>
      <c r="F83">
        <v>37</v>
      </c>
      <c r="G83">
        <v>-121.574444</v>
      </c>
      <c r="H83">
        <v>99020</v>
      </c>
      <c r="I83">
        <v>23.7</v>
      </c>
      <c r="J83">
        <v>23.3</v>
      </c>
      <c r="K83">
        <v>0.5</v>
      </c>
      <c r="L83">
        <v>0.84939640000000005</v>
      </c>
      <c r="M83">
        <v>1.9836429</v>
      </c>
      <c r="N83">
        <v>2.4649576999999998</v>
      </c>
      <c r="O83">
        <v>8.2232617999999995</v>
      </c>
      <c r="P83">
        <v>1.6043993999999999</v>
      </c>
      <c r="Q83">
        <v>6.4963188000000001</v>
      </c>
      <c r="R83">
        <v>1.3290335</v>
      </c>
      <c r="S83">
        <v>0.24898989999999999</v>
      </c>
      <c r="T83">
        <v>0.5</v>
      </c>
      <c r="U83">
        <v>0.92953810000000003</v>
      </c>
      <c r="V83">
        <v>1.5566027</v>
      </c>
      <c r="W83">
        <v>1.9032849000000001</v>
      </c>
      <c r="X83">
        <v>10.506123499999999</v>
      </c>
      <c r="Y83">
        <v>1.9042893999999999</v>
      </c>
      <c r="Z83">
        <v>4.2382536000000002</v>
      </c>
      <c r="AA83">
        <v>1.2075552000000001</v>
      </c>
      <c r="AB83">
        <v>0.57308599999999998</v>
      </c>
      <c r="AC83">
        <v>1.0944</v>
      </c>
      <c r="AD83">
        <v>0.78469999999999995</v>
      </c>
      <c r="AE83">
        <v>0.77210000000000001</v>
      </c>
      <c r="AF83">
        <v>1.2776000000000001</v>
      </c>
      <c r="AG83">
        <v>1.1869000000000001</v>
      </c>
      <c r="AH83">
        <v>0.65239999999999998</v>
      </c>
      <c r="AI83">
        <v>0.90859999999999996</v>
      </c>
      <c r="AJ83">
        <v>2.3016000000000001</v>
      </c>
      <c r="AK83" t="str">
        <f>VLOOKUP(D83,Ref!$C$2:$D$56,2,FALSE)&amp;"_"&amp;E83&amp;RIGHT(B83,4)</f>
        <v>CA_Santa Clara0002</v>
      </c>
    </row>
    <row r="84" spans="1:37" x14ac:dyDescent="0.25">
      <c r="A84" t="s">
        <v>36</v>
      </c>
      <c r="B84">
        <v>60850005</v>
      </c>
      <c r="C84" t="s">
        <v>37</v>
      </c>
      <c r="D84" t="s">
        <v>50</v>
      </c>
      <c r="E84" t="s">
        <v>80</v>
      </c>
      <c r="F84">
        <v>37.348497000000002</v>
      </c>
      <c r="G84">
        <v>-121.894898</v>
      </c>
      <c r="H84">
        <v>103018</v>
      </c>
      <c r="I84">
        <v>37.200000000000003</v>
      </c>
      <c r="J84">
        <v>37</v>
      </c>
      <c r="K84">
        <v>0.5</v>
      </c>
      <c r="L84">
        <v>0.97963520000000004</v>
      </c>
      <c r="M84">
        <v>2.9145701000000002</v>
      </c>
      <c r="N84">
        <v>3.150048</v>
      </c>
      <c r="O84">
        <v>17.3904724</v>
      </c>
      <c r="P84">
        <v>1.9951331999999999</v>
      </c>
      <c r="Q84">
        <v>8.3164376999999998</v>
      </c>
      <c r="R84">
        <v>1.6871119000000001</v>
      </c>
      <c r="S84">
        <v>0.26659359999999999</v>
      </c>
      <c r="T84">
        <v>0.5</v>
      </c>
      <c r="U84">
        <v>0.97824009999999995</v>
      </c>
      <c r="V84">
        <v>2.9145701000000002</v>
      </c>
      <c r="W84">
        <v>3.1047335</v>
      </c>
      <c r="X84">
        <v>17.3904724</v>
      </c>
      <c r="Y84">
        <v>1.8986936000000001</v>
      </c>
      <c r="Z84">
        <v>8.2835178000000003</v>
      </c>
      <c r="AA84">
        <v>1.6744570000000001</v>
      </c>
      <c r="AB84">
        <v>0.26659359999999999</v>
      </c>
      <c r="AC84">
        <v>0.99860000000000004</v>
      </c>
      <c r="AD84">
        <v>1</v>
      </c>
      <c r="AE84">
        <v>0.98560000000000003</v>
      </c>
      <c r="AF84">
        <v>1</v>
      </c>
      <c r="AG84">
        <v>0.95169999999999999</v>
      </c>
      <c r="AH84">
        <v>0.996</v>
      </c>
      <c r="AI84">
        <v>0.99250000000000005</v>
      </c>
      <c r="AJ84">
        <v>1</v>
      </c>
      <c r="AK84" t="str">
        <f>VLOOKUP(D84,Ref!$C$2:$D$56,2,FALSE)&amp;"_"&amp;E84&amp;RIGHT(B84,4)</f>
        <v>CA_Santa Clara0005</v>
      </c>
    </row>
    <row r="85" spans="1:37" x14ac:dyDescent="0.25">
      <c r="A85" t="s">
        <v>36</v>
      </c>
      <c r="B85">
        <v>60870007</v>
      </c>
      <c r="C85" t="s">
        <v>37</v>
      </c>
      <c r="D85" t="s">
        <v>50</v>
      </c>
      <c r="E85" t="s">
        <v>44</v>
      </c>
      <c r="F85">
        <v>36.984000000000002</v>
      </c>
      <c r="G85">
        <v>-121.9883</v>
      </c>
      <c r="H85">
        <v>100017</v>
      </c>
      <c r="I85">
        <v>13.1</v>
      </c>
      <c r="J85">
        <v>12.8</v>
      </c>
      <c r="K85">
        <v>0.5</v>
      </c>
      <c r="L85">
        <v>0.4966468</v>
      </c>
      <c r="M85">
        <v>0.78104960000000001</v>
      </c>
      <c r="N85">
        <v>0.79090950000000004</v>
      </c>
      <c r="O85">
        <v>6.9587840999999999</v>
      </c>
      <c r="P85">
        <v>1.3682464000000001</v>
      </c>
      <c r="Q85">
        <v>1.1192689</v>
      </c>
      <c r="R85">
        <v>0.605074</v>
      </c>
      <c r="S85">
        <v>0.50224199999999997</v>
      </c>
      <c r="T85">
        <v>0.5</v>
      </c>
      <c r="U85">
        <v>0.51609280000000002</v>
      </c>
      <c r="V85">
        <v>0.76550079999999998</v>
      </c>
      <c r="W85">
        <v>0.73392060000000003</v>
      </c>
      <c r="X85">
        <v>6.8573731999999996</v>
      </c>
      <c r="Y85">
        <v>1.2143577000000001</v>
      </c>
      <c r="Z85">
        <v>1.0987833</v>
      </c>
      <c r="AA85">
        <v>0.56639240000000002</v>
      </c>
      <c r="AB85">
        <v>0.56908820000000004</v>
      </c>
      <c r="AC85">
        <v>1.0391999999999999</v>
      </c>
      <c r="AD85">
        <v>0.98009999999999997</v>
      </c>
      <c r="AE85">
        <v>0.92789999999999995</v>
      </c>
      <c r="AF85">
        <v>0.98540000000000005</v>
      </c>
      <c r="AG85">
        <v>0.88749999999999996</v>
      </c>
      <c r="AH85">
        <v>0.98170000000000002</v>
      </c>
      <c r="AI85">
        <v>0.93610000000000004</v>
      </c>
      <c r="AJ85">
        <v>1.1331</v>
      </c>
      <c r="AK85" t="str">
        <f>VLOOKUP(D85,Ref!$C$2:$D$56,2,FALSE)&amp;"_"&amp;E85&amp;RIGHT(B85,4)</f>
        <v>CA_Santa Cruz0007</v>
      </c>
    </row>
    <row r="86" spans="1:37" x14ac:dyDescent="0.25">
      <c r="A86" t="s">
        <v>36</v>
      </c>
      <c r="B86">
        <v>60890004</v>
      </c>
      <c r="C86" t="s">
        <v>37</v>
      </c>
      <c r="D86" t="s">
        <v>50</v>
      </c>
      <c r="E86" t="s">
        <v>81</v>
      </c>
      <c r="F86">
        <v>40.549722000000003</v>
      </c>
      <c r="G86">
        <v>-122.379167</v>
      </c>
      <c r="H86">
        <v>132023</v>
      </c>
      <c r="I86">
        <v>21.1</v>
      </c>
      <c r="J86">
        <v>21.1</v>
      </c>
      <c r="K86">
        <v>0.5</v>
      </c>
      <c r="L86">
        <v>1.2709634000000001</v>
      </c>
      <c r="M86">
        <v>1.0863543</v>
      </c>
      <c r="N86">
        <v>0.35280280000000003</v>
      </c>
      <c r="O86">
        <v>16.506666200000002</v>
      </c>
      <c r="P86">
        <v>0.96281519999999998</v>
      </c>
      <c r="Q86">
        <v>9.5816899999999997E-2</v>
      </c>
      <c r="R86">
        <v>0.32737379999999999</v>
      </c>
      <c r="S86">
        <v>3.0539500000000001E-2</v>
      </c>
      <c r="T86">
        <v>0.5</v>
      </c>
      <c r="U86">
        <v>1.2693783999999999</v>
      </c>
      <c r="V86">
        <v>1.0863543</v>
      </c>
      <c r="W86">
        <v>0.34819549999999999</v>
      </c>
      <c r="X86">
        <v>16.506666200000002</v>
      </c>
      <c r="Y86">
        <v>0.94992209999999999</v>
      </c>
      <c r="Z86">
        <v>9.4565300000000005E-2</v>
      </c>
      <c r="AA86">
        <v>0.32310519999999998</v>
      </c>
      <c r="AB86">
        <v>3.0539500000000001E-2</v>
      </c>
      <c r="AC86">
        <v>0.99880000000000002</v>
      </c>
      <c r="AD86">
        <v>1</v>
      </c>
      <c r="AE86">
        <v>0.9869</v>
      </c>
      <c r="AF86">
        <v>1</v>
      </c>
      <c r="AG86">
        <v>0.98660000000000003</v>
      </c>
      <c r="AH86">
        <v>0.9869</v>
      </c>
      <c r="AI86">
        <v>0.98699999999999999</v>
      </c>
      <c r="AJ86">
        <v>1</v>
      </c>
      <c r="AK86" t="str">
        <f>VLOOKUP(D86,Ref!$C$2:$D$56,2,FALSE)&amp;"_"&amp;E86&amp;RIGHT(B86,4)</f>
        <v>CA_Shasta0004</v>
      </c>
    </row>
    <row r="87" spans="1:37" x14ac:dyDescent="0.25">
      <c r="A87" t="s">
        <v>36</v>
      </c>
      <c r="B87">
        <v>60950004</v>
      </c>
      <c r="C87" t="s">
        <v>37</v>
      </c>
      <c r="D87" t="s">
        <v>50</v>
      </c>
      <c r="E87" t="s">
        <v>82</v>
      </c>
      <c r="F87">
        <v>38.102699999999999</v>
      </c>
      <c r="G87">
        <v>-122.23820000000001</v>
      </c>
      <c r="H87">
        <v>110018</v>
      </c>
      <c r="I87">
        <v>37.9</v>
      </c>
      <c r="J87">
        <v>37.799999999999997</v>
      </c>
      <c r="K87">
        <v>0.5</v>
      </c>
      <c r="L87">
        <v>0.64440960000000003</v>
      </c>
      <c r="M87">
        <v>1.4813067</v>
      </c>
      <c r="N87">
        <v>2.7075841</v>
      </c>
      <c r="O87">
        <v>21.8542004</v>
      </c>
      <c r="P87">
        <v>1.6963024</v>
      </c>
      <c r="Q87">
        <v>7.1947846000000002</v>
      </c>
      <c r="R87">
        <v>1.4618015</v>
      </c>
      <c r="S87">
        <v>0.42627510000000002</v>
      </c>
      <c r="T87">
        <v>0.5</v>
      </c>
      <c r="U87">
        <v>0.64356950000000002</v>
      </c>
      <c r="V87">
        <v>1.4813067</v>
      </c>
      <c r="W87">
        <v>2.6793608999999998</v>
      </c>
      <c r="X87">
        <v>21.8542004</v>
      </c>
      <c r="Y87">
        <v>1.6472955</v>
      </c>
      <c r="Z87">
        <v>7.1595887999999999</v>
      </c>
      <c r="AA87">
        <v>1.4517856</v>
      </c>
      <c r="AB87">
        <v>0.42627510000000002</v>
      </c>
      <c r="AC87">
        <v>0.99870000000000003</v>
      </c>
      <c r="AD87">
        <v>1</v>
      </c>
      <c r="AE87">
        <v>0.98960000000000004</v>
      </c>
      <c r="AF87">
        <v>1</v>
      </c>
      <c r="AG87">
        <v>0.97109999999999996</v>
      </c>
      <c r="AH87">
        <v>0.99509999999999998</v>
      </c>
      <c r="AI87">
        <v>0.99309999999999998</v>
      </c>
      <c r="AJ87">
        <v>1</v>
      </c>
      <c r="AK87" t="str">
        <f>VLOOKUP(D87,Ref!$C$2:$D$56,2,FALSE)&amp;"_"&amp;E87&amp;RIGHT(B87,4)</f>
        <v>CA_Solano0004</v>
      </c>
    </row>
    <row r="88" spans="1:37" x14ac:dyDescent="0.25">
      <c r="A88" t="s">
        <v>36</v>
      </c>
      <c r="B88">
        <v>60970003</v>
      </c>
      <c r="C88" t="s">
        <v>37</v>
      </c>
      <c r="D88" t="s">
        <v>50</v>
      </c>
      <c r="E88" t="s">
        <v>83</v>
      </c>
      <c r="F88">
        <v>38.4435</v>
      </c>
      <c r="G88">
        <v>-122.71</v>
      </c>
      <c r="H88">
        <v>114015</v>
      </c>
      <c r="I88">
        <v>28.5</v>
      </c>
      <c r="J88">
        <v>28.3</v>
      </c>
      <c r="K88">
        <v>0.5</v>
      </c>
      <c r="L88">
        <v>0.44849689999999998</v>
      </c>
      <c r="M88">
        <v>0.81023559999999994</v>
      </c>
      <c r="N88">
        <v>1.8405737</v>
      </c>
      <c r="O88">
        <v>17.4692078</v>
      </c>
      <c r="P88">
        <v>1.7770866999999999</v>
      </c>
      <c r="Q88">
        <v>4.1181326</v>
      </c>
      <c r="R88">
        <v>0.91598769999999996</v>
      </c>
      <c r="S88">
        <v>0.65361369999999996</v>
      </c>
      <c r="T88">
        <v>0.5</v>
      </c>
      <c r="U88">
        <v>0.44751849999999999</v>
      </c>
      <c r="V88">
        <v>0.81023559999999994</v>
      </c>
      <c r="W88">
        <v>1.7884910000000001</v>
      </c>
      <c r="X88">
        <v>17.4692078</v>
      </c>
      <c r="Y88">
        <v>1.6511016999999999</v>
      </c>
      <c r="Z88">
        <v>4.0965672</v>
      </c>
      <c r="AA88">
        <v>0.89782720000000005</v>
      </c>
      <c r="AB88">
        <v>0.65361369999999996</v>
      </c>
      <c r="AC88">
        <v>0.99780000000000002</v>
      </c>
      <c r="AD88">
        <v>1</v>
      </c>
      <c r="AE88">
        <v>0.97170000000000001</v>
      </c>
      <c r="AF88">
        <v>1</v>
      </c>
      <c r="AG88">
        <v>0.92910000000000004</v>
      </c>
      <c r="AH88">
        <v>0.99480000000000002</v>
      </c>
      <c r="AI88">
        <v>0.98019999999999996</v>
      </c>
      <c r="AJ88">
        <v>1</v>
      </c>
      <c r="AK88" t="str">
        <f>VLOOKUP(D88,Ref!$C$2:$D$56,2,FALSE)&amp;"_"&amp;E88&amp;RIGHT(B88,4)</f>
        <v>CA_Sonoma0003</v>
      </c>
    </row>
    <row r="89" spans="1:37" x14ac:dyDescent="0.25">
      <c r="A89" t="s">
        <v>36</v>
      </c>
      <c r="B89">
        <v>60990005</v>
      </c>
      <c r="C89" t="s">
        <v>37</v>
      </c>
      <c r="D89" t="s">
        <v>50</v>
      </c>
      <c r="E89" t="s">
        <v>84</v>
      </c>
      <c r="F89">
        <v>37.641666999999998</v>
      </c>
      <c r="G89">
        <v>-120.993611</v>
      </c>
      <c r="H89">
        <v>104025</v>
      </c>
      <c r="I89">
        <v>52.9</v>
      </c>
      <c r="J89">
        <v>52.5</v>
      </c>
      <c r="K89">
        <v>0.5</v>
      </c>
      <c r="L89">
        <v>1.6479429999999999</v>
      </c>
      <c r="M89">
        <v>2.4239218</v>
      </c>
      <c r="N89">
        <v>4.6247252999999997</v>
      </c>
      <c r="O89">
        <v>25.438184700000001</v>
      </c>
      <c r="P89">
        <v>3.4179542000000001</v>
      </c>
      <c r="Q89">
        <v>11.548492400000001</v>
      </c>
      <c r="R89">
        <v>2.9483263000000002</v>
      </c>
      <c r="S89">
        <v>0.38378299999999999</v>
      </c>
      <c r="T89">
        <v>0.5</v>
      </c>
      <c r="U89">
        <v>1.0098077000000001</v>
      </c>
      <c r="V89">
        <v>2.2695713</v>
      </c>
      <c r="W89">
        <v>5.7715106</v>
      </c>
      <c r="X89">
        <v>19.852561999999999</v>
      </c>
      <c r="Y89">
        <v>2.0879481000000002</v>
      </c>
      <c r="Z89">
        <v>17.250900300000001</v>
      </c>
      <c r="AA89">
        <v>3.3637679</v>
      </c>
      <c r="AB89">
        <v>0.4362665</v>
      </c>
      <c r="AC89">
        <v>0.61280000000000001</v>
      </c>
      <c r="AD89">
        <v>0.93630000000000002</v>
      </c>
      <c r="AE89">
        <v>1.248</v>
      </c>
      <c r="AF89">
        <v>0.78039999999999998</v>
      </c>
      <c r="AG89">
        <v>0.6109</v>
      </c>
      <c r="AH89">
        <v>1.4938</v>
      </c>
      <c r="AI89">
        <v>1.1409</v>
      </c>
      <c r="AJ89">
        <v>1.1368</v>
      </c>
      <c r="AK89" t="str">
        <f>VLOOKUP(D89,Ref!$C$2:$D$56,2,FALSE)&amp;"_"&amp;E89&amp;RIGHT(B89,4)</f>
        <v>CA_Stanislaus0005</v>
      </c>
    </row>
    <row r="90" spans="1:37" x14ac:dyDescent="0.25">
      <c r="A90" t="s">
        <v>36</v>
      </c>
      <c r="B90">
        <v>60990006</v>
      </c>
      <c r="C90" t="s">
        <v>37</v>
      </c>
      <c r="D90" t="s">
        <v>50</v>
      </c>
      <c r="E90" t="s">
        <v>84</v>
      </c>
      <c r="F90">
        <v>37.488332999999997</v>
      </c>
      <c r="G90">
        <v>-120.83583299999999</v>
      </c>
      <c r="H90">
        <v>102026</v>
      </c>
      <c r="I90">
        <v>54.6</v>
      </c>
      <c r="J90">
        <v>54.4</v>
      </c>
      <c r="K90">
        <v>0.5</v>
      </c>
      <c r="L90">
        <v>0.94537090000000001</v>
      </c>
      <c r="M90">
        <v>2.2473478</v>
      </c>
      <c r="N90">
        <v>5.1198335000000004</v>
      </c>
      <c r="O90">
        <v>25.1562786</v>
      </c>
      <c r="P90">
        <v>1.8427175</v>
      </c>
      <c r="Q90">
        <v>15.3552532</v>
      </c>
      <c r="R90">
        <v>2.9979463000000002</v>
      </c>
      <c r="S90">
        <v>0.50191370000000002</v>
      </c>
      <c r="T90">
        <v>0.5</v>
      </c>
      <c r="U90">
        <v>0.94291290000000005</v>
      </c>
      <c r="V90">
        <v>2.2473478</v>
      </c>
      <c r="W90">
        <v>5.0814924000000001</v>
      </c>
      <c r="X90">
        <v>25.1562786</v>
      </c>
      <c r="Y90">
        <v>1.8056787999999999</v>
      </c>
      <c r="Z90">
        <v>15.2692633</v>
      </c>
      <c r="AA90">
        <v>2.9791080999999999</v>
      </c>
      <c r="AB90">
        <v>0.50191370000000002</v>
      </c>
      <c r="AC90">
        <v>0.99739999999999995</v>
      </c>
      <c r="AD90">
        <v>1</v>
      </c>
      <c r="AE90">
        <v>0.99250000000000005</v>
      </c>
      <c r="AF90">
        <v>1</v>
      </c>
      <c r="AG90">
        <v>0.97989999999999999</v>
      </c>
      <c r="AH90">
        <v>0.99439999999999995</v>
      </c>
      <c r="AI90">
        <v>0.99370000000000003</v>
      </c>
      <c r="AJ90">
        <v>1</v>
      </c>
      <c r="AK90" t="str">
        <f>VLOOKUP(D90,Ref!$C$2:$D$56,2,FALSE)&amp;"_"&amp;E90&amp;RIGHT(B90,4)</f>
        <v>CA_Stanislaus0006</v>
      </c>
    </row>
    <row r="91" spans="1:37" x14ac:dyDescent="0.25">
      <c r="A91" t="s">
        <v>36</v>
      </c>
      <c r="B91">
        <v>61010003</v>
      </c>
      <c r="C91" t="s">
        <v>37</v>
      </c>
      <c r="D91" t="s">
        <v>50</v>
      </c>
      <c r="E91" t="s">
        <v>85</v>
      </c>
      <c r="F91">
        <v>39.138888999999999</v>
      </c>
      <c r="G91">
        <v>-121.61750000000001</v>
      </c>
      <c r="H91">
        <v>118025</v>
      </c>
      <c r="I91">
        <v>41.6</v>
      </c>
      <c r="J91">
        <v>41.5</v>
      </c>
      <c r="K91">
        <v>0.5</v>
      </c>
      <c r="L91">
        <v>0.6824306</v>
      </c>
      <c r="M91">
        <v>2.6755426</v>
      </c>
      <c r="N91">
        <v>2.8702923999999999</v>
      </c>
      <c r="O91">
        <v>23.418592499999999</v>
      </c>
      <c r="P91">
        <v>1.2029155</v>
      </c>
      <c r="Q91">
        <v>8.3504819999999995</v>
      </c>
      <c r="R91">
        <v>1.6393441</v>
      </c>
      <c r="S91">
        <v>0.31595820000000002</v>
      </c>
      <c r="T91">
        <v>0.5</v>
      </c>
      <c r="U91">
        <v>0.68070390000000003</v>
      </c>
      <c r="V91">
        <v>2.6755426</v>
      </c>
      <c r="W91">
        <v>2.8499572</v>
      </c>
      <c r="X91">
        <v>23.418592499999999</v>
      </c>
      <c r="Y91">
        <v>1.1833296</v>
      </c>
      <c r="Z91">
        <v>8.3055448999999992</v>
      </c>
      <c r="AA91">
        <v>1.6296709</v>
      </c>
      <c r="AB91">
        <v>0.31595820000000002</v>
      </c>
      <c r="AC91">
        <v>0.99750000000000005</v>
      </c>
      <c r="AD91">
        <v>1</v>
      </c>
      <c r="AE91">
        <v>0.9929</v>
      </c>
      <c r="AF91">
        <v>1</v>
      </c>
      <c r="AG91">
        <v>0.98370000000000002</v>
      </c>
      <c r="AH91">
        <v>0.99460000000000004</v>
      </c>
      <c r="AI91">
        <v>0.99409999999999998</v>
      </c>
      <c r="AJ91">
        <v>1</v>
      </c>
      <c r="AK91" t="str">
        <f>VLOOKUP(D91,Ref!$C$2:$D$56,2,FALSE)&amp;"_"&amp;E91&amp;RIGHT(B91,4)</f>
        <v>CA_Sutter0003</v>
      </c>
    </row>
    <row r="92" spans="1:37" x14ac:dyDescent="0.25">
      <c r="A92" t="s">
        <v>36</v>
      </c>
      <c r="B92">
        <v>61072002</v>
      </c>
      <c r="C92" t="s">
        <v>37</v>
      </c>
      <c r="D92" t="s">
        <v>50</v>
      </c>
      <c r="E92" t="s">
        <v>86</v>
      </c>
      <c r="F92">
        <v>36.332222000000002</v>
      </c>
      <c r="G92">
        <v>-119.290278</v>
      </c>
      <c r="H92">
        <v>89034</v>
      </c>
      <c r="I92">
        <v>55.5</v>
      </c>
      <c r="J92">
        <v>55.3</v>
      </c>
      <c r="K92">
        <v>0.5</v>
      </c>
      <c r="L92">
        <v>0.91448269999999998</v>
      </c>
      <c r="M92">
        <v>1.8006173000000001</v>
      </c>
      <c r="N92">
        <v>6.7211040999999998</v>
      </c>
      <c r="O92">
        <v>18.501379</v>
      </c>
      <c r="P92">
        <v>2.3596389000000002</v>
      </c>
      <c r="Q92">
        <v>20.419818899999999</v>
      </c>
      <c r="R92">
        <v>3.9810064000000001</v>
      </c>
      <c r="S92">
        <v>0.33528770000000002</v>
      </c>
      <c r="T92">
        <v>0.5</v>
      </c>
      <c r="U92">
        <v>0.91104960000000001</v>
      </c>
      <c r="V92">
        <v>1.8006173000000001</v>
      </c>
      <c r="W92">
        <v>6.6763434000000004</v>
      </c>
      <c r="X92">
        <v>18.501379</v>
      </c>
      <c r="Y92">
        <v>2.3312347</v>
      </c>
      <c r="Z92">
        <v>20.299301100000001</v>
      </c>
      <c r="AA92">
        <v>3.9564135</v>
      </c>
      <c r="AB92">
        <v>0.33528770000000002</v>
      </c>
      <c r="AC92">
        <v>0.99619999999999997</v>
      </c>
      <c r="AD92">
        <v>1</v>
      </c>
      <c r="AE92">
        <v>0.99329999999999996</v>
      </c>
      <c r="AF92">
        <v>1</v>
      </c>
      <c r="AG92">
        <v>0.98799999999999999</v>
      </c>
      <c r="AH92">
        <v>0.99409999999999998</v>
      </c>
      <c r="AI92">
        <v>0.99380000000000002</v>
      </c>
      <c r="AJ92">
        <v>1</v>
      </c>
      <c r="AK92" t="str">
        <f>VLOOKUP(D92,Ref!$C$2:$D$56,2,FALSE)&amp;"_"&amp;E92&amp;RIGHT(B92,4)</f>
        <v>CA_Tulare2002</v>
      </c>
    </row>
    <row r="93" spans="1:37" x14ac:dyDescent="0.25">
      <c r="A93" t="s">
        <v>36</v>
      </c>
      <c r="B93">
        <v>61110007</v>
      </c>
      <c r="C93" t="s">
        <v>37</v>
      </c>
      <c r="D93" t="s">
        <v>50</v>
      </c>
      <c r="E93" t="s">
        <v>87</v>
      </c>
      <c r="F93">
        <v>34.21</v>
      </c>
      <c r="G93">
        <v>-118.869444</v>
      </c>
      <c r="H93">
        <v>69033</v>
      </c>
      <c r="I93">
        <v>22</v>
      </c>
      <c r="J93">
        <v>21.3</v>
      </c>
      <c r="K93">
        <v>0.5</v>
      </c>
      <c r="L93">
        <v>0.74354880000000001</v>
      </c>
      <c r="M93">
        <v>1.5123068</v>
      </c>
      <c r="N93">
        <v>2.7314059999999998</v>
      </c>
      <c r="O93">
        <v>6.4054570000000002</v>
      </c>
      <c r="P93">
        <v>3.1936626000000001</v>
      </c>
      <c r="Q93">
        <v>5.4530786999999998</v>
      </c>
      <c r="R93">
        <v>1.4065344</v>
      </c>
      <c r="S93">
        <v>0.1428944</v>
      </c>
      <c r="T93">
        <v>0.5</v>
      </c>
      <c r="U93">
        <v>0.73797789999999996</v>
      </c>
      <c r="V93">
        <v>1.5123068</v>
      </c>
      <c r="W93">
        <v>2.5511577000000001</v>
      </c>
      <c r="X93">
        <v>6.4054570000000002</v>
      </c>
      <c r="Y93">
        <v>2.7213202000000001</v>
      </c>
      <c r="Z93">
        <v>5.4250226000000001</v>
      </c>
      <c r="AA93">
        <v>1.3369177999999999</v>
      </c>
      <c r="AB93">
        <v>0.1428944</v>
      </c>
      <c r="AC93">
        <v>0.99250000000000005</v>
      </c>
      <c r="AD93">
        <v>1</v>
      </c>
      <c r="AE93">
        <v>0.93400000000000005</v>
      </c>
      <c r="AF93">
        <v>1</v>
      </c>
      <c r="AG93">
        <v>0.85209999999999997</v>
      </c>
      <c r="AH93">
        <v>0.99490000000000001</v>
      </c>
      <c r="AI93">
        <v>0.95050000000000001</v>
      </c>
      <c r="AJ93">
        <v>1</v>
      </c>
      <c r="AK93" t="str">
        <f>VLOOKUP(D93,Ref!$C$2:$D$56,2,FALSE)&amp;"_"&amp;E93&amp;RIGHT(B93,4)</f>
        <v>CA_Ventura0007</v>
      </c>
    </row>
    <row r="94" spans="1:37" x14ac:dyDescent="0.25">
      <c r="A94" t="s">
        <v>36</v>
      </c>
      <c r="B94">
        <v>61110009</v>
      </c>
      <c r="C94" t="s">
        <v>37</v>
      </c>
      <c r="D94" t="s">
        <v>50</v>
      </c>
      <c r="E94" t="s">
        <v>87</v>
      </c>
      <c r="F94">
        <v>34.404611000000003</v>
      </c>
      <c r="G94">
        <v>-118.81</v>
      </c>
      <c r="H94">
        <v>71034</v>
      </c>
      <c r="I94">
        <v>18.899999999999999</v>
      </c>
      <c r="J94">
        <v>18.399999999999999</v>
      </c>
      <c r="K94">
        <v>0.5</v>
      </c>
      <c r="L94">
        <v>0.75344789999999995</v>
      </c>
      <c r="M94">
        <v>0.62810719999999998</v>
      </c>
      <c r="N94">
        <v>1.9130263000000001</v>
      </c>
      <c r="O94">
        <v>7.8908075999999996</v>
      </c>
      <c r="P94">
        <v>4.3272157</v>
      </c>
      <c r="Q94">
        <v>1.4148927</v>
      </c>
      <c r="R94">
        <v>1.3410888999999999</v>
      </c>
      <c r="S94">
        <v>0.2203012</v>
      </c>
      <c r="T94">
        <v>0.5</v>
      </c>
      <c r="U94">
        <v>0.68659369999999997</v>
      </c>
      <c r="V94">
        <v>0.91839850000000001</v>
      </c>
      <c r="W94">
        <v>1.9559548</v>
      </c>
      <c r="X94">
        <v>6.7363977000000004</v>
      </c>
      <c r="Y94">
        <v>3.0131747999999998</v>
      </c>
      <c r="Z94">
        <v>3.2304604000000001</v>
      </c>
      <c r="AA94">
        <v>1.2050959999999999</v>
      </c>
      <c r="AB94">
        <v>0.19783480000000001</v>
      </c>
      <c r="AC94">
        <v>0.9113</v>
      </c>
      <c r="AD94">
        <v>1.4621999999999999</v>
      </c>
      <c r="AE94">
        <v>1.0224</v>
      </c>
      <c r="AF94">
        <v>0.85370000000000001</v>
      </c>
      <c r="AG94">
        <v>0.69630000000000003</v>
      </c>
      <c r="AH94">
        <v>2.2831999999999999</v>
      </c>
      <c r="AI94">
        <v>0.89859999999999995</v>
      </c>
      <c r="AJ94">
        <v>0.89800000000000002</v>
      </c>
      <c r="AK94" t="str">
        <f>VLOOKUP(D94,Ref!$C$2:$D$56,2,FALSE)&amp;"_"&amp;E94&amp;RIGHT(B94,4)</f>
        <v>CA_Ventura0009</v>
      </c>
    </row>
    <row r="95" spans="1:37" x14ac:dyDescent="0.25">
      <c r="A95" t="s">
        <v>36</v>
      </c>
      <c r="B95">
        <v>61112002</v>
      </c>
      <c r="C95" t="s">
        <v>37</v>
      </c>
      <c r="D95" t="s">
        <v>50</v>
      </c>
      <c r="E95" t="s">
        <v>87</v>
      </c>
      <c r="F95">
        <v>34.277500000000003</v>
      </c>
      <c r="G95">
        <v>-118.68472199999999</v>
      </c>
      <c r="H95">
        <v>69034</v>
      </c>
      <c r="I95">
        <v>25.1</v>
      </c>
      <c r="J95">
        <v>24.3</v>
      </c>
      <c r="K95">
        <v>0.5</v>
      </c>
      <c r="L95">
        <v>0.65486200000000006</v>
      </c>
      <c r="M95">
        <v>1.3273790000000001</v>
      </c>
      <c r="N95">
        <v>3.0375725999999998</v>
      </c>
      <c r="O95">
        <v>8.6576489999999993</v>
      </c>
      <c r="P95">
        <v>3.9676824000000002</v>
      </c>
      <c r="Q95">
        <v>5.3541884</v>
      </c>
      <c r="R95">
        <v>1.5419358999999999</v>
      </c>
      <c r="S95">
        <v>0.14761479999999999</v>
      </c>
      <c r="T95">
        <v>0.5</v>
      </c>
      <c r="U95">
        <v>0.67389909999999997</v>
      </c>
      <c r="V95">
        <v>1.3459315000000001</v>
      </c>
      <c r="W95">
        <v>2.7643057999999998</v>
      </c>
      <c r="X95">
        <v>8.7906455999999995</v>
      </c>
      <c r="Y95">
        <v>3.4968338000000001</v>
      </c>
      <c r="Z95">
        <v>5.1147938000000002</v>
      </c>
      <c r="AA95">
        <v>1.4497814</v>
      </c>
      <c r="AB95">
        <v>0.16883010000000001</v>
      </c>
      <c r="AC95">
        <v>1.0290999999999999</v>
      </c>
      <c r="AD95">
        <v>1.014</v>
      </c>
      <c r="AE95">
        <v>0.91</v>
      </c>
      <c r="AF95">
        <v>1.0154000000000001</v>
      </c>
      <c r="AG95">
        <v>0.88129999999999997</v>
      </c>
      <c r="AH95">
        <v>0.95530000000000004</v>
      </c>
      <c r="AI95">
        <v>0.94020000000000004</v>
      </c>
      <c r="AJ95">
        <v>1.1436999999999999</v>
      </c>
      <c r="AK95" t="str">
        <f>VLOOKUP(D95,Ref!$C$2:$D$56,2,FALSE)&amp;"_"&amp;E95&amp;RIGHT(B95,4)</f>
        <v>CA_Ventura2002</v>
      </c>
    </row>
    <row r="96" spans="1:37" x14ac:dyDescent="0.25">
      <c r="A96" t="s">
        <v>36</v>
      </c>
      <c r="B96">
        <v>61113001</v>
      </c>
      <c r="C96" t="s">
        <v>37</v>
      </c>
      <c r="D96" t="s">
        <v>50</v>
      </c>
      <c r="E96" t="s">
        <v>87</v>
      </c>
      <c r="F96">
        <v>34.255000000000003</v>
      </c>
      <c r="G96">
        <v>-119.1425</v>
      </c>
      <c r="H96">
        <v>70031</v>
      </c>
      <c r="I96">
        <v>21.3</v>
      </c>
      <c r="J96">
        <v>20.5</v>
      </c>
      <c r="K96">
        <v>0.5</v>
      </c>
      <c r="L96">
        <v>0.90232900000000005</v>
      </c>
      <c r="M96">
        <v>1.3856098999999999</v>
      </c>
      <c r="N96">
        <v>2.2118954999999998</v>
      </c>
      <c r="O96">
        <v>8.0132808999999998</v>
      </c>
      <c r="P96">
        <v>3.1338390999999999</v>
      </c>
      <c r="Q96">
        <v>3.8179588</v>
      </c>
      <c r="R96">
        <v>1.2164296000000001</v>
      </c>
      <c r="S96">
        <v>0.14088000000000001</v>
      </c>
      <c r="T96">
        <v>0.5</v>
      </c>
      <c r="U96">
        <v>0.85975140000000005</v>
      </c>
      <c r="V96">
        <v>1.4606949</v>
      </c>
      <c r="W96">
        <v>2.0049380999999999</v>
      </c>
      <c r="X96">
        <v>8.0288018999999995</v>
      </c>
      <c r="Y96">
        <v>2.4319286</v>
      </c>
      <c r="Z96">
        <v>3.9814886999999999</v>
      </c>
      <c r="AA96">
        <v>1.1003396999999999</v>
      </c>
      <c r="AB96">
        <v>0.13311249999999999</v>
      </c>
      <c r="AC96">
        <v>0.95279999999999998</v>
      </c>
      <c r="AD96">
        <v>1.0542</v>
      </c>
      <c r="AE96">
        <v>0.90639999999999998</v>
      </c>
      <c r="AF96">
        <v>1.0019</v>
      </c>
      <c r="AG96">
        <v>0.77600000000000002</v>
      </c>
      <c r="AH96">
        <v>1.0427999999999999</v>
      </c>
      <c r="AI96">
        <v>0.90459999999999996</v>
      </c>
      <c r="AJ96">
        <v>0.94489999999999996</v>
      </c>
      <c r="AK96" t="str">
        <f>VLOOKUP(D96,Ref!$C$2:$D$56,2,FALSE)&amp;"_"&amp;E96&amp;RIGHT(B96,4)</f>
        <v>CA_Ventura3001</v>
      </c>
    </row>
    <row r="97" spans="1:37" x14ac:dyDescent="0.25">
      <c r="A97" t="s">
        <v>36</v>
      </c>
      <c r="B97">
        <v>80010006</v>
      </c>
      <c r="C97" t="s">
        <v>37</v>
      </c>
      <c r="D97" t="s">
        <v>88</v>
      </c>
      <c r="E97" t="s">
        <v>89</v>
      </c>
      <c r="F97">
        <v>39.826006999999997</v>
      </c>
      <c r="G97">
        <v>-104.937438</v>
      </c>
      <c r="H97">
        <v>103142</v>
      </c>
      <c r="I97">
        <v>27.3</v>
      </c>
      <c r="J97">
        <v>27.1</v>
      </c>
      <c r="K97">
        <v>0.5</v>
      </c>
      <c r="L97">
        <v>3.183522</v>
      </c>
      <c r="M97">
        <v>3.0830115999999999</v>
      </c>
      <c r="N97">
        <v>2.6388440000000002</v>
      </c>
      <c r="O97">
        <v>7.5983213999999997</v>
      </c>
      <c r="P97">
        <v>2.052556</v>
      </c>
      <c r="Q97">
        <v>6.4730166999999996</v>
      </c>
      <c r="R97">
        <v>1.3499570999999999</v>
      </c>
      <c r="S97">
        <v>0.476327</v>
      </c>
      <c r="T97">
        <v>0.5</v>
      </c>
      <c r="U97">
        <v>3.1690830999999999</v>
      </c>
      <c r="V97">
        <v>3.0830115999999999</v>
      </c>
      <c r="W97">
        <v>2.6073507999999999</v>
      </c>
      <c r="X97">
        <v>7.5983213999999997</v>
      </c>
      <c r="Y97">
        <v>2.0469295999999999</v>
      </c>
      <c r="Z97">
        <v>6.3716187</v>
      </c>
      <c r="AA97">
        <v>1.3308916</v>
      </c>
      <c r="AB97">
        <v>0.476327</v>
      </c>
      <c r="AC97">
        <v>0.99550000000000005</v>
      </c>
      <c r="AD97">
        <v>1</v>
      </c>
      <c r="AE97">
        <v>0.98809999999999998</v>
      </c>
      <c r="AF97">
        <v>1</v>
      </c>
      <c r="AG97">
        <v>0.99729999999999996</v>
      </c>
      <c r="AH97">
        <v>0.98429999999999995</v>
      </c>
      <c r="AI97">
        <v>0.9859</v>
      </c>
      <c r="AJ97">
        <v>1</v>
      </c>
      <c r="AK97" t="str">
        <f>VLOOKUP(D97,Ref!$C$2:$D$56,2,FALSE)&amp;"_"&amp;E97&amp;RIGHT(B97,4)</f>
        <v>CO_Adams0006</v>
      </c>
    </row>
    <row r="98" spans="1:37" x14ac:dyDescent="0.25">
      <c r="A98" t="s">
        <v>36</v>
      </c>
      <c r="B98">
        <v>80050005</v>
      </c>
      <c r="C98" t="s">
        <v>37</v>
      </c>
      <c r="D98" t="s">
        <v>88</v>
      </c>
      <c r="E98" t="s">
        <v>90</v>
      </c>
      <c r="F98">
        <v>39.604399000000001</v>
      </c>
      <c r="G98">
        <v>-105.019526</v>
      </c>
      <c r="H98">
        <v>101142</v>
      </c>
      <c r="I98">
        <v>17.7</v>
      </c>
      <c r="J98">
        <v>17.600000000000001</v>
      </c>
      <c r="K98">
        <v>0.5</v>
      </c>
      <c r="L98">
        <v>2.2891672000000001</v>
      </c>
      <c r="M98">
        <v>1.8647676</v>
      </c>
      <c r="N98">
        <v>1.2902081000000001</v>
      </c>
      <c r="O98">
        <v>6.7967443000000003</v>
      </c>
      <c r="P98">
        <v>1.5284241000000001</v>
      </c>
      <c r="Q98">
        <v>2.5145833</v>
      </c>
      <c r="R98">
        <v>0.78767100000000001</v>
      </c>
      <c r="S98">
        <v>0.13954620000000001</v>
      </c>
      <c r="T98">
        <v>0.5</v>
      </c>
      <c r="U98">
        <v>2.2659623999999998</v>
      </c>
      <c r="V98">
        <v>1.8647676</v>
      </c>
      <c r="W98">
        <v>1.2751378</v>
      </c>
      <c r="X98">
        <v>6.7967443000000003</v>
      </c>
      <c r="Y98">
        <v>1.5189946999999999</v>
      </c>
      <c r="Z98">
        <v>2.4747007000000001</v>
      </c>
      <c r="AA98">
        <v>0.77833229999999998</v>
      </c>
      <c r="AB98">
        <v>0.13954620000000001</v>
      </c>
      <c r="AC98">
        <v>0.9899</v>
      </c>
      <c r="AD98">
        <v>1</v>
      </c>
      <c r="AE98">
        <v>0.98829999999999996</v>
      </c>
      <c r="AF98">
        <v>1</v>
      </c>
      <c r="AG98">
        <v>0.99380000000000002</v>
      </c>
      <c r="AH98">
        <v>0.98409999999999997</v>
      </c>
      <c r="AI98">
        <v>0.98809999999999998</v>
      </c>
      <c r="AJ98">
        <v>1</v>
      </c>
      <c r="AK98" t="str">
        <f>VLOOKUP(D98,Ref!$C$2:$D$56,2,FALSE)&amp;"_"&amp;E98&amp;RIGHT(B98,4)</f>
        <v>CO_Arapahoe0005</v>
      </c>
    </row>
    <row r="99" spans="1:37" x14ac:dyDescent="0.25">
      <c r="A99" t="s">
        <v>36</v>
      </c>
      <c r="B99">
        <v>80130003</v>
      </c>
      <c r="C99" t="s">
        <v>37</v>
      </c>
      <c r="D99" t="s">
        <v>88</v>
      </c>
      <c r="E99" t="s">
        <v>91</v>
      </c>
      <c r="F99">
        <v>40.164575999999997</v>
      </c>
      <c r="G99">
        <v>-105.10085599999999</v>
      </c>
      <c r="H99">
        <v>107142</v>
      </c>
      <c r="I99">
        <v>22.8</v>
      </c>
      <c r="J99">
        <v>22.7</v>
      </c>
      <c r="K99">
        <v>0.5</v>
      </c>
      <c r="L99">
        <v>2.0560136</v>
      </c>
      <c r="M99">
        <v>1.5509404</v>
      </c>
      <c r="N99">
        <v>2.3902747999999998</v>
      </c>
      <c r="O99">
        <v>7.2510009000000002</v>
      </c>
      <c r="P99">
        <v>1.7168398</v>
      </c>
      <c r="Q99">
        <v>6.0283055000000001</v>
      </c>
      <c r="R99">
        <v>1.2390946</v>
      </c>
      <c r="S99">
        <v>0.15642220000000001</v>
      </c>
      <c r="T99">
        <v>0.5</v>
      </c>
      <c r="U99">
        <v>2.0417347000000001</v>
      </c>
      <c r="V99">
        <v>1.5509404</v>
      </c>
      <c r="W99">
        <v>2.3701374999999998</v>
      </c>
      <c r="X99">
        <v>7.2510009000000002</v>
      </c>
      <c r="Y99">
        <v>1.7122307000000001</v>
      </c>
      <c r="Z99">
        <v>5.9648117999999997</v>
      </c>
      <c r="AA99">
        <v>1.2271875999999999</v>
      </c>
      <c r="AB99">
        <v>0.15642220000000001</v>
      </c>
      <c r="AC99">
        <v>0.99309999999999998</v>
      </c>
      <c r="AD99">
        <v>1</v>
      </c>
      <c r="AE99">
        <v>0.99160000000000004</v>
      </c>
      <c r="AF99">
        <v>1</v>
      </c>
      <c r="AG99">
        <v>0.99729999999999996</v>
      </c>
      <c r="AH99">
        <v>0.98950000000000005</v>
      </c>
      <c r="AI99">
        <v>0.99039999999999995</v>
      </c>
      <c r="AJ99">
        <v>1</v>
      </c>
      <c r="AK99" t="str">
        <f>VLOOKUP(D99,Ref!$C$2:$D$56,2,FALSE)&amp;"_"&amp;E99&amp;RIGHT(B99,4)</f>
        <v>CO_Boulder0003</v>
      </c>
    </row>
    <row r="100" spans="1:37" x14ac:dyDescent="0.25">
      <c r="A100" t="s">
        <v>36</v>
      </c>
      <c r="B100">
        <v>80130012</v>
      </c>
      <c r="C100" t="s">
        <v>37</v>
      </c>
      <c r="D100" t="s">
        <v>88</v>
      </c>
      <c r="E100" t="s">
        <v>91</v>
      </c>
      <c r="F100">
        <v>40.021096999999997</v>
      </c>
      <c r="G100">
        <v>-105.26338200000001</v>
      </c>
      <c r="H100">
        <v>105140</v>
      </c>
      <c r="I100">
        <v>18.8</v>
      </c>
      <c r="J100">
        <v>18.600000000000001</v>
      </c>
      <c r="K100">
        <v>0.5</v>
      </c>
      <c r="L100">
        <v>2.1891644000000001</v>
      </c>
      <c r="M100">
        <v>1.4504231999999999</v>
      </c>
      <c r="N100">
        <v>2.0795355</v>
      </c>
      <c r="O100">
        <v>4.6476030000000002</v>
      </c>
      <c r="P100">
        <v>1.8395041999999999</v>
      </c>
      <c r="Q100">
        <v>4.8042401999999997</v>
      </c>
      <c r="R100">
        <v>1.1280929</v>
      </c>
      <c r="S100">
        <v>0.18365909999999999</v>
      </c>
      <c r="T100">
        <v>0.5</v>
      </c>
      <c r="U100">
        <v>2.1643674000000002</v>
      </c>
      <c r="V100">
        <v>1.4504231999999999</v>
      </c>
      <c r="W100">
        <v>2.0540702</v>
      </c>
      <c r="X100">
        <v>4.6476030000000002</v>
      </c>
      <c r="Y100">
        <v>1.8300885</v>
      </c>
      <c r="Z100">
        <v>4.7285408999999996</v>
      </c>
      <c r="AA100">
        <v>1.1123202999999999</v>
      </c>
      <c r="AB100">
        <v>0.18365909999999999</v>
      </c>
      <c r="AC100">
        <v>0.98870000000000002</v>
      </c>
      <c r="AD100">
        <v>1</v>
      </c>
      <c r="AE100">
        <v>0.98780000000000001</v>
      </c>
      <c r="AF100">
        <v>1</v>
      </c>
      <c r="AG100">
        <v>0.99490000000000001</v>
      </c>
      <c r="AH100">
        <v>0.98419999999999996</v>
      </c>
      <c r="AI100">
        <v>0.98599999999999999</v>
      </c>
      <c r="AJ100">
        <v>1</v>
      </c>
      <c r="AK100" t="str">
        <f>VLOOKUP(D100,Ref!$C$2:$D$56,2,FALSE)&amp;"_"&amp;E100&amp;RIGHT(B100,4)</f>
        <v>CO_Boulder0012</v>
      </c>
    </row>
    <row r="101" spans="1:37" x14ac:dyDescent="0.25">
      <c r="A101" t="s">
        <v>36</v>
      </c>
      <c r="B101">
        <v>80310002</v>
      </c>
      <c r="C101" t="s">
        <v>37</v>
      </c>
      <c r="D101" t="s">
        <v>88</v>
      </c>
      <c r="E101" t="s">
        <v>92</v>
      </c>
      <c r="F101">
        <v>39.751184000000002</v>
      </c>
      <c r="G101">
        <v>-104.98762499999999</v>
      </c>
      <c r="H101">
        <v>103142</v>
      </c>
      <c r="I101">
        <v>22</v>
      </c>
      <c r="J101">
        <v>22</v>
      </c>
      <c r="K101">
        <v>0.5</v>
      </c>
      <c r="L101">
        <v>2.2035897000000002</v>
      </c>
      <c r="M101">
        <v>2.2292733</v>
      </c>
      <c r="N101">
        <v>1.7303852</v>
      </c>
      <c r="O101">
        <v>8.6053362</v>
      </c>
      <c r="P101">
        <v>1.4431503000000001</v>
      </c>
      <c r="Q101">
        <v>4.1482530000000004</v>
      </c>
      <c r="R101">
        <v>1.0120726</v>
      </c>
      <c r="S101">
        <v>0.20571590000000001</v>
      </c>
      <c r="T101">
        <v>0.5</v>
      </c>
      <c r="U101">
        <v>2.1936944</v>
      </c>
      <c r="V101">
        <v>2.2292733</v>
      </c>
      <c r="W101">
        <v>1.7185003000000001</v>
      </c>
      <c r="X101">
        <v>8.6053362</v>
      </c>
      <c r="Y101">
        <v>1.4397215000000001</v>
      </c>
      <c r="Z101">
        <v>4.1116161</v>
      </c>
      <c r="AA101">
        <v>1.0048379000000001</v>
      </c>
      <c r="AB101">
        <v>0.20571590000000001</v>
      </c>
      <c r="AC101">
        <v>0.99550000000000005</v>
      </c>
      <c r="AD101">
        <v>1</v>
      </c>
      <c r="AE101">
        <v>0.99309999999999998</v>
      </c>
      <c r="AF101">
        <v>1</v>
      </c>
      <c r="AG101">
        <v>0.99760000000000004</v>
      </c>
      <c r="AH101">
        <v>0.99119999999999997</v>
      </c>
      <c r="AI101">
        <v>0.9929</v>
      </c>
      <c r="AJ101">
        <v>1</v>
      </c>
      <c r="AK101" t="str">
        <f>VLOOKUP(D101,Ref!$C$2:$D$56,2,FALSE)&amp;"_"&amp;E101&amp;RIGHT(B101,4)</f>
        <v>CO_Denver0002</v>
      </c>
    </row>
    <row r="102" spans="1:37" x14ac:dyDescent="0.25">
      <c r="A102" t="s">
        <v>36</v>
      </c>
      <c r="B102">
        <v>80310023</v>
      </c>
      <c r="C102" t="s">
        <v>37</v>
      </c>
      <c r="D102" t="s">
        <v>88</v>
      </c>
      <c r="E102" t="s">
        <v>92</v>
      </c>
      <c r="F102">
        <v>39.781083000000002</v>
      </c>
      <c r="G102">
        <v>-104.95665</v>
      </c>
      <c r="H102">
        <v>103142</v>
      </c>
      <c r="I102">
        <v>23</v>
      </c>
      <c r="J102">
        <v>22.8</v>
      </c>
      <c r="K102">
        <v>0.5</v>
      </c>
      <c r="L102">
        <v>2.4194855999999998</v>
      </c>
      <c r="M102">
        <v>2.6351155999999998</v>
      </c>
      <c r="N102">
        <v>2.2077491</v>
      </c>
      <c r="O102">
        <v>6.5794511</v>
      </c>
      <c r="P102">
        <v>1.6520178000000001</v>
      </c>
      <c r="Q102">
        <v>5.4931412000000002</v>
      </c>
      <c r="R102">
        <v>1.1369861000000001</v>
      </c>
      <c r="S102">
        <v>0.37605339999999998</v>
      </c>
      <c r="T102">
        <v>0.5</v>
      </c>
      <c r="U102">
        <v>2.5384703000000002</v>
      </c>
      <c r="V102">
        <v>2.5472204999999999</v>
      </c>
      <c r="W102">
        <v>2.0724627999999998</v>
      </c>
      <c r="X102">
        <v>7.0862693999999999</v>
      </c>
      <c r="Y102">
        <v>1.7172725</v>
      </c>
      <c r="Z102">
        <v>4.9495620999999996</v>
      </c>
      <c r="AA102">
        <v>1.1029286</v>
      </c>
      <c r="AB102">
        <v>0.34091650000000001</v>
      </c>
      <c r="AC102">
        <v>1.0491999999999999</v>
      </c>
      <c r="AD102">
        <v>0.96660000000000001</v>
      </c>
      <c r="AE102">
        <v>0.93869999999999998</v>
      </c>
      <c r="AF102">
        <v>1.077</v>
      </c>
      <c r="AG102">
        <v>1.0395000000000001</v>
      </c>
      <c r="AH102">
        <v>0.90100000000000002</v>
      </c>
      <c r="AI102">
        <v>0.97</v>
      </c>
      <c r="AJ102">
        <v>0.90659999999999996</v>
      </c>
      <c r="AK102" t="str">
        <f>VLOOKUP(D102,Ref!$C$2:$D$56,2,FALSE)&amp;"_"&amp;E102&amp;RIGHT(B102,4)</f>
        <v>CO_Denver0023</v>
      </c>
    </row>
    <row r="103" spans="1:37" x14ac:dyDescent="0.25">
      <c r="A103" t="s">
        <v>36</v>
      </c>
      <c r="B103">
        <v>80310025</v>
      </c>
      <c r="C103" t="s">
        <v>37</v>
      </c>
      <c r="D103" t="s">
        <v>88</v>
      </c>
      <c r="E103" t="s">
        <v>92</v>
      </c>
      <c r="F103">
        <v>39.704005000000002</v>
      </c>
      <c r="G103">
        <v>-104.998113</v>
      </c>
      <c r="H103">
        <v>102142</v>
      </c>
      <c r="I103">
        <v>18.600000000000001</v>
      </c>
      <c r="J103">
        <v>18.399999999999999</v>
      </c>
      <c r="K103">
        <v>0.5</v>
      </c>
      <c r="L103">
        <v>1.2766716</v>
      </c>
      <c r="M103">
        <v>2.1669841000000001</v>
      </c>
      <c r="N103">
        <v>1.8410137</v>
      </c>
      <c r="O103">
        <v>5.6371798999999996</v>
      </c>
      <c r="P103">
        <v>1.2793374</v>
      </c>
      <c r="Q103">
        <v>4.6940049999999998</v>
      </c>
      <c r="R103">
        <v>0.96049050000000002</v>
      </c>
      <c r="S103">
        <v>0.24431720000000001</v>
      </c>
      <c r="T103">
        <v>0.5</v>
      </c>
      <c r="U103">
        <v>1.2676767</v>
      </c>
      <c r="V103">
        <v>2.1669841000000001</v>
      </c>
      <c r="W103">
        <v>1.8091571</v>
      </c>
      <c r="X103">
        <v>5.6371798999999996</v>
      </c>
      <c r="Y103">
        <v>1.2750056999999999</v>
      </c>
      <c r="Z103">
        <v>4.5897588999999996</v>
      </c>
      <c r="AA103">
        <v>0.94108990000000003</v>
      </c>
      <c r="AB103">
        <v>0.24431720000000001</v>
      </c>
      <c r="AC103">
        <v>0.99299999999999999</v>
      </c>
      <c r="AD103">
        <v>1</v>
      </c>
      <c r="AE103">
        <v>0.98270000000000002</v>
      </c>
      <c r="AF103">
        <v>1</v>
      </c>
      <c r="AG103">
        <v>0.99660000000000004</v>
      </c>
      <c r="AH103">
        <v>0.9778</v>
      </c>
      <c r="AI103">
        <v>0.9798</v>
      </c>
      <c r="AJ103">
        <v>1</v>
      </c>
      <c r="AK103" t="str">
        <f>VLOOKUP(D103,Ref!$C$2:$D$56,2,FALSE)&amp;"_"&amp;E103&amp;RIGHT(B103,4)</f>
        <v>CO_Denver0025</v>
      </c>
    </row>
    <row r="104" spans="1:37" x14ac:dyDescent="0.25">
      <c r="A104" t="s">
        <v>36</v>
      </c>
      <c r="B104">
        <v>80350004</v>
      </c>
      <c r="C104" t="s">
        <v>37</v>
      </c>
      <c r="D104" t="s">
        <v>88</v>
      </c>
      <c r="E104" t="s">
        <v>93</v>
      </c>
      <c r="F104">
        <v>39.534488000000003</v>
      </c>
      <c r="G104">
        <v>-105.070358</v>
      </c>
      <c r="H104">
        <v>101141</v>
      </c>
      <c r="I104">
        <v>15.9</v>
      </c>
      <c r="J104">
        <v>15.9</v>
      </c>
      <c r="K104">
        <v>0.5</v>
      </c>
      <c r="L104">
        <v>1.6850890999999999</v>
      </c>
      <c r="M104">
        <v>1.6333891</v>
      </c>
      <c r="N104">
        <v>1.1781689</v>
      </c>
      <c r="O104">
        <v>6.4104732999999996</v>
      </c>
      <c r="P104">
        <v>1.1456225</v>
      </c>
      <c r="Q104">
        <v>2.6190178</v>
      </c>
      <c r="R104">
        <v>0.69450149999999999</v>
      </c>
      <c r="S104">
        <v>0.1226275</v>
      </c>
      <c r="T104">
        <v>0.5</v>
      </c>
      <c r="U104">
        <v>1.6637945999999999</v>
      </c>
      <c r="V104">
        <v>1.6333891</v>
      </c>
      <c r="W104">
        <v>1.1663196</v>
      </c>
      <c r="X104">
        <v>6.4104732999999996</v>
      </c>
      <c r="Y104">
        <v>1.1406243</v>
      </c>
      <c r="Z104">
        <v>2.5845422999999998</v>
      </c>
      <c r="AA104">
        <v>0.68730429999999998</v>
      </c>
      <c r="AB104">
        <v>0.1226275</v>
      </c>
      <c r="AC104">
        <v>0.98740000000000006</v>
      </c>
      <c r="AD104">
        <v>1</v>
      </c>
      <c r="AE104">
        <v>0.9899</v>
      </c>
      <c r="AF104">
        <v>1</v>
      </c>
      <c r="AG104">
        <v>0.99560000000000004</v>
      </c>
      <c r="AH104">
        <v>0.98680000000000001</v>
      </c>
      <c r="AI104">
        <v>0.98960000000000004</v>
      </c>
      <c r="AJ104">
        <v>1</v>
      </c>
      <c r="AK104" t="str">
        <f>VLOOKUP(D104,Ref!$C$2:$D$56,2,FALSE)&amp;"_"&amp;E104&amp;RIGHT(B104,4)</f>
        <v>CO_Douglas0004</v>
      </c>
    </row>
    <row r="105" spans="1:37" x14ac:dyDescent="0.25">
      <c r="A105" t="s">
        <v>36</v>
      </c>
      <c r="B105">
        <v>80390001</v>
      </c>
      <c r="C105" t="s">
        <v>37</v>
      </c>
      <c r="D105" t="s">
        <v>88</v>
      </c>
      <c r="E105" t="s">
        <v>94</v>
      </c>
      <c r="F105">
        <v>39.231383999999998</v>
      </c>
      <c r="G105">
        <v>-104.63477</v>
      </c>
      <c r="H105">
        <v>98144</v>
      </c>
      <c r="I105">
        <v>11.7</v>
      </c>
      <c r="J105">
        <v>11.7</v>
      </c>
      <c r="K105">
        <v>0.5</v>
      </c>
      <c r="L105">
        <v>2.4291775000000002</v>
      </c>
      <c r="M105">
        <v>1.2222744000000001</v>
      </c>
      <c r="N105">
        <v>0.70874800000000004</v>
      </c>
      <c r="O105">
        <v>4.2205852999999998</v>
      </c>
      <c r="P105">
        <v>1.2002120999999999</v>
      </c>
      <c r="Q105">
        <v>0.93378729999999999</v>
      </c>
      <c r="R105">
        <v>0.51307380000000002</v>
      </c>
      <c r="S105">
        <v>4.9920199999999998E-2</v>
      </c>
      <c r="T105">
        <v>0.5</v>
      </c>
      <c r="U105">
        <v>2.3836632</v>
      </c>
      <c r="V105">
        <v>1.2222744000000001</v>
      </c>
      <c r="W105">
        <v>0.7035401</v>
      </c>
      <c r="X105">
        <v>4.2205852999999998</v>
      </c>
      <c r="Y105">
        <v>1.1958735</v>
      </c>
      <c r="Z105">
        <v>0.92125489999999999</v>
      </c>
      <c r="AA105">
        <v>0.50956400000000002</v>
      </c>
      <c r="AB105">
        <v>4.9920199999999998E-2</v>
      </c>
      <c r="AC105">
        <v>0.98129999999999995</v>
      </c>
      <c r="AD105">
        <v>1</v>
      </c>
      <c r="AE105">
        <v>0.99270000000000003</v>
      </c>
      <c r="AF105">
        <v>1</v>
      </c>
      <c r="AG105">
        <v>0.99639999999999995</v>
      </c>
      <c r="AH105">
        <v>0.98660000000000003</v>
      </c>
      <c r="AI105">
        <v>0.99319999999999997</v>
      </c>
      <c r="AJ105">
        <v>1</v>
      </c>
      <c r="AK105" t="str">
        <f>VLOOKUP(D105,Ref!$C$2:$D$56,2,FALSE)&amp;"_"&amp;E105&amp;RIGHT(B105,4)</f>
        <v>CO_Elbert0001</v>
      </c>
    </row>
    <row r="106" spans="1:37" x14ac:dyDescent="0.25">
      <c r="A106" t="s">
        <v>36</v>
      </c>
      <c r="B106">
        <v>80410017</v>
      </c>
      <c r="C106" t="s">
        <v>37</v>
      </c>
      <c r="D106" t="s">
        <v>88</v>
      </c>
      <c r="E106" t="s">
        <v>95</v>
      </c>
      <c r="F106">
        <v>38.848013999999999</v>
      </c>
      <c r="G106">
        <v>-104.828564</v>
      </c>
      <c r="H106">
        <v>94142</v>
      </c>
      <c r="I106">
        <v>12.2</v>
      </c>
      <c r="J106">
        <v>12.1</v>
      </c>
      <c r="K106">
        <v>0.5</v>
      </c>
      <c r="L106">
        <v>2.6347035999999999</v>
      </c>
      <c r="M106">
        <v>1.3574877000000001</v>
      </c>
      <c r="N106">
        <v>0.82102459999999999</v>
      </c>
      <c r="O106">
        <v>3.9810994000000002</v>
      </c>
      <c r="P106">
        <v>1.6048684</v>
      </c>
      <c r="Q106">
        <v>0.75594930000000005</v>
      </c>
      <c r="R106">
        <v>0.57208099999999995</v>
      </c>
      <c r="S106">
        <v>6.1194999999999999E-3</v>
      </c>
      <c r="T106">
        <v>0.5</v>
      </c>
      <c r="U106">
        <v>2.5984497000000002</v>
      </c>
      <c r="V106">
        <v>1.3574877000000001</v>
      </c>
      <c r="W106">
        <v>0.81695770000000001</v>
      </c>
      <c r="X106">
        <v>3.9810994000000002</v>
      </c>
      <c r="Y106">
        <v>1.6017988000000001</v>
      </c>
      <c r="Z106">
        <v>0.74589510000000003</v>
      </c>
      <c r="AA106">
        <v>0.56996049999999998</v>
      </c>
      <c r="AB106">
        <v>6.1194999999999999E-3</v>
      </c>
      <c r="AC106">
        <v>0.98619999999999997</v>
      </c>
      <c r="AD106">
        <v>1</v>
      </c>
      <c r="AE106">
        <v>0.995</v>
      </c>
      <c r="AF106">
        <v>1</v>
      </c>
      <c r="AG106">
        <v>0.99809999999999999</v>
      </c>
      <c r="AH106">
        <v>0.98670000000000002</v>
      </c>
      <c r="AI106">
        <v>0.99629999999999996</v>
      </c>
      <c r="AJ106">
        <v>1</v>
      </c>
      <c r="AK106" t="str">
        <f>VLOOKUP(D106,Ref!$C$2:$D$56,2,FALSE)&amp;"_"&amp;E106&amp;RIGHT(B106,4)</f>
        <v>CO_El Paso0017</v>
      </c>
    </row>
    <row r="107" spans="1:37" x14ac:dyDescent="0.25">
      <c r="A107" t="s">
        <v>36</v>
      </c>
      <c r="B107">
        <v>80690009</v>
      </c>
      <c r="C107" t="s">
        <v>37</v>
      </c>
      <c r="D107" t="s">
        <v>88</v>
      </c>
      <c r="E107" t="s">
        <v>96</v>
      </c>
      <c r="F107">
        <v>40.571288000000003</v>
      </c>
      <c r="G107">
        <v>-105.07969300000001</v>
      </c>
      <c r="H107">
        <v>110142</v>
      </c>
      <c r="I107">
        <v>18.8</v>
      </c>
      <c r="J107">
        <v>18.7</v>
      </c>
      <c r="K107">
        <v>0.5</v>
      </c>
      <c r="L107">
        <v>1.5092403999999999</v>
      </c>
      <c r="M107">
        <v>0.71902650000000001</v>
      </c>
      <c r="N107">
        <v>1.5086797000000001</v>
      </c>
      <c r="O107">
        <v>8.9249907000000004</v>
      </c>
      <c r="P107">
        <v>1.2090223</v>
      </c>
      <c r="Q107">
        <v>3.6443245000000002</v>
      </c>
      <c r="R107">
        <v>0.76382320000000004</v>
      </c>
      <c r="S107">
        <v>3.20053E-2</v>
      </c>
      <c r="T107">
        <v>0.5</v>
      </c>
      <c r="U107">
        <v>1.493946</v>
      </c>
      <c r="V107">
        <v>0.71902650000000001</v>
      </c>
      <c r="W107">
        <v>1.4970897000000001</v>
      </c>
      <c r="X107">
        <v>8.9249907000000004</v>
      </c>
      <c r="Y107">
        <v>1.2059507</v>
      </c>
      <c r="Z107">
        <v>3.6083150000000002</v>
      </c>
      <c r="AA107">
        <v>0.75718399999999997</v>
      </c>
      <c r="AB107">
        <v>3.20053E-2</v>
      </c>
      <c r="AC107">
        <v>0.9899</v>
      </c>
      <c r="AD107">
        <v>1</v>
      </c>
      <c r="AE107">
        <v>0.99229999999999996</v>
      </c>
      <c r="AF107">
        <v>1</v>
      </c>
      <c r="AG107">
        <v>0.99750000000000005</v>
      </c>
      <c r="AH107">
        <v>0.99009999999999998</v>
      </c>
      <c r="AI107">
        <v>0.99129999999999996</v>
      </c>
      <c r="AJ107">
        <v>1</v>
      </c>
      <c r="AK107" t="str">
        <f>VLOOKUP(D107,Ref!$C$2:$D$56,2,FALSE)&amp;"_"&amp;E107&amp;RIGHT(B107,4)</f>
        <v>CO_Larimer0009</v>
      </c>
    </row>
    <row r="108" spans="1:37" x14ac:dyDescent="0.25">
      <c r="A108" t="s">
        <v>36</v>
      </c>
      <c r="B108">
        <v>80770017</v>
      </c>
      <c r="C108" t="s">
        <v>37</v>
      </c>
      <c r="D108" t="s">
        <v>88</v>
      </c>
      <c r="E108" t="s">
        <v>97</v>
      </c>
      <c r="F108">
        <v>39.063797999999998</v>
      </c>
      <c r="G108">
        <v>-108.561173</v>
      </c>
      <c r="H108">
        <v>99116</v>
      </c>
      <c r="I108">
        <v>30</v>
      </c>
      <c r="J108">
        <v>29.8</v>
      </c>
      <c r="K108">
        <v>0.5</v>
      </c>
      <c r="L108">
        <v>2.8680333999999998</v>
      </c>
      <c r="M108">
        <v>1.670221</v>
      </c>
      <c r="N108">
        <v>2.1688139</v>
      </c>
      <c r="O108">
        <v>14.268250500000001</v>
      </c>
      <c r="P108">
        <v>1.4486922</v>
      </c>
      <c r="Q108">
        <v>5.6590480999999997</v>
      </c>
      <c r="R108">
        <v>1.3221395</v>
      </c>
      <c r="S108">
        <v>0.13924700000000001</v>
      </c>
      <c r="T108">
        <v>0.5</v>
      </c>
      <c r="U108">
        <v>2.8122672999999998</v>
      </c>
      <c r="V108">
        <v>1.670221</v>
      </c>
      <c r="W108">
        <v>2.1382778</v>
      </c>
      <c r="X108">
        <v>14.268250500000001</v>
      </c>
      <c r="Y108">
        <v>1.4388981000000001</v>
      </c>
      <c r="Z108">
        <v>5.5659156000000003</v>
      </c>
      <c r="AA108">
        <v>1.3019202000000001</v>
      </c>
      <c r="AB108">
        <v>0.13924700000000001</v>
      </c>
      <c r="AC108">
        <v>0.98060000000000003</v>
      </c>
      <c r="AD108">
        <v>1</v>
      </c>
      <c r="AE108">
        <v>0.9859</v>
      </c>
      <c r="AF108">
        <v>1</v>
      </c>
      <c r="AG108">
        <v>0.99319999999999997</v>
      </c>
      <c r="AH108">
        <v>0.98350000000000004</v>
      </c>
      <c r="AI108">
        <v>0.98470000000000002</v>
      </c>
      <c r="AJ108">
        <v>1</v>
      </c>
      <c r="AK108" t="str">
        <f>VLOOKUP(D108,Ref!$C$2:$D$56,2,FALSE)&amp;"_"&amp;E108&amp;RIGHT(B108,4)</f>
        <v>CO_Mesa0017</v>
      </c>
    </row>
    <row r="109" spans="1:37" x14ac:dyDescent="0.25">
      <c r="A109" t="s">
        <v>36</v>
      </c>
      <c r="B109">
        <v>81010012</v>
      </c>
      <c r="C109" t="s">
        <v>37</v>
      </c>
      <c r="D109" t="s">
        <v>88</v>
      </c>
      <c r="E109" t="s">
        <v>98</v>
      </c>
      <c r="F109">
        <v>38.263058000000001</v>
      </c>
      <c r="G109">
        <v>-104.612133</v>
      </c>
      <c r="H109">
        <v>89143</v>
      </c>
      <c r="I109">
        <v>16.100000000000001</v>
      </c>
      <c r="J109">
        <v>15.9</v>
      </c>
      <c r="K109">
        <v>0.5</v>
      </c>
      <c r="L109">
        <v>1.5601005999999999</v>
      </c>
      <c r="M109">
        <v>0.83146659999999994</v>
      </c>
      <c r="N109">
        <v>0.55671470000000001</v>
      </c>
      <c r="O109">
        <v>10.5939455</v>
      </c>
      <c r="P109">
        <v>0.95805850000000004</v>
      </c>
      <c r="Q109">
        <v>0.73738519999999996</v>
      </c>
      <c r="R109">
        <v>0.35259259999999998</v>
      </c>
      <c r="S109">
        <v>9.7368000000000003E-3</v>
      </c>
      <c r="T109">
        <v>0.5</v>
      </c>
      <c r="U109">
        <v>3.1512975999999999</v>
      </c>
      <c r="V109">
        <v>0.77399099999999998</v>
      </c>
      <c r="W109">
        <v>0.48911199999999999</v>
      </c>
      <c r="X109">
        <v>9.1975774999999995</v>
      </c>
      <c r="Y109">
        <v>1.1199768000000001</v>
      </c>
      <c r="Z109">
        <v>0.31754880000000002</v>
      </c>
      <c r="AA109">
        <v>0.41040700000000002</v>
      </c>
      <c r="AB109">
        <v>5.9180999999999999E-3</v>
      </c>
      <c r="AC109">
        <v>2.0198999999999998</v>
      </c>
      <c r="AD109">
        <v>0.93089999999999995</v>
      </c>
      <c r="AE109">
        <v>0.87860000000000005</v>
      </c>
      <c r="AF109">
        <v>0.86819999999999997</v>
      </c>
      <c r="AG109">
        <v>1.169</v>
      </c>
      <c r="AH109">
        <v>0.43059999999999998</v>
      </c>
      <c r="AI109">
        <v>1.1639999999999999</v>
      </c>
      <c r="AJ109">
        <v>0.60780000000000001</v>
      </c>
      <c r="AK109" t="str">
        <f>VLOOKUP(D109,Ref!$C$2:$D$56,2,FALSE)&amp;"_"&amp;E109&amp;RIGHT(B109,4)</f>
        <v>CO_Pueblo0012</v>
      </c>
    </row>
    <row r="110" spans="1:37" x14ac:dyDescent="0.25">
      <c r="A110" t="s">
        <v>36</v>
      </c>
      <c r="B110">
        <v>81230006</v>
      </c>
      <c r="C110" t="s">
        <v>37</v>
      </c>
      <c r="D110" t="s">
        <v>88</v>
      </c>
      <c r="E110" t="s">
        <v>99</v>
      </c>
      <c r="F110">
        <v>40.414876999999997</v>
      </c>
      <c r="G110">
        <v>-104.70693</v>
      </c>
      <c r="H110">
        <v>109144</v>
      </c>
      <c r="I110">
        <v>23.5</v>
      </c>
      <c r="J110">
        <v>23.4</v>
      </c>
      <c r="K110">
        <v>0.5</v>
      </c>
      <c r="L110">
        <v>2.0127871000000002</v>
      </c>
      <c r="M110">
        <v>1.2473065999999999</v>
      </c>
      <c r="N110">
        <v>2.0685178999999998</v>
      </c>
      <c r="O110">
        <v>9.7993193000000005</v>
      </c>
      <c r="P110">
        <v>1.4721918000000001</v>
      </c>
      <c r="Q110">
        <v>5.2328649</v>
      </c>
      <c r="R110">
        <v>1.0742763</v>
      </c>
      <c r="S110">
        <v>9.2733999999999997E-2</v>
      </c>
      <c r="T110">
        <v>0.5</v>
      </c>
      <c r="U110">
        <v>2.0051234</v>
      </c>
      <c r="V110">
        <v>1.2473065999999999</v>
      </c>
      <c r="W110">
        <v>2.0595036000000002</v>
      </c>
      <c r="X110">
        <v>9.7993193000000005</v>
      </c>
      <c r="Y110">
        <v>1.4686646000000001</v>
      </c>
      <c r="Z110">
        <v>5.2063313000000004</v>
      </c>
      <c r="AA110">
        <v>1.0691816999999999</v>
      </c>
      <c r="AB110">
        <v>9.2733999999999997E-2</v>
      </c>
      <c r="AC110">
        <v>0.99619999999999997</v>
      </c>
      <c r="AD110">
        <v>1</v>
      </c>
      <c r="AE110">
        <v>0.99560000000000004</v>
      </c>
      <c r="AF110">
        <v>1</v>
      </c>
      <c r="AG110">
        <v>0.99760000000000004</v>
      </c>
      <c r="AH110">
        <v>0.99490000000000001</v>
      </c>
      <c r="AI110">
        <v>0.99529999999999996</v>
      </c>
      <c r="AJ110">
        <v>1</v>
      </c>
      <c r="AK110" t="str">
        <f>VLOOKUP(D110,Ref!$C$2:$D$56,2,FALSE)&amp;"_"&amp;E110&amp;RIGHT(B110,4)</f>
        <v>CO_Weld0006</v>
      </c>
    </row>
    <row r="111" spans="1:37" x14ac:dyDescent="0.25">
      <c r="A111" t="s">
        <v>36</v>
      </c>
      <c r="B111">
        <v>81230008</v>
      </c>
      <c r="C111" t="s">
        <v>37</v>
      </c>
      <c r="D111" t="s">
        <v>88</v>
      </c>
      <c r="E111" t="s">
        <v>99</v>
      </c>
      <c r="F111">
        <v>40.209387</v>
      </c>
      <c r="G111">
        <v>-104.82405</v>
      </c>
      <c r="H111">
        <v>107143</v>
      </c>
      <c r="I111">
        <v>21.1</v>
      </c>
      <c r="J111">
        <v>21</v>
      </c>
      <c r="K111">
        <v>0.5</v>
      </c>
      <c r="L111">
        <v>3.3951680999999998</v>
      </c>
      <c r="M111">
        <v>1.1639245</v>
      </c>
      <c r="N111">
        <v>1.4292412000000001</v>
      </c>
      <c r="O111">
        <v>9.2500590999999996</v>
      </c>
      <c r="P111">
        <v>1.5260305000000001</v>
      </c>
      <c r="Q111">
        <v>2.9589927</v>
      </c>
      <c r="R111">
        <v>0.85879700000000003</v>
      </c>
      <c r="S111">
        <v>5.1122000000000001E-2</v>
      </c>
      <c r="T111">
        <v>0.5</v>
      </c>
      <c r="U111">
        <v>3.3682199000000002</v>
      </c>
      <c r="V111">
        <v>1.1639245</v>
      </c>
      <c r="W111">
        <v>1.4196569000000001</v>
      </c>
      <c r="X111">
        <v>9.2500590999999996</v>
      </c>
      <c r="Y111">
        <v>1.5228280999999999</v>
      </c>
      <c r="Z111">
        <v>2.9300744999999999</v>
      </c>
      <c r="AA111">
        <v>0.85291859999999997</v>
      </c>
      <c r="AB111">
        <v>5.1122000000000001E-2</v>
      </c>
      <c r="AC111">
        <v>0.99209999999999998</v>
      </c>
      <c r="AD111">
        <v>1</v>
      </c>
      <c r="AE111">
        <v>0.99329999999999996</v>
      </c>
      <c r="AF111">
        <v>1</v>
      </c>
      <c r="AG111">
        <v>0.99790000000000001</v>
      </c>
      <c r="AH111">
        <v>0.99019999999999997</v>
      </c>
      <c r="AI111">
        <v>0.99319999999999997</v>
      </c>
      <c r="AJ111">
        <v>1</v>
      </c>
      <c r="AK111" t="str">
        <f>VLOOKUP(D111,Ref!$C$2:$D$56,2,FALSE)&amp;"_"&amp;E111&amp;RIGHT(B111,4)</f>
        <v>CO_Weld0008</v>
      </c>
    </row>
    <row r="112" spans="1:37" x14ac:dyDescent="0.25">
      <c r="A112" t="s">
        <v>36</v>
      </c>
      <c r="B112">
        <v>160010010</v>
      </c>
      <c r="C112" t="s">
        <v>37</v>
      </c>
      <c r="D112" t="s">
        <v>100</v>
      </c>
      <c r="E112" t="s">
        <v>101</v>
      </c>
      <c r="F112">
        <v>43.600264000000003</v>
      </c>
      <c r="G112">
        <v>-116.347897</v>
      </c>
      <c r="H112">
        <v>149070</v>
      </c>
      <c r="I112">
        <v>20.8</v>
      </c>
      <c r="J112">
        <v>20.7</v>
      </c>
      <c r="K112">
        <v>0.5</v>
      </c>
      <c r="L112">
        <v>1.0345268000000001</v>
      </c>
      <c r="M112">
        <v>1.3975058</v>
      </c>
      <c r="N112">
        <v>1.7876067</v>
      </c>
      <c r="O112">
        <v>9.3493872000000007</v>
      </c>
      <c r="P112">
        <v>1.2527923999999999</v>
      </c>
      <c r="Q112">
        <v>4.544168</v>
      </c>
      <c r="R112">
        <v>0.92951839999999997</v>
      </c>
      <c r="S112">
        <v>7.1159100000000003E-2</v>
      </c>
      <c r="T112">
        <v>0.5</v>
      </c>
      <c r="U112">
        <v>1.0300784000000001</v>
      </c>
      <c r="V112">
        <v>1.3975058</v>
      </c>
      <c r="W112">
        <v>1.7604247</v>
      </c>
      <c r="X112">
        <v>9.3493872000000007</v>
      </c>
      <c r="Y112">
        <v>1.2477811999999999</v>
      </c>
      <c r="Z112">
        <v>4.4569200999999996</v>
      </c>
      <c r="AA112">
        <v>0.91301259999999995</v>
      </c>
      <c r="AB112">
        <v>7.1159100000000003E-2</v>
      </c>
      <c r="AC112">
        <v>0.99570000000000003</v>
      </c>
      <c r="AD112">
        <v>1</v>
      </c>
      <c r="AE112">
        <v>0.98480000000000001</v>
      </c>
      <c r="AF112">
        <v>1</v>
      </c>
      <c r="AG112">
        <v>0.996</v>
      </c>
      <c r="AH112">
        <v>0.98080000000000001</v>
      </c>
      <c r="AI112">
        <v>0.98219999999999996</v>
      </c>
      <c r="AJ112">
        <v>1</v>
      </c>
      <c r="AK112" t="str">
        <f>VLOOKUP(D112,Ref!$C$2:$D$56,2,FALSE)&amp;"_"&amp;E112&amp;RIGHT(B112,4)</f>
        <v>ID_Ada0010</v>
      </c>
    </row>
    <row r="113" spans="1:37" x14ac:dyDescent="0.25">
      <c r="A113" t="s">
        <v>36</v>
      </c>
      <c r="B113">
        <v>160090010</v>
      </c>
      <c r="C113" t="s">
        <v>37</v>
      </c>
      <c r="D113" t="s">
        <v>100</v>
      </c>
      <c r="E113" t="s">
        <v>102</v>
      </c>
      <c r="F113">
        <v>47.316667000000002</v>
      </c>
      <c r="G113">
        <v>-116.57028</v>
      </c>
      <c r="H113">
        <v>183076</v>
      </c>
      <c r="I113">
        <v>26.4</v>
      </c>
      <c r="J113">
        <v>26.3</v>
      </c>
      <c r="K113">
        <v>0.5</v>
      </c>
      <c r="L113">
        <v>0.88114099999999995</v>
      </c>
      <c r="M113">
        <v>1.3754394999999999</v>
      </c>
      <c r="N113">
        <v>0.56161039999999995</v>
      </c>
      <c r="O113">
        <v>20.728889500000001</v>
      </c>
      <c r="P113">
        <v>0.74729719999999999</v>
      </c>
      <c r="Q113">
        <v>1.2291558</v>
      </c>
      <c r="R113">
        <v>0.32134180000000001</v>
      </c>
      <c r="S113">
        <v>6.6239199999999998E-2</v>
      </c>
      <c r="T113">
        <v>0.5</v>
      </c>
      <c r="U113">
        <v>0.87417999999999996</v>
      </c>
      <c r="V113">
        <v>1.3754394999999999</v>
      </c>
      <c r="W113">
        <v>0.54227840000000005</v>
      </c>
      <c r="X113">
        <v>20.728889500000001</v>
      </c>
      <c r="Y113">
        <v>0.74647520000000001</v>
      </c>
      <c r="Z113">
        <v>1.163273</v>
      </c>
      <c r="AA113">
        <v>0.30984460000000003</v>
      </c>
      <c r="AB113">
        <v>6.6239199999999998E-2</v>
      </c>
      <c r="AC113">
        <v>0.99209999999999998</v>
      </c>
      <c r="AD113">
        <v>1</v>
      </c>
      <c r="AE113">
        <v>0.96560000000000001</v>
      </c>
      <c r="AF113">
        <v>1</v>
      </c>
      <c r="AG113">
        <v>0.99890000000000001</v>
      </c>
      <c r="AH113">
        <v>0.94640000000000002</v>
      </c>
      <c r="AI113">
        <v>0.96419999999999995</v>
      </c>
      <c r="AJ113">
        <v>1</v>
      </c>
      <c r="AK113" t="str">
        <f>VLOOKUP(D113,Ref!$C$2:$D$56,2,FALSE)&amp;"_"&amp;E113&amp;RIGHT(B113,4)</f>
        <v>ID_Benewah0010</v>
      </c>
    </row>
    <row r="114" spans="1:37" x14ac:dyDescent="0.25">
      <c r="A114" t="s">
        <v>36</v>
      </c>
      <c r="B114">
        <v>160410001</v>
      </c>
      <c r="C114" t="s">
        <v>37</v>
      </c>
      <c r="D114" t="s">
        <v>100</v>
      </c>
      <c r="E114" t="s">
        <v>103</v>
      </c>
      <c r="F114">
        <v>42.013333000000003</v>
      </c>
      <c r="G114">
        <v>-111.809167</v>
      </c>
      <c r="H114">
        <v>129097</v>
      </c>
      <c r="I114">
        <v>45.6</v>
      </c>
      <c r="J114">
        <v>45.4</v>
      </c>
      <c r="K114">
        <v>0.5</v>
      </c>
      <c r="L114">
        <v>1.2626234000000001</v>
      </c>
      <c r="M114">
        <v>1.3220480999999999</v>
      </c>
      <c r="N114">
        <v>3.7359914999999999</v>
      </c>
      <c r="O114">
        <v>23.721992499999999</v>
      </c>
      <c r="P114">
        <v>1.7497436</v>
      </c>
      <c r="Q114">
        <v>10.6760187</v>
      </c>
      <c r="R114">
        <v>2.1159336999999998</v>
      </c>
      <c r="S114">
        <v>0.54898639999999999</v>
      </c>
      <c r="T114">
        <v>0.5</v>
      </c>
      <c r="U114">
        <v>1.2571060999999999</v>
      </c>
      <c r="V114">
        <v>1.3220480999999999</v>
      </c>
      <c r="W114">
        <v>3.7037954000000002</v>
      </c>
      <c r="X114">
        <v>23.721992499999999</v>
      </c>
      <c r="Y114">
        <v>1.7433833000000001</v>
      </c>
      <c r="Z114">
        <v>10.5730228</v>
      </c>
      <c r="AA114">
        <v>2.0962527</v>
      </c>
      <c r="AB114">
        <v>0.54898639999999999</v>
      </c>
      <c r="AC114">
        <v>0.99560000000000004</v>
      </c>
      <c r="AD114">
        <v>1</v>
      </c>
      <c r="AE114">
        <v>0.99139999999999995</v>
      </c>
      <c r="AF114">
        <v>1</v>
      </c>
      <c r="AG114">
        <v>0.99639999999999995</v>
      </c>
      <c r="AH114">
        <v>0.99039999999999995</v>
      </c>
      <c r="AI114">
        <v>0.99070000000000003</v>
      </c>
      <c r="AJ114">
        <v>1</v>
      </c>
      <c r="AK114" t="str">
        <f>VLOOKUP(D114,Ref!$C$2:$D$56,2,FALSE)&amp;"_"&amp;E114&amp;RIGHT(B114,4)</f>
        <v>ID_Franklin0001</v>
      </c>
    </row>
    <row r="115" spans="1:37" x14ac:dyDescent="0.25">
      <c r="A115" t="s">
        <v>36</v>
      </c>
      <c r="B115">
        <v>160790017</v>
      </c>
      <c r="C115" t="s">
        <v>37</v>
      </c>
      <c r="D115" t="s">
        <v>100</v>
      </c>
      <c r="E115" t="s">
        <v>104</v>
      </c>
      <c r="F115">
        <v>47.536389</v>
      </c>
      <c r="G115">
        <v>-116.236667</v>
      </c>
      <c r="H115">
        <v>185078</v>
      </c>
      <c r="I115">
        <v>34.5</v>
      </c>
      <c r="J115">
        <v>34.4</v>
      </c>
      <c r="K115">
        <v>0.5</v>
      </c>
      <c r="L115">
        <v>1.3965422999999999</v>
      </c>
      <c r="M115">
        <v>1.4701289</v>
      </c>
      <c r="N115">
        <v>0.76132440000000001</v>
      </c>
      <c r="O115">
        <v>27.271110499999999</v>
      </c>
      <c r="P115">
        <v>1.2401536</v>
      </c>
      <c r="Q115">
        <v>1.4158058</v>
      </c>
      <c r="R115">
        <v>0.42904369999999997</v>
      </c>
      <c r="S115">
        <v>0.104778</v>
      </c>
      <c r="T115">
        <v>0.5</v>
      </c>
      <c r="U115">
        <v>1.4010265</v>
      </c>
      <c r="V115">
        <v>1.4066837000000001</v>
      </c>
      <c r="W115">
        <v>0.74579110000000004</v>
      </c>
      <c r="X115">
        <v>27.271110499999999</v>
      </c>
      <c r="Y115">
        <v>1.2261209</v>
      </c>
      <c r="Z115">
        <v>1.3757653000000001</v>
      </c>
      <c r="AA115">
        <v>0.4207225</v>
      </c>
      <c r="AB115">
        <v>0.1158623</v>
      </c>
      <c r="AC115">
        <v>1.0032000000000001</v>
      </c>
      <c r="AD115">
        <v>0.95679999999999998</v>
      </c>
      <c r="AE115">
        <v>0.97960000000000003</v>
      </c>
      <c r="AF115">
        <v>1</v>
      </c>
      <c r="AG115">
        <v>0.98870000000000002</v>
      </c>
      <c r="AH115">
        <v>0.97170000000000001</v>
      </c>
      <c r="AI115">
        <v>0.98060000000000003</v>
      </c>
      <c r="AJ115">
        <v>1.1057999999999999</v>
      </c>
      <c r="AK115" t="str">
        <f>VLOOKUP(D115,Ref!$C$2:$D$56,2,FALSE)&amp;"_"&amp;E115&amp;RIGHT(B115,4)</f>
        <v>ID_Shoshone0017</v>
      </c>
    </row>
    <row r="116" spans="1:37" x14ac:dyDescent="0.25">
      <c r="A116" t="s">
        <v>36</v>
      </c>
      <c r="B116">
        <v>191370002</v>
      </c>
      <c r="C116" t="s">
        <v>37</v>
      </c>
      <c r="D116" t="s">
        <v>105</v>
      </c>
      <c r="E116" t="s">
        <v>106</v>
      </c>
      <c r="F116">
        <v>40.969112000000003</v>
      </c>
      <c r="G116">
        <v>-95.044950999999998</v>
      </c>
      <c r="H116">
        <v>112212</v>
      </c>
      <c r="I116">
        <v>21.7</v>
      </c>
      <c r="J116">
        <v>21.4</v>
      </c>
      <c r="K116">
        <v>0.5</v>
      </c>
      <c r="L116">
        <v>0.67164060000000003</v>
      </c>
      <c r="M116">
        <v>0.47193259999999998</v>
      </c>
      <c r="N116">
        <v>2.9601510000000002</v>
      </c>
      <c r="O116">
        <v>5.7045979000000004</v>
      </c>
      <c r="P116">
        <v>3.3725843000000002</v>
      </c>
      <c r="Q116">
        <v>6.3287978000000003</v>
      </c>
      <c r="R116">
        <v>1.6902950999999999</v>
      </c>
      <c r="S116">
        <v>0</v>
      </c>
      <c r="T116">
        <v>0.5</v>
      </c>
      <c r="U116">
        <v>0.81682589999999999</v>
      </c>
      <c r="V116">
        <v>0.50975440000000005</v>
      </c>
      <c r="W116">
        <v>2.6442093999999998</v>
      </c>
      <c r="X116">
        <v>6.5020927999999998</v>
      </c>
      <c r="Y116">
        <v>4.5075588</v>
      </c>
      <c r="Z116">
        <v>4.1790266000000003</v>
      </c>
      <c r="AA116">
        <v>1.7964827999999999</v>
      </c>
      <c r="AB116">
        <v>0</v>
      </c>
      <c r="AC116">
        <v>1.2161999999999999</v>
      </c>
      <c r="AD116">
        <v>1.0801000000000001</v>
      </c>
      <c r="AE116">
        <v>0.89329999999999998</v>
      </c>
      <c r="AF116">
        <v>1.1397999999999999</v>
      </c>
      <c r="AG116">
        <v>1.3365</v>
      </c>
      <c r="AH116">
        <v>0.6603</v>
      </c>
      <c r="AI116">
        <v>1.0628</v>
      </c>
      <c r="AJ116">
        <v>-9</v>
      </c>
      <c r="AK116" t="str">
        <f>VLOOKUP(D116,Ref!$C$2:$D$56,2,FALSE)&amp;"_"&amp;E116&amp;RIGHT(B116,4)</f>
        <v>IA_Montgomery0002</v>
      </c>
    </row>
    <row r="117" spans="1:37" x14ac:dyDescent="0.25">
      <c r="A117" t="s">
        <v>36</v>
      </c>
      <c r="B117">
        <v>191471002</v>
      </c>
      <c r="C117" t="s">
        <v>37</v>
      </c>
      <c r="D117" t="s">
        <v>105</v>
      </c>
      <c r="E117" t="s">
        <v>107</v>
      </c>
      <c r="F117">
        <v>43.123703999999996</v>
      </c>
      <c r="G117">
        <v>-94.693517999999997</v>
      </c>
      <c r="H117">
        <v>132214</v>
      </c>
      <c r="I117">
        <v>23.2</v>
      </c>
      <c r="J117">
        <v>23</v>
      </c>
      <c r="K117">
        <v>0.5</v>
      </c>
      <c r="L117">
        <v>0.67021609999999998</v>
      </c>
      <c r="M117">
        <v>0.54941070000000003</v>
      </c>
      <c r="N117">
        <v>3.2779367000000001</v>
      </c>
      <c r="O117">
        <v>5.2827840000000004</v>
      </c>
      <c r="P117">
        <v>3.6124744</v>
      </c>
      <c r="Q117">
        <v>7.3629388999999996</v>
      </c>
      <c r="R117">
        <v>1.9127021</v>
      </c>
      <c r="S117">
        <v>8.7093000000000004E-2</v>
      </c>
      <c r="T117">
        <v>0.5</v>
      </c>
      <c r="U117">
        <v>0.62341100000000005</v>
      </c>
      <c r="V117">
        <v>0.54941070000000003</v>
      </c>
      <c r="W117">
        <v>3.2476416000000001</v>
      </c>
      <c r="X117">
        <v>5.2827840000000004</v>
      </c>
      <c r="Y117">
        <v>3.6082212999999999</v>
      </c>
      <c r="Z117">
        <v>7.2631636000000004</v>
      </c>
      <c r="AA117">
        <v>1.8942956</v>
      </c>
      <c r="AB117">
        <v>8.7093000000000004E-2</v>
      </c>
      <c r="AC117">
        <v>0.93020000000000003</v>
      </c>
      <c r="AD117">
        <v>1</v>
      </c>
      <c r="AE117">
        <v>0.99080000000000001</v>
      </c>
      <c r="AF117">
        <v>1</v>
      </c>
      <c r="AG117">
        <v>0.99880000000000002</v>
      </c>
      <c r="AH117">
        <v>0.98640000000000005</v>
      </c>
      <c r="AI117">
        <v>0.99039999999999995</v>
      </c>
      <c r="AJ117">
        <v>1</v>
      </c>
      <c r="AK117" t="str">
        <f>VLOOKUP(D117,Ref!$C$2:$D$56,2,FALSE)&amp;"_"&amp;E117&amp;RIGHT(B117,4)</f>
        <v>IA_Palo Alto1002</v>
      </c>
    </row>
    <row r="118" spans="1:37" x14ac:dyDescent="0.25">
      <c r="A118" t="s">
        <v>36</v>
      </c>
      <c r="B118">
        <v>191530030</v>
      </c>
      <c r="C118" t="s">
        <v>37</v>
      </c>
      <c r="D118" t="s">
        <v>105</v>
      </c>
      <c r="E118" t="s">
        <v>47</v>
      </c>
      <c r="F118">
        <v>41.603158999999998</v>
      </c>
      <c r="G118">
        <v>-93.643118000000001</v>
      </c>
      <c r="H118">
        <v>118222</v>
      </c>
      <c r="I118">
        <v>25.3</v>
      </c>
      <c r="J118">
        <v>25.2</v>
      </c>
      <c r="K118">
        <v>0.5</v>
      </c>
      <c r="L118">
        <v>0.89662059999999999</v>
      </c>
      <c r="M118">
        <v>0.77492360000000005</v>
      </c>
      <c r="N118">
        <v>2.2780022999999998</v>
      </c>
      <c r="O118">
        <v>10.5058317</v>
      </c>
      <c r="P118">
        <v>5.0512357000000003</v>
      </c>
      <c r="Q118">
        <v>3.3751166000000001</v>
      </c>
      <c r="R118">
        <v>1.9144261</v>
      </c>
      <c r="S118">
        <v>9.2731499999999994E-2</v>
      </c>
      <c r="T118">
        <v>0.5</v>
      </c>
      <c r="U118">
        <v>0.79228560000000003</v>
      </c>
      <c r="V118">
        <v>0.77492360000000005</v>
      </c>
      <c r="W118">
        <v>2.2662420000000001</v>
      </c>
      <c r="X118">
        <v>10.5058317</v>
      </c>
      <c r="Y118">
        <v>5.0438847999999998</v>
      </c>
      <c r="Z118">
        <v>3.3410856999999998</v>
      </c>
      <c r="AA118">
        <v>1.9063030000000001</v>
      </c>
      <c r="AB118">
        <v>9.2731499999999994E-2</v>
      </c>
      <c r="AC118">
        <v>0.88360000000000005</v>
      </c>
      <c r="AD118">
        <v>1</v>
      </c>
      <c r="AE118">
        <v>0.99480000000000002</v>
      </c>
      <c r="AF118">
        <v>1</v>
      </c>
      <c r="AG118">
        <v>0.99850000000000005</v>
      </c>
      <c r="AH118">
        <v>0.9899</v>
      </c>
      <c r="AI118">
        <v>0.99580000000000002</v>
      </c>
      <c r="AJ118">
        <v>1</v>
      </c>
      <c r="AK118" t="str">
        <f>VLOOKUP(D118,Ref!$C$2:$D$56,2,FALSE)&amp;"_"&amp;E118&amp;RIGHT(B118,4)</f>
        <v>IA_Polk0030</v>
      </c>
    </row>
    <row r="119" spans="1:37" x14ac:dyDescent="0.25">
      <c r="A119" t="s">
        <v>36</v>
      </c>
      <c r="B119">
        <v>191532510</v>
      </c>
      <c r="C119" t="s">
        <v>37</v>
      </c>
      <c r="D119" t="s">
        <v>105</v>
      </c>
      <c r="E119" t="s">
        <v>47</v>
      </c>
      <c r="F119">
        <v>41.603516999999997</v>
      </c>
      <c r="G119">
        <v>-93.747900000000001</v>
      </c>
      <c r="H119">
        <v>118221</v>
      </c>
      <c r="I119">
        <v>25.2</v>
      </c>
      <c r="J119">
        <v>25</v>
      </c>
      <c r="K119">
        <v>0.5</v>
      </c>
      <c r="L119">
        <v>0.70378580000000002</v>
      </c>
      <c r="M119">
        <v>0.60552039999999996</v>
      </c>
      <c r="N119">
        <v>3.2741617999999999</v>
      </c>
      <c r="O119">
        <v>5.5888948000000003</v>
      </c>
      <c r="P119">
        <v>3.6520242999999999</v>
      </c>
      <c r="Q119">
        <v>8.3321799999999993</v>
      </c>
      <c r="R119">
        <v>2.5050631000000001</v>
      </c>
      <c r="S119">
        <v>0.1272607</v>
      </c>
      <c r="T119">
        <v>0.5</v>
      </c>
      <c r="U119">
        <v>0.58834390000000003</v>
      </c>
      <c r="V119">
        <v>0.60552039999999996</v>
      </c>
      <c r="W119">
        <v>3.2466495000000002</v>
      </c>
      <c r="X119">
        <v>5.5888948000000003</v>
      </c>
      <c r="Y119">
        <v>3.6467919000000002</v>
      </c>
      <c r="Z119">
        <v>8.2416487000000007</v>
      </c>
      <c r="AA119">
        <v>2.4870011999999999</v>
      </c>
      <c r="AB119">
        <v>0.1272607</v>
      </c>
      <c r="AC119">
        <v>0.83599999999999997</v>
      </c>
      <c r="AD119">
        <v>1</v>
      </c>
      <c r="AE119">
        <v>0.99160000000000004</v>
      </c>
      <c r="AF119">
        <v>1</v>
      </c>
      <c r="AG119">
        <v>0.99860000000000004</v>
      </c>
      <c r="AH119">
        <v>0.98909999999999998</v>
      </c>
      <c r="AI119">
        <v>0.99280000000000002</v>
      </c>
      <c r="AJ119">
        <v>1</v>
      </c>
      <c r="AK119" t="str">
        <f>VLOOKUP(D119,Ref!$C$2:$D$56,2,FALSE)&amp;"_"&amp;E119&amp;RIGHT(B119,4)</f>
        <v>IA_Polk2510</v>
      </c>
    </row>
    <row r="120" spans="1:37" x14ac:dyDescent="0.25">
      <c r="A120" t="s">
        <v>36</v>
      </c>
      <c r="B120">
        <v>191550009</v>
      </c>
      <c r="C120" t="s">
        <v>37</v>
      </c>
      <c r="D120" t="s">
        <v>105</v>
      </c>
      <c r="E120" t="s">
        <v>108</v>
      </c>
      <c r="F120">
        <v>41.264170999999997</v>
      </c>
      <c r="G120">
        <v>-95.896124</v>
      </c>
      <c r="H120">
        <v>114206</v>
      </c>
      <c r="I120">
        <v>24.9</v>
      </c>
      <c r="J120">
        <v>24.6</v>
      </c>
      <c r="K120">
        <v>0.5</v>
      </c>
      <c r="L120">
        <v>1.7339047999999999</v>
      </c>
      <c r="M120">
        <v>0.6775736</v>
      </c>
      <c r="N120">
        <v>2.4311058999999999</v>
      </c>
      <c r="O120">
        <v>10.172322299999999</v>
      </c>
      <c r="P120">
        <v>3.8498212999999999</v>
      </c>
      <c r="Q120">
        <v>3.8242938999999998</v>
      </c>
      <c r="R120">
        <v>1.5323586</v>
      </c>
      <c r="S120">
        <v>0.18973080000000001</v>
      </c>
      <c r="T120">
        <v>0.5</v>
      </c>
      <c r="U120">
        <v>1.5823392999999999</v>
      </c>
      <c r="V120">
        <v>0.6775736</v>
      </c>
      <c r="W120">
        <v>2.4120702999999999</v>
      </c>
      <c r="X120">
        <v>10.172322299999999</v>
      </c>
      <c r="Y120">
        <v>3.8444883999999999</v>
      </c>
      <c r="Z120">
        <v>3.7651534</v>
      </c>
      <c r="AA120">
        <v>1.5219748</v>
      </c>
      <c r="AB120">
        <v>0.18973080000000001</v>
      </c>
      <c r="AC120">
        <v>0.91259999999999997</v>
      </c>
      <c r="AD120">
        <v>1</v>
      </c>
      <c r="AE120">
        <v>0.99219999999999997</v>
      </c>
      <c r="AF120">
        <v>1</v>
      </c>
      <c r="AG120">
        <v>0.99860000000000004</v>
      </c>
      <c r="AH120">
        <v>0.98450000000000004</v>
      </c>
      <c r="AI120">
        <v>0.99319999999999997</v>
      </c>
      <c r="AJ120">
        <v>1</v>
      </c>
      <c r="AK120" t="str">
        <f>VLOOKUP(D120,Ref!$C$2:$D$56,2,FALSE)&amp;"_"&amp;E120&amp;RIGHT(B120,4)</f>
        <v>IA_Pottawattamie0009</v>
      </c>
    </row>
    <row r="121" spans="1:37" x14ac:dyDescent="0.25">
      <c r="A121" t="s">
        <v>36</v>
      </c>
      <c r="B121">
        <v>191930017</v>
      </c>
      <c r="C121" t="s">
        <v>37</v>
      </c>
      <c r="D121" t="s">
        <v>105</v>
      </c>
      <c r="E121" t="s">
        <v>109</v>
      </c>
      <c r="F121">
        <v>42.517968000000003</v>
      </c>
      <c r="G121">
        <v>-96.387902999999994</v>
      </c>
      <c r="H121">
        <v>126203</v>
      </c>
      <c r="I121">
        <v>28.3</v>
      </c>
      <c r="J121">
        <v>28</v>
      </c>
      <c r="K121">
        <v>0.5</v>
      </c>
      <c r="L121">
        <v>0.84486589999999995</v>
      </c>
      <c r="M121">
        <v>0.54797940000000001</v>
      </c>
      <c r="N121">
        <v>3.3118254999999999</v>
      </c>
      <c r="O121">
        <v>10.7544241</v>
      </c>
      <c r="P121">
        <v>3.2990271999999998</v>
      </c>
      <c r="Q121">
        <v>7.3565164000000003</v>
      </c>
      <c r="R121">
        <v>1.6587274000000001</v>
      </c>
      <c r="S121">
        <v>2.6634399999999999E-2</v>
      </c>
      <c r="T121">
        <v>0.5</v>
      </c>
      <c r="U121">
        <v>0.77030739999999998</v>
      </c>
      <c r="V121">
        <v>0.54797940000000001</v>
      </c>
      <c r="W121">
        <v>3.2724934000000001</v>
      </c>
      <c r="X121">
        <v>10.7544241</v>
      </c>
      <c r="Y121">
        <v>3.2949606999999999</v>
      </c>
      <c r="Z121">
        <v>7.2259134999999999</v>
      </c>
      <c r="AA121">
        <v>1.6360667</v>
      </c>
      <c r="AB121">
        <v>2.6634399999999999E-2</v>
      </c>
      <c r="AC121">
        <v>0.91180000000000005</v>
      </c>
      <c r="AD121">
        <v>1</v>
      </c>
      <c r="AE121">
        <v>0.98809999999999998</v>
      </c>
      <c r="AF121">
        <v>1</v>
      </c>
      <c r="AG121">
        <v>0.99880000000000002</v>
      </c>
      <c r="AH121">
        <v>0.98219999999999996</v>
      </c>
      <c r="AI121">
        <v>0.98629999999999995</v>
      </c>
      <c r="AJ121">
        <v>1</v>
      </c>
      <c r="AK121" t="str">
        <f>VLOOKUP(D121,Ref!$C$2:$D$56,2,FALSE)&amp;"_"&amp;E121&amp;RIGHT(B121,4)</f>
        <v>IA_Woodbury0017</v>
      </c>
    </row>
    <row r="122" spans="1:37" x14ac:dyDescent="0.25">
      <c r="A122" t="s">
        <v>36</v>
      </c>
      <c r="B122">
        <v>200910007</v>
      </c>
      <c r="C122" t="s">
        <v>37</v>
      </c>
      <c r="D122" t="s">
        <v>110</v>
      </c>
      <c r="E122" t="s">
        <v>111</v>
      </c>
      <c r="F122">
        <v>38.974443999999998</v>
      </c>
      <c r="G122">
        <v>-94.686943999999997</v>
      </c>
      <c r="H122">
        <v>93215</v>
      </c>
      <c r="I122">
        <v>21.2</v>
      </c>
      <c r="J122">
        <v>21.2</v>
      </c>
      <c r="K122">
        <v>0.5</v>
      </c>
      <c r="L122">
        <v>0.78938010000000003</v>
      </c>
      <c r="M122">
        <v>0.86207599999999995</v>
      </c>
      <c r="N122">
        <v>2.3986461000000001</v>
      </c>
      <c r="O122">
        <v>6.6678667000000003</v>
      </c>
      <c r="P122">
        <v>7.2880640000000003</v>
      </c>
      <c r="Q122">
        <v>0</v>
      </c>
      <c r="R122">
        <v>2.6045631999999999</v>
      </c>
      <c r="S122">
        <v>0.17273649999999999</v>
      </c>
      <c r="T122">
        <v>0.5</v>
      </c>
      <c r="U122">
        <v>0.78495959999999998</v>
      </c>
      <c r="V122">
        <v>0.86207599999999995</v>
      </c>
      <c r="W122">
        <v>2.3950477000000001</v>
      </c>
      <c r="X122">
        <v>6.6678667000000003</v>
      </c>
      <c r="Y122">
        <v>7.2771319999999999</v>
      </c>
      <c r="Z122">
        <v>0</v>
      </c>
      <c r="AA122">
        <v>2.6006572000000001</v>
      </c>
      <c r="AB122">
        <v>0.17273649999999999</v>
      </c>
      <c r="AC122">
        <v>0.99439999999999995</v>
      </c>
      <c r="AD122">
        <v>1</v>
      </c>
      <c r="AE122">
        <v>0.99850000000000005</v>
      </c>
      <c r="AF122">
        <v>1</v>
      </c>
      <c r="AG122">
        <v>0.99850000000000005</v>
      </c>
      <c r="AH122">
        <v>-9</v>
      </c>
      <c r="AI122">
        <v>0.99850000000000005</v>
      </c>
      <c r="AJ122">
        <v>1</v>
      </c>
      <c r="AK122" t="str">
        <f>VLOOKUP(D122,Ref!$C$2:$D$56,2,FALSE)&amp;"_"&amp;E122&amp;RIGHT(B122,4)</f>
        <v>KS_Johnson0007</v>
      </c>
    </row>
    <row r="123" spans="1:37" x14ac:dyDescent="0.25">
      <c r="A123" t="s">
        <v>36</v>
      </c>
      <c r="B123">
        <v>200910010</v>
      </c>
      <c r="C123" t="s">
        <v>37</v>
      </c>
      <c r="D123" t="s">
        <v>110</v>
      </c>
      <c r="E123" t="s">
        <v>111</v>
      </c>
      <c r="F123">
        <v>38.838590000000003</v>
      </c>
      <c r="G123">
        <v>-94.746430000000004</v>
      </c>
      <c r="H123">
        <v>92215</v>
      </c>
      <c r="I123">
        <v>18.8</v>
      </c>
      <c r="J123">
        <v>18.7</v>
      </c>
      <c r="K123">
        <v>0.5</v>
      </c>
      <c r="L123">
        <v>0.73665970000000003</v>
      </c>
      <c r="M123">
        <v>0.70491809999999999</v>
      </c>
      <c r="N123">
        <v>2.5941483999999999</v>
      </c>
      <c r="O123">
        <v>4.2098246000000001</v>
      </c>
      <c r="P123">
        <v>5.5399389000000001</v>
      </c>
      <c r="Q123">
        <v>2.4035400999999998</v>
      </c>
      <c r="R123">
        <v>2.0520887000000001</v>
      </c>
      <c r="S123">
        <v>0.12554689999999999</v>
      </c>
      <c r="T123">
        <v>0.5</v>
      </c>
      <c r="U123">
        <v>0.71795109999999995</v>
      </c>
      <c r="V123">
        <v>0.70491809999999999</v>
      </c>
      <c r="W123">
        <v>2.5834671999999999</v>
      </c>
      <c r="X123">
        <v>4.2098246000000001</v>
      </c>
      <c r="Y123">
        <v>5.5319270999999999</v>
      </c>
      <c r="Z123">
        <v>2.3761399000000001</v>
      </c>
      <c r="AA123">
        <v>2.0456015999999999</v>
      </c>
      <c r="AB123">
        <v>0.12554689999999999</v>
      </c>
      <c r="AC123">
        <v>0.97460000000000002</v>
      </c>
      <c r="AD123">
        <v>1</v>
      </c>
      <c r="AE123">
        <v>0.99590000000000001</v>
      </c>
      <c r="AF123">
        <v>1</v>
      </c>
      <c r="AG123">
        <v>0.99860000000000004</v>
      </c>
      <c r="AH123">
        <v>0.98860000000000003</v>
      </c>
      <c r="AI123">
        <v>0.99680000000000002</v>
      </c>
      <c r="AJ123">
        <v>1</v>
      </c>
      <c r="AK123" t="str">
        <f>VLOOKUP(D123,Ref!$C$2:$D$56,2,FALSE)&amp;"_"&amp;E123&amp;RIGHT(B123,4)</f>
        <v>KS_Johnson0010</v>
      </c>
    </row>
    <row r="124" spans="1:37" x14ac:dyDescent="0.25">
      <c r="A124" t="s">
        <v>36</v>
      </c>
      <c r="B124">
        <v>201070002</v>
      </c>
      <c r="C124" t="s">
        <v>37</v>
      </c>
      <c r="D124" t="s">
        <v>110</v>
      </c>
      <c r="E124" t="s">
        <v>112</v>
      </c>
      <c r="F124">
        <v>38.135832999999998</v>
      </c>
      <c r="G124">
        <v>-94.731943999999999</v>
      </c>
      <c r="H124">
        <v>86215</v>
      </c>
      <c r="I124">
        <v>21</v>
      </c>
      <c r="J124">
        <v>20.8</v>
      </c>
      <c r="K124">
        <v>0.5</v>
      </c>
      <c r="L124">
        <v>1.1474964999999999</v>
      </c>
      <c r="M124">
        <v>0.65363850000000001</v>
      </c>
      <c r="N124">
        <v>2.5005641000000001</v>
      </c>
      <c r="O124">
        <v>6.7494617000000003</v>
      </c>
      <c r="P124">
        <v>4.7970351999999998</v>
      </c>
      <c r="Q124">
        <v>2.9450194999999999</v>
      </c>
      <c r="R124">
        <v>1.6860402000000001</v>
      </c>
      <c r="S124">
        <v>4.2965400000000001E-2</v>
      </c>
      <c r="T124">
        <v>0.5</v>
      </c>
      <c r="U124">
        <v>1.0525568999999999</v>
      </c>
      <c r="V124">
        <v>0.65363850000000001</v>
      </c>
      <c r="W124">
        <v>2.4869447</v>
      </c>
      <c r="X124">
        <v>6.7494617000000003</v>
      </c>
      <c r="Y124">
        <v>4.7845963999999999</v>
      </c>
      <c r="Z124">
        <v>2.9127743000000001</v>
      </c>
      <c r="AA124">
        <v>1.6790312999999999</v>
      </c>
      <c r="AB124">
        <v>4.2965400000000001E-2</v>
      </c>
      <c r="AC124">
        <v>0.9173</v>
      </c>
      <c r="AD124">
        <v>1</v>
      </c>
      <c r="AE124">
        <v>0.99460000000000004</v>
      </c>
      <c r="AF124">
        <v>1</v>
      </c>
      <c r="AG124">
        <v>0.99739999999999995</v>
      </c>
      <c r="AH124">
        <v>0.98909999999999998</v>
      </c>
      <c r="AI124">
        <v>0.99580000000000002</v>
      </c>
      <c r="AJ124">
        <v>1</v>
      </c>
      <c r="AK124" t="str">
        <f>VLOOKUP(D124,Ref!$C$2:$D$56,2,FALSE)&amp;"_"&amp;E124&amp;RIGHT(B124,4)</f>
        <v>KS_Linn0002</v>
      </c>
    </row>
    <row r="125" spans="1:37" x14ac:dyDescent="0.25">
      <c r="A125" t="s">
        <v>36</v>
      </c>
      <c r="B125">
        <v>201730008</v>
      </c>
      <c r="C125" t="s">
        <v>37</v>
      </c>
      <c r="D125" t="s">
        <v>110</v>
      </c>
      <c r="E125" t="s">
        <v>113</v>
      </c>
      <c r="F125">
        <v>37.659722000000002</v>
      </c>
      <c r="G125">
        <v>-97.297222000000005</v>
      </c>
      <c r="H125">
        <v>81196</v>
      </c>
      <c r="I125">
        <v>21</v>
      </c>
      <c r="J125">
        <v>20.8</v>
      </c>
      <c r="K125">
        <v>0.5</v>
      </c>
      <c r="L125">
        <v>0.59463969999999999</v>
      </c>
      <c r="M125">
        <v>0.46668290000000001</v>
      </c>
      <c r="N125">
        <v>2.8147380000000002</v>
      </c>
      <c r="O125">
        <v>6.4207071999999998</v>
      </c>
      <c r="P125">
        <v>3.9399104</v>
      </c>
      <c r="Q125">
        <v>4.7795848999999997</v>
      </c>
      <c r="R125">
        <v>1.444167</v>
      </c>
      <c r="S125">
        <v>3.9567699999999997E-2</v>
      </c>
      <c r="T125">
        <v>0.5</v>
      </c>
      <c r="U125">
        <v>0.53240370000000004</v>
      </c>
      <c r="V125">
        <v>0.46668290000000001</v>
      </c>
      <c r="W125">
        <v>2.7883322000000001</v>
      </c>
      <c r="X125">
        <v>6.4207071999999998</v>
      </c>
      <c r="Y125">
        <v>3.9241799999999998</v>
      </c>
      <c r="Z125">
        <v>4.7080178000000004</v>
      </c>
      <c r="AA125">
        <v>1.4325873</v>
      </c>
      <c r="AB125">
        <v>3.9567699999999997E-2</v>
      </c>
      <c r="AC125">
        <v>0.89529999999999998</v>
      </c>
      <c r="AD125">
        <v>1</v>
      </c>
      <c r="AE125">
        <v>0.99060000000000004</v>
      </c>
      <c r="AF125">
        <v>1</v>
      </c>
      <c r="AG125">
        <v>0.996</v>
      </c>
      <c r="AH125">
        <v>0.98499999999999999</v>
      </c>
      <c r="AI125">
        <v>0.99199999999999999</v>
      </c>
      <c r="AJ125">
        <v>1</v>
      </c>
      <c r="AK125" t="str">
        <f>VLOOKUP(D125,Ref!$C$2:$D$56,2,FALSE)&amp;"_"&amp;E125&amp;RIGHT(B125,4)</f>
        <v>KS_Sedgwick0008</v>
      </c>
    </row>
    <row r="126" spans="1:37" x14ac:dyDescent="0.25">
      <c r="A126" t="s">
        <v>36</v>
      </c>
      <c r="B126">
        <v>201730009</v>
      </c>
      <c r="C126" t="s">
        <v>37</v>
      </c>
      <c r="D126" t="s">
        <v>110</v>
      </c>
      <c r="E126" t="s">
        <v>113</v>
      </c>
      <c r="F126">
        <v>37.651111</v>
      </c>
      <c r="G126">
        <v>-97.362222000000003</v>
      </c>
      <c r="H126">
        <v>81196</v>
      </c>
      <c r="I126">
        <v>21.5</v>
      </c>
      <c r="J126">
        <v>21.4</v>
      </c>
      <c r="K126">
        <v>0.5</v>
      </c>
      <c r="L126">
        <v>0.71353560000000005</v>
      </c>
      <c r="M126">
        <v>0.44008160000000002</v>
      </c>
      <c r="N126">
        <v>2.2869457999999998</v>
      </c>
      <c r="O126">
        <v>8.3012218000000004</v>
      </c>
      <c r="P126">
        <v>4.7607679000000003</v>
      </c>
      <c r="Q126">
        <v>2.8841497999999999</v>
      </c>
      <c r="R126">
        <v>1.3481669000000001</v>
      </c>
      <c r="S126">
        <v>0.30957400000000002</v>
      </c>
      <c r="T126">
        <v>0.5</v>
      </c>
      <c r="U126">
        <v>0.74909820000000005</v>
      </c>
      <c r="V126">
        <v>0.4263786</v>
      </c>
      <c r="W126">
        <v>2.0803870999999998</v>
      </c>
      <c r="X126">
        <v>8.9551125000000003</v>
      </c>
      <c r="Y126">
        <v>4.8722696000000001</v>
      </c>
      <c r="Z126">
        <v>2.2247195</v>
      </c>
      <c r="AA126">
        <v>1.2991748999999999</v>
      </c>
      <c r="AB126">
        <v>0.36075410000000002</v>
      </c>
      <c r="AC126">
        <v>1.0498000000000001</v>
      </c>
      <c r="AD126">
        <v>0.96889999999999998</v>
      </c>
      <c r="AE126">
        <v>0.90969999999999995</v>
      </c>
      <c r="AF126">
        <v>1.0788</v>
      </c>
      <c r="AG126">
        <v>1.0234000000000001</v>
      </c>
      <c r="AH126">
        <v>0.77139999999999997</v>
      </c>
      <c r="AI126">
        <v>0.9637</v>
      </c>
      <c r="AJ126">
        <v>1.1653</v>
      </c>
      <c r="AK126" t="str">
        <f>VLOOKUP(D126,Ref!$C$2:$D$56,2,FALSE)&amp;"_"&amp;E126&amp;RIGHT(B126,4)</f>
        <v>KS_Sedgwick0009</v>
      </c>
    </row>
    <row r="127" spans="1:37" x14ac:dyDescent="0.25">
      <c r="A127" t="s">
        <v>36</v>
      </c>
      <c r="B127">
        <v>201730010</v>
      </c>
      <c r="C127" t="s">
        <v>37</v>
      </c>
      <c r="D127" t="s">
        <v>110</v>
      </c>
      <c r="E127" t="s">
        <v>113</v>
      </c>
      <c r="F127">
        <v>37.701110999999997</v>
      </c>
      <c r="G127">
        <v>-97.313889000000003</v>
      </c>
      <c r="H127">
        <v>81196</v>
      </c>
      <c r="I127">
        <v>21.1</v>
      </c>
      <c r="J127">
        <v>21</v>
      </c>
      <c r="K127">
        <v>0.5</v>
      </c>
      <c r="L127">
        <v>0.63803460000000001</v>
      </c>
      <c r="M127">
        <v>0.44216519999999998</v>
      </c>
      <c r="N127">
        <v>2.4130436999999998</v>
      </c>
      <c r="O127">
        <v>7.5891304000000002</v>
      </c>
      <c r="P127">
        <v>4.5390357999999997</v>
      </c>
      <c r="Q127">
        <v>3.3977838</v>
      </c>
      <c r="R127">
        <v>1.355979</v>
      </c>
      <c r="S127">
        <v>0.25816070000000002</v>
      </c>
      <c r="T127">
        <v>0.5</v>
      </c>
      <c r="U127">
        <v>0.6219131</v>
      </c>
      <c r="V127">
        <v>0.44216519999999998</v>
      </c>
      <c r="W127">
        <v>2.3953031999999999</v>
      </c>
      <c r="X127">
        <v>7.5891304000000002</v>
      </c>
      <c r="Y127">
        <v>4.5267958999999998</v>
      </c>
      <c r="Z127">
        <v>3.3502149999999999</v>
      </c>
      <c r="AA127">
        <v>1.3470366</v>
      </c>
      <c r="AB127">
        <v>0.25816070000000002</v>
      </c>
      <c r="AC127">
        <v>0.97470000000000001</v>
      </c>
      <c r="AD127">
        <v>1</v>
      </c>
      <c r="AE127">
        <v>0.99260000000000004</v>
      </c>
      <c r="AF127">
        <v>1</v>
      </c>
      <c r="AG127">
        <v>0.99729999999999996</v>
      </c>
      <c r="AH127">
        <v>0.98599999999999999</v>
      </c>
      <c r="AI127">
        <v>0.99339999999999995</v>
      </c>
      <c r="AJ127">
        <v>1</v>
      </c>
      <c r="AK127" t="str">
        <f>VLOOKUP(D127,Ref!$C$2:$D$56,2,FALSE)&amp;"_"&amp;E127&amp;RIGHT(B127,4)</f>
        <v>KS_Sedgwick0010</v>
      </c>
    </row>
    <row r="128" spans="1:37" x14ac:dyDescent="0.25">
      <c r="A128" t="s">
        <v>36</v>
      </c>
      <c r="B128">
        <v>201770013</v>
      </c>
      <c r="C128" t="s">
        <v>37</v>
      </c>
      <c r="D128" t="s">
        <v>110</v>
      </c>
      <c r="E128" t="s">
        <v>114</v>
      </c>
      <c r="F128">
        <v>39.024270000000001</v>
      </c>
      <c r="G128">
        <v>-95.711280000000002</v>
      </c>
      <c r="H128">
        <v>94208</v>
      </c>
      <c r="I128">
        <v>21.5</v>
      </c>
      <c r="J128">
        <v>21.3</v>
      </c>
      <c r="K128">
        <v>0.5</v>
      </c>
      <c r="L128">
        <v>1.4182758</v>
      </c>
      <c r="M128">
        <v>0.73722790000000005</v>
      </c>
      <c r="N128">
        <v>1.7996703000000001</v>
      </c>
      <c r="O128">
        <v>10.034144400000001</v>
      </c>
      <c r="P128">
        <v>4.9598392999999996</v>
      </c>
      <c r="Q128">
        <v>0.25974619999999998</v>
      </c>
      <c r="R128">
        <v>1.775617</v>
      </c>
      <c r="S128">
        <v>3.2146800000000003E-2</v>
      </c>
      <c r="T128">
        <v>0.5</v>
      </c>
      <c r="U128">
        <v>1.3119495000000001</v>
      </c>
      <c r="V128">
        <v>0.73722790000000005</v>
      </c>
      <c r="W128">
        <v>1.7932631999999999</v>
      </c>
      <c r="X128">
        <v>10.034144400000001</v>
      </c>
      <c r="Y128">
        <v>4.9471072999999999</v>
      </c>
      <c r="Z128">
        <v>0.25322660000000002</v>
      </c>
      <c r="AA128">
        <v>1.7717266</v>
      </c>
      <c r="AB128">
        <v>3.2146800000000003E-2</v>
      </c>
      <c r="AC128">
        <v>0.92500000000000004</v>
      </c>
      <c r="AD128">
        <v>1</v>
      </c>
      <c r="AE128">
        <v>0.99639999999999995</v>
      </c>
      <c r="AF128">
        <v>1</v>
      </c>
      <c r="AG128">
        <v>0.99739999999999995</v>
      </c>
      <c r="AH128">
        <v>0.97489999999999999</v>
      </c>
      <c r="AI128">
        <v>0.99780000000000002</v>
      </c>
      <c r="AJ128">
        <v>1</v>
      </c>
      <c r="AK128" t="str">
        <f>VLOOKUP(D128,Ref!$C$2:$D$56,2,FALSE)&amp;"_"&amp;E128&amp;RIGHT(B128,4)</f>
        <v>KS_Shawnee0013</v>
      </c>
    </row>
    <row r="129" spans="1:37" x14ac:dyDescent="0.25">
      <c r="A129" t="s">
        <v>36</v>
      </c>
      <c r="B129">
        <v>201910002</v>
      </c>
      <c r="C129" t="s">
        <v>37</v>
      </c>
      <c r="D129" t="s">
        <v>110</v>
      </c>
      <c r="E129" t="s">
        <v>115</v>
      </c>
      <c r="F129">
        <v>37.476944000000003</v>
      </c>
      <c r="G129">
        <v>-97.366388999999998</v>
      </c>
      <c r="H129">
        <v>79196</v>
      </c>
      <c r="I129">
        <v>20.7</v>
      </c>
      <c r="J129">
        <v>20.6</v>
      </c>
      <c r="K129">
        <v>0.5</v>
      </c>
      <c r="L129">
        <v>0.71200669999999999</v>
      </c>
      <c r="M129">
        <v>0.53751789999999999</v>
      </c>
      <c r="N129">
        <v>2.9440141</v>
      </c>
      <c r="O129">
        <v>5.3511018999999997</v>
      </c>
      <c r="P129">
        <v>4.1315241</v>
      </c>
      <c r="Q129">
        <v>5.0741586999999999</v>
      </c>
      <c r="R129">
        <v>1.4505669999999999</v>
      </c>
      <c r="S129">
        <v>7.6884400000000006E-2</v>
      </c>
      <c r="T129">
        <v>0.5</v>
      </c>
      <c r="U129">
        <v>0.83510759999999995</v>
      </c>
      <c r="V129">
        <v>0.50878730000000005</v>
      </c>
      <c r="W129">
        <v>2.5631723000000002</v>
      </c>
      <c r="X129">
        <v>6.4974895000000004</v>
      </c>
      <c r="Y129">
        <v>4.3357625000000004</v>
      </c>
      <c r="Z129">
        <v>3.8624887000000001</v>
      </c>
      <c r="AA129">
        <v>1.3663403000000001</v>
      </c>
      <c r="AB129">
        <v>0.15720110000000001</v>
      </c>
      <c r="AC129">
        <v>1.1729000000000001</v>
      </c>
      <c r="AD129">
        <v>0.94650000000000001</v>
      </c>
      <c r="AE129">
        <v>0.87060000000000004</v>
      </c>
      <c r="AF129">
        <v>1.2141999999999999</v>
      </c>
      <c r="AG129">
        <v>1.0494000000000001</v>
      </c>
      <c r="AH129">
        <v>0.76119999999999999</v>
      </c>
      <c r="AI129">
        <v>0.94189999999999996</v>
      </c>
      <c r="AJ129">
        <v>2.0446</v>
      </c>
      <c r="AK129" t="str">
        <f>VLOOKUP(D129,Ref!$C$2:$D$56,2,FALSE)&amp;"_"&amp;E129&amp;RIGHT(B129,4)</f>
        <v>KS_Sumner0002</v>
      </c>
    </row>
    <row r="130" spans="1:37" x14ac:dyDescent="0.25">
      <c r="A130" t="s">
        <v>36</v>
      </c>
      <c r="B130">
        <v>202090021</v>
      </c>
      <c r="C130" t="s">
        <v>37</v>
      </c>
      <c r="D130" t="s">
        <v>110</v>
      </c>
      <c r="E130" t="s">
        <v>116</v>
      </c>
      <c r="F130">
        <v>39.1175</v>
      </c>
      <c r="G130">
        <v>-94.635555999999994</v>
      </c>
      <c r="H130">
        <v>95215</v>
      </c>
      <c r="I130">
        <v>22.5</v>
      </c>
      <c r="J130">
        <v>22.4</v>
      </c>
      <c r="K130">
        <v>0.5</v>
      </c>
      <c r="L130">
        <v>0.8402463</v>
      </c>
      <c r="M130">
        <v>0.92395430000000001</v>
      </c>
      <c r="N130">
        <v>2.1851894999999999</v>
      </c>
      <c r="O130">
        <v>9.1175718000000003</v>
      </c>
      <c r="P130">
        <v>4.8004674999999999</v>
      </c>
      <c r="Q130">
        <v>2.2660543999999998</v>
      </c>
      <c r="R130">
        <v>1.7415615</v>
      </c>
      <c r="S130">
        <v>0.16939650000000001</v>
      </c>
      <c r="T130">
        <v>0.5</v>
      </c>
      <c r="U130">
        <v>0.79021070000000004</v>
      </c>
      <c r="V130">
        <v>0.92395430000000001</v>
      </c>
      <c r="W130">
        <v>2.1722236000000001</v>
      </c>
      <c r="X130">
        <v>9.1175718000000003</v>
      </c>
      <c r="Y130">
        <v>4.7917385000000001</v>
      </c>
      <c r="Z130">
        <v>2.2306507</v>
      </c>
      <c r="AA130">
        <v>1.7336849999999999</v>
      </c>
      <c r="AB130">
        <v>0.16939650000000001</v>
      </c>
      <c r="AC130">
        <v>0.9405</v>
      </c>
      <c r="AD130">
        <v>1</v>
      </c>
      <c r="AE130">
        <v>0.99409999999999998</v>
      </c>
      <c r="AF130">
        <v>1</v>
      </c>
      <c r="AG130">
        <v>0.99819999999999998</v>
      </c>
      <c r="AH130">
        <v>0.98440000000000005</v>
      </c>
      <c r="AI130">
        <v>0.99550000000000005</v>
      </c>
      <c r="AJ130">
        <v>1</v>
      </c>
      <c r="AK130" t="str">
        <f>VLOOKUP(D130,Ref!$C$2:$D$56,2,FALSE)&amp;"_"&amp;E130&amp;RIGHT(B130,4)</f>
        <v>KS_Wyandotte0021</v>
      </c>
    </row>
    <row r="131" spans="1:37" x14ac:dyDescent="0.25">
      <c r="A131" t="s">
        <v>36</v>
      </c>
      <c r="B131">
        <v>202090022</v>
      </c>
      <c r="C131" t="s">
        <v>37</v>
      </c>
      <c r="D131" t="s">
        <v>110</v>
      </c>
      <c r="E131" t="s">
        <v>116</v>
      </c>
      <c r="F131">
        <v>39.045833000000002</v>
      </c>
      <c r="G131">
        <v>-94.694444000000004</v>
      </c>
      <c r="H131">
        <v>94215</v>
      </c>
      <c r="I131">
        <v>21.5</v>
      </c>
      <c r="J131">
        <v>21.4</v>
      </c>
      <c r="K131">
        <v>0.5</v>
      </c>
      <c r="L131">
        <v>0.94566969999999995</v>
      </c>
      <c r="M131">
        <v>0.78655980000000003</v>
      </c>
      <c r="N131">
        <v>2.0670321</v>
      </c>
      <c r="O131">
        <v>8.7713889999999992</v>
      </c>
      <c r="P131">
        <v>5.9632944999999999</v>
      </c>
      <c r="Q131">
        <v>0.22917199999999999</v>
      </c>
      <c r="R131">
        <v>2.1067307</v>
      </c>
      <c r="S131">
        <v>0.13015550000000001</v>
      </c>
      <c r="T131">
        <v>0.5</v>
      </c>
      <c r="U131">
        <v>0.90023489999999995</v>
      </c>
      <c r="V131">
        <v>0.78655980000000003</v>
      </c>
      <c r="W131">
        <v>2.0622517999999999</v>
      </c>
      <c r="X131">
        <v>8.7713889999999992</v>
      </c>
      <c r="Y131">
        <v>5.9528670000000004</v>
      </c>
      <c r="Z131">
        <v>0.22488649999999999</v>
      </c>
      <c r="AA131">
        <v>2.1035903</v>
      </c>
      <c r="AB131">
        <v>0.13015550000000001</v>
      </c>
      <c r="AC131">
        <v>0.95199999999999996</v>
      </c>
      <c r="AD131">
        <v>1</v>
      </c>
      <c r="AE131">
        <v>0.99770000000000003</v>
      </c>
      <c r="AF131">
        <v>1</v>
      </c>
      <c r="AG131">
        <v>0.99829999999999997</v>
      </c>
      <c r="AH131">
        <v>0.98129999999999995</v>
      </c>
      <c r="AI131">
        <v>0.99850000000000005</v>
      </c>
      <c r="AJ131">
        <v>1</v>
      </c>
      <c r="AK131" t="str">
        <f>VLOOKUP(D131,Ref!$C$2:$D$56,2,FALSE)&amp;"_"&amp;E131&amp;RIGHT(B131,4)</f>
        <v>KS_Wyandotte0022</v>
      </c>
    </row>
    <row r="132" spans="1:37" x14ac:dyDescent="0.25">
      <c r="A132" t="s">
        <v>36</v>
      </c>
      <c r="B132">
        <v>220170008</v>
      </c>
      <c r="C132" t="s">
        <v>37</v>
      </c>
      <c r="D132" t="s">
        <v>117</v>
      </c>
      <c r="E132" t="s">
        <v>118</v>
      </c>
      <c r="F132">
        <v>32.471665999999999</v>
      </c>
      <c r="G132">
        <v>-93.794999000000004</v>
      </c>
      <c r="H132">
        <v>33224</v>
      </c>
      <c r="I132">
        <v>23.3</v>
      </c>
      <c r="J132">
        <v>23.3</v>
      </c>
      <c r="K132">
        <v>0.5</v>
      </c>
      <c r="L132">
        <v>1.5622777999999999</v>
      </c>
      <c r="M132">
        <v>0.67182350000000002</v>
      </c>
      <c r="N132">
        <v>1.5535017</v>
      </c>
      <c r="O132">
        <v>12.6250038</v>
      </c>
      <c r="P132">
        <v>4.7582525999999996</v>
      </c>
      <c r="Q132">
        <v>0</v>
      </c>
      <c r="R132">
        <v>1.6846410999999999</v>
      </c>
      <c r="S132">
        <v>3.3389500000000003E-2</v>
      </c>
      <c r="T132">
        <v>0.5</v>
      </c>
      <c r="U132">
        <v>1.5580586999999999</v>
      </c>
      <c r="V132">
        <v>0.67182350000000002</v>
      </c>
      <c r="W132">
        <v>1.5452030999999999</v>
      </c>
      <c r="X132">
        <v>12.6250038</v>
      </c>
      <c r="Y132">
        <v>4.7328067000000003</v>
      </c>
      <c r="Z132">
        <v>0</v>
      </c>
      <c r="AA132">
        <v>1.6756431000000001</v>
      </c>
      <c r="AB132">
        <v>3.3389500000000003E-2</v>
      </c>
      <c r="AC132">
        <v>0.99729999999999996</v>
      </c>
      <c r="AD132">
        <v>1</v>
      </c>
      <c r="AE132">
        <v>0.99470000000000003</v>
      </c>
      <c r="AF132">
        <v>1</v>
      </c>
      <c r="AG132">
        <v>0.99470000000000003</v>
      </c>
      <c r="AH132">
        <v>-9</v>
      </c>
      <c r="AI132">
        <v>0.99470000000000003</v>
      </c>
      <c r="AJ132">
        <v>1</v>
      </c>
      <c r="AK132" t="str">
        <f>VLOOKUP(D132,Ref!$C$2:$D$56,2,FALSE)&amp;"_"&amp;E132&amp;RIGHT(B132,4)</f>
        <v>LA_Caddo Parish0008</v>
      </c>
    </row>
    <row r="133" spans="1:37" x14ac:dyDescent="0.25">
      <c r="A133" t="s">
        <v>36</v>
      </c>
      <c r="B133">
        <v>220190009</v>
      </c>
      <c r="C133" t="s">
        <v>37</v>
      </c>
      <c r="D133" t="s">
        <v>117</v>
      </c>
      <c r="E133" t="s">
        <v>119</v>
      </c>
      <c r="F133">
        <v>30.227778000000001</v>
      </c>
      <c r="G133">
        <v>-93.578333000000001</v>
      </c>
      <c r="H133">
        <v>13225</v>
      </c>
      <c r="I133">
        <v>20.3</v>
      </c>
      <c r="J133">
        <v>20.100000000000001</v>
      </c>
      <c r="K133">
        <v>0.5</v>
      </c>
      <c r="L133">
        <v>2.0826492000000001</v>
      </c>
      <c r="M133">
        <v>0.63944599999999996</v>
      </c>
      <c r="N133">
        <v>1.6971314</v>
      </c>
      <c r="O133">
        <v>7.9841227999999997</v>
      </c>
      <c r="P133">
        <v>5.4557079999999996</v>
      </c>
      <c r="Q133">
        <v>8.0898499999999998E-2</v>
      </c>
      <c r="R133">
        <v>1.6601298</v>
      </c>
      <c r="S133">
        <v>0.19991320000000001</v>
      </c>
      <c r="T133">
        <v>0.5</v>
      </c>
      <c r="U133">
        <v>2.0717943000000001</v>
      </c>
      <c r="V133">
        <v>0.63944599999999996</v>
      </c>
      <c r="W133">
        <v>1.6689050000000001</v>
      </c>
      <c r="X133">
        <v>7.9841227999999997</v>
      </c>
      <c r="Y133">
        <v>5.3647441999999996</v>
      </c>
      <c r="Z133">
        <v>7.9547499999999993E-2</v>
      </c>
      <c r="AA133">
        <v>1.6323977000000001</v>
      </c>
      <c r="AB133">
        <v>0.19991320000000001</v>
      </c>
      <c r="AC133">
        <v>0.99480000000000002</v>
      </c>
      <c r="AD133">
        <v>1</v>
      </c>
      <c r="AE133">
        <v>0.98340000000000005</v>
      </c>
      <c r="AF133">
        <v>1</v>
      </c>
      <c r="AG133">
        <v>0.98329999999999995</v>
      </c>
      <c r="AH133">
        <v>0.98329999999999995</v>
      </c>
      <c r="AI133">
        <v>0.98329999999999995</v>
      </c>
      <c r="AJ133">
        <v>1</v>
      </c>
      <c r="AK133" t="str">
        <f>VLOOKUP(D133,Ref!$C$2:$D$56,2,FALSE)&amp;"_"&amp;E133&amp;RIGHT(B133,4)</f>
        <v>LA_Calcasieu Parish0009</v>
      </c>
    </row>
    <row r="134" spans="1:37" x14ac:dyDescent="0.25">
      <c r="A134" t="s">
        <v>36</v>
      </c>
      <c r="B134">
        <v>270370470</v>
      </c>
      <c r="C134" t="s">
        <v>37</v>
      </c>
      <c r="D134" t="s">
        <v>120</v>
      </c>
      <c r="E134" t="s">
        <v>121</v>
      </c>
      <c r="F134">
        <v>44.738460000000003</v>
      </c>
      <c r="G134">
        <v>-93.237250000000003</v>
      </c>
      <c r="H134">
        <v>147223</v>
      </c>
      <c r="I134">
        <v>27.6</v>
      </c>
      <c r="J134">
        <v>27.3</v>
      </c>
      <c r="K134">
        <v>0.5</v>
      </c>
      <c r="L134">
        <v>0.56774060000000004</v>
      </c>
      <c r="M134">
        <v>0.85757810000000001</v>
      </c>
      <c r="N134">
        <v>3.8759600999999999</v>
      </c>
      <c r="O134">
        <v>7.0831146</v>
      </c>
      <c r="P134">
        <v>3.4652788999999999</v>
      </c>
      <c r="Q134">
        <v>8.9837369999999996</v>
      </c>
      <c r="R134">
        <v>2.0402954000000002</v>
      </c>
      <c r="S134">
        <v>0.30407060000000002</v>
      </c>
      <c r="T134">
        <v>0.5</v>
      </c>
      <c r="U134">
        <v>0.54539040000000005</v>
      </c>
      <c r="V134">
        <v>0.85757810000000001</v>
      </c>
      <c r="W134">
        <v>3.8170712</v>
      </c>
      <c r="X134">
        <v>7.0831146</v>
      </c>
      <c r="Y134">
        <v>3.4605817999999999</v>
      </c>
      <c r="Z134">
        <v>8.7865743999999992</v>
      </c>
      <c r="AA134">
        <v>2.0048566000000001</v>
      </c>
      <c r="AB134">
        <v>0.30407060000000002</v>
      </c>
      <c r="AC134">
        <v>0.96060000000000001</v>
      </c>
      <c r="AD134">
        <v>1</v>
      </c>
      <c r="AE134">
        <v>0.98480000000000001</v>
      </c>
      <c r="AF134">
        <v>1</v>
      </c>
      <c r="AG134">
        <v>0.99860000000000004</v>
      </c>
      <c r="AH134">
        <v>0.97809999999999997</v>
      </c>
      <c r="AI134">
        <v>0.98260000000000003</v>
      </c>
      <c r="AJ134">
        <v>1</v>
      </c>
      <c r="AK134" t="str">
        <f>VLOOKUP(D134,Ref!$C$2:$D$56,2,FALSE)&amp;"_"&amp;E134&amp;RIGHT(B134,4)</f>
        <v>MN_Dakota0470</v>
      </c>
    </row>
    <row r="135" spans="1:37" x14ac:dyDescent="0.25">
      <c r="A135" t="s">
        <v>36</v>
      </c>
      <c r="B135">
        <v>270530961</v>
      </c>
      <c r="C135" t="s">
        <v>37</v>
      </c>
      <c r="D135" t="s">
        <v>120</v>
      </c>
      <c r="E135" t="s">
        <v>122</v>
      </c>
      <c r="F135">
        <v>44.875509999999998</v>
      </c>
      <c r="G135">
        <v>-93.258920000000003</v>
      </c>
      <c r="H135">
        <v>148223</v>
      </c>
      <c r="I135">
        <v>25.3</v>
      </c>
      <c r="J135">
        <v>25.1</v>
      </c>
      <c r="K135">
        <v>0.5</v>
      </c>
      <c r="L135">
        <v>0.65474310000000002</v>
      </c>
      <c r="M135">
        <v>1.0088360000000001</v>
      </c>
      <c r="N135">
        <v>3.5678443999999998</v>
      </c>
      <c r="O135">
        <v>5.9530792000000003</v>
      </c>
      <c r="P135">
        <v>3.2222814999999998</v>
      </c>
      <c r="Q135">
        <v>8.3224839999999993</v>
      </c>
      <c r="R135">
        <v>1.8177934</v>
      </c>
      <c r="S135">
        <v>0.33627400000000002</v>
      </c>
      <c r="T135">
        <v>0.5</v>
      </c>
      <c r="U135">
        <v>0.62311510000000003</v>
      </c>
      <c r="V135">
        <v>1.0088360000000001</v>
      </c>
      <c r="W135">
        <v>3.5258327</v>
      </c>
      <c r="X135">
        <v>5.9530792000000003</v>
      </c>
      <c r="Y135">
        <v>3.2174472999999999</v>
      </c>
      <c r="Z135">
        <v>8.1835623000000002</v>
      </c>
      <c r="AA135">
        <v>1.7925856</v>
      </c>
      <c r="AB135">
        <v>0.33627400000000002</v>
      </c>
      <c r="AC135">
        <v>0.95169999999999999</v>
      </c>
      <c r="AD135">
        <v>1</v>
      </c>
      <c r="AE135">
        <v>0.98819999999999997</v>
      </c>
      <c r="AF135">
        <v>1</v>
      </c>
      <c r="AG135">
        <v>0.99850000000000005</v>
      </c>
      <c r="AH135">
        <v>0.98329999999999995</v>
      </c>
      <c r="AI135">
        <v>0.98609999999999998</v>
      </c>
      <c r="AJ135">
        <v>1</v>
      </c>
      <c r="AK135" t="str">
        <f>VLOOKUP(D135,Ref!$C$2:$D$56,2,FALSE)&amp;"_"&amp;E135&amp;RIGHT(B135,4)</f>
        <v>MN_Hennepin0961</v>
      </c>
    </row>
    <row r="136" spans="1:37" x14ac:dyDescent="0.25">
      <c r="A136" t="s">
        <v>36</v>
      </c>
      <c r="B136">
        <v>270530963</v>
      </c>
      <c r="C136" t="s">
        <v>37</v>
      </c>
      <c r="D136" t="s">
        <v>120</v>
      </c>
      <c r="E136" t="s">
        <v>122</v>
      </c>
      <c r="F136">
        <v>44.953659999999999</v>
      </c>
      <c r="G136">
        <v>-93.258210000000005</v>
      </c>
      <c r="H136">
        <v>149223</v>
      </c>
      <c r="I136">
        <v>27.8</v>
      </c>
      <c r="J136">
        <v>27.5</v>
      </c>
      <c r="K136">
        <v>0.5</v>
      </c>
      <c r="L136">
        <v>0.53650220000000004</v>
      </c>
      <c r="M136">
        <v>0.91050019999999998</v>
      </c>
      <c r="N136">
        <v>4.0835657000000003</v>
      </c>
      <c r="O136">
        <v>6.1199507999999998</v>
      </c>
      <c r="P136">
        <v>3.3722002999999998</v>
      </c>
      <c r="Q136">
        <v>9.8389071999999995</v>
      </c>
      <c r="R136">
        <v>2.0896766000000002</v>
      </c>
      <c r="S136">
        <v>0.35980830000000003</v>
      </c>
      <c r="T136">
        <v>0.5</v>
      </c>
      <c r="U136">
        <v>0.58917900000000001</v>
      </c>
      <c r="V136">
        <v>0.99487150000000002</v>
      </c>
      <c r="W136">
        <v>3.9060955000000002</v>
      </c>
      <c r="X136">
        <v>6.5330409999999999</v>
      </c>
      <c r="Y136">
        <v>3.4073726999999998</v>
      </c>
      <c r="Z136">
        <v>9.2210368999999996</v>
      </c>
      <c r="AA136">
        <v>1.9898224</v>
      </c>
      <c r="AB136">
        <v>0.36124420000000002</v>
      </c>
      <c r="AC136">
        <v>1.0982000000000001</v>
      </c>
      <c r="AD136">
        <v>1.0927</v>
      </c>
      <c r="AE136">
        <v>0.95650000000000002</v>
      </c>
      <c r="AF136">
        <v>1.0674999999999999</v>
      </c>
      <c r="AG136">
        <v>1.0104</v>
      </c>
      <c r="AH136">
        <v>0.93720000000000003</v>
      </c>
      <c r="AI136">
        <v>0.95220000000000005</v>
      </c>
      <c r="AJ136">
        <v>1.004</v>
      </c>
      <c r="AK136" t="str">
        <f>VLOOKUP(D136,Ref!$C$2:$D$56,2,FALSE)&amp;"_"&amp;E136&amp;RIGHT(B136,4)</f>
        <v>MN_Hennepin0963</v>
      </c>
    </row>
    <row r="137" spans="1:37" x14ac:dyDescent="0.25">
      <c r="A137" t="s">
        <v>36</v>
      </c>
      <c r="B137">
        <v>270531007</v>
      </c>
      <c r="C137" t="s">
        <v>37</v>
      </c>
      <c r="D137" t="s">
        <v>120</v>
      </c>
      <c r="E137" t="s">
        <v>122</v>
      </c>
      <c r="F137">
        <v>45.039720000000003</v>
      </c>
      <c r="G137">
        <v>-93.298739999999995</v>
      </c>
      <c r="H137">
        <v>150223</v>
      </c>
      <c r="I137">
        <v>28.2</v>
      </c>
      <c r="J137">
        <v>28</v>
      </c>
      <c r="K137">
        <v>0.5</v>
      </c>
      <c r="L137">
        <v>0.61415059999999999</v>
      </c>
      <c r="M137">
        <v>0.95432309999999998</v>
      </c>
      <c r="N137">
        <v>3.4911921000000001</v>
      </c>
      <c r="O137">
        <v>9.2712774000000007</v>
      </c>
      <c r="P137">
        <v>3.1111119</v>
      </c>
      <c r="Q137">
        <v>8.1851835000000008</v>
      </c>
      <c r="R137">
        <v>1.7799381000000001</v>
      </c>
      <c r="S137">
        <v>0.32615660000000002</v>
      </c>
      <c r="T137">
        <v>0.5</v>
      </c>
      <c r="U137">
        <v>0.58278730000000001</v>
      </c>
      <c r="V137">
        <v>0.95432309999999998</v>
      </c>
      <c r="W137">
        <v>3.4527074999999998</v>
      </c>
      <c r="X137">
        <v>9.2712774000000007</v>
      </c>
      <c r="Y137">
        <v>3.1070783</v>
      </c>
      <c r="Z137">
        <v>8.0574616999999993</v>
      </c>
      <c r="AA137">
        <v>1.7567675</v>
      </c>
      <c r="AB137">
        <v>0.32615660000000002</v>
      </c>
      <c r="AC137">
        <v>0.94889999999999997</v>
      </c>
      <c r="AD137">
        <v>1</v>
      </c>
      <c r="AE137">
        <v>0.98899999999999999</v>
      </c>
      <c r="AF137">
        <v>1</v>
      </c>
      <c r="AG137">
        <v>0.99870000000000003</v>
      </c>
      <c r="AH137">
        <v>0.98440000000000005</v>
      </c>
      <c r="AI137">
        <v>0.98699999999999999</v>
      </c>
      <c r="AJ137">
        <v>1</v>
      </c>
      <c r="AK137" t="str">
        <f>VLOOKUP(D137,Ref!$C$2:$D$56,2,FALSE)&amp;"_"&amp;E137&amp;RIGHT(B137,4)</f>
        <v>MN_Hennepin1007</v>
      </c>
    </row>
    <row r="138" spans="1:37" x14ac:dyDescent="0.25">
      <c r="A138" t="s">
        <v>36</v>
      </c>
      <c r="B138">
        <v>270532006</v>
      </c>
      <c r="C138" t="s">
        <v>37</v>
      </c>
      <c r="D138" t="s">
        <v>120</v>
      </c>
      <c r="E138" t="s">
        <v>122</v>
      </c>
      <c r="F138">
        <v>44.948050000000002</v>
      </c>
      <c r="G138">
        <v>-93.343149999999994</v>
      </c>
      <c r="H138">
        <v>149222</v>
      </c>
      <c r="I138">
        <v>28.5</v>
      </c>
      <c r="J138">
        <v>28.1</v>
      </c>
      <c r="K138">
        <v>0.5</v>
      </c>
      <c r="L138">
        <v>0.39801900000000001</v>
      </c>
      <c r="M138">
        <v>0.76094910000000004</v>
      </c>
      <c r="N138">
        <v>4.2426782000000003</v>
      </c>
      <c r="O138">
        <v>6.4110497999999998</v>
      </c>
      <c r="P138">
        <v>3.2691604999999999</v>
      </c>
      <c r="Q138">
        <v>10.454864499999999</v>
      </c>
      <c r="R138">
        <v>2.1778385999999998</v>
      </c>
      <c r="S138">
        <v>0.3521048</v>
      </c>
      <c r="T138">
        <v>0.5</v>
      </c>
      <c r="U138">
        <v>0.388984</v>
      </c>
      <c r="V138">
        <v>0.76094910000000004</v>
      </c>
      <c r="W138">
        <v>4.1636075999999997</v>
      </c>
      <c r="X138">
        <v>6.4110497999999998</v>
      </c>
      <c r="Y138">
        <v>3.2652375999999999</v>
      </c>
      <c r="Z138">
        <v>10.187219600000001</v>
      </c>
      <c r="AA138">
        <v>2.1286584999999998</v>
      </c>
      <c r="AB138">
        <v>0.3521048</v>
      </c>
      <c r="AC138">
        <v>0.97729999999999995</v>
      </c>
      <c r="AD138">
        <v>1</v>
      </c>
      <c r="AE138">
        <v>0.98140000000000005</v>
      </c>
      <c r="AF138">
        <v>1</v>
      </c>
      <c r="AG138">
        <v>0.99880000000000002</v>
      </c>
      <c r="AH138">
        <v>0.97440000000000004</v>
      </c>
      <c r="AI138">
        <v>0.97740000000000005</v>
      </c>
      <c r="AJ138">
        <v>1</v>
      </c>
      <c r="AK138" t="str">
        <f>VLOOKUP(D138,Ref!$C$2:$D$56,2,FALSE)&amp;"_"&amp;E138&amp;RIGHT(B138,4)</f>
        <v>MN_Hennepin2006</v>
      </c>
    </row>
    <row r="139" spans="1:37" x14ac:dyDescent="0.25">
      <c r="A139" t="s">
        <v>36</v>
      </c>
      <c r="B139">
        <v>271230866</v>
      </c>
      <c r="C139" t="s">
        <v>37</v>
      </c>
      <c r="D139" t="s">
        <v>120</v>
      </c>
      <c r="E139" t="s">
        <v>123</v>
      </c>
      <c r="F139">
        <v>44.899259999999998</v>
      </c>
      <c r="G139">
        <v>-93.017080000000007</v>
      </c>
      <c r="H139">
        <v>148225</v>
      </c>
      <c r="I139">
        <v>28.5</v>
      </c>
      <c r="J139">
        <v>28.3</v>
      </c>
      <c r="K139">
        <v>0.5</v>
      </c>
      <c r="L139">
        <v>0.57638109999999998</v>
      </c>
      <c r="M139">
        <v>0.9179562</v>
      </c>
      <c r="N139">
        <v>3.6599202000000002</v>
      </c>
      <c r="O139">
        <v>8.9014586999999992</v>
      </c>
      <c r="P139">
        <v>3.1823348999999999</v>
      </c>
      <c r="Q139">
        <v>8.6576451999999993</v>
      </c>
      <c r="R139">
        <v>1.8675169</v>
      </c>
      <c r="S139">
        <v>0.32012160000000001</v>
      </c>
      <c r="T139">
        <v>0.5</v>
      </c>
      <c r="U139">
        <v>0.54912179999999999</v>
      </c>
      <c r="V139">
        <v>0.9179562</v>
      </c>
      <c r="W139">
        <v>3.6180804000000002</v>
      </c>
      <c r="X139">
        <v>8.9014586999999992</v>
      </c>
      <c r="Y139">
        <v>3.1784465000000002</v>
      </c>
      <c r="Z139">
        <v>8.5181923000000008</v>
      </c>
      <c r="AA139">
        <v>1.8421628000000001</v>
      </c>
      <c r="AB139">
        <v>0.32012160000000001</v>
      </c>
      <c r="AC139">
        <v>0.95269999999999999</v>
      </c>
      <c r="AD139">
        <v>1</v>
      </c>
      <c r="AE139">
        <v>0.98860000000000003</v>
      </c>
      <c r="AF139">
        <v>1</v>
      </c>
      <c r="AG139">
        <v>0.99880000000000002</v>
      </c>
      <c r="AH139">
        <v>0.9839</v>
      </c>
      <c r="AI139">
        <v>0.98640000000000005</v>
      </c>
      <c r="AJ139">
        <v>1</v>
      </c>
      <c r="AK139" t="str">
        <f>VLOOKUP(D139,Ref!$C$2:$D$56,2,FALSE)&amp;"_"&amp;E139&amp;RIGHT(B139,4)</f>
        <v>MN_Ramsey0866</v>
      </c>
    </row>
    <row r="140" spans="1:37" x14ac:dyDescent="0.25">
      <c r="A140" t="s">
        <v>36</v>
      </c>
      <c r="B140">
        <v>271230868</v>
      </c>
      <c r="C140" t="s">
        <v>37</v>
      </c>
      <c r="D140" t="s">
        <v>120</v>
      </c>
      <c r="E140" t="s">
        <v>123</v>
      </c>
      <c r="F140">
        <v>44.950719999999997</v>
      </c>
      <c r="G140">
        <v>-93.098269999999999</v>
      </c>
      <c r="H140">
        <v>149224</v>
      </c>
      <c r="I140">
        <v>31.8</v>
      </c>
      <c r="J140">
        <v>31.5</v>
      </c>
      <c r="K140">
        <v>0.5</v>
      </c>
      <c r="L140">
        <v>0.68615329999999997</v>
      </c>
      <c r="M140">
        <v>1.0105511</v>
      </c>
      <c r="N140">
        <v>3.8022361</v>
      </c>
      <c r="O140">
        <v>11.2686014</v>
      </c>
      <c r="P140">
        <v>3.5579643000000001</v>
      </c>
      <c r="Q140">
        <v>8.6681757000000008</v>
      </c>
      <c r="R140">
        <v>1.9863405000000001</v>
      </c>
      <c r="S140">
        <v>0.33108749999999998</v>
      </c>
      <c r="T140">
        <v>0.5</v>
      </c>
      <c r="U140">
        <v>0.65187879999999998</v>
      </c>
      <c r="V140">
        <v>1.0105511</v>
      </c>
      <c r="W140">
        <v>3.7595584</v>
      </c>
      <c r="X140">
        <v>11.2686014</v>
      </c>
      <c r="Y140">
        <v>3.5538086999999998</v>
      </c>
      <c r="Z140">
        <v>8.5261897999999992</v>
      </c>
      <c r="AA140">
        <v>1.9611411999999999</v>
      </c>
      <c r="AB140">
        <v>0.33108749999999998</v>
      </c>
      <c r="AC140">
        <v>0.95</v>
      </c>
      <c r="AD140">
        <v>1</v>
      </c>
      <c r="AE140">
        <v>0.98880000000000001</v>
      </c>
      <c r="AF140">
        <v>1</v>
      </c>
      <c r="AG140">
        <v>0.99880000000000002</v>
      </c>
      <c r="AH140">
        <v>0.98360000000000003</v>
      </c>
      <c r="AI140">
        <v>0.98729999999999996</v>
      </c>
      <c r="AJ140">
        <v>1</v>
      </c>
      <c r="AK140" t="str">
        <f>VLOOKUP(D140,Ref!$C$2:$D$56,2,FALSE)&amp;"_"&amp;E140&amp;RIGHT(B140,4)</f>
        <v>MN_Ramsey0868</v>
      </c>
    </row>
    <row r="141" spans="1:37" x14ac:dyDescent="0.25">
      <c r="A141" t="s">
        <v>36</v>
      </c>
      <c r="B141">
        <v>271230871</v>
      </c>
      <c r="C141" t="s">
        <v>37</v>
      </c>
      <c r="D141" t="s">
        <v>120</v>
      </c>
      <c r="E141" t="s">
        <v>123</v>
      </c>
      <c r="F141">
        <v>44.959389999999999</v>
      </c>
      <c r="G141">
        <v>-93.035870000000003</v>
      </c>
      <c r="H141">
        <v>149224</v>
      </c>
      <c r="I141">
        <v>33</v>
      </c>
      <c r="J141">
        <v>32.700000000000003</v>
      </c>
      <c r="K141">
        <v>0.5</v>
      </c>
      <c r="L141">
        <v>0.71059859999999997</v>
      </c>
      <c r="M141">
        <v>1.1036680000000001</v>
      </c>
      <c r="N141">
        <v>4.2210383</v>
      </c>
      <c r="O141">
        <v>10.273119899999999</v>
      </c>
      <c r="P141">
        <v>4.0752106000000001</v>
      </c>
      <c r="Q141">
        <v>9.5215616000000001</v>
      </c>
      <c r="R141">
        <v>2.2761673999999998</v>
      </c>
      <c r="S141">
        <v>0.3630835</v>
      </c>
      <c r="T141">
        <v>0.5</v>
      </c>
      <c r="U141">
        <v>0.67984690000000003</v>
      </c>
      <c r="V141">
        <v>1.1036680000000001</v>
      </c>
      <c r="W141">
        <v>4.1735563000000004</v>
      </c>
      <c r="X141">
        <v>10.273119899999999</v>
      </c>
      <c r="Y141">
        <v>4.0702353000000002</v>
      </c>
      <c r="Z141">
        <v>9.3639431000000002</v>
      </c>
      <c r="AA141">
        <v>2.2471332999999998</v>
      </c>
      <c r="AB141">
        <v>0.3630835</v>
      </c>
      <c r="AC141">
        <v>0.95669999999999999</v>
      </c>
      <c r="AD141">
        <v>1</v>
      </c>
      <c r="AE141">
        <v>0.98880000000000001</v>
      </c>
      <c r="AF141">
        <v>1</v>
      </c>
      <c r="AG141">
        <v>0.99880000000000002</v>
      </c>
      <c r="AH141">
        <v>0.98340000000000005</v>
      </c>
      <c r="AI141">
        <v>0.98719999999999997</v>
      </c>
      <c r="AJ141">
        <v>1</v>
      </c>
      <c r="AK141" t="str">
        <f>VLOOKUP(D141,Ref!$C$2:$D$56,2,FALSE)&amp;"_"&amp;E141&amp;RIGHT(B141,4)</f>
        <v>MN_Ramsey0871</v>
      </c>
    </row>
    <row r="142" spans="1:37" x14ac:dyDescent="0.25">
      <c r="A142" t="s">
        <v>36</v>
      </c>
      <c r="B142">
        <v>271377001</v>
      </c>
      <c r="C142" t="s">
        <v>37</v>
      </c>
      <c r="D142" t="s">
        <v>120</v>
      </c>
      <c r="E142" t="s">
        <v>124</v>
      </c>
      <c r="F142">
        <v>47.523355000000002</v>
      </c>
      <c r="G142">
        <v>-92.536304999999999</v>
      </c>
      <c r="H142">
        <v>173225</v>
      </c>
      <c r="I142">
        <v>16.600000000000001</v>
      </c>
      <c r="J142">
        <v>16.5</v>
      </c>
      <c r="K142">
        <v>0.5</v>
      </c>
      <c r="L142">
        <v>0.81467880000000004</v>
      </c>
      <c r="M142">
        <v>0.4553334</v>
      </c>
      <c r="N142">
        <v>1.5885655000000001</v>
      </c>
      <c r="O142">
        <v>7.2511333999999996</v>
      </c>
      <c r="P142">
        <v>2.9812202000000001</v>
      </c>
      <c r="Q142">
        <v>1.9206181</v>
      </c>
      <c r="R142">
        <v>1.0933558000000001</v>
      </c>
      <c r="S142">
        <v>1.7317099999999998E-2</v>
      </c>
      <c r="T142">
        <v>0.5</v>
      </c>
      <c r="U142">
        <v>0.77442540000000004</v>
      </c>
      <c r="V142">
        <v>0.4553334</v>
      </c>
      <c r="W142">
        <v>1.5730743</v>
      </c>
      <c r="X142">
        <v>7.2511333999999996</v>
      </c>
      <c r="Y142">
        <v>2.9732105999999998</v>
      </c>
      <c r="Z142">
        <v>1.8768994000000001</v>
      </c>
      <c r="AA142">
        <v>1.0849260999999999</v>
      </c>
      <c r="AB142">
        <v>1.7317099999999998E-2</v>
      </c>
      <c r="AC142">
        <v>0.9506</v>
      </c>
      <c r="AD142">
        <v>1</v>
      </c>
      <c r="AE142">
        <v>0.99019999999999997</v>
      </c>
      <c r="AF142">
        <v>1</v>
      </c>
      <c r="AG142">
        <v>0.99729999999999996</v>
      </c>
      <c r="AH142">
        <v>0.97719999999999996</v>
      </c>
      <c r="AI142">
        <v>0.99229999999999996</v>
      </c>
      <c r="AJ142">
        <v>1</v>
      </c>
      <c r="AK142" t="str">
        <f>VLOOKUP(D142,Ref!$C$2:$D$56,2,FALSE)&amp;"_"&amp;E142&amp;RIGHT(B142,4)</f>
        <v>MN_St. Louis7001</v>
      </c>
    </row>
    <row r="143" spans="1:37" x14ac:dyDescent="0.25">
      <c r="A143" t="s">
        <v>36</v>
      </c>
      <c r="B143">
        <v>271390505</v>
      </c>
      <c r="C143" t="s">
        <v>37</v>
      </c>
      <c r="D143" t="s">
        <v>120</v>
      </c>
      <c r="E143" t="s">
        <v>125</v>
      </c>
      <c r="F143">
        <v>44.791437000000002</v>
      </c>
      <c r="G143">
        <v>-93.512534000000002</v>
      </c>
      <c r="H143">
        <v>147221</v>
      </c>
      <c r="I143">
        <v>26.2</v>
      </c>
      <c r="J143">
        <v>25.9</v>
      </c>
      <c r="K143">
        <v>0.5</v>
      </c>
      <c r="L143">
        <v>0.6966021</v>
      </c>
      <c r="M143">
        <v>0.99273670000000003</v>
      </c>
      <c r="N143">
        <v>3.7398362000000001</v>
      </c>
      <c r="O143">
        <v>6.0574446000000002</v>
      </c>
      <c r="P143">
        <v>3.5342807999999999</v>
      </c>
      <c r="Q143">
        <v>8.4831772000000001</v>
      </c>
      <c r="R143">
        <v>1.9589159</v>
      </c>
      <c r="S143">
        <v>0.31478450000000002</v>
      </c>
      <c r="T143">
        <v>0.5</v>
      </c>
      <c r="U143">
        <v>0.72118280000000001</v>
      </c>
      <c r="V143">
        <v>1.0089736</v>
      </c>
      <c r="W143">
        <v>3.4200832999999999</v>
      </c>
      <c r="X143">
        <v>7.1634459000000001</v>
      </c>
      <c r="Y143">
        <v>4.1521435000000002</v>
      </c>
      <c r="Z143">
        <v>6.6931434000000003</v>
      </c>
      <c r="AA143">
        <v>2.0492729999999999</v>
      </c>
      <c r="AB143">
        <v>0.26785809999999999</v>
      </c>
      <c r="AC143">
        <v>1.0353000000000001</v>
      </c>
      <c r="AD143">
        <v>1.0164</v>
      </c>
      <c r="AE143">
        <v>0.91449999999999998</v>
      </c>
      <c r="AF143">
        <v>1.1826000000000001</v>
      </c>
      <c r="AG143">
        <v>1.1748000000000001</v>
      </c>
      <c r="AH143">
        <v>0.78900000000000003</v>
      </c>
      <c r="AI143">
        <v>1.0461</v>
      </c>
      <c r="AJ143">
        <v>0.85089999999999999</v>
      </c>
      <c r="AK143" t="str">
        <f>VLOOKUP(D143,Ref!$C$2:$D$56,2,FALSE)&amp;"_"&amp;E143&amp;RIGHT(B143,4)</f>
        <v>MN_Scott0505</v>
      </c>
    </row>
    <row r="144" spans="1:37" x14ac:dyDescent="0.25">
      <c r="A144" t="s">
        <v>36</v>
      </c>
      <c r="B144">
        <v>271453052</v>
      </c>
      <c r="C144" t="s">
        <v>37</v>
      </c>
      <c r="D144" t="s">
        <v>120</v>
      </c>
      <c r="E144" t="s">
        <v>126</v>
      </c>
      <c r="F144">
        <v>45.549838999999999</v>
      </c>
      <c r="G144">
        <v>-94.133449999999996</v>
      </c>
      <c r="H144">
        <v>154217</v>
      </c>
      <c r="I144">
        <v>23.5</v>
      </c>
      <c r="J144">
        <v>23.3</v>
      </c>
      <c r="K144">
        <v>0.5</v>
      </c>
      <c r="L144">
        <v>0.53194649999999999</v>
      </c>
      <c r="M144">
        <v>0.65086480000000002</v>
      </c>
      <c r="N144">
        <v>3.2276517999999998</v>
      </c>
      <c r="O144">
        <v>6.3823299000000002</v>
      </c>
      <c r="P144">
        <v>2.7391497999999999</v>
      </c>
      <c r="Q144">
        <v>7.6954222000000003</v>
      </c>
      <c r="R144">
        <v>1.6467535</v>
      </c>
      <c r="S144">
        <v>0.21476880000000001</v>
      </c>
      <c r="T144">
        <v>0.5</v>
      </c>
      <c r="U144">
        <v>0.50633910000000004</v>
      </c>
      <c r="V144">
        <v>0.65086480000000002</v>
      </c>
      <c r="W144">
        <v>3.1842635000000001</v>
      </c>
      <c r="X144">
        <v>6.3823299000000002</v>
      </c>
      <c r="Y144">
        <v>2.73421</v>
      </c>
      <c r="Z144">
        <v>7.5519284999999998</v>
      </c>
      <c r="AA144">
        <v>1.6204312999999999</v>
      </c>
      <c r="AB144">
        <v>0.21476880000000001</v>
      </c>
      <c r="AC144">
        <v>0.95189999999999997</v>
      </c>
      <c r="AD144">
        <v>1</v>
      </c>
      <c r="AE144">
        <v>0.98660000000000003</v>
      </c>
      <c r="AF144">
        <v>1</v>
      </c>
      <c r="AG144">
        <v>0.99819999999999998</v>
      </c>
      <c r="AH144">
        <v>0.98140000000000005</v>
      </c>
      <c r="AI144">
        <v>0.98399999999999999</v>
      </c>
      <c r="AJ144">
        <v>1</v>
      </c>
      <c r="AK144" t="str">
        <f>VLOOKUP(D144,Ref!$C$2:$D$56,2,FALSE)&amp;"_"&amp;E144&amp;RIGHT(B144,4)</f>
        <v>MN_Stearns3052</v>
      </c>
    </row>
    <row r="145" spans="1:37" x14ac:dyDescent="0.25">
      <c r="A145" t="s">
        <v>36</v>
      </c>
      <c r="B145">
        <v>271630446</v>
      </c>
      <c r="C145" t="s">
        <v>37</v>
      </c>
      <c r="D145" t="s">
        <v>120</v>
      </c>
      <c r="E145" t="s">
        <v>49</v>
      </c>
      <c r="F145">
        <v>45.027979999999999</v>
      </c>
      <c r="G145">
        <v>-92.774150000000006</v>
      </c>
      <c r="H145">
        <v>150225</v>
      </c>
      <c r="I145">
        <v>30.2</v>
      </c>
      <c r="J145">
        <v>30</v>
      </c>
      <c r="K145">
        <v>0.5</v>
      </c>
      <c r="L145">
        <v>0.77436210000000005</v>
      </c>
      <c r="M145">
        <v>1.1791685000000001</v>
      </c>
      <c r="N145">
        <v>4.3858800000000002</v>
      </c>
      <c r="O145">
        <v>6.6657381000000004</v>
      </c>
      <c r="P145">
        <v>4.0126885999999997</v>
      </c>
      <c r="Q145">
        <v>10.166103400000001</v>
      </c>
      <c r="R145">
        <v>2.22803</v>
      </c>
      <c r="S145">
        <v>0.35469790000000001</v>
      </c>
      <c r="T145">
        <v>0.5</v>
      </c>
      <c r="U145">
        <v>0.73618600000000001</v>
      </c>
      <c r="V145">
        <v>1.1791685000000001</v>
      </c>
      <c r="W145">
        <v>4.3437165999999996</v>
      </c>
      <c r="X145">
        <v>6.6657381000000004</v>
      </c>
      <c r="Y145">
        <v>4.0079602999999997</v>
      </c>
      <c r="Z145">
        <v>10.026555999999999</v>
      </c>
      <c r="AA145">
        <v>2.2029432999999998</v>
      </c>
      <c r="AB145">
        <v>0.35469790000000001</v>
      </c>
      <c r="AC145">
        <v>0.95069999999999999</v>
      </c>
      <c r="AD145">
        <v>1</v>
      </c>
      <c r="AE145">
        <v>0.99039999999999995</v>
      </c>
      <c r="AF145">
        <v>1</v>
      </c>
      <c r="AG145">
        <v>0.99880000000000002</v>
      </c>
      <c r="AH145">
        <v>0.98629999999999995</v>
      </c>
      <c r="AI145">
        <v>0.98870000000000002</v>
      </c>
      <c r="AJ145">
        <v>1</v>
      </c>
      <c r="AK145" t="str">
        <f>VLOOKUP(D145,Ref!$C$2:$D$56,2,FALSE)&amp;"_"&amp;E145&amp;RIGHT(B145,4)</f>
        <v>MN_Washington0446</v>
      </c>
    </row>
    <row r="146" spans="1:37" x14ac:dyDescent="0.25">
      <c r="A146" t="s">
        <v>36</v>
      </c>
      <c r="B146">
        <v>290210005</v>
      </c>
      <c r="C146" t="s">
        <v>37</v>
      </c>
      <c r="D146" t="s">
        <v>127</v>
      </c>
      <c r="E146" t="s">
        <v>128</v>
      </c>
      <c r="F146">
        <v>39.741694000000003</v>
      </c>
      <c r="G146">
        <v>-94.858583999999993</v>
      </c>
      <c r="H146">
        <v>100214</v>
      </c>
      <c r="I146">
        <v>24.9</v>
      </c>
      <c r="J146">
        <v>24.7</v>
      </c>
      <c r="K146">
        <v>0.5</v>
      </c>
      <c r="L146">
        <v>0.92113540000000005</v>
      </c>
      <c r="M146">
        <v>0.64464589999999999</v>
      </c>
      <c r="N146">
        <v>2.7277627</v>
      </c>
      <c r="O146">
        <v>9.7908115000000002</v>
      </c>
      <c r="P146">
        <v>4.8075390000000002</v>
      </c>
      <c r="Q146">
        <v>3.6652846000000001</v>
      </c>
      <c r="R146">
        <v>1.8695873000000001</v>
      </c>
      <c r="S146">
        <v>5.1012500000000002E-2</v>
      </c>
      <c r="T146">
        <v>0.5</v>
      </c>
      <c r="U146">
        <v>0.80039720000000003</v>
      </c>
      <c r="V146">
        <v>0.64464589999999999</v>
      </c>
      <c r="W146">
        <v>2.7106515999999998</v>
      </c>
      <c r="X146">
        <v>9.7908115000000002</v>
      </c>
      <c r="Y146">
        <v>4.7980470999999998</v>
      </c>
      <c r="Z146">
        <v>3.6175229999999998</v>
      </c>
      <c r="AA146">
        <v>1.8602722</v>
      </c>
      <c r="AB146">
        <v>5.1012500000000002E-2</v>
      </c>
      <c r="AC146">
        <v>0.86890000000000001</v>
      </c>
      <c r="AD146">
        <v>1</v>
      </c>
      <c r="AE146">
        <v>0.99370000000000003</v>
      </c>
      <c r="AF146">
        <v>1</v>
      </c>
      <c r="AG146">
        <v>0.998</v>
      </c>
      <c r="AH146">
        <v>0.98699999999999999</v>
      </c>
      <c r="AI146">
        <v>0.995</v>
      </c>
      <c r="AJ146">
        <v>1</v>
      </c>
      <c r="AK146" t="str">
        <f>VLOOKUP(D146,Ref!$C$2:$D$56,2,FALSE)&amp;"_"&amp;E146&amp;RIGHT(B146,4)</f>
        <v>MO_Buchanan0005</v>
      </c>
    </row>
    <row r="147" spans="1:37" x14ac:dyDescent="0.25">
      <c r="A147" t="s">
        <v>36</v>
      </c>
      <c r="B147">
        <v>290370003</v>
      </c>
      <c r="C147" t="s">
        <v>37</v>
      </c>
      <c r="D147" t="s">
        <v>127</v>
      </c>
      <c r="E147" t="s">
        <v>129</v>
      </c>
      <c r="F147">
        <v>38.75976</v>
      </c>
      <c r="G147">
        <v>-94.579970000000003</v>
      </c>
      <c r="H147">
        <v>91216</v>
      </c>
      <c r="I147">
        <v>23.9</v>
      </c>
      <c r="J147">
        <v>23.8</v>
      </c>
      <c r="K147">
        <v>0.5</v>
      </c>
      <c r="L147">
        <v>0.96431140000000004</v>
      </c>
      <c r="M147">
        <v>0.86892000000000003</v>
      </c>
      <c r="N147">
        <v>2.7053577999999998</v>
      </c>
      <c r="O147">
        <v>8.1769323000000007</v>
      </c>
      <c r="P147">
        <v>6.1613059000000003</v>
      </c>
      <c r="Q147">
        <v>2.219595</v>
      </c>
      <c r="R147">
        <v>2.2662496999999999</v>
      </c>
      <c r="S147">
        <v>0.12621669999999999</v>
      </c>
      <c r="T147">
        <v>0.5</v>
      </c>
      <c r="U147">
        <v>0.91973970000000005</v>
      </c>
      <c r="V147">
        <v>0.86892000000000003</v>
      </c>
      <c r="W147">
        <v>2.6935476999999999</v>
      </c>
      <c r="X147">
        <v>8.1769323000000007</v>
      </c>
      <c r="Y147">
        <v>6.1504611999999996</v>
      </c>
      <c r="Z147">
        <v>2.1912810999999999</v>
      </c>
      <c r="AA147">
        <v>2.2591304999999999</v>
      </c>
      <c r="AB147">
        <v>0.12621669999999999</v>
      </c>
      <c r="AC147">
        <v>0.95379999999999998</v>
      </c>
      <c r="AD147">
        <v>1</v>
      </c>
      <c r="AE147">
        <v>0.99560000000000004</v>
      </c>
      <c r="AF147">
        <v>1</v>
      </c>
      <c r="AG147">
        <v>0.99819999999999998</v>
      </c>
      <c r="AH147">
        <v>0.98719999999999997</v>
      </c>
      <c r="AI147">
        <v>0.99690000000000001</v>
      </c>
      <c r="AJ147">
        <v>1</v>
      </c>
      <c r="AK147" t="str">
        <f>VLOOKUP(D147,Ref!$C$2:$D$56,2,FALSE)&amp;"_"&amp;E147&amp;RIGHT(B147,4)</f>
        <v>MO_Cass0003</v>
      </c>
    </row>
    <row r="148" spans="1:37" x14ac:dyDescent="0.25">
      <c r="A148" t="s">
        <v>36</v>
      </c>
      <c r="B148">
        <v>290470005</v>
      </c>
      <c r="C148" t="s">
        <v>37</v>
      </c>
      <c r="D148" t="s">
        <v>127</v>
      </c>
      <c r="E148" t="s">
        <v>130</v>
      </c>
      <c r="F148">
        <v>39.303089999999997</v>
      </c>
      <c r="G148">
        <v>-94.376622999999995</v>
      </c>
      <c r="H148">
        <v>96217</v>
      </c>
      <c r="I148">
        <v>22.5</v>
      </c>
      <c r="J148">
        <v>22.3</v>
      </c>
      <c r="K148">
        <v>0.5</v>
      </c>
      <c r="L148">
        <v>0.57020510000000002</v>
      </c>
      <c r="M148">
        <v>0.57750230000000002</v>
      </c>
      <c r="N148">
        <v>3.2351695999999999</v>
      </c>
      <c r="O148">
        <v>5.7814230999999996</v>
      </c>
      <c r="P148">
        <v>5.5125846999999997</v>
      </c>
      <c r="Q148">
        <v>4.2127356999999996</v>
      </c>
      <c r="R148">
        <v>2.0886331</v>
      </c>
      <c r="S148">
        <v>3.2858699999999998E-2</v>
      </c>
      <c r="T148">
        <v>0.5</v>
      </c>
      <c r="U148">
        <v>0.52999980000000002</v>
      </c>
      <c r="V148">
        <v>0.57750230000000002</v>
      </c>
      <c r="W148">
        <v>3.2166003999999999</v>
      </c>
      <c r="X148">
        <v>5.7814230999999996</v>
      </c>
      <c r="Y148">
        <v>5.5021709999999997</v>
      </c>
      <c r="Z148">
        <v>4.1617913</v>
      </c>
      <c r="AA148">
        <v>2.078913</v>
      </c>
      <c r="AB148">
        <v>3.2858699999999998E-2</v>
      </c>
      <c r="AC148">
        <v>0.92949999999999999</v>
      </c>
      <c r="AD148">
        <v>1</v>
      </c>
      <c r="AE148">
        <v>0.99429999999999996</v>
      </c>
      <c r="AF148">
        <v>1</v>
      </c>
      <c r="AG148">
        <v>0.99809999999999999</v>
      </c>
      <c r="AH148">
        <v>0.9879</v>
      </c>
      <c r="AI148">
        <v>0.99529999999999996</v>
      </c>
      <c r="AJ148">
        <v>1</v>
      </c>
      <c r="AK148" t="str">
        <f>VLOOKUP(D148,Ref!$C$2:$D$56,2,FALSE)&amp;"_"&amp;E148&amp;RIGHT(B148,4)</f>
        <v>MO_Clay0005</v>
      </c>
    </row>
    <row r="149" spans="1:37" x14ac:dyDescent="0.25">
      <c r="A149" t="s">
        <v>36</v>
      </c>
      <c r="B149">
        <v>290770032</v>
      </c>
      <c r="C149" t="s">
        <v>37</v>
      </c>
      <c r="D149" t="s">
        <v>127</v>
      </c>
      <c r="E149" t="s">
        <v>131</v>
      </c>
      <c r="F149">
        <v>37.199541000000004</v>
      </c>
      <c r="G149">
        <v>-93.284874000000002</v>
      </c>
      <c r="H149">
        <v>77225</v>
      </c>
      <c r="I149">
        <v>23.5</v>
      </c>
      <c r="J149">
        <v>23.4</v>
      </c>
      <c r="K149">
        <v>0.5</v>
      </c>
      <c r="L149">
        <v>1.0857296999999999</v>
      </c>
      <c r="M149">
        <v>0.57632729999999999</v>
      </c>
      <c r="N149">
        <v>2.3267324</v>
      </c>
      <c r="O149">
        <v>10.2231474</v>
      </c>
      <c r="P149">
        <v>5.1468376999999998</v>
      </c>
      <c r="Q149">
        <v>1.9411624999999999</v>
      </c>
      <c r="R149">
        <v>1.7381934000000001</v>
      </c>
      <c r="S149">
        <v>6.3147999999999998E-3</v>
      </c>
      <c r="T149">
        <v>0.5</v>
      </c>
      <c r="U149">
        <v>1.055275</v>
      </c>
      <c r="V149">
        <v>0.57632729999999999</v>
      </c>
      <c r="W149">
        <v>2.3184667000000001</v>
      </c>
      <c r="X149">
        <v>10.2231474</v>
      </c>
      <c r="Y149">
        <v>5.1366258</v>
      </c>
      <c r="Z149">
        <v>1.9246354999999999</v>
      </c>
      <c r="AA149">
        <v>1.7341411</v>
      </c>
      <c r="AB149">
        <v>6.3147999999999998E-3</v>
      </c>
      <c r="AC149">
        <v>0.97189999999999999</v>
      </c>
      <c r="AD149">
        <v>1</v>
      </c>
      <c r="AE149">
        <v>0.99639999999999995</v>
      </c>
      <c r="AF149">
        <v>1</v>
      </c>
      <c r="AG149">
        <v>0.998</v>
      </c>
      <c r="AH149">
        <v>0.99150000000000005</v>
      </c>
      <c r="AI149">
        <v>0.99770000000000003</v>
      </c>
      <c r="AJ149">
        <v>1</v>
      </c>
      <c r="AK149" t="str">
        <f>VLOOKUP(D149,Ref!$C$2:$D$56,2,FALSE)&amp;"_"&amp;E149&amp;RIGHT(B149,4)</f>
        <v>MO_Greene0032</v>
      </c>
    </row>
    <row r="150" spans="1:37" x14ac:dyDescent="0.25">
      <c r="A150" t="s">
        <v>36</v>
      </c>
      <c r="B150">
        <v>290950034</v>
      </c>
      <c r="C150" t="s">
        <v>37</v>
      </c>
      <c r="D150" t="s">
        <v>127</v>
      </c>
      <c r="E150" t="s">
        <v>132</v>
      </c>
      <c r="F150">
        <v>39.104757999999997</v>
      </c>
      <c r="G150">
        <v>-94.570796000000001</v>
      </c>
      <c r="H150">
        <v>94216</v>
      </c>
      <c r="I150">
        <v>26.5</v>
      </c>
      <c r="J150">
        <v>26.3</v>
      </c>
      <c r="K150">
        <v>0.5</v>
      </c>
      <c r="L150">
        <v>0.96638020000000002</v>
      </c>
      <c r="M150">
        <v>1.0118818000000001</v>
      </c>
      <c r="N150">
        <v>2.8834735999999999</v>
      </c>
      <c r="O150">
        <v>9.9390868999999995</v>
      </c>
      <c r="P150">
        <v>4.7544054999999998</v>
      </c>
      <c r="Q150">
        <v>4.5342020999999999</v>
      </c>
      <c r="R150">
        <v>1.7967059999999999</v>
      </c>
      <c r="S150">
        <v>0.18053449999999999</v>
      </c>
      <c r="T150">
        <v>0.5</v>
      </c>
      <c r="U150">
        <v>0.90554009999999996</v>
      </c>
      <c r="V150">
        <v>1.0118818000000001</v>
      </c>
      <c r="W150">
        <v>2.8610373</v>
      </c>
      <c r="X150">
        <v>9.9390868999999995</v>
      </c>
      <c r="Y150">
        <v>4.7459831000000001</v>
      </c>
      <c r="Z150">
        <v>4.4661255000000004</v>
      </c>
      <c r="AA150">
        <v>1.7844065</v>
      </c>
      <c r="AB150">
        <v>0.18053449999999999</v>
      </c>
      <c r="AC150">
        <v>0.93700000000000006</v>
      </c>
      <c r="AD150">
        <v>1</v>
      </c>
      <c r="AE150">
        <v>0.99219999999999997</v>
      </c>
      <c r="AF150">
        <v>1</v>
      </c>
      <c r="AG150">
        <v>0.99819999999999998</v>
      </c>
      <c r="AH150">
        <v>0.98499999999999999</v>
      </c>
      <c r="AI150">
        <v>0.99319999999999997</v>
      </c>
      <c r="AJ150">
        <v>1</v>
      </c>
      <c r="AK150" t="str">
        <f>VLOOKUP(D150,Ref!$C$2:$D$56,2,FALSE)&amp;"_"&amp;E150&amp;RIGHT(B150,4)</f>
        <v>MO_Jackson0034</v>
      </c>
    </row>
    <row r="151" spans="1:37" x14ac:dyDescent="0.25">
      <c r="A151" t="s">
        <v>36</v>
      </c>
      <c r="B151">
        <v>300131026</v>
      </c>
      <c r="C151" t="s">
        <v>37</v>
      </c>
      <c r="D151" t="s">
        <v>133</v>
      </c>
      <c r="E151" t="s">
        <v>134</v>
      </c>
      <c r="F151">
        <v>47.502222000000003</v>
      </c>
      <c r="G151">
        <v>-111.27888900000001</v>
      </c>
      <c r="H151">
        <v>179109</v>
      </c>
      <c r="I151">
        <v>16.7</v>
      </c>
      <c r="J151">
        <v>16.7</v>
      </c>
      <c r="K151">
        <v>0.5</v>
      </c>
      <c r="L151">
        <v>1.3210337000000001</v>
      </c>
      <c r="M151">
        <v>0.77376129999999999</v>
      </c>
      <c r="N151">
        <v>0.23075019999999999</v>
      </c>
      <c r="O151">
        <v>13.013333299999999</v>
      </c>
      <c r="P151">
        <v>0.65758220000000001</v>
      </c>
      <c r="Q151">
        <v>3.16957E-2</v>
      </c>
      <c r="R151">
        <v>0.22250220000000001</v>
      </c>
      <c r="S151">
        <v>1.60077E-2</v>
      </c>
      <c r="T151">
        <v>0.5</v>
      </c>
      <c r="U151">
        <v>1.2951241</v>
      </c>
      <c r="V151">
        <v>0.77376129999999999</v>
      </c>
      <c r="W151">
        <v>0.22845389999999999</v>
      </c>
      <c r="X151">
        <v>13.013333299999999</v>
      </c>
      <c r="Y151">
        <v>0.65394419999999998</v>
      </c>
      <c r="Z151">
        <v>2.8063399999999999E-2</v>
      </c>
      <c r="AA151">
        <v>0.22107250000000001</v>
      </c>
      <c r="AB151">
        <v>1.60077E-2</v>
      </c>
      <c r="AC151">
        <v>0.98040000000000005</v>
      </c>
      <c r="AD151">
        <v>1</v>
      </c>
      <c r="AE151">
        <v>0.99</v>
      </c>
      <c r="AF151">
        <v>1</v>
      </c>
      <c r="AG151">
        <v>0.99450000000000005</v>
      </c>
      <c r="AH151">
        <v>0.88539999999999996</v>
      </c>
      <c r="AI151">
        <v>0.99360000000000004</v>
      </c>
      <c r="AJ151">
        <v>1</v>
      </c>
      <c r="AK151" t="str">
        <f>VLOOKUP(D151,Ref!$C$2:$D$56,2,FALSE)&amp;"_"&amp;E151&amp;RIGHT(B151,4)</f>
        <v>MT_Cascade1026</v>
      </c>
    </row>
    <row r="152" spans="1:37" x14ac:dyDescent="0.25">
      <c r="A152" t="s">
        <v>36</v>
      </c>
      <c r="B152">
        <v>300290009</v>
      </c>
      <c r="C152" t="s">
        <v>37</v>
      </c>
      <c r="D152" t="s">
        <v>133</v>
      </c>
      <c r="E152" t="s">
        <v>135</v>
      </c>
      <c r="F152">
        <v>48.399721999999997</v>
      </c>
      <c r="G152">
        <v>-114.333611</v>
      </c>
      <c r="H152">
        <v>191092</v>
      </c>
      <c r="I152">
        <v>21.7</v>
      </c>
      <c r="J152">
        <v>21.6</v>
      </c>
      <c r="K152">
        <v>0.5</v>
      </c>
      <c r="L152">
        <v>0.92990680000000003</v>
      </c>
      <c r="M152">
        <v>0.61010220000000004</v>
      </c>
      <c r="N152">
        <v>0.53991529999999999</v>
      </c>
      <c r="O152">
        <v>16.960000999999998</v>
      </c>
      <c r="P152">
        <v>1.1343175000000001</v>
      </c>
      <c r="Q152">
        <v>0.67497079999999998</v>
      </c>
      <c r="R152">
        <v>0.34421459999999998</v>
      </c>
      <c r="S152">
        <v>6.5728999999999996E-3</v>
      </c>
      <c r="T152">
        <v>0.5</v>
      </c>
      <c r="U152">
        <v>0.92703769999999996</v>
      </c>
      <c r="V152">
        <v>0.61010220000000004</v>
      </c>
      <c r="W152">
        <v>0.53222780000000003</v>
      </c>
      <c r="X152">
        <v>16.960000999999998</v>
      </c>
      <c r="Y152">
        <v>1.1245513</v>
      </c>
      <c r="Z152">
        <v>0.65870399999999996</v>
      </c>
      <c r="AA152">
        <v>0.34023979999999998</v>
      </c>
      <c r="AB152">
        <v>6.5728999999999996E-3</v>
      </c>
      <c r="AC152">
        <v>0.99690000000000001</v>
      </c>
      <c r="AD152">
        <v>1</v>
      </c>
      <c r="AE152">
        <v>0.98580000000000001</v>
      </c>
      <c r="AF152">
        <v>1</v>
      </c>
      <c r="AG152">
        <v>0.99139999999999995</v>
      </c>
      <c r="AH152">
        <v>0.97589999999999999</v>
      </c>
      <c r="AI152">
        <v>0.98850000000000005</v>
      </c>
      <c r="AJ152">
        <v>1</v>
      </c>
      <c r="AK152" t="str">
        <f>VLOOKUP(D152,Ref!$C$2:$D$56,2,FALSE)&amp;"_"&amp;E152&amp;RIGHT(B152,4)</f>
        <v>MT_Flathead0009</v>
      </c>
    </row>
    <row r="153" spans="1:37" x14ac:dyDescent="0.25">
      <c r="A153" t="s">
        <v>36</v>
      </c>
      <c r="B153">
        <v>300290047</v>
      </c>
      <c r="C153" t="s">
        <v>37</v>
      </c>
      <c r="D153" t="s">
        <v>133</v>
      </c>
      <c r="E153" t="s">
        <v>135</v>
      </c>
      <c r="F153">
        <v>48.202500000000001</v>
      </c>
      <c r="G153">
        <v>-114.305556</v>
      </c>
      <c r="H153">
        <v>189091</v>
      </c>
      <c r="I153">
        <v>19.5</v>
      </c>
      <c r="J153">
        <v>19.5</v>
      </c>
      <c r="K153">
        <v>0.5</v>
      </c>
      <c r="L153">
        <v>1.0561233000000001</v>
      </c>
      <c r="M153">
        <v>0.81431039999999999</v>
      </c>
      <c r="N153">
        <v>0.38626260000000001</v>
      </c>
      <c r="O153">
        <v>15.262222299999999</v>
      </c>
      <c r="P153">
        <v>0.9480518</v>
      </c>
      <c r="Q153">
        <v>0.31547019999999998</v>
      </c>
      <c r="R153">
        <v>0.28783330000000001</v>
      </c>
      <c r="S153">
        <v>7.5031999999999998E-3</v>
      </c>
      <c r="T153">
        <v>0.5</v>
      </c>
      <c r="U153">
        <v>1.0509402999999999</v>
      </c>
      <c r="V153">
        <v>0.81431039999999999</v>
      </c>
      <c r="W153">
        <v>0.37918550000000001</v>
      </c>
      <c r="X153">
        <v>15.262222299999999</v>
      </c>
      <c r="Y153">
        <v>0.94182739999999998</v>
      </c>
      <c r="Z153">
        <v>0.29792790000000002</v>
      </c>
      <c r="AA153">
        <v>0.2855259</v>
      </c>
      <c r="AB153">
        <v>7.5031999999999998E-3</v>
      </c>
      <c r="AC153">
        <v>0.99509999999999998</v>
      </c>
      <c r="AD153">
        <v>1</v>
      </c>
      <c r="AE153">
        <v>0.98170000000000002</v>
      </c>
      <c r="AF153">
        <v>1</v>
      </c>
      <c r="AG153">
        <v>0.99339999999999995</v>
      </c>
      <c r="AH153">
        <v>0.94440000000000002</v>
      </c>
      <c r="AI153">
        <v>0.99199999999999999</v>
      </c>
      <c r="AJ153">
        <v>1</v>
      </c>
      <c r="AK153" t="str">
        <f>VLOOKUP(D153,Ref!$C$2:$D$56,2,FALSE)&amp;"_"&amp;E153&amp;RIGHT(B153,4)</f>
        <v>MT_Flathead0047</v>
      </c>
    </row>
    <row r="154" spans="1:37" x14ac:dyDescent="0.25">
      <c r="A154" t="s">
        <v>36</v>
      </c>
      <c r="B154">
        <v>300310008</v>
      </c>
      <c r="C154" t="s">
        <v>37</v>
      </c>
      <c r="D154" t="s">
        <v>133</v>
      </c>
      <c r="E154" t="s">
        <v>136</v>
      </c>
      <c r="F154">
        <v>45.772778000000002</v>
      </c>
      <c r="G154">
        <v>-111.17749999999999</v>
      </c>
      <c r="H154">
        <v>163107</v>
      </c>
      <c r="I154">
        <v>26.3</v>
      </c>
      <c r="J154">
        <v>26.2</v>
      </c>
      <c r="K154">
        <v>0.5</v>
      </c>
      <c r="L154">
        <v>1.3251987000000001</v>
      </c>
      <c r="M154">
        <v>1.3658296999999999</v>
      </c>
      <c r="N154">
        <v>0.50351449999999998</v>
      </c>
      <c r="O154">
        <v>20.567386599999999</v>
      </c>
      <c r="P154">
        <v>0.815608</v>
      </c>
      <c r="Q154">
        <v>0.82983899999999999</v>
      </c>
      <c r="R154">
        <v>0.33196150000000002</v>
      </c>
      <c r="S154">
        <v>6.0661300000000001E-2</v>
      </c>
      <c r="T154">
        <v>0.5</v>
      </c>
      <c r="U154">
        <v>1.3170995000000001</v>
      </c>
      <c r="V154">
        <v>1.3658296999999999</v>
      </c>
      <c r="W154">
        <v>0.48931989999999997</v>
      </c>
      <c r="X154">
        <v>20.567386599999999</v>
      </c>
      <c r="Y154">
        <v>0.81151430000000002</v>
      </c>
      <c r="Z154">
        <v>0.78544689999999995</v>
      </c>
      <c r="AA154">
        <v>0.32346760000000002</v>
      </c>
      <c r="AB154">
        <v>6.0661300000000001E-2</v>
      </c>
      <c r="AC154">
        <v>0.99390000000000001</v>
      </c>
      <c r="AD154">
        <v>1</v>
      </c>
      <c r="AE154">
        <v>0.9718</v>
      </c>
      <c r="AF154">
        <v>1</v>
      </c>
      <c r="AG154">
        <v>0.995</v>
      </c>
      <c r="AH154">
        <v>0.94650000000000001</v>
      </c>
      <c r="AI154">
        <v>0.97440000000000004</v>
      </c>
      <c r="AJ154">
        <v>1</v>
      </c>
      <c r="AK154" t="str">
        <f>VLOOKUP(D154,Ref!$C$2:$D$56,2,FALSE)&amp;"_"&amp;E154&amp;RIGHT(B154,4)</f>
        <v>MT_Gallatin0008</v>
      </c>
    </row>
    <row r="155" spans="1:37" x14ac:dyDescent="0.25">
      <c r="A155" t="s">
        <v>36</v>
      </c>
      <c r="B155">
        <v>300310016</v>
      </c>
      <c r="C155" t="s">
        <v>37</v>
      </c>
      <c r="D155" t="s">
        <v>133</v>
      </c>
      <c r="E155" t="s">
        <v>136</v>
      </c>
      <c r="F155">
        <v>44.661392999999997</v>
      </c>
      <c r="G155">
        <v>-111.105891</v>
      </c>
      <c r="H155">
        <v>153106</v>
      </c>
      <c r="I155">
        <v>22.2</v>
      </c>
      <c r="J155">
        <v>22.1</v>
      </c>
      <c r="K155">
        <v>0.5</v>
      </c>
      <c r="L155">
        <v>1.2738037</v>
      </c>
      <c r="M155">
        <v>0.65409079999999997</v>
      </c>
      <c r="N155">
        <v>0.4926856</v>
      </c>
      <c r="O155">
        <v>17.373332999999999</v>
      </c>
      <c r="P155">
        <v>0.98256429999999995</v>
      </c>
      <c r="Q155">
        <v>0.62121559999999998</v>
      </c>
      <c r="R155">
        <v>0.29655369999999998</v>
      </c>
      <c r="S155">
        <v>2.24186E-2</v>
      </c>
      <c r="T155">
        <v>0.5</v>
      </c>
      <c r="U155">
        <v>1.2667811</v>
      </c>
      <c r="V155">
        <v>0.65409079999999997</v>
      </c>
      <c r="W155">
        <v>0.48057040000000001</v>
      </c>
      <c r="X155">
        <v>17.373332999999999</v>
      </c>
      <c r="Y155">
        <v>0.9788</v>
      </c>
      <c r="Z155">
        <v>0.58362130000000001</v>
      </c>
      <c r="AA155">
        <v>0.2940528</v>
      </c>
      <c r="AB155">
        <v>2.24186E-2</v>
      </c>
      <c r="AC155">
        <v>0.99450000000000005</v>
      </c>
      <c r="AD155">
        <v>1</v>
      </c>
      <c r="AE155">
        <v>0.97540000000000004</v>
      </c>
      <c r="AF155">
        <v>1</v>
      </c>
      <c r="AG155">
        <v>0.99619999999999997</v>
      </c>
      <c r="AH155">
        <v>0.9395</v>
      </c>
      <c r="AI155">
        <v>0.99160000000000004</v>
      </c>
      <c r="AJ155">
        <v>1</v>
      </c>
      <c r="AK155" t="str">
        <f>VLOOKUP(D155,Ref!$C$2:$D$56,2,FALSE)&amp;"_"&amp;E155&amp;RIGHT(B155,4)</f>
        <v>MT_Gallatin0016</v>
      </c>
    </row>
    <row r="156" spans="1:37" x14ac:dyDescent="0.25">
      <c r="A156" t="s">
        <v>36</v>
      </c>
      <c r="B156">
        <v>300530018</v>
      </c>
      <c r="C156" t="s">
        <v>37</v>
      </c>
      <c r="D156" t="s">
        <v>133</v>
      </c>
      <c r="E156" t="s">
        <v>137</v>
      </c>
      <c r="F156">
        <v>48.384166999999998</v>
      </c>
      <c r="G156">
        <v>-115.548056</v>
      </c>
      <c r="H156">
        <v>192084</v>
      </c>
      <c r="I156">
        <v>32.299999999999997</v>
      </c>
      <c r="J156">
        <v>32.200000000000003</v>
      </c>
      <c r="K156">
        <v>0.5</v>
      </c>
      <c r="L156">
        <v>0.60226840000000004</v>
      </c>
      <c r="M156">
        <v>2.6703725</v>
      </c>
      <c r="N156">
        <v>0.61674119999999999</v>
      </c>
      <c r="O156">
        <v>25.448888799999999</v>
      </c>
      <c r="P156">
        <v>0.92920820000000004</v>
      </c>
      <c r="Q156">
        <v>1.0929685</v>
      </c>
      <c r="R156">
        <v>0.33483990000000002</v>
      </c>
      <c r="S156">
        <v>0.1158216</v>
      </c>
      <c r="T156">
        <v>0.5</v>
      </c>
      <c r="U156">
        <v>0.60022810000000004</v>
      </c>
      <c r="V156">
        <v>2.6703725</v>
      </c>
      <c r="W156">
        <v>0.59975270000000003</v>
      </c>
      <c r="X156">
        <v>25.448888799999999</v>
      </c>
      <c r="Y156">
        <v>0.92256300000000002</v>
      </c>
      <c r="Z156">
        <v>1.0416962000000001</v>
      </c>
      <c r="AA156">
        <v>0.32836700000000002</v>
      </c>
      <c r="AB156">
        <v>0.1158216</v>
      </c>
      <c r="AC156">
        <v>0.99660000000000004</v>
      </c>
      <c r="AD156">
        <v>1</v>
      </c>
      <c r="AE156">
        <v>0.97250000000000003</v>
      </c>
      <c r="AF156">
        <v>1</v>
      </c>
      <c r="AG156">
        <v>0.99280000000000002</v>
      </c>
      <c r="AH156">
        <v>0.95309999999999995</v>
      </c>
      <c r="AI156">
        <v>0.98070000000000002</v>
      </c>
      <c r="AJ156">
        <v>1</v>
      </c>
      <c r="AK156" t="str">
        <f>VLOOKUP(D156,Ref!$C$2:$D$56,2,FALSE)&amp;"_"&amp;E156&amp;RIGHT(B156,4)</f>
        <v>MT_Lincoln0018</v>
      </c>
    </row>
    <row r="157" spans="1:37" x14ac:dyDescent="0.25">
      <c r="A157" t="s">
        <v>36</v>
      </c>
      <c r="B157">
        <v>300630031</v>
      </c>
      <c r="C157" t="s">
        <v>37</v>
      </c>
      <c r="D157" t="s">
        <v>133</v>
      </c>
      <c r="E157" t="s">
        <v>138</v>
      </c>
      <c r="F157">
        <v>46.874912000000002</v>
      </c>
      <c r="G157">
        <v>-113.99525300000001</v>
      </c>
      <c r="H157">
        <v>176091</v>
      </c>
      <c r="I157">
        <v>26</v>
      </c>
      <c r="J157">
        <v>25.8</v>
      </c>
      <c r="K157">
        <v>0.5</v>
      </c>
      <c r="L157">
        <v>1.1545429</v>
      </c>
      <c r="M157">
        <v>1.7641713999999999</v>
      </c>
      <c r="N157">
        <v>0.76389850000000004</v>
      </c>
      <c r="O157">
        <v>18.354532200000001</v>
      </c>
      <c r="P157">
        <v>1.1297679</v>
      </c>
      <c r="Q157">
        <v>1.5795634000000001</v>
      </c>
      <c r="R157">
        <v>0.59025099999999997</v>
      </c>
      <c r="S157">
        <v>0.19660520000000001</v>
      </c>
      <c r="T157">
        <v>0.5</v>
      </c>
      <c r="U157">
        <v>1.1500087000000001</v>
      </c>
      <c r="V157">
        <v>1.7641713999999999</v>
      </c>
      <c r="W157">
        <v>0.7350662</v>
      </c>
      <c r="X157">
        <v>18.354532200000001</v>
      </c>
      <c r="Y157">
        <v>1.1216773</v>
      </c>
      <c r="Z157">
        <v>1.4879583999999999</v>
      </c>
      <c r="AA157">
        <v>0.57122490000000004</v>
      </c>
      <c r="AB157">
        <v>0.19660520000000001</v>
      </c>
      <c r="AC157">
        <v>0.99609999999999999</v>
      </c>
      <c r="AD157">
        <v>1</v>
      </c>
      <c r="AE157">
        <v>0.96230000000000004</v>
      </c>
      <c r="AF157">
        <v>1</v>
      </c>
      <c r="AG157">
        <v>0.99280000000000002</v>
      </c>
      <c r="AH157">
        <v>0.94199999999999995</v>
      </c>
      <c r="AI157">
        <v>0.96779999999999999</v>
      </c>
      <c r="AJ157">
        <v>1</v>
      </c>
      <c r="AK157" t="str">
        <f>VLOOKUP(D157,Ref!$C$2:$D$56,2,FALSE)&amp;"_"&amp;E157&amp;RIGHT(B157,4)</f>
        <v>MT_Missoula0031</v>
      </c>
    </row>
    <row r="158" spans="1:37" x14ac:dyDescent="0.25">
      <c r="A158" t="s">
        <v>36</v>
      </c>
      <c r="B158">
        <v>300810007</v>
      </c>
      <c r="C158" t="s">
        <v>37</v>
      </c>
      <c r="D158" t="s">
        <v>133</v>
      </c>
      <c r="E158" t="s">
        <v>139</v>
      </c>
      <c r="F158">
        <v>46.245517</v>
      </c>
      <c r="G158">
        <v>-114.159808</v>
      </c>
      <c r="H158">
        <v>171089</v>
      </c>
      <c r="I158">
        <v>29.4</v>
      </c>
      <c r="J158">
        <v>29.2</v>
      </c>
      <c r="K158">
        <v>0.5</v>
      </c>
      <c r="L158">
        <v>0.75134160000000005</v>
      </c>
      <c r="M158">
        <v>1.1052382999999999</v>
      </c>
      <c r="N158">
        <v>0.70405300000000004</v>
      </c>
      <c r="O158">
        <v>23.1200008</v>
      </c>
      <c r="P158">
        <v>1.0591826</v>
      </c>
      <c r="Q158">
        <v>1.5629597</v>
      </c>
      <c r="R158">
        <v>0.44336950000000003</v>
      </c>
      <c r="S158">
        <v>0.15385650000000001</v>
      </c>
      <c r="T158">
        <v>0.5</v>
      </c>
      <c r="U158">
        <v>0.74738950000000004</v>
      </c>
      <c r="V158">
        <v>1.1052382999999999</v>
      </c>
      <c r="W158">
        <v>0.67092549999999995</v>
      </c>
      <c r="X158">
        <v>23.1200008</v>
      </c>
      <c r="Y158">
        <v>1.0517856999999999</v>
      </c>
      <c r="Z158">
        <v>1.4547817999999999</v>
      </c>
      <c r="AA158">
        <v>0.42326039999999998</v>
      </c>
      <c r="AB158">
        <v>0.15385650000000001</v>
      </c>
      <c r="AC158">
        <v>0.99470000000000003</v>
      </c>
      <c r="AD158">
        <v>1</v>
      </c>
      <c r="AE158">
        <v>0.95289999999999997</v>
      </c>
      <c r="AF158">
        <v>1</v>
      </c>
      <c r="AG158">
        <v>0.99299999999999999</v>
      </c>
      <c r="AH158">
        <v>0.93079999999999996</v>
      </c>
      <c r="AI158">
        <v>0.9546</v>
      </c>
      <c r="AJ158">
        <v>1</v>
      </c>
      <c r="AK158" t="str">
        <f>VLOOKUP(D158,Ref!$C$2:$D$56,2,FALSE)&amp;"_"&amp;E158&amp;RIGHT(B158,4)</f>
        <v>MT_Ravalli0007</v>
      </c>
    </row>
    <row r="159" spans="1:37" x14ac:dyDescent="0.25">
      <c r="A159" t="s">
        <v>36</v>
      </c>
      <c r="B159">
        <v>300890007</v>
      </c>
      <c r="C159" t="s">
        <v>37</v>
      </c>
      <c r="D159" t="s">
        <v>133</v>
      </c>
      <c r="E159" t="s">
        <v>140</v>
      </c>
      <c r="F159">
        <v>47.596389000000002</v>
      </c>
      <c r="G159">
        <v>-115.323611</v>
      </c>
      <c r="H159">
        <v>184084</v>
      </c>
      <c r="I159">
        <v>19.399999999999999</v>
      </c>
      <c r="J159">
        <v>19.3</v>
      </c>
      <c r="K159">
        <v>0.5</v>
      </c>
      <c r="L159">
        <v>0.96493419999999996</v>
      </c>
      <c r="M159">
        <v>0.81751470000000004</v>
      </c>
      <c r="N159">
        <v>0.3924221</v>
      </c>
      <c r="O159">
        <v>15.1377773</v>
      </c>
      <c r="P159">
        <v>0.87431380000000003</v>
      </c>
      <c r="Q159">
        <v>0.45138440000000002</v>
      </c>
      <c r="R159">
        <v>0.25806390000000001</v>
      </c>
      <c r="S159">
        <v>2.5809800000000001E-2</v>
      </c>
      <c r="T159">
        <v>0.5</v>
      </c>
      <c r="U159">
        <v>0.95585889999999996</v>
      </c>
      <c r="V159">
        <v>0.81751470000000004</v>
      </c>
      <c r="W159">
        <v>0.38350040000000002</v>
      </c>
      <c r="X159">
        <v>15.1377773</v>
      </c>
      <c r="Y159">
        <v>0.87058420000000003</v>
      </c>
      <c r="Z159">
        <v>0.4246624</v>
      </c>
      <c r="AA159">
        <v>0.25475530000000002</v>
      </c>
      <c r="AB159">
        <v>2.5809800000000001E-2</v>
      </c>
      <c r="AC159">
        <v>0.99060000000000004</v>
      </c>
      <c r="AD159">
        <v>1</v>
      </c>
      <c r="AE159">
        <v>0.97729999999999995</v>
      </c>
      <c r="AF159">
        <v>1</v>
      </c>
      <c r="AG159">
        <v>0.99570000000000003</v>
      </c>
      <c r="AH159">
        <v>0.94079999999999997</v>
      </c>
      <c r="AI159">
        <v>0.98719999999999997</v>
      </c>
      <c r="AJ159">
        <v>1</v>
      </c>
      <c r="AK159" t="str">
        <f>VLOOKUP(D159,Ref!$C$2:$D$56,2,FALSE)&amp;"_"&amp;E159&amp;RIGHT(B159,4)</f>
        <v>MT_Sanders0007</v>
      </c>
    </row>
    <row r="160" spans="1:37" x14ac:dyDescent="0.25">
      <c r="A160" t="s">
        <v>36</v>
      </c>
      <c r="B160">
        <v>300930005</v>
      </c>
      <c r="C160" t="s">
        <v>37</v>
      </c>
      <c r="D160" t="s">
        <v>133</v>
      </c>
      <c r="E160" t="s">
        <v>141</v>
      </c>
      <c r="F160">
        <v>46.002397000000002</v>
      </c>
      <c r="G160">
        <v>-112.50088599999999</v>
      </c>
      <c r="H160">
        <v>166099</v>
      </c>
      <c r="I160">
        <v>34.1</v>
      </c>
      <c r="J160">
        <v>33.700000000000003</v>
      </c>
      <c r="K160">
        <v>0.5</v>
      </c>
      <c r="L160">
        <v>1.1736664999999999</v>
      </c>
      <c r="M160">
        <v>3.2408636</v>
      </c>
      <c r="N160">
        <v>0.88693129999999998</v>
      </c>
      <c r="O160">
        <v>24.606197399999999</v>
      </c>
      <c r="P160">
        <v>0.68545160000000005</v>
      </c>
      <c r="Q160">
        <v>2.3240767</v>
      </c>
      <c r="R160">
        <v>0.54426870000000005</v>
      </c>
      <c r="S160">
        <v>0.16076480000000001</v>
      </c>
      <c r="T160">
        <v>0.5</v>
      </c>
      <c r="U160">
        <v>1.1687084000000001</v>
      </c>
      <c r="V160">
        <v>3.2408636</v>
      </c>
      <c r="W160">
        <v>0.82277100000000003</v>
      </c>
      <c r="X160">
        <v>24.606197399999999</v>
      </c>
      <c r="Y160">
        <v>0.68023350000000005</v>
      </c>
      <c r="Z160">
        <v>2.1085750999999999</v>
      </c>
      <c r="AA160">
        <v>0.50384709999999999</v>
      </c>
      <c r="AB160">
        <v>0.16076480000000001</v>
      </c>
      <c r="AC160">
        <v>0.99580000000000002</v>
      </c>
      <c r="AD160">
        <v>1</v>
      </c>
      <c r="AE160">
        <v>0.92769999999999997</v>
      </c>
      <c r="AF160">
        <v>1</v>
      </c>
      <c r="AG160">
        <v>0.99239999999999995</v>
      </c>
      <c r="AH160">
        <v>0.9073</v>
      </c>
      <c r="AI160">
        <v>0.92569999999999997</v>
      </c>
      <c r="AJ160">
        <v>1</v>
      </c>
      <c r="AK160" t="str">
        <f>VLOOKUP(D160,Ref!$C$2:$D$56,2,FALSE)&amp;"_"&amp;E160&amp;RIGHT(B160,4)</f>
        <v>MT_Silver Bow0005</v>
      </c>
    </row>
    <row r="161" spans="1:37" x14ac:dyDescent="0.25">
      <c r="A161" t="s">
        <v>36</v>
      </c>
      <c r="B161">
        <v>301111065</v>
      </c>
      <c r="C161" t="s">
        <v>37</v>
      </c>
      <c r="D161" t="s">
        <v>133</v>
      </c>
      <c r="E161" t="s">
        <v>142</v>
      </c>
      <c r="F161">
        <v>45.801943999999999</v>
      </c>
      <c r="G161">
        <v>-108.42611100000001</v>
      </c>
      <c r="H161">
        <v>161125</v>
      </c>
      <c r="I161">
        <v>17.8</v>
      </c>
      <c r="J161">
        <v>17.7</v>
      </c>
      <c r="K161">
        <v>0.5</v>
      </c>
      <c r="L161">
        <v>1.2062546999999999</v>
      </c>
      <c r="M161">
        <v>0.46262029999999998</v>
      </c>
      <c r="N161">
        <v>0.33455869999999999</v>
      </c>
      <c r="O161">
        <v>13.866666800000001</v>
      </c>
      <c r="P161">
        <v>0.86894660000000001</v>
      </c>
      <c r="Q161">
        <v>0.16383329999999999</v>
      </c>
      <c r="R161">
        <v>0.28387980000000002</v>
      </c>
      <c r="S161">
        <v>0.14657519999999999</v>
      </c>
      <c r="T161">
        <v>0.5</v>
      </c>
      <c r="U161">
        <v>1.162787</v>
      </c>
      <c r="V161">
        <v>0.46262029999999998</v>
      </c>
      <c r="W161">
        <v>0.33064310000000002</v>
      </c>
      <c r="X161">
        <v>13.866666800000001</v>
      </c>
      <c r="Y161">
        <v>0.8666779</v>
      </c>
      <c r="Z161">
        <v>0.1530039</v>
      </c>
      <c r="AA161">
        <v>0.2836496</v>
      </c>
      <c r="AB161">
        <v>0.14657519999999999</v>
      </c>
      <c r="AC161">
        <v>0.96399999999999997</v>
      </c>
      <c r="AD161">
        <v>1</v>
      </c>
      <c r="AE161">
        <v>0.98829999999999996</v>
      </c>
      <c r="AF161">
        <v>1</v>
      </c>
      <c r="AG161">
        <v>0.99739999999999995</v>
      </c>
      <c r="AH161">
        <v>0.93389999999999995</v>
      </c>
      <c r="AI161">
        <v>0.99919999999999998</v>
      </c>
      <c r="AJ161">
        <v>1</v>
      </c>
      <c r="AK161" t="str">
        <f>VLOOKUP(D161,Ref!$C$2:$D$56,2,FALSE)&amp;"_"&amp;E161&amp;RIGHT(B161,4)</f>
        <v>MT_Yellowstone1065</v>
      </c>
    </row>
    <row r="162" spans="1:37" x14ac:dyDescent="0.25">
      <c r="A162" t="s">
        <v>36</v>
      </c>
      <c r="B162">
        <v>310550019</v>
      </c>
      <c r="C162" t="s">
        <v>37</v>
      </c>
      <c r="D162" t="s">
        <v>143</v>
      </c>
      <c r="E162" t="s">
        <v>93</v>
      </c>
      <c r="F162">
        <v>41.247486000000002</v>
      </c>
      <c r="G162">
        <v>-95.973141999999996</v>
      </c>
      <c r="H162">
        <v>114206</v>
      </c>
      <c r="I162">
        <v>23</v>
      </c>
      <c r="J162">
        <v>22.7</v>
      </c>
      <c r="K162">
        <v>0.5</v>
      </c>
      <c r="L162">
        <v>1.5769985</v>
      </c>
      <c r="M162">
        <v>0.67285329999999999</v>
      </c>
      <c r="N162">
        <v>2.676291</v>
      </c>
      <c r="O162">
        <v>7.2349205000000003</v>
      </c>
      <c r="P162">
        <v>3.7069442000000001</v>
      </c>
      <c r="Q162">
        <v>4.8728360999999998</v>
      </c>
      <c r="R162">
        <v>1.6055801999999999</v>
      </c>
      <c r="S162">
        <v>0.22024189999999999</v>
      </c>
      <c r="T162">
        <v>0.5</v>
      </c>
      <c r="U162">
        <v>1.6600577000000001</v>
      </c>
      <c r="V162">
        <v>0.70236319999999997</v>
      </c>
      <c r="W162">
        <v>2.6402659000000002</v>
      </c>
      <c r="X162">
        <v>7.5121187999999997</v>
      </c>
      <c r="Y162">
        <v>3.6621939999999999</v>
      </c>
      <c r="Z162">
        <v>4.4308658000000003</v>
      </c>
      <c r="AA162">
        <v>1.6014539000000001</v>
      </c>
      <c r="AB162">
        <v>8.6415500000000006E-2</v>
      </c>
      <c r="AC162">
        <v>1.0527</v>
      </c>
      <c r="AD162">
        <v>1.0439000000000001</v>
      </c>
      <c r="AE162">
        <v>0.98650000000000004</v>
      </c>
      <c r="AF162">
        <v>1.0383</v>
      </c>
      <c r="AG162">
        <v>0.9879</v>
      </c>
      <c r="AH162">
        <v>0.9093</v>
      </c>
      <c r="AI162">
        <v>0.99739999999999995</v>
      </c>
      <c r="AJ162">
        <v>0.39240000000000003</v>
      </c>
      <c r="AK162" t="str">
        <f>VLOOKUP(D162,Ref!$C$2:$D$56,2,FALSE)&amp;"_"&amp;E162&amp;RIGHT(B162,4)</f>
        <v>NE_Douglas0019</v>
      </c>
    </row>
    <row r="163" spans="1:37" x14ac:dyDescent="0.25">
      <c r="A163" t="s">
        <v>36</v>
      </c>
      <c r="B163">
        <v>310550052</v>
      </c>
      <c r="C163" t="s">
        <v>37</v>
      </c>
      <c r="D163" t="s">
        <v>143</v>
      </c>
      <c r="E163" t="s">
        <v>93</v>
      </c>
      <c r="F163">
        <v>41.197847000000003</v>
      </c>
      <c r="G163">
        <v>-96.056685999999999</v>
      </c>
      <c r="H163">
        <v>114205</v>
      </c>
      <c r="I163">
        <v>21.9</v>
      </c>
      <c r="J163">
        <v>21.6</v>
      </c>
      <c r="K163">
        <v>0.5</v>
      </c>
      <c r="L163">
        <v>1.5806712999999999</v>
      </c>
      <c r="M163">
        <v>0.68679040000000002</v>
      </c>
      <c r="N163">
        <v>2.9780369000000002</v>
      </c>
      <c r="O163">
        <v>5.1126690000000004</v>
      </c>
      <c r="P163">
        <v>3.1190034999999998</v>
      </c>
      <c r="Q163">
        <v>6.2910624000000004</v>
      </c>
      <c r="R163">
        <v>1.5669793000000001</v>
      </c>
      <c r="S163">
        <v>0.1092308</v>
      </c>
      <c r="T163">
        <v>0.5</v>
      </c>
      <c r="U163">
        <v>1.5062051999999999</v>
      </c>
      <c r="V163">
        <v>0.66940679999999997</v>
      </c>
      <c r="W163">
        <v>2.7672427000000002</v>
      </c>
      <c r="X163">
        <v>5.5930090000000003</v>
      </c>
      <c r="Y163">
        <v>3.6991923</v>
      </c>
      <c r="Z163">
        <v>5.0879798000000003</v>
      </c>
      <c r="AA163">
        <v>1.6678767999999999</v>
      </c>
      <c r="AB163">
        <v>0.1886264</v>
      </c>
      <c r="AC163">
        <v>0.95289999999999997</v>
      </c>
      <c r="AD163">
        <v>0.97470000000000001</v>
      </c>
      <c r="AE163">
        <v>0.92920000000000003</v>
      </c>
      <c r="AF163">
        <v>1.0940000000000001</v>
      </c>
      <c r="AG163">
        <v>1.1859999999999999</v>
      </c>
      <c r="AH163">
        <v>0.80879999999999996</v>
      </c>
      <c r="AI163">
        <v>1.0644</v>
      </c>
      <c r="AJ163">
        <v>1.7269000000000001</v>
      </c>
      <c r="AK163" t="str">
        <f>VLOOKUP(D163,Ref!$C$2:$D$56,2,FALSE)&amp;"_"&amp;E163&amp;RIGHT(B163,4)</f>
        <v>NE_Douglas0052</v>
      </c>
    </row>
    <row r="164" spans="1:37" x14ac:dyDescent="0.25">
      <c r="A164" t="s">
        <v>36</v>
      </c>
      <c r="B164">
        <v>310790004</v>
      </c>
      <c r="C164" t="s">
        <v>37</v>
      </c>
      <c r="D164" t="s">
        <v>143</v>
      </c>
      <c r="E164" t="s">
        <v>144</v>
      </c>
      <c r="F164">
        <v>40.942098999999999</v>
      </c>
      <c r="G164">
        <v>-98.364966999999993</v>
      </c>
      <c r="H164">
        <v>111189</v>
      </c>
      <c r="I164">
        <v>18.3</v>
      </c>
      <c r="J164">
        <v>18.100000000000001</v>
      </c>
      <c r="K164">
        <v>0.5</v>
      </c>
      <c r="L164">
        <v>1.0958775000000001</v>
      </c>
      <c r="M164">
        <v>0.49787989999999999</v>
      </c>
      <c r="N164">
        <v>2.4016435</v>
      </c>
      <c r="O164">
        <v>4.9425787999999997</v>
      </c>
      <c r="P164">
        <v>3.2211823000000002</v>
      </c>
      <c r="Q164">
        <v>4.3462892000000002</v>
      </c>
      <c r="R164">
        <v>1.2951176</v>
      </c>
      <c r="S164">
        <v>3.2767499999999998E-2</v>
      </c>
      <c r="T164">
        <v>0.5</v>
      </c>
      <c r="U164">
        <v>1.0177963000000001</v>
      </c>
      <c r="V164">
        <v>0.49787989999999999</v>
      </c>
      <c r="W164">
        <v>2.3808004999999999</v>
      </c>
      <c r="X164">
        <v>4.9425787999999997</v>
      </c>
      <c r="Y164">
        <v>3.2162267999999998</v>
      </c>
      <c r="Z164">
        <v>4.2804747000000001</v>
      </c>
      <c r="AA164">
        <v>1.2840005999999999</v>
      </c>
      <c r="AB164">
        <v>3.2767499999999998E-2</v>
      </c>
      <c r="AC164">
        <v>0.92879999999999996</v>
      </c>
      <c r="AD164">
        <v>1</v>
      </c>
      <c r="AE164">
        <v>0.99129999999999996</v>
      </c>
      <c r="AF164">
        <v>1</v>
      </c>
      <c r="AG164">
        <v>0.99850000000000005</v>
      </c>
      <c r="AH164">
        <v>0.9849</v>
      </c>
      <c r="AI164">
        <v>0.99139999999999995</v>
      </c>
      <c r="AJ164">
        <v>1</v>
      </c>
      <c r="AK164" t="str">
        <f>VLOOKUP(D164,Ref!$C$2:$D$56,2,FALSE)&amp;"_"&amp;E164&amp;RIGHT(B164,4)</f>
        <v>NE_Hall0004</v>
      </c>
    </row>
    <row r="165" spans="1:37" x14ac:dyDescent="0.25">
      <c r="A165" t="s">
        <v>36</v>
      </c>
      <c r="B165">
        <v>311090022</v>
      </c>
      <c r="C165" t="s">
        <v>37</v>
      </c>
      <c r="D165" t="s">
        <v>143</v>
      </c>
      <c r="E165" t="s">
        <v>145</v>
      </c>
      <c r="F165">
        <v>40.81259</v>
      </c>
      <c r="G165">
        <v>-96.683019999999999</v>
      </c>
      <c r="H165">
        <v>110201</v>
      </c>
      <c r="I165">
        <v>18.3</v>
      </c>
      <c r="J165">
        <v>18.100000000000001</v>
      </c>
      <c r="K165">
        <v>0.5</v>
      </c>
      <c r="L165">
        <v>1.4638716000000001</v>
      </c>
      <c r="M165">
        <v>0.54507240000000001</v>
      </c>
      <c r="N165">
        <v>2.2079265000000001</v>
      </c>
      <c r="O165">
        <v>4.7839717999999998</v>
      </c>
      <c r="P165">
        <v>4.5887412999999997</v>
      </c>
      <c r="Q165">
        <v>2.3845508</v>
      </c>
      <c r="R165">
        <v>1.7470611</v>
      </c>
      <c r="S165">
        <v>0.16769310000000001</v>
      </c>
      <c r="T165">
        <v>0.5</v>
      </c>
      <c r="U165">
        <v>1.3213208000000001</v>
      </c>
      <c r="V165">
        <v>0.54507240000000001</v>
      </c>
      <c r="W165">
        <v>2.1979327</v>
      </c>
      <c r="X165">
        <v>4.7839717999999998</v>
      </c>
      <c r="Y165">
        <v>4.5831312999999998</v>
      </c>
      <c r="Z165">
        <v>2.3565562</v>
      </c>
      <c r="AA165">
        <v>1.7409629</v>
      </c>
      <c r="AB165">
        <v>0.16769310000000001</v>
      </c>
      <c r="AC165">
        <v>0.90259999999999996</v>
      </c>
      <c r="AD165">
        <v>1</v>
      </c>
      <c r="AE165">
        <v>0.99550000000000005</v>
      </c>
      <c r="AF165">
        <v>1</v>
      </c>
      <c r="AG165">
        <v>0.99880000000000002</v>
      </c>
      <c r="AH165">
        <v>0.98829999999999996</v>
      </c>
      <c r="AI165">
        <v>0.99650000000000005</v>
      </c>
      <c r="AJ165">
        <v>1</v>
      </c>
      <c r="AK165" t="str">
        <f>VLOOKUP(D165,Ref!$C$2:$D$56,2,FALSE)&amp;"_"&amp;E165&amp;RIGHT(B165,4)</f>
        <v>NE_Lancaster0022</v>
      </c>
    </row>
    <row r="166" spans="1:37" x14ac:dyDescent="0.25">
      <c r="A166" t="s">
        <v>36</v>
      </c>
      <c r="B166">
        <v>311530007</v>
      </c>
      <c r="C166" t="s">
        <v>37</v>
      </c>
      <c r="D166" t="s">
        <v>143</v>
      </c>
      <c r="E166" t="s">
        <v>146</v>
      </c>
      <c r="F166">
        <v>41.133293999999999</v>
      </c>
      <c r="G166">
        <v>-95.956102999999999</v>
      </c>
      <c r="H166">
        <v>113206</v>
      </c>
      <c r="I166">
        <v>22.5</v>
      </c>
      <c r="J166">
        <v>22.2</v>
      </c>
      <c r="K166">
        <v>0.5</v>
      </c>
      <c r="L166">
        <v>2.0357683</v>
      </c>
      <c r="M166">
        <v>0.68145730000000004</v>
      </c>
      <c r="N166">
        <v>2.0898303999999999</v>
      </c>
      <c r="O166">
        <v>9.0519675999999993</v>
      </c>
      <c r="P166">
        <v>4.4653353999999998</v>
      </c>
      <c r="Q166">
        <v>1.9571078</v>
      </c>
      <c r="R166">
        <v>1.5741263999999999</v>
      </c>
      <c r="S166">
        <v>0.18885150000000001</v>
      </c>
      <c r="T166">
        <v>0.5</v>
      </c>
      <c r="U166">
        <v>1.8883867999999999</v>
      </c>
      <c r="V166">
        <v>0.68647970000000003</v>
      </c>
      <c r="W166">
        <v>1.9693822000000001</v>
      </c>
      <c r="X166">
        <v>9.3526629999999997</v>
      </c>
      <c r="Y166">
        <v>4.8974546999999999</v>
      </c>
      <c r="Z166">
        <v>1.0522943</v>
      </c>
      <c r="AA166">
        <v>1.6690965</v>
      </c>
      <c r="AB166">
        <v>0.2020826</v>
      </c>
      <c r="AC166">
        <v>0.92759999999999998</v>
      </c>
      <c r="AD166">
        <v>1.0074000000000001</v>
      </c>
      <c r="AE166">
        <v>0.94240000000000002</v>
      </c>
      <c r="AF166">
        <v>1.0331999999999999</v>
      </c>
      <c r="AG166">
        <v>1.0968</v>
      </c>
      <c r="AH166">
        <v>0.53769999999999996</v>
      </c>
      <c r="AI166">
        <v>1.0603</v>
      </c>
      <c r="AJ166">
        <v>1.0701000000000001</v>
      </c>
      <c r="AK166" t="str">
        <f>VLOOKUP(D166,Ref!$C$2:$D$56,2,FALSE)&amp;"_"&amp;E166&amp;RIGHT(B166,4)</f>
        <v>NE_Sarpy0007</v>
      </c>
    </row>
    <row r="167" spans="1:37" x14ac:dyDescent="0.25">
      <c r="A167" t="s">
        <v>36</v>
      </c>
      <c r="B167">
        <v>311570003</v>
      </c>
      <c r="C167" t="s">
        <v>37</v>
      </c>
      <c r="D167" t="s">
        <v>143</v>
      </c>
      <c r="E167" t="s">
        <v>147</v>
      </c>
      <c r="F167">
        <v>41.865000000000002</v>
      </c>
      <c r="G167">
        <v>-103.664444</v>
      </c>
      <c r="H167">
        <v>121153</v>
      </c>
      <c r="I167">
        <v>18.600000000000001</v>
      </c>
      <c r="J167">
        <v>18.5</v>
      </c>
      <c r="K167">
        <v>0.5</v>
      </c>
      <c r="L167">
        <v>1.5848005999999999</v>
      </c>
      <c r="M167">
        <v>0.51042620000000005</v>
      </c>
      <c r="N167">
        <v>0.77650079999999999</v>
      </c>
      <c r="O167">
        <v>12.359841299999999</v>
      </c>
      <c r="P167">
        <v>1.6814697000000001</v>
      </c>
      <c r="Q167">
        <v>0.57461079999999998</v>
      </c>
      <c r="R167">
        <v>0.60848809999999998</v>
      </c>
      <c r="S167">
        <v>7.0528800000000003E-2</v>
      </c>
      <c r="T167">
        <v>0.5</v>
      </c>
      <c r="U167">
        <v>1.5080705000000001</v>
      </c>
      <c r="V167">
        <v>0.51042620000000005</v>
      </c>
      <c r="W167">
        <v>0.76942250000000001</v>
      </c>
      <c r="X167">
        <v>12.359841299999999</v>
      </c>
      <c r="Y167">
        <v>1.6769829000000001</v>
      </c>
      <c r="Z167">
        <v>0.55582100000000001</v>
      </c>
      <c r="AA167">
        <v>0.60499020000000003</v>
      </c>
      <c r="AB167">
        <v>7.0528800000000003E-2</v>
      </c>
      <c r="AC167">
        <v>0.9516</v>
      </c>
      <c r="AD167">
        <v>1</v>
      </c>
      <c r="AE167">
        <v>0.9909</v>
      </c>
      <c r="AF167">
        <v>1</v>
      </c>
      <c r="AG167">
        <v>0.99729999999999996</v>
      </c>
      <c r="AH167">
        <v>0.96730000000000005</v>
      </c>
      <c r="AI167">
        <v>0.99429999999999996</v>
      </c>
      <c r="AJ167">
        <v>1</v>
      </c>
      <c r="AK167" t="str">
        <f>VLOOKUP(D167,Ref!$C$2:$D$56,2,FALSE)&amp;"_"&amp;E167&amp;RIGHT(B167,4)</f>
        <v>NE_Scotts Bluff0003</v>
      </c>
    </row>
    <row r="168" spans="1:37" x14ac:dyDescent="0.25">
      <c r="A168" t="s">
        <v>36</v>
      </c>
      <c r="B168">
        <v>311770002</v>
      </c>
      <c r="C168" t="s">
        <v>37</v>
      </c>
      <c r="D168" t="s">
        <v>143</v>
      </c>
      <c r="E168" t="s">
        <v>49</v>
      </c>
      <c r="F168">
        <v>41.551211000000002</v>
      </c>
      <c r="G168">
        <v>-96.146174999999999</v>
      </c>
      <c r="H168">
        <v>117204</v>
      </c>
      <c r="I168">
        <v>20</v>
      </c>
      <c r="J168">
        <v>19.8</v>
      </c>
      <c r="K168">
        <v>0.5</v>
      </c>
      <c r="L168">
        <v>1.1359155000000001</v>
      </c>
      <c r="M168">
        <v>0.55719580000000002</v>
      </c>
      <c r="N168">
        <v>2.908401</v>
      </c>
      <c r="O168">
        <v>3.8165597999999998</v>
      </c>
      <c r="P168">
        <v>3.2571270000000001</v>
      </c>
      <c r="Q168">
        <v>6.1317257999999999</v>
      </c>
      <c r="R168">
        <v>1.6209502</v>
      </c>
      <c r="S168">
        <v>0.13879340000000001</v>
      </c>
      <c r="T168">
        <v>0.5</v>
      </c>
      <c r="U168">
        <v>1.088908</v>
      </c>
      <c r="V168">
        <v>0.55719580000000002</v>
      </c>
      <c r="W168">
        <v>2.8768489000000002</v>
      </c>
      <c r="X168">
        <v>3.8165597999999998</v>
      </c>
      <c r="Y168">
        <v>3.2533348000000002</v>
      </c>
      <c r="Z168">
        <v>6.0275397000000002</v>
      </c>
      <c r="AA168">
        <v>1.602142</v>
      </c>
      <c r="AB168">
        <v>0.13879340000000001</v>
      </c>
      <c r="AC168">
        <v>0.95860000000000001</v>
      </c>
      <c r="AD168">
        <v>1</v>
      </c>
      <c r="AE168">
        <v>0.98919999999999997</v>
      </c>
      <c r="AF168">
        <v>1</v>
      </c>
      <c r="AG168">
        <v>0.99880000000000002</v>
      </c>
      <c r="AH168">
        <v>0.98299999999999998</v>
      </c>
      <c r="AI168">
        <v>0.98839999999999995</v>
      </c>
      <c r="AJ168">
        <v>1</v>
      </c>
      <c r="AK168" t="str">
        <f>VLOOKUP(D168,Ref!$C$2:$D$56,2,FALSE)&amp;"_"&amp;E168&amp;RIGHT(B168,4)</f>
        <v>NE_Washington0002</v>
      </c>
    </row>
    <row r="169" spans="1:37" x14ac:dyDescent="0.25">
      <c r="A169" t="s">
        <v>36</v>
      </c>
      <c r="B169">
        <v>320030561</v>
      </c>
      <c r="C169" t="s">
        <v>37</v>
      </c>
      <c r="D169" t="s">
        <v>66</v>
      </c>
      <c r="E169" t="s">
        <v>148</v>
      </c>
      <c r="F169">
        <v>36.163994000000002</v>
      </c>
      <c r="G169">
        <v>-115.11393</v>
      </c>
      <c r="H169">
        <v>81064</v>
      </c>
      <c r="I169">
        <v>21.4</v>
      </c>
      <c r="J169">
        <v>21.4</v>
      </c>
      <c r="K169">
        <v>0.5</v>
      </c>
      <c r="L169">
        <v>2.3355472000000002</v>
      </c>
      <c r="M169">
        <v>3.4639926000000001</v>
      </c>
      <c r="N169">
        <v>0.31919449999999999</v>
      </c>
      <c r="O169">
        <v>12.3385763</v>
      </c>
      <c r="P169">
        <v>1.1459025</v>
      </c>
      <c r="Q169">
        <v>0.2202382</v>
      </c>
      <c r="R169">
        <v>0.57832709999999998</v>
      </c>
      <c r="S169">
        <v>0.55377540000000003</v>
      </c>
      <c r="T169">
        <v>0.5</v>
      </c>
      <c r="U169">
        <v>2.3235809999999999</v>
      </c>
      <c r="V169">
        <v>3.4639926000000001</v>
      </c>
      <c r="W169">
        <v>0.31648850000000001</v>
      </c>
      <c r="X169">
        <v>12.3385763</v>
      </c>
      <c r="Y169">
        <v>1.1334974</v>
      </c>
      <c r="Z169">
        <v>0.21762619999999999</v>
      </c>
      <c r="AA169">
        <v>0.57107529999999995</v>
      </c>
      <c r="AB169">
        <v>0.55377540000000003</v>
      </c>
      <c r="AC169">
        <v>0.99490000000000001</v>
      </c>
      <c r="AD169">
        <v>1</v>
      </c>
      <c r="AE169">
        <v>0.99150000000000005</v>
      </c>
      <c r="AF169">
        <v>1</v>
      </c>
      <c r="AG169">
        <v>0.98919999999999997</v>
      </c>
      <c r="AH169">
        <v>0.98809999999999998</v>
      </c>
      <c r="AI169">
        <v>0.98750000000000004</v>
      </c>
      <c r="AJ169">
        <v>1</v>
      </c>
      <c r="AK169" t="str">
        <f>VLOOKUP(D169,Ref!$C$2:$D$56,2,FALSE)&amp;"_"&amp;E169&amp;RIGHT(B169,4)</f>
        <v>NV_Clark0561</v>
      </c>
    </row>
    <row r="170" spans="1:37" x14ac:dyDescent="0.25">
      <c r="A170" t="s">
        <v>36</v>
      </c>
      <c r="B170">
        <v>320031019</v>
      </c>
      <c r="C170" t="s">
        <v>37</v>
      </c>
      <c r="D170" t="s">
        <v>66</v>
      </c>
      <c r="E170" t="s">
        <v>148</v>
      </c>
      <c r="F170">
        <v>35.785634000000002</v>
      </c>
      <c r="G170">
        <v>-115.35706</v>
      </c>
      <c r="H170">
        <v>77062</v>
      </c>
      <c r="I170">
        <v>10.9</v>
      </c>
      <c r="J170">
        <v>10.8</v>
      </c>
      <c r="K170">
        <v>0.5</v>
      </c>
      <c r="L170">
        <v>2.2942100000000001</v>
      </c>
      <c r="M170">
        <v>0.9971257</v>
      </c>
      <c r="N170">
        <v>0.43021890000000002</v>
      </c>
      <c r="O170">
        <v>4.7754954999999999</v>
      </c>
      <c r="P170">
        <v>1.3593526</v>
      </c>
      <c r="Q170">
        <v>2.93098E-2</v>
      </c>
      <c r="R170">
        <v>0.41345589999999999</v>
      </c>
      <c r="S170">
        <v>0.16749910000000001</v>
      </c>
      <c r="T170">
        <v>0.5</v>
      </c>
      <c r="U170">
        <v>2.2264726000000001</v>
      </c>
      <c r="V170">
        <v>0.9971257</v>
      </c>
      <c r="W170">
        <v>0.42045129999999997</v>
      </c>
      <c r="X170">
        <v>4.7754954999999999</v>
      </c>
      <c r="Y170">
        <v>1.3305644999999999</v>
      </c>
      <c r="Z170">
        <v>2.8492E-2</v>
      </c>
      <c r="AA170">
        <v>0.40374409999999999</v>
      </c>
      <c r="AB170">
        <v>0.16749910000000001</v>
      </c>
      <c r="AC170">
        <v>0.97050000000000003</v>
      </c>
      <c r="AD170">
        <v>1</v>
      </c>
      <c r="AE170">
        <v>0.97729999999999995</v>
      </c>
      <c r="AF170">
        <v>1</v>
      </c>
      <c r="AG170">
        <v>0.9788</v>
      </c>
      <c r="AH170">
        <v>0.97209999999999996</v>
      </c>
      <c r="AI170">
        <v>0.97650000000000003</v>
      </c>
      <c r="AJ170">
        <v>1</v>
      </c>
      <c r="AK170" t="str">
        <f>VLOOKUP(D170,Ref!$C$2:$D$56,2,FALSE)&amp;"_"&amp;E170&amp;RIGHT(B170,4)</f>
        <v>NV_Clark1019</v>
      </c>
    </row>
    <row r="171" spans="1:37" x14ac:dyDescent="0.25">
      <c r="A171" t="s">
        <v>36</v>
      </c>
      <c r="B171">
        <v>320032002</v>
      </c>
      <c r="C171" t="s">
        <v>37</v>
      </c>
      <c r="D171" t="s">
        <v>66</v>
      </c>
      <c r="E171" t="s">
        <v>148</v>
      </c>
      <c r="F171">
        <v>36.191110999999999</v>
      </c>
      <c r="G171">
        <v>-115.12222199999999</v>
      </c>
      <c r="H171">
        <v>81064</v>
      </c>
      <c r="I171">
        <v>19.2</v>
      </c>
      <c r="J171">
        <v>19.100000000000001</v>
      </c>
      <c r="K171">
        <v>0.5</v>
      </c>
      <c r="L171">
        <v>2.4796705000000001</v>
      </c>
      <c r="M171">
        <v>1.4088799999999999</v>
      </c>
      <c r="N171">
        <v>0.50878909999999999</v>
      </c>
      <c r="O171">
        <v>10.5801067</v>
      </c>
      <c r="P171">
        <v>2.2213714000000002</v>
      </c>
      <c r="Q171">
        <v>7.0895899999999998E-2</v>
      </c>
      <c r="R171">
        <v>0.87716729999999998</v>
      </c>
      <c r="S171">
        <v>0.58645290000000005</v>
      </c>
      <c r="T171">
        <v>0.5</v>
      </c>
      <c r="U171">
        <v>2.4632168000000001</v>
      </c>
      <c r="V171">
        <v>1.4088799999999999</v>
      </c>
      <c r="W171">
        <v>0.50036910000000001</v>
      </c>
      <c r="X171">
        <v>10.5801067</v>
      </c>
      <c r="Y171">
        <v>2.1852493000000002</v>
      </c>
      <c r="Z171">
        <v>6.9960099999999997E-2</v>
      </c>
      <c r="AA171">
        <v>0.86286070000000004</v>
      </c>
      <c r="AB171">
        <v>0.58645290000000005</v>
      </c>
      <c r="AC171">
        <v>0.99339999999999995</v>
      </c>
      <c r="AD171">
        <v>1</v>
      </c>
      <c r="AE171">
        <v>0.98350000000000004</v>
      </c>
      <c r="AF171">
        <v>1</v>
      </c>
      <c r="AG171">
        <v>0.98370000000000002</v>
      </c>
      <c r="AH171">
        <v>0.98680000000000001</v>
      </c>
      <c r="AI171">
        <v>0.98370000000000002</v>
      </c>
      <c r="AJ171">
        <v>1</v>
      </c>
      <c r="AK171" t="str">
        <f>VLOOKUP(D171,Ref!$C$2:$D$56,2,FALSE)&amp;"_"&amp;E171&amp;RIGHT(B171,4)</f>
        <v>NV_Clark2002</v>
      </c>
    </row>
    <row r="172" spans="1:37" x14ac:dyDescent="0.25">
      <c r="A172" t="s">
        <v>36</v>
      </c>
      <c r="B172">
        <v>320310016</v>
      </c>
      <c r="C172" t="s">
        <v>37</v>
      </c>
      <c r="D172" t="s">
        <v>66</v>
      </c>
      <c r="E172" t="s">
        <v>149</v>
      </c>
      <c r="F172">
        <v>39.525083000000002</v>
      </c>
      <c r="G172">
        <v>-119.807717</v>
      </c>
      <c r="H172">
        <v>118038</v>
      </c>
      <c r="I172">
        <v>37.200000000000003</v>
      </c>
      <c r="J172">
        <v>37.1</v>
      </c>
      <c r="K172">
        <v>0.5</v>
      </c>
      <c r="L172">
        <v>1.9055381</v>
      </c>
      <c r="M172">
        <v>2.8920952999999998</v>
      </c>
      <c r="N172">
        <v>1.4580953000000001</v>
      </c>
      <c r="O172">
        <v>24.583931</v>
      </c>
      <c r="P172">
        <v>1.2542386000000001</v>
      </c>
      <c r="Q172">
        <v>3.4437904000000001</v>
      </c>
      <c r="R172">
        <v>0.99430280000000004</v>
      </c>
      <c r="S172">
        <v>0.21245359999999999</v>
      </c>
      <c r="T172">
        <v>0.5</v>
      </c>
      <c r="U172">
        <v>1.8961981999999999</v>
      </c>
      <c r="V172">
        <v>2.8920952999999998</v>
      </c>
      <c r="W172">
        <v>1.4468369000000001</v>
      </c>
      <c r="X172">
        <v>24.583931</v>
      </c>
      <c r="Y172">
        <v>1.2418013999999999</v>
      </c>
      <c r="Z172">
        <v>3.4206634</v>
      </c>
      <c r="AA172">
        <v>0.98645989999999995</v>
      </c>
      <c r="AB172">
        <v>0.21245359999999999</v>
      </c>
      <c r="AC172">
        <v>0.99509999999999998</v>
      </c>
      <c r="AD172">
        <v>1</v>
      </c>
      <c r="AE172">
        <v>0.99229999999999996</v>
      </c>
      <c r="AF172">
        <v>1</v>
      </c>
      <c r="AG172">
        <v>0.99009999999999998</v>
      </c>
      <c r="AH172">
        <v>0.99329999999999996</v>
      </c>
      <c r="AI172">
        <v>0.99209999999999998</v>
      </c>
      <c r="AJ172">
        <v>1</v>
      </c>
      <c r="AK172" t="str">
        <f>VLOOKUP(D172,Ref!$C$2:$D$56,2,FALSE)&amp;"_"&amp;E172&amp;RIGHT(B172,4)</f>
        <v>NV_Washoe0016</v>
      </c>
    </row>
    <row r="173" spans="1:37" x14ac:dyDescent="0.25">
      <c r="A173" t="s">
        <v>36</v>
      </c>
      <c r="B173">
        <v>350010023</v>
      </c>
      <c r="C173" t="s">
        <v>37</v>
      </c>
      <c r="D173" t="s">
        <v>150</v>
      </c>
      <c r="E173" t="s">
        <v>151</v>
      </c>
      <c r="F173">
        <v>35.134300000000003</v>
      </c>
      <c r="G173">
        <v>-106.5852</v>
      </c>
      <c r="H173">
        <v>61126</v>
      </c>
      <c r="I173">
        <v>15.4</v>
      </c>
      <c r="J173">
        <v>15.4</v>
      </c>
      <c r="K173">
        <v>0.5</v>
      </c>
      <c r="L173">
        <v>0.86182559999999997</v>
      </c>
      <c r="M173">
        <v>2.0834807999999998</v>
      </c>
      <c r="N173">
        <v>0.56639530000000005</v>
      </c>
      <c r="O173">
        <v>9.3726520999999998</v>
      </c>
      <c r="P173">
        <v>0.88998429999999995</v>
      </c>
      <c r="Q173">
        <v>0.8405994</v>
      </c>
      <c r="R173">
        <v>0.31444810000000001</v>
      </c>
      <c r="S173">
        <v>2.6171099999999999E-2</v>
      </c>
      <c r="T173">
        <v>0.5</v>
      </c>
      <c r="U173">
        <v>0.84707699999999997</v>
      </c>
      <c r="V173">
        <v>2.0834807999999998</v>
      </c>
      <c r="W173">
        <v>0.56241070000000004</v>
      </c>
      <c r="X173">
        <v>9.3726520999999998</v>
      </c>
      <c r="Y173">
        <v>0.88224939999999996</v>
      </c>
      <c r="Z173">
        <v>0.83643540000000005</v>
      </c>
      <c r="AA173">
        <v>0.31161369999999999</v>
      </c>
      <c r="AB173">
        <v>2.6171099999999999E-2</v>
      </c>
      <c r="AC173">
        <v>0.9829</v>
      </c>
      <c r="AD173">
        <v>1</v>
      </c>
      <c r="AE173">
        <v>0.99299999999999999</v>
      </c>
      <c r="AF173">
        <v>1</v>
      </c>
      <c r="AG173">
        <v>0.99129999999999996</v>
      </c>
      <c r="AH173">
        <v>0.995</v>
      </c>
      <c r="AI173">
        <v>0.99099999999999999</v>
      </c>
      <c r="AJ173">
        <v>1</v>
      </c>
      <c r="AK173" t="str">
        <f>VLOOKUP(D173,Ref!$C$2:$D$56,2,FALSE)&amp;"_"&amp;E173&amp;RIGHT(B173,4)</f>
        <v>NM_Bernalillo0023</v>
      </c>
    </row>
    <row r="174" spans="1:37" x14ac:dyDescent="0.25">
      <c r="A174" t="s">
        <v>36</v>
      </c>
      <c r="B174">
        <v>350010024</v>
      </c>
      <c r="C174" t="s">
        <v>37</v>
      </c>
      <c r="D174" t="s">
        <v>150</v>
      </c>
      <c r="E174" t="s">
        <v>151</v>
      </c>
      <c r="F174">
        <v>35.063099999999999</v>
      </c>
      <c r="G174">
        <v>-106.578785</v>
      </c>
      <c r="H174">
        <v>61126</v>
      </c>
      <c r="I174">
        <v>15.9</v>
      </c>
      <c r="J174">
        <v>15.8</v>
      </c>
      <c r="K174">
        <v>0.5</v>
      </c>
      <c r="L174">
        <v>1.4022102000000001</v>
      </c>
      <c r="M174">
        <v>1.7270373000000001</v>
      </c>
      <c r="N174">
        <v>0.61081770000000002</v>
      </c>
      <c r="O174">
        <v>9.4457234999999997</v>
      </c>
      <c r="P174">
        <v>1.2017770999999999</v>
      </c>
      <c r="Q174">
        <v>0.60338210000000003</v>
      </c>
      <c r="R174">
        <v>0.44368259999999998</v>
      </c>
      <c r="S174">
        <v>3.2036299999999997E-2</v>
      </c>
      <c r="T174">
        <v>0.5</v>
      </c>
      <c r="U174">
        <v>1.3680190999999999</v>
      </c>
      <c r="V174">
        <v>1.7270373000000001</v>
      </c>
      <c r="W174">
        <v>0.6035123</v>
      </c>
      <c r="X174">
        <v>9.4457234999999997</v>
      </c>
      <c r="Y174">
        <v>1.1845695000000001</v>
      </c>
      <c r="Z174">
        <v>0.59946010000000005</v>
      </c>
      <c r="AA174">
        <v>0.43699490000000002</v>
      </c>
      <c r="AB174">
        <v>3.2036299999999997E-2</v>
      </c>
      <c r="AC174">
        <v>0.97560000000000002</v>
      </c>
      <c r="AD174">
        <v>1</v>
      </c>
      <c r="AE174">
        <v>0.98799999999999999</v>
      </c>
      <c r="AF174">
        <v>1</v>
      </c>
      <c r="AG174">
        <v>0.98570000000000002</v>
      </c>
      <c r="AH174">
        <v>0.99350000000000005</v>
      </c>
      <c r="AI174">
        <v>0.9849</v>
      </c>
      <c r="AJ174">
        <v>1</v>
      </c>
      <c r="AK174" t="str">
        <f>VLOOKUP(D174,Ref!$C$2:$D$56,2,FALSE)&amp;"_"&amp;E174&amp;RIGHT(B174,4)</f>
        <v>NM_Bernalillo0024</v>
      </c>
    </row>
    <row r="175" spans="1:37" x14ac:dyDescent="0.25">
      <c r="A175" t="s">
        <v>36</v>
      </c>
      <c r="B175">
        <v>350050005</v>
      </c>
      <c r="C175" t="s">
        <v>37</v>
      </c>
      <c r="D175" t="s">
        <v>150</v>
      </c>
      <c r="E175" t="s">
        <v>152</v>
      </c>
      <c r="F175">
        <v>33.396943999999998</v>
      </c>
      <c r="G175">
        <v>-104.523611</v>
      </c>
      <c r="H175">
        <v>44140</v>
      </c>
      <c r="I175">
        <v>15.9</v>
      </c>
      <c r="J175">
        <v>15.7</v>
      </c>
      <c r="K175">
        <v>0.5</v>
      </c>
      <c r="L175">
        <v>2.8058233000000001</v>
      </c>
      <c r="M175">
        <v>0.29234250000000001</v>
      </c>
      <c r="N175">
        <v>1.5874618</v>
      </c>
      <c r="O175">
        <v>4.7397079</v>
      </c>
      <c r="P175">
        <v>3.5095456</v>
      </c>
      <c r="Q175">
        <v>1.3489469000000001</v>
      </c>
      <c r="R175">
        <v>1.1796123999999999</v>
      </c>
      <c r="S175">
        <v>3.2261999999999998E-3</v>
      </c>
      <c r="T175">
        <v>0.5</v>
      </c>
      <c r="U175">
        <v>2.6716847000000001</v>
      </c>
      <c r="V175">
        <v>0.29234250000000001</v>
      </c>
      <c r="W175">
        <v>1.5694374</v>
      </c>
      <c r="X175">
        <v>4.7397079</v>
      </c>
      <c r="Y175">
        <v>3.4807793999999999</v>
      </c>
      <c r="Z175">
        <v>1.3212936</v>
      </c>
      <c r="AA175">
        <v>1.1699543999999999</v>
      </c>
      <c r="AB175">
        <v>3.2261999999999998E-3</v>
      </c>
      <c r="AC175">
        <v>0.95220000000000005</v>
      </c>
      <c r="AD175">
        <v>1</v>
      </c>
      <c r="AE175">
        <v>0.98860000000000003</v>
      </c>
      <c r="AF175">
        <v>1</v>
      </c>
      <c r="AG175">
        <v>0.99180000000000001</v>
      </c>
      <c r="AH175">
        <v>0.97950000000000004</v>
      </c>
      <c r="AI175">
        <v>0.99180000000000001</v>
      </c>
      <c r="AJ175">
        <v>1</v>
      </c>
      <c r="AK175" t="str">
        <f>VLOOKUP(D175,Ref!$C$2:$D$56,2,FALSE)&amp;"_"&amp;E175&amp;RIGHT(B175,4)</f>
        <v>NM_Chaves0005</v>
      </c>
    </row>
    <row r="176" spans="1:37" x14ac:dyDescent="0.25">
      <c r="A176" t="s">
        <v>36</v>
      </c>
      <c r="B176">
        <v>350130017</v>
      </c>
      <c r="C176" t="s">
        <v>37</v>
      </c>
      <c r="D176" t="s">
        <v>150</v>
      </c>
      <c r="E176" t="s">
        <v>153</v>
      </c>
      <c r="F176">
        <v>31.795832999999998</v>
      </c>
      <c r="G176">
        <v>-106.5575</v>
      </c>
      <c r="H176">
        <v>31123</v>
      </c>
      <c r="I176">
        <v>34.5</v>
      </c>
      <c r="J176">
        <v>34</v>
      </c>
      <c r="K176">
        <v>0.5</v>
      </c>
      <c r="L176">
        <v>5.3252348999999999</v>
      </c>
      <c r="M176">
        <v>2.5482211000000001</v>
      </c>
      <c r="N176">
        <v>0.62495730000000005</v>
      </c>
      <c r="O176">
        <v>22.803896000000002</v>
      </c>
      <c r="P176">
        <v>1.3769089000000001</v>
      </c>
      <c r="Q176">
        <v>0.4272687</v>
      </c>
      <c r="R176">
        <v>0.45902480000000001</v>
      </c>
      <c r="S176">
        <v>0.43448789999999998</v>
      </c>
      <c r="T176">
        <v>0.5</v>
      </c>
      <c r="U176">
        <v>6.9267836000000003</v>
      </c>
      <c r="V176">
        <v>1.9572309999999999</v>
      </c>
      <c r="W176">
        <v>0.61789609999999995</v>
      </c>
      <c r="X176">
        <v>21.384063699999999</v>
      </c>
      <c r="Y176">
        <v>1.5147881999999999</v>
      </c>
      <c r="Z176">
        <v>0.31803930000000002</v>
      </c>
      <c r="AA176">
        <v>0.51887819999999996</v>
      </c>
      <c r="AB176">
        <v>0.32487719999999998</v>
      </c>
      <c r="AC176">
        <v>1.3007</v>
      </c>
      <c r="AD176">
        <v>0.7681</v>
      </c>
      <c r="AE176">
        <v>0.98870000000000002</v>
      </c>
      <c r="AF176">
        <v>0.93769999999999998</v>
      </c>
      <c r="AG176">
        <v>1.1001000000000001</v>
      </c>
      <c r="AH176">
        <v>0.74439999999999995</v>
      </c>
      <c r="AI176">
        <v>1.1304000000000001</v>
      </c>
      <c r="AJ176">
        <v>0.74770000000000003</v>
      </c>
      <c r="AK176" t="str">
        <f>VLOOKUP(D176,Ref!$C$2:$D$56,2,FALSE)&amp;"_"&amp;E176&amp;RIGHT(B176,4)</f>
        <v>NM_Doña Ana0017</v>
      </c>
    </row>
    <row r="177" spans="1:37" x14ac:dyDescent="0.25">
      <c r="A177" t="s">
        <v>36</v>
      </c>
      <c r="B177">
        <v>350130025</v>
      </c>
      <c r="C177" t="s">
        <v>37</v>
      </c>
      <c r="D177" t="s">
        <v>150</v>
      </c>
      <c r="E177" t="s">
        <v>153</v>
      </c>
      <c r="F177">
        <v>32.321944000000002</v>
      </c>
      <c r="G177">
        <v>-106.76777800000001</v>
      </c>
      <c r="H177">
        <v>36122</v>
      </c>
      <c r="I177">
        <v>12.8</v>
      </c>
      <c r="J177">
        <v>12.4</v>
      </c>
      <c r="K177">
        <v>0.5</v>
      </c>
      <c r="L177">
        <v>3.5394185</v>
      </c>
      <c r="M177">
        <v>1.3348614999999999</v>
      </c>
      <c r="N177">
        <v>0.63341919999999996</v>
      </c>
      <c r="O177">
        <v>4.1953721000000002</v>
      </c>
      <c r="P177">
        <v>1.5799321</v>
      </c>
      <c r="Q177">
        <v>0.3284067</v>
      </c>
      <c r="R177">
        <v>0.53462739999999997</v>
      </c>
      <c r="S177">
        <v>0.16507340000000001</v>
      </c>
      <c r="T177">
        <v>0.5</v>
      </c>
      <c r="U177">
        <v>4.1957936</v>
      </c>
      <c r="V177">
        <v>1.0189815</v>
      </c>
      <c r="W177">
        <v>0.61110410000000004</v>
      </c>
      <c r="X177">
        <v>3.599129</v>
      </c>
      <c r="Y177">
        <v>1.6772678999999999</v>
      </c>
      <c r="Z177">
        <v>0.15719040000000001</v>
      </c>
      <c r="AA177">
        <v>0.58602650000000001</v>
      </c>
      <c r="AB177">
        <v>0.1212765</v>
      </c>
      <c r="AC177">
        <v>1.1854</v>
      </c>
      <c r="AD177">
        <v>0.76339999999999997</v>
      </c>
      <c r="AE177">
        <v>0.96479999999999999</v>
      </c>
      <c r="AF177">
        <v>0.8579</v>
      </c>
      <c r="AG177">
        <v>1.0616000000000001</v>
      </c>
      <c r="AH177">
        <v>0.47860000000000003</v>
      </c>
      <c r="AI177">
        <v>1.0961000000000001</v>
      </c>
      <c r="AJ177">
        <v>0.73470000000000002</v>
      </c>
      <c r="AK177" t="str">
        <f>VLOOKUP(D177,Ref!$C$2:$D$56,2,FALSE)&amp;"_"&amp;E177&amp;RIGHT(B177,4)</f>
        <v>NM_Doña Ana0025</v>
      </c>
    </row>
    <row r="178" spans="1:37" x14ac:dyDescent="0.25">
      <c r="A178" t="s">
        <v>36</v>
      </c>
      <c r="B178">
        <v>350171002</v>
      </c>
      <c r="C178" t="s">
        <v>37</v>
      </c>
      <c r="D178" t="s">
        <v>150</v>
      </c>
      <c r="E178" t="s">
        <v>154</v>
      </c>
      <c r="F178">
        <v>32.784444000000001</v>
      </c>
      <c r="G178">
        <v>-108.27166699999999</v>
      </c>
      <c r="H178">
        <v>41111</v>
      </c>
      <c r="I178">
        <v>10.3</v>
      </c>
      <c r="J178">
        <v>10.3</v>
      </c>
      <c r="K178">
        <v>0.5</v>
      </c>
      <c r="L178">
        <v>1.7852503</v>
      </c>
      <c r="M178">
        <v>0.29755569999999998</v>
      </c>
      <c r="N178">
        <v>0.49941150000000001</v>
      </c>
      <c r="O178">
        <v>5.3542608999999999</v>
      </c>
      <c r="P178">
        <v>1.3653010000000001</v>
      </c>
      <c r="Q178">
        <v>4.7729500000000001E-2</v>
      </c>
      <c r="R178">
        <v>0.48475550000000001</v>
      </c>
      <c r="S178">
        <v>1.5735800000000001E-2</v>
      </c>
      <c r="T178">
        <v>0.5</v>
      </c>
      <c r="U178">
        <v>1.7511699999999999</v>
      </c>
      <c r="V178">
        <v>0.29755569999999998</v>
      </c>
      <c r="W178">
        <v>0.496778</v>
      </c>
      <c r="X178">
        <v>5.3542608999999999</v>
      </c>
      <c r="Y178">
        <v>1.3590101999999999</v>
      </c>
      <c r="Z178">
        <v>4.6292199999999999E-2</v>
      </c>
      <c r="AA178">
        <v>0.48257369999999999</v>
      </c>
      <c r="AB178">
        <v>1.5735800000000001E-2</v>
      </c>
      <c r="AC178">
        <v>0.98089999999999999</v>
      </c>
      <c r="AD178">
        <v>1</v>
      </c>
      <c r="AE178">
        <v>0.99470000000000003</v>
      </c>
      <c r="AF178">
        <v>1</v>
      </c>
      <c r="AG178">
        <v>0.99539999999999995</v>
      </c>
      <c r="AH178">
        <v>0.96989999999999998</v>
      </c>
      <c r="AI178">
        <v>0.99550000000000005</v>
      </c>
      <c r="AJ178">
        <v>1</v>
      </c>
      <c r="AK178" t="str">
        <f>VLOOKUP(D178,Ref!$C$2:$D$56,2,FALSE)&amp;"_"&amp;E178&amp;RIGHT(B178,4)</f>
        <v>NM_Grant1002</v>
      </c>
    </row>
    <row r="179" spans="1:37" x14ac:dyDescent="0.25">
      <c r="A179" t="s">
        <v>36</v>
      </c>
      <c r="B179">
        <v>350431003</v>
      </c>
      <c r="C179" t="s">
        <v>37</v>
      </c>
      <c r="D179" t="s">
        <v>150</v>
      </c>
      <c r="E179" t="s">
        <v>155</v>
      </c>
      <c r="F179">
        <v>35.238056</v>
      </c>
      <c r="G179">
        <v>-106.649444</v>
      </c>
      <c r="H179">
        <v>62126</v>
      </c>
      <c r="I179">
        <v>9.6</v>
      </c>
      <c r="J179">
        <v>9.6</v>
      </c>
      <c r="K179">
        <v>0.5</v>
      </c>
      <c r="L179">
        <v>1.2609336</v>
      </c>
      <c r="M179">
        <v>0.87868889999999999</v>
      </c>
      <c r="N179">
        <v>0.44042579999999998</v>
      </c>
      <c r="O179">
        <v>4.9185895999999998</v>
      </c>
      <c r="P179">
        <v>1.0283628</v>
      </c>
      <c r="Q179">
        <v>0.2416421</v>
      </c>
      <c r="R179">
        <v>0.37773230000000002</v>
      </c>
      <c r="S179">
        <v>2.02904E-2</v>
      </c>
      <c r="T179">
        <v>0.5</v>
      </c>
      <c r="U179">
        <v>1.2344252</v>
      </c>
      <c r="V179">
        <v>0.87868889999999999</v>
      </c>
      <c r="W179">
        <v>0.43317169999999999</v>
      </c>
      <c r="X179">
        <v>4.9185895999999998</v>
      </c>
      <c r="Y179">
        <v>1.0094601999999999</v>
      </c>
      <c r="Z179">
        <v>0.23997479999999999</v>
      </c>
      <c r="AA179">
        <v>0.37067630000000001</v>
      </c>
      <c r="AB179">
        <v>2.02904E-2</v>
      </c>
      <c r="AC179">
        <v>0.97899999999999998</v>
      </c>
      <c r="AD179">
        <v>1</v>
      </c>
      <c r="AE179">
        <v>0.98350000000000004</v>
      </c>
      <c r="AF179">
        <v>1</v>
      </c>
      <c r="AG179">
        <v>0.98160000000000003</v>
      </c>
      <c r="AH179">
        <v>0.99309999999999998</v>
      </c>
      <c r="AI179">
        <v>0.98129999999999995</v>
      </c>
      <c r="AJ179">
        <v>1</v>
      </c>
      <c r="AK179" t="str">
        <f>VLOOKUP(D179,Ref!$C$2:$D$56,2,FALSE)&amp;"_"&amp;E179&amp;RIGHT(B179,4)</f>
        <v>NM_Sandoval1003</v>
      </c>
    </row>
    <row r="180" spans="1:37" x14ac:dyDescent="0.25">
      <c r="A180" t="s">
        <v>36</v>
      </c>
      <c r="B180">
        <v>350490020</v>
      </c>
      <c r="C180" t="s">
        <v>37</v>
      </c>
      <c r="D180" t="s">
        <v>150</v>
      </c>
      <c r="E180" t="s">
        <v>156</v>
      </c>
      <c r="F180">
        <v>35.671111000000003</v>
      </c>
      <c r="G180">
        <v>-105.953611</v>
      </c>
      <c r="H180">
        <v>66131</v>
      </c>
      <c r="I180">
        <v>8.4</v>
      </c>
      <c r="J180">
        <v>8.4</v>
      </c>
      <c r="K180">
        <v>0.5</v>
      </c>
      <c r="L180">
        <v>1.6970803000000001</v>
      </c>
      <c r="M180">
        <v>0.43776900000000002</v>
      </c>
      <c r="N180">
        <v>0.47359440000000003</v>
      </c>
      <c r="O180">
        <v>3.6309133</v>
      </c>
      <c r="P180">
        <v>1.0761851</v>
      </c>
      <c r="Q180">
        <v>0.29471069999999999</v>
      </c>
      <c r="R180">
        <v>0.36213990000000001</v>
      </c>
      <c r="S180">
        <v>5.3857000000000002E-3</v>
      </c>
      <c r="T180">
        <v>0.5</v>
      </c>
      <c r="U180">
        <v>1.6782775000000001</v>
      </c>
      <c r="V180">
        <v>0.43776900000000002</v>
      </c>
      <c r="W180">
        <v>0.46940549999999998</v>
      </c>
      <c r="X180">
        <v>3.6309133</v>
      </c>
      <c r="Y180">
        <v>1.0666399</v>
      </c>
      <c r="Z180">
        <v>0.29209800000000002</v>
      </c>
      <c r="AA180">
        <v>0.35889209999999999</v>
      </c>
      <c r="AB180">
        <v>5.3857000000000002E-3</v>
      </c>
      <c r="AC180">
        <v>0.9889</v>
      </c>
      <c r="AD180">
        <v>1</v>
      </c>
      <c r="AE180">
        <v>0.99119999999999997</v>
      </c>
      <c r="AF180">
        <v>1</v>
      </c>
      <c r="AG180">
        <v>0.99109999999999998</v>
      </c>
      <c r="AH180">
        <v>0.99109999999999998</v>
      </c>
      <c r="AI180">
        <v>0.99099999999999999</v>
      </c>
      <c r="AJ180">
        <v>1</v>
      </c>
      <c r="AK180" t="str">
        <f>VLOOKUP(D180,Ref!$C$2:$D$56,2,FALSE)&amp;"_"&amp;E180&amp;RIGHT(B180,4)</f>
        <v>NM_Santa Fe0020</v>
      </c>
    </row>
    <row r="181" spans="1:37" x14ac:dyDescent="0.25">
      <c r="A181" t="s">
        <v>36</v>
      </c>
      <c r="B181">
        <v>380070002</v>
      </c>
      <c r="C181" t="s">
        <v>37</v>
      </c>
      <c r="D181" t="s">
        <v>157</v>
      </c>
      <c r="E181" t="s">
        <v>158</v>
      </c>
      <c r="F181">
        <v>46.894300000000001</v>
      </c>
      <c r="G181">
        <v>-103.37853</v>
      </c>
      <c r="H181">
        <v>168158</v>
      </c>
      <c r="I181">
        <v>11.9</v>
      </c>
      <c r="J181">
        <v>11.6</v>
      </c>
      <c r="K181">
        <v>0.5</v>
      </c>
      <c r="L181">
        <v>0.74363500000000005</v>
      </c>
      <c r="M181">
        <v>0.32276959999999999</v>
      </c>
      <c r="N181">
        <v>1.5475112</v>
      </c>
      <c r="O181">
        <v>3.1397262000000001</v>
      </c>
      <c r="P181">
        <v>2.377589</v>
      </c>
      <c r="Q181">
        <v>2.3170457</v>
      </c>
      <c r="R181">
        <v>0.7949851</v>
      </c>
      <c r="S181">
        <v>0.15673799999999999</v>
      </c>
      <c r="T181">
        <v>0.5</v>
      </c>
      <c r="U181">
        <v>0.88823180000000002</v>
      </c>
      <c r="V181">
        <v>0.36201060000000002</v>
      </c>
      <c r="W181">
        <v>1.137526</v>
      </c>
      <c r="X181">
        <v>4.5503130000000001</v>
      </c>
      <c r="Y181">
        <v>2.0631127</v>
      </c>
      <c r="Z181">
        <v>1.3011773</v>
      </c>
      <c r="AA181">
        <v>0.70325760000000004</v>
      </c>
      <c r="AB181">
        <v>0.15673799999999999</v>
      </c>
      <c r="AC181">
        <v>1.1943999999999999</v>
      </c>
      <c r="AD181">
        <v>1.1215999999999999</v>
      </c>
      <c r="AE181">
        <v>0.73509999999999998</v>
      </c>
      <c r="AF181">
        <v>1.4493</v>
      </c>
      <c r="AG181">
        <v>0.86770000000000003</v>
      </c>
      <c r="AH181">
        <v>0.56159999999999999</v>
      </c>
      <c r="AI181">
        <v>0.88460000000000005</v>
      </c>
      <c r="AJ181">
        <v>1</v>
      </c>
      <c r="AK181" t="str">
        <f>VLOOKUP(D181,Ref!$C$2:$D$56,2,FALSE)&amp;"_"&amp;E181&amp;RIGHT(B181,4)</f>
        <v>ND_Billings0002</v>
      </c>
    </row>
    <row r="182" spans="1:37" x14ac:dyDescent="0.25">
      <c r="A182" t="s">
        <v>36</v>
      </c>
      <c r="B182">
        <v>380150003</v>
      </c>
      <c r="C182" t="s">
        <v>37</v>
      </c>
      <c r="D182" t="s">
        <v>157</v>
      </c>
      <c r="E182" t="s">
        <v>159</v>
      </c>
      <c r="F182">
        <v>46.825425000000003</v>
      </c>
      <c r="G182">
        <v>-100.76821</v>
      </c>
      <c r="H182">
        <v>166175</v>
      </c>
      <c r="I182">
        <v>15.9</v>
      </c>
      <c r="J182">
        <v>15.8</v>
      </c>
      <c r="K182">
        <v>0.5</v>
      </c>
      <c r="L182">
        <v>0.32538070000000002</v>
      </c>
      <c r="M182">
        <v>0.37891639999999999</v>
      </c>
      <c r="N182">
        <v>1.3588943</v>
      </c>
      <c r="O182">
        <v>8.4969281999999993</v>
      </c>
      <c r="P182">
        <v>2.1345557999999998</v>
      </c>
      <c r="Q182">
        <v>1.9730197</v>
      </c>
      <c r="R182">
        <v>0.81902699999999995</v>
      </c>
      <c r="S182">
        <v>2.1665E-3</v>
      </c>
      <c r="T182">
        <v>0.5</v>
      </c>
      <c r="U182">
        <v>0.27508149999999998</v>
      </c>
      <c r="V182">
        <v>0.38495950000000001</v>
      </c>
      <c r="W182">
        <v>1.540338</v>
      </c>
      <c r="X182">
        <v>7.5265794000000001</v>
      </c>
      <c r="Y182">
        <v>2.1425068</v>
      </c>
      <c r="Z182">
        <v>2.6099668</v>
      </c>
      <c r="AA182">
        <v>0.89408759999999998</v>
      </c>
      <c r="AB182">
        <v>3.4102E-3</v>
      </c>
      <c r="AC182">
        <v>0.84540000000000004</v>
      </c>
      <c r="AD182">
        <v>1.0159</v>
      </c>
      <c r="AE182">
        <v>1.1335</v>
      </c>
      <c r="AF182">
        <v>0.88580000000000003</v>
      </c>
      <c r="AG182">
        <v>1.0037</v>
      </c>
      <c r="AH182">
        <v>1.3228</v>
      </c>
      <c r="AI182">
        <v>1.0915999999999999</v>
      </c>
      <c r="AJ182">
        <v>1.5741000000000001</v>
      </c>
      <c r="AK182" t="str">
        <f>VLOOKUP(D182,Ref!$C$2:$D$56,2,FALSE)&amp;"_"&amp;E182&amp;RIGHT(B182,4)</f>
        <v>ND_Burleigh0003</v>
      </c>
    </row>
    <row r="183" spans="1:37" x14ac:dyDescent="0.25">
      <c r="A183" t="s">
        <v>36</v>
      </c>
      <c r="B183">
        <v>380171004</v>
      </c>
      <c r="C183" t="s">
        <v>37</v>
      </c>
      <c r="D183" t="s">
        <v>157</v>
      </c>
      <c r="E183" t="s">
        <v>129</v>
      </c>
      <c r="F183">
        <v>46.933754</v>
      </c>
      <c r="G183">
        <v>-96.855350000000001</v>
      </c>
      <c r="H183">
        <v>167199</v>
      </c>
      <c r="I183">
        <v>20.399999999999999</v>
      </c>
      <c r="J183">
        <v>19.8</v>
      </c>
      <c r="K183">
        <v>0.5</v>
      </c>
      <c r="L183">
        <v>2.3600819</v>
      </c>
      <c r="M183">
        <v>0.56161450000000002</v>
      </c>
      <c r="N183">
        <v>1.4473393999999999</v>
      </c>
      <c r="O183">
        <v>10.0201311</v>
      </c>
      <c r="P183">
        <v>2.6107697000000001</v>
      </c>
      <c r="Q183">
        <v>1.8225633999999999</v>
      </c>
      <c r="R183">
        <v>1.0845783</v>
      </c>
      <c r="S183">
        <v>5.95884E-2</v>
      </c>
      <c r="T183">
        <v>0.5</v>
      </c>
      <c r="U183">
        <v>1.8011482999999999</v>
      </c>
      <c r="V183">
        <v>0.56161450000000002</v>
      </c>
      <c r="W183">
        <v>1.4352024000000001</v>
      </c>
      <c r="X183">
        <v>10.0201311</v>
      </c>
      <c r="Y183">
        <v>2.6073225</v>
      </c>
      <c r="Z183">
        <v>1.7849313</v>
      </c>
      <c r="AA183">
        <v>1.0775296999999999</v>
      </c>
      <c r="AB183">
        <v>5.95884E-2</v>
      </c>
      <c r="AC183">
        <v>0.76319999999999999</v>
      </c>
      <c r="AD183">
        <v>1</v>
      </c>
      <c r="AE183">
        <v>0.99160000000000004</v>
      </c>
      <c r="AF183">
        <v>1</v>
      </c>
      <c r="AG183">
        <v>0.99870000000000003</v>
      </c>
      <c r="AH183">
        <v>0.97940000000000005</v>
      </c>
      <c r="AI183">
        <v>0.99350000000000005</v>
      </c>
      <c r="AJ183">
        <v>1</v>
      </c>
      <c r="AK183" t="str">
        <f>VLOOKUP(D183,Ref!$C$2:$D$56,2,FALSE)&amp;"_"&amp;E183&amp;RIGHT(B183,4)</f>
        <v>ND_Cass1004</v>
      </c>
    </row>
    <row r="184" spans="1:37" x14ac:dyDescent="0.25">
      <c r="A184" t="s">
        <v>36</v>
      </c>
      <c r="B184">
        <v>380570004</v>
      </c>
      <c r="C184" t="s">
        <v>37</v>
      </c>
      <c r="D184" t="s">
        <v>157</v>
      </c>
      <c r="E184" t="s">
        <v>160</v>
      </c>
      <c r="F184">
        <v>47.298611000000001</v>
      </c>
      <c r="G184">
        <v>-101.766944</v>
      </c>
      <c r="H184">
        <v>171168</v>
      </c>
      <c r="I184">
        <v>14.1</v>
      </c>
      <c r="J184">
        <v>13.9</v>
      </c>
      <c r="K184">
        <v>0.5</v>
      </c>
      <c r="L184">
        <v>0.6598792</v>
      </c>
      <c r="M184">
        <v>0.33233600000000002</v>
      </c>
      <c r="N184">
        <v>1.5547863</v>
      </c>
      <c r="O184">
        <v>5.3966789000000004</v>
      </c>
      <c r="P184">
        <v>2.1008760999999998</v>
      </c>
      <c r="Q184">
        <v>2.7080736000000001</v>
      </c>
      <c r="R184">
        <v>0.90084560000000002</v>
      </c>
      <c r="S184">
        <v>2.0798000000000001E-3</v>
      </c>
      <c r="T184">
        <v>0.5</v>
      </c>
      <c r="U184">
        <v>0.59489409999999998</v>
      </c>
      <c r="V184">
        <v>0.33233600000000002</v>
      </c>
      <c r="W184">
        <v>1.5276718</v>
      </c>
      <c r="X184">
        <v>5.3966789000000004</v>
      </c>
      <c r="Y184">
        <v>2.098357</v>
      </c>
      <c r="Z184">
        <v>2.6177532999999999</v>
      </c>
      <c r="AA184">
        <v>0.88552520000000001</v>
      </c>
      <c r="AB184">
        <v>2.0798000000000001E-3</v>
      </c>
      <c r="AC184">
        <v>0.90149999999999997</v>
      </c>
      <c r="AD184">
        <v>1</v>
      </c>
      <c r="AE184">
        <v>0.98260000000000003</v>
      </c>
      <c r="AF184">
        <v>1</v>
      </c>
      <c r="AG184">
        <v>0.99880000000000002</v>
      </c>
      <c r="AH184">
        <v>0.96660000000000001</v>
      </c>
      <c r="AI184">
        <v>0.98299999999999998</v>
      </c>
      <c r="AJ184">
        <v>1</v>
      </c>
      <c r="AK184" t="str">
        <f>VLOOKUP(D184,Ref!$C$2:$D$56,2,FALSE)&amp;"_"&amp;E184&amp;RIGHT(B184,4)</f>
        <v>ND_Mercer0004</v>
      </c>
    </row>
    <row r="185" spans="1:37" x14ac:dyDescent="0.25">
      <c r="A185" t="s">
        <v>36</v>
      </c>
      <c r="B185">
        <v>400159008</v>
      </c>
      <c r="C185" t="s">
        <v>37</v>
      </c>
      <c r="D185" t="s">
        <v>161</v>
      </c>
      <c r="E185" t="s">
        <v>162</v>
      </c>
      <c r="F185">
        <v>35.111944000000001</v>
      </c>
      <c r="G185">
        <v>-98.252778000000006</v>
      </c>
      <c r="H185">
        <v>57189</v>
      </c>
      <c r="I185">
        <v>-9</v>
      </c>
      <c r="J185">
        <v>-9</v>
      </c>
      <c r="K185">
        <v>0.5</v>
      </c>
      <c r="L185">
        <v>1.3642846</v>
      </c>
      <c r="M185">
        <v>0.57046490000000005</v>
      </c>
      <c r="N185">
        <v>2.0781445999999999</v>
      </c>
      <c r="O185">
        <v>13.000951799999999</v>
      </c>
      <c r="P185">
        <v>4.9194145000000002</v>
      </c>
      <c r="Q185">
        <v>1.5046158999999999</v>
      </c>
      <c r="R185">
        <v>1.7374721</v>
      </c>
      <c r="S185">
        <v>1.35414E-2</v>
      </c>
      <c r="T185">
        <v>0.5</v>
      </c>
      <c r="U185">
        <v>1.2802562</v>
      </c>
      <c r="V185">
        <v>0.57046490000000005</v>
      </c>
      <c r="W185">
        <v>2.0595344999999998</v>
      </c>
      <c r="X185">
        <v>13.000951799999999</v>
      </c>
      <c r="Y185">
        <v>4.8763065000000001</v>
      </c>
      <c r="Z185">
        <v>1.4881846000000001</v>
      </c>
      <c r="AA185">
        <v>1.7210745999999999</v>
      </c>
      <c r="AB185">
        <v>1.35414E-2</v>
      </c>
      <c r="AC185">
        <v>0.93840000000000001</v>
      </c>
      <c r="AD185">
        <v>1</v>
      </c>
      <c r="AE185">
        <v>0.99099999999999999</v>
      </c>
      <c r="AF185">
        <v>1</v>
      </c>
      <c r="AG185">
        <v>0.99119999999999997</v>
      </c>
      <c r="AH185">
        <v>0.98909999999999998</v>
      </c>
      <c r="AI185">
        <v>0.99060000000000004</v>
      </c>
      <c r="AJ185">
        <v>1</v>
      </c>
      <c r="AK185" t="str">
        <f>VLOOKUP(D185,Ref!$C$2:$D$56,2,FALSE)&amp;"_"&amp;E185&amp;RIGHT(B185,4)</f>
        <v>OK_Caddo9008</v>
      </c>
    </row>
    <row r="186" spans="1:37" x14ac:dyDescent="0.25">
      <c r="A186" t="s">
        <v>36</v>
      </c>
      <c r="B186">
        <v>400970186</v>
      </c>
      <c r="C186" t="s">
        <v>37</v>
      </c>
      <c r="D186" t="s">
        <v>161</v>
      </c>
      <c r="E186" t="s">
        <v>163</v>
      </c>
      <c r="F186">
        <v>36.304623999999997</v>
      </c>
      <c r="G186">
        <v>-95.310615999999996</v>
      </c>
      <c r="H186">
        <v>69211</v>
      </c>
      <c r="I186">
        <v>23.2</v>
      </c>
      <c r="J186">
        <v>23.2</v>
      </c>
      <c r="K186">
        <v>0.5</v>
      </c>
      <c r="L186">
        <v>1.1755925</v>
      </c>
      <c r="M186">
        <v>0.69282969999999999</v>
      </c>
      <c r="N186">
        <v>2.2084798999999999</v>
      </c>
      <c r="O186">
        <v>10.450390799999999</v>
      </c>
      <c r="P186">
        <v>4.8501219999999998</v>
      </c>
      <c r="Q186">
        <v>1.8457079999999999</v>
      </c>
      <c r="R186">
        <v>1.5462511999999999</v>
      </c>
      <c r="S186">
        <v>1.95169E-2</v>
      </c>
      <c r="T186">
        <v>0.5</v>
      </c>
      <c r="U186">
        <v>1.1541364999999999</v>
      </c>
      <c r="V186">
        <v>0.69282969999999999</v>
      </c>
      <c r="W186">
        <v>2.1996593</v>
      </c>
      <c r="X186">
        <v>10.450390799999999</v>
      </c>
      <c r="Y186">
        <v>4.8378190999999999</v>
      </c>
      <c r="Z186">
        <v>1.8300775</v>
      </c>
      <c r="AA186">
        <v>1.5423338</v>
      </c>
      <c r="AB186">
        <v>1.95169E-2</v>
      </c>
      <c r="AC186">
        <v>0.98170000000000002</v>
      </c>
      <c r="AD186">
        <v>1</v>
      </c>
      <c r="AE186">
        <v>0.996</v>
      </c>
      <c r="AF186">
        <v>1</v>
      </c>
      <c r="AG186">
        <v>0.99750000000000005</v>
      </c>
      <c r="AH186">
        <v>0.99150000000000005</v>
      </c>
      <c r="AI186">
        <v>0.99750000000000005</v>
      </c>
      <c r="AJ186">
        <v>1</v>
      </c>
      <c r="AK186" t="str">
        <f>VLOOKUP(D186,Ref!$C$2:$D$56,2,FALSE)&amp;"_"&amp;E186&amp;RIGHT(B186,4)</f>
        <v>OK_Mayes0186</v>
      </c>
    </row>
    <row r="187" spans="1:37" x14ac:dyDescent="0.25">
      <c r="A187" t="s">
        <v>36</v>
      </c>
      <c r="B187">
        <v>401010169</v>
      </c>
      <c r="C187" t="s">
        <v>37</v>
      </c>
      <c r="D187" t="s">
        <v>161</v>
      </c>
      <c r="E187" t="s">
        <v>164</v>
      </c>
      <c r="F187">
        <v>35.755273000000003</v>
      </c>
      <c r="G187">
        <v>-95.377668999999997</v>
      </c>
      <c r="H187">
        <v>63211</v>
      </c>
      <c r="I187">
        <v>24.4</v>
      </c>
      <c r="J187">
        <v>24.3</v>
      </c>
      <c r="K187">
        <v>0.5</v>
      </c>
      <c r="L187">
        <v>1.0721423999999999</v>
      </c>
      <c r="M187">
        <v>0.7025496</v>
      </c>
      <c r="N187">
        <v>2.2535745999999999</v>
      </c>
      <c r="O187">
        <v>11.357255</v>
      </c>
      <c r="P187">
        <v>5.1887884</v>
      </c>
      <c r="Q187">
        <v>1.6454574</v>
      </c>
      <c r="R187">
        <v>1.6914720999999999</v>
      </c>
      <c r="S187">
        <v>2.2095799999999999E-2</v>
      </c>
      <c r="T187">
        <v>0.5</v>
      </c>
      <c r="U187">
        <v>1.2390019999999999</v>
      </c>
      <c r="V187">
        <v>0.60134339999999997</v>
      </c>
      <c r="W187">
        <v>2.1169864999999999</v>
      </c>
      <c r="X187">
        <v>11.450284</v>
      </c>
      <c r="Y187">
        <v>5.5984138999999997</v>
      </c>
      <c r="Z187">
        <v>0.99423819999999996</v>
      </c>
      <c r="AA187">
        <v>1.8637713</v>
      </c>
      <c r="AB187">
        <v>2.37098E-2</v>
      </c>
      <c r="AC187">
        <v>1.1556</v>
      </c>
      <c r="AD187">
        <v>0.85589999999999999</v>
      </c>
      <c r="AE187">
        <v>0.93940000000000001</v>
      </c>
      <c r="AF187">
        <v>1.0082</v>
      </c>
      <c r="AG187">
        <v>1.0789</v>
      </c>
      <c r="AH187">
        <v>0.60419999999999996</v>
      </c>
      <c r="AI187">
        <v>1.1019000000000001</v>
      </c>
      <c r="AJ187">
        <v>1.073</v>
      </c>
      <c r="AK187" t="str">
        <f>VLOOKUP(D187,Ref!$C$2:$D$56,2,FALSE)&amp;"_"&amp;E187&amp;RIGHT(B187,4)</f>
        <v>OK_Muskogee0169</v>
      </c>
    </row>
    <row r="188" spans="1:37" x14ac:dyDescent="0.25">
      <c r="A188" t="s">
        <v>36</v>
      </c>
      <c r="B188">
        <v>401090035</v>
      </c>
      <c r="C188" t="s">
        <v>37</v>
      </c>
      <c r="D188" t="s">
        <v>161</v>
      </c>
      <c r="E188" t="s">
        <v>161</v>
      </c>
      <c r="F188">
        <v>35.472920000000002</v>
      </c>
      <c r="G188">
        <v>-97.527090000000001</v>
      </c>
      <c r="H188">
        <v>61195</v>
      </c>
      <c r="I188">
        <v>21.3</v>
      </c>
      <c r="J188">
        <v>21.2</v>
      </c>
      <c r="K188">
        <v>0.5</v>
      </c>
      <c r="L188">
        <v>0.93068010000000001</v>
      </c>
      <c r="M188">
        <v>0.63928839999999998</v>
      </c>
      <c r="N188">
        <v>2.2449241</v>
      </c>
      <c r="O188">
        <v>8.5162916000000006</v>
      </c>
      <c r="P188">
        <v>4.6213335999999998</v>
      </c>
      <c r="Q188">
        <v>2.3315356</v>
      </c>
      <c r="R188">
        <v>1.5790204000000001</v>
      </c>
      <c r="S188">
        <v>2.58146E-2</v>
      </c>
      <c r="T188">
        <v>0.5</v>
      </c>
      <c r="U188">
        <v>0.91119260000000002</v>
      </c>
      <c r="V188">
        <v>0.64527020000000002</v>
      </c>
      <c r="W188">
        <v>2.1244755</v>
      </c>
      <c r="X188">
        <v>8.8935365999999991</v>
      </c>
      <c r="Y188">
        <v>4.7812390000000002</v>
      </c>
      <c r="Z188">
        <v>1.7551152999999999</v>
      </c>
      <c r="AA188">
        <v>1.6381239999999999</v>
      </c>
      <c r="AB188">
        <v>2.3724800000000001E-2</v>
      </c>
      <c r="AC188">
        <v>0.97909999999999997</v>
      </c>
      <c r="AD188">
        <v>1.0094000000000001</v>
      </c>
      <c r="AE188">
        <v>0.94630000000000003</v>
      </c>
      <c r="AF188">
        <v>1.0443</v>
      </c>
      <c r="AG188">
        <v>1.0346</v>
      </c>
      <c r="AH188">
        <v>0.75280000000000002</v>
      </c>
      <c r="AI188">
        <v>1.0374000000000001</v>
      </c>
      <c r="AJ188">
        <v>0.91900000000000004</v>
      </c>
      <c r="AK188" t="str">
        <f>VLOOKUP(D188,Ref!$C$2:$D$56,2,FALSE)&amp;"_"&amp;E188&amp;RIGHT(B188,4)</f>
        <v>OK_Oklahoma0035</v>
      </c>
    </row>
    <row r="189" spans="1:37" x14ac:dyDescent="0.25">
      <c r="A189" t="s">
        <v>36</v>
      </c>
      <c r="B189">
        <v>401091037</v>
      </c>
      <c r="C189" t="s">
        <v>37</v>
      </c>
      <c r="D189" t="s">
        <v>161</v>
      </c>
      <c r="E189" t="s">
        <v>161</v>
      </c>
      <c r="F189">
        <v>35.614131</v>
      </c>
      <c r="G189">
        <v>-97.475082999999998</v>
      </c>
      <c r="H189">
        <v>62195</v>
      </c>
      <c r="I189">
        <v>22.2</v>
      </c>
      <c r="J189">
        <v>22.2</v>
      </c>
      <c r="K189">
        <v>0.5</v>
      </c>
      <c r="L189">
        <v>0.85912469999999996</v>
      </c>
      <c r="M189">
        <v>0.53330610000000001</v>
      </c>
      <c r="N189">
        <v>2.2503020999999999</v>
      </c>
      <c r="O189">
        <v>9.4383631000000001</v>
      </c>
      <c r="P189">
        <v>5.4773940999999997</v>
      </c>
      <c r="Q189">
        <v>1.1829685999999999</v>
      </c>
      <c r="R189">
        <v>2.0238120999999998</v>
      </c>
      <c r="S189">
        <v>1.2507000000000001E-2</v>
      </c>
      <c r="T189">
        <v>0.5</v>
      </c>
      <c r="U189">
        <v>0.84406760000000003</v>
      </c>
      <c r="V189">
        <v>0.53330610000000001</v>
      </c>
      <c r="W189">
        <v>2.2438539999999998</v>
      </c>
      <c r="X189">
        <v>9.4383631000000001</v>
      </c>
      <c r="Y189">
        <v>5.4660602000000003</v>
      </c>
      <c r="Z189">
        <v>1.1743330000000001</v>
      </c>
      <c r="AA189">
        <v>2.0187892999999999</v>
      </c>
      <c r="AB189">
        <v>1.2507000000000001E-2</v>
      </c>
      <c r="AC189">
        <v>0.98250000000000004</v>
      </c>
      <c r="AD189">
        <v>1</v>
      </c>
      <c r="AE189">
        <v>0.99709999999999999</v>
      </c>
      <c r="AF189">
        <v>1</v>
      </c>
      <c r="AG189">
        <v>0.99790000000000001</v>
      </c>
      <c r="AH189">
        <v>0.99270000000000003</v>
      </c>
      <c r="AI189">
        <v>0.99750000000000005</v>
      </c>
      <c r="AJ189">
        <v>1</v>
      </c>
      <c r="AK189" t="str">
        <f>VLOOKUP(D189,Ref!$C$2:$D$56,2,FALSE)&amp;"_"&amp;E189&amp;RIGHT(B189,4)</f>
        <v>OK_Oklahoma1037</v>
      </c>
    </row>
    <row r="190" spans="1:37" x14ac:dyDescent="0.25">
      <c r="A190" t="s">
        <v>36</v>
      </c>
      <c r="B190">
        <v>401159004</v>
      </c>
      <c r="C190" t="s">
        <v>37</v>
      </c>
      <c r="D190" t="s">
        <v>161</v>
      </c>
      <c r="E190" t="s">
        <v>165</v>
      </c>
      <c r="F190">
        <v>36.922221999999998</v>
      </c>
      <c r="G190">
        <v>-94.838888999999995</v>
      </c>
      <c r="H190">
        <v>74214</v>
      </c>
      <c r="I190">
        <v>23.1</v>
      </c>
      <c r="J190">
        <v>23.1</v>
      </c>
      <c r="K190">
        <v>0.5</v>
      </c>
      <c r="L190">
        <v>2.2350218000000002</v>
      </c>
      <c r="M190">
        <v>0.54963269999999997</v>
      </c>
      <c r="N190">
        <v>2.2024088000000002</v>
      </c>
      <c r="O190">
        <v>8.3323689000000005</v>
      </c>
      <c r="P190">
        <v>6.9878020000000003</v>
      </c>
      <c r="Q190">
        <v>0</v>
      </c>
      <c r="R190">
        <v>2.3493070999999999</v>
      </c>
      <c r="S190">
        <v>1.0127499999999999E-2</v>
      </c>
      <c r="T190">
        <v>0.5</v>
      </c>
      <c r="U190">
        <v>2.2184824999999999</v>
      </c>
      <c r="V190">
        <v>0.54963269999999997</v>
      </c>
      <c r="W190">
        <v>2.1975646000000002</v>
      </c>
      <c r="X190">
        <v>8.3323689000000005</v>
      </c>
      <c r="Y190">
        <v>6.9724292999999999</v>
      </c>
      <c r="Z190">
        <v>0</v>
      </c>
      <c r="AA190">
        <v>2.3441377000000001</v>
      </c>
      <c r="AB190">
        <v>1.0127499999999999E-2</v>
      </c>
      <c r="AC190">
        <v>0.99260000000000004</v>
      </c>
      <c r="AD190">
        <v>1</v>
      </c>
      <c r="AE190">
        <v>0.99780000000000002</v>
      </c>
      <c r="AF190">
        <v>1</v>
      </c>
      <c r="AG190">
        <v>0.99780000000000002</v>
      </c>
      <c r="AH190">
        <v>-9</v>
      </c>
      <c r="AI190">
        <v>0.99780000000000002</v>
      </c>
      <c r="AJ190">
        <v>1</v>
      </c>
      <c r="AK190" t="str">
        <f>VLOOKUP(D190,Ref!$C$2:$D$56,2,FALSE)&amp;"_"&amp;E190&amp;RIGHT(B190,4)</f>
        <v>OK_Ottawa9004</v>
      </c>
    </row>
    <row r="191" spans="1:37" x14ac:dyDescent="0.25">
      <c r="A191" t="s">
        <v>36</v>
      </c>
      <c r="B191">
        <v>401210415</v>
      </c>
      <c r="C191" t="s">
        <v>37</v>
      </c>
      <c r="D191" t="s">
        <v>161</v>
      </c>
      <c r="E191" t="s">
        <v>166</v>
      </c>
      <c r="F191">
        <v>34.906083000000002</v>
      </c>
      <c r="G191">
        <v>-95.794128000000001</v>
      </c>
      <c r="H191">
        <v>56208</v>
      </c>
      <c r="I191">
        <v>22.9</v>
      </c>
      <c r="J191">
        <v>22.8</v>
      </c>
      <c r="K191">
        <v>0.5</v>
      </c>
      <c r="L191">
        <v>1.3678600000000001</v>
      </c>
      <c r="M191">
        <v>0.57201139999999995</v>
      </c>
      <c r="N191">
        <v>1.9817102</v>
      </c>
      <c r="O191">
        <v>10.3471136</v>
      </c>
      <c r="P191">
        <v>5.7057723999999999</v>
      </c>
      <c r="Q191">
        <v>0.56324799999999997</v>
      </c>
      <c r="R191">
        <v>1.8669726</v>
      </c>
      <c r="S191">
        <v>1.7536199999999998E-2</v>
      </c>
      <c r="T191">
        <v>0.5</v>
      </c>
      <c r="U191">
        <v>1.3502784000000001</v>
      </c>
      <c r="V191">
        <v>0.57201139999999995</v>
      </c>
      <c r="W191">
        <v>1.9717633000000001</v>
      </c>
      <c r="X191">
        <v>10.3471136</v>
      </c>
      <c r="Y191">
        <v>5.6837378000000003</v>
      </c>
      <c r="Z191">
        <v>0.5532222</v>
      </c>
      <c r="AA191">
        <v>1.8594501000000001</v>
      </c>
      <c r="AB191">
        <v>1.7536199999999998E-2</v>
      </c>
      <c r="AC191">
        <v>0.98709999999999998</v>
      </c>
      <c r="AD191">
        <v>1</v>
      </c>
      <c r="AE191">
        <v>0.995</v>
      </c>
      <c r="AF191">
        <v>1</v>
      </c>
      <c r="AG191">
        <v>0.99609999999999999</v>
      </c>
      <c r="AH191">
        <v>0.98219999999999996</v>
      </c>
      <c r="AI191">
        <v>0.996</v>
      </c>
      <c r="AJ191">
        <v>1</v>
      </c>
      <c r="AK191" t="str">
        <f>VLOOKUP(D191,Ref!$C$2:$D$56,2,FALSE)&amp;"_"&amp;E191&amp;RIGHT(B191,4)</f>
        <v>OK_Pittsburg0415</v>
      </c>
    </row>
    <row r="192" spans="1:37" x14ac:dyDescent="0.25">
      <c r="A192" t="s">
        <v>36</v>
      </c>
      <c r="B192">
        <v>401359015</v>
      </c>
      <c r="C192" t="s">
        <v>37</v>
      </c>
      <c r="D192" t="s">
        <v>161</v>
      </c>
      <c r="E192" t="s">
        <v>167</v>
      </c>
      <c r="F192">
        <v>35.581173999999997</v>
      </c>
      <c r="G192">
        <v>-94.830059000000006</v>
      </c>
      <c r="H192">
        <v>62215</v>
      </c>
      <c r="I192">
        <v>25.2</v>
      </c>
      <c r="J192">
        <v>25.1</v>
      </c>
      <c r="K192">
        <v>0.5</v>
      </c>
      <c r="L192">
        <v>1.1579733000000001</v>
      </c>
      <c r="M192">
        <v>0.6636145</v>
      </c>
      <c r="N192">
        <v>2.1034752999999999</v>
      </c>
      <c r="O192">
        <v>12.7819948</v>
      </c>
      <c r="P192">
        <v>5.1384568000000002</v>
      </c>
      <c r="Q192">
        <v>1.1451958</v>
      </c>
      <c r="R192">
        <v>1.7298169000000001</v>
      </c>
      <c r="S192">
        <v>1.2805E-2</v>
      </c>
      <c r="T192">
        <v>0.5</v>
      </c>
      <c r="U192">
        <v>1.0960884</v>
      </c>
      <c r="V192">
        <v>0.6636145</v>
      </c>
      <c r="W192">
        <v>2.0927041000000002</v>
      </c>
      <c r="X192">
        <v>12.7819948</v>
      </c>
      <c r="Y192">
        <v>5.1165133000000003</v>
      </c>
      <c r="Z192">
        <v>1.13341</v>
      </c>
      <c r="AA192">
        <v>1.7226037999999999</v>
      </c>
      <c r="AB192">
        <v>1.2805E-2</v>
      </c>
      <c r="AC192">
        <v>0.9466</v>
      </c>
      <c r="AD192">
        <v>1</v>
      </c>
      <c r="AE192">
        <v>0.99490000000000001</v>
      </c>
      <c r="AF192">
        <v>1</v>
      </c>
      <c r="AG192">
        <v>0.99570000000000003</v>
      </c>
      <c r="AH192">
        <v>0.98970000000000002</v>
      </c>
      <c r="AI192">
        <v>0.99580000000000002</v>
      </c>
      <c r="AJ192">
        <v>1</v>
      </c>
      <c r="AK192" t="str">
        <f>VLOOKUP(D192,Ref!$C$2:$D$56,2,FALSE)&amp;"_"&amp;E192&amp;RIGHT(B192,4)</f>
        <v>OK_Sequoyah9015</v>
      </c>
    </row>
    <row r="193" spans="1:37" x14ac:dyDescent="0.25">
      <c r="A193" t="s">
        <v>36</v>
      </c>
      <c r="B193">
        <v>401430110</v>
      </c>
      <c r="C193" t="s">
        <v>37</v>
      </c>
      <c r="D193" t="s">
        <v>161</v>
      </c>
      <c r="E193" t="s">
        <v>168</v>
      </c>
      <c r="F193">
        <v>36.140039999999999</v>
      </c>
      <c r="G193">
        <v>-95.925381999999999</v>
      </c>
      <c r="H193">
        <v>67207</v>
      </c>
      <c r="I193">
        <v>24.8</v>
      </c>
      <c r="J193">
        <v>24.7</v>
      </c>
      <c r="K193">
        <v>0.5</v>
      </c>
      <c r="L193">
        <v>1.1435595999999999</v>
      </c>
      <c r="M193">
        <v>0.67035169999999999</v>
      </c>
      <c r="N193">
        <v>2.0572591</v>
      </c>
      <c r="O193">
        <v>12.1383572</v>
      </c>
      <c r="P193">
        <v>6.0745000999999998</v>
      </c>
      <c r="Q193">
        <v>0</v>
      </c>
      <c r="R193">
        <v>2.2256241000000001</v>
      </c>
      <c r="S193">
        <v>2.3681199999999999E-2</v>
      </c>
      <c r="T193">
        <v>0.5</v>
      </c>
      <c r="U193">
        <v>1.0844376</v>
      </c>
      <c r="V193">
        <v>0.67035169999999999</v>
      </c>
      <c r="W193">
        <v>2.0494420999999998</v>
      </c>
      <c r="X193">
        <v>12.1383572</v>
      </c>
      <c r="Y193">
        <v>6.0514174000000001</v>
      </c>
      <c r="Z193">
        <v>0</v>
      </c>
      <c r="AA193">
        <v>2.2171655000000001</v>
      </c>
      <c r="AB193">
        <v>2.3681199999999999E-2</v>
      </c>
      <c r="AC193">
        <v>0.94830000000000003</v>
      </c>
      <c r="AD193">
        <v>1</v>
      </c>
      <c r="AE193">
        <v>0.99619999999999997</v>
      </c>
      <c r="AF193">
        <v>1</v>
      </c>
      <c r="AG193">
        <v>0.99619999999999997</v>
      </c>
      <c r="AH193">
        <v>-9</v>
      </c>
      <c r="AI193">
        <v>0.99619999999999997</v>
      </c>
      <c r="AJ193">
        <v>1</v>
      </c>
      <c r="AK193" t="str">
        <f>VLOOKUP(D193,Ref!$C$2:$D$56,2,FALSE)&amp;"_"&amp;E193&amp;RIGHT(B193,4)</f>
        <v>OK_Tulsa0110</v>
      </c>
    </row>
    <row r="194" spans="1:37" x14ac:dyDescent="0.25">
      <c r="A194" t="s">
        <v>36</v>
      </c>
      <c r="B194">
        <v>401431127</v>
      </c>
      <c r="C194" t="s">
        <v>37</v>
      </c>
      <c r="D194" t="s">
        <v>161</v>
      </c>
      <c r="E194" t="s">
        <v>168</v>
      </c>
      <c r="F194">
        <v>36.204901999999997</v>
      </c>
      <c r="G194">
        <v>-95.976536999999993</v>
      </c>
      <c r="H194">
        <v>68206</v>
      </c>
      <c r="I194">
        <v>25.5</v>
      </c>
      <c r="J194">
        <v>25.5</v>
      </c>
      <c r="K194">
        <v>0.5</v>
      </c>
      <c r="L194">
        <v>1.5316346000000001</v>
      </c>
      <c r="M194">
        <v>0.74360910000000002</v>
      </c>
      <c r="N194">
        <v>2.2320864</v>
      </c>
      <c r="O194">
        <v>11.3471928</v>
      </c>
      <c r="P194">
        <v>6.5041585</v>
      </c>
      <c r="Q194">
        <v>0.45546599999999998</v>
      </c>
      <c r="R194">
        <v>2.2132676</v>
      </c>
      <c r="S194">
        <v>3.92536E-2</v>
      </c>
      <c r="T194">
        <v>0.5</v>
      </c>
      <c r="U194">
        <v>1.5148613</v>
      </c>
      <c r="V194">
        <v>0.74360910000000002</v>
      </c>
      <c r="W194">
        <v>2.2253040999999998</v>
      </c>
      <c r="X194">
        <v>11.3471928</v>
      </c>
      <c r="Y194">
        <v>6.4865560999999996</v>
      </c>
      <c r="Z194">
        <v>0.45200449999999998</v>
      </c>
      <c r="AA194">
        <v>2.2071125999999999</v>
      </c>
      <c r="AB194">
        <v>3.92536E-2</v>
      </c>
      <c r="AC194">
        <v>0.98899999999999999</v>
      </c>
      <c r="AD194">
        <v>1</v>
      </c>
      <c r="AE194">
        <v>0.997</v>
      </c>
      <c r="AF194">
        <v>1</v>
      </c>
      <c r="AG194">
        <v>0.99729999999999996</v>
      </c>
      <c r="AH194">
        <v>0.99239999999999995</v>
      </c>
      <c r="AI194">
        <v>0.99719999999999998</v>
      </c>
      <c r="AJ194">
        <v>1</v>
      </c>
      <c r="AK194" t="str">
        <f>VLOOKUP(D194,Ref!$C$2:$D$56,2,FALSE)&amp;"_"&amp;E194&amp;RIGHT(B194,4)</f>
        <v>OK_Tulsa1127</v>
      </c>
    </row>
    <row r="195" spans="1:37" x14ac:dyDescent="0.25">
      <c r="A195" t="s">
        <v>36</v>
      </c>
      <c r="B195">
        <v>410250002</v>
      </c>
      <c r="C195" t="s">
        <v>37</v>
      </c>
      <c r="D195" t="s">
        <v>169</v>
      </c>
      <c r="E195" t="s">
        <v>170</v>
      </c>
      <c r="F195">
        <v>43.586388999999997</v>
      </c>
      <c r="G195">
        <v>-119.05111100000001</v>
      </c>
      <c r="H195">
        <v>153052</v>
      </c>
      <c r="I195">
        <v>33</v>
      </c>
      <c r="J195">
        <v>32.9</v>
      </c>
      <c r="K195">
        <v>0.5</v>
      </c>
      <c r="L195">
        <v>1.0528245000000001</v>
      </c>
      <c r="M195">
        <v>1.6374344999999999</v>
      </c>
      <c r="N195">
        <v>0.67776150000000002</v>
      </c>
      <c r="O195">
        <v>26</v>
      </c>
      <c r="P195">
        <v>1.0446378000000001</v>
      </c>
      <c r="Q195">
        <v>1.5490508000000001</v>
      </c>
      <c r="R195">
        <v>0.46435019999999999</v>
      </c>
      <c r="S195">
        <v>7.3940800000000001E-2</v>
      </c>
      <c r="T195">
        <v>0.5</v>
      </c>
      <c r="U195">
        <v>1.0453494999999999</v>
      </c>
      <c r="V195">
        <v>1.6374344999999999</v>
      </c>
      <c r="W195">
        <v>0.6669081</v>
      </c>
      <c r="X195">
        <v>26</v>
      </c>
      <c r="Y195">
        <v>1.0317886999999999</v>
      </c>
      <c r="Z195">
        <v>1.5213227</v>
      </c>
      <c r="AA195">
        <v>0.45708110000000002</v>
      </c>
      <c r="AB195">
        <v>7.3940800000000001E-2</v>
      </c>
      <c r="AC195">
        <v>0.9929</v>
      </c>
      <c r="AD195">
        <v>1</v>
      </c>
      <c r="AE195">
        <v>0.98399999999999999</v>
      </c>
      <c r="AF195">
        <v>1</v>
      </c>
      <c r="AG195">
        <v>0.98770000000000002</v>
      </c>
      <c r="AH195">
        <v>0.98209999999999997</v>
      </c>
      <c r="AI195">
        <v>0.98429999999999995</v>
      </c>
      <c r="AJ195">
        <v>1</v>
      </c>
      <c r="AK195" t="str">
        <f>VLOOKUP(D195,Ref!$C$2:$D$56,2,FALSE)&amp;"_"&amp;E195&amp;RIGHT(B195,4)</f>
        <v>OR_Harney0002</v>
      </c>
    </row>
    <row r="196" spans="1:37" x14ac:dyDescent="0.25">
      <c r="A196" t="s">
        <v>36</v>
      </c>
      <c r="B196">
        <v>410290133</v>
      </c>
      <c r="C196" t="s">
        <v>37</v>
      </c>
      <c r="D196" t="s">
        <v>169</v>
      </c>
      <c r="E196" t="s">
        <v>132</v>
      </c>
      <c r="F196">
        <v>42.314078000000002</v>
      </c>
      <c r="G196">
        <v>-122.879244</v>
      </c>
      <c r="H196">
        <v>149024</v>
      </c>
      <c r="I196">
        <v>31.7</v>
      </c>
      <c r="J196">
        <v>31.6</v>
      </c>
      <c r="K196">
        <v>0.5</v>
      </c>
      <c r="L196">
        <v>1.6318899</v>
      </c>
      <c r="M196">
        <v>1.2180253999999999</v>
      </c>
      <c r="N196">
        <v>0.63115969999999999</v>
      </c>
      <c r="O196">
        <v>24.778877300000001</v>
      </c>
      <c r="P196">
        <v>1.0167524999999999</v>
      </c>
      <c r="Q196">
        <v>1.3447248000000001</v>
      </c>
      <c r="R196">
        <v>0.54209799999999997</v>
      </c>
      <c r="S196">
        <v>6.9807499999999995E-2</v>
      </c>
      <c r="T196">
        <v>0.5</v>
      </c>
      <c r="U196">
        <v>1.6301376000000001</v>
      </c>
      <c r="V196">
        <v>1.2180253999999999</v>
      </c>
      <c r="W196">
        <v>0.61853990000000003</v>
      </c>
      <c r="X196">
        <v>24.778877300000001</v>
      </c>
      <c r="Y196">
        <v>0.98892100000000005</v>
      </c>
      <c r="Z196">
        <v>1.3277688000000001</v>
      </c>
      <c r="AA196">
        <v>0.53004810000000002</v>
      </c>
      <c r="AB196">
        <v>6.9807499999999995E-2</v>
      </c>
      <c r="AC196">
        <v>0.99890000000000001</v>
      </c>
      <c r="AD196">
        <v>1</v>
      </c>
      <c r="AE196">
        <v>0.98</v>
      </c>
      <c r="AF196">
        <v>1</v>
      </c>
      <c r="AG196">
        <v>0.97260000000000002</v>
      </c>
      <c r="AH196">
        <v>0.98740000000000006</v>
      </c>
      <c r="AI196">
        <v>0.9778</v>
      </c>
      <c r="AJ196">
        <v>1</v>
      </c>
      <c r="AK196" t="str">
        <f>VLOOKUP(D196,Ref!$C$2:$D$56,2,FALSE)&amp;"_"&amp;E196&amp;RIGHT(B196,4)</f>
        <v>OR_Jackson0133</v>
      </c>
    </row>
    <row r="197" spans="1:37" x14ac:dyDescent="0.25">
      <c r="A197" t="s">
        <v>36</v>
      </c>
      <c r="B197">
        <v>410291001</v>
      </c>
      <c r="C197" t="s">
        <v>37</v>
      </c>
      <c r="D197" t="s">
        <v>169</v>
      </c>
      <c r="E197" t="s">
        <v>132</v>
      </c>
      <c r="F197">
        <v>42.536110999999998</v>
      </c>
      <c r="G197">
        <v>-122.875</v>
      </c>
      <c r="H197">
        <v>151025</v>
      </c>
      <c r="I197">
        <v>17.600000000000001</v>
      </c>
      <c r="J197">
        <v>17.5</v>
      </c>
      <c r="K197">
        <v>0.5</v>
      </c>
      <c r="L197">
        <v>0.72809199999999996</v>
      </c>
      <c r="M197">
        <v>1.0169032</v>
      </c>
      <c r="N197">
        <v>0.44814739999999997</v>
      </c>
      <c r="O197">
        <v>12.7653704</v>
      </c>
      <c r="P197">
        <v>0.65127120000000005</v>
      </c>
      <c r="Q197">
        <v>1.1275086000000001</v>
      </c>
      <c r="R197">
        <v>0.37806919999999999</v>
      </c>
      <c r="S197">
        <v>6.79704E-2</v>
      </c>
      <c r="T197">
        <v>0.5</v>
      </c>
      <c r="U197">
        <v>0.72742960000000001</v>
      </c>
      <c r="V197">
        <v>1.0169032</v>
      </c>
      <c r="W197">
        <v>0.4281296</v>
      </c>
      <c r="X197">
        <v>12.7653704</v>
      </c>
      <c r="Y197">
        <v>0.64109110000000002</v>
      </c>
      <c r="Z197">
        <v>1.0651979</v>
      </c>
      <c r="AA197">
        <v>0.3641761</v>
      </c>
      <c r="AB197">
        <v>6.79704E-2</v>
      </c>
      <c r="AC197">
        <v>0.99909999999999999</v>
      </c>
      <c r="AD197">
        <v>1</v>
      </c>
      <c r="AE197">
        <v>0.95530000000000004</v>
      </c>
      <c r="AF197">
        <v>1</v>
      </c>
      <c r="AG197">
        <v>0.98440000000000005</v>
      </c>
      <c r="AH197">
        <v>0.94469999999999998</v>
      </c>
      <c r="AI197">
        <v>0.96330000000000005</v>
      </c>
      <c r="AJ197">
        <v>1</v>
      </c>
      <c r="AK197" t="str">
        <f>VLOOKUP(D197,Ref!$C$2:$D$56,2,FALSE)&amp;"_"&amp;E197&amp;RIGHT(B197,4)</f>
        <v>OR_Jackson1001</v>
      </c>
    </row>
    <row r="198" spans="1:37" x14ac:dyDescent="0.25">
      <c r="A198" t="s">
        <v>36</v>
      </c>
      <c r="B198">
        <v>410330114</v>
      </c>
      <c r="C198" t="s">
        <v>37</v>
      </c>
      <c r="D198" t="s">
        <v>169</v>
      </c>
      <c r="E198" t="s">
        <v>171</v>
      </c>
      <c r="F198">
        <v>42.434139000000002</v>
      </c>
      <c r="G198">
        <v>-123.34848599999999</v>
      </c>
      <c r="H198">
        <v>151021</v>
      </c>
      <c r="I198">
        <v>29.1</v>
      </c>
      <c r="J198">
        <v>29.1</v>
      </c>
      <c r="K198">
        <v>0.5</v>
      </c>
      <c r="L198">
        <v>0.85945669999999996</v>
      </c>
      <c r="M198">
        <v>1.4133899000000001</v>
      </c>
      <c r="N198">
        <v>0.52604700000000004</v>
      </c>
      <c r="O198">
        <v>22.946666700000002</v>
      </c>
      <c r="P198">
        <v>0.95573960000000002</v>
      </c>
      <c r="Q198">
        <v>1.3067789000000001</v>
      </c>
      <c r="R198">
        <v>0.47920010000000002</v>
      </c>
      <c r="S198">
        <v>0.1960556</v>
      </c>
      <c r="T198">
        <v>0.5</v>
      </c>
      <c r="U198">
        <v>0.85901450000000001</v>
      </c>
      <c r="V198">
        <v>1.4133899000000001</v>
      </c>
      <c r="W198">
        <v>0.51843260000000002</v>
      </c>
      <c r="X198">
        <v>22.946666700000002</v>
      </c>
      <c r="Y198">
        <v>0.93775419999999998</v>
      </c>
      <c r="Z198">
        <v>1.2900701999999999</v>
      </c>
      <c r="AA198">
        <v>0.47129090000000001</v>
      </c>
      <c r="AB198">
        <v>0.1960556</v>
      </c>
      <c r="AC198">
        <v>0.99950000000000006</v>
      </c>
      <c r="AD198">
        <v>1</v>
      </c>
      <c r="AE198">
        <v>0.98550000000000004</v>
      </c>
      <c r="AF198">
        <v>1</v>
      </c>
      <c r="AG198">
        <v>0.98119999999999996</v>
      </c>
      <c r="AH198">
        <v>0.98719999999999997</v>
      </c>
      <c r="AI198">
        <v>0.98350000000000004</v>
      </c>
      <c r="AJ198">
        <v>1</v>
      </c>
      <c r="AK198" t="str">
        <f>VLOOKUP(D198,Ref!$C$2:$D$56,2,FALSE)&amp;"_"&amp;E198&amp;RIGHT(B198,4)</f>
        <v>OR_Josephine0114</v>
      </c>
    </row>
    <row r="199" spans="1:37" x14ac:dyDescent="0.25">
      <c r="A199" t="s">
        <v>36</v>
      </c>
      <c r="B199">
        <v>410350004</v>
      </c>
      <c r="C199" t="s">
        <v>37</v>
      </c>
      <c r="D199" t="s">
        <v>169</v>
      </c>
      <c r="E199" t="s">
        <v>172</v>
      </c>
      <c r="F199">
        <v>42.188889000000003</v>
      </c>
      <c r="G199">
        <v>-121.7225</v>
      </c>
      <c r="H199">
        <v>146032</v>
      </c>
      <c r="I199">
        <v>46</v>
      </c>
      <c r="J199">
        <v>45.9</v>
      </c>
      <c r="K199">
        <v>0.5</v>
      </c>
      <c r="L199">
        <v>0.91813500000000003</v>
      </c>
      <c r="M199">
        <v>4.3546300000000002</v>
      </c>
      <c r="N199">
        <v>0.58843449999999997</v>
      </c>
      <c r="O199">
        <v>36.444442700000003</v>
      </c>
      <c r="P199">
        <v>0.81884659999999998</v>
      </c>
      <c r="Q199">
        <v>1.6671351000000001</v>
      </c>
      <c r="R199">
        <v>0.53620820000000002</v>
      </c>
      <c r="S199">
        <v>0.2277217</v>
      </c>
      <c r="T199">
        <v>0.5</v>
      </c>
      <c r="U199">
        <v>0.9168944</v>
      </c>
      <c r="V199">
        <v>4.3546300000000002</v>
      </c>
      <c r="W199">
        <v>0.57728049999999997</v>
      </c>
      <c r="X199">
        <v>36.444442700000003</v>
      </c>
      <c r="Y199">
        <v>0.81266349999999998</v>
      </c>
      <c r="Z199">
        <v>1.6313692</v>
      </c>
      <c r="AA199">
        <v>0.52859129999999999</v>
      </c>
      <c r="AB199">
        <v>0.2277217</v>
      </c>
      <c r="AC199">
        <v>0.99860000000000004</v>
      </c>
      <c r="AD199">
        <v>1</v>
      </c>
      <c r="AE199">
        <v>0.98099999999999998</v>
      </c>
      <c r="AF199">
        <v>1</v>
      </c>
      <c r="AG199">
        <v>0.99239999999999995</v>
      </c>
      <c r="AH199">
        <v>0.97850000000000004</v>
      </c>
      <c r="AI199">
        <v>0.98580000000000001</v>
      </c>
      <c r="AJ199">
        <v>1</v>
      </c>
      <c r="AK199" t="str">
        <f>VLOOKUP(D199,Ref!$C$2:$D$56,2,FALSE)&amp;"_"&amp;E199&amp;RIGHT(B199,4)</f>
        <v>OR_Klamath0004</v>
      </c>
    </row>
    <row r="200" spans="1:37" x14ac:dyDescent="0.25">
      <c r="A200" t="s">
        <v>36</v>
      </c>
      <c r="B200">
        <v>410390058</v>
      </c>
      <c r="C200" t="s">
        <v>37</v>
      </c>
      <c r="D200" t="s">
        <v>169</v>
      </c>
      <c r="E200" t="s">
        <v>173</v>
      </c>
      <c r="F200">
        <v>44.066304000000002</v>
      </c>
      <c r="G200">
        <v>-123.139831</v>
      </c>
      <c r="H200">
        <v>165027</v>
      </c>
      <c r="I200">
        <v>27</v>
      </c>
      <c r="J200">
        <v>27</v>
      </c>
      <c r="K200">
        <v>0.5</v>
      </c>
      <c r="L200">
        <v>0.74985829999999998</v>
      </c>
      <c r="M200">
        <v>1.318025</v>
      </c>
      <c r="N200">
        <v>0.73774260000000003</v>
      </c>
      <c r="O200">
        <v>20.038385399999999</v>
      </c>
      <c r="P200">
        <v>1.2904253999999999</v>
      </c>
      <c r="Q200">
        <v>1.7484968000000001</v>
      </c>
      <c r="R200">
        <v>0.59810839999999998</v>
      </c>
      <c r="S200">
        <v>8.5627200000000001E-2</v>
      </c>
      <c r="T200">
        <v>0.5</v>
      </c>
      <c r="U200">
        <v>0.74919690000000005</v>
      </c>
      <c r="V200">
        <v>1.318025</v>
      </c>
      <c r="W200">
        <v>0.72948029999999997</v>
      </c>
      <c r="X200">
        <v>20.038385399999999</v>
      </c>
      <c r="Y200">
        <v>1.258494</v>
      </c>
      <c r="Z200">
        <v>1.7391483999999999</v>
      </c>
      <c r="AA200">
        <v>0.58890399999999998</v>
      </c>
      <c r="AB200">
        <v>8.5627200000000001E-2</v>
      </c>
      <c r="AC200">
        <v>0.99909999999999999</v>
      </c>
      <c r="AD200">
        <v>1</v>
      </c>
      <c r="AE200">
        <v>0.98880000000000001</v>
      </c>
      <c r="AF200">
        <v>1</v>
      </c>
      <c r="AG200">
        <v>0.97529999999999994</v>
      </c>
      <c r="AH200">
        <v>0.99470000000000003</v>
      </c>
      <c r="AI200">
        <v>0.98460000000000003</v>
      </c>
      <c r="AJ200">
        <v>1</v>
      </c>
      <c r="AK200" t="str">
        <f>VLOOKUP(D200,Ref!$C$2:$D$56,2,FALSE)&amp;"_"&amp;E200&amp;RIGHT(B200,4)</f>
        <v>OR_Lane0058</v>
      </c>
    </row>
    <row r="201" spans="1:37" x14ac:dyDescent="0.25">
      <c r="A201" t="s">
        <v>36</v>
      </c>
      <c r="B201">
        <v>410390060</v>
      </c>
      <c r="C201" t="s">
        <v>37</v>
      </c>
      <c r="D201" t="s">
        <v>169</v>
      </c>
      <c r="E201" t="s">
        <v>173</v>
      </c>
      <c r="F201">
        <v>44.026311999999997</v>
      </c>
      <c r="G201">
        <v>-123.083737</v>
      </c>
      <c r="H201">
        <v>164027</v>
      </c>
      <c r="I201">
        <v>30.9</v>
      </c>
      <c r="J201">
        <v>30.8</v>
      </c>
      <c r="K201">
        <v>0.5</v>
      </c>
      <c r="L201">
        <v>0.79033770000000003</v>
      </c>
      <c r="M201">
        <v>1.2778311</v>
      </c>
      <c r="N201">
        <v>1.0510904000000001</v>
      </c>
      <c r="O201">
        <v>22.154159499999999</v>
      </c>
      <c r="P201">
        <v>1.3373185000000001</v>
      </c>
      <c r="Q201">
        <v>2.9169996</v>
      </c>
      <c r="R201">
        <v>0.85268189999999999</v>
      </c>
      <c r="S201">
        <v>9.7356300000000007E-2</v>
      </c>
      <c r="T201">
        <v>0.5</v>
      </c>
      <c r="U201">
        <v>0.79011339999999997</v>
      </c>
      <c r="V201">
        <v>1.2778311</v>
      </c>
      <c r="W201">
        <v>1.0402452</v>
      </c>
      <c r="X201">
        <v>22.154159499999999</v>
      </c>
      <c r="Y201">
        <v>1.2953212000000001</v>
      </c>
      <c r="Z201">
        <v>2.9016291999999999</v>
      </c>
      <c r="AA201">
        <v>0.83943840000000003</v>
      </c>
      <c r="AB201">
        <v>9.7356300000000007E-2</v>
      </c>
      <c r="AC201">
        <v>0.99970000000000003</v>
      </c>
      <c r="AD201">
        <v>1</v>
      </c>
      <c r="AE201">
        <v>0.98970000000000002</v>
      </c>
      <c r="AF201">
        <v>1</v>
      </c>
      <c r="AG201">
        <v>0.96860000000000002</v>
      </c>
      <c r="AH201">
        <v>0.99470000000000003</v>
      </c>
      <c r="AI201">
        <v>0.98450000000000004</v>
      </c>
      <c r="AJ201">
        <v>1</v>
      </c>
      <c r="AK201" t="str">
        <f>VLOOKUP(D201,Ref!$C$2:$D$56,2,FALSE)&amp;"_"&amp;E201&amp;RIGHT(B201,4)</f>
        <v>OR_Lane0060</v>
      </c>
    </row>
    <row r="202" spans="1:37" x14ac:dyDescent="0.25">
      <c r="A202" t="s">
        <v>36</v>
      </c>
      <c r="B202">
        <v>410391009</v>
      </c>
      <c r="C202" t="s">
        <v>37</v>
      </c>
      <c r="D202" t="s">
        <v>169</v>
      </c>
      <c r="E202" t="s">
        <v>173</v>
      </c>
      <c r="F202">
        <v>44.046695999999997</v>
      </c>
      <c r="G202">
        <v>-123.01770399999999</v>
      </c>
      <c r="H202">
        <v>164028</v>
      </c>
      <c r="I202">
        <v>20.6</v>
      </c>
      <c r="J202">
        <v>20.5</v>
      </c>
      <c r="K202">
        <v>0.5</v>
      </c>
      <c r="L202">
        <v>0.55532959999999998</v>
      </c>
      <c r="M202">
        <v>0.75439140000000005</v>
      </c>
      <c r="N202">
        <v>0.54106149999999997</v>
      </c>
      <c r="O202">
        <v>15.6301956</v>
      </c>
      <c r="P202">
        <v>0.78999050000000004</v>
      </c>
      <c r="Q202">
        <v>1.3628069</v>
      </c>
      <c r="R202">
        <v>0.44867970000000001</v>
      </c>
      <c r="S202">
        <v>5.0875900000000002E-2</v>
      </c>
      <c r="T202">
        <v>0.5</v>
      </c>
      <c r="U202">
        <v>0.55494710000000003</v>
      </c>
      <c r="V202">
        <v>0.75439140000000005</v>
      </c>
      <c r="W202">
        <v>0.53324229999999995</v>
      </c>
      <c r="X202">
        <v>15.6301956</v>
      </c>
      <c r="Y202">
        <v>0.76396540000000002</v>
      </c>
      <c r="Z202">
        <v>1.3535550999999999</v>
      </c>
      <c r="AA202">
        <v>0.43990069999999998</v>
      </c>
      <c r="AB202">
        <v>5.0875900000000002E-2</v>
      </c>
      <c r="AC202">
        <v>0.99929999999999997</v>
      </c>
      <c r="AD202">
        <v>1</v>
      </c>
      <c r="AE202">
        <v>0.98550000000000004</v>
      </c>
      <c r="AF202">
        <v>1</v>
      </c>
      <c r="AG202">
        <v>0.96709999999999996</v>
      </c>
      <c r="AH202">
        <v>0.99319999999999997</v>
      </c>
      <c r="AI202">
        <v>0.98040000000000005</v>
      </c>
      <c r="AJ202">
        <v>1</v>
      </c>
      <c r="AK202" t="str">
        <f>VLOOKUP(D202,Ref!$C$2:$D$56,2,FALSE)&amp;"_"&amp;E202&amp;RIGHT(B202,4)</f>
        <v>OR_Lane1009</v>
      </c>
    </row>
    <row r="203" spans="1:37" x14ac:dyDescent="0.25">
      <c r="A203" t="s">
        <v>36</v>
      </c>
      <c r="B203">
        <v>410399004</v>
      </c>
      <c r="C203" t="s">
        <v>37</v>
      </c>
      <c r="D203" t="s">
        <v>169</v>
      </c>
      <c r="E203" t="s">
        <v>173</v>
      </c>
      <c r="F203">
        <v>43.799570000000003</v>
      </c>
      <c r="G203">
        <v>-123.05349</v>
      </c>
      <c r="H203">
        <v>162027</v>
      </c>
      <c r="I203">
        <v>23.2</v>
      </c>
      <c r="J203">
        <v>23.1</v>
      </c>
      <c r="K203">
        <v>0.5</v>
      </c>
      <c r="L203">
        <v>0.69006279999999998</v>
      </c>
      <c r="M203">
        <v>1.5186099</v>
      </c>
      <c r="N203">
        <v>0.6906582</v>
      </c>
      <c r="O203">
        <v>16.0542221</v>
      </c>
      <c r="P203">
        <v>1.0250337</v>
      </c>
      <c r="Q203">
        <v>1.9489536999999999</v>
      </c>
      <c r="R203">
        <v>0.65653989999999995</v>
      </c>
      <c r="S203">
        <v>0.11591799999999999</v>
      </c>
      <c r="T203">
        <v>0.5</v>
      </c>
      <c r="U203">
        <v>0.68977089999999996</v>
      </c>
      <c r="V203">
        <v>1.5186099</v>
      </c>
      <c r="W203">
        <v>0.68271009999999999</v>
      </c>
      <c r="X203">
        <v>16.0542221</v>
      </c>
      <c r="Y203">
        <v>0.99405379999999999</v>
      </c>
      <c r="Z203">
        <v>1.9344711000000001</v>
      </c>
      <c r="AA203">
        <v>0.64395550000000001</v>
      </c>
      <c r="AB203">
        <v>0.11591799999999999</v>
      </c>
      <c r="AC203">
        <v>0.99960000000000004</v>
      </c>
      <c r="AD203">
        <v>1</v>
      </c>
      <c r="AE203">
        <v>0.98850000000000005</v>
      </c>
      <c r="AF203">
        <v>1</v>
      </c>
      <c r="AG203">
        <v>0.9698</v>
      </c>
      <c r="AH203">
        <v>0.99260000000000004</v>
      </c>
      <c r="AI203">
        <v>0.98080000000000001</v>
      </c>
      <c r="AJ203">
        <v>1</v>
      </c>
      <c r="AK203" t="str">
        <f>VLOOKUP(D203,Ref!$C$2:$D$56,2,FALSE)&amp;"_"&amp;E203&amp;RIGHT(B203,4)</f>
        <v>OR_Lane9004</v>
      </c>
    </row>
    <row r="204" spans="1:37" x14ac:dyDescent="0.25">
      <c r="A204" t="s">
        <v>36</v>
      </c>
      <c r="B204">
        <v>410510080</v>
      </c>
      <c r="C204" t="s">
        <v>37</v>
      </c>
      <c r="D204" t="s">
        <v>169</v>
      </c>
      <c r="E204" t="s">
        <v>174</v>
      </c>
      <c r="F204">
        <v>45.496473999999999</v>
      </c>
      <c r="G204">
        <v>-122.60341099999999</v>
      </c>
      <c r="H204">
        <v>177034</v>
      </c>
      <c r="I204">
        <v>26.1</v>
      </c>
      <c r="J204">
        <v>26.1</v>
      </c>
      <c r="K204">
        <v>0.5</v>
      </c>
      <c r="L204">
        <v>0.55220919999999996</v>
      </c>
      <c r="M204">
        <v>2.3139677000000001</v>
      </c>
      <c r="N204">
        <v>0.75669339999999996</v>
      </c>
      <c r="O204">
        <v>19.067451500000001</v>
      </c>
      <c r="P204">
        <v>1.1895772</v>
      </c>
      <c r="Q204">
        <v>1.1910464000000001</v>
      </c>
      <c r="R204">
        <v>0.40140940000000003</v>
      </c>
      <c r="S204">
        <v>0.19431090000000001</v>
      </c>
      <c r="T204">
        <v>0.5</v>
      </c>
      <c r="U204">
        <v>0.55168870000000003</v>
      </c>
      <c r="V204">
        <v>2.3139677000000001</v>
      </c>
      <c r="W204">
        <v>0.74378560000000005</v>
      </c>
      <c r="X204">
        <v>19.067451500000001</v>
      </c>
      <c r="Y204">
        <v>1.1609316999999999</v>
      </c>
      <c r="Z204">
        <v>1.1806315000000001</v>
      </c>
      <c r="AA204">
        <v>0.39360719999999999</v>
      </c>
      <c r="AB204">
        <v>0.19431090000000001</v>
      </c>
      <c r="AC204">
        <v>0.99909999999999999</v>
      </c>
      <c r="AD204">
        <v>1</v>
      </c>
      <c r="AE204">
        <v>0.9829</v>
      </c>
      <c r="AF204">
        <v>1</v>
      </c>
      <c r="AG204">
        <v>0.97589999999999999</v>
      </c>
      <c r="AH204">
        <v>0.99129999999999996</v>
      </c>
      <c r="AI204">
        <v>0.98060000000000003</v>
      </c>
      <c r="AJ204">
        <v>1</v>
      </c>
      <c r="AK204" t="str">
        <f>VLOOKUP(D204,Ref!$C$2:$D$56,2,FALSE)&amp;"_"&amp;E204&amp;RIGHT(B204,4)</f>
        <v>OR_Multnomah0080</v>
      </c>
    </row>
    <row r="205" spans="1:37" x14ac:dyDescent="0.25">
      <c r="A205" t="s">
        <v>36</v>
      </c>
      <c r="B205">
        <v>410510246</v>
      </c>
      <c r="C205" t="s">
        <v>37</v>
      </c>
      <c r="D205" t="s">
        <v>169</v>
      </c>
      <c r="E205" t="s">
        <v>174</v>
      </c>
      <c r="F205">
        <v>45.561301</v>
      </c>
      <c r="G205">
        <v>-122.67878399999999</v>
      </c>
      <c r="H205">
        <v>177034</v>
      </c>
      <c r="I205">
        <v>20.9</v>
      </c>
      <c r="J205">
        <v>20.7</v>
      </c>
      <c r="K205">
        <v>0.5</v>
      </c>
      <c r="L205">
        <v>0.73675469999999998</v>
      </c>
      <c r="M205">
        <v>2.0660159999999999</v>
      </c>
      <c r="N205">
        <v>1.3477338999999999</v>
      </c>
      <c r="O205">
        <v>11.3791656</v>
      </c>
      <c r="P205">
        <v>2.4378548000000002</v>
      </c>
      <c r="Q205">
        <v>1.5238585</v>
      </c>
      <c r="R205">
        <v>0.75348570000000004</v>
      </c>
      <c r="S205">
        <v>0.16624159999999999</v>
      </c>
      <c r="T205">
        <v>0.5</v>
      </c>
      <c r="U205">
        <v>0.73618380000000005</v>
      </c>
      <c r="V205">
        <v>2.0660159999999999</v>
      </c>
      <c r="W205">
        <v>1.3222141999999999</v>
      </c>
      <c r="X205">
        <v>11.3791656</v>
      </c>
      <c r="Y205">
        <v>2.3794016999999998</v>
      </c>
      <c r="Z205">
        <v>1.5107227999999999</v>
      </c>
      <c r="AA205">
        <v>0.73572459999999995</v>
      </c>
      <c r="AB205">
        <v>0.16624159999999999</v>
      </c>
      <c r="AC205">
        <v>0.99919999999999998</v>
      </c>
      <c r="AD205">
        <v>1</v>
      </c>
      <c r="AE205">
        <v>0.98109999999999997</v>
      </c>
      <c r="AF205">
        <v>1</v>
      </c>
      <c r="AG205">
        <v>0.97599999999999998</v>
      </c>
      <c r="AH205">
        <v>0.99139999999999995</v>
      </c>
      <c r="AI205">
        <v>0.97640000000000005</v>
      </c>
      <c r="AJ205">
        <v>1</v>
      </c>
      <c r="AK205" t="str">
        <f>VLOOKUP(D205,Ref!$C$2:$D$56,2,FALSE)&amp;"_"&amp;E205&amp;RIGHT(B205,4)</f>
        <v>OR_Multnomah0246</v>
      </c>
    </row>
    <row r="206" spans="1:37" x14ac:dyDescent="0.25">
      <c r="A206" t="s">
        <v>36</v>
      </c>
      <c r="B206">
        <v>410590121</v>
      </c>
      <c r="C206" t="s">
        <v>37</v>
      </c>
      <c r="D206" t="s">
        <v>169</v>
      </c>
      <c r="E206" t="s">
        <v>175</v>
      </c>
      <c r="F206">
        <v>45.651944</v>
      </c>
      <c r="G206">
        <v>-118.818611</v>
      </c>
      <c r="H206">
        <v>172058</v>
      </c>
      <c r="I206">
        <v>24</v>
      </c>
      <c r="J206">
        <v>23.9</v>
      </c>
      <c r="K206">
        <v>0.5</v>
      </c>
      <c r="L206">
        <v>0.46220739999999999</v>
      </c>
      <c r="M206">
        <v>0.83529569999999997</v>
      </c>
      <c r="N206">
        <v>0.66982989999999998</v>
      </c>
      <c r="O206">
        <v>18.569904300000001</v>
      </c>
      <c r="P206">
        <v>0.52402649999999995</v>
      </c>
      <c r="Q206">
        <v>1.9488785</v>
      </c>
      <c r="R206">
        <v>0.45388840000000003</v>
      </c>
      <c r="S206">
        <v>3.59668E-2</v>
      </c>
      <c r="T206">
        <v>0.5</v>
      </c>
      <c r="U206">
        <v>0.45092949999999998</v>
      </c>
      <c r="V206">
        <v>0.83529569999999997</v>
      </c>
      <c r="W206">
        <v>0.66486670000000003</v>
      </c>
      <c r="X206">
        <v>18.569904300000001</v>
      </c>
      <c r="Y206">
        <v>0.51983429999999997</v>
      </c>
      <c r="Z206">
        <v>1.9346516</v>
      </c>
      <c r="AA206">
        <v>0.45050699999999999</v>
      </c>
      <c r="AB206">
        <v>3.59668E-2</v>
      </c>
      <c r="AC206">
        <v>0.97560000000000002</v>
      </c>
      <c r="AD206">
        <v>1</v>
      </c>
      <c r="AE206">
        <v>0.99260000000000004</v>
      </c>
      <c r="AF206">
        <v>1</v>
      </c>
      <c r="AG206">
        <v>0.99199999999999999</v>
      </c>
      <c r="AH206">
        <v>0.99270000000000003</v>
      </c>
      <c r="AI206">
        <v>0.99260000000000004</v>
      </c>
      <c r="AJ206">
        <v>1</v>
      </c>
      <c r="AK206" t="str">
        <f>VLOOKUP(D206,Ref!$C$2:$D$56,2,FALSE)&amp;"_"&amp;E206&amp;RIGHT(B206,4)</f>
        <v>OR_Umatilla0121</v>
      </c>
    </row>
    <row r="207" spans="1:37" x14ac:dyDescent="0.25">
      <c r="A207" t="s">
        <v>36</v>
      </c>
      <c r="B207">
        <v>410610119</v>
      </c>
      <c r="C207" t="s">
        <v>37</v>
      </c>
      <c r="D207" t="s">
        <v>169</v>
      </c>
      <c r="E207" t="s">
        <v>176</v>
      </c>
      <c r="F207">
        <v>45.338971999999998</v>
      </c>
      <c r="G207">
        <v>-118.094497</v>
      </c>
      <c r="H207">
        <v>168062</v>
      </c>
      <c r="I207">
        <v>18.5</v>
      </c>
      <c r="J207">
        <v>18.5</v>
      </c>
      <c r="K207">
        <v>0.5</v>
      </c>
      <c r="L207">
        <v>0.43737179999999998</v>
      </c>
      <c r="M207">
        <v>0.51823620000000004</v>
      </c>
      <c r="N207">
        <v>0.50821289999999997</v>
      </c>
      <c r="O207">
        <v>14.462223099999999</v>
      </c>
      <c r="P207">
        <v>0.29478860000000001</v>
      </c>
      <c r="Q207">
        <v>1.480391</v>
      </c>
      <c r="R207">
        <v>0.35280529999999999</v>
      </c>
      <c r="S207">
        <v>2.37483E-2</v>
      </c>
      <c r="T207">
        <v>0.5</v>
      </c>
      <c r="U207">
        <v>0.42936730000000001</v>
      </c>
      <c r="V207">
        <v>0.51823620000000004</v>
      </c>
      <c r="W207">
        <v>0.5004092</v>
      </c>
      <c r="X207">
        <v>14.462223099999999</v>
      </c>
      <c r="Y207">
        <v>0.29165479999999999</v>
      </c>
      <c r="Z207">
        <v>1.4567047</v>
      </c>
      <c r="AA207">
        <v>0.34751840000000001</v>
      </c>
      <c r="AB207">
        <v>2.37483E-2</v>
      </c>
      <c r="AC207">
        <v>0.98170000000000002</v>
      </c>
      <c r="AD207">
        <v>1</v>
      </c>
      <c r="AE207">
        <v>0.98460000000000003</v>
      </c>
      <c r="AF207">
        <v>1</v>
      </c>
      <c r="AG207">
        <v>0.98939999999999995</v>
      </c>
      <c r="AH207">
        <v>0.98399999999999999</v>
      </c>
      <c r="AI207">
        <v>0.98499999999999999</v>
      </c>
      <c r="AJ207">
        <v>1</v>
      </c>
      <c r="AK207" t="str">
        <f>VLOOKUP(D207,Ref!$C$2:$D$56,2,FALSE)&amp;"_"&amp;E207&amp;RIGHT(B207,4)</f>
        <v>OR_Union0119</v>
      </c>
    </row>
    <row r="208" spans="1:37" x14ac:dyDescent="0.25">
      <c r="A208" t="s">
        <v>36</v>
      </c>
      <c r="B208">
        <v>410670004</v>
      </c>
      <c r="C208" t="s">
        <v>37</v>
      </c>
      <c r="D208" t="s">
        <v>169</v>
      </c>
      <c r="E208" t="s">
        <v>49</v>
      </c>
      <c r="F208">
        <v>45.528530000000003</v>
      </c>
      <c r="G208">
        <v>-122.97244000000001</v>
      </c>
      <c r="H208">
        <v>178032</v>
      </c>
      <c r="I208">
        <v>31.6</v>
      </c>
      <c r="J208">
        <v>31.5</v>
      </c>
      <c r="K208">
        <v>0.5</v>
      </c>
      <c r="L208">
        <v>0.68559809999999999</v>
      </c>
      <c r="M208">
        <v>2.3403858999999998</v>
      </c>
      <c r="N208">
        <v>1.2208638000000001</v>
      </c>
      <c r="O208">
        <v>22.459806400000002</v>
      </c>
      <c r="P208">
        <v>1.8191234999999999</v>
      </c>
      <c r="Q208">
        <v>1.8977009</v>
      </c>
      <c r="R208">
        <v>0.59537989999999996</v>
      </c>
      <c r="S208">
        <v>0.14780789999999999</v>
      </c>
      <c r="T208">
        <v>0.5</v>
      </c>
      <c r="U208">
        <v>0.68484389999999995</v>
      </c>
      <c r="V208">
        <v>2.3403858999999998</v>
      </c>
      <c r="W208">
        <v>1.1959831000000001</v>
      </c>
      <c r="X208">
        <v>22.459806400000002</v>
      </c>
      <c r="Y208">
        <v>1.7607297</v>
      </c>
      <c r="Z208">
        <v>1.8861250000000001</v>
      </c>
      <c r="AA208">
        <v>0.58079320000000001</v>
      </c>
      <c r="AB208">
        <v>0.14780789999999999</v>
      </c>
      <c r="AC208">
        <v>0.99890000000000001</v>
      </c>
      <c r="AD208">
        <v>1</v>
      </c>
      <c r="AE208">
        <v>0.97960000000000003</v>
      </c>
      <c r="AF208">
        <v>1</v>
      </c>
      <c r="AG208">
        <v>0.96789999999999998</v>
      </c>
      <c r="AH208">
        <v>0.99390000000000001</v>
      </c>
      <c r="AI208">
        <v>0.97550000000000003</v>
      </c>
      <c r="AJ208">
        <v>1</v>
      </c>
      <c r="AK208" t="str">
        <f>VLOOKUP(D208,Ref!$C$2:$D$56,2,FALSE)&amp;"_"&amp;E208&amp;RIGHT(B208,4)</f>
        <v>OR_Washington0004</v>
      </c>
    </row>
    <row r="209" spans="1:37" x14ac:dyDescent="0.25">
      <c r="A209" t="s">
        <v>36</v>
      </c>
      <c r="B209">
        <v>460110002</v>
      </c>
      <c r="C209" t="s">
        <v>37</v>
      </c>
      <c r="D209" t="s">
        <v>177</v>
      </c>
      <c r="E209" t="s">
        <v>178</v>
      </c>
      <c r="F209">
        <v>44.310282999999998</v>
      </c>
      <c r="G209">
        <v>-96.800709999999995</v>
      </c>
      <c r="H209">
        <v>142200</v>
      </c>
      <c r="I209">
        <v>21.9</v>
      </c>
      <c r="J209">
        <v>21.5</v>
      </c>
      <c r="K209">
        <v>0.5</v>
      </c>
      <c r="L209">
        <v>0.97444960000000003</v>
      </c>
      <c r="M209">
        <v>0.53227380000000002</v>
      </c>
      <c r="N209">
        <v>2.8740622999999998</v>
      </c>
      <c r="O209">
        <v>6.2904724999999999</v>
      </c>
      <c r="P209">
        <v>3.9942175999999998</v>
      </c>
      <c r="Q209">
        <v>4.8495106999999997</v>
      </c>
      <c r="R209">
        <v>1.9089921000000001</v>
      </c>
      <c r="S209">
        <v>3.1578299999999997E-2</v>
      </c>
      <c r="T209">
        <v>0.5</v>
      </c>
      <c r="U209">
        <v>0.80836710000000001</v>
      </c>
      <c r="V209">
        <v>0.53227380000000002</v>
      </c>
      <c r="W209">
        <v>2.8358080000000001</v>
      </c>
      <c r="X209">
        <v>6.2904724999999999</v>
      </c>
      <c r="Y209">
        <v>3.9896642999999998</v>
      </c>
      <c r="Z209">
        <v>4.7233973000000002</v>
      </c>
      <c r="AA209">
        <v>1.8851716999999999</v>
      </c>
      <c r="AB209">
        <v>3.1578299999999997E-2</v>
      </c>
      <c r="AC209">
        <v>0.8296</v>
      </c>
      <c r="AD209">
        <v>1</v>
      </c>
      <c r="AE209">
        <v>0.98670000000000002</v>
      </c>
      <c r="AF209">
        <v>1</v>
      </c>
      <c r="AG209">
        <v>0.99890000000000001</v>
      </c>
      <c r="AH209">
        <v>0.97399999999999998</v>
      </c>
      <c r="AI209">
        <v>0.98750000000000004</v>
      </c>
      <c r="AJ209">
        <v>1</v>
      </c>
      <c r="AK209" t="str">
        <f>VLOOKUP(D209,Ref!$C$2:$D$56,2,FALSE)&amp;"_"&amp;E209&amp;RIGHT(B209,4)</f>
        <v>SD_Brookings0002</v>
      </c>
    </row>
    <row r="210" spans="1:37" x14ac:dyDescent="0.25">
      <c r="A210" t="s">
        <v>36</v>
      </c>
      <c r="B210">
        <v>460130003</v>
      </c>
      <c r="C210" t="s">
        <v>37</v>
      </c>
      <c r="D210" t="s">
        <v>177</v>
      </c>
      <c r="E210" t="s">
        <v>179</v>
      </c>
      <c r="F210">
        <v>45.462499999999999</v>
      </c>
      <c r="G210">
        <v>-98.486110999999994</v>
      </c>
      <c r="H210">
        <v>153189</v>
      </c>
      <c r="I210">
        <v>18.7</v>
      </c>
      <c r="J210">
        <v>18.3</v>
      </c>
      <c r="K210">
        <v>0.5</v>
      </c>
      <c r="L210">
        <v>0.92495839999999996</v>
      </c>
      <c r="M210">
        <v>0.43602210000000002</v>
      </c>
      <c r="N210">
        <v>2.2863340000000001</v>
      </c>
      <c r="O210">
        <v>5.8643155</v>
      </c>
      <c r="P210">
        <v>3.1074185000000001</v>
      </c>
      <c r="Q210">
        <v>4.094017</v>
      </c>
      <c r="R210">
        <v>1.4886112</v>
      </c>
      <c r="S210">
        <v>3.1656400000000001E-2</v>
      </c>
      <c r="T210">
        <v>0.5</v>
      </c>
      <c r="U210">
        <v>0.63648340000000003</v>
      </c>
      <c r="V210">
        <v>0.43602210000000002</v>
      </c>
      <c r="W210">
        <v>2.2711948999999998</v>
      </c>
      <c r="X210">
        <v>5.8643155</v>
      </c>
      <c r="Y210">
        <v>3.1035596999999999</v>
      </c>
      <c r="Z210">
        <v>4.0465260000000001</v>
      </c>
      <c r="AA210">
        <v>1.4792426999999999</v>
      </c>
      <c r="AB210">
        <v>3.1656400000000001E-2</v>
      </c>
      <c r="AC210">
        <v>0.68810000000000004</v>
      </c>
      <c r="AD210">
        <v>1</v>
      </c>
      <c r="AE210">
        <v>0.99339999999999995</v>
      </c>
      <c r="AF210">
        <v>1</v>
      </c>
      <c r="AG210">
        <v>0.99880000000000002</v>
      </c>
      <c r="AH210">
        <v>0.98839999999999995</v>
      </c>
      <c r="AI210">
        <v>0.99370000000000003</v>
      </c>
      <c r="AJ210">
        <v>1</v>
      </c>
      <c r="AK210" t="str">
        <f>VLOOKUP(D210,Ref!$C$2:$D$56,2,FALSE)&amp;"_"&amp;E210&amp;RIGHT(B210,4)</f>
        <v>SD_Brown0003</v>
      </c>
    </row>
    <row r="211" spans="1:37" x14ac:dyDescent="0.25">
      <c r="A211" t="s">
        <v>36</v>
      </c>
      <c r="B211">
        <v>460290002</v>
      </c>
      <c r="C211" t="s">
        <v>37</v>
      </c>
      <c r="D211" t="s">
        <v>177</v>
      </c>
      <c r="E211" t="s">
        <v>180</v>
      </c>
      <c r="F211">
        <v>44.899650000000001</v>
      </c>
      <c r="G211">
        <v>-97.128801999999993</v>
      </c>
      <c r="H211">
        <v>148198</v>
      </c>
      <c r="I211">
        <v>24.5</v>
      </c>
      <c r="J211">
        <v>23.9</v>
      </c>
      <c r="K211">
        <v>0.5</v>
      </c>
      <c r="L211">
        <v>0.68372849999999996</v>
      </c>
      <c r="M211">
        <v>0.492178</v>
      </c>
      <c r="N211">
        <v>4.1682191</v>
      </c>
      <c r="O211">
        <v>2.9302541999999998</v>
      </c>
      <c r="P211">
        <v>3.4520233</v>
      </c>
      <c r="Q211">
        <v>10.0227413</v>
      </c>
      <c r="R211">
        <v>2.2249463</v>
      </c>
      <c r="S211">
        <v>4.8127700000000002E-2</v>
      </c>
      <c r="T211">
        <v>0.5</v>
      </c>
      <c r="U211">
        <v>0.6453622</v>
      </c>
      <c r="V211">
        <v>0.492178</v>
      </c>
      <c r="W211">
        <v>4.0701885000000004</v>
      </c>
      <c r="X211">
        <v>2.9302541999999998</v>
      </c>
      <c r="Y211">
        <v>3.4476502</v>
      </c>
      <c r="Z211">
        <v>9.6902226999999996</v>
      </c>
      <c r="AA211">
        <v>2.1638486000000001</v>
      </c>
      <c r="AB211">
        <v>4.8127700000000002E-2</v>
      </c>
      <c r="AC211">
        <v>0.94389999999999996</v>
      </c>
      <c r="AD211">
        <v>1</v>
      </c>
      <c r="AE211">
        <v>0.97650000000000003</v>
      </c>
      <c r="AF211">
        <v>1</v>
      </c>
      <c r="AG211">
        <v>0.99870000000000003</v>
      </c>
      <c r="AH211">
        <v>0.96679999999999999</v>
      </c>
      <c r="AI211">
        <v>0.97250000000000003</v>
      </c>
      <c r="AJ211">
        <v>1</v>
      </c>
      <c r="AK211" t="str">
        <f>VLOOKUP(D211,Ref!$C$2:$D$56,2,FALSE)&amp;"_"&amp;E211&amp;RIGHT(B211,4)</f>
        <v>SD_Codington0002</v>
      </c>
    </row>
    <row r="212" spans="1:37" x14ac:dyDescent="0.25">
      <c r="A212" t="s">
        <v>36</v>
      </c>
      <c r="B212">
        <v>460330132</v>
      </c>
      <c r="C212" t="s">
        <v>37</v>
      </c>
      <c r="D212" t="s">
        <v>177</v>
      </c>
      <c r="E212" t="s">
        <v>181</v>
      </c>
      <c r="F212">
        <v>43.5578</v>
      </c>
      <c r="G212">
        <v>-103.48390000000001</v>
      </c>
      <c r="H212">
        <v>137155</v>
      </c>
      <c r="I212">
        <v>13.6</v>
      </c>
      <c r="J212">
        <v>13.4</v>
      </c>
      <c r="K212">
        <v>0.5</v>
      </c>
      <c r="L212">
        <v>1.9286232000000001</v>
      </c>
      <c r="M212">
        <v>0.34311779999999997</v>
      </c>
      <c r="N212">
        <v>0.71613680000000002</v>
      </c>
      <c r="O212">
        <v>7.4979820000000004</v>
      </c>
      <c r="P212">
        <v>1.7828039</v>
      </c>
      <c r="Q212">
        <v>0.1988026</v>
      </c>
      <c r="R212">
        <v>0.63253440000000005</v>
      </c>
      <c r="S212">
        <v>0</v>
      </c>
      <c r="T212">
        <v>0.5</v>
      </c>
      <c r="U212">
        <v>1.6191784</v>
      </c>
      <c r="V212">
        <v>0.34630349999999999</v>
      </c>
      <c r="W212">
        <v>0.66003420000000002</v>
      </c>
      <c r="X212">
        <v>7.9043640999999996</v>
      </c>
      <c r="Y212">
        <v>1.6402224000000001</v>
      </c>
      <c r="Z212">
        <v>0.19106919999999999</v>
      </c>
      <c r="AA212">
        <v>0.58164859999999996</v>
      </c>
      <c r="AB212">
        <v>0</v>
      </c>
      <c r="AC212">
        <v>0.83960000000000001</v>
      </c>
      <c r="AD212">
        <v>1.0093000000000001</v>
      </c>
      <c r="AE212">
        <v>0.92169999999999996</v>
      </c>
      <c r="AF212">
        <v>1.0542</v>
      </c>
      <c r="AG212">
        <v>0.92</v>
      </c>
      <c r="AH212">
        <v>0.96109999999999995</v>
      </c>
      <c r="AI212">
        <v>0.91959999999999997</v>
      </c>
      <c r="AJ212">
        <v>-9</v>
      </c>
      <c r="AK212" t="str">
        <f>VLOOKUP(D212,Ref!$C$2:$D$56,2,FALSE)&amp;"_"&amp;E212&amp;RIGHT(B212,4)</f>
        <v>SD_Custer0132</v>
      </c>
    </row>
    <row r="213" spans="1:37" x14ac:dyDescent="0.25">
      <c r="A213" t="s">
        <v>36</v>
      </c>
      <c r="B213">
        <v>460710001</v>
      </c>
      <c r="C213" t="s">
        <v>37</v>
      </c>
      <c r="D213" t="s">
        <v>177</v>
      </c>
      <c r="E213" t="s">
        <v>132</v>
      </c>
      <c r="F213">
        <v>43.745609999999999</v>
      </c>
      <c r="G213">
        <v>-101.94121800000001</v>
      </c>
      <c r="H213">
        <v>138166</v>
      </c>
      <c r="I213">
        <v>12.3</v>
      </c>
      <c r="J213">
        <v>11.8</v>
      </c>
      <c r="K213">
        <v>0.5</v>
      </c>
      <c r="L213">
        <v>1.2499396</v>
      </c>
      <c r="M213">
        <v>0.25206659999999997</v>
      </c>
      <c r="N213">
        <v>0.75979450000000004</v>
      </c>
      <c r="O213">
        <v>6.7862505999999998</v>
      </c>
      <c r="P213">
        <v>1.9010214000000001</v>
      </c>
      <c r="Q213">
        <v>0.2271502</v>
      </c>
      <c r="R213">
        <v>0.66822190000000004</v>
      </c>
      <c r="S213">
        <v>0</v>
      </c>
      <c r="T213">
        <v>0.5</v>
      </c>
      <c r="U213">
        <v>0.98934219999999995</v>
      </c>
      <c r="V213">
        <v>0.23757700000000001</v>
      </c>
      <c r="W213">
        <v>0.78739329999999996</v>
      </c>
      <c r="X213">
        <v>6.2612227999999996</v>
      </c>
      <c r="Y213">
        <v>1.8501350999999999</v>
      </c>
      <c r="Z213">
        <v>0.37661220000000001</v>
      </c>
      <c r="AA213">
        <v>0.62871929999999998</v>
      </c>
      <c r="AB213">
        <v>0.2469529</v>
      </c>
      <c r="AC213">
        <v>0.79149999999999998</v>
      </c>
      <c r="AD213">
        <v>0.9425</v>
      </c>
      <c r="AE213">
        <v>1.0363</v>
      </c>
      <c r="AF213">
        <v>0.92259999999999998</v>
      </c>
      <c r="AG213">
        <v>0.97319999999999995</v>
      </c>
      <c r="AH213">
        <v>1.6579999999999999</v>
      </c>
      <c r="AI213">
        <v>0.94089999999999996</v>
      </c>
      <c r="AJ213">
        <v>-9</v>
      </c>
      <c r="AK213" t="str">
        <f>VLOOKUP(D213,Ref!$C$2:$D$56,2,FALSE)&amp;"_"&amp;E213&amp;RIGHT(B213,4)</f>
        <v>SD_Jackson0001</v>
      </c>
    </row>
    <row r="214" spans="1:37" x14ac:dyDescent="0.25">
      <c r="A214" t="s">
        <v>36</v>
      </c>
      <c r="B214">
        <v>460990006</v>
      </c>
      <c r="C214" t="s">
        <v>37</v>
      </c>
      <c r="D214" t="s">
        <v>177</v>
      </c>
      <c r="E214" t="s">
        <v>182</v>
      </c>
      <c r="F214">
        <v>43.544288999999999</v>
      </c>
      <c r="G214">
        <v>-96.726434999999995</v>
      </c>
      <c r="H214">
        <v>135200</v>
      </c>
      <c r="I214">
        <v>25.4</v>
      </c>
      <c r="J214">
        <v>24.9</v>
      </c>
      <c r="K214">
        <v>0.5</v>
      </c>
      <c r="L214">
        <v>0.56266380000000005</v>
      </c>
      <c r="M214">
        <v>0.61888509999999997</v>
      </c>
      <c r="N214">
        <v>4.5204825</v>
      </c>
      <c r="O214">
        <v>2.0374444</v>
      </c>
      <c r="P214">
        <v>3.2373514000000001</v>
      </c>
      <c r="Q214">
        <v>11.508448599999999</v>
      </c>
      <c r="R214">
        <v>2.3820182999999999</v>
      </c>
      <c r="S214">
        <v>8.8261599999999996E-2</v>
      </c>
      <c r="T214">
        <v>0.5</v>
      </c>
      <c r="U214">
        <v>0.49591299999999999</v>
      </c>
      <c r="V214">
        <v>0.60191419999999995</v>
      </c>
      <c r="W214">
        <v>4.3325591000000001</v>
      </c>
      <c r="X214">
        <v>2.6464949</v>
      </c>
      <c r="Y214">
        <v>3.7575911999999998</v>
      </c>
      <c r="Z214">
        <v>10.187606799999999</v>
      </c>
      <c r="AA214">
        <v>2.3828079999999998</v>
      </c>
      <c r="AB214">
        <v>6.3793000000000002E-2</v>
      </c>
      <c r="AC214">
        <v>0.88139999999999996</v>
      </c>
      <c r="AD214">
        <v>0.97260000000000002</v>
      </c>
      <c r="AE214">
        <v>0.95840000000000003</v>
      </c>
      <c r="AF214">
        <v>1.2988999999999999</v>
      </c>
      <c r="AG214">
        <v>1.1607000000000001</v>
      </c>
      <c r="AH214">
        <v>0.88519999999999999</v>
      </c>
      <c r="AI214">
        <v>1.0003</v>
      </c>
      <c r="AJ214">
        <v>0.7228</v>
      </c>
      <c r="AK214" t="str">
        <f>VLOOKUP(D214,Ref!$C$2:$D$56,2,FALSE)&amp;"_"&amp;E214&amp;RIGHT(B214,4)</f>
        <v>SD_Minnehaha0006</v>
      </c>
    </row>
    <row r="215" spans="1:37" x14ac:dyDescent="0.25">
      <c r="A215" t="s">
        <v>36</v>
      </c>
      <c r="B215">
        <v>460990008</v>
      </c>
      <c r="C215" t="s">
        <v>37</v>
      </c>
      <c r="D215" t="s">
        <v>177</v>
      </c>
      <c r="E215" t="s">
        <v>182</v>
      </c>
      <c r="F215">
        <v>43.547919999999998</v>
      </c>
      <c r="G215">
        <v>-96.700768999999994</v>
      </c>
      <c r="H215">
        <v>135201</v>
      </c>
      <c r="I215">
        <v>23.7</v>
      </c>
      <c r="J215">
        <v>23.2</v>
      </c>
      <c r="K215">
        <v>0.5</v>
      </c>
      <c r="L215">
        <v>0.69203389999999998</v>
      </c>
      <c r="M215">
        <v>0.50832500000000003</v>
      </c>
      <c r="N215">
        <v>3.7854774</v>
      </c>
      <c r="O215">
        <v>3.7408030000000001</v>
      </c>
      <c r="P215">
        <v>3.8991672999999998</v>
      </c>
      <c r="Q215">
        <v>8.1612711000000004</v>
      </c>
      <c r="R215">
        <v>2.3801093</v>
      </c>
      <c r="S215">
        <v>3.2811199999999999E-2</v>
      </c>
      <c r="T215">
        <v>0.5</v>
      </c>
      <c r="U215">
        <v>0.64420900000000003</v>
      </c>
      <c r="V215">
        <v>0.50832500000000003</v>
      </c>
      <c r="W215">
        <v>3.7142837000000002</v>
      </c>
      <c r="X215">
        <v>3.7408030000000001</v>
      </c>
      <c r="Y215">
        <v>3.8960533000000002</v>
      </c>
      <c r="Z215">
        <v>7.9196977999999998</v>
      </c>
      <c r="AA215">
        <v>2.3343995</v>
      </c>
      <c r="AB215">
        <v>3.2811199999999999E-2</v>
      </c>
      <c r="AC215">
        <v>0.93089999999999995</v>
      </c>
      <c r="AD215">
        <v>1</v>
      </c>
      <c r="AE215">
        <v>0.98119999999999996</v>
      </c>
      <c r="AF215">
        <v>1</v>
      </c>
      <c r="AG215">
        <v>0.99919999999999998</v>
      </c>
      <c r="AH215">
        <v>0.97040000000000004</v>
      </c>
      <c r="AI215">
        <v>0.98080000000000001</v>
      </c>
      <c r="AJ215">
        <v>1</v>
      </c>
      <c r="AK215" t="str">
        <f>VLOOKUP(D215,Ref!$C$2:$D$56,2,FALSE)&amp;"_"&amp;E215&amp;RIGHT(B215,4)</f>
        <v>SD_Minnehaha0008</v>
      </c>
    </row>
    <row r="216" spans="1:37" x14ac:dyDescent="0.25">
      <c r="A216" t="s">
        <v>36</v>
      </c>
      <c r="B216">
        <v>461030020</v>
      </c>
      <c r="C216" t="s">
        <v>37</v>
      </c>
      <c r="D216" t="s">
        <v>177</v>
      </c>
      <c r="E216" t="s">
        <v>183</v>
      </c>
      <c r="F216">
        <v>44.087397000000003</v>
      </c>
      <c r="G216">
        <v>-103.273777</v>
      </c>
      <c r="H216">
        <v>142157</v>
      </c>
      <c r="I216">
        <v>16.8</v>
      </c>
      <c r="J216">
        <v>16.7</v>
      </c>
      <c r="K216">
        <v>0.5</v>
      </c>
      <c r="L216">
        <v>1.6721638000000001</v>
      </c>
      <c r="M216">
        <v>0.41349059999999999</v>
      </c>
      <c r="N216">
        <v>0.56229220000000002</v>
      </c>
      <c r="O216">
        <v>11.573490100000001</v>
      </c>
      <c r="P216">
        <v>1.4838476</v>
      </c>
      <c r="Q216">
        <v>5.8935500000000002E-2</v>
      </c>
      <c r="R216">
        <v>0.53138660000000004</v>
      </c>
      <c r="S216">
        <v>7.1061299999999994E-2</v>
      </c>
      <c r="T216">
        <v>0.5</v>
      </c>
      <c r="U216">
        <v>1.5486066000000001</v>
      </c>
      <c r="V216">
        <v>0.41349059999999999</v>
      </c>
      <c r="W216">
        <v>0.55883360000000004</v>
      </c>
      <c r="X216">
        <v>11.573490100000001</v>
      </c>
      <c r="Y216">
        <v>1.4784539999999999</v>
      </c>
      <c r="Z216">
        <v>5.3839699999999997E-2</v>
      </c>
      <c r="AA216">
        <v>0.53011129999999995</v>
      </c>
      <c r="AB216">
        <v>7.1061299999999994E-2</v>
      </c>
      <c r="AC216">
        <v>0.92610000000000003</v>
      </c>
      <c r="AD216">
        <v>1</v>
      </c>
      <c r="AE216">
        <v>0.99380000000000002</v>
      </c>
      <c r="AF216">
        <v>1</v>
      </c>
      <c r="AG216">
        <v>0.99639999999999995</v>
      </c>
      <c r="AH216">
        <v>0.91349999999999998</v>
      </c>
      <c r="AI216">
        <v>0.99760000000000004</v>
      </c>
      <c r="AJ216">
        <v>1</v>
      </c>
      <c r="AK216" t="str">
        <f>VLOOKUP(D216,Ref!$C$2:$D$56,2,FALSE)&amp;"_"&amp;E216&amp;RIGHT(B216,4)</f>
        <v>SD_Pennington0020</v>
      </c>
    </row>
    <row r="217" spans="1:37" x14ac:dyDescent="0.25">
      <c r="A217" t="s">
        <v>36</v>
      </c>
      <c r="B217">
        <v>461031001</v>
      </c>
      <c r="C217" t="s">
        <v>37</v>
      </c>
      <c r="D217" t="s">
        <v>177</v>
      </c>
      <c r="E217" t="s">
        <v>183</v>
      </c>
      <c r="F217">
        <v>44.080295</v>
      </c>
      <c r="G217">
        <v>-103.228545</v>
      </c>
      <c r="H217">
        <v>142157</v>
      </c>
      <c r="I217">
        <v>15.7</v>
      </c>
      <c r="J217">
        <v>15.6</v>
      </c>
      <c r="K217">
        <v>0.5</v>
      </c>
      <c r="L217">
        <v>1.5866742</v>
      </c>
      <c r="M217">
        <v>0.40399960000000001</v>
      </c>
      <c r="N217">
        <v>0.66075609999999996</v>
      </c>
      <c r="O217">
        <v>10.102990200000001</v>
      </c>
      <c r="P217">
        <v>1.5785433</v>
      </c>
      <c r="Q217">
        <v>0.27971689999999999</v>
      </c>
      <c r="R217">
        <v>0.54935369999999994</v>
      </c>
      <c r="S217">
        <v>0.1157437</v>
      </c>
      <c r="T217">
        <v>0.5</v>
      </c>
      <c r="U217">
        <v>1.4819065</v>
      </c>
      <c r="V217">
        <v>0.40399960000000001</v>
      </c>
      <c r="W217">
        <v>0.65521090000000004</v>
      </c>
      <c r="X217">
        <v>10.102990200000001</v>
      </c>
      <c r="Y217">
        <v>1.5734216999999999</v>
      </c>
      <c r="Z217">
        <v>0.26708510000000002</v>
      </c>
      <c r="AA217">
        <v>0.54844130000000002</v>
      </c>
      <c r="AB217">
        <v>0.1157437</v>
      </c>
      <c r="AC217">
        <v>0.93400000000000005</v>
      </c>
      <c r="AD217">
        <v>1</v>
      </c>
      <c r="AE217">
        <v>0.99160000000000004</v>
      </c>
      <c r="AF217">
        <v>1</v>
      </c>
      <c r="AG217">
        <v>0.99680000000000002</v>
      </c>
      <c r="AH217">
        <v>0.95479999999999998</v>
      </c>
      <c r="AI217">
        <v>0.99829999999999997</v>
      </c>
      <c r="AJ217">
        <v>1</v>
      </c>
      <c r="AK217" t="str">
        <f>VLOOKUP(D217,Ref!$C$2:$D$56,2,FALSE)&amp;"_"&amp;E217&amp;RIGHT(B217,4)</f>
        <v>SD_Pennington1001</v>
      </c>
    </row>
    <row r="218" spans="1:37" x14ac:dyDescent="0.25">
      <c r="A218" t="s">
        <v>36</v>
      </c>
      <c r="B218">
        <v>480290032</v>
      </c>
      <c r="C218" t="s">
        <v>37</v>
      </c>
      <c r="D218" t="s">
        <v>184</v>
      </c>
      <c r="E218" t="s">
        <v>185</v>
      </c>
      <c r="F218">
        <v>29.515049999999999</v>
      </c>
      <c r="G218">
        <v>-98.620191000000005</v>
      </c>
      <c r="H218">
        <v>6185</v>
      </c>
      <c r="I218">
        <v>20.3</v>
      </c>
      <c r="J218">
        <v>20.100000000000001</v>
      </c>
      <c r="K218">
        <v>0.5</v>
      </c>
      <c r="L218">
        <v>4.3396977999999997</v>
      </c>
      <c r="M218">
        <v>0.7801749</v>
      </c>
      <c r="N218">
        <v>1.6100627999999999</v>
      </c>
      <c r="O218">
        <v>6.2054252999999999</v>
      </c>
      <c r="P218">
        <v>4.8586043999999999</v>
      </c>
      <c r="Q218">
        <v>2.1304699999999999E-2</v>
      </c>
      <c r="R218">
        <v>1.6505113</v>
      </c>
      <c r="S218">
        <v>0.33421869999999998</v>
      </c>
      <c r="T218">
        <v>0.5</v>
      </c>
      <c r="U218">
        <v>4.2865409999999997</v>
      </c>
      <c r="V218">
        <v>0.7801749</v>
      </c>
      <c r="W218">
        <v>1.5880510000000001</v>
      </c>
      <c r="X218">
        <v>6.2054252999999999</v>
      </c>
      <c r="Y218">
        <v>4.7910490000000001</v>
      </c>
      <c r="Z218">
        <v>2.1042600000000002E-2</v>
      </c>
      <c r="AA218">
        <v>1.6274280999999999</v>
      </c>
      <c r="AB218">
        <v>0.33421869999999998</v>
      </c>
      <c r="AC218">
        <v>0.98780000000000001</v>
      </c>
      <c r="AD218">
        <v>1</v>
      </c>
      <c r="AE218">
        <v>0.98629999999999995</v>
      </c>
      <c r="AF218">
        <v>1</v>
      </c>
      <c r="AG218">
        <v>0.98609999999999998</v>
      </c>
      <c r="AH218">
        <v>0.98770000000000002</v>
      </c>
      <c r="AI218">
        <v>0.98599999999999999</v>
      </c>
      <c r="AJ218">
        <v>1</v>
      </c>
      <c r="AK218" t="str">
        <f>VLOOKUP(D218,Ref!$C$2:$D$56,2,FALSE)&amp;"_"&amp;E218&amp;RIGHT(B218,4)</f>
        <v>TX_Bexar0032</v>
      </c>
    </row>
    <row r="219" spans="1:37" x14ac:dyDescent="0.25">
      <c r="A219" t="s">
        <v>36</v>
      </c>
      <c r="B219">
        <v>480290059</v>
      </c>
      <c r="C219" t="s">
        <v>37</v>
      </c>
      <c r="D219" t="s">
        <v>184</v>
      </c>
      <c r="E219" t="s">
        <v>185</v>
      </c>
      <c r="F219">
        <v>29.275386999999998</v>
      </c>
      <c r="G219">
        <v>-98.311666000000002</v>
      </c>
      <c r="H219">
        <v>3188</v>
      </c>
      <c r="I219">
        <v>19.7</v>
      </c>
      <c r="J219">
        <v>19.399999999999999</v>
      </c>
      <c r="K219">
        <v>0.5</v>
      </c>
      <c r="L219">
        <v>3.9235899000000001</v>
      </c>
      <c r="M219">
        <v>0.65943640000000003</v>
      </c>
      <c r="N219">
        <v>1.7322108000000001</v>
      </c>
      <c r="O219">
        <v>5.502955</v>
      </c>
      <c r="P219">
        <v>5.0431733000000003</v>
      </c>
      <c r="Q219">
        <v>0.23332710000000001</v>
      </c>
      <c r="R219">
        <v>1.6980708</v>
      </c>
      <c r="S219">
        <v>0.40723740000000003</v>
      </c>
      <c r="T219">
        <v>0.5</v>
      </c>
      <c r="U219">
        <v>3.8645678000000001</v>
      </c>
      <c r="V219">
        <v>0.65943640000000003</v>
      </c>
      <c r="W219">
        <v>1.6933769000000001</v>
      </c>
      <c r="X219">
        <v>5.502955</v>
      </c>
      <c r="Y219">
        <v>4.9266300000000003</v>
      </c>
      <c r="Z219">
        <v>0.22929050000000001</v>
      </c>
      <c r="AA219">
        <v>1.6588080999999999</v>
      </c>
      <c r="AB219">
        <v>0.40723740000000003</v>
      </c>
      <c r="AC219">
        <v>0.98499999999999999</v>
      </c>
      <c r="AD219">
        <v>1</v>
      </c>
      <c r="AE219">
        <v>0.97760000000000002</v>
      </c>
      <c r="AF219">
        <v>1</v>
      </c>
      <c r="AG219">
        <v>0.97689999999999999</v>
      </c>
      <c r="AH219">
        <v>0.98270000000000002</v>
      </c>
      <c r="AI219">
        <v>0.97689999999999999</v>
      </c>
      <c r="AJ219">
        <v>1</v>
      </c>
      <c r="AK219" t="str">
        <f>VLOOKUP(D219,Ref!$C$2:$D$56,2,FALSE)&amp;"_"&amp;E219&amp;RIGHT(B219,4)</f>
        <v>TX_Bexar0059</v>
      </c>
    </row>
    <row r="220" spans="1:37" x14ac:dyDescent="0.25">
      <c r="A220" t="s">
        <v>36</v>
      </c>
      <c r="B220">
        <v>480370004</v>
      </c>
      <c r="C220" t="s">
        <v>37</v>
      </c>
      <c r="D220" t="s">
        <v>184</v>
      </c>
      <c r="E220" t="s">
        <v>186</v>
      </c>
      <c r="F220">
        <v>33.425756999999997</v>
      </c>
      <c r="G220">
        <v>-94.070807000000002</v>
      </c>
      <c r="H220">
        <v>42221</v>
      </c>
      <c r="I220">
        <v>24.6</v>
      </c>
      <c r="J220">
        <v>24.5</v>
      </c>
      <c r="K220">
        <v>0.5</v>
      </c>
      <c r="L220">
        <v>1.5060245999999999</v>
      </c>
      <c r="M220">
        <v>0.66306240000000005</v>
      </c>
      <c r="N220">
        <v>1.7184695000000001</v>
      </c>
      <c r="O220">
        <v>12.0932703</v>
      </c>
      <c r="P220">
        <v>6.7210245000000004</v>
      </c>
      <c r="Q220">
        <v>0</v>
      </c>
      <c r="R220">
        <v>1.3799124</v>
      </c>
      <c r="S220">
        <v>1.82364E-2</v>
      </c>
      <c r="T220">
        <v>0.5</v>
      </c>
      <c r="U220">
        <v>1.4977502</v>
      </c>
      <c r="V220">
        <v>0.66306240000000005</v>
      </c>
      <c r="W220">
        <v>1.7117471</v>
      </c>
      <c r="X220">
        <v>12.0932703</v>
      </c>
      <c r="Y220">
        <v>6.6947231</v>
      </c>
      <c r="Z220">
        <v>0</v>
      </c>
      <c r="AA220">
        <v>1.3745164999999999</v>
      </c>
      <c r="AB220">
        <v>1.82364E-2</v>
      </c>
      <c r="AC220">
        <v>0.99450000000000005</v>
      </c>
      <c r="AD220">
        <v>1</v>
      </c>
      <c r="AE220">
        <v>0.99609999999999999</v>
      </c>
      <c r="AF220">
        <v>1</v>
      </c>
      <c r="AG220">
        <v>0.99609999999999999</v>
      </c>
      <c r="AH220">
        <v>-9</v>
      </c>
      <c r="AI220">
        <v>0.99609999999999999</v>
      </c>
      <c r="AJ220">
        <v>1</v>
      </c>
      <c r="AK220" t="str">
        <f>VLOOKUP(D220,Ref!$C$2:$D$56,2,FALSE)&amp;"_"&amp;E220&amp;RIGHT(B220,4)</f>
        <v>TX_Bowie0004</v>
      </c>
    </row>
    <row r="221" spans="1:37" x14ac:dyDescent="0.25">
      <c r="A221" t="s">
        <v>36</v>
      </c>
      <c r="B221">
        <v>481130069</v>
      </c>
      <c r="C221" t="s">
        <v>37</v>
      </c>
      <c r="D221" t="s">
        <v>184</v>
      </c>
      <c r="E221" t="s">
        <v>187</v>
      </c>
      <c r="F221">
        <v>32.819952000000001</v>
      </c>
      <c r="G221">
        <v>-96.860082000000006</v>
      </c>
      <c r="H221">
        <v>36200</v>
      </c>
      <c r="I221">
        <v>22.3</v>
      </c>
      <c r="J221">
        <v>22.2</v>
      </c>
      <c r="K221">
        <v>0.5</v>
      </c>
      <c r="L221">
        <v>1.2460150000000001</v>
      </c>
      <c r="M221">
        <v>1.0506203999999999</v>
      </c>
      <c r="N221">
        <v>2.2722479999999998</v>
      </c>
      <c r="O221">
        <v>8.5110340000000004</v>
      </c>
      <c r="P221">
        <v>6.0255460999999997</v>
      </c>
      <c r="Q221">
        <v>0.53233030000000003</v>
      </c>
      <c r="R221">
        <v>2.1102175999999999</v>
      </c>
      <c r="S221">
        <v>6.3100400000000001E-2</v>
      </c>
      <c r="T221">
        <v>0.5</v>
      </c>
      <c r="U221">
        <v>1.2271072999999999</v>
      </c>
      <c r="V221">
        <v>1.0506203999999999</v>
      </c>
      <c r="W221">
        <v>2.2600718</v>
      </c>
      <c r="X221">
        <v>8.5110340000000004</v>
      </c>
      <c r="Y221">
        <v>5.9986815</v>
      </c>
      <c r="Z221">
        <v>0.52243989999999996</v>
      </c>
      <c r="AA221">
        <v>2.1015421999999999</v>
      </c>
      <c r="AB221">
        <v>6.3100400000000001E-2</v>
      </c>
      <c r="AC221">
        <v>0.98480000000000001</v>
      </c>
      <c r="AD221">
        <v>1</v>
      </c>
      <c r="AE221">
        <v>0.99460000000000004</v>
      </c>
      <c r="AF221">
        <v>1</v>
      </c>
      <c r="AG221">
        <v>0.99550000000000005</v>
      </c>
      <c r="AH221">
        <v>0.98140000000000005</v>
      </c>
      <c r="AI221">
        <v>0.99590000000000001</v>
      </c>
      <c r="AJ221">
        <v>1</v>
      </c>
      <c r="AK221" t="str">
        <f>VLOOKUP(D221,Ref!$C$2:$D$56,2,FALSE)&amp;"_"&amp;E221&amp;RIGHT(B221,4)</f>
        <v>TX_Dallas0069</v>
      </c>
    </row>
    <row r="222" spans="1:37" x14ac:dyDescent="0.25">
      <c r="A222" t="s">
        <v>36</v>
      </c>
      <c r="B222">
        <v>481130087</v>
      </c>
      <c r="C222" t="s">
        <v>37</v>
      </c>
      <c r="D222" t="s">
        <v>184</v>
      </c>
      <c r="E222" t="s">
        <v>187</v>
      </c>
      <c r="F222">
        <v>32.676600000000001</v>
      </c>
      <c r="G222">
        <v>-96.871600000000001</v>
      </c>
      <c r="H222">
        <v>35200</v>
      </c>
      <c r="I222">
        <v>24.9</v>
      </c>
      <c r="J222">
        <v>24.8</v>
      </c>
      <c r="K222">
        <v>0.5</v>
      </c>
      <c r="L222">
        <v>1.7578053</v>
      </c>
      <c r="M222">
        <v>0.72475769999999995</v>
      </c>
      <c r="N222">
        <v>2.2255403999999999</v>
      </c>
      <c r="O222">
        <v>10.4976749</v>
      </c>
      <c r="P222">
        <v>6.7565255000000004</v>
      </c>
      <c r="Q222">
        <v>0</v>
      </c>
      <c r="R222">
        <v>2.4158971</v>
      </c>
      <c r="S222">
        <v>8.8465299999999997E-2</v>
      </c>
      <c r="T222">
        <v>0.5</v>
      </c>
      <c r="U222">
        <v>1.7353092000000001</v>
      </c>
      <c r="V222">
        <v>0.72475769999999995</v>
      </c>
      <c r="W222">
        <v>2.2042196000000001</v>
      </c>
      <c r="X222">
        <v>10.4976749</v>
      </c>
      <c r="Y222">
        <v>6.6921463000000001</v>
      </c>
      <c r="Z222">
        <v>0</v>
      </c>
      <c r="AA222">
        <v>2.3927418999999999</v>
      </c>
      <c r="AB222">
        <v>8.8465299999999997E-2</v>
      </c>
      <c r="AC222">
        <v>0.98719999999999997</v>
      </c>
      <c r="AD222">
        <v>1</v>
      </c>
      <c r="AE222">
        <v>0.99039999999999995</v>
      </c>
      <c r="AF222">
        <v>1</v>
      </c>
      <c r="AG222">
        <v>0.99050000000000005</v>
      </c>
      <c r="AH222">
        <v>-9</v>
      </c>
      <c r="AI222">
        <v>0.99039999999999995</v>
      </c>
      <c r="AJ222">
        <v>1</v>
      </c>
      <c r="AK222" t="str">
        <f>VLOOKUP(D222,Ref!$C$2:$D$56,2,FALSE)&amp;"_"&amp;E222&amp;RIGHT(B222,4)</f>
        <v>TX_Dallas0087</v>
      </c>
    </row>
    <row r="223" spans="1:37" x14ac:dyDescent="0.25">
      <c r="A223" t="s">
        <v>36</v>
      </c>
      <c r="B223">
        <v>481350003</v>
      </c>
      <c r="C223" t="s">
        <v>37</v>
      </c>
      <c r="D223" t="s">
        <v>184</v>
      </c>
      <c r="E223" t="s">
        <v>188</v>
      </c>
      <c r="F223">
        <v>31.836579</v>
      </c>
      <c r="G223">
        <v>-102.341978</v>
      </c>
      <c r="H223">
        <v>28156</v>
      </c>
      <c r="I223">
        <v>17.3</v>
      </c>
      <c r="J223">
        <v>17</v>
      </c>
      <c r="K223">
        <v>0.5</v>
      </c>
      <c r="L223">
        <v>2.3361434999999999</v>
      </c>
      <c r="M223">
        <v>0.35670190000000002</v>
      </c>
      <c r="N223">
        <v>1.3434858000000001</v>
      </c>
      <c r="O223">
        <v>7.4287824999999996</v>
      </c>
      <c r="P223">
        <v>3.8402468999999999</v>
      </c>
      <c r="Q223">
        <v>0.16272020000000001</v>
      </c>
      <c r="R223">
        <v>1.3503080999999999</v>
      </c>
      <c r="S223">
        <v>1.49455E-2</v>
      </c>
      <c r="T223">
        <v>0.5</v>
      </c>
      <c r="U223">
        <v>2.0509852999999998</v>
      </c>
      <c r="V223">
        <v>0.35670190000000002</v>
      </c>
      <c r="W223">
        <v>1.334244</v>
      </c>
      <c r="X223">
        <v>7.4287824999999996</v>
      </c>
      <c r="Y223">
        <v>3.8176679999999998</v>
      </c>
      <c r="Z223">
        <v>0.15681349999999999</v>
      </c>
      <c r="AA223">
        <v>1.3430932</v>
      </c>
      <c r="AB223">
        <v>1.49455E-2</v>
      </c>
      <c r="AC223">
        <v>0.87790000000000001</v>
      </c>
      <c r="AD223">
        <v>1</v>
      </c>
      <c r="AE223">
        <v>0.99309999999999998</v>
      </c>
      <c r="AF223">
        <v>1</v>
      </c>
      <c r="AG223">
        <v>0.99409999999999998</v>
      </c>
      <c r="AH223">
        <v>0.9637</v>
      </c>
      <c r="AI223">
        <v>0.99470000000000003</v>
      </c>
      <c r="AJ223">
        <v>1</v>
      </c>
      <c r="AK223" t="str">
        <f>VLOOKUP(D223,Ref!$C$2:$D$56,2,FALSE)&amp;"_"&amp;E223&amp;RIGHT(B223,4)</f>
        <v>TX_Ector0003</v>
      </c>
    </row>
    <row r="224" spans="1:37" x14ac:dyDescent="0.25">
      <c r="A224" t="s">
        <v>36</v>
      </c>
      <c r="B224">
        <v>481410037</v>
      </c>
      <c r="C224" t="s">
        <v>37</v>
      </c>
      <c r="D224" t="s">
        <v>184</v>
      </c>
      <c r="E224" t="s">
        <v>95</v>
      </c>
      <c r="F224">
        <v>31.768281000000002</v>
      </c>
      <c r="G224">
        <v>-106.50125300000001</v>
      </c>
      <c r="H224">
        <v>30124</v>
      </c>
      <c r="I224">
        <v>19.899999999999999</v>
      </c>
      <c r="J224">
        <v>19.399999999999999</v>
      </c>
      <c r="K224">
        <v>0.5</v>
      </c>
      <c r="L224">
        <v>7.1096348999999996</v>
      </c>
      <c r="M224">
        <v>1.4426190999999999</v>
      </c>
      <c r="N224">
        <v>0.52972039999999998</v>
      </c>
      <c r="O224">
        <v>8.0409793999999994</v>
      </c>
      <c r="P224">
        <v>1.3891032999999999</v>
      </c>
      <c r="Q224">
        <v>0.18049119999999999</v>
      </c>
      <c r="R224">
        <v>0.48324339999999999</v>
      </c>
      <c r="S224">
        <v>0.2464316</v>
      </c>
      <c r="T224">
        <v>0.5</v>
      </c>
      <c r="U224">
        <v>4.5024218999999999</v>
      </c>
      <c r="V224">
        <v>1.8792473999999999</v>
      </c>
      <c r="W224">
        <v>0.49190630000000002</v>
      </c>
      <c r="X224">
        <v>9.9370288999999996</v>
      </c>
      <c r="Y224">
        <v>1.0759863999999999</v>
      </c>
      <c r="Z224">
        <v>0.39253490000000002</v>
      </c>
      <c r="AA224">
        <v>0.35798190000000002</v>
      </c>
      <c r="AB224">
        <v>0.29941889999999999</v>
      </c>
      <c r="AC224">
        <v>0.63329999999999997</v>
      </c>
      <c r="AD224">
        <v>1.3027</v>
      </c>
      <c r="AE224">
        <v>0.92859999999999998</v>
      </c>
      <c r="AF224">
        <v>1.2358</v>
      </c>
      <c r="AG224">
        <v>0.77459999999999996</v>
      </c>
      <c r="AH224">
        <v>2.1747999999999998</v>
      </c>
      <c r="AI224">
        <v>0.74080000000000001</v>
      </c>
      <c r="AJ224">
        <v>1.2150000000000001</v>
      </c>
      <c r="AK224" t="str">
        <f>VLOOKUP(D224,Ref!$C$2:$D$56,2,FALSE)&amp;"_"&amp;E224&amp;RIGHT(B224,4)</f>
        <v>TX_El Paso0037</v>
      </c>
    </row>
    <row r="225" spans="1:37" x14ac:dyDescent="0.25">
      <c r="A225" t="s">
        <v>36</v>
      </c>
      <c r="B225">
        <v>481410044</v>
      </c>
      <c r="C225" t="s">
        <v>37</v>
      </c>
      <c r="D225" t="s">
        <v>184</v>
      </c>
      <c r="E225" t="s">
        <v>95</v>
      </c>
      <c r="F225">
        <v>31.765674000000001</v>
      </c>
      <c r="G225">
        <v>-106.455225</v>
      </c>
      <c r="H225">
        <v>30124</v>
      </c>
      <c r="I225">
        <v>26.2</v>
      </c>
      <c r="J225">
        <v>25.8</v>
      </c>
      <c r="K225">
        <v>0.5</v>
      </c>
      <c r="L225">
        <v>6.1211433</v>
      </c>
      <c r="M225">
        <v>1.6523968</v>
      </c>
      <c r="N225">
        <v>0.7370276</v>
      </c>
      <c r="O225">
        <v>14.0704031</v>
      </c>
      <c r="P225">
        <v>2.0637800999999998</v>
      </c>
      <c r="Q225">
        <v>0.1879189</v>
      </c>
      <c r="R225">
        <v>0.7256551</v>
      </c>
      <c r="S225">
        <v>0.15278630000000001</v>
      </c>
      <c r="T225">
        <v>0.5</v>
      </c>
      <c r="U225">
        <v>5.1111697999999999</v>
      </c>
      <c r="V225">
        <v>1.8663019000000001</v>
      </c>
      <c r="W225">
        <v>0.73595829999999995</v>
      </c>
      <c r="X225">
        <v>14.499590899999999</v>
      </c>
      <c r="Y225">
        <v>1.9754020000000001</v>
      </c>
      <c r="Z225">
        <v>0.27886030000000001</v>
      </c>
      <c r="AA225">
        <v>0.6883494</v>
      </c>
      <c r="AB225">
        <v>0.18005090000000001</v>
      </c>
      <c r="AC225">
        <v>0.83499999999999996</v>
      </c>
      <c r="AD225">
        <v>1.1294999999999999</v>
      </c>
      <c r="AE225">
        <v>0.99850000000000005</v>
      </c>
      <c r="AF225">
        <v>1.0305</v>
      </c>
      <c r="AG225">
        <v>0.95720000000000005</v>
      </c>
      <c r="AH225">
        <v>1.4839</v>
      </c>
      <c r="AI225">
        <v>0.9486</v>
      </c>
      <c r="AJ225">
        <v>1.1783999999999999</v>
      </c>
      <c r="AK225" t="str">
        <f>VLOOKUP(D225,Ref!$C$2:$D$56,2,FALSE)&amp;"_"&amp;E225&amp;RIGHT(B225,4)</f>
        <v>TX_El Paso0044</v>
      </c>
    </row>
    <row r="226" spans="1:37" x14ac:dyDescent="0.25">
      <c r="A226" t="s">
        <v>36</v>
      </c>
      <c r="B226">
        <v>482010058</v>
      </c>
      <c r="C226" t="s">
        <v>37</v>
      </c>
      <c r="D226" t="s">
        <v>184</v>
      </c>
      <c r="E226" t="s">
        <v>189</v>
      </c>
      <c r="F226">
        <v>29.770699</v>
      </c>
      <c r="G226">
        <v>-95.031222999999997</v>
      </c>
      <c r="H226">
        <v>8214</v>
      </c>
      <c r="I226">
        <v>21.9</v>
      </c>
      <c r="J226">
        <v>21.7</v>
      </c>
      <c r="K226">
        <v>0.5</v>
      </c>
      <c r="L226">
        <v>4.3024807000000003</v>
      </c>
      <c r="M226">
        <v>0.5466415</v>
      </c>
      <c r="N226">
        <v>1.8303879000000001</v>
      </c>
      <c r="O226">
        <v>6.4353008000000003</v>
      </c>
      <c r="P226">
        <v>5.9122009000000002</v>
      </c>
      <c r="Q226">
        <v>8.2907800000000004E-2</v>
      </c>
      <c r="R226">
        <v>1.8028431</v>
      </c>
      <c r="S226">
        <v>0.52056999999999998</v>
      </c>
      <c r="T226">
        <v>0.5</v>
      </c>
      <c r="U226">
        <v>4.2900461999999999</v>
      </c>
      <c r="V226">
        <v>0.5466415</v>
      </c>
      <c r="W226">
        <v>1.8030455999999999</v>
      </c>
      <c r="X226">
        <v>6.4353008000000003</v>
      </c>
      <c r="Y226">
        <v>5.8245449000000002</v>
      </c>
      <c r="Z226">
        <v>8.1506599999999998E-2</v>
      </c>
      <c r="AA226">
        <v>1.7755953</v>
      </c>
      <c r="AB226">
        <v>0.52056999999999998</v>
      </c>
      <c r="AC226">
        <v>0.99709999999999999</v>
      </c>
      <c r="AD226">
        <v>1</v>
      </c>
      <c r="AE226">
        <v>0.98509999999999998</v>
      </c>
      <c r="AF226">
        <v>1</v>
      </c>
      <c r="AG226">
        <v>0.98519999999999996</v>
      </c>
      <c r="AH226">
        <v>0.98309999999999997</v>
      </c>
      <c r="AI226">
        <v>0.9849</v>
      </c>
      <c r="AJ226">
        <v>1</v>
      </c>
      <c r="AK226" t="str">
        <f>VLOOKUP(D226,Ref!$C$2:$D$56,2,FALSE)&amp;"_"&amp;E226&amp;RIGHT(B226,4)</f>
        <v>TX_Harris0058</v>
      </c>
    </row>
    <row r="227" spans="1:37" x14ac:dyDescent="0.25">
      <c r="A227" t="s">
        <v>36</v>
      </c>
      <c r="B227">
        <v>482011035</v>
      </c>
      <c r="C227" t="s">
        <v>37</v>
      </c>
      <c r="D227" t="s">
        <v>184</v>
      </c>
      <c r="E227" t="s">
        <v>189</v>
      </c>
      <c r="F227">
        <v>29.733713000000002</v>
      </c>
      <c r="G227">
        <v>-95.257591000000005</v>
      </c>
      <c r="H227">
        <v>8213</v>
      </c>
      <c r="I227">
        <v>27.8</v>
      </c>
      <c r="J227">
        <v>27.7</v>
      </c>
      <c r="K227">
        <v>0.5</v>
      </c>
      <c r="L227">
        <v>3.9988920999999999</v>
      </c>
      <c r="M227">
        <v>0.61136979999999996</v>
      </c>
      <c r="N227">
        <v>1.9542702000000001</v>
      </c>
      <c r="O227">
        <v>12.5335073</v>
      </c>
      <c r="P227">
        <v>5.9105144000000003</v>
      </c>
      <c r="Q227">
        <v>0.24282790000000001</v>
      </c>
      <c r="R227">
        <v>1.8439299</v>
      </c>
      <c r="S227">
        <v>0.2935779</v>
      </c>
      <c r="T227">
        <v>0.5</v>
      </c>
      <c r="U227">
        <v>3.8296942999999999</v>
      </c>
      <c r="V227">
        <v>0.66506430000000005</v>
      </c>
      <c r="W227">
        <v>1.9383637</v>
      </c>
      <c r="X227">
        <v>12.874308600000001</v>
      </c>
      <c r="Y227">
        <v>5.7523847000000004</v>
      </c>
      <c r="Z227">
        <v>0.24180889999999999</v>
      </c>
      <c r="AA227">
        <v>1.8152864</v>
      </c>
      <c r="AB227">
        <v>0.17031840000000001</v>
      </c>
      <c r="AC227">
        <v>0.9577</v>
      </c>
      <c r="AD227">
        <v>1.0878000000000001</v>
      </c>
      <c r="AE227">
        <v>0.9919</v>
      </c>
      <c r="AF227">
        <v>1.0271999999999999</v>
      </c>
      <c r="AG227">
        <v>0.97319999999999995</v>
      </c>
      <c r="AH227">
        <v>0.99580000000000002</v>
      </c>
      <c r="AI227">
        <v>0.98450000000000004</v>
      </c>
      <c r="AJ227">
        <v>0.58009999999999995</v>
      </c>
      <c r="AK227" t="str">
        <f>VLOOKUP(D227,Ref!$C$2:$D$56,2,FALSE)&amp;"_"&amp;E227&amp;RIGHT(B227,4)</f>
        <v>TX_Harris1035</v>
      </c>
    </row>
    <row r="228" spans="1:37" x14ac:dyDescent="0.25">
      <c r="A228" t="s">
        <v>36</v>
      </c>
      <c r="B228">
        <v>482030002</v>
      </c>
      <c r="C228" t="s">
        <v>37</v>
      </c>
      <c r="D228" t="s">
        <v>184</v>
      </c>
      <c r="E228" t="s">
        <v>190</v>
      </c>
      <c r="F228">
        <v>32.669004000000001</v>
      </c>
      <c r="G228">
        <v>-94.167449000000005</v>
      </c>
      <c r="H228">
        <v>35221</v>
      </c>
      <c r="I228">
        <v>21.4</v>
      </c>
      <c r="J228">
        <v>21.4</v>
      </c>
      <c r="K228">
        <v>0.5</v>
      </c>
      <c r="L228">
        <v>1.2082581999999999</v>
      </c>
      <c r="M228">
        <v>0.65334530000000002</v>
      </c>
      <c r="N228">
        <v>1.1011089000000001</v>
      </c>
      <c r="O228">
        <v>12.4297676</v>
      </c>
      <c r="P228">
        <v>4.0721784000000003</v>
      </c>
      <c r="Q228">
        <v>0</v>
      </c>
      <c r="R228">
        <v>1.4631329</v>
      </c>
      <c r="S228">
        <v>1.66549E-2</v>
      </c>
      <c r="T228">
        <v>0.5</v>
      </c>
      <c r="U228">
        <v>1.7007892</v>
      </c>
      <c r="V228">
        <v>0.55753450000000004</v>
      </c>
      <c r="W228">
        <v>0.94612949999999996</v>
      </c>
      <c r="X228">
        <v>12.046840700000001</v>
      </c>
      <c r="Y228">
        <v>4.1726232000000003</v>
      </c>
      <c r="Z228">
        <v>0</v>
      </c>
      <c r="AA228">
        <v>1.4743571</v>
      </c>
      <c r="AB228">
        <v>1.3827600000000001E-2</v>
      </c>
      <c r="AC228">
        <v>1.4076</v>
      </c>
      <c r="AD228">
        <v>0.85340000000000005</v>
      </c>
      <c r="AE228">
        <v>0.85929999999999995</v>
      </c>
      <c r="AF228">
        <v>0.96919999999999995</v>
      </c>
      <c r="AG228">
        <v>1.0246999999999999</v>
      </c>
      <c r="AH228">
        <v>-9</v>
      </c>
      <c r="AI228">
        <v>1.0077</v>
      </c>
      <c r="AJ228">
        <v>0.83020000000000005</v>
      </c>
      <c r="AK228" t="str">
        <f>VLOOKUP(D228,Ref!$C$2:$D$56,2,FALSE)&amp;"_"&amp;E228&amp;RIGHT(B228,4)</f>
        <v>TX_Harrison0002</v>
      </c>
    </row>
    <row r="229" spans="1:37" x14ac:dyDescent="0.25">
      <c r="A229" t="s">
        <v>36</v>
      </c>
      <c r="B229">
        <v>483750320</v>
      </c>
      <c r="C229" t="s">
        <v>37</v>
      </c>
      <c r="D229" t="s">
        <v>184</v>
      </c>
      <c r="E229" t="s">
        <v>191</v>
      </c>
      <c r="F229">
        <v>35.201588000000001</v>
      </c>
      <c r="G229">
        <v>-101.90923600000001</v>
      </c>
      <c r="H229">
        <v>59161</v>
      </c>
      <c r="I229">
        <v>14.8</v>
      </c>
      <c r="J229">
        <v>14.1</v>
      </c>
      <c r="K229">
        <v>0.5</v>
      </c>
      <c r="L229">
        <v>3.0240486</v>
      </c>
      <c r="M229">
        <v>0.38762259999999998</v>
      </c>
      <c r="N229">
        <v>1.3099265</v>
      </c>
      <c r="O229">
        <v>4.6035190000000004</v>
      </c>
      <c r="P229">
        <v>2.7845105999999999</v>
      </c>
      <c r="Q229">
        <v>1.2235209</v>
      </c>
      <c r="R229">
        <v>1.0277543</v>
      </c>
      <c r="S229">
        <v>5.764E-3</v>
      </c>
      <c r="T229">
        <v>0.5</v>
      </c>
      <c r="U229">
        <v>2.7120256</v>
      </c>
      <c r="V229">
        <v>0.36152610000000002</v>
      </c>
      <c r="W229">
        <v>1.0703670000000001</v>
      </c>
      <c r="X229">
        <v>5.2869215000000001</v>
      </c>
      <c r="Y229">
        <v>2.6866853000000002</v>
      </c>
      <c r="Z229">
        <v>0.54353410000000002</v>
      </c>
      <c r="AA229">
        <v>0.98521879999999995</v>
      </c>
      <c r="AB229">
        <v>6.4742999999999997E-3</v>
      </c>
      <c r="AC229">
        <v>0.89680000000000004</v>
      </c>
      <c r="AD229">
        <v>0.93269999999999997</v>
      </c>
      <c r="AE229">
        <v>0.81710000000000005</v>
      </c>
      <c r="AF229">
        <v>1.1485000000000001</v>
      </c>
      <c r="AG229">
        <v>0.96489999999999998</v>
      </c>
      <c r="AH229">
        <v>0.44419999999999998</v>
      </c>
      <c r="AI229">
        <v>0.95860000000000001</v>
      </c>
      <c r="AJ229">
        <v>1.1232</v>
      </c>
      <c r="AK229" t="str">
        <f>VLOOKUP(D229,Ref!$C$2:$D$56,2,FALSE)&amp;"_"&amp;E229&amp;RIGHT(B229,4)</f>
        <v>TX_Potter0320</v>
      </c>
    </row>
    <row r="230" spans="1:37" x14ac:dyDescent="0.25">
      <c r="A230" t="s">
        <v>36</v>
      </c>
      <c r="B230">
        <v>484391002</v>
      </c>
      <c r="C230" t="s">
        <v>37</v>
      </c>
      <c r="D230" t="s">
        <v>184</v>
      </c>
      <c r="E230" t="s">
        <v>192</v>
      </c>
      <c r="F230">
        <v>32.805819999999997</v>
      </c>
      <c r="G230">
        <v>-97.356570000000005</v>
      </c>
      <c r="H230">
        <v>36196</v>
      </c>
      <c r="I230">
        <v>23.9</v>
      </c>
      <c r="J230">
        <v>23.8</v>
      </c>
      <c r="K230">
        <v>0.5</v>
      </c>
      <c r="L230">
        <v>2.0870943</v>
      </c>
      <c r="M230">
        <v>0.7545193</v>
      </c>
      <c r="N230">
        <v>2.1232815</v>
      </c>
      <c r="O230">
        <v>9.7850903999999996</v>
      </c>
      <c r="P230">
        <v>6.2221684000000002</v>
      </c>
      <c r="Q230">
        <v>0.21231149999999999</v>
      </c>
      <c r="R230">
        <v>2.1960373</v>
      </c>
      <c r="S230">
        <v>6.3942100000000002E-2</v>
      </c>
      <c r="T230">
        <v>0.5</v>
      </c>
      <c r="U230">
        <v>2.0703979000000001</v>
      </c>
      <c r="V230">
        <v>0.7545193</v>
      </c>
      <c r="W230">
        <v>2.1126578</v>
      </c>
      <c r="X230">
        <v>9.7850903999999996</v>
      </c>
      <c r="Y230">
        <v>6.1962786000000003</v>
      </c>
      <c r="Z230">
        <v>0.20536889999999999</v>
      </c>
      <c r="AA230">
        <v>2.1872942000000002</v>
      </c>
      <c r="AB230">
        <v>6.3942100000000002E-2</v>
      </c>
      <c r="AC230">
        <v>0.99199999999999999</v>
      </c>
      <c r="AD230">
        <v>1</v>
      </c>
      <c r="AE230">
        <v>0.995</v>
      </c>
      <c r="AF230">
        <v>1</v>
      </c>
      <c r="AG230">
        <v>0.99580000000000002</v>
      </c>
      <c r="AH230">
        <v>0.96730000000000005</v>
      </c>
      <c r="AI230">
        <v>0.996</v>
      </c>
      <c r="AJ230">
        <v>1</v>
      </c>
      <c r="AK230" t="str">
        <f>VLOOKUP(D230,Ref!$C$2:$D$56,2,FALSE)&amp;"_"&amp;E230&amp;RIGHT(B230,4)</f>
        <v>TX_Tarrant1002</v>
      </c>
    </row>
    <row r="231" spans="1:37" x14ac:dyDescent="0.25">
      <c r="A231" t="s">
        <v>36</v>
      </c>
      <c r="B231">
        <v>484391006</v>
      </c>
      <c r="C231" t="s">
        <v>37</v>
      </c>
      <c r="D231" t="s">
        <v>184</v>
      </c>
      <c r="E231" t="s">
        <v>192</v>
      </c>
      <c r="F231">
        <v>32.759166999999998</v>
      </c>
      <c r="G231">
        <v>-97.341389000000007</v>
      </c>
      <c r="H231">
        <v>36196</v>
      </c>
      <c r="I231">
        <v>24.6</v>
      </c>
      <c r="J231">
        <v>24.4</v>
      </c>
      <c r="K231">
        <v>0.5</v>
      </c>
      <c r="L231">
        <v>1.4774185</v>
      </c>
      <c r="M231">
        <v>0.9368474</v>
      </c>
      <c r="N231">
        <v>2.3434935000000001</v>
      </c>
      <c r="O231">
        <v>10.1619606</v>
      </c>
      <c r="P231">
        <v>6.3172426000000002</v>
      </c>
      <c r="Q231">
        <v>0.5805785</v>
      </c>
      <c r="R231">
        <v>2.2055479999999998</v>
      </c>
      <c r="S231">
        <v>7.6911199999999999E-2</v>
      </c>
      <c r="T231">
        <v>0.5</v>
      </c>
      <c r="U231">
        <v>1.4549536999999999</v>
      </c>
      <c r="V231">
        <v>0.9368474</v>
      </c>
      <c r="W231">
        <v>2.3254027000000002</v>
      </c>
      <c r="X231">
        <v>10.1619606</v>
      </c>
      <c r="Y231">
        <v>6.2764230000000003</v>
      </c>
      <c r="Z231">
        <v>0.56592679999999995</v>
      </c>
      <c r="AA231">
        <v>2.1920657000000001</v>
      </c>
      <c r="AB231">
        <v>7.6911199999999999E-2</v>
      </c>
      <c r="AC231">
        <v>0.98480000000000001</v>
      </c>
      <c r="AD231">
        <v>1</v>
      </c>
      <c r="AE231">
        <v>0.99229999999999996</v>
      </c>
      <c r="AF231">
        <v>1</v>
      </c>
      <c r="AG231">
        <v>0.99350000000000005</v>
      </c>
      <c r="AH231">
        <v>0.9748</v>
      </c>
      <c r="AI231">
        <v>0.99390000000000001</v>
      </c>
      <c r="AJ231">
        <v>1</v>
      </c>
      <c r="AK231" t="str">
        <f>VLOOKUP(D231,Ref!$C$2:$D$56,2,FALSE)&amp;"_"&amp;E231&amp;RIGHT(B231,4)</f>
        <v>TX_Tarrant1006</v>
      </c>
    </row>
    <row r="232" spans="1:37" x14ac:dyDescent="0.25">
      <c r="A232" t="s">
        <v>36</v>
      </c>
      <c r="B232">
        <v>484530020</v>
      </c>
      <c r="C232" t="s">
        <v>37</v>
      </c>
      <c r="D232" t="s">
        <v>184</v>
      </c>
      <c r="E232" t="s">
        <v>193</v>
      </c>
      <c r="F232">
        <v>30.483174999999999</v>
      </c>
      <c r="G232">
        <v>-97.872309999999999</v>
      </c>
      <c r="H232">
        <v>15191</v>
      </c>
      <c r="I232">
        <v>21.1</v>
      </c>
      <c r="J232">
        <v>21</v>
      </c>
      <c r="K232">
        <v>0.5</v>
      </c>
      <c r="L232">
        <v>3.1074245</v>
      </c>
      <c r="M232">
        <v>0.56146790000000002</v>
      </c>
      <c r="N232">
        <v>1.6036733000000001</v>
      </c>
      <c r="O232">
        <v>8.5793666999999996</v>
      </c>
      <c r="P232">
        <v>4.9199162000000003</v>
      </c>
      <c r="Q232">
        <v>0.15449499999999999</v>
      </c>
      <c r="R232">
        <v>1.6232551</v>
      </c>
      <c r="S232">
        <v>0.11706809999999999</v>
      </c>
      <c r="T232">
        <v>0.5</v>
      </c>
      <c r="U232">
        <v>3.0961710999999998</v>
      </c>
      <c r="V232">
        <v>0.56146790000000002</v>
      </c>
      <c r="W232">
        <v>1.5921438999999999</v>
      </c>
      <c r="X232">
        <v>8.5793666999999996</v>
      </c>
      <c r="Y232">
        <v>4.8862591000000002</v>
      </c>
      <c r="Z232">
        <v>0.1521004</v>
      </c>
      <c r="AA232">
        <v>1.6120627000000001</v>
      </c>
      <c r="AB232">
        <v>0.11706809999999999</v>
      </c>
      <c r="AC232">
        <v>0.99639999999999995</v>
      </c>
      <c r="AD232">
        <v>1</v>
      </c>
      <c r="AE232">
        <v>0.99280000000000002</v>
      </c>
      <c r="AF232">
        <v>1</v>
      </c>
      <c r="AG232">
        <v>0.99319999999999997</v>
      </c>
      <c r="AH232">
        <v>0.98450000000000004</v>
      </c>
      <c r="AI232">
        <v>0.99309999999999998</v>
      </c>
      <c r="AJ232">
        <v>1</v>
      </c>
      <c r="AK232" t="str">
        <f>VLOOKUP(D232,Ref!$C$2:$D$56,2,FALSE)&amp;"_"&amp;E232&amp;RIGHT(B232,4)</f>
        <v>TX_Travis0020</v>
      </c>
    </row>
    <row r="233" spans="1:37" x14ac:dyDescent="0.25">
      <c r="A233" t="s">
        <v>36</v>
      </c>
      <c r="B233">
        <v>484530021</v>
      </c>
      <c r="C233" t="s">
        <v>37</v>
      </c>
      <c r="D233" t="s">
        <v>184</v>
      </c>
      <c r="E233" t="s">
        <v>193</v>
      </c>
      <c r="F233">
        <v>30.263233</v>
      </c>
      <c r="G233">
        <v>-97.712883000000005</v>
      </c>
      <c r="H233">
        <v>12193</v>
      </c>
      <c r="I233">
        <v>22.2</v>
      </c>
      <c r="J233">
        <v>21.9</v>
      </c>
      <c r="K233">
        <v>0.5</v>
      </c>
      <c r="L233">
        <v>2.7868675999999999</v>
      </c>
      <c r="M233">
        <v>0.72428749999999997</v>
      </c>
      <c r="N233">
        <v>1.9974951999999999</v>
      </c>
      <c r="O233">
        <v>7.7523546000000003</v>
      </c>
      <c r="P233">
        <v>5.9460129999999998</v>
      </c>
      <c r="Q233">
        <v>0.11716559999999999</v>
      </c>
      <c r="R233">
        <v>2.0371640000000002</v>
      </c>
      <c r="S233">
        <v>0.40532089999999998</v>
      </c>
      <c r="T233">
        <v>0.5</v>
      </c>
      <c r="U233">
        <v>2.9329402</v>
      </c>
      <c r="V233">
        <v>0.73232940000000002</v>
      </c>
      <c r="W233">
        <v>1.8546210999999999</v>
      </c>
      <c r="X233">
        <v>8.1333418000000002</v>
      </c>
      <c r="Y233">
        <v>5.5389394999999997</v>
      </c>
      <c r="Z233">
        <v>0.1154433</v>
      </c>
      <c r="AA233">
        <v>1.8743422000000001</v>
      </c>
      <c r="AB233">
        <v>0.26380949999999997</v>
      </c>
      <c r="AC233">
        <v>1.0524</v>
      </c>
      <c r="AD233">
        <v>1.0111000000000001</v>
      </c>
      <c r="AE233">
        <v>0.92849999999999999</v>
      </c>
      <c r="AF233">
        <v>1.0490999999999999</v>
      </c>
      <c r="AG233">
        <v>0.93149999999999999</v>
      </c>
      <c r="AH233">
        <v>0.98529999999999995</v>
      </c>
      <c r="AI233">
        <v>0.92010000000000003</v>
      </c>
      <c r="AJ233">
        <v>0.65090000000000003</v>
      </c>
      <c r="AK233" t="str">
        <f>VLOOKUP(D233,Ref!$C$2:$D$56,2,FALSE)&amp;"_"&amp;E233&amp;RIGHT(B233,4)</f>
        <v>TX_Travis0021</v>
      </c>
    </row>
    <row r="234" spans="1:37" x14ac:dyDescent="0.25">
      <c r="A234" t="s">
        <v>36</v>
      </c>
      <c r="B234">
        <v>490030003</v>
      </c>
      <c r="C234" t="s">
        <v>37</v>
      </c>
      <c r="D234" t="s">
        <v>194</v>
      </c>
      <c r="E234" t="s">
        <v>195</v>
      </c>
      <c r="F234">
        <v>41.492778000000001</v>
      </c>
      <c r="G234">
        <v>-112.018056</v>
      </c>
      <c r="H234">
        <v>125095</v>
      </c>
      <c r="I234">
        <v>38.200000000000003</v>
      </c>
      <c r="J234">
        <v>38</v>
      </c>
      <c r="K234">
        <v>0.5</v>
      </c>
      <c r="L234">
        <v>3.6685162</v>
      </c>
      <c r="M234">
        <v>1.3536223000000001</v>
      </c>
      <c r="N234">
        <v>2.8978152000000001</v>
      </c>
      <c r="O234">
        <v>18.109315899999999</v>
      </c>
      <c r="P234">
        <v>2.4379727999999998</v>
      </c>
      <c r="Q234">
        <v>6.9826069000000004</v>
      </c>
      <c r="R234">
        <v>1.9054526000000001</v>
      </c>
      <c r="S234">
        <v>0.38913940000000002</v>
      </c>
      <c r="T234">
        <v>0.5</v>
      </c>
      <c r="U234">
        <v>3.6166387000000002</v>
      </c>
      <c r="V234">
        <v>1.3536223000000001</v>
      </c>
      <c r="W234">
        <v>2.8777602</v>
      </c>
      <c r="X234">
        <v>18.109315899999999</v>
      </c>
      <c r="Y234">
        <v>2.4188879000000001</v>
      </c>
      <c r="Z234">
        <v>6.9367666000000003</v>
      </c>
      <c r="AA234">
        <v>1.8910193</v>
      </c>
      <c r="AB234">
        <v>0.38913940000000002</v>
      </c>
      <c r="AC234">
        <v>0.9859</v>
      </c>
      <c r="AD234">
        <v>1</v>
      </c>
      <c r="AE234">
        <v>0.99309999999999998</v>
      </c>
      <c r="AF234">
        <v>1</v>
      </c>
      <c r="AG234">
        <v>0.99219999999999997</v>
      </c>
      <c r="AH234">
        <v>0.99339999999999995</v>
      </c>
      <c r="AI234">
        <v>0.99239999999999995</v>
      </c>
      <c r="AJ234">
        <v>1</v>
      </c>
      <c r="AK234" t="str">
        <f>VLOOKUP(D234,Ref!$C$2:$D$56,2,FALSE)&amp;"_"&amp;E234&amp;RIGHT(B234,4)</f>
        <v>UT_Box Elder0003</v>
      </c>
    </row>
    <row r="235" spans="1:37" x14ac:dyDescent="0.25">
      <c r="A235" t="s">
        <v>36</v>
      </c>
      <c r="B235">
        <v>490050004</v>
      </c>
      <c r="C235" t="s">
        <v>37</v>
      </c>
      <c r="D235" t="s">
        <v>194</v>
      </c>
      <c r="E235" t="s">
        <v>196</v>
      </c>
      <c r="F235">
        <v>41.731110999999999</v>
      </c>
      <c r="G235">
        <v>-111.83750000000001</v>
      </c>
      <c r="H235">
        <v>127097</v>
      </c>
      <c r="I235">
        <v>39.5</v>
      </c>
      <c r="J235">
        <v>39.4</v>
      </c>
      <c r="K235">
        <v>0.5</v>
      </c>
      <c r="L235">
        <v>0.69877869999999997</v>
      </c>
      <c r="M235">
        <v>0.89186460000000001</v>
      </c>
      <c r="N235">
        <v>3.3656470999999999</v>
      </c>
      <c r="O235">
        <v>20.4718418</v>
      </c>
      <c r="P235">
        <v>1.4503975</v>
      </c>
      <c r="Q235">
        <v>9.7793826999999993</v>
      </c>
      <c r="R235">
        <v>1.9279515</v>
      </c>
      <c r="S235">
        <v>0.43635819999999997</v>
      </c>
      <c r="T235">
        <v>0.5</v>
      </c>
      <c r="U235">
        <v>0.69696190000000002</v>
      </c>
      <c r="V235">
        <v>0.89186460000000001</v>
      </c>
      <c r="W235">
        <v>3.3422930000000002</v>
      </c>
      <c r="X235">
        <v>20.4718418</v>
      </c>
      <c r="Y235">
        <v>1.4454662</v>
      </c>
      <c r="Z235">
        <v>9.7050590999999997</v>
      </c>
      <c r="AA235">
        <v>1.9137332</v>
      </c>
      <c r="AB235">
        <v>0.43635819999999997</v>
      </c>
      <c r="AC235">
        <v>0.99739999999999995</v>
      </c>
      <c r="AD235">
        <v>1</v>
      </c>
      <c r="AE235">
        <v>0.99309999999999998</v>
      </c>
      <c r="AF235">
        <v>1</v>
      </c>
      <c r="AG235">
        <v>0.99660000000000004</v>
      </c>
      <c r="AH235">
        <v>0.99239999999999995</v>
      </c>
      <c r="AI235">
        <v>0.99260000000000004</v>
      </c>
      <c r="AJ235">
        <v>1</v>
      </c>
      <c r="AK235" t="str">
        <f>VLOOKUP(D235,Ref!$C$2:$D$56,2,FALSE)&amp;"_"&amp;E235&amp;RIGHT(B235,4)</f>
        <v>UT_Cache0004</v>
      </c>
    </row>
    <row r="236" spans="1:37" x14ac:dyDescent="0.25">
      <c r="A236" t="s">
        <v>36</v>
      </c>
      <c r="B236">
        <v>490110004</v>
      </c>
      <c r="C236" t="s">
        <v>37</v>
      </c>
      <c r="D236" t="s">
        <v>194</v>
      </c>
      <c r="E236" t="s">
        <v>197</v>
      </c>
      <c r="F236">
        <v>40.902966999999997</v>
      </c>
      <c r="G236">
        <v>-111.884467</v>
      </c>
      <c r="H236">
        <v>119095</v>
      </c>
      <c r="I236">
        <v>36.9</v>
      </c>
      <c r="J236">
        <v>36.6</v>
      </c>
      <c r="K236">
        <v>0.5</v>
      </c>
      <c r="L236">
        <v>1.1914997000000001</v>
      </c>
      <c r="M236">
        <v>2.0269927999999999</v>
      </c>
      <c r="N236">
        <v>4.7198744000000001</v>
      </c>
      <c r="O236">
        <v>9.2629099000000004</v>
      </c>
      <c r="P236">
        <v>1.8637807</v>
      </c>
      <c r="Q236">
        <v>13.886055000000001</v>
      </c>
      <c r="R236">
        <v>2.7182493000000001</v>
      </c>
      <c r="S236">
        <v>0.80841730000000001</v>
      </c>
      <c r="T236">
        <v>0.5</v>
      </c>
      <c r="U236">
        <v>0.96226970000000001</v>
      </c>
      <c r="V236">
        <v>1.6789383</v>
      </c>
      <c r="W236">
        <v>4.4842854000000001</v>
      </c>
      <c r="X236">
        <v>10.801840800000001</v>
      </c>
      <c r="Y236">
        <v>1.7911954999999999</v>
      </c>
      <c r="Z236">
        <v>13.1791935</v>
      </c>
      <c r="AA236">
        <v>2.5829411000000002</v>
      </c>
      <c r="AB236">
        <v>0.71255049999999998</v>
      </c>
      <c r="AC236">
        <v>0.80759999999999998</v>
      </c>
      <c r="AD236">
        <v>0.82830000000000004</v>
      </c>
      <c r="AE236">
        <v>0.95009999999999994</v>
      </c>
      <c r="AF236">
        <v>1.1660999999999999</v>
      </c>
      <c r="AG236">
        <v>0.96109999999999995</v>
      </c>
      <c r="AH236">
        <v>0.94910000000000005</v>
      </c>
      <c r="AI236">
        <v>0.95020000000000004</v>
      </c>
      <c r="AJ236">
        <v>0.88139999999999996</v>
      </c>
      <c r="AK236" t="str">
        <f>VLOOKUP(D236,Ref!$C$2:$D$56,2,FALSE)&amp;"_"&amp;E236&amp;RIGHT(B236,4)</f>
        <v>UT_Davis0004</v>
      </c>
    </row>
    <row r="237" spans="1:37" x14ac:dyDescent="0.25">
      <c r="A237" t="s">
        <v>36</v>
      </c>
      <c r="B237">
        <v>490350003</v>
      </c>
      <c r="C237" t="s">
        <v>37</v>
      </c>
      <c r="D237" t="s">
        <v>194</v>
      </c>
      <c r="E237" t="s">
        <v>198</v>
      </c>
      <c r="F237">
        <v>40.646667000000001</v>
      </c>
      <c r="G237">
        <v>-111.849722</v>
      </c>
      <c r="H237">
        <v>117095</v>
      </c>
      <c r="I237">
        <v>46.1</v>
      </c>
      <c r="J237">
        <v>45.6</v>
      </c>
      <c r="K237">
        <v>0.5</v>
      </c>
      <c r="L237">
        <v>1.3111701</v>
      </c>
      <c r="M237">
        <v>1.8840507</v>
      </c>
      <c r="N237">
        <v>5.3456334999999999</v>
      </c>
      <c r="O237">
        <v>14.8353214</v>
      </c>
      <c r="P237">
        <v>1.9480256</v>
      </c>
      <c r="Q237">
        <v>16.0067825</v>
      </c>
      <c r="R237">
        <v>3.1282692000000001</v>
      </c>
      <c r="S237">
        <v>1.1629750000000001</v>
      </c>
      <c r="T237">
        <v>0.5</v>
      </c>
      <c r="U237">
        <v>1.3034520999999999</v>
      </c>
      <c r="V237">
        <v>1.8840507</v>
      </c>
      <c r="W237">
        <v>5.2496533000000003</v>
      </c>
      <c r="X237">
        <v>14.8353214</v>
      </c>
      <c r="Y237">
        <v>1.9419223000000001</v>
      </c>
      <c r="Z237">
        <v>15.683354400000001</v>
      </c>
      <c r="AA237">
        <v>3.0676638999999999</v>
      </c>
      <c r="AB237">
        <v>1.1629750000000001</v>
      </c>
      <c r="AC237">
        <v>0.99409999999999998</v>
      </c>
      <c r="AD237">
        <v>1</v>
      </c>
      <c r="AE237">
        <v>0.98199999999999998</v>
      </c>
      <c r="AF237">
        <v>1</v>
      </c>
      <c r="AG237">
        <v>0.99690000000000001</v>
      </c>
      <c r="AH237">
        <v>0.9798</v>
      </c>
      <c r="AI237">
        <v>0.98060000000000003</v>
      </c>
      <c r="AJ237">
        <v>1</v>
      </c>
      <c r="AK237" t="str">
        <f>VLOOKUP(D237,Ref!$C$2:$D$56,2,FALSE)&amp;"_"&amp;E237&amp;RIGHT(B237,4)</f>
        <v>UT_Salt Lake0003</v>
      </c>
    </row>
    <row r="238" spans="1:37" x14ac:dyDescent="0.25">
      <c r="A238" t="s">
        <v>36</v>
      </c>
      <c r="B238">
        <v>490351001</v>
      </c>
      <c r="C238" t="s">
        <v>37</v>
      </c>
      <c r="D238" t="s">
        <v>194</v>
      </c>
      <c r="E238" t="s">
        <v>198</v>
      </c>
      <c r="F238">
        <v>40.708610999999998</v>
      </c>
      <c r="G238">
        <v>-112.094722</v>
      </c>
      <c r="H238">
        <v>118093</v>
      </c>
      <c r="I238">
        <v>30.8</v>
      </c>
      <c r="J238">
        <v>30.6</v>
      </c>
      <c r="K238">
        <v>0.5</v>
      </c>
      <c r="L238">
        <v>1.3123456</v>
      </c>
      <c r="M238">
        <v>1.8691044999999999</v>
      </c>
      <c r="N238">
        <v>3.9708700000000001</v>
      </c>
      <c r="O238">
        <v>6.7152003999999996</v>
      </c>
      <c r="P238">
        <v>1.6134312</v>
      </c>
      <c r="Q238">
        <v>11.7059278</v>
      </c>
      <c r="R238">
        <v>2.3045602000000001</v>
      </c>
      <c r="S238">
        <v>0.84189510000000001</v>
      </c>
      <c r="T238">
        <v>0.5</v>
      </c>
      <c r="U238">
        <v>1.3064252000000001</v>
      </c>
      <c r="V238">
        <v>1.8691044999999999</v>
      </c>
      <c r="W238">
        <v>3.9313676000000002</v>
      </c>
      <c r="X238">
        <v>6.7152003999999996</v>
      </c>
      <c r="Y238">
        <v>1.6077176</v>
      </c>
      <c r="Z238">
        <v>11.5767679</v>
      </c>
      <c r="AA238">
        <v>2.2800858000000002</v>
      </c>
      <c r="AB238">
        <v>0.84189510000000001</v>
      </c>
      <c r="AC238">
        <v>0.99550000000000005</v>
      </c>
      <c r="AD238">
        <v>1</v>
      </c>
      <c r="AE238">
        <v>0.99009999999999998</v>
      </c>
      <c r="AF238">
        <v>1</v>
      </c>
      <c r="AG238">
        <v>0.99650000000000005</v>
      </c>
      <c r="AH238">
        <v>0.98899999999999999</v>
      </c>
      <c r="AI238">
        <v>0.98939999999999995</v>
      </c>
      <c r="AJ238">
        <v>1</v>
      </c>
      <c r="AK238" t="str">
        <f>VLOOKUP(D238,Ref!$C$2:$D$56,2,FALSE)&amp;"_"&amp;E238&amp;RIGHT(B238,4)</f>
        <v>UT_Salt Lake1001</v>
      </c>
    </row>
    <row r="239" spans="1:37" x14ac:dyDescent="0.25">
      <c r="A239" t="s">
        <v>36</v>
      </c>
      <c r="B239">
        <v>490353006</v>
      </c>
      <c r="C239" t="s">
        <v>37</v>
      </c>
      <c r="D239" t="s">
        <v>194</v>
      </c>
      <c r="E239" t="s">
        <v>198</v>
      </c>
      <c r="F239">
        <v>40.736389000000003</v>
      </c>
      <c r="G239">
        <v>-111.87222199999999</v>
      </c>
      <c r="H239">
        <v>118095</v>
      </c>
      <c r="I239">
        <v>45.9</v>
      </c>
      <c r="J239">
        <v>45.6</v>
      </c>
      <c r="K239">
        <v>0.5</v>
      </c>
      <c r="L239">
        <v>1.3780261</v>
      </c>
      <c r="M239">
        <v>1.9858985</v>
      </c>
      <c r="N239">
        <v>5.6428307999999996</v>
      </c>
      <c r="O239">
        <v>12.8649693</v>
      </c>
      <c r="P239">
        <v>2.0708991999999999</v>
      </c>
      <c r="Q239">
        <v>16.889867800000001</v>
      </c>
      <c r="R239">
        <v>3.3034563000000001</v>
      </c>
      <c r="S239">
        <v>1.2973901999999999</v>
      </c>
      <c r="T239">
        <v>0.5</v>
      </c>
      <c r="U239">
        <v>1.3710243</v>
      </c>
      <c r="V239">
        <v>1.9858985</v>
      </c>
      <c r="W239">
        <v>5.5812168</v>
      </c>
      <c r="X239">
        <v>12.8649693</v>
      </c>
      <c r="Y239">
        <v>2.0643690000000001</v>
      </c>
      <c r="Z239">
        <v>16.6854668</v>
      </c>
      <c r="AA239">
        <v>3.2649474000000001</v>
      </c>
      <c r="AB239">
        <v>1.2973901999999999</v>
      </c>
      <c r="AC239">
        <v>0.99490000000000001</v>
      </c>
      <c r="AD239">
        <v>1</v>
      </c>
      <c r="AE239">
        <v>0.98909999999999998</v>
      </c>
      <c r="AF239">
        <v>1</v>
      </c>
      <c r="AG239">
        <v>0.99680000000000002</v>
      </c>
      <c r="AH239">
        <v>0.9879</v>
      </c>
      <c r="AI239">
        <v>0.98829999999999996</v>
      </c>
      <c r="AJ239">
        <v>1</v>
      </c>
      <c r="AK239" t="str">
        <f>VLOOKUP(D239,Ref!$C$2:$D$56,2,FALSE)&amp;"_"&amp;E239&amp;RIGHT(B239,4)</f>
        <v>UT_Salt Lake3006</v>
      </c>
    </row>
    <row r="240" spans="1:37" x14ac:dyDescent="0.25">
      <c r="A240" t="s">
        <v>36</v>
      </c>
      <c r="B240">
        <v>490353007</v>
      </c>
      <c r="C240" t="s">
        <v>37</v>
      </c>
      <c r="D240" t="s">
        <v>194</v>
      </c>
      <c r="E240" t="s">
        <v>198</v>
      </c>
      <c r="F240">
        <v>40.704444000000002</v>
      </c>
      <c r="G240">
        <v>-111.968611</v>
      </c>
      <c r="H240">
        <v>118094</v>
      </c>
      <c r="I240">
        <v>-9</v>
      </c>
      <c r="J240">
        <v>-9</v>
      </c>
      <c r="K240">
        <v>0.5</v>
      </c>
      <c r="L240">
        <v>1.258659</v>
      </c>
      <c r="M240">
        <v>1.8478687</v>
      </c>
      <c r="N240">
        <v>5.5258535999999996</v>
      </c>
      <c r="O240">
        <v>12.5070181</v>
      </c>
      <c r="P240">
        <v>1.9944381</v>
      </c>
      <c r="Q240">
        <v>16.5612259</v>
      </c>
      <c r="R240">
        <v>3.2339541999999999</v>
      </c>
      <c r="S240">
        <v>1.2043136000000001</v>
      </c>
      <c r="T240">
        <v>0.5</v>
      </c>
      <c r="U240">
        <v>1.2539998000000001</v>
      </c>
      <c r="V240">
        <v>1.8478687</v>
      </c>
      <c r="W240">
        <v>5.4734091999999999</v>
      </c>
      <c r="X240">
        <v>12.5070181</v>
      </c>
      <c r="Y240">
        <v>1.9883484</v>
      </c>
      <c r="Z240">
        <v>16.387983299999998</v>
      </c>
      <c r="AA240">
        <v>3.2012660999999998</v>
      </c>
      <c r="AB240">
        <v>1.2043136000000001</v>
      </c>
      <c r="AC240">
        <v>0.99629999999999996</v>
      </c>
      <c r="AD240">
        <v>1</v>
      </c>
      <c r="AE240">
        <v>0.99050000000000005</v>
      </c>
      <c r="AF240">
        <v>1</v>
      </c>
      <c r="AG240">
        <v>0.99690000000000001</v>
      </c>
      <c r="AH240">
        <v>0.98950000000000005</v>
      </c>
      <c r="AI240">
        <v>0.9899</v>
      </c>
      <c r="AJ240">
        <v>1</v>
      </c>
      <c r="AK240" t="str">
        <f>VLOOKUP(D240,Ref!$C$2:$D$56,2,FALSE)&amp;"_"&amp;E240&amp;RIGHT(B240,4)</f>
        <v>UT_Salt Lake3007</v>
      </c>
    </row>
    <row r="241" spans="1:37" x14ac:dyDescent="0.25">
      <c r="A241" t="s">
        <v>36</v>
      </c>
      <c r="B241">
        <v>490353008</v>
      </c>
      <c r="C241" t="s">
        <v>37</v>
      </c>
      <c r="D241" t="s">
        <v>194</v>
      </c>
      <c r="E241" t="s">
        <v>198</v>
      </c>
      <c r="F241">
        <v>40.517946000000002</v>
      </c>
      <c r="G241">
        <v>-112.023051</v>
      </c>
      <c r="H241">
        <v>116094</v>
      </c>
      <c r="I241">
        <v>-9</v>
      </c>
      <c r="J241">
        <v>-9</v>
      </c>
      <c r="K241">
        <v>0.5</v>
      </c>
      <c r="L241">
        <v>1.1460292000000001</v>
      </c>
      <c r="M241">
        <v>1.5817052</v>
      </c>
      <c r="N241">
        <v>3.9669981000000001</v>
      </c>
      <c r="O241">
        <v>5.5415768999999999</v>
      </c>
      <c r="P241">
        <v>1.4121857</v>
      </c>
      <c r="Q241">
        <v>11.9095964</v>
      </c>
      <c r="R241">
        <v>2.3232879999999998</v>
      </c>
      <c r="S241">
        <v>0.75195639999999997</v>
      </c>
      <c r="T241">
        <v>0.5</v>
      </c>
      <c r="U241">
        <v>1.5639126999999999</v>
      </c>
      <c r="V241">
        <v>1.0362659000000001</v>
      </c>
      <c r="W241">
        <v>3.2589698</v>
      </c>
      <c r="X241">
        <v>8.7984076000000009</v>
      </c>
      <c r="Y241">
        <v>1.4245797</v>
      </c>
      <c r="Z241">
        <v>9.5139712999999997</v>
      </c>
      <c r="AA241">
        <v>1.9905246000000001</v>
      </c>
      <c r="AB241">
        <v>0.65233419999999998</v>
      </c>
      <c r="AC241">
        <v>1.3646</v>
      </c>
      <c r="AD241">
        <v>0.6552</v>
      </c>
      <c r="AE241">
        <v>0.82150000000000001</v>
      </c>
      <c r="AF241">
        <v>1.5876999999999999</v>
      </c>
      <c r="AG241">
        <v>1.0087999999999999</v>
      </c>
      <c r="AH241">
        <v>0.79879999999999995</v>
      </c>
      <c r="AI241">
        <v>0.85680000000000001</v>
      </c>
      <c r="AJ241">
        <v>0.86750000000000005</v>
      </c>
      <c r="AK241" t="str">
        <f>VLOOKUP(D241,Ref!$C$2:$D$56,2,FALSE)&amp;"_"&amp;E241&amp;RIGHT(B241,4)</f>
        <v>UT_Salt Lake3008</v>
      </c>
    </row>
    <row r="242" spans="1:37" x14ac:dyDescent="0.25">
      <c r="A242" t="s">
        <v>36</v>
      </c>
      <c r="B242">
        <v>490353010</v>
      </c>
      <c r="C242" t="s">
        <v>37</v>
      </c>
      <c r="D242" t="s">
        <v>194</v>
      </c>
      <c r="E242" t="s">
        <v>198</v>
      </c>
      <c r="F242">
        <v>40.784219999999998</v>
      </c>
      <c r="G242">
        <v>-111.931</v>
      </c>
      <c r="H242">
        <v>118095</v>
      </c>
      <c r="I242">
        <v>39.1</v>
      </c>
      <c r="J242">
        <v>38.799999999999997</v>
      </c>
      <c r="K242">
        <v>0.5</v>
      </c>
      <c r="L242">
        <v>1.4596757</v>
      </c>
      <c r="M242">
        <v>2.0613600999999999</v>
      </c>
      <c r="N242">
        <v>4.364789</v>
      </c>
      <c r="O242">
        <v>12.63622</v>
      </c>
      <c r="P242">
        <v>1.8112587</v>
      </c>
      <c r="Q242">
        <v>12.8409777</v>
      </c>
      <c r="R242">
        <v>2.5337478999999998</v>
      </c>
      <c r="S242">
        <v>0.97530450000000002</v>
      </c>
      <c r="T242">
        <v>0.5</v>
      </c>
      <c r="U242">
        <v>1.4509604</v>
      </c>
      <c r="V242">
        <v>2.0613600999999999</v>
      </c>
      <c r="W242">
        <v>4.2995409999999996</v>
      </c>
      <c r="X242">
        <v>12.63622</v>
      </c>
      <c r="Y242">
        <v>1.8050269999999999</v>
      </c>
      <c r="Z242">
        <v>12.623559999999999</v>
      </c>
      <c r="AA242">
        <v>2.4928292999999999</v>
      </c>
      <c r="AB242">
        <v>0.97530450000000002</v>
      </c>
      <c r="AC242">
        <v>0.99399999999999999</v>
      </c>
      <c r="AD242">
        <v>1</v>
      </c>
      <c r="AE242">
        <v>0.98509999999999998</v>
      </c>
      <c r="AF242">
        <v>1</v>
      </c>
      <c r="AG242">
        <v>0.99660000000000004</v>
      </c>
      <c r="AH242">
        <v>0.98309999999999997</v>
      </c>
      <c r="AI242">
        <v>0.9839</v>
      </c>
      <c r="AJ242">
        <v>1</v>
      </c>
      <c r="AK242" t="str">
        <f>VLOOKUP(D242,Ref!$C$2:$D$56,2,FALSE)&amp;"_"&amp;E242&amp;RIGHT(B242,4)</f>
        <v>UT_Salt Lake3010</v>
      </c>
    </row>
    <row r="243" spans="1:37" x14ac:dyDescent="0.25">
      <c r="A243" t="s">
        <v>36</v>
      </c>
      <c r="B243">
        <v>490450003</v>
      </c>
      <c r="C243" t="s">
        <v>37</v>
      </c>
      <c r="D243" t="s">
        <v>194</v>
      </c>
      <c r="E243" t="s">
        <v>199</v>
      </c>
      <c r="F243">
        <v>40.543371</v>
      </c>
      <c r="G243">
        <v>-112.29881399999999</v>
      </c>
      <c r="H243">
        <v>117092</v>
      </c>
      <c r="I243">
        <v>23.5</v>
      </c>
      <c r="J243">
        <v>23.3</v>
      </c>
      <c r="K243">
        <v>0.5</v>
      </c>
      <c r="L243">
        <v>2.0682556999999999</v>
      </c>
      <c r="M243">
        <v>1.1428248999999999</v>
      </c>
      <c r="N243">
        <v>2.6572882999999998</v>
      </c>
      <c r="O243">
        <v>6.3179102</v>
      </c>
      <c r="P243">
        <v>1.4925558999999999</v>
      </c>
      <c r="Q243">
        <v>7.2903190000000002</v>
      </c>
      <c r="R243">
        <v>1.6385689000000001</v>
      </c>
      <c r="S243">
        <v>0.45894439999999997</v>
      </c>
      <c r="T243">
        <v>0.5</v>
      </c>
      <c r="U243">
        <v>2.0213028999999998</v>
      </c>
      <c r="V243">
        <v>1.1428248999999999</v>
      </c>
      <c r="W243">
        <v>2.6208404999999999</v>
      </c>
      <c r="X243">
        <v>6.3179102</v>
      </c>
      <c r="Y243">
        <v>1.4818621999999999</v>
      </c>
      <c r="Z243">
        <v>7.1780094999999999</v>
      </c>
      <c r="AA243">
        <v>1.6156178000000001</v>
      </c>
      <c r="AB243">
        <v>0.45894439999999997</v>
      </c>
      <c r="AC243">
        <v>0.97729999999999995</v>
      </c>
      <c r="AD243">
        <v>1</v>
      </c>
      <c r="AE243">
        <v>0.98629999999999995</v>
      </c>
      <c r="AF243">
        <v>1</v>
      </c>
      <c r="AG243">
        <v>0.99280000000000002</v>
      </c>
      <c r="AH243">
        <v>0.98460000000000003</v>
      </c>
      <c r="AI243">
        <v>0.98599999999999999</v>
      </c>
      <c r="AJ243">
        <v>1</v>
      </c>
      <c r="AK243" t="str">
        <f>VLOOKUP(D243,Ref!$C$2:$D$56,2,FALSE)&amp;"_"&amp;E243&amp;RIGHT(B243,4)</f>
        <v>UT_Tooele0003</v>
      </c>
    </row>
    <row r="244" spans="1:37" x14ac:dyDescent="0.25">
      <c r="A244" t="s">
        <v>36</v>
      </c>
      <c r="B244">
        <v>490490002</v>
      </c>
      <c r="C244" t="s">
        <v>37</v>
      </c>
      <c r="D244" t="s">
        <v>194</v>
      </c>
      <c r="E244" t="s">
        <v>194</v>
      </c>
      <c r="F244">
        <v>40.253610999999999</v>
      </c>
      <c r="G244">
        <v>-111.663056</v>
      </c>
      <c r="H244">
        <v>113096</v>
      </c>
      <c r="I244">
        <v>38.4</v>
      </c>
      <c r="J244">
        <v>38.1</v>
      </c>
      <c r="K244">
        <v>0.5</v>
      </c>
      <c r="L244">
        <v>3.0130013999999998</v>
      </c>
      <c r="M244">
        <v>1.4273969</v>
      </c>
      <c r="N244">
        <v>3.7006187000000001</v>
      </c>
      <c r="O244">
        <v>14.686662699999999</v>
      </c>
      <c r="P244">
        <v>1.6428615</v>
      </c>
      <c r="Q244">
        <v>10.6685848</v>
      </c>
      <c r="R244">
        <v>2.3272208999999999</v>
      </c>
      <c r="S244">
        <v>0.46698499999999998</v>
      </c>
      <c r="T244">
        <v>0.5</v>
      </c>
      <c r="U244">
        <v>2.9770702999999998</v>
      </c>
      <c r="V244">
        <v>1.4273969</v>
      </c>
      <c r="W244">
        <v>3.6426446000000001</v>
      </c>
      <c r="X244">
        <v>14.686662699999999</v>
      </c>
      <c r="Y244">
        <v>1.6259471999999999</v>
      </c>
      <c r="Z244">
        <v>10.490156199999999</v>
      </c>
      <c r="AA244">
        <v>2.2900356999999998</v>
      </c>
      <c r="AB244">
        <v>0.46698499999999998</v>
      </c>
      <c r="AC244">
        <v>0.98809999999999998</v>
      </c>
      <c r="AD244">
        <v>1</v>
      </c>
      <c r="AE244">
        <v>0.98429999999999995</v>
      </c>
      <c r="AF244">
        <v>1</v>
      </c>
      <c r="AG244">
        <v>0.98970000000000002</v>
      </c>
      <c r="AH244">
        <v>0.98329999999999995</v>
      </c>
      <c r="AI244">
        <v>0.98399999999999999</v>
      </c>
      <c r="AJ244">
        <v>1</v>
      </c>
      <c r="AK244" t="str">
        <f>VLOOKUP(D244,Ref!$C$2:$D$56,2,FALSE)&amp;"_"&amp;E244&amp;RIGHT(B244,4)</f>
        <v>UT_Utah0002</v>
      </c>
    </row>
    <row r="245" spans="1:37" x14ac:dyDescent="0.25">
      <c r="A245" t="s">
        <v>36</v>
      </c>
      <c r="B245">
        <v>490494001</v>
      </c>
      <c r="C245" t="s">
        <v>37</v>
      </c>
      <c r="D245" t="s">
        <v>194</v>
      </c>
      <c r="E245" t="s">
        <v>194</v>
      </c>
      <c r="F245">
        <v>40.341388999999999</v>
      </c>
      <c r="G245">
        <v>-111.713611</v>
      </c>
      <c r="H245">
        <v>114096</v>
      </c>
      <c r="I245">
        <v>44.8</v>
      </c>
      <c r="J245">
        <v>44.5</v>
      </c>
      <c r="K245">
        <v>0.5</v>
      </c>
      <c r="L245">
        <v>1.3322524</v>
      </c>
      <c r="M245">
        <v>1.3070383999999999</v>
      </c>
      <c r="N245">
        <v>5.6664118999999999</v>
      </c>
      <c r="O245">
        <v>12.7033348</v>
      </c>
      <c r="P245">
        <v>1.317415</v>
      </c>
      <c r="Q245">
        <v>17.8357964</v>
      </c>
      <c r="R245">
        <v>3.4130875999999999</v>
      </c>
      <c r="S245">
        <v>0.78021879999999999</v>
      </c>
      <c r="T245">
        <v>0.5</v>
      </c>
      <c r="U245">
        <v>1.3238373000000001</v>
      </c>
      <c r="V245">
        <v>1.3070383999999999</v>
      </c>
      <c r="W245">
        <v>5.6051726000000004</v>
      </c>
      <c r="X245">
        <v>12.7033348</v>
      </c>
      <c r="Y245">
        <v>1.3070812000000001</v>
      </c>
      <c r="Z245">
        <v>17.637991</v>
      </c>
      <c r="AA245">
        <v>3.3755449999999998</v>
      </c>
      <c r="AB245">
        <v>0.78021879999999999</v>
      </c>
      <c r="AC245">
        <v>0.99370000000000003</v>
      </c>
      <c r="AD245">
        <v>1</v>
      </c>
      <c r="AE245">
        <v>0.98919999999999997</v>
      </c>
      <c r="AF245">
        <v>1</v>
      </c>
      <c r="AG245">
        <v>0.99219999999999997</v>
      </c>
      <c r="AH245">
        <v>0.9889</v>
      </c>
      <c r="AI245">
        <v>0.98899999999999999</v>
      </c>
      <c r="AJ245">
        <v>1</v>
      </c>
      <c r="AK245" t="str">
        <f>VLOOKUP(D245,Ref!$C$2:$D$56,2,FALSE)&amp;"_"&amp;E245&amp;RIGHT(B245,4)</f>
        <v>UT_Utah4001</v>
      </c>
    </row>
    <row r="246" spans="1:37" x14ac:dyDescent="0.25">
      <c r="A246" t="s">
        <v>36</v>
      </c>
      <c r="B246">
        <v>490495008</v>
      </c>
      <c r="C246" t="s">
        <v>37</v>
      </c>
      <c r="D246" t="s">
        <v>194</v>
      </c>
      <c r="E246" t="s">
        <v>194</v>
      </c>
      <c r="F246">
        <v>40.430278000000001</v>
      </c>
      <c r="G246">
        <v>-111.803889</v>
      </c>
      <c r="H246">
        <v>115095</v>
      </c>
      <c r="I246">
        <v>34.200000000000003</v>
      </c>
      <c r="J246">
        <v>33.799999999999997</v>
      </c>
      <c r="K246">
        <v>0.5</v>
      </c>
      <c r="L246">
        <v>2.453757</v>
      </c>
      <c r="M246">
        <v>1.3546263999999999</v>
      </c>
      <c r="N246">
        <v>3.9229599999999998</v>
      </c>
      <c r="O246">
        <v>9.9393101000000001</v>
      </c>
      <c r="P246">
        <v>1.5344726</v>
      </c>
      <c r="Q246">
        <v>11.5714264</v>
      </c>
      <c r="R246">
        <v>2.4236474000000001</v>
      </c>
      <c r="S246">
        <v>0.55535440000000003</v>
      </c>
      <c r="T246">
        <v>0.5</v>
      </c>
      <c r="U246">
        <v>2.4712138000000001</v>
      </c>
      <c r="V246">
        <v>1.455171</v>
      </c>
      <c r="W246">
        <v>3.811626</v>
      </c>
      <c r="X246">
        <v>9.9666996000000001</v>
      </c>
      <c r="Y246">
        <v>1.5462115000000001</v>
      </c>
      <c r="Z246">
        <v>11.1735582</v>
      </c>
      <c r="AA246">
        <v>2.3488623999999998</v>
      </c>
      <c r="AB246">
        <v>0.54658680000000004</v>
      </c>
      <c r="AC246">
        <v>1.0071000000000001</v>
      </c>
      <c r="AD246">
        <v>1.0742</v>
      </c>
      <c r="AE246">
        <v>0.97160000000000002</v>
      </c>
      <c r="AF246">
        <v>1.0027999999999999</v>
      </c>
      <c r="AG246">
        <v>1.0077</v>
      </c>
      <c r="AH246">
        <v>0.96560000000000001</v>
      </c>
      <c r="AI246">
        <v>0.96909999999999996</v>
      </c>
      <c r="AJ246">
        <v>0.98419999999999996</v>
      </c>
      <c r="AK246" t="str">
        <f>VLOOKUP(D246,Ref!$C$2:$D$56,2,FALSE)&amp;"_"&amp;E246&amp;RIGHT(B246,4)</f>
        <v>UT_Utah5008</v>
      </c>
    </row>
    <row r="247" spans="1:37" x14ac:dyDescent="0.25">
      <c r="A247" t="s">
        <v>36</v>
      </c>
      <c r="B247">
        <v>490495010</v>
      </c>
      <c r="C247" t="s">
        <v>37</v>
      </c>
      <c r="D247" t="s">
        <v>194</v>
      </c>
      <c r="E247" t="s">
        <v>194</v>
      </c>
      <c r="F247">
        <v>40.136389000000001</v>
      </c>
      <c r="G247">
        <v>-111.659722</v>
      </c>
      <c r="H247">
        <v>112096</v>
      </c>
      <c r="I247">
        <v>40.4</v>
      </c>
      <c r="J247">
        <v>40</v>
      </c>
      <c r="K247">
        <v>0.5</v>
      </c>
      <c r="L247">
        <v>1.4498705000000001</v>
      </c>
      <c r="M247">
        <v>1.6848000999999999</v>
      </c>
      <c r="N247">
        <v>5.3589573000000001</v>
      </c>
      <c r="O247">
        <v>9.4755448999999992</v>
      </c>
      <c r="P247">
        <v>1.3749992</v>
      </c>
      <c r="Q247">
        <v>16.7016144</v>
      </c>
      <c r="R247">
        <v>3.2064526</v>
      </c>
      <c r="S247">
        <v>0.69775929999999997</v>
      </c>
      <c r="T247">
        <v>0.5</v>
      </c>
      <c r="U247">
        <v>1.4192089999999999</v>
      </c>
      <c r="V247">
        <v>1.6848000999999999</v>
      </c>
      <c r="W247">
        <v>5.2926511999999999</v>
      </c>
      <c r="X247">
        <v>9.4755448999999992</v>
      </c>
      <c r="Y247">
        <v>1.3650637999999999</v>
      </c>
      <c r="Z247">
        <v>16.4858093</v>
      </c>
      <c r="AA247">
        <v>3.1655764999999998</v>
      </c>
      <c r="AB247">
        <v>0.69775929999999997</v>
      </c>
      <c r="AC247">
        <v>0.97889999999999999</v>
      </c>
      <c r="AD247">
        <v>1</v>
      </c>
      <c r="AE247">
        <v>0.98760000000000003</v>
      </c>
      <c r="AF247">
        <v>1</v>
      </c>
      <c r="AG247">
        <v>0.99280000000000002</v>
      </c>
      <c r="AH247">
        <v>0.98709999999999998</v>
      </c>
      <c r="AI247">
        <v>0.98729999999999996</v>
      </c>
      <c r="AJ247">
        <v>1</v>
      </c>
      <c r="AK247" t="str">
        <f>VLOOKUP(D247,Ref!$C$2:$D$56,2,FALSE)&amp;"_"&amp;E247&amp;RIGHT(B247,4)</f>
        <v>UT_Utah5010</v>
      </c>
    </row>
    <row r="248" spans="1:37" x14ac:dyDescent="0.25">
      <c r="A248" t="s">
        <v>36</v>
      </c>
      <c r="B248">
        <v>490570002</v>
      </c>
      <c r="C248" t="s">
        <v>37</v>
      </c>
      <c r="D248" t="s">
        <v>194</v>
      </c>
      <c r="E248" t="s">
        <v>200</v>
      </c>
      <c r="F248">
        <v>41.206389000000001</v>
      </c>
      <c r="G248">
        <v>-111.974722</v>
      </c>
      <c r="H248">
        <v>122095</v>
      </c>
      <c r="I248">
        <v>38.200000000000003</v>
      </c>
      <c r="J248">
        <v>38</v>
      </c>
      <c r="K248">
        <v>0.5</v>
      </c>
      <c r="L248">
        <v>1.4990380999999999</v>
      </c>
      <c r="M248">
        <v>1.7871972</v>
      </c>
      <c r="N248">
        <v>4.4116521000000004</v>
      </c>
      <c r="O248">
        <v>11.846243899999999</v>
      </c>
      <c r="P248">
        <v>1.9775423000000001</v>
      </c>
      <c r="Q248">
        <v>12.7597618</v>
      </c>
      <c r="R248">
        <v>2.5968925999999999</v>
      </c>
      <c r="S248">
        <v>0.8216717</v>
      </c>
      <c r="T248">
        <v>0.5</v>
      </c>
      <c r="U248">
        <v>1.4848231000000001</v>
      </c>
      <c r="V248">
        <v>1.7871972</v>
      </c>
      <c r="W248">
        <v>4.3834071000000003</v>
      </c>
      <c r="X248">
        <v>11.846243899999999</v>
      </c>
      <c r="Y248">
        <v>1.9665227999999999</v>
      </c>
      <c r="Z248">
        <v>12.6758652</v>
      </c>
      <c r="AA248">
        <v>2.5797291000000002</v>
      </c>
      <c r="AB248">
        <v>0.8216717</v>
      </c>
      <c r="AC248">
        <v>0.99050000000000005</v>
      </c>
      <c r="AD248">
        <v>1</v>
      </c>
      <c r="AE248">
        <v>0.99360000000000004</v>
      </c>
      <c r="AF248">
        <v>1</v>
      </c>
      <c r="AG248">
        <v>0.99439999999999995</v>
      </c>
      <c r="AH248">
        <v>0.99339999999999995</v>
      </c>
      <c r="AI248">
        <v>0.99339999999999995</v>
      </c>
      <c r="AJ248">
        <v>1</v>
      </c>
      <c r="AK248" t="str">
        <f>VLOOKUP(D248,Ref!$C$2:$D$56,2,FALSE)&amp;"_"&amp;E248&amp;RIGHT(B248,4)</f>
        <v>UT_Weber0002</v>
      </c>
    </row>
    <row r="249" spans="1:37" x14ac:dyDescent="0.25">
      <c r="A249" t="s">
        <v>36</v>
      </c>
      <c r="B249">
        <v>490570007</v>
      </c>
      <c r="C249" t="s">
        <v>37</v>
      </c>
      <c r="D249" t="s">
        <v>194</v>
      </c>
      <c r="E249" t="s">
        <v>200</v>
      </c>
      <c r="F249">
        <v>41.179721999999998</v>
      </c>
      <c r="G249">
        <v>-111.983056</v>
      </c>
      <c r="H249">
        <v>122095</v>
      </c>
      <c r="I249">
        <v>-9</v>
      </c>
      <c r="J249">
        <v>-9</v>
      </c>
      <c r="K249">
        <v>0.5</v>
      </c>
      <c r="L249">
        <v>1.0209515</v>
      </c>
      <c r="M249">
        <v>1.6394012</v>
      </c>
      <c r="N249">
        <v>5.0393872000000002</v>
      </c>
      <c r="O249">
        <v>6.7095608999999996</v>
      </c>
      <c r="P249">
        <v>1.9489396000000001</v>
      </c>
      <c r="Q249">
        <v>14.914237</v>
      </c>
      <c r="R249">
        <v>2.9203146000000002</v>
      </c>
      <c r="S249">
        <v>0.87387510000000002</v>
      </c>
      <c r="T249">
        <v>0.5</v>
      </c>
      <c r="U249">
        <v>1.0171281999999999</v>
      </c>
      <c r="V249">
        <v>1.6394012</v>
      </c>
      <c r="W249">
        <v>5.0108829000000004</v>
      </c>
      <c r="X249">
        <v>6.7095608999999996</v>
      </c>
      <c r="Y249">
        <v>1.9392836</v>
      </c>
      <c r="Z249">
        <v>14.8281469</v>
      </c>
      <c r="AA249">
        <v>2.9035711000000002</v>
      </c>
      <c r="AB249">
        <v>0.87387510000000002</v>
      </c>
      <c r="AC249">
        <v>0.99629999999999996</v>
      </c>
      <c r="AD249">
        <v>1</v>
      </c>
      <c r="AE249">
        <v>0.99429999999999996</v>
      </c>
      <c r="AF249">
        <v>1</v>
      </c>
      <c r="AG249">
        <v>0.995</v>
      </c>
      <c r="AH249">
        <v>0.99419999999999997</v>
      </c>
      <c r="AI249">
        <v>0.99429999999999996</v>
      </c>
      <c r="AJ249">
        <v>1</v>
      </c>
      <c r="AK249" t="str">
        <f>VLOOKUP(D249,Ref!$C$2:$D$56,2,FALSE)&amp;"_"&amp;E249&amp;RIGHT(B249,4)</f>
        <v>UT_Weber0007</v>
      </c>
    </row>
    <row r="250" spans="1:37" x14ac:dyDescent="0.25">
      <c r="A250" t="s">
        <v>36</v>
      </c>
      <c r="B250">
        <v>490571003</v>
      </c>
      <c r="C250" t="s">
        <v>37</v>
      </c>
      <c r="D250" t="s">
        <v>194</v>
      </c>
      <c r="E250" t="s">
        <v>200</v>
      </c>
      <c r="F250">
        <v>41.303682999999999</v>
      </c>
      <c r="G250">
        <v>-111.987067</v>
      </c>
      <c r="H250">
        <v>123095</v>
      </c>
      <c r="I250">
        <v>35.799999999999997</v>
      </c>
      <c r="J250">
        <v>35.700000000000003</v>
      </c>
      <c r="K250">
        <v>0.5</v>
      </c>
      <c r="L250">
        <v>0.89181759999999999</v>
      </c>
      <c r="M250">
        <v>1.4256302999999999</v>
      </c>
      <c r="N250">
        <v>4.2029680999999997</v>
      </c>
      <c r="O250">
        <v>11.766139000000001</v>
      </c>
      <c r="P250">
        <v>1.7118613</v>
      </c>
      <c r="Q250">
        <v>12.3332233</v>
      </c>
      <c r="R250">
        <v>2.4224967999999998</v>
      </c>
      <c r="S250">
        <v>0.62364039999999998</v>
      </c>
      <c r="T250">
        <v>0.5</v>
      </c>
      <c r="U250">
        <v>0.88835609999999998</v>
      </c>
      <c r="V250">
        <v>1.4256302999999999</v>
      </c>
      <c r="W250">
        <v>4.1786399000000003</v>
      </c>
      <c r="X250">
        <v>11.766139000000001</v>
      </c>
      <c r="Y250">
        <v>1.7041392</v>
      </c>
      <c r="Z250">
        <v>12.259073300000001</v>
      </c>
      <c r="AA250">
        <v>2.4081187000000002</v>
      </c>
      <c r="AB250">
        <v>0.62364039999999998</v>
      </c>
      <c r="AC250">
        <v>0.99609999999999999</v>
      </c>
      <c r="AD250">
        <v>1</v>
      </c>
      <c r="AE250">
        <v>0.99419999999999997</v>
      </c>
      <c r="AF250">
        <v>1</v>
      </c>
      <c r="AG250">
        <v>0.99550000000000005</v>
      </c>
      <c r="AH250">
        <v>0.99399999999999999</v>
      </c>
      <c r="AI250">
        <v>0.99409999999999998</v>
      </c>
      <c r="AJ250">
        <v>1</v>
      </c>
      <c r="AK250" t="str">
        <f>VLOOKUP(D250,Ref!$C$2:$D$56,2,FALSE)&amp;"_"&amp;E250&amp;RIGHT(B250,4)</f>
        <v>UT_Weber1003</v>
      </c>
    </row>
    <row r="251" spans="1:37" x14ac:dyDescent="0.25">
      <c r="A251" t="s">
        <v>36</v>
      </c>
      <c r="B251">
        <v>530110013</v>
      </c>
      <c r="C251" t="s">
        <v>37</v>
      </c>
      <c r="D251" t="s">
        <v>49</v>
      </c>
      <c r="E251" t="s">
        <v>148</v>
      </c>
      <c r="F251">
        <v>45.648333000000001</v>
      </c>
      <c r="G251">
        <v>-122.586944</v>
      </c>
      <c r="H251">
        <v>178035</v>
      </c>
      <c r="I251">
        <v>27.3</v>
      </c>
      <c r="J251">
        <v>27.3</v>
      </c>
      <c r="K251">
        <v>0.5</v>
      </c>
      <c r="L251">
        <v>0.69888629999999996</v>
      </c>
      <c r="M251">
        <v>2.2322202</v>
      </c>
      <c r="N251">
        <v>0.52794419999999997</v>
      </c>
      <c r="O251">
        <v>21.493331900000001</v>
      </c>
      <c r="P251">
        <v>1.0015756</v>
      </c>
      <c r="Q251">
        <v>0.52628580000000003</v>
      </c>
      <c r="R251">
        <v>0.3203685</v>
      </c>
      <c r="S251">
        <v>6.6052700000000006E-2</v>
      </c>
      <c r="T251">
        <v>0.5</v>
      </c>
      <c r="U251">
        <v>0.69821719999999998</v>
      </c>
      <c r="V251">
        <v>2.2322202</v>
      </c>
      <c r="W251">
        <v>0.5146461</v>
      </c>
      <c r="X251">
        <v>21.493331900000001</v>
      </c>
      <c r="Y251">
        <v>0.9689894</v>
      </c>
      <c r="Z251">
        <v>0.52253179999999999</v>
      </c>
      <c r="AA251">
        <v>0.30968679999999998</v>
      </c>
      <c r="AB251">
        <v>6.6052700000000006E-2</v>
      </c>
      <c r="AC251">
        <v>0.999</v>
      </c>
      <c r="AD251">
        <v>1</v>
      </c>
      <c r="AE251">
        <v>0.9748</v>
      </c>
      <c r="AF251">
        <v>1</v>
      </c>
      <c r="AG251">
        <v>0.96750000000000003</v>
      </c>
      <c r="AH251">
        <v>0.9929</v>
      </c>
      <c r="AI251">
        <v>0.9667</v>
      </c>
      <c r="AJ251">
        <v>1</v>
      </c>
      <c r="AK251" t="str">
        <f>VLOOKUP(D251,Ref!$C$2:$D$56,2,FALSE)&amp;"_"&amp;E251&amp;RIGHT(B251,4)</f>
        <v>WA_Clark0013</v>
      </c>
    </row>
    <row r="252" spans="1:37" x14ac:dyDescent="0.25">
      <c r="A252" t="s">
        <v>36</v>
      </c>
      <c r="B252">
        <v>530330057</v>
      </c>
      <c r="C252" t="s">
        <v>37</v>
      </c>
      <c r="D252" t="s">
        <v>49</v>
      </c>
      <c r="E252" t="s">
        <v>201</v>
      </c>
      <c r="F252">
        <v>47.563200000000002</v>
      </c>
      <c r="G252">
        <v>-122.34050000000001</v>
      </c>
      <c r="H252">
        <v>195041</v>
      </c>
      <c r="I252">
        <v>25.8</v>
      </c>
      <c r="J252">
        <v>25.7</v>
      </c>
      <c r="K252">
        <v>0.5</v>
      </c>
      <c r="L252">
        <v>1.7433116</v>
      </c>
      <c r="M252">
        <v>4.2264761999999996</v>
      </c>
      <c r="N252">
        <v>1.0435920999999999</v>
      </c>
      <c r="O252">
        <v>14.181143799999999</v>
      </c>
      <c r="P252">
        <v>2.0902354999999999</v>
      </c>
      <c r="Q252">
        <v>1.1290505</v>
      </c>
      <c r="R252">
        <v>0.65366849999999999</v>
      </c>
      <c r="S252">
        <v>0.2325247</v>
      </c>
      <c r="T252">
        <v>0.5</v>
      </c>
      <c r="U252">
        <v>1.74244</v>
      </c>
      <c r="V252">
        <v>4.2264761999999996</v>
      </c>
      <c r="W252">
        <v>1.0254943000000001</v>
      </c>
      <c r="X252">
        <v>14.181143799999999</v>
      </c>
      <c r="Y252">
        <v>2.0559555999999999</v>
      </c>
      <c r="Z252">
        <v>1.1071469</v>
      </c>
      <c r="AA252">
        <v>0.6430129</v>
      </c>
      <c r="AB252">
        <v>0.2325247</v>
      </c>
      <c r="AC252">
        <v>0.99950000000000006</v>
      </c>
      <c r="AD252">
        <v>1</v>
      </c>
      <c r="AE252">
        <v>0.98270000000000002</v>
      </c>
      <c r="AF252">
        <v>1</v>
      </c>
      <c r="AG252">
        <v>0.98360000000000003</v>
      </c>
      <c r="AH252">
        <v>0.98060000000000003</v>
      </c>
      <c r="AI252">
        <v>0.98370000000000002</v>
      </c>
      <c r="AJ252">
        <v>1</v>
      </c>
      <c r="AK252" t="str">
        <f>VLOOKUP(D252,Ref!$C$2:$D$56,2,FALSE)&amp;"_"&amp;E252&amp;RIGHT(B252,4)</f>
        <v>WA_King0057</v>
      </c>
    </row>
    <row r="253" spans="1:37" x14ac:dyDescent="0.25">
      <c r="A253" t="s">
        <v>36</v>
      </c>
      <c r="B253">
        <v>530330080</v>
      </c>
      <c r="C253" t="s">
        <v>37</v>
      </c>
      <c r="D253" t="s">
        <v>49</v>
      </c>
      <c r="E253" t="s">
        <v>201</v>
      </c>
      <c r="F253">
        <v>47.568333000000003</v>
      </c>
      <c r="G253">
        <v>-122.30805599999999</v>
      </c>
      <c r="H253">
        <v>195041</v>
      </c>
      <c r="I253">
        <v>17.2</v>
      </c>
      <c r="J253">
        <v>17.2</v>
      </c>
      <c r="K253">
        <v>0.5</v>
      </c>
      <c r="L253">
        <v>0.89644369999999995</v>
      </c>
      <c r="M253">
        <v>1.9570653</v>
      </c>
      <c r="N253">
        <v>0.71010459999999997</v>
      </c>
      <c r="O253">
        <v>10.603189499999999</v>
      </c>
      <c r="P253">
        <v>1.2854916000000001</v>
      </c>
      <c r="Q253">
        <v>0.85590829999999996</v>
      </c>
      <c r="R253">
        <v>0.40033049999999998</v>
      </c>
      <c r="S253">
        <v>5.8134199999999997E-2</v>
      </c>
      <c r="T253">
        <v>0.5</v>
      </c>
      <c r="U253">
        <v>0.89583020000000002</v>
      </c>
      <c r="V253">
        <v>1.9570653</v>
      </c>
      <c r="W253">
        <v>0.6975093</v>
      </c>
      <c r="X253">
        <v>10.603189499999999</v>
      </c>
      <c r="Y253">
        <v>1.2570269999999999</v>
      </c>
      <c r="Z253">
        <v>0.84780639999999996</v>
      </c>
      <c r="AA253">
        <v>0.39150819999999997</v>
      </c>
      <c r="AB253">
        <v>5.8134199999999997E-2</v>
      </c>
      <c r="AC253">
        <v>0.99929999999999997</v>
      </c>
      <c r="AD253">
        <v>1</v>
      </c>
      <c r="AE253">
        <v>0.98229999999999995</v>
      </c>
      <c r="AF253">
        <v>1</v>
      </c>
      <c r="AG253">
        <v>0.97789999999999999</v>
      </c>
      <c r="AH253">
        <v>0.99050000000000005</v>
      </c>
      <c r="AI253">
        <v>0.97799999999999998</v>
      </c>
      <c r="AJ253">
        <v>1</v>
      </c>
      <c r="AK253" t="str">
        <f>VLOOKUP(D253,Ref!$C$2:$D$56,2,FALSE)&amp;"_"&amp;E253&amp;RIGHT(B253,4)</f>
        <v>WA_King0080</v>
      </c>
    </row>
    <row r="254" spans="1:37" x14ac:dyDescent="0.25">
      <c r="A254" t="s">
        <v>36</v>
      </c>
      <c r="B254">
        <v>530530029</v>
      </c>
      <c r="C254" t="s">
        <v>37</v>
      </c>
      <c r="D254" t="s">
        <v>49</v>
      </c>
      <c r="E254" t="s">
        <v>202</v>
      </c>
      <c r="F254">
        <v>47.186399999999999</v>
      </c>
      <c r="G254">
        <v>-122.4517</v>
      </c>
      <c r="H254">
        <v>191040</v>
      </c>
      <c r="I254">
        <v>42.5</v>
      </c>
      <c r="J254">
        <v>42.4</v>
      </c>
      <c r="K254">
        <v>0.5</v>
      </c>
      <c r="L254">
        <v>0.8942599</v>
      </c>
      <c r="M254">
        <v>3.5464981</v>
      </c>
      <c r="N254">
        <v>0.92101880000000003</v>
      </c>
      <c r="O254">
        <v>32.789218900000002</v>
      </c>
      <c r="P254">
        <v>1.7137226999999999</v>
      </c>
      <c r="Q254">
        <v>1.0615075</v>
      </c>
      <c r="R254">
        <v>0.54181310000000005</v>
      </c>
      <c r="S254">
        <v>0.53195990000000004</v>
      </c>
      <c r="T254">
        <v>0.5</v>
      </c>
      <c r="U254">
        <v>0.89369460000000001</v>
      </c>
      <c r="V254">
        <v>3.5464981</v>
      </c>
      <c r="W254">
        <v>0.91064849999999997</v>
      </c>
      <c r="X254">
        <v>32.789218900000002</v>
      </c>
      <c r="Y254">
        <v>1.6917707</v>
      </c>
      <c r="Z254">
        <v>1.0529322999999999</v>
      </c>
      <c r="AA254">
        <v>0.53490020000000005</v>
      </c>
      <c r="AB254">
        <v>0.53195990000000004</v>
      </c>
      <c r="AC254">
        <v>0.99939999999999996</v>
      </c>
      <c r="AD254">
        <v>1</v>
      </c>
      <c r="AE254">
        <v>0.98870000000000002</v>
      </c>
      <c r="AF254">
        <v>1</v>
      </c>
      <c r="AG254">
        <v>0.98719999999999997</v>
      </c>
      <c r="AH254">
        <v>0.9919</v>
      </c>
      <c r="AI254">
        <v>0.98719999999999997</v>
      </c>
      <c r="AJ254">
        <v>1</v>
      </c>
      <c r="AK254" t="str">
        <f>VLOOKUP(D254,Ref!$C$2:$D$56,2,FALSE)&amp;"_"&amp;E254&amp;RIGHT(B254,4)</f>
        <v>WA_Pierce0029</v>
      </c>
    </row>
    <row r="255" spans="1:37" x14ac:dyDescent="0.25">
      <c r="A255" t="s">
        <v>36</v>
      </c>
      <c r="B255">
        <v>530610020</v>
      </c>
      <c r="C255" t="s">
        <v>37</v>
      </c>
      <c r="D255" t="s">
        <v>49</v>
      </c>
      <c r="E255" t="s">
        <v>203</v>
      </c>
      <c r="F255">
        <v>48.246899999999997</v>
      </c>
      <c r="G255">
        <v>-121.6031</v>
      </c>
      <c r="H255">
        <v>199047</v>
      </c>
      <c r="I255">
        <v>32.1</v>
      </c>
      <c r="J255">
        <v>32.1</v>
      </c>
      <c r="K255">
        <v>0.5</v>
      </c>
      <c r="L255">
        <v>0.874614</v>
      </c>
      <c r="M255">
        <v>3.1546500000000002</v>
      </c>
      <c r="N255">
        <v>0.4440694</v>
      </c>
      <c r="O255">
        <v>25.346666299999999</v>
      </c>
      <c r="P255">
        <v>1.0029291</v>
      </c>
      <c r="Q255">
        <v>0.31127830000000001</v>
      </c>
      <c r="R255">
        <v>0.3338025</v>
      </c>
      <c r="S255">
        <v>0.21532570000000001</v>
      </c>
      <c r="T255">
        <v>0.5</v>
      </c>
      <c r="U255">
        <v>0.87380389999999997</v>
      </c>
      <c r="V255">
        <v>3.1546500000000002</v>
      </c>
      <c r="W255">
        <v>0.42857919999999999</v>
      </c>
      <c r="X255">
        <v>25.346666299999999</v>
      </c>
      <c r="Y255">
        <v>0.96470590000000001</v>
      </c>
      <c r="Z255">
        <v>0.30568790000000001</v>
      </c>
      <c r="AA255">
        <v>0.32041639999999999</v>
      </c>
      <c r="AB255">
        <v>0.21532570000000001</v>
      </c>
      <c r="AC255">
        <v>0.99909999999999999</v>
      </c>
      <c r="AD255">
        <v>1</v>
      </c>
      <c r="AE255">
        <v>0.96509999999999996</v>
      </c>
      <c r="AF255">
        <v>1</v>
      </c>
      <c r="AG255">
        <v>0.96189999999999998</v>
      </c>
      <c r="AH255">
        <v>0.98199999999999998</v>
      </c>
      <c r="AI255">
        <v>0.95989999999999998</v>
      </c>
      <c r="AJ255">
        <v>1</v>
      </c>
      <c r="AK255" t="str">
        <f>VLOOKUP(D255,Ref!$C$2:$D$56,2,FALSE)&amp;"_"&amp;E255&amp;RIGHT(B255,4)</f>
        <v>WA_Snohomish0020</v>
      </c>
    </row>
    <row r="256" spans="1:37" x14ac:dyDescent="0.25">
      <c r="A256" t="s">
        <v>36</v>
      </c>
      <c r="B256">
        <v>530611007</v>
      </c>
      <c r="C256" t="s">
        <v>37</v>
      </c>
      <c r="D256" t="s">
        <v>49</v>
      </c>
      <c r="E256" t="s">
        <v>203</v>
      </c>
      <c r="F256">
        <v>48.054315000000003</v>
      </c>
      <c r="G256">
        <v>-122.17152900000001</v>
      </c>
      <c r="H256">
        <v>199043</v>
      </c>
      <c r="I256">
        <v>31.7</v>
      </c>
      <c r="J256">
        <v>31.6</v>
      </c>
      <c r="K256">
        <v>0.5</v>
      </c>
      <c r="L256">
        <v>0.65090720000000002</v>
      </c>
      <c r="M256">
        <v>3.5743765999999999</v>
      </c>
      <c r="N256">
        <v>0.51237200000000005</v>
      </c>
      <c r="O256">
        <v>24.3485947</v>
      </c>
      <c r="P256">
        <v>1.3610213</v>
      </c>
      <c r="Q256">
        <v>7.9882700000000001E-2</v>
      </c>
      <c r="R256">
        <v>0.4970253</v>
      </c>
      <c r="S256">
        <v>0.17581949999999999</v>
      </c>
      <c r="T256">
        <v>0.5</v>
      </c>
      <c r="U256">
        <v>0.65042759999999999</v>
      </c>
      <c r="V256">
        <v>3.5743765999999999</v>
      </c>
      <c r="W256">
        <v>0.49402590000000002</v>
      </c>
      <c r="X256">
        <v>24.3485947</v>
      </c>
      <c r="Y256">
        <v>1.3114173</v>
      </c>
      <c r="Z256">
        <v>7.8788300000000006E-2</v>
      </c>
      <c r="AA256">
        <v>0.47911490000000001</v>
      </c>
      <c r="AB256">
        <v>0.17581949999999999</v>
      </c>
      <c r="AC256">
        <v>0.99929999999999997</v>
      </c>
      <c r="AD256">
        <v>1</v>
      </c>
      <c r="AE256">
        <v>0.96419999999999995</v>
      </c>
      <c r="AF256">
        <v>1</v>
      </c>
      <c r="AG256">
        <v>0.96360000000000001</v>
      </c>
      <c r="AH256">
        <v>0.98629999999999995</v>
      </c>
      <c r="AI256">
        <v>0.96399999999999997</v>
      </c>
      <c r="AJ256">
        <v>1</v>
      </c>
      <c r="AK256" t="str">
        <f>VLOOKUP(D256,Ref!$C$2:$D$56,2,FALSE)&amp;"_"&amp;E256&amp;RIGHT(B256,4)</f>
        <v>WA_Snohomish1007</v>
      </c>
    </row>
    <row r="257" spans="1:37" x14ac:dyDescent="0.25">
      <c r="A257" t="s">
        <v>36</v>
      </c>
      <c r="B257">
        <v>530630016</v>
      </c>
      <c r="C257" t="s">
        <v>37</v>
      </c>
      <c r="D257" t="s">
        <v>49</v>
      </c>
      <c r="E257" t="s">
        <v>204</v>
      </c>
      <c r="F257">
        <v>47.660742999999997</v>
      </c>
      <c r="G257">
        <v>-117.358121</v>
      </c>
      <c r="H257">
        <v>188072</v>
      </c>
      <c r="I257">
        <v>29.8</v>
      </c>
      <c r="J257">
        <v>29.7</v>
      </c>
      <c r="K257">
        <v>0.5</v>
      </c>
      <c r="L257">
        <v>3.0020311</v>
      </c>
      <c r="M257">
        <v>2.3207385999999999</v>
      </c>
      <c r="N257">
        <v>0.76329000000000002</v>
      </c>
      <c r="O257">
        <v>20.053947399999998</v>
      </c>
      <c r="P257">
        <v>1.105478</v>
      </c>
      <c r="Q257">
        <v>1.4475944999999999</v>
      </c>
      <c r="R257">
        <v>0.51103730000000003</v>
      </c>
      <c r="S257">
        <v>0.12921659999999999</v>
      </c>
      <c r="T257">
        <v>0.5</v>
      </c>
      <c r="U257">
        <v>2.9852501999999999</v>
      </c>
      <c r="V257">
        <v>2.3207385999999999</v>
      </c>
      <c r="W257">
        <v>0.75040510000000005</v>
      </c>
      <c r="X257">
        <v>20.053947399999998</v>
      </c>
      <c r="Y257">
        <v>1.0958886999999999</v>
      </c>
      <c r="Z257">
        <v>1.4142721</v>
      </c>
      <c r="AA257">
        <v>0.5022529</v>
      </c>
      <c r="AB257">
        <v>0.12921659999999999</v>
      </c>
      <c r="AC257">
        <v>0.99439999999999995</v>
      </c>
      <c r="AD257">
        <v>1</v>
      </c>
      <c r="AE257">
        <v>0.98309999999999997</v>
      </c>
      <c r="AF257">
        <v>1</v>
      </c>
      <c r="AG257">
        <v>0.99129999999999996</v>
      </c>
      <c r="AH257">
        <v>0.97699999999999998</v>
      </c>
      <c r="AI257">
        <v>0.98280000000000001</v>
      </c>
      <c r="AJ257">
        <v>1</v>
      </c>
      <c r="AK257" t="str">
        <f>VLOOKUP(D257,Ref!$C$2:$D$56,2,FALSE)&amp;"_"&amp;E257&amp;RIGHT(B257,4)</f>
        <v>WA_Spokane0016</v>
      </c>
    </row>
    <row r="258" spans="1:37" x14ac:dyDescent="0.25">
      <c r="A258" t="s">
        <v>36</v>
      </c>
      <c r="B258">
        <v>530770009</v>
      </c>
      <c r="C258" t="s">
        <v>37</v>
      </c>
      <c r="D258" t="s">
        <v>49</v>
      </c>
      <c r="E258" t="s">
        <v>205</v>
      </c>
      <c r="F258">
        <v>46.596780000000003</v>
      </c>
      <c r="G258">
        <v>-120.512215</v>
      </c>
      <c r="H258">
        <v>183050</v>
      </c>
      <c r="I258">
        <v>37.200000000000003</v>
      </c>
      <c r="J258">
        <v>37</v>
      </c>
      <c r="K258">
        <v>0.5</v>
      </c>
      <c r="L258">
        <v>0.84948290000000004</v>
      </c>
      <c r="M258">
        <v>3.2134626000000002</v>
      </c>
      <c r="N258">
        <v>1.9893942</v>
      </c>
      <c r="O258">
        <v>22.6368771</v>
      </c>
      <c r="P258">
        <v>1.0539973</v>
      </c>
      <c r="Q258">
        <v>5.5391607</v>
      </c>
      <c r="R258">
        <v>1.1084943</v>
      </c>
      <c r="S258">
        <v>0.32579320000000001</v>
      </c>
      <c r="T258">
        <v>0.5</v>
      </c>
      <c r="U258">
        <v>0.84632779999999996</v>
      </c>
      <c r="V258">
        <v>3.2134626000000002</v>
      </c>
      <c r="W258">
        <v>1.9636986999999999</v>
      </c>
      <c r="X258">
        <v>22.6368771</v>
      </c>
      <c r="Y258">
        <v>1.039326</v>
      </c>
      <c r="Z258">
        <v>5.4690351000000001</v>
      </c>
      <c r="AA258">
        <v>1.0943772</v>
      </c>
      <c r="AB258">
        <v>0.32579320000000001</v>
      </c>
      <c r="AC258">
        <v>0.99629999999999996</v>
      </c>
      <c r="AD258">
        <v>1</v>
      </c>
      <c r="AE258">
        <v>0.98709999999999998</v>
      </c>
      <c r="AF258">
        <v>1</v>
      </c>
      <c r="AG258">
        <v>0.98609999999999998</v>
      </c>
      <c r="AH258">
        <v>0.98729999999999996</v>
      </c>
      <c r="AI258">
        <v>0.98729999999999996</v>
      </c>
      <c r="AJ258">
        <v>1</v>
      </c>
      <c r="AK258" t="str">
        <f>VLOOKUP(D258,Ref!$C$2:$D$56,2,FALSE)&amp;"_"&amp;E258&amp;RIGHT(B258,4)</f>
        <v>WA_Yakima0009</v>
      </c>
    </row>
    <row r="259" spans="1:37" x14ac:dyDescent="0.25">
      <c r="A259" t="s">
        <v>36</v>
      </c>
      <c r="B259">
        <v>551091002</v>
      </c>
      <c r="C259" t="s">
        <v>37</v>
      </c>
      <c r="D259" t="s">
        <v>206</v>
      </c>
      <c r="E259" t="s">
        <v>207</v>
      </c>
      <c r="F259">
        <v>45.124443999999997</v>
      </c>
      <c r="G259">
        <v>-92.662499999999994</v>
      </c>
      <c r="H259">
        <v>151225</v>
      </c>
      <c r="I259">
        <v>27.3</v>
      </c>
      <c r="J259">
        <v>27.1</v>
      </c>
      <c r="K259">
        <v>0.5</v>
      </c>
      <c r="L259">
        <v>0.80454349999999997</v>
      </c>
      <c r="M259">
        <v>1.0907735000000001</v>
      </c>
      <c r="N259">
        <v>3.3515136000000001</v>
      </c>
      <c r="O259">
        <v>8.6409272999999995</v>
      </c>
      <c r="P259">
        <v>4.6598673000000002</v>
      </c>
      <c r="Q259">
        <v>5.9460416</v>
      </c>
      <c r="R259">
        <v>2.1363902000000001</v>
      </c>
      <c r="S259">
        <v>0.2255007</v>
      </c>
      <c r="T259">
        <v>0.5</v>
      </c>
      <c r="U259">
        <v>0.76999439999999997</v>
      </c>
      <c r="V259">
        <v>1.0907735000000001</v>
      </c>
      <c r="W259">
        <v>3.3268263</v>
      </c>
      <c r="X259">
        <v>8.6409272999999995</v>
      </c>
      <c r="Y259">
        <v>4.6522832000000003</v>
      </c>
      <c r="Z259">
        <v>5.8700051000000002</v>
      </c>
      <c r="AA259">
        <v>2.1211441</v>
      </c>
      <c r="AB259">
        <v>0.2255007</v>
      </c>
      <c r="AC259">
        <v>0.95709999999999995</v>
      </c>
      <c r="AD259">
        <v>1</v>
      </c>
      <c r="AE259">
        <v>0.99260000000000004</v>
      </c>
      <c r="AF259">
        <v>1</v>
      </c>
      <c r="AG259">
        <v>0.99839999999999995</v>
      </c>
      <c r="AH259">
        <v>0.98719999999999997</v>
      </c>
      <c r="AI259">
        <v>0.9929</v>
      </c>
      <c r="AJ259">
        <v>1</v>
      </c>
      <c r="AK259" t="str">
        <f>VLOOKUP(D259,Ref!$C$2:$D$56,2,FALSE)&amp;"_"&amp;E259&amp;RIGHT(B259,4)</f>
        <v>WI_St. Croix1002</v>
      </c>
    </row>
    <row r="260" spans="1:37" x14ac:dyDescent="0.25">
      <c r="A260" t="s">
        <v>36</v>
      </c>
      <c r="B260">
        <v>560050892</v>
      </c>
      <c r="C260" t="s">
        <v>37</v>
      </c>
      <c r="D260" t="s">
        <v>208</v>
      </c>
      <c r="E260" t="s">
        <v>209</v>
      </c>
      <c r="F260">
        <v>44.097073999999999</v>
      </c>
      <c r="G260">
        <v>-105.343164</v>
      </c>
      <c r="H260">
        <v>143143</v>
      </c>
      <c r="I260">
        <v>14.3</v>
      </c>
      <c r="J260">
        <v>14.3</v>
      </c>
      <c r="K260">
        <v>0.5</v>
      </c>
      <c r="L260">
        <v>1.7185220000000001</v>
      </c>
      <c r="M260">
        <v>0.45813510000000002</v>
      </c>
      <c r="N260">
        <v>0.2470135</v>
      </c>
      <c r="O260">
        <v>10.4720631</v>
      </c>
      <c r="P260">
        <v>0.68504330000000002</v>
      </c>
      <c r="Q260">
        <v>0</v>
      </c>
      <c r="R260">
        <v>0.25241960000000002</v>
      </c>
      <c r="S260">
        <v>1.3689999999999999E-4</v>
      </c>
      <c r="T260">
        <v>0.5</v>
      </c>
      <c r="U260">
        <v>1.7145693</v>
      </c>
      <c r="V260">
        <v>0.45813510000000002</v>
      </c>
      <c r="W260">
        <v>0.24622359999999999</v>
      </c>
      <c r="X260">
        <v>10.4720631</v>
      </c>
      <c r="Y260">
        <v>0.68285110000000004</v>
      </c>
      <c r="Z260">
        <v>0</v>
      </c>
      <c r="AA260">
        <v>0.25161129999999998</v>
      </c>
      <c r="AB260">
        <v>1.3689999999999999E-4</v>
      </c>
      <c r="AC260">
        <v>0.99770000000000003</v>
      </c>
      <c r="AD260">
        <v>1</v>
      </c>
      <c r="AE260">
        <v>0.99680000000000002</v>
      </c>
      <c r="AF260">
        <v>1</v>
      </c>
      <c r="AG260">
        <v>0.99680000000000002</v>
      </c>
      <c r="AH260">
        <v>-9</v>
      </c>
      <c r="AI260">
        <v>0.99680000000000002</v>
      </c>
      <c r="AJ260">
        <v>1</v>
      </c>
      <c r="AK260" t="str">
        <f>VLOOKUP(D260,Ref!$C$2:$D$56,2,FALSE)&amp;"_"&amp;E260&amp;RIGHT(B260,4)</f>
        <v>WY_Campbell0892</v>
      </c>
    </row>
    <row r="261" spans="1:37" x14ac:dyDescent="0.25">
      <c r="A261" t="s">
        <v>36</v>
      </c>
      <c r="B261">
        <v>560090819</v>
      </c>
      <c r="C261" t="s">
        <v>37</v>
      </c>
      <c r="D261" t="s">
        <v>208</v>
      </c>
      <c r="E261" t="s">
        <v>210</v>
      </c>
      <c r="F261">
        <v>43.426620999999997</v>
      </c>
      <c r="G261">
        <v>-105.386453</v>
      </c>
      <c r="H261">
        <v>137142</v>
      </c>
      <c r="I261">
        <v>9.6999999999999993</v>
      </c>
      <c r="J261">
        <v>9.6999999999999993</v>
      </c>
      <c r="K261">
        <v>0.5</v>
      </c>
      <c r="L261">
        <v>1.5755781</v>
      </c>
      <c r="M261">
        <v>0.42581279999999999</v>
      </c>
      <c r="N261">
        <v>0.34706189999999998</v>
      </c>
      <c r="O261">
        <v>5.5923758000000001</v>
      </c>
      <c r="P261">
        <v>0.94978209999999996</v>
      </c>
      <c r="Q261">
        <v>1.05513E-2</v>
      </c>
      <c r="R261">
        <v>0.34788730000000001</v>
      </c>
      <c r="S261">
        <v>9.5089999999999997E-4</v>
      </c>
      <c r="T261">
        <v>0.5</v>
      </c>
      <c r="U261">
        <v>1.5696405</v>
      </c>
      <c r="V261">
        <v>0.42581279999999999</v>
      </c>
      <c r="W261">
        <v>0.34558830000000001</v>
      </c>
      <c r="X261">
        <v>5.5923758000000001</v>
      </c>
      <c r="Y261">
        <v>0.94628389999999996</v>
      </c>
      <c r="Z261">
        <v>9.8443999999999997E-3</v>
      </c>
      <c r="AA261">
        <v>0.34665849999999998</v>
      </c>
      <c r="AB261">
        <v>9.5089999999999997E-4</v>
      </c>
      <c r="AC261">
        <v>0.99619999999999997</v>
      </c>
      <c r="AD261">
        <v>1</v>
      </c>
      <c r="AE261">
        <v>0.99580000000000002</v>
      </c>
      <c r="AF261">
        <v>1</v>
      </c>
      <c r="AG261">
        <v>0.99629999999999996</v>
      </c>
      <c r="AH261">
        <v>0.93300000000000005</v>
      </c>
      <c r="AI261">
        <v>0.99650000000000005</v>
      </c>
      <c r="AJ261">
        <v>1</v>
      </c>
      <c r="AK261" t="str">
        <f>VLOOKUP(D261,Ref!$C$2:$D$56,2,FALSE)&amp;"_"&amp;E261&amp;RIGHT(B261,4)</f>
        <v>WY_Converse0819</v>
      </c>
    </row>
    <row r="262" spans="1:37" x14ac:dyDescent="0.25">
      <c r="A262" t="s">
        <v>36</v>
      </c>
      <c r="B262">
        <v>560131003</v>
      </c>
      <c r="C262" t="s">
        <v>37</v>
      </c>
      <c r="D262" t="s">
        <v>208</v>
      </c>
      <c r="E262" t="s">
        <v>211</v>
      </c>
      <c r="F262">
        <v>42.841048999999998</v>
      </c>
      <c r="G262">
        <v>-108.736277</v>
      </c>
      <c r="H262">
        <v>134119</v>
      </c>
      <c r="I262">
        <v>27.3</v>
      </c>
      <c r="J262">
        <v>27.2</v>
      </c>
      <c r="K262">
        <v>0.5</v>
      </c>
      <c r="L262">
        <v>1.0923145999999999</v>
      </c>
      <c r="M262">
        <v>0.38595679999999999</v>
      </c>
      <c r="N262">
        <v>0.82683030000000002</v>
      </c>
      <c r="O262">
        <v>21.4889984</v>
      </c>
      <c r="P262">
        <v>0.98105260000000005</v>
      </c>
      <c r="Q262">
        <v>1.6306385999999999</v>
      </c>
      <c r="R262">
        <v>0.40218229999999999</v>
      </c>
      <c r="S262">
        <v>8.0914700000000006E-2</v>
      </c>
      <c r="T262">
        <v>0.5</v>
      </c>
      <c r="U262">
        <v>1.0878539</v>
      </c>
      <c r="V262">
        <v>0.38595679999999999</v>
      </c>
      <c r="W262">
        <v>0.79822780000000004</v>
      </c>
      <c r="X262">
        <v>21.4889984</v>
      </c>
      <c r="Y262">
        <v>0.97783969999999998</v>
      </c>
      <c r="Z262">
        <v>1.5360054999999999</v>
      </c>
      <c r="AA262">
        <v>0.38739279999999998</v>
      </c>
      <c r="AB262">
        <v>8.0914700000000006E-2</v>
      </c>
      <c r="AC262">
        <v>0.99590000000000001</v>
      </c>
      <c r="AD262">
        <v>1</v>
      </c>
      <c r="AE262">
        <v>0.96540000000000004</v>
      </c>
      <c r="AF262">
        <v>1</v>
      </c>
      <c r="AG262">
        <v>0.99670000000000003</v>
      </c>
      <c r="AH262">
        <v>0.94199999999999995</v>
      </c>
      <c r="AI262">
        <v>0.96319999999999995</v>
      </c>
      <c r="AJ262">
        <v>1</v>
      </c>
      <c r="AK262" t="str">
        <f>VLOOKUP(D262,Ref!$C$2:$D$56,2,FALSE)&amp;"_"&amp;E262&amp;RIGHT(B262,4)</f>
        <v>WY_Fremont1003</v>
      </c>
    </row>
    <row r="263" spans="1:37" x14ac:dyDescent="0.25">
      <c r="A263" t="s">
        <v>36</v>
      </c>
      <c r="B263">
        <v>560210001</v>
      </c>
      <c r="C263" t="s">
        <v>37</v>
      </c>
      <c r="D263" t="s">
        <v>208</v>
      </c>
      <c r="E263" t="s">
        <v>212</v>
      </c>
      <c r="F263">
        <v>41.139975999999997</v>
      </c>
      <c r="G263">
        <v>-104.817802</v>
      </c>
      <c r="H263">
        <v>115144</v>
      </c>
      <c r="I263">
        <v>9.8000000000000007</v>
      </c>
      <c r="J263">
        <v>9.6999999999999993</v>
      </c>
      <c r="K263">
        <v>0.5</v>
      </c>
      <c r="L263">
        <v>2.033201</v>
      </c>
      <c r="M263">
        <v>0.54222930000000003</v>
      </c>
      <c r="N263">
        <v>0.60121709999999995</v>
      </c>
      <c r="O263">
        <v>3.9597780999999999</v>
      </c>
      <c r="P263">
        <v>1.1582094000000001</v>
      </c>
      <c r="Q263">
        <v>0.59191629999999995</v>
      </c>
      <c r="R263">
        <v>0.43247210000000003</v>
      </c>
      <c r="S263">
        <v>2.5421599999999999E-2</v>
      </c>
      <c r="T263">
        <v>0.5</v>
      </c>
      <c r="U263">
        <v>1.9997228</v>
      </c>
      <c r="V263">
        <v>0.54222930000000003</v>
      </c>
      <c r="W263">
        <v>0.59391190000000005</v>
      </c>
      <c r="X263">
        <v>3.9597780999999999</v>
      </c>
      <c r="Y263">
        <v>1.1539360000000001</v>
      </c>
      <c r="Z263">
        <v>0.57220349999999998</v>
      </c>
      <c r="AA263">
        <v>0.42828050000000001</v>
      </c>
      <c r="AB263">
        <v>2.5421599999999999E-2</v>
      </c>
      <c r="AC263">
        <v>0.98350000000000004</v>
      </c>
      <c r="AD263">
        <v>1</v>
      </c>
      <c r="AE263">
        <v>0.98780000000000001</v>
      </c>
      <c r="AF263">
        <v>1</v>
      </c>
      <c r="AG263">
        <v>0.99629999999999996</v>
      </c>
      <c r="AH263">
        <v>0.9667</v>
      </c>
      <c r="AI263">
        <v>0.99029999999999996</v>
      </c>
      <c r="AJ263">
        <v>1</v>
      </c>
      <c r="AK263" t="str">
        <f>VLOOKUP(D263,Ref!$C$2:$D$56,2,FALSE)&amp;"_"&amp;E263&amp;RIGHT(B263,4)</f>
        <v>WY_Laramie0001</v>
      </c>
    </row>
    <row r="264" spans="1:37" x14ac:dyDescent="0.25">
      <c r="A264" t="s">
        <v>36</v>
      </c>
      <c r="B264">
        <v>560330002</v>
      </c>
      <c r="C264" t="s">
        <v>37</v>
      </c>
      <c r="D264" t="s">
        <v>208</v>
      </c>
      <c r="E264" t="s">
        <v>213</v>
      </c>
      <c r="F264">
        <v>44.815142000000002</v>
      </c>
      <c r="G264">
        <v>-106.955933</v>
      </c>
      <c r="H264">
        <v>151133</v>
      </c>
      <c r="I264">
        <v>24.2</v>
      </c>
      <c r="J264">
        <v>24.2</v>
      </c>
      <c r="K264">
        <v>0.5</v>
      </c>
      <c r="L264">
        <v>1.5826720999999999</v>
      </c>
      <c r="M264">
        <v>0.47757820000000001</v>
      </c>
      <c r="N264">
        <v>0.53955010000000003</v>
      </c>
      <c r="O264">
        <v>19.0311108</v>
      </c>
      <c r="P264">
        <v>1.3285764</v>
      </c>
      <c r="Q264">
        <v>0.2346713</v>
      </c>
      <c r="R264">
        <v>0.46056589999999997</v>
      </c>
      <c r="S264">
        <v>0.13416359999999999</v>
      </c>
      <c r="T264">
        <v>0.5</v>
      </c>
      <c r="U264">
        <v>1.5670921</v>
      </c>
      <c r="V264">
        <v>0.47757820000000001</v>
      </c>
      <c r="W264">
        <v>0.53450419999999998</v>
      </c>
      <c r="X264">
        <v>19.0311108</v>
      </c>
      <c r="Y264">
        <v>1.324082</v>
      </c>
      <c r="Z264">
        <v>0.22279189999999999</v>
      </c>
      <c r="AA264">
        <v>0.46041690000000002</v>
      </c>
      <c r="AB264">
        <v>0.13416359999999999</v>
      </c>
      <c r="AC264">
        <v>0.99019999999999997</v>
      </c>
      <c r="AD264">
        <v>1</v>
      </c>
      <c r="AE264">
        <v>0.99060000000000004</v>
      </c>
      <c r="AF264">
        <v>1</v>
      </c>
      <c r="AG264">
        <v>0.99660000000000004</v>
      </c>
      <c r="AH264">
        <v>0.94940000000000002</v>
      </c>
      <c r="AI264">
        <v>0.99970000000000003</v>
      </c>
      <c r="AJ264">
        <v>1</v>
      </c>
      <c r="AK264" t="str">
        <f>VLOOKUP(D264,Ref!$C$2:$D$56,2,FALSE)&amp;"_"&amp;E264&amp;RIGHT(B264,4)</f>
        <v>WY_Sheridan0002</v>
      </c>
    </row>
    <row r="265" spans="1:37" x14ac:dyDescent="0.25">
      <c r="A265" t="s">
        <v>36</v>
      </c>
      <c r="B265">
        <v>560330003</v>
      </c>
      <c r="C265" t="s">
        <v>37</v>
      </c>
      <c r="D265" t="s">
        <v>208</v>
      </c>
      <c r="E265" t="s">
        <v>213</v>
      </c>
      <c r="F265">
        <v>44.805494000000003</v>
      </c>
      <c r="G265">
        <v>-106.976243</v>
      </c>
      <c r="H265">
        <v>150133</v>
      </c>
      <c r="I265">
        <v>15.1</v>
      </c>
      <c r="J265">
        <v>15.1</v>
      </c>
      <c r="K265">
        <v>0.5</v>
      </c>
      <c r="L265">
        <v>1.1061196</v>
      </c>
      <c r="M265">
        <v>0.47604099999999999</v>
      </c>
      <c r="N265">
        <v>0.27822000000000002</v>
      </c>
      <c r="O265">
        <v>11.7037163</v>
      </c>
      <c r="P265">
        <v>0.73683679999999996</v>
      </c>
      <c r="Q265">
        <v>5.2771400000000003E-2</v>
      </c>
      <c r="R265">
        <v>0.2653681</v>
      </c>
      <c r="S265">
        <v>3.64832E-2</v>
      </c>
      <c r="T265">
        <v>0.5</v>
      </c>
      <c r="U265">
        <v>1.0885172000000001</v>
      </c>
      <c r="V265">
        <v>0.47604099999999999</v>
      </c>
      <c r="W265">
        <v>0.27625840000000002</v>
      </c>
      <c r="X265">
        <v>11.7037163</v>
      </c>
      <c r="Y265">
        <v>0.73349059999999999</v>
      </c>
      <c r="Z265">
        <v>5.0134999999999999E-2</v>
      </c>
      <c r="AA265">
        <v>0.26448060000000001</v>
      </c>
      <c r="AB265">
        <v>3.64832E-2</v>
      </c>
      <c r="AC265">
        <v>0.98409999999999997</v>
      </c>
      <c r="AD265">
        <v>1</v>
      </c>
      <c r="AE265">
        <v>0.9929</v>
      </c>
      <c r="AF265">
        <v>1</v>
      </c>
      <c r="AG265">
        <v>0.99550000000000005</v>
      </c>
      <c r="AH265">
        <v>0.95</v>
      </c>
      <c r="AI265">
        <v>0.99670000000000003</v>
      </c>
      <c r="AJ265">
        <v>1</v>
      </c>
      <c r="AK265" t="str">
        <f>VLOOKUP(D265,Ref!$C$2:$D$56,2,FALSE)&amp;"_"&amp;E265&amp;RIGHT(B265,4)</f>
        <v>WY_Sheridan0003</v>
      </c>
    </row>
    <row r="266" spans="1:37" x14ac:dyDescent="0.25">
      <c r="A266" t="s">
        <v>36</v>
      </c>
      <c r="B266">
        <v>560370007</v>
      </c>
      <c r="C266" t="s">
        <v>37</v>
      </c>
      <c r="D266" t="s">
        <v>208</v>
      </c>
      <c r="E266" t="s">
        <v>214</v>
      </c>
      <c r="F266">
        <v>41.591613000000002</v>
      </c>
      <c r="G266">
        <v>-109.22072199999999</v>
      </c>
      <c r="H266">
        <v>123114</v>
      </c>
      <c r="I266">
        <v>14.5</v>
      </c>
      <c r="J266">
        <v>14.5</v>
      </c>
      <c r="K266">
        <v>0.5</v>
      </c>
      <c r="L266">
        <v>2.942555</v>
      </c>
      <c r="M266">
        <v>0.47372819999999999</v>
      </c>
      <c r="N266">
        <v>0.43790269999999998</v>
      </c>
      <c r="O266">
        <v>8.4400530000000007</v>
      </c>
      <c r="P266">
        <v>1.2210742999999999</v>
      </c>
      <c r="Q266">
        <v>3.2683999999999998E-2</v>
      </c>
      <c r="R266">
        <v>0.4402278</v>
      </c>
      <c r="S266">
        <v>4.5108299999999997E-2</v>
      </c>
      <c r="T266">
        <v>0.5</v>
      </c>
      <c r="U266">
        <v>2.9297873999999999</v>
      </c>
      <c r="V266">
        <v>0.47372819999999999</v>
      </c>
      <c r="W266">
        <v>0.43575039999999998</v>
      </c>
      <c r="X266">
        <v>8.4400530000000007</v>
      </c>
      <c r="Y266">
        <v>1.2157437</v>
      </c>
      <c r="Z266">
        <v>3.1772099999999998E-2</v>
      </c>
      <c r="AA266">
        <v>0.43836160000000002</v>
      </c>
      <c r="AB266">
        <v>4.5108299999999997E-2</v>
      </c>
      <c r="AC266">
        <v>0.99570000000000003</v>
      </c>
      <c r="AD266">
        <v>1</v>
      </c>
      <c r="AE266">
        <v>0.99509999999999998</v>
      </c>
      <c r="AF266">
        <v>1</v>
      </c>
      <c r="AG266">
        <v>0.99560000000000004</v>
      </c>
      <c r="AH266">
        <v>0.97209999999999996</v>
      </c>
      <c r="AI266">
        <v>0.99580000000000002</v>
      </c>
      <c r="AJ266">
        <v>1</v>
      </c>
      <c r="AK266" t="str">
        <f>VLOOKUP(D266,Ref!$C$2:$D$56,2,FALSE)&amp;"_"&amp;E266&amp;RIGHT(B266,4)</f>
        <v>WY_Sweetwater0007</v>
      </c>
    </row>
    <row r="267" spans="1:37" x14ac:dyDescent="0.25">
      <c r="A267" t="s">
        <v>36</v>
      </c>
      <c r="B267">
        <v>560391006</v>
      </c>
      <c r="C267" t="s">
        <v>37</v>
      </c>
      <c r="D267" t="s">
        <v>208</v>
      </c>
      <c r="E267" t="s">
        <v>215</v>
      </c>
      <c r="F267">
        <v>43.478079999999999</v>
      </c>
      <c r="G267">
        <v>-110.76118</v>
      </c>
      <c r="H267">
        <v>142107</v>
      </c>
      <c r="I267">
        <v>11</v>
      </c>
      <c r="J267">
        <v>10.9</v>
      </c>
      <c r="K267">
        <v>0.5</v>
      </c>
      <c r="L267">
        <v>1.1064522000000001</v>
      </c>
      <c r="M267">
        <v>0.33785599999999999</v>
      </c>
      <c r="N267">
        <v>0.36967030000000001</v>
      </c>
      <c r="O267">
        <v>7.3066912000000004</v>
      </c>
      <c r="P267">
        <v>0.69588709999999998</v>
      </c>
      <c r="Q267">
        <v>0.43272149999999998</v>
      </c>
      <c r="R267">
        <v>0.25729920000000001</v>
      </c>
      <c r="S267">
        <v>2.67557E-2</v>
      </c>
      <c r="T267">
        <v>0.5</v>
      </c>
      <c r="U267">
        <v>1.0965889</v>
      </c>
      <c r="V267">
        <v>0.33785599999999999</v>
      </c>
      <c r="W267">
        <v>0.36468070000000002</v>
      </c>
      <c r="X267">
        <v>7.3066912000000004</v>
      </c>
      <c r="Y267">
        <v>0.69260719999999998</v>
      </c>
      <c r="Z267">
        <v>0.41948020000000003</v>
      </c>
      <c r="AA267">
        <v>0.25461309999999998</v>
      </c>
      <c r="AB267">
        <v>2.67557E-2</v>
      </c>
      <c r="AC267">
        <v>0.99109999999999998</v>
      </c>
      <c r="AD267">
        <v>1</v>
      </c>
      <c r="AE267">
        <v>0.98650000000000004</v>
      </c>
      <c r="AF267">
        <v>1</v>
      </c>
      <c r="AG267">
        <v>0.99529999999999996</v>
      </c>
      <c r="AH267">
        <v>0.96940000000000004</v>
      </c>
      <c r="AI267">
        <v>0.98960000000000004</v>
      </c>
      <c r="AJ267">
        <v>1</v>
      </c>
      <c r="AK267" t="str">
        <f>VLOOKUP(D267,Ref!$C$2:$D$56,2,FALSE)&amp;"_"&amp;E267&amp;RIGHT(B267,4)</f>
        <v>WY_Teton1006</v>
      </c>
    </row>
    <row r="268" spans="1:37" x14ac:dyDescent="0.25">
      <c r="A268" t="s">
        <v>216</v>
      </c>
      <c r="B268">
        <v>40031005</v>
      </c>
      <c r="C268" t="s">
        <v>37</v>
      </c>
      <c r="D268" t="s">
        <v>38</v>
      </c>
      <c r="E268" t="s">
        <v>39</v>
      </c>
      <c r="F268">
        <v>31.3492</v>
      </c>
      <c r="G268">
        <v>-109.539683</v>
      </c>
      <c r="H268">
        <v>29099</v>
      </c>
      <c r="I268">
        <v>12.9</v>
      </c>
      <c r="J268">
        <v>12.6</v>
      </c>
      <c r="K268">
        <v>0.5</v>
      </c>
      <c r="L268">
        <v>9.5696249000000009</v>
      </c>
      <c r="M268">
        <v>0.29192630000000003</v>
      </c>
      <c r="N268">
        <v>0.28854030000000003</v>
      </c>
      <c r="O268">
        <v>1.1263989999999999</v>
      </c>
      <c r="P268">
        <v>0.82534580000000002</v>
      </c>
      <c r="Q268">
        <v>0</v>
      </c>
      <c r="R268">
        <v>0.30209439999999999</v>
      </c>
      <c r="S268">
        <v>6.27355E-2</v>
      </c>
      <c r="T268">
        <v>0.5</v>
      </c>
      <c r="U268">
        <v>9.4200391999999997</v>
      </c>
      <c r="V268">
        <v>0.34225060000000002</v>
      </c>
      <c r="W268">
        <v>0.26645590000000002</v>
      </c>
      <c r="X268">
        <v>1.0902902999999999</v>
      </c>
      <c r="Y268">
        <v>0.73553480000000004</v>
      </c>
      <c r="Z268">
        <v>0</v>
      </c>
      <c r="AA268">
        <v>0.26795540000000001</v>
      </c>
      <c r="AB268">
        <v>3.1236799999999999E-2</v>
      </c>
      <c r="AC268">
        <v>0.98440000000000005</v>
      </c>
      <c r="AD268">
        <v>1.1724000000000001</v>
      </c>
      <c r="AE268">
        <v>0.92349999999999999</v>
      </c>
      <c r="AF268">
        <v>0.96789999999999998</v>
      </c>
      <c r="AG268">
        <v>0.89119999999999999</v>
      </c>
      <c r="AH268">
        <v>-9</v>
      </c>
      <c r="AI268">
        <v>0.88700000000000001</v>
      </c>
      <c r="AJ268">
        <v>0.49790000000000001</v>
      </c>
      <c r="AK268" t="str">
        <f>VLOOKUP(D268,Ref!$C$2:$D$56,2,FALSE)&amp;"_"&amp;E268&amp;RIGHT(B268,4)</f>
        <v>AZ_Cochise1005</v>
      </c>
    </row>
    <row r="269" spans="1:37" x14ac:dyDescent="0.25">
      <c r="A269" t="s">
        <v>216</v>
      </c>
      <c r="B269">
        <v>40051008</v>
      </c>
      <c r="C269" t="s">
        <v>37</v>
      </c>
      <c r="D269" t="s">
        <v>38</v>
      </c>
      <c r="E269" t="s">
        <v>40</v>
      </c>
      <c r="F269">
        <v>35.206111</v>
      </c>
      <c r="G269">
        <v>-111.652777</v>
      </c>
      <c r="H269">
        <v>67088</v>
      </c>
      <c r="I269">
        <v>16.600000000000001</v>
      </c>
      <c r="J269">
        <v>10.199999999999999</v>
      </c>
      <c r="K269">
        <v>0.5</v>
      </c>
      <c r="L269">
        <v>4.9901466000000001</v>
      </c>
      <c r="M269">
        <v>0.55754550000000003</v>
      </c>
      <c r="N269">
        <v>0.23870759999999999</v>
      </c>
      <c r="O269">
        <v>9.4196053000000006</v>
      </c>
      <c r="P269">
        <v>0.71079270000000006</v>
      </c>
      <c r="Q269">
        <v>1.2597999999999999E-3</v>
      </c>
      <c r="R269">
        <v>0.24078649999999999</v>
      </c>
      <c r="S269">
        <v>7.8220000000000008E-3</v>
      </c>
      <c r="T269">
        <v>0.5</v>
      </c>
      <c r="U269">
        <v>6.8335686000000004</v>
      </c>
      <c r="V269">
        <v>0.16628180000000001</v>
      </c>
      <c r="W269">
        <v>0.33583570000000001</v>
      </c>
      <c r="X269">
        <v>1.0356897</v>
      </c>
      <c r="Y269">
        <v>1.0042466999999999</v>
      </c>
      <c r="Z269">
        <v>0</v>
      </c>
      <c r="AA269">
        <v>0.34690409999999999</v>
      </c>
      <c r="AB269">
        <v>1.1462999999999999E-2</v>
      </c>
      <c r="AC269">
        <v>1.3694</v>
      </c>
      <c r="AD269">
        <v>0.29820000000000002</v>
      </c>
      <c r="AE269">
        <v>1.4069</v>
      </c>
      <c r="AF269">
        <v>0.11</v>
      </c>
      <c r="AG269">
        <v>1.4129</v>
      </c>
      <c r="AH269">
        <v>0</v>
      </c>
      <c r="AI269">
        <v>1.4407000000000001</v>
      </c>
      <c r="AJ269">
        <v>1.4655</v>
      </c>
      <c r="AK269" t="str">
        <f>VLOOKUP(D269,Ref!$C$2:$D$56,2,FALSE)&amp;"_"&amp;E269&amp;RIGHT(B269,4)</f>
        <v>AZ_Coconino1008</v>
      </c>
    </row>
    <row r="270" spans="1:37" x14ac:dyDescent="0.25">
      <c r="A270" t="s">
        <v>216</v>
      </c>
      <c r="B270">
        <v>40130019</v>
      </c>
      <c r="C270" t="s">
        <v>37</v>
      </c>
      <c r="D270" t="s">
        <v>38</v>
      </c>
      <c r="E270" t="s">
        <v>41</v>
      </c>
      <c r="F270">
        <v>33.483849999999997</v>
      </c>
      <c r="G270">
        <v>-112.14257000000001</v>
      </c>
      <c r="H270">
        <v>52082</v>
      </c>
      <c r="I270">
        <v>26.3</v>
      </c>
      <c r="J270">
        <v>26</v>
      </c>
      <c r="K270">
        <v>0.5</v>
      </c>
      <c r="L270">
        <v>2.1084931</v>
      </c>
      <c r="M270">
        <v>1.9387629</v>
      </c>
      <c r="N270">
        <v>0.65753349999999999</v>
      </c>
      <c r="O270">
        <v>18.436298399999998</v>
      </c>
      <c r="P270">
        <v>1.4571597999999999</v>
      </c>
      <c r="Q270">
        <v>0.62656009999999995</v>
      </c>
      <c r="R270">
        <v>0.48709910000000001</v>
      </c>
      <c r="S270">
        <v>8.8092500000000004E-2</v>
      </c>
      <c r="T270">
        <v>0.5</v>
      </c>
      <c r="U270">
        <v>2.1724538999999998</v>
      </c>
      <c r="V270">
        <v>1.9218096</v>
      </c>
      <c r="W270">
        <v>0.66144650000000005</v>
      </c>
      <c r="X270">
        <v>18.139734300000001</v>
      </c>
      <c r="Y270">
        <v>1.4686117999999999</v>
      </c>
      <c r="Z270">
        <v>0.62120989999999998</v>
      </c>
      <c r="AA270">
        <v>0.4874869</v>
      </c>
      <c r="AB270">
        <v>8.1928299999999996E-2</v>
      </c>
      <c r="AC270">
        <v>1.0303</v>
      </c>
      <c r="AD270">
        <v>0.99129999999999996</v>
      </c>
      <c r="AE270">
        <v>1.006</v>
      </c>
      <c r="AF270">
        <v>0.9839</v>
      </c>
      <c r="AG270">
        <v>1.0079</v>
      </c>
      <c r="AH270">
        <v>0.99150000000000005</v>
      </c>
      <c r="AI270">
        <v>1.0007999999999999</v>
      </c>
      <c r="AJ270">
        <v>0.93</v>
      </c>
      <c r="AK270" t="str">
        <f>VLOOKUP(D270,Ref!$C$2:$D$56,2,FALSE)&amp;"_"&amp;E270&amp;RIGHT(B270,4)</f>
        <v>AZ_Maricopa0019</v>
      </c>
    </row>
    <row r="271" spans="1:37" x14ac:dyDescent="0.25">
      <c r="A271" t="s">
        <v>216</v>
      </c>
      <c r="B271">
        <v>40131003</v>
      </c>
      <c r="C271" t="s">
        <v>37</v>
      </c>
      <c r="D271" t="s">
        <v>38</v>
      </c>
      <c r="E271" t="s">
        <v>41</v>
      </c>
      <c r="F271">
        <v>33.410449999999997</v>
      </c>
      <c r="G271">
        <v>-111.86507</v>
      </c>
      <c r="H271">
        <v>51084</v>
      </c>
      <c r="I271">
        <v>16.2</v>
      </c>
      <c r="J271">
        <v>16.100000000000001</v>
      </c>
      <c r="K271">
        <v>0.5</v>
      </c>
      <c r="L271">
        <v>3.3794794000000001</v>
      </c>
      <c r="M271">
        <v>0.73667649999999996</v>
      </c>
      <c r="N271">
        <v>0.42760399999999998</v>
      </c>
      <c r="O271">
        <v>9.5276604000000003</v>
      </c>
      <c r="P271">
        <v>1.1290944999999999</v>
      </c>
      <c r="Q271">
        <v>0.1545695</v>
      </c>
      <c r="R271">
        <v>0.38795220000000002</v>
      </c>
      <c r="S271">
        <v>2.3630000000000002E-2</v>
      </c>
      <c r="T271">
        <v>0.5</v>
      </c>
      <c r="U271">
        <v>3.0958347000000002</v>
      </c>
      <c r="V271">
        <v>0.61171030000000004</v>
      </c>
      <c r="W271">
        <v>0.4495133</v>
      </c>
      <c r="X271">
        <v>9.7751283999999998</v>
      </c>
      <c r="Y271">
        <v>1.1198294</v>
      </c>
      <c r="Z271">
        <v>0.1541642</v>
      </c>
      <c r="AA271">
        <v>0.39764509999999997</v>
      </c>
      <c r="AB271">
        <v>2.8380599999999999E-2</v>
      </c>
      <c r="AC271">
        <v>0.91610000000000003</v>
      </c>
      <c r="AD271">
        <v>0.83040000000000003</v>
      </c>
      <c r="AE271">
        <v>1.0511999999999999</v>
      </c>
      <c r="AF271">
        <v>1.026</v>
      </c>
      <c r="AG271">
        <v>0.99180000000000001</v>
      </c>
      <c r="AH271">
        <v>0.99739999999999995</v>
      </c>
      <c r="AI271">
        <v>1.0249999999999999</v>
      </c>
      <c r="AJ271">
        <v>1.2010000000000001</v>
      </c>
      <c r="AK271" t="str">
        <f>VLOOKUP(D271,Ref!$C$2:$D$56,2,FALSE)&amp;"_"&amp;E271&amp;RIGHT(B271,4)</f>
        <v>AZ_Maricopa1003</v>
      </c>
    </row>
    <row r="272" spans="1:37" x14ac:dyDescent="0.25">
      <c r="A272" t="s">
        <v>216</v>
      </c>
      <c r="B272">
        <v>40134003</v>
      </c>
      <c r="C272" t="s">
        <v>37</v>
      </c>
      <c r="D272" t="s">
        <v>38</v>
      </c>
      <c r="E272" t="s">
        <v>41</v>
      </c>
      <c r="F272">
        <v>33.40316</v>
      </c>
      <c r="G272">
        <v>-112.07532999999999</v>
      </c>
      <c r="H272">
        <v>51082</v>
      </c>
      <c r="I272">
        <v>27.5</v>
      </c>
      <c r="J272">
        <v>27.1</v>
      </c>
      <c r="K272">
        <v>0.5</v>
      </c>
      <c r="L272">
        <v>0.89832970000000001</v>
      </c>
      <c r="M272">
        <v>2.5114584</v>
      </c>
      <c r="N272">
        <v>0.48089680000000001</v>
      </c>
      <c r="O272">
        <v>21.446546600000001</v>
      </c>
      <c r="P272">
        <v>0.74906879999999998</v>
      </c>
      <c r="Q272">
        <v>0.70151589999999997</v>
      </c>
      <c r="R272">
        <v>0.2379347</v>
      </c>
      <c r="S272">
        <v>6.3137899999999997E-2</v>
      </c>
      <c r="T272">
        <v>0.5</v>
      </c>
      <c r="U272">
        <v>0.89539959999999996</v>
      </c>
      <c r="V272">
        <v>2.4893341000000002</v>
      </c>
      <c r="W272">
        <v>0.47824870000000003</v>
      </c>
      <c r="X272">
        <v>21.093957899999999</v>
      </c>
      <c r="Y272">
        <v>0.74325010000000002</v>
      </c>
      <c r="Z272">
        <v>0.69980509999999996</v>
      </c>
      <c r="AA272">
        <v>0.23636470000000001</v>
      </c>
      <c r="AB272">
        <v>6.3137899999999997E-2</v>
      </c>
      <c r="AC272">
        <v>0.99670000000000003</v>
      </c>
      <c r="AD272">
        <v>0.99119999999999997</v>
      </c>
      <c r="AE272">
        <v>0.99450000000000005</v>
      </c>
      <c r="AF272">
        <v>0.98360000000000003</v>
      </c>
      <c r="AG272">
        <v>0.99219999999999997</v>
      </c>
      <c r="AH272">
        <v>0.99760000000000004</v>
      </c>
      <c r="AI272">
        <v>0.99339999999999995</v>
      </c>
      <c r="AJ272">
        <v>1</v>
      </c>
      <c r="AK272" t="str">
        <f>VLOOKUP(D272,Ref!$C$2:$D$56,2,FALSE)&amp;"_"&amp;E272&amp;RIGHT(B272,4)</f>
        <v>AZ_Maricopa4003</v>
      </c>
    </row>
    <row r="273" spans="1:37" x14ac:dyDescent="0.25">
      <c r="A273" t="s">
        <v>216</v>
      </c>
      <c r="B273">
        <v>40137020</v>
      </c>
      <c r="C273" t="s">
        <v>37</v>
      </c>
      <c r="D273" t="s">
        <v>38</v>
      </c>
      <c r="E273" t="s">
        <v>41</v>
      </c>
      <c r="F273">
        <v>33.488242</v>
      </c>
      <c r="G273">
        <v>-111.855654</v>
      </c>
      <c r="H273">
        <v>52084</v>
      </c>
      <c r="I273">
        <v>12.9</v>
      </c>
      <c r="J273">
        <v>12.9</v>
      </c>
      <c r="K273">
        <v>0.5</v>
      </c>
      <c r="L273">
        <v>4.2952328</v>
      </c>
      <c r="M273">
        <v>0.91221560000000002</v>
      </c>
      <c r="N273">
        <v>0.4083677</v>
      </c>
      <c r="O273">
        <v>5.3311957999999997</v>
      </c>
      <c r="P273">
        <v>0.71846259999999995</v>
      </c>
      <c r="Q273">
        <v>0.47911769999999998</v>
      </c>
      <c r="R273">
        <v>0.27078479999999999</v>
      </c>
      <c r="S273">
        <v>5.1289300000000003E-2</v>
      </c>
      <c r="T273">
        <v>0.5</v>
      </c>
      <c r="U273">
        <v>4.2881985</v>
      </c>
      <c r="V273">
        <v>0.90730690000000003</v>
      </c>
      <c r="W273">
        <v>0.40677540000000001</v>
      </c>
      <c r="X273">
        <v>5.3048824999999997</v>
      </c>
      <c r="Y273">
        <v>0.71543950000000001</v>
      </c>
      <c r="Z273">
        <v>0.47753659999999998</v>
      </c>
      <c r="AA273">
        <v>0.27006069999999999</v>
      </c>
      <c r="AB273">
        <v>5.1289300000000003E-2</v>
      </c>
      <c r="AC273">
        <v>0.99839999999999995</v>
      </c>
      <c r="AD273">
        <v>0.99460000000000004</v>
      </c>
      <c r="AE273">
        <v>0.99609999999999999</v>
      </c>
      <c r="AF273">
        <v>0.99509999999999998</v>
      </c>
      <c r="AG273">
        <v>0.99580000000000002</v>
      </c>
      <c r="AH273">
        <v>0.99670000000000003</v>
      </c>
      <c r="AI273">
        <v>0.99729999999999996</v>
      </c>
      <c r="AJ273">
        <v>1</v>
      </c>
      <c r="AK273" t="str">
        <f>VLOOKUP(D273,Ref!$C$2:$D$56,2,FALSE)&amp;"_"&amp;E273&amp;RIGHT(B273,4)</f>
        <v>AZ_Maricopa7020</v>
      </c>
    </row>
    <row r="274" spans="1:37" x14ac:dyDescent="0.25">
      <c r="A274" t="s">
        <v>216</v>
      </c>
      <c r="B274">
        <v>40139997</v>
      </c>
      <c r="C274" t="s">
        <v>37</v>
      </c>
      <c r="D274" t="s">
        <v>38</v>
      </c>
      <c r="E274" t="s">
        <v>41</v>
      </c>
      <c r="F274">
        <v>33.503833</v>
      </c>
      <c r="G274">
        <v>-112.095767</v>
      </c>
      <c r="H274">
        <v>52082</v>
      </c>
      <c r="I274">
        <v>20.9</v>
      </c>
      <c r="J274">
        <v>20.8</v>
      </c>
      <c r="K274">
        <v>0.5</v>
      </c>
      <c r="L274">
        <v>1.2648884</v>
      </c>
      <c r="M274">
        <v>2.7905605000000002</v>
      </c>
      <c r="N274">
        <v>0.59607529999999997</v>
      </c>
      <c r="O274">
        <v>13.564683</v>
      </c>
      <c r="P274">
        <v>0.75487490000000002</v>
      </c>
      <c r="Q274">
        <v>1.1054959</v>
      </c>
      <c r="R274">
        <v>0.29019489999999998</v>
      </c>
      <c r="S274">
        <v>0.1221155</v>
      </c>
      <c r="T274">
        <v>0.5</v>
      </c>
      <c r="U274">
        <v>1.2617936999999999</v>
      </c>
      <c r="V274">
        <v>2.7761594999999999</v>
      </c>
      <c r="W274">
        <v>0.59453829999999996</v>
      </c>
      <c r="X274">
        <v>13.4348545</v>
      </c>
      <c r="Y274">
        <v>0.7520114</v>
      </c>
      <c r="Z274">
        <v>1.1036927999999999</v>
      </c>
      <c r="AA274">
        <v>0.28948620000000003</v>
      </c>
      <c r="AB274">
        <v>0.1221155</v>
      </c>
      <c r="AC274">
        <v>0.99760000000000004</v>
      </c>
      <c r="AD274">
        <v>0.99480000000000002</v>
      </c>
      <c r="AE274">
        <v>0.99739999999999995</v>
      </c>
      <c r="AF274">
        <v>0.99039999999999995</v>
      </c>
      <c r="AG274">
        <v>0.99619999999999997</v>
      </c>
      <c r="AH274">
        <v>0.99839999999999995</v>
      </c>
      <c r="AI274">
        <v>0.99760000000000004</v>
      </c>
      <c r="AJ274">
        <v>1</v>
      </c>
      <c r="AK274" t="str">
        <f>VLOOKUP(D274,Ref!$C$2:$D$56,2,FALSE)&amp;"_"&amp;E274&amp;RIGHT(B274,4)</f>
        <v>AZ_Maricopa9997</v>
      </c>
    </row>
    <row r="275" spans="1:37" x14ac:dyDescent="0.25">
      <c r="A275" t="s">
        <v>216</v>
      </c>
      <c r="B275">
        <v>40190011</v>
      </c>
      <c r="C275" t="s">
        <v>37</v>
      </c>
      <c r="D275" t="s">
        <v>38</v>
      </c>
      <c r="E275" t="s">
        <v>42</v>
      </c>
      <c r="F275">
        <v>32.32255</v>
      </c>
      <c r="G275">
        <v>-111.0377</v>
      </c>
      <c r="H275">
        <v>40089</v>
      </c>
      <c r="I275">
        <v>11.6</v>
      </c>
      <c r="J275">
        <v>11.5</v>
      </c>
      <c r="K275">
        <v>0.5</v>
      </c>
      <c r="L275">
        <v>2.5269534999999999</v>
      </c>
      <c r="M275">
        <v>0.90420210000000001</v>
      </c>
      <c r="N275">
        <v>0.23466229999999999</v>
      </c>
      <c r="O275">
        <v>6.6044787999999999</v>
      </c>
      <c r="P275">
        <v>0.63747690000000001</v>
      </c>
      <c r="Q275">
        <v>8.4699999999999999E-4</v>
      </c>
      <c r="R275">
        <v>0.2315876</v>
      </c>
      <c r="S275">
        <v>4.8680599999999997E-2</v>
      </c>
      <c r="T275">
        <v>0.5</v>
      </c>
      <c r="U275">
        <v>2.5643240999999999</v>
      </c>
      <c r="V275">
        <v>0.76366970000000001</v>
      </c>
      <c r="W275">
        <v>0.53091180000000004</v>
      </c>
      <c r="X275">
        <v>5.0751505000000003</v>
      </c>
      <c r="Y275">
        <v>1.4947233</v>
      </c>
      <c r="Z275">
        <v>7.92987E-2</v>
      </c>
      <c r="AA275">
        <v>0.53334800000000004</v>
      </c>
      <c r="AB275">
        <v>4.8381599999999997E-2</v>
      </c>
      <c r="AC275">
        <v>1.0147999999999999</v>
      </c>
      <c r="AD275">
        <v>0.84460000000000002</v>
      </c>
      <c r="AE275">
        <v>2.2625000000000002</v>
      </c>
      <c r="AF275">
        <v>0.76839999999999997</v>
      </c>
      <c r="AG275">
        <v>2.3447</v>
      </c>
      <c r="AH275">
        <v>93.623099999999994</v>
      </c>
      <c r="AI275">
        <v>2.3029999999999999</v>
      </c>
      <c r="AJ275">
        <v>0.99390000000000001</v>
      </c>
      <c r="AK275" t="str">
        <f>VLOOKUP(D275,Ref!$C$2:$D$56,2,FALSE)&amp;"_"&amp;E275&amp;RIGHT(B275,4)</f>
        <v>AZ_Pima0011</v>
      </c>
    </row>
    <row r="276" spans="1:37" x14ac:dyDescent="0.25">
      <c r="A276" t="s">
        <v>216</v>
      </c>
      <c r="B276">
        <v>40191028</v>
      </c>
      <c r="C276" t="s">
        <v>37</v>
      </c>
      <c r="D276" t="s">
        <v>38</v>
      </c>
      <c r="E276" t="s">
        <v>42</v>
      </c>
      <c r="F276">
        <v>32.29515</v>
      </c>
      <c r="G276">
        <v>-110.9823</v>
      </c>
      <c r="H276">
        <v>40089</v>
      </c>
      <c r="I276">
        <v>11.8</v>
      </c>
      <c r="J276">
        <v>11.7</v>
      </c>
      <c r="K276">
        <v>0.5</v>
      </c>
      <c r="L276">
        <v>2.3605149000000001</v>
      </c>
      <c r="M276">
        <v>1.0699955000000001</v>
      </c>
      <c r="N276">
        <v>0.66372949999999997</v>
      </c>
      <c r="O276">
        <v>4.6069864999999997</v>
      </c>
      <c r="P276">
        <v>1.6783655</v>
      </c>
      <c r="Q276">
        <v>0.32166850000000002</v>
      </c>
      <c r="R276">
        <v>0.60066629999999999</v>
      </c>
      <c r="S276">
        <v>5.3628299999999997E-2</v>
      </c>
      <c r="T276">
        <v>0.5</v>
      </c>
      <c r="U276">
        <v>2.3486481000000001</v>
      </c>
      <c r="V276">
        <v>1.0577647999999999</v>
      </c>
      <c r="W276">
        <v>0.65972759999999997</v>
      </c>
      <c r="X276">
        <v>4.5260610999999997</v>
      </c>
      <c r="Y276">
        <v>1.6667487999999999</v>
      </c>
      <c r="Z276">
        <v>0.32118600000000003</v>
      </c>
      <c r="AA276">
        <v>0.59658809999999995</v>
      </c>
      <c r="AB276">
        <v>5.3628299999999997E-2</v>
      </c>
      <c r="AC276">
        <v>0.995</v>
      </c>
      <c r="AD276">
        <v>0.98860000000000003</v>
      </c>
      <c r="AE276">
        <v>0.99399999999999999</v>
      </c>
      <c r="AF276">
        <v>0.98240000000000005</v>
      </c>
      <c r="AG276">
        <v>0.99309999999999998</v>
      </c>
      <c r="AH276">
        <v>0.99850000000000005</v>
      </c>
      <c r="AI276">
        <v>0.99319999999999997</v>
      </c>
      <c r="AJ276">
        <v>1</v>
      </c>
      <c r="AK276" t="str">
        <f>VLOOKUP(D276,Ref!$C$2:$D$56,2,FALSE)&amp;"_"&amp;E276&amp;RIGHT(B276,4)</f>
        <v>AZ_Pima1028</v>
      </c>
    </row>
    <row r="277" spans="1:37" x14ac:dyDescent="0.25">
      <c r="A277" t="s">
        <v>216</v>
      </c>
      <c r="B277">
        <v>40210001</v>
      </c>
      <c r="C277" t="s">
        <v>37</v>
      </c>
      <c r="D277" t="s">
        <v>38</v>
      </c>
      <c r="E277" t="s">
        <v>43</v>
      </c>
      <c r="F277">
        <v>32.877583000000001</v>
      </c>
      <c r="G277">
        <v>-111.752222</v>
      </c>
      <c r="H277">
        <v>46084</v>
      </c>
      <c r="I277">
        <v>20.2</v>
      </c>
      <c r="J277">
        <v>19.8</v>
      </c>
      <c r="K277">
        <v>0.5</v>
      </c>
      <c r="L277">
        <v>3.1422424000000002</v>
      </c>
      <c r="M277">
        <v>0.74717619999999996</v>
      </c>
      <c r="N277">
        <v>0.70096769999999997</v>
      </c>
      <c r="O277">
        <v>12.572807299999999</v>
      </c>
      <c r="P277">
        <v>1.2508649999999999</v>
      </c>
      <c r="Q277">
        <v>0.81606129999999999</v>
      </c>
      <c r="R277">
        <v>0.44847429999999999</v>
      </c>
      <c r="S277">
        <v>6.5850000000000006E-2</v>
      </c>
      <c r="T277">
        <v>0.5</v>
      </c>
      <c r="U277">
        <v>3.4371014</v>
      </c>
      <c r="V277">
        <v>0.72402690000000003</v>
      </c>
      <c r="W277">
        <v>0.65922930000000002</v>
      </c>
      <c r="X277">
        <v>12.061115300000001</v>
      </c>
      <c r="Y277">
        <v>1.2179253999999999</v>
      </c>
      <c r="Z277">
        <v>0.71479369999999998</v>
      </c>
      <c r="AA277">
        <v>0.43719370000000002</v>
      </c>
      <c r="AB277">
        <v>6.22956E-2</v>
      </c>
      <c r="AC277">
        <v>1.0938000000000001</v>
      </c>
      <c r="AD277">
        <v>0.96899999999999997</v>
      </c>
      <c r="AE277">
        <v>0.9405</v>
      </c>
      <c r="AF277">
        <v>0.95930000000000004</v>
      </c>
      <c r="AG277">
        <v>0.97370000000000001</v>
      </c>
      <c r="AH277">
        <v>0.87590000000000001</v>
      </c>
      <c r="AI277">
        <v>0.9748</v>
      </c>
      <c r="AJ277">
        <v>0.94599999999999995</v>
      </c>
      <c r="AK277" t="str">
        <f>VLOOKUP(D277,Ref!$C$2:$D$56,2,FALSE)&amp;"_"&amp;E277&amp;RIGHT(B277,4)</f>
        <v>AZ_Pinal0001</v>
      </c>
    </row>
    <row r="278" spans="1:37" x14ac:dyDescent="0.25">
      <c r="A278" t="s">
        <v>216</v>
      </c>
      <c r="B278">
        <v>40213002</v>
      </c>
      <c r="C278" t="s">
        <v>37</v>
      </c>
      <c r="D278" t="s">
        <v>38</v>
      </c>
      <c r="E278" t="s">
        <v>43</v>
      </c>
      <c r="F278">
        <v>33.421194</v>
      </c>
      <c r="G278">
        <v>-111.50322199999999</v>
      </c>
      <c r="H278">
        <v>51087</v>
      </c>
      <c r="I278">
        <v>13.3</v>
      </c>
      <c r="J278">
        <v>13.1</v>
      </c>
      <c r="K278">
        <v>0.5</v>
      </c>
      <c r="L278">
        <v>4.5252929000000002</v>
      </c>
      <c r="M278">
        <v>0.19068189999999999</v>
      </c>
      <c r="N278">
        <v>0.52394680000000005</v>
      </c>
      <c r="O278">
        <v>5.6428890000000003</v>
      </c>
      <c r="P278">
        <v>1.4486682</v>
      </c>
      <c r="Q278">
        <v>0</v>
      </c>
      <c r="R278">
        <v>0.51303149999999997</v>
      </c>
      <c r="S278">
        <v>3.3268300000000001E-2</v>
      </c>
      <c r="T278">
        <v>0.5</v>
      </c>
      <c r="U278">
        <v>4.0831584999999997</v>
      </c>
      <c r="V278">
        <v>0.33101150000000001</v>
      </c>
      <c r="W278">
        <v>0.60969340000000005</v>
      </c>
      <c r="X278">
        <v>5.3855896000000003</v>
      </c>
      <c r="Y278">
        <v>1.4479952</v>
      </c>
      <c r="Z278">
        <v>0.29214649999999998</v>
      </c>
      <c r="AA278">
        <v>0.49526039999999999</v>
      </c>
      <c r="AB278">
        <v>4.5473899999999998E-2</v>
      </c>
      <c r="AC278">
        <v>0.90229999999999999</v>
      </c>
      <c r="AD278">
        <v>1.7359</v>
      </c>
      <c r="AE278">
        <v>1.1637</v>
      </c>
      <c r="AF278">
        <v>0.95440000000000003</v>
      </c>
      <c r="AG278">
        <v>0.99950000000000006</v>
      </c>
      <c r="AH278">
        <v>-9</v>
      </c>
      <c r="AI278">
        <v>0.96540000000000004</v>
      </c>
      <c r="AJ278">
        <v>1.3669</v>
      </c>
      <c r="AK278" t="str">
        <f>VLOOKUP(D278,Ref!$C$2:$D$56,2,FALSE)&amp;"_"&amp;E278&amp;RIGHT(B278,4)</f>
        <v>AZ_Pinal3002</v>
      </c>
    </row>
    <row r="279" spans="1:37" x14ac:dyDescent="0.25">
      <c r="A279" t="s">
        <v>216</v>
      </c>
      <c r="B279">
        <v>40213013</v>
      </c>
      <c r="C279" t="s">
        <v>37</v>
      </c>
      <c r="D279" t="s">
        <v>38</v>
      </c>
      <c r="E279" t="s">
        <v>43</v>
      </c>
      <c r="F279">
        <v>33.010530000000003</v>
      </c>
      <c r="G279">
        <v>-111.97205</v>
      </c>
      <c r="H279">
        <v>48083</v>
      </c>
      <c r="I279">
        <v>39.299999999999997</v>
      </c>
      <c r="J279">
        <v>39</v>
      </c>
      <c r="K279">
        <v>0.5</v>
      </c>
      <c r="L279">
        <v>3.6375427</v>
      </c>
      <c r="M279">
        <v>0.67159740000000001</v>
      </c>
      <c r="N279">
        <v>0.7362611</v>
      </c>
      <c r="O279">
        <v>31.057777399999999</v>
      </c>
      <c r="P279">
        <v>1.8525665</v>
      </c>
      <c r="Q279">
        <v>0.15780359999999999</v>
      </c>
      <c r="R279">
        <v>0.67296370000000005</v>
      </c>
      <c r="S279">
        <v>3.5705800000000003E-2</v>
      </c>
      <c r="T279">
        <v>0.5</v>
      </c>
      <c r="U279">
        <v>3.6353512000000001</v>
      </c>
      <c r="V279">
        <v>0.66796339999999998</v>
      </c>
      <c r="W279">
        <v>0.73542669999999999</v>
      </c>
      <c r="X279">
        <v>30.839851400000001</v>
      </c>
      <c r="Y279">
        <v>1.8506537999999999</v>
      </c>
      <c r="Z279">
        <v>0.15739330000000001</v>
      </c>
      <c r="AA279">
        <v>0.67245569999999999</v>
      </c>
      <c r="AB279">
        <v>3.5705800000000003E-2</v>
      </c>
      <c r="AC279">
        <v>0.99939999999999996</v>
      </c>
      <c r="AD279">
        <v>0.99460000000000004</v>
      </c>
      <c r="AE279">
        <v>0.99890000000000001</v>
      </c>
      <c r="AF279">
        <v>0.99299999999999999</v>
      </c>
      <c r="AG279">
        <v>0.999</v>
      </c>
      <c r="AH279">
        <v>0.99739999999999995</v>
      </c>
      <c r="AI279">
        <v>0.99919999999999998</v>
      </c>
      <c r="AJ279">
        <v>1</v>
      </c>
      <c r="AK279" t="str">
        <f>VLOOKUP(D279,Ref!$C$2:$D$56,2,FALSE)&amp;"_"&amp;E279&amp;RIGHT(B279,4)</f>
        <v>AZ_Pinal3013</v>
      </c>
    </row>
    <row r="280" spans="1:37" x14ac:dyDescent="0.25">
      <c r="A280" t="s">
        <v>216</v>
      </c>
      <c r="B280">
        <v>40230004</v>
      </c>
      <c r="C280" t="s">
        <v>37</v>
      </c>
      <c r="D280" t="s">
        <v>38</v>
      </c>
      <c r="E280" t="s">
        <v>44</v>
      </c>
      <c r="F280">
        <v>31.337204</v>
      </c>
      <c r="G280">
        <v>-110.936718</v>
      </c>
      <c r="H280">
        <v>31088</v>
      </c>
      <c r="I280">
        <v>34.5</v>
      </c>
      <c r="J280">
        <v>31.6</v>
      </c>
      <c r="K280">
        <v>0.5</v>
      </c>
      <c r="L280">
        <v>5.2053951999999999</v>
      </c>
      <c r="M280">
        <v>0.27594089999999999</v>
      </c>
      <c r="N280">
        <v>0.36289159999999998</v>
      </c>
      <c r="O280">
        <v>26.875478699999999</v>
      </c>
      <c r="P280">
        <v>0.92292719999999995</v>
      </c>
      <c r="Q280">
        <v>6.9868E-2</v>
      </c>
      <c r="R280">
        <v>0.32649689999999998</v>
      </c>
      <c r="S280">
        <v>1.65568E-2</v>
      </c>
      <c r="T280">
        <v>0.5</v>
      </c>
      <c r="U280">
        <v>5.1254621</v>
      </c>
      <c r="V280">
        <v>0.2524284</v>
      </c>
      <c r="W280">
        <v>0.3597649</v>
      </c>
      <c r="X280">
        <v>24.126577399999999</v>
      </c>
      <c r="Y280">
        <v>0.91540710000000003</v>
      </c>
      <c r="Z280">
        <v>6.8715899999999996E-2</v>
      </c>
      <c r="AA280">
        <v>0.32389449999999997</v>
      </c>
      <c r="AB280">
        <v>1.65568E-2</v>
      </c>
      <c r="AC280">
        <v>0.98460000000000003</v>
      </c>
      <c r="AD280">
        <v>0.91479999999999995</v>
      </c>
      <c r="AE280">
        <v>0.99139999999999995</v>
      </c>
      <c r="AF280">
        <v>0.89770000000000005</v>
      </c>
      <c r="AG280">
        <v>0.9919</v>
      </c>
      <c r="AH280">
        <v>0.98350000000000004</v>
      </c>
      <c r="AI280">
        <v>0.99199999999999999</v>
      </c>
      <c r="AJ280">
        <v>1</v>
      </c>
      <c r="AK280" t="str">
        <f>VLOOKUP(D280,Ref!$C$2:$D$56,2,FALSE)&amp;"_"&amp;E280&amp;RIGHT(B280,4)</f>
        <v>AZ_Santa Cruz0004</v>
      </c>
    </row>
    <row r="281" spans="1:37" x14ac:dyDescent="0.25">
      <c r="A281" t="s">
        <v>216</v>
      </c>
      <c r="B281">
        <v>40252002</v>
      </c>
      <c r="C281" t="s">
        <v>37</v>
      </c>
      <c r="D281" t="s">
        <v>38</v>
      </c>
      <c r="E281" t="s">
        <v>45</v>
      </c>
      <c r="F281">
        <v>34.594999999999999</v>
      </c>
      <c r="G281">
        <v>-112.331</v>
      </c>
      <c r="H281">
        <v>62082</v>
      </c>
      <c r="I281">
        <v>10.7</v>
      </c>
      <c r="J281">
        <v>10.1</v>
      </c>
      <c r="K281">
        <v>0.5</v>
      </c>
      <c r="L281">
        <v>4.7773700000000003</v>
      </c>
      <c r="M281">
        <v>0.42723909999999998</v>
      </c>
      <c r="N281">
        <v>0.37150290000000002</v>
      </c>
      <c r="O281">
        <v>3.1721854</v>
      </c>
      <c r="P281">
        <v>1.0496422000000001</v>
      </c>
      <c r="Q281">
        <v>5.9973499999999999E-2</v>
      </c>
      <c r="R281">
        <v>0.36229240000000001</v>
      </c>
      <c r="S281">
        <v>4.6460799999999997E-2</v>
      </c>
      <c r="T281">
        <v>0.5</v>
      </c>
      <c r="U281">
        <v>5.5138091999999999</v>
      </c>
      <c r="V281">
        <v>0.248222</v>
      </c>
      <c r="W281">
        <v>0.39822950000000001</v>
      </c>
      <c r="X281">
        <v>1.8418106000000001</v>
      </c>
      <c r="Y281">
        <v>1.1689818000000001</v>
      </c>
      <c r="Z281">
        <v>0</v>
      </c>
      <c r="AA281">
        <v>0.41111340000000002</v>
      </c>
      <c r="AB281">
        <v>3.6636799999999997E-2</v>
      </c>
      <c r="AC281">
        <v>1.1541999999999999</v>
      </c>
      <c r="AD281">
        <v>0.58099999999999996</v>
      </c>
      <c r="AE281">
        <v>1.0719000000000001</v>
      </c>
      <c r="AF281">
        <v>0.5806</v>
      </c>
      <c r="AG281">
        <v>1.1136999999999999</v>
      </c>
      <c r="AH281">
        <v>0</v>
      </c>
      <c r="AI281">
        <v>1.1348</v>
      </c>
      <c r="AJ281">
        <v>0.78859999999999997</v>
      </c>
      <c r="AK281" t="str">
        <f>VLOOKUP(D281,Ref!$C$2:$D$56,2,FALSE)&amp;"_"&amp;E281&amp;RIGHT(B281,4)</f>
        <v>AZ_Yavapai2002</v>
      </c>
    </row>
    <row r="282" spans="1:37" x14ac:dyDescent="0.25">
      <c r="A282" t="s">
        <v>216</v>
      </c>
      <c r="B282">
        <v>51130002</v>
      </c>
      <c r="C282" t="s">
        <v>37</v>
      </c>
      <c r="D282" t="s">
        <v>46</v>
      </c>
      <c r="E282" t="s">
        <v>47</v>
      </c>
      <c r="F282">
        <v>34.583699000000003</v>
      </c>
      <c r="G282">
        <v>-94.226234000000005</v>
      </c>
      <c r="H282">
        <v>53220</v>
      </c>
      <c r="I282">
        <v>23.3</v>
      </c>
      <c r="J282">
        <v>21.1</v>
      </c>
      <c r="K282">
        <v>0.5</v>
      </c>
      <c r="L282">
        <v>2.0581369</v>
      </c>
      <c r="M282">
        <v>0.48168080000000002</v>
      </c>
      <c r="N282">
        <v>2.0393443000000002</v>
      </c>
      <c r="O282">
        <v>9.4315204999999995</v>
      </c>
      <c r="P282">
        <v>6.7441893000000004</v>
      </c>
      <c r="Q282">
        <v>0</v>
      </c>
      <c r="R282">
        <v>2.0889256</v>
      </c>
      <c r="S282">
        <v>6.4709999999999995E-4</v>
      </c>
      <c r="T282">
        <v>0.5</v>
      </c>
      <c r="U282">
        <v>1.8937113000000001</v>
      </c>
      <c r="V282">
        <v>0.41396080000000002</v>
      </c>
      <c r="W282">
        <v>1.9305041000000001</v>
      </c>
      <c r="X282">
        <v>8.2128458000000002</v>
      </c>
      <c r="Y282">
        <v>6.1744389999999996</v>
      </c>
      <c r="Z282">
        <v>8.9341000000000004E-2</v>
      </c>
      <c r="AA282">
        <v>1.9431463</v>
      </c>
      <c r="AB282">
        <v>6.7350000000000005E-4</v>
      </c>
      <c r="AC282">
        <v>0.92010000000000003</v>
      </c>
      <c r="AD282">
        <v>0.85940000000000005</v>
      </c>
      <c r="AE282">
        <v>0.9466</v>
      </c>
      <c r="AF282">
        <v>0.87080000000000002</v>
      </c>
      <c r="AG282">
        <v>0.91549999999999998</v>
      </c>
      <c r="AH282">
        <v>-9</v>
      </c>
      <c r="AI282">
        <v>0.93020000000000003</v>
      </c>
      <c r="AJ282">
        <v>1.0408999999999999</v>
      </c>
      <c r="AK282" t="str">
        <f>VLOOKUP(D282,Ref!$C$2:$D$56,2,FALSE)&amp;"_"&amp;E282&amp;RIGHT(B282,4)</f>
        <v>AR_Polk0002</v>
      </c>
    </row>
    <row r="283" spans="1:37" x14ac:dyDescent="0.25">
      <c r="A283" t="s">
        <v>216</v>
      </c>
      <c r="B283">
        <v>51310008</v>
      </c>
      <c r="C283" t="s">
        <v>37</v>
      </c>
      <c r="D283" t="s">
        <v>46</v>
      </c>
      <c r="E283" t="s">
        <v>48</v>
      </c>
      <c r="F283">
        <v>35.389671999999997</v>
      </c>
      <c r="G283">
        <v>-94.424288000000004</v>
      </c>
      <c r="H283">
        <v>60218</v>
      </c>
      <c r="I283">
        <v>23.9</v>
      </c>
      <c r="J283">
        <v>22.6</v>
      </c>
      <c r="K283">
        <v>0.5</v>
      </c>
      <c r="L283">
        <v>1.2064264</v>
      </c>
      <c r="M283">
        <v>0.57891519999999996</v>
      </c>
      <c r="N283">
        <v>2.0633750000000002</v>
      </c>
      <c r="O283">
        <v>11.452441200000001</v>
      </c>
      <c r="P283">
        <v>5.4693451</v>
      </c>
      <c r="Q283">
        <v>0.89212170000000002</v>
      </c>
      <c r="R283">
        <v>1.7757400999999999</v>
      </c>
      <c r="S283">
        <v>6.0816000000000004E-3</v>
      </c>
      <c r="T283">
        <v>0.5</v>
      </c>
      <c r="U283">
        <v>1.0692792</v>
      </c>
      <c r="V283">
        <v>0.54854579999999997</v>
      </c>
      <c r="W283">
        <v>2.1045322</v>
      </c>
      <c r="X283">
        <v>10.1841822</v>
      </c>
      <c r="Y283">
        <v>5.4643221000000004</v>
      </c>
      <c r="Z283">
        <v>1.0198927</v>
      </c>
      <c r="AA283">
        <v>1.7450205000000001</v>
      </c>
      <c r="AB283">
        <v>6.3362000000000002E-3</v>
      </c>
      <c r="AC283">
        <v>0.88629999999999998</v>
      </c>
      <c r="AD283">
        <v>0.94750000000000001</v>
      </c>
      <c r="AE283">
        <v>1.0199</v>
      </c>
      <c r="AF283">
        <v>0.88929999999999998</v>
      </c>
      <c r="AG283">
        <v>0.99909999999999999</v>
      </c>
      <c r="AH283">
        <v>1.1432</v>
      </c>
      <c r="AI283">
        <v>0.98270000000000002</v>
      </c>
      <c r="AJ283">
        <v>1.0419</v>
      </c>
      <c r="AK283" t="str">
        <f>VLOOKUP(D283,Ref!$C$2:$D$56,2,FALSE)&amp;"_"&amp;E283&amp;RIGHT(B283,4)</f>
        <v>AR_Sebastian0008</v>
      </c>
    </row>
    <row r="284" spans="1:37" x14ac:dyDescent="0.25">
      <c r="A284" t="s">
        <v>216</v>
      </c>
      <c r="B284">
        <v>51430005</v>
      </c>
      <c r="C284" t="s">
        <v>37</v>
      </c>
      <c r="D284" t="s">
        <v>46</v>
      </c>
      <c r="E284" t="s">
        <v>49</v>
      </c>
      <c r="F284">
        <v>36.179699999999997</v>
      </c>
      <c r="G284">
        <v>-94.116827000000001</v>
      </c>
      <c r="H284">
        <v>68220</v>
      </c>
      <c r="I284">
        <v>22.1</v>
      </c>
      <c r="J284">
        <v>20.5</v>
      </c>
      <c r="K284">
        <v>0.5</v>
      </c>
      <c r="L284">
        <v>0.71898019999999996</v>
      </c>
      <c r="M284">
        <v>0.5536375</v>
      </c>
      <c r="N284">
        <v>1.8791111</v>
      </c>
      <c r="O284">
        <v>11.666104300000001</v>
      </c>
      <c r="P284">
        <v>4.0682263000000001</v>
      </c>
      <c r="Q284">
        <v>1.4591113</v>
      </c>
      <c r="R284">
        <v>1.318616</v>
      </c>
      <c r="S284">
        <v>2.8773000000000002E-3</v>
      </c>
      <c r="T284">
        <v>0.5</v>
      </c>
      <c r="U284">
        <v>1.2622283000000001</v>
      </c>
      <c r="V284">
        <v>0.49786900000000001</v>
      </c>
      <c r="W284">
        <v>2.1785405</v>
      </c>
      <c r="X284">
        <v>7.1589131000000004</v>
      </c>
      <c r="Y284">
        <v>6.3259620999999999</v>
      </c>
      <c r="Z284">
        <v>0.50273840000000003</v>
      </c>
      <c r="AA284">
        <v>2.0703998000000001</v>
      </c>
      <c r="AB284">
        <v>4.1914999999999999E-3</v>
      </c>
      <c r="AC284">
        <v>1.7556</v>
      </c>
      <c r="AD284">
        <v>0.89929999999999999</v>
      </c>
      <c r="AE284">
        <v>1.1593</v>
      </c>
      <c r="AF284">
        <v>0.61370000000000002</v>
      </c>
      <c r="AG284">
        <v>1.5549999999999999</v>
      </c>
      <c r="AH284">
        <v>0.34460000000000002</v>
      </c>
      <c r="AI284">
        <v>1.5701000000000001</v>
      </c>
      <c r="AJ284">
        <v>1.4567000000000001</v>
      </c>
      <c r="AK284" t="str">
        <f>VLOOKUP(D284,Ref!$C$2:$D$56,2,FALSE)&amp;"_"&amp;E284&amp;RIGHT(B284,4)</f>
        <v>AR_Washington0005</v>
      </c>
    </row>
    <row r="285" spans="1:37" x14ac:dyDescent="0.25">
      <c r="A285" t="s">
        <v>216</v>
      </c>
      <c r="B285">
        <v>60010007</v>
      </c>
      <c r="C285" t="s">
        <v>37</v>
      </c>
      <c r="D285" t="s">
        <v>50</v>
      </c>
      <c r="E285" t="s">
        <v>51</v>
      </c>
      <c r="F285">
        <v>37.6875</v>
      </c>
      <c r="G285">
        <v>-121.7842</v>
      </c>
      <c r="H285">
        <v>106020</v>
      </c>
      <c r="I285">
        <v>38.5</v>
      </c>
      <c r="J285">
        <v>37.700000000000003</v>
      </c>
      <c r="K285">
        <v>0.5</v>
      </c>
      <c r="L285">
        <v>0.92888630000000005</v>
      </c>
      <c r="M285">
        <v>2.5117873999999998</v>
      </c>
      <c r="N285">
        <v>3.6740073999999998</v>
      </c>
      <c r="O285">
        <v>16.461957900000002</v>
      </c>
      <c r="P285">
        <v>1.9711699</v>
      </c>
      <c r="Q285">
        <v>10.161549600000001</v>
      </c>
      <c r="R285">
        <v>2.0312836000000001</v>
      </c>
      <c r="S285">
        <v>0.33713330000000002</v>
      </c>
      <c r="T285">
        <v>0.5</v>
      </c>
      <c r="U285">
        <v>0.91834039999999995</v>
      </c>
      <c r="V285">
        <v>2.4206777000000002</v>
      </c>
      <c r="W285">
        <v>3.6521246000000001</v>
      </c>
      <c r="X285">
        <v>15.847546599999999</v>
      </c>
      <c r="Y285">
        <v>1.9569614</v>
      </c>
      <c r="Z285">
        <v>10.103741599999999</v>
      </c>
      <c r="AA285">
        <v>2.0194508999999998</v>
      </c>
      <c r="AB285">
        <v>0.33713330000000002</v>
      </c>
      <c r="AC285">
        <v>0.98860000000000003</v>
      </c>
      <c r="AD285">
        <v>0.9637</v>
      </c>
      <c r="AE285">
        <v>0.99399999999999999</v>
      </c>
      <c r="AF285">
        <v>0.9627</v>
      </c>
      <c r="AG285">
        <v>0.99280000000000002</v>
      </c>
      <c r="AH285">
        <v>0.99429999999999996</v>
      </c>
      <c r="AI285">
        <v>0.99419999999999997</v>
      </c>
      <c r="AJ285">
        <v>1</v>
      </c>
      <c r="AK285" t="str">
        <f>VLOOKUP(D285,Ref!$C$2:$D$56,2,FALSE)&amp;"_"&amp;E285&amp;RIGHT(B285,4)</f>
        <v>CA_Alameda0007</v>
      </c>
    </row>
    <row r="286" spans="1:37" x14ac:dyDescent="0.25">
      <c r="A286" t="s">
        <v>216</v>
      </c>
      <c r="B286">
        <v>60010009</v>
      </c>
      <c r="C286" t="s">
        <v>37</v>
      </c>
      <c r="D286" t="s">
        <v>50</v>
      </c>
      <c r="E286" t="s">
        <v>51</v>
      </c>
      <c r="F286">
        <v>37.74306</v>
      </c>
      <c r="G286">
        <v>-122.16994</v>
      </c>
      <c r="H286">
        <v>107017</v>
      </c>
      <c r="I286">
        <v>24.1</v>
      </c>
      <c r="J286">
        <v>23.7</v>
      </c>
      <c r="K286">
        <v>0.5</v>
      </c>
      <c r="L286">
        <v>0.74573639999999997</v>
      </c>
      <c r="M286">
        <v>2.0372960999999998</v>
      </c>
      <c r="N286">
        <v>2.5229556999999998</v>
      </c>
      <c r="O286">
        <v>8.2339125000000006</v>
      </c>
      <c r="P286">
        <v>1.4883671000000001</v>
      </c>
      <c r="Q286">
        <v>6.8617262999999999</v>
      </c>
      <c r="R286">
        <v>1.3916424999999999</v>
      </c>
      <c r="S286">
        <v>0.31836399999999998</v>
      </c>
      <c r="T286">
        <v>0.5</v>
      </c>
      <c r="U286">
        <v>0.73917390000000005</v>
      </c>
      <c r="V286">
        <v>1.9943090999999999</v>
      </c>
      <c r="W286">
        <v>2.5007725000000001</v>
      </c>
      <c r="X286">
        <v>8.0206546999999997</v>
      </c>
      <c r="Y286">
        <v>1.4780972999999999</v>
      </c>
      <c r="Z286">
        <v>6.7979120999999996</v>
      </c>
      <c r="AA286">
        <v>1.3789754999999999</v>
      </c>
      <c r="AB286">
        <v>0.31836399999999998</v>
      </c>
      <c r="AC286">
        <v>0.99119999999999997</v>
      </c>
      <c r="AD286">
        <v>0.97889999999999999</v>
      </c>
      <c r="AE286">
        <v>0.99119999999999997</v>
      </c>
      <c r="AF286">
        <v>0.97409999999999997</v>
      </c>
      <c r="AG286">
        <v>0.99309999999999998</v>
      </c>
      <c r="AH286">
        <v>0.99070000000000003</v>
      </c>
      <c r="AI286">
        <v>0.9909</v>
      </c>
      <c r="AJ286">
        <v>1</v>
      </c>
      <c r="AK286" t="str">
        <f>VLOOKUP(D286,Ref!$C$2:$D$56,2,FALSE)&amp;"_"&amp;E286&amp;RIGHT(B286,4)</f>
        <v>CA_Alameda0009</v>
      </c>
    </row>
    <row r="287" spans="1:37" x14ac:dyDescent="0.25">
      <c r="A287" t="s">
        <v>216</v>
      </c>
      <c r="B287">
        <v>60011001</v>
      </c>
      <c r="C287" t="s">
        <v>37</v>
      </c>
      <c r="D287" t="s">
        <v>50</v>
      </c>
      <c r="E287" t="s">
        <v>51</v>
      </c>
      <c r="F287">
        <v>37.535800000000002</v>
      </c>
      <c r="G287">
        <v>-121.9619</v>
      </c>
      <c r="H287">
        <v>105018</v>
      </c>
      <c r="I287">
        <v>34.200000000000003</v>
      </c>
      <c r="J287">
        <v>33.6</v>
      </c>
      <c r="K287">
        <v>0.5</v>
      </c>
      <c r="L287">
        <v>1.0295437999999999</v>
      </c>
      <c r="M287">
        <v>3.0129329999999999</v>
      </c>
      <c r="N287">
        <v>3.315455</v>
      </c>
      <c r="O287">
        <v>13.3850403</v>
      </c>
      <c r="P287">
        <v>2.0168051999999999</v>
      </c>
      <c r="Q287">
        <v>8.8943577000000005</v>
      </c>
      <c r="R287">
        <v>1.802332</v>
      </c>
      <c r="S287">
        <v>0.32686809999999999</v>
      </c>
      <c r="T287">
        <v>0.5</v>
      </c>
      <c r="U287">
        <v>1.019066</v>
      </c>
      <c r="V287">
        <v>2.9279242000000001</v>
      </c>
      <c r="W287">
        <v>3.2934665999999999</v>
      </c>
      <c r="X287">
        <v>12.951846099999999</v>
      </c>
      <c r="Y287">
        <v>2.0040274</v>
      </c>
      <c r="Z287">
        <v>8.8342524000000004</v>
      </c>
      <c r="AA287">
        <v>1.7901516</v>
      </c>
      <c r="AB287">
        <v>0.32686809999999999</v>
      </c>
      <c r="AC287">
        <v>0.98980000000000001</v>
      </c>
      <c r="AD287">
        <v>0.9718</v>
      </c>
      <c r="AE287">
        <v>0.99339999999999995</v>
      </c>
      <c r="AF287">
        <v>0.96760000000000002</v>
      </c>
      <c r="AG287">
        <v>0.99370000000000003</v>
      </c>
      <c r="AH287">
        <v>0.99319999999999997</v>
      </c>
      <c r="AI287">
        <v>0.99319999999999997</v>
      </c>
      <c r="AJ287">
        <v>1</v>
      </c>
      <c r="AK287" t="str">
        <f>VLOOKUP(D287,Ref!$C$2:$D$56,2,FALSE)&amp;"_"&amp;E287&amp;RIGHT(B287,4)</f>
        <v>CA_Alameda1001</v>
      </c>
    </row>
    <row r="288" spans="1:37" x14ac:dyDescent="0.25">
      <c r="A288" t="s">
        <v>216</v>
      </c>
      <c r="B288">
        <v>60070002</v>
      </c>
      <c r="C288" t="s">
        <v>37</v>
      </c>
      <c r="D288" t="s">
        <v>50</v>
      </c>
      <c r="E288" t="s">
        <v>52</v>
      </c>
      <c r="F288">
        <v>39.7575</v>
      </c>
      <c r="G288">
        <v>-121.84222200000001</v>
      </c>
      <c r="H288">
        <v>124025</v>
      </c>
      <c r="I288">
        <v>59.4</v>
      </c>
      <c r="J288">
        <v>39.299999999999997</v>
      </c>
      <c r="K288">
        <v>0.5</v>
      </c>
      <c r="L288">
        <v>5.3603911000000002</v>
      </c>
      <c r="M288">
        <v>3.1374787999999998</v>
      </c>
      <c r="N288">
        <v>2.602824</v>
      </c>
      <c r="O288">
        <v>37.057537099999998</v>
      </c>
      <c r="P288">
        <v>6.4737977999999998</v>
      </c>
      <c r="Q288">
        <v>1.1040934</v>
      </c>
      <c r="R288">
        <v>2.4128234000000002</v>
      </c>
      <c r="S288">
        <v>0.83994539999999995</v>
      </c>
      <c r="T288">
        <v>0.5</v>
      </c>
      <c r="U288">
        <v>0.87905500000000003</v>
      </c>
      <c r="V288">
        <v>2.6802554000000001</v>
      </c>
      <c r="W288">
        <v>0.86811139999999998</v>
      </c>
      <c r="X288">
        <v>31.080650299999999</v>
      </c>
      <c r="Y288">
        <v>1.1321794999999999</v>
      </c>
      <c r="Z288">
        <v>1.5294622</v>
      </c>
      <c r="AA288">
        <v>0.43160850000000001</v>
      </c>
      <c r="AB288">
        <v>0.25479810000000003</v>
      </c>
      <c r="AC288">
        <v>0.16400000000000001</v>
      </c>
      <c r="AD288">
        <v>0.85429999999999995</v>
      </c>
      <c r="AE288">
        <v>0.33350000000000002</v>
      </c>
      <c r="AF288">
        <v>0.8387</v>
      </c>
      <c r="AG288">
        <v>0.1749</v>
      </c>
      <c r="AH288">
        <v>1.3853</v>
      </c>
      <c r="AI288">
        <v>0.1789</v>
      </c>
      <c r="AJ288">
        <v>0.3034</v>
      </c>
      <c r="AK288" t="str">
        <f>VLOOKUP(D288,Ref!$C$2:$D$56,2,FALSE)&amp;"_"&amp;E288&amp;RIGHT(B288,4)</f>
        <v>CA_Butte0002</v>
      </c>
    </row>
    <row r="289" spans="1:37" x14ac:dyDescent="0.25">
      <c r="A289" t="s">
        <v>216</v>
      </c>
      <c r="B289">
        <v>60090001</v>
      </c>
      <c r="C289" t="s">
        <v>37</v>
      </c>
      <c r="D289" t="s">
        <v>50</v>
      </c>
      <c r="E289" t="s">
        <v>53</v>
      </c>
      <c r="F289">
        <v>38.201943999999997</v>
      </c>
      <c r="G289">
        <v>-120.680556</v>
      </c>
      <c r="H289">
        <v>108029</v>
      </c>
      <c r="I289">
        <v>27.9</v>
      </c>
      <c r="J289">
        <v>18.2</v>
      </c>
      <c r="K289">
        <v>0.5</v>
      </c>
      <c r="L289">
        <v>1.4825056000000001</v>
      </c>
      <c r="M289">
        <v>1.3116776999999999</v>
      </c>
      <c r="N289">
        <v>1.5835172</v>
      </c>
      <c r="O289">
        <v>15.718930200000001</v>
      </c>
      <c r="P289">
        <v>2.9398396</v>
      </c>
      <c r="Q289">
        <v>2.4487513999999999</v>
      </c>
      <c r="R289">
        <v>1.1761121999999999</v>
      </c>
      <c r="S289">
        <v>0.783107</v>
      </c>
      <c r="T289">
        <v>0.5</v>
      </c>
      <c r="U289">
        <v>1.1344631000000001</v>
      </c>
      <c r="V289">
        <v>0.59183799999999998</v>
      </c>
      <c r="W289">
        <v>1.4904717000000001</v>
      </c>
      <c r="X289">
        <v>8.3193865000000002</v>
      </c>
      <c r="Y289">
        <v>1.8255543999999999</v>
      </c>
      <c r="Z289">
        <v>2.9022963000000002</v>
      </c>
      <c r="AA289">
        <v>1.1174393</v>
      </c>
      <c r="AB289">
        <v>0.35772939999999998</v>
      </c>
      <c r="AC289">
        <v>0.76519999999999999</v>
      </c>
      <c r="AD289">
        <v>0.45119999999999999</v>
      </c>
      <c r="AE289">
        <v>0.94120000000000004</v>
      </c>
      <c r="AF289">
        <v>0.52929999999999999</v>
      </c>
      <c r="AG289">
        <v>0.621</v>
      </c>
      <c r="AH289">
        <v>1.1852</v>
      </c>
      <c r="AI289">
        <v>0.95009999999999994</v>
      </c>
      <c r="AJ289">
        <v>0.45679999999999998</v>
      </c>
      <c r="AK289" t="str">
        <f>VLOOKUP(D289,Ref!$C$2:$D$56,2,FALSE)&amp;"_"&amp;E289&amp;RIGHT(B289,4)</f>
        <v>CA_Calaveras0001</v>
      </c>
    </row>
    <row r="290" spans="1:37" x14ac:dyDescent="0.25">
      <c r="A290" t="s">
        <v>216</v>
      </c>
      <c r="B290">
        <v>60130002</v>
      </c>
      <c r="C290" t="s">
        <v>37</v>
      </c>
      <c r="D290" t="s">
        <v>50</v>
      </c>
      <c r="E290" t="s">
        <v>54</v>
      </c>
      <c r="F290">
        <v>37.936</v>
      </c>
      <c r="G290">
        <v>-122.0262</v>
      </c>
      <c r="H290">
        <v>108019</v>
      </c>
      <c r="I290">
        <v>33.700000000000003</v>
      </c>
      <c r="J290">
        <v>32.4</v>
      </c>
      <c r="K290">
        <v>0.5</v>
      </c>
      <c r="L290">
        <v>0.75928910000000005</v>
      </c>
      <c r="M290">
        <v>1.8507910999999999</v>
      </c>
      <c r="N290">
        <v>3.4636635999999998</v>
      </c>
      <c r="O290">
        <v>13.395010900000001</v>
      </c>
      <c r="P290">
        <v>1.8996074999999999</v>
      </c>
      <c r="Q290">
        <v>9.5198803000000005</v>
      </c>
      <c r="R290">
        <v>1.9055443999999999</v>
      </c>
      <c r="S290">
        <v>0.40621079999999998</v>
      </c>
      <c r="T290">
        <v>0.5</v>
      </c>
      <c r="U290">
        <v>1.0302823000000001</v>
      </c>
      <c r="V290">
        <v>1.4644486000000001</v>
      </c>
      <c r="W290">
        <v>2.8996111999999998</v>
      </c>
      <c r="X290">
        <v>12.734456099999999</v>
      </c>
      <c r="Y290">
        <v>2.9959462000000001</v>
      </c>
      <c r="Z290">
        <v>6.3511094999999997</v>
      </c>
      <c r="AA290">
        <v>1.9148501</v>
      </c>
      <c r="AB290">
        <v>2.5750514999999998</v>
      </c>
      <c r="AC290">
        <v>1.3569</v>
      </c>
      <c r="AD290">
        <v>0.7913</v>
      </c>
      <c r="AE290">
        <v>0.83720000000000006</v>
      </c>
      <c r="AF290">
        <v>0.95069999999999999</v>
      </c>
      <c r="AG290">
        <v>1.5770999999999999</v>
      </c>
      <c r="AH290">
        <v>0.66710000000000003</v>
      </c>
      <c r="AI290">
        <v>1.0048999999999999</v>
      </c>
      <c r="AJ290">
        <v>6.3391999999999999</v>
      </c>
      <c r="AK290" t="str">
        <f>VLOOKUP(D290,Ref!$C$2:$D$56,2,FALSE)&amp;"_"&amp;E290&amp;RIGHT(B290,4)</f>
        <v>CA_Contra Costa0002</v>
      </c>
    </row>
    <row r="291" spans="1:37" x14ac:dyDescent="0.25">
      <c r="A291" t="s">
        <v>216</v>
      </c>
      <c r="B291">
        <v>60190008</v>
      </c>
      <c r="C291" t="s">
        <v>37</v>
      </c>
      <c r="D291" t="s">
        <v>50</v>
      </c>
      <c r="E291" t="s">
        <v>55</v>
      </c>
      <c r="F291">
        <v>36.781388999999997</v>
      </c>
      <c r="G291">
        <v>-119.772222</v>
      </c>
      <c r="H291">
        <v>94032</v>
      </c>
      <c r="I291">
        <v>57.5</v>
      </c>
      <c r="J291">
        <v>55.7</v>
      </c>
      <c r="K291">
        <v>0.5</v>
      </c>
      <c r="L291">
        <v>0.69867820000000003</v>
      </c>
      <c r="M291">
        <v>2.0337977</v>
      </c>
      <c r="N291">
        <v>6.8188943999999996</v>
      </c>
      <c r="O291">
        <v>20.202300999999999</v>
      </c>
      <c r="P291">
        <v>2.3093259000000002</v>
      </c>
      <c r="Q291">
        <v>20.530481300000002</v>
      </c>
      <c r="R291">
        <v>3.9857874</v>
      </c>
      <c r="S291">
        <v>0.43184430000000001</v>
      </c>
      <c r="T291">
        <v>0.5</v>
      </c>
      <c r="U291">
        <v>0.72482590000000002</v>
      </c>
      <c r="V291">
        <v>2.4764829000000002</v>
      </c>
      <c r="W291">
        <v>6.0869837000000002</v>
      </c>
      <c r="X291">
        <v>21.374595599999999</v>
      </c>
      <c r="Y291">
        <v>1.8335481</v>
      </c>
      <c r="Z291">
        <v>18.643571900000001</v>
      </c>
      <c r="AA291">
        <v>3.6030378000000001</v>
      </c>
      <c r="AB291">
        <v>0.53990689999999997</v>
      </c>
      <c r="AC291">
        <v>1.0374000000000001</v>
      </c>
      <c r="AD291">
        <v>1.2177</v>
      </c>
      <c r="AE291">
        <v>0.89270000000000005</v>
      </c>
      <c r="AF291">
        <v>1.0580000000000001</v>
      </c>
      <c r="AG291">
        <v>0.79400000000000004</v>
      </c>
      <c r="AH291">
        <v>0.90810000000000002</v>
      </c>
      <c r="AI291">
        <v>0.90400000000000003</v>
      </c>
      <c r="AJ291">
        <v>1.2502</v>
      </c>
      <c r="AK291" t="str">
        <f>VLOOKUP(D291,Ref!$C$2:$D$56,2,FALSE)&amp;"_"&amp;E291&amp;RIGHT(B291,4)</f>
        <v>CA_Fresno0008</v>
      </c>
    </row>
    <row r="292" spans="1:37" x14ac:dyDescent="0.25">
      <c r="A292" t="s">
        <v>216</v>
      </c>
      <c r="B292">
        <v>60195001</v>
      </c>
      <c r="C292" t="s">
        <v>37</v>
      </c>
      <c r="D292" t="s">
        <v>50</v>
      </c>
      <c r="E292" t="s">
        <v>55</v>
      </c>
      <c r="F292">
        <v>36.819167</v>
      </c>
      <c r="G292">
        <v>-119.71638900000001</v>
      </c>
      <c r="H292">
        <v>94033</v>
      </c>
      <c r="I292">
        <v>52.7</v>
      </c>
      <c r="J292">
        <v>52.5</v>
      </c>
      <c r="K292">
        <v>0.5</v>
      </c>
      <c r="L292">
        <v>0.71236069999999996</v>
      </c>
      <c r="M292">
        <v>2.0669167000000002</v>
      </c>
      <c r="N292">
        <v>6.5355682000000002</v>
      </c>
      <c r="O292">
        <v>16.720733599999999</v>
      </c>
      <c r="P292">
        <v>2.1924693999999998</v>
      </c>
      <c r="Q292">
        <v>19.709915200000001</v>
      </c>
      <c r="R292">
        <v>3.8252397</v>
      </c>
      <c r="S292">
        <v>0.43679820000000003</v>
      </c>
      <c r="T292">
        <v>0.5</v>
      </c>
      <c r="U292">
        <v>0.70903590000000005</v>
      </c>
      <c r="V292">
        <v>1.98532</v>
      </c>
      <c r="W292">
        <v>6.6359725000000003</v>
      </c>
      <c r="X292">
        <v>16.162925699999999</v>
      </c>
      <c r="Y292">
        <v>2.2545774000000001</v>
      </c>
      <c r="Z292">
        <v>19.972471200000001</v>
      </c>
      <c r="AA292">
        <v>3.8781691</v>
      </c>
      <c r="AB292">
        <v>0.42397839999999998</v>
      </c>
      <c r="AC292">
        <v>0.99529999999999996</v>
      </c>
      <c r="AD292">
        <v>0.96050000000000002</v>
      </c>
      <c r="AE292">
        <v>1.0154000000000001</v>
      </c>
      <c r="AF292">
        <v>0.96660000000000001</v>
      </c>
      <c r="AG292">
        <v>1.0283</v>
      </c>
      <c r="AH292">
        <v>1.0133000000000001</v>
      </c>
      <c r="AI292">
        <v>1.0138</v>
      </c>
      <c r="AJ292">
        <v>0.97070000000000001</v>
      </c>
      <c r="AK292" t="str">
        <f>VLOOKUP(D292,Ref!$C$2:$D$56,2,FALSE)&amp;"_"&amp;E292&amp;RIGHT(B292,4)</f>
        <v>CA_Fresno5001</v>
      </c>
    </row>
    <row r="293" spans="1:37" x14ac:dyDescent="0.25">
      <c r="A293" t="s">
        <v>216</v>
      </c>
      <c r="B293">
        <v>60195025</v>
      </c>
      <c r="C293" t="s">
        <v>37</v>
      </c>
      <c r="D293" t="s">
        <v>50</v>
      </c>
      <c r="E293" t="s">
        <v>55</v>
      </c>
      <c r="F293">
        <v>36.727083</v>
      </c>
      <c r="G293">
        <v>-119.732056</v>
      </c>
      <c r="H293">
        <v>93032</v>
      </c>
      <c r="I293">
        <v>51.6</v>
      </c>
      <c r="J293">
        <v>51.1</v>
      </c>
      <c r="K293">
        <v>0.5</v>
      </c>
      <c r="L293">
        <v>0.7221784</v>
      </c>
      <c r="M293">
        <v>2.3614451999999999</v>
      </c>
      <c r="N293">
        <v>6.0940199000000002</v>
      </c>
      <c r="O293">
        <v>17.3938351</v>
      </c>
      <c r="P293">
        <v>1.9079062</v>
      </c>
      <c r="Q293">
        <v>18.5720329</v>
      </c>
      <c r="R293">
        <v>3.5949515999999999</v>
      </c>
      <c r="S293">
        <v>0.49807580000000001</v>
      </c>
      <c r="T293">
        <v>0.5</v>
      </c>
      <c r="U293">
        <v>0.71548480000000003</v>
      </c>
      <c r="V293">
        <v>2.2989427999999998</v>
      </c>
      <c r="W293">
        <v>6.0719079999999996</v>
      </c>
      <c r="X293">
        <v>17.062684999999998</v>
      </c>
      <c r="Y293">
        <v>1.8942542</v>
      </c>
      <c r="Z293">
        <v>18.513143500000002</v>
      </c>
      <c r="AA293">
        <v>3.5829689999999998</v>
      </c>
      <c r="AB293">
        <v>0.49807580000000001</v>
      </c>
      <c r="AC293">
        <v>0.99070000000000003</v>
      </c>
      <c r="AD293">
        <v>0.97350000000000003</v>
      </c>
      <c r="AE293">
        <v>0.99639999999999995</v>
      </c>
      <c r="AF293">
        <v>0.98099999999999998</v>
      </c>
      <c r="AG293">
        <v>0.99280000000000002</v>
      </c>
      <c r="AH293">
        <v>0.99680000000000002</v>
      </c>
      <c r="AI293">
        <v>0.99670000000000003</v>
      </c>
      <c r="AJ293">
        <v>1</v>
      </c>
      <c r="AK293" t="str">
        <f>VLOOKUP(D293,Ref!$C$2:$D$56,2,FALSE)&amp;"_"&amp;E293&amp;RIGHT(B293,4)</f>
        <v>CA_Fresno5025</v>
      </c>
    </row>
    <row r="294" spans="1:37" x14ac:dyDescent="0.25">
      <c r="A294" t="s">
        <v>216</v>
      </c>
      <c r="B294">
        <v>60231002</v>
      </c>
      <c r="C294" t="s">
        <v>37</v>
      </c>
      <c r="D294" t="s">
        <v>50</v>
      </c>
      <c r="E294" t="s">
        <v>56</v>
      </c>
      <c r="F294">
        <v>40.801665999999997</v>
      </c>
      <c r="G294">
        <v>-124.16194400000001</v>
      </c>
      <c r="H294">
        <v>138012</v>
      </c>
      <c r="I294">
        <v>23.1</v>
      </c>
      <c r="J294">
        <v>19.600000000000001</v>
      </c>
      <c r="K294">
        <v>0.5</v>
      </c>
      <c r="L294">
        <v>0.80126509999999995</v>
      </c>
      <c r="M294">
        <v>1.1853777999999999</v>
      </c>
      <c r="N294">
        <v>0.4254231</v>
      </c>
      <c r="O294">
        <v>18.124445000000001</v>
      </c>
      <c r="P294">
        <v>1.1108370999999999</v>
      </c>
      <c r="Q294">
        <v>0.53100820000000004</v>
      </c>
      <c r="R294">
        <v>0.27589360000000002</v>
      </c>
      <c r="S294">
        <v>0.20130580000000001</v>
      </c>
      <c r="T294">
        <v>0.5</v>
      </c>
      <c r="U294">
        <v>0.7541369</v>
      </c>
      <c r="V294">
        <v>0.83679630000000005</v>
      </c>
      <c r="W294">
        <v>0.41283619999999999</v>
      </c>
      <c r="X294">
        <v>15.1031561</v>
      </c>
      <c r="Y294">
        <v>1.0810105000000001</v>
      </c>
      <c r="Z294">
        <v>0.51286529999999997</v>
      </c>
      <c r="AA294">
        <v>0.26795469999999999</v>
      </c>
      <c r="AB294">
        <v>0.20305419999999999</v>
      </c>
      <c r="AC294">
        <v>0.94120000000000004</v>
      </c>
      <c r="AD294">
        <v>0.70589999999999997</v>
      </c>
      <c r="AE294">
        <v>0.97040000000000004</v>
      </c>
      <c r="AF294">
        <v>0.83330000000000004</v>
      </c>
      <c r="AG294">
        <v>0.97309999999999997</v>
      </c>
      <c r="AH294">
        <v>0.96579999999999999</v>
      </c>
      <c r="AI294">
        <v>0.97119999999999995</v>
      </c>
      <c r="AJ294">
        <v>1.0086999999999999</v>
      </c>
      <c r="AK294" t="str">
        <f>VLOOKUP(D294,Ref!$C$2:$D$56,2,FALSE)&amp;"_"&amp;E294&amp;RIGHT(B294,4)</f>
        <v>CA_Humboldt1002</v>
      </c>
    </row>
    <row r="295" spans="1:37" x14ac:dyDescent="0.25">
      <c r="A295" t="s">
        <v>216</v>
      </c>
      <c r="B295">
        <v>60231004</v>
      </c>
      <c r="C295" t="s">
        <v>37</v>
      </c>
      <c r="D295" t="s">
        <v>50</v>
      </c>
      <c r="E295" t="s">
        <v>56</v>
      </c>
      <c r="F295">
        <v>40.776944</v>
      </c>
      <c r="G295">
        <v>-124.17749999999999</v>
      </c>
      <c r="H295">
        <v>138012</v>
      </c>
      <c r="I295">
        <v>24.3</v>
      </c>
      <c r="J295">
        <v>20.8</v>
      </c>
      <c r="K295">
        <v>0.5</v>
      </c>
      <c r="L295">
        <v>0.9494956</v>
      </c>
      <c r="M295">
        <v>1.0713607999999999</v>
      </c>
      <c r="N295">
        <v>0.45489499999999999</v>
      </c>
      <c r="O295">
        <v>19.079999900000001</v>
      </c>
      <c r="P295">
        <v>1.1566242</v>
      </c>
      <c r="Q295">
        <v>0.59459629999999997</v>
      </c>
      <c r="R295">
        <v>0.29357220000000001</v>
      </c>
      <c r="S295">
        <v>0.24945600000000001</v>
      </c>
      <c r="T295">
        <v>0.5</v>
      </c>
      <c r="U295">
        <v>0.82413579999999997</v>
      </c>
      <c r="V295">
        <v>0.84499690000000005</v>
      </c>
      <c r="W295">
        <v>0.4352259</v>
      </c>
      <c r="X295">
        <v>16.0416317</v>
      </c>
      <c r="Y295">
        <v>1.1190431999999999</v>
      </c>
      <c r="Z295">
        <v>0.55452330000000005</v>
      </c>
      <c r="AA295">
        <v>0.28069309999999997</v>
      </c>
      <c r="AB295">
        <v>0.2248009</v>
      </c>
      <c r="AC295">
        <v>0.86799999999999999</v>
      </c>
      <c r="AD295">
        <v>0.78869999999999996</v>
      </c>
      <c r="AE295">
        <v>0.95679999999999998</v>
      </c>
      <c r="AF295">
        <v>0.84079999999999999</v>
      </c>
      <c r="AG295">
        <v>0.96750000000000003</v>
      </c>
      <c r="AH295">
        <v>0.93259999999999998</v>
      </c>
      <c r="AI295">
        <v>0.95609999999999995</v>
      </c>
      <c r="AJ295">
        <v>0.9012</v>
      </c>
      <c r="AK295" t="str">
        <f>VLOOKUP(D295,Ref!$C$2:$D$56,2,FALSE)&amp;"_"&amp;E295&amp;RIGHT(B295,4)</f>
        <v>CA_Humboldt1004</v>
      </c>
    </row>
    <row r="296" spans="1:37" x14ac:dyDescent="0.25">
      <c r="A296" t="s">
        <v>216</v>
      </c>
      <c r="B296">
        <v>60250005</v>
      </c>
      <c r="C296" t="s">
        <v>37</v>
      </c>
      <c r="D296" t="s">
        <v>50</v>
      </c>
      <c r="E296" t="s">
        <v>57</v>
      </c>
      <c r="F296">
        <v>32.676110999999999</v>
      </c>
      <c r="G296">
        <v>-115.483333</v>
      </c>
      <c r="H296">
        <v>50055</v>
      </c>
      <c r="I296">
        <v>36.1</v>
      </c>
      <c r="J296">
        <v>35</v>
      </c>
      <c r="K296">
        <v>0.5</v>
      </c>
      <c r="L296">
        <v>3.2431516999999999</v>
      </c>
      <c r="M296">
        <v>1.7834166</v>
      </c>
      <c r="N296">
        <v>1.0006875</v>
      </c>
      <c r="O296">
        <v>22.3039761</v>
      </c>
      <c r="P296">
        <v>0.96763449999999995</v>
      </c>
      <c r="Q296">
        <v>2.1993968000000002</v>
      </c>
      <c r="R296">
        <v>0.48282380000000003</v>
      </c>
      <c r="S296">
        <v>3.6855779000000002</v>
      </c>
      <c r="T296">
        <v>0.5</v>
      </c>
      <c r="U296">
        <v>3.2252394999999998</v>
      </c>
      <c r="V296">
        <v>1.7229673999999999</v>
      </c>
      <c r="W296">
        <v>0.99728539999999999</v>
      </c>
      <c r="X296">
        <v>21.288955699999999</v>
      </c>
      <c r="Y296">
        <v>0.96209630000000002</v>
      </c>
      <c r="Z296">
        <v>2.1948251999999999</v>
      </c>
      <c r="AA296">
        <v>0.48140090000000002</v>
      </c>
      <c r="AB296">
        <v>3.6855779000000002</v>
      </c>
      <c r="AC296">
        <v>0.99450000000000005</v>
      </c>
      <c r="AD296">
        <v>0.96609999999999996</v>
      </c>
      <c r="AE296">
        <v>0.99660000000000004</v>
      </c>
      <c r="AF296">
        <v>0.95450000000000002</v>
      </c>
      <c r="AG296">
        <v>0.99429999999999996</v>
      </c>
      <c r="AH296">
        <v>0.99790000000000001</v>
      </c>
      <c r="AI296">
        <v>0.99709999999999999</v>
      </c>
      <c r="AJ296">
        <v>1</v>
      </c>
      <c r="AK296" t="str">
        <f>VLOOKUP(D296,Ref!$C$2:$D$56,2,FALSE)&amp;"_"&amp;E296&amp;RIGHT(B296,4)</f>
        <v>CA_Imperial0005</v>
      </c>
    </row>
    <row r="297" spans="1:37" x14ac:dyDescent="0.25">
      <c r="A297" t="s">
        <v>216</v>
      </c>
      <c r="B297">
        <v>60250007</v>
      </c>
      <c r="C297" t="s">
        <v>37</v>
      </c>
      <c r="D297" t="s">
        <v>50</v>
      </c>
      <c r="E297" t="s">
        <v>57</v>
      </c>
      <c r="F297">
        <v>32.978349999999999</v>
      </c>
      <c r="G297">
        <v>-115.53829</v>
      </c>
      <c r="H297">
        <v>52055</v>
      </c>
      <c r="I297">
        <v>19.5</v>
      </c>
      <c r="J297">
        <v>19</v>
      </c>
      <c r="K297">
        <v>0.5</v>
      </c>
      <c r="L297">
        <v>4.2120651999999996</v>
      </c>
      <c r="M297">
        <v>1.0903651999999999</v>
      </c>
      <c r="N297">
        <v>0.87488730000000003</v>
      </c>
      <c r="O297">
        <v>8.1899166000000001</v>
      </c>
      <c r="P297">
        <v>1.4315438</v>
      </c>
      <c r="Q297">
        <v>1.3926059</v>
      </c>
      <c r="R297">
        <v>0.56668989999999997</v>
      </c>
      <c r="S297">
        <v>1.2752600999999999</v>
      </c>
      <c r="T297">
        <v>0.5</v>
      </c>
      <c r="U297">
        <v>3.1500303999999999</v>
      </c>
      <c r="V297">
        <v>0.90327780000000002</v>
      </c>
      <c r="W297">
        <v>0.78783219999999998</v>
      </c>
      <c r="X297">
        <v>9.6154221999999994</v>
      </c>
      <c r="Y297">
        <v>1.4441310999999999</v>
      </c>
      <c r="Z297">
        <v>0.99052830000000003</v>
      </c>
      <c r="AA297">
        <v>0.58514909999999998</v>
      </c>
      <c r="AB297">
        <v>1.0685982000000001</v>
      </c>
      <c r="AC297">
        <v>0.74790000000000001</v>
      </c>
      <c r="AD297">
        <v>0.82840000000000003</v>
      </c>
      <c r="AE297">
        <v>0.90049999999999997</v>
      </c>
      <c r="AF297">
        <v>1.1740999999999999</v>
      </c>
      <c r="AG297">
        <v>1.0087999999999999</v>
      </c>
      <c r="AH297">
        <v>0.71130000000000004</v>
      </c>
      <c r="AI297">
        <v>1.0326</v>
      </c>
      <c r="AJ297">
        <v>0.83789999999999998</v>
      </c>
      <c r="AK297" t="str">
        <f>VLOOKUP(D297,Ref!$C$2:$D$56,2,FALSE)&amp;"_"&amp;E297&amp;RIGHT(B297,4)</f>
        <v>CA_Imperial0007</v>
      </c>
    </row>
    <row r="298" spans="1:37" x14ac:dyDescent="0.25">
      <c r="A298" t="s">
        <v>216</v>
      </c>
      <c r="B298">
        <v>60251003</v>
      </c>
      <c r="C298" t="s">
        <v>37</v>
      </c>
      <c r="D298" t="s">
        <v>50</v>
      </c>
      <c r="E298" t="s">
        <v>57</v>
      </c>
      <c r="F298">
        <v>32.791666999999997</v>
      </c>
      <c r="G298">
        <v>-115.561667</v>
      </c>
      <c r="H298">
        <v>51055</v>
      </c>
      <c r="I298">
        <v>18.100000000000001</v>
      </c>
      <c r="J298">
        <v>17.2</v>
      </c>
      <c r="K298">
        <v>0.5</v>
      </c>
      <c r="L298">
        <v>4.9429249999999998</v>
      </c>
      <c r="M298">
        <v>0.65253570000000005</v>
      </c>
      <c r="N298">
        <v>0.56818230000000003</v>
      </c>
      <c r="O298">
        <v>8.3090390999999997</v>
      </c>
      <c r="P298">
        <v>1.4518244</v>
      </c>
      <c r="Q298">
        <v>0.44651980000000002</v>
      </c>
      <c r="R298">
        <v>0.46151229999999999</v>
      </c>
      <c r="S298">
        <v>0.8563499</v>
      </c>
      <c r="T298">
        <v>0.5</v>
      </c>
      <c r="U298">
        <v>4.1934833999999999</v>
      </c>
      <c r="V298">
        <v>0.65450229999999998</v>
      </c>
      <c r="W298">
        <v>0.63800449999999997</v>
      </c>
      <c r="X298">
        <v>7.9418959999999998</v>
      </c>
      <c r="Y298">
        <v>1.5710402000000001</v>
      </c>
      <c r="Z298">
        <v>0.44801879999999999</v>
      </c>
      <c r="AA298">
        <v>0.56037689999999996</v>
      </c>
      <c r="AB298">
        <v>0.78223229999999999</v>
      </c>
      <c r="AC298">
        <v>0.84840000000000004</v>
      </c>
      <c r="AD298">
        <v>1.0029999999999999</v>
      </c>
      <c r="AE298">
        <v>1.1229</v>
      </c>
      <c r="AF298">
        <v>0.95579999999999998</v>
      </c>
      <c r="AG298">
        <v>1.0821000000000001</v>
      </c>
      <c r="AH298">
        <v>1.0034000000000001</v>
      </c>
      <c r="AI298">
        <v>1.2141999999999999</v>
      </c>
      <c r="AJ298">
        <v>0.91339999999999999</v>
      </c>
      <c r="AK298" t="str">
        <f>VLOOKUP(D298,Ref!$C$2:$D$56,2,FALSE)&amp;"_"&amp;E298&amp;RIGHT(B298,4)</f>
        <v>CA_Imperial1003</v>
      </c>
    </row>
    <row r="299" spans="1:37" x14ac:dyDescent="0.25">
      <c r="A299" t="s">
        <v>216</v>
      </c>
      <c r="B299">
        <v>60271003</v>
      </c>
      <c r="C299" t="s">
        <v>37</v>
      </c>
      <c r="D299" t="s">
        <v>50</v>
      </c>
      <c r="E299" t="s">
        <v>58</v>
      </c>
      <c r="F299">
        <v>36.487777999999999</v>
      </c>
      <c r="G299">
        <v>-117.87055599999999</v>
      </c>
      <c r="H299">
        <v>88045</v>
      </c>
      <c r="I299">
        <v>37.1</v>
      </c>
      <c r="J299">
        <v>24.2</v>
      </c>
      <c r="K299">
        <v>0.5</v>
      </c>
      <c r="L299">
        <v>4.2006974000000001</v>
      </c>
      <c r="M299">
        <v>0.92520369999999996</v>
      </c>
      <c r="N299">
        <v>1.4433125</v>
      </c>
      <c r="O299">
        <v>24.540744799999999</v>
      </c>
      <c r="P299">
        <v>2.8962808</v>
      </c>
      <c r="Q299">
        <v>1.4644291</v>
      </c>
      <c r="R299">
        <v>1.1533526999999999</v>
      </c>
      <c r="S299">
        <v>4.2646900000000001E-2</v>
      </c>
      <c r="T299">
        <v>0.5</v>
      </c>
      <c r="U299">
        <v>2.4339428000000001</v>
      </c>
      <c r="V299">
        <v>0.31653290000000001</v>
      </c>
      <c r="W299">
        <v>1.4235675000000001</v>
      </c>
      <c r="X299">
        <v>14.0992794</v>
      </c>
      <c r="Y299">
        <v>1.9231278000000001</v>
      </c>
      <c r="Z299">
        <v>2.5204445999999998</v>
      </c>
      <c r="AA299">
        <v>0.97360990000000003</v>
      </c>
      <c r="AB299">
        <v>4.8742199999999999E-2</v>
      </c>
      <c r="AC299">
        <v>0.57940000000000003</v>
      </c>
      <c r="AD299">
        <v>0.34210000000000002</v>
      </c>
      <c r="AE299">
        <v>0.98629999999999995</v>
      </c>
      <c r="AF299">
        <v>0.57450000000000001</v>
      </c>
      <c r="AG299">
        <v>0.66400000000000003</v>
      </c>
      <c r="AH299">
        <v>1.7211000000000001</v>
      </c>
      <c r="AI299">
        <v>0.84419999999999995</v>
      </c>
      <c r="AJ299">
        <v>1.1429</v>
      </c>
      <c r="AK299" t="str">
        <f>VLOOKUP(D299,Ref!$C$2:$D$56,2,FALSE)&amp;"_"&amp;E299&amp;RIGHT(B299,4)</f>
        <v>CA_Inyo1003</v>
      </c>
    </row>
    <row r="300" spans="1:37" x14ac:dyDescent="0.25">
      <c r="A300" t="s">
        <v>216</v>
      </c>
      <c r="B300">
        <v>60290010</v>
      </c>
      <c r="C300" t="s">
        <v>37</v>
      </c>
      <c r="D300" t="s">
        <v>50</v>
      </c>
      <c r="E300" t="s">
        <v>59</v>
      </c>
      <c r="F300">
        <v>35.385556000000001</v>
      </c>
      <c r="G300">
        <v>-119.01472200000001</v>
      </c>
      <c r="H300">
        <v>80034</v>
      </c>
      <c r="I300">
        <v>67.400000000000006</v>
      </c>
      <c r="J300">
        <v>66.900000000000006</v>
      </c>
      <c r="K300">
        <v>0.5</v>
      </c>
      <c r="L300">
        <v>1.3754377</v>
      </c>
      <c r="M300">
        <v>2.4192843000000002</v>
      </c>
      <c r="N300">
        <v>7.9027557000000002</v>
      </c>
      <c r="O300">
        <v>22.535228700000001</v>
      </c>
      <c r="P300">
        <v>2.7548257999999999</v>
      </c>
      <c r="Q300">
        <v>23.6893387</v>
      </c>
      <c r="R300">
        <v>4.6033993000000004</v>
      </c>
      <c r="S300">
        <v>0.3752877</v>
      </c>
      <c r="T300">
        <v>0.5</v>
      </c>
      <c r="U300">
        <v>1.3410753</v>
      </c>
      <c r="V300">
        <v>2.2496483</v>
      </c>
      <c r="W300">
        <v>8.2854652000000009</v>
      </c>
      <c r="X300">
        <v>20.6111565</v>
      </c>
      <c r="Y300">
        <v>3.2721930000000001</v>
      </c>
      <c r="Z300">
        <v>24.3397541</v>
      </c>
      <c r="AA300">
        <v>4.7589369000000001</v>
      </c>
      <c r="AB300">
        <v>0.35052329999999998</v>
      </c>
      <c r="AC300">
        <v>0.97499999999999998</v>
      </c>
      <c r="AD300">
        <v>0.92989999999999995</v>
      </c>
      <c r="AE300">
        <v>1.0484</v>
      </c>
      <c r="AF300">
        <v>0.91459999999999997</v>
      </c>
      <c r="AG300">
        <v>1.1878</v>
      </c>
      <c r="AH300">
        <v>1.0275000000000001</v>
      </c>
      <c r="AI300">
        <v>1.0338000000000001</v>
      </c>
      <c r="AJ300">
        <v>0.93400000000000005</v>
      </c>
      <c r="AK300" t="str">
        <f>VLOOKUP(D300,Ref!$C$2:$D$56,2,FALSE)&amp;"_"&amp;E300&amp;RIGHT(B300,4)</f>
        <v>CA_Kern0010</v>
      </c>
    </row>
    <row r="301" spans="1:37" x14ac:dyDescent="0.25">
      <c r="A301" t="s">
        <v>216</v>
      </c>
      <c r="B301">
        <v>60290014</v>
      </c>
      <c r="C301" t="s">
        <v>37</v>
      </c>
      <c r="D301" t="s">
        <v>50</v>
      </c>
      <c r="E301" t="s">
        <v>59</v>
      </c>
      <c r="F301">
        <v>35.356110999999999</v>
      </c>
      <c r="G301">
        <v>-119.040278</v>
      </c>
      <c r="H301">
        <v>80034</v>
      </c>
      <c r="I301">
        <v>65.099999999999994</v>
      </c>
      <c r="J301">
        <v>63.7</v>
      </c>
      <c r="K301">
        <v>0.5</v>
      </c>
      <c r="L301">
        <v>1.3742125000000001</v>
      </c>
      <c r="M301">
        <v>2.3296877999999999</v>
      </c>
      <c r="N301">
        <v>8.5225638999999997</v>
      </c>
      <c r="O301">
        <v>18.809602699999999</v>
      </c>
      <c r="P301">
        <v>3.3715334000000001</v>
      </c>
      <c r="Q301">
        <v>25.028417600000001</v>
      </c>
      <c r="R301">
        <v>4.8940048000000003</v>
      </c>
      <c r="S301">
        <v>0.35886109999999999</v>
      </c>
      <c r="T301">
        <v>0.5</v>
      </c>
      <c r="U301">
        <v>1.3317745000000001</v>
      </c>
      <c r="V301">
        <v>2.2171683</v>
      </c>
      <c r="W301">
        <v>8.4391441</v>
      </c>
      <c r="X301">
        <v>17.9709854</v>
      </c>
      <c r="Y301">
        <v>3.4430736999999998</v>
      </c>
      <c r="Z301">
        <v>24.648246799999999</v>
      </c>
      <c r="AA301">
        <v>4.8277682999999998</v>
      </c>
      <c r="AB301">
        <v>0.34398000000000001</v>
      </c>
      <c r="AC301">
        <v>0.96909999999999996</v>
      </c>
      <c r="AD301">
        <v>0.95169999999999999</v>
      </c>
      <c r="AE301">
        <v>0.99019999999999997</v>
      </c>
      <c r="AF301">
        <v>0.95540000000000003</v>
      </c>
      <c r="AG301">
        <v>1.0212000000000001</v>
      </c>
      <c r="AH301">
        <v>0.98480000000000001</v>
      </c>
      <c r="AI301">
        <v>0.98650000000000004</v>
      </c>
      <c r="AJ301">
        <v>0.95850000000000002</v>
      </c>
      <c r="AK301" t="str">
        <f>VLOOKUP(D301,Ref!$C$2:$D$56,2,FALSE)&amp;"_"&amp;E301&amp;RIGHT(B301,4)</f>
        <v>CA_Kern0014</v>
      </c>
    </row>
    <row r="302" spans="1:37" x14ac:dyDescent="0.25">
      <c r="A302" t="s">
        <v>216</v>
      </c>
      <c r="B302">
        <v>60290016</v>
      </c>
      <c r="C302" t="s">
        <v>37</v>
      </c>
      <c r="D302" t="s">
        <v>50</v>
      </c>
      <c r="E302" t="s">
        <v>59</v>
      </c>
      <c r="F302">
        <v>35.324722000000001</v>
      </c>
      <c r="G302">
        <v>-118.999167</v>
      </c>
      <c r="H302">
        <v>79034</v>
      </c>
      <c r="I302">
        <v>68.099999999999994</v>
      </c>
      <c r="J302">
        <v>67.7</v>
      </c>
      <c r="K302">
        <v>0.5</v>
      </c>
      <c r="L302">
        <v>1.359334</v>
      </c>
      <c r="M302">
        <v>2.2791872</v>
      </c>
      <c r="N302">
        <v>8.3966475000000003</v>
      </c>
      <c r="O302">
        <v>22.4618301</v>
      </c>
      <c r="P302">
        <v>3.3576068999999999</v>
      </c>
      <c r="Q302">
        <v>24.6128635</v>
      </c>
      <c r="R302">
        <v>4.8155837000000004</v>
      </c>
      <c r="S302">
        <v>0.35027960000000002</v>
      </c>
      <c r="T302">
        <v>0.5</v>
      </c>
      <c r="U302">
        <v>1.3542997000000001</v>
      </c>
      <c r="V302">
        <v>2.2545440000000001</v>
      </c>
      <c r="W302">
        <v>8.3816681000000006</v>
      </c>
      <c r="X302">
        <v>22.137294799999999</v>
      </c>
      <c r="Y302">
        <v>3.3512363000000001</v>
      </c>
      <c r="Z302">
        <v>24.5694485</v>
      </c>
      <c r="AA302">
        <v>4.8070444999999999</v>
      </c>
      <c r="AB302">
        <v>0.35027960000000002</v>
      </c>
      <c r="AC302">
        <v>0.99629999999999996</v>
      </c>
      <c r="AD302">
        <v>0.98919999999999997</v>
      </c>
      <c r="AE302">
        <v>0.99819999999999998</v>
      </c>
      <c r="AF302">
        <v>0.98560000000000003</v>
      </c>
      <c r="AG302">
        <v>0.99809999999999999</v>
      </c>
      <c r="AH302">
        <v>0.99819999999999998</v>
      </c>
      <c r="AI302">
        <v>0.99819999999999998</v>
      </c>
      <c r="AJ302">
        <v>1</v>
      </c>
      <c r="AK302" t="str">
        <f>VLOOKUP(D302,Ref!$C$2:$D$56,2,FALSE)&amp;"_"&amp;E302&amp;RIGHT(B302,4)</f>
        <v>CA_Kern0016</v>
      </c>
    </row>
    <row r="303" spans="1:37" x14ac:dyDescent="0.25">
      <c r="A303" t="s">
        <v>216</v>
      </c>
      <c r="B303">
        <v>60310004</v>
      </c>
      <c r="C303" t="s">
        <v>37</v>
      </c>
      <c r="D303" t="s">
        <v>50</v>
      </c>
      <c r="E303" t="s">
        <v>60</v>
      </c>
      <c r="F303">
        <v>36.101388999999998</v>
      </c>
      <c r="G303">
        <v>-119.565833</v>
      </c>
      <c r="H303">
        <v>87032</v>
      </c>
      <c r="I303">
        <v>53.3</v>
      </c>
      <c r="J303">
        <v>52.8</v>
      </c>
      <c r="K303">
        <v>0.5</v>
      </c>
      <c r="L303">
        <v>0.86342949999999996</v>
      </c>
      <c r="M303">
        <v>1.7012379</v>
      </c>
      <c r="N303">
        <v>5.9791993999999997</v>
      </c>
      <c r="O303">
        <v>20.333429299999999</v>
      </c>
      <c r="P303">
        <v>2.1868764999999999</v>
      </c>
      <c r="Q303">
        <v>17.9897919</v>
      </c>
      <c r="R303">
        <v>3.5150130000000002</v>
      </c>
      <c r="S303">
        <v>0.31991069999999999</v>
      </c>
      <c r="T303">
        <v>0.5</v>
      </c>
      <c r="U303">
        <v>0.85628550000000003</v>
      </c>
      <c r="V303">
        <v>1.6552876999999999</v>
      </c>
      <c r="W303">
        <v>5.9654818000000001</v>
      </c>
      <c r="X303">
        <v>19.8992538</v>
      </c>
      <c r="Y303">
        <v>2.1754720000000001</v>
      </c>
      <c r="Z303">
        <v>17.954538299999999</v>
      </c>
      <c r="AA303">
        <v>3.5072949000000002</v>
      </c>
      <c r="AB303">
        <v>0.31991069999999999</v>
      </c>
      <c r="AC303">
        <v>0.99170000000000003</v>
      </c>
      <c r="AD303">
        <v>0.97299999999999998</v>
      </c>
      <c r="AE303">
        <v>0.99770000000000003</v>
      </c>
      <c r="AF303">
        <v>0.97860000000000003</v>
      </c>
      <c r="AG303">
        <v>0.99480000000000002</v>
      </c>
      <c r="AH303">
        <v>0.998</v>
      </c>
      <c r="AI303">
        <v>0.99780000000000002</v>
      </c>
      <c r="AJ303">
        <v>1</v>
      </c>
      <c r="AK303" t="str">
        <f>VLOOKUP(D303,Ref!$C$2:$D$56,2,FALSE)&amp;"_"&amp;E303&amp;RIGHT(B303,4)</f>
        <v>CA_Kings0004</v>
      </c>
    </row>
    <row r="304" spans="1:37" x14ac:dyDescent="0.25">
      <c r="A304" t="s">
        <v>216</v>
      </c>
      <c r="B304">
        <v>60333001</v>
      </c>
      <c r="C304" t="s">
        <v>37</v>
      </c>
      <c r="D304" t="s">
        <v>50</v>
      </c>
      <c r="E304" t="s">
        <v>61</v>
      </c>
      <c r="F304">
        <v>39.031388999999997</v>
      </c>
      <c r="G304">
        <v>-122.922222</v>
      </c>
      <c r="H304">
        <v>120015</v>
      </c>
      <c r="I304">
        <v>26.4</v>
      </c>
      <c r="J304">
        <v>9.6</v>
      </c>
      <c r="K304">
        <v>0.5</v>
      </c>
      <c r="L304">
        <v>1.0511820000000001</v>
      </c>
      <c r="M304">
        <v>0.60703640000000003</v>
      </c>
      <c r="N304">
        <v>0.77099079999999998</v>
      </c>
      <c r="O304">
        <v>17.269477800000001</v>
      </c>
      <c r="P304">
        <v>2.2234077000000001</v>
      </c>
      <c r="Q304">
        <v>0.1216647</v>
      </c>
      <c r="R304">
        <v>0.80880830000000004</v>
      </c>
      <c r="S304">
        <v>3.1029884999999999</v>
      </c>
      <c r="T304">
        <v>0.5</v>
      </c>
      <c r="U304">
        <v>0.28274549999999998</v>
      </c>
      <c r="V304">
        <v>9.8124000000000003E-2</v>
      </c>
      <c r="W304">
        <v>0.343198</v>
      </c>
      <c r="X304">
        <v>4.6158538</v>
      </c>
      <c r="Y304">
        <v>0.75814559999999998</v>
      </c>
      <c r="Z304">
        <v>0.31211820000000001</v>
      </c>
      <c r="AA304">
        <v>0.30086889999999999</v>
      </c>
      <c r="AB304">
        <v>2.4853548999999999</v>
      </c>
      <c r="AC304">
        <v>0.26900000000000002</v>
      </c>
      <c r="AD304">
        <v>0.16159999999999999</v>
      </c>
      <c r="AE304">
        <v>0.4451</v>
      </c>
      <c r="AF304">
        <v>0.26729999999999998</v>
      </c>
      <c r="AG304">
        <v>0.34100000000000003</v>
      </c>
      <c r="AH304">
        <v>2.5653999999999999</v>
      </c>
      <c r="AI304">
        <v>0.372</v>
      </c>
      <c r="AJ304">
        <v>0.80100000000000005</v>
      </c>
      <c r="AK304" t="str">
        <f>VLOOKUP(D304,Ref!$C$2:$D$56,2,FALSE)&amp;"_"&amp;E304&amp;RIGHT(B304,4)</f>
        <v>CA_Lake3001</v>
      </c>
    </row>
    <row r="305" spans="1:37" x14ac:dyDescent="0.25">
      <c r="A305" t="s">
        <v>216</v>
      </c>
      <c r="B305">
        <v>60370002</v>
      </c>
      <c r="C305" t="s">
        <v>37</v>
      </c>
      <c r="D305" t="s">
        <v>50</v>
      </c>
      <c r="E305" t="s">
        <v>62</v>
      </c>
      <c r="F305">
        <v>34.136499999999998</v>
      </c>
      <c r="G305">
        <v>-117.92391000000001</v>
      </c>
      <c r="H305">
        <v>67040</v>
      </c>
      <c r="I305">
        <v>40.200000000000003</v>
      </c>
      <c r="J305">
        <v>38.5</v>
      </c>
      <c r="K305">
        <v>0.5</v>
      </c>
      <c r="L305">
        <v>1.4493115999999999</v>
      </c>
      <c r="M305">
        <v>2.535326</v>
      </c>
      <c r="N305">
        <v>3.9452343000000001</v>
      </c>
      <c r="O305">
        <v>17.2454605</v>
      </c>
      <c r="P305">
        <v>3.9876773000000001</v>
      </c>
      <c r="Q305">
        <v>8.4780312000000002</v>
      </c>
      <c r="R305">
        <v>2.0026769999999998</v>
      </c>
      <c r="S305">
        <v>0.12295</v>
      </c>
      <c r="T305">
        <v>0.5</v>
      </c>
      <c r="U305">
        <v>1.4155878</v>
      </c>
      <c r="V305">
        <v>2.3448899000000001</v>
      </c>
      <c r="W305">
        <v>3.9347832</v>
      </c>
      <c r="X305">
        <v>15.8373747</v>
      </c>
      <c r="Y305">
        <v>3.9704576</v>
      </c>
      <c r="Z305">
        <v>8.4642420000000005</v>
      </c>
      <c r="AA305">
        <v>1.9974244999999999</v>
      </c>
      <c r="AB305">
        <v>0.12295</v>
      </c>
      <c r="AC305">
        <v>0.97670000000000001</v>
      </c>
      <c r="AD305">
        <v>0.92490000000000006</v>
      </c>
      <c r="AE305">
        <v>0.99739999999999995</v>
      </c>
      <c r="AF305">
        <v>0.91839999999999999</v>
      </c>
      <c r="AG305">
        <v>0.99570000000000003</v>
      </c>
      <c r="AH305">
        <v>0.99839999999999995</v>
      </c>
      <c r="AI305">
        <v>0.99739999999999995</v>
      </c>
      <c r="AJ305">
        <v>1</v>
      </c>
      <c r="AK305" t="str">
        <f>VLOOKUP(D305,Ref!$C$2:$D$56,2,FALSE)&amp;"_"&amp;E305&amp;RIGHT(B305,4)</f>
        <v>CA_Los Angeles0002</v>
      </c>
    </row>
    <row r="306" spans="1:37" x14ac:dyDescent="0.25">
      <c r="A306" t="s">
        <v>216</v>
      </c>
      <c r="B306">
        <v>60371002</v>
      </c>
      <c r="C306" t="s">
        <v>37</v>
      </c>
      <c r="D306" t="s">
        <v>50</v>
      </c>
      <c r="E306" t="s">
        <v>62</v>
      </c>
      <c r="F306">
        <v>34.176049999999996</v>
      </c>
      <c r="G306">
        <v>-118.31712</v>
      </c>
      <c r="H306">
        <v>68037</v>
      </c>
      <c r="I306">
        <v>39.1</v>
      </c>
      <c r="J306">
        <v>38.4</v>
      </c>
      <c r="K306">
        <v>0.5</v>
      </c>
      <c r="L306">
        <v>1.3868693000000001</v>
      </c>
      <c r="M306">
        <v>2.4228208000000002</v>
      </c>
      <c r="N306">
        <v>4.8135724</v>
      </c>
      <c r="O306">
        <v>12.110254299999999</v>
      </c>
      <c r="P306">
        <v>4.3546648000000001</v>
      </c>
      <c r="Q306">
        <v>11.060746200000001</v>
      </c>
      <c r="R306">
        <v>2.3906703</v>
      </c>
      <c r="S306">
        <v>0.1159592</v>
      </c>
      <c r="T306">
        <v>0.5</v>
      </c>
      <c r="U306">
        <v>1.5318179999999999</v>
      </c>
      <c r="V306">
        <v>2.0164138999999999</v>
      </c>
      <c r="W306">
        <v>4.8666625000000003</v>
      </c>
      <c r="X306">
        <v>10.505151700000001</v>
      </c>
      <c r="Y306">
        <v>6.0277405000000002</v>
      </c>
      <c r="Z306">
        <v>10.103508</v>
      </c>
      <c r="AA306">
        <v>2.6217050999999998</v>
      </c>
      <c r="AB306">
        <v>0.30599730000000003</v>
      </c>
      <c r="AC306">
        <v>1.1045</v>
      </c>
      <c r="AD306">
        <v>0.83230000000000004</v>
      </c>
      <c r="AE306">
        <v>1.0109999999999999</v>
      </c>
      <c r="AF306">
        <v>0.86750000000000005</v>
      </c>
      <c r="AG306">
        <v>1.3842000000000001</v>
      </c>
      <c r="AH306">
        <v>0.91349999999999998</v>
      </c>
      <c r="AI306">
        <v>1.0966</v>
      </c>
      <c r="AJ306">
        <v>2.6387999999999998</v>
      </c>
      <c r="AK306" t="str">
        <f>VLOOKUP(D306,Ref!$C$2:$D$56,2,FALSE)&amp;"_"&amp;E306&amp;RIGHT(B306,4)</f>
        <v>CA_Los Angeles1002</v>
      </c>
    </row>
    <row r="307" spans="1:37" x14ac:dyDescent="0.25">
      <c r="A307" t="s">
        <v>216</v>
      </c>
      <c r="B307">
        <v>60371103</v>
      </c>
      <c r="C307" t="s">
        <v>37</v>
      </c>
      <c r="D307" t="s">
        <v>50</v>
      </c>
      <c r="E307" t="s">
        <v>62</v>
      </c>
      <c r="F307">
        <v>34.066589999999998</v>
      </c>
      <c r="G307">
        <v>-118.22687999999999</v>
      </c>
      <c r="H307">
        <v>67037</v>
      </c>
      <c r="I307">
        <v>40.1</v>
      </c>
      <c r="J307">
        <v>39</v>
      </c>
      <c r="K307">
        <v>0.5</v>
      </c>
      <c r="L307">
        <v>1.6976591000000001</v>
      </c>
      <c r="M307">
        <v>2.1506056999999998</v>
      </c>
      <c r="N307">
        <v>5.3652224999999998</v>
      </c>
      <c r="O307">
        <v>9.0814123000000002</v>
      </c>
      <c r="P307">
        <v>6.9489068999999999</v>
      </c>
      <c r="Q307">
        <v>11.1212511</v>
      </c>
      <c r="R307">
        <v>2.9381501999999999</v>
      </c>
      <c r="S307">
        <v>0.34123969999999998</v>
      </c>
      <c r="T307">
        <v>0.5</v>
      </c>
      <c r="U307">
        <v>1.7308854</v>
      </c>
      <c r="V307">
        <v>2.0575111000000001</v>
      </c>
      <c r="W307">
        <v>4.6965804000000002</v>
      </c>
      <c r="X307">
        <v>10.742356300000001</v>
      </c>
      <c r="Y307">
        <v>7.8098806999999999</v>
      </c>
      <c r="Z307">
        <v>8.3235083000000003</v>
      </c>
      <c r="AA307">
        <v>2.6305608999999999</v>
      </c>
      <c r="AB307">
        <v>0.54601560000000005</v>
      </c>
      <c r="AC307">
        <v>1.0196000000000001</v>
      </c>
      <c r="AD307">
        <v>0.95669999999999999</v>
      </c>
      <c r="AE307">
        <v>0.87539999999999996</v>
      </c>
      <c r="AF307">
        <v>1.1829000000000001</v>
      </c>
      <c r="AG307">
        <v>1.1238999999999999</v>
      </c>
      <c r="AH307">
        <v>0.74839999999999995</v>
      </c>
      <c r="AI307">
        <v>0.89529999999999998</v>
      </c>
      <c r="AJ307">
        <v>1.6001000000000001</v>
      </c>
      <c r="AK307" t="str">
        <f>VLOOKUP(D307,Ref!$C$2:$D$56,2,FALSE)&amp;"_"&amp;E307&amp;RIGHT(B307,4)</f>
        <v>CA_Los Angeles1103</v>
      </c>
    </row>
    <row r="308" spans="1:37" x14ac:dyDescent="0.25">
      <c r="A308" t="s">
        <v>216</v>
      </c>
      <c r="B308">
        <v>60371201</v>
      </c>
      <c r="C308" t="s">
        <v>37</v>
      </c>
      <c r="D308" t="s">
        <v>50</v>
      </c>
      <c r="E308" t="s">
        <v>62</v>
      </c>
      <c r="F308">
        <v>34.199249999999999</v>
      </c>
      <c r="G308">
        <v>-118.53276</v>
      </c>
      <c r="H308">
        <v>68035</v>
      </c>
      <c r="I308">
        <v>29</v>
      </c>
      <c r="J308">
        <v>27.7</v>
      </c>
      <c r="K308">
        <v>0.5</v>
      </c>
      <c r="L308">
        <v>0.76059169999999998</v>
      </c>
      <c r="M308">
        <v>1.6854944999999999</v>
      </c>
      <c r="N308">
        <v>3.0109739000000002</v>
      </c>
      <c r="O308">
        <v>11.986532199999999</v>
      </c>
      <c r="P308">
        <v>2.9345452999999999</v>
      </c>
      <c r="Q308">
        <v>6.6025381000000003</v>
      </c>
      <c r="R308">
        <v>1.4531987</v>
      </c>
      <c r="S308">
        <v>9.9463800000000005E-2</v>
      </c>
      <c r="T308">
        <v>0.5</v>
      </c>
      <c r="U308">
        <v>0.7378808</v>
      </c>
      <c r="V308">
        <v>1.5745028999999999</v>
      </c>
      <c r="W308">
        <v>3.0031363999999998</v>
      </c>
      <c r="X308">
        <v>10.8638163</v>
      </c>
      <c r="Y308">
        <v>2.9223680000000001</v>
      </c>
      <c r="Z308">
        <v>6.5912446999999998</v>
      </c>
      <c r="AA308">
        <v>1.4498974</v>
      </c>
      <c r="AB308">
        <v>9.9463800000000005E-2</v>
      </c>
      <c r="AC308">
        <v>0.97009999999999996</v>
      </c>
      <c r="AD308">
        <v>0.93410000000000004</v>
      </c>
      <c r="AE308">
        <v>0.99739999999999995</v>
      </c>
      <c r="AF308">
        <v>0.90629999999999999</v>
      </c>
      <c r="AG308">
        <v>0.99590000000000001</v>
      </c>
      <c r="AH308">
        <v>0.99829999999999997</v>
      </c>
      <c r="AI308">
        <v>0.99770000000000003</v>
      </c>
      <c r="AJ308">
        <v>1</v>
      </c>
      <c r="AK308" t="str">
        <f>VLOOKUP(D308,Ref!$C$2:$D$56,2,FALSE)&amp;"_"&amp;E308&amp;RIGHT(B308,4)</f>
        <v>CA_Los Angeles1201</v>
      </c>
    </row>
    <row r="309" spans="1:37" x14ac:dyDescent="0.25">
      <c r="A309" t="s">
        <v>216</v>
      </c>
      <c r="B309">
        <v>60371301</v>
      </c>
      <c r="C309" t="s">
        <v>37</v>
      </c>
      <c r="D309" t="s">
        <v>50</v>
      </c>
      <c r="E309" t="s">
        <v>62</v>
      </c>
      <c r="F309">
        <v>33.928989999999999</v>
      </c>
      <c r="G309">
        <v>-118.21071000000001</v>
      </c>
      <c r="H309">
        <v>65037</v>
      </c>
      <c r="I309">
        <v>41</v>
      </c>
      <c r="J309">
        <v>40.1</v>
      </c>
      <c r="K309">
        <v>0.5</v>
      </c>
      <c r="L309">
        <v>1.4173172000000001</v>
      </c>
      <c r="M309">
        <v>2.6156744999999999</v>
      </c>
      <c r="N309">
        <v>4.8027348999999999</v>
      </c>
      <c r="O309">
        <v>13.620897299999999</v>
      </c>
      <c r="P309">
        <v>4.0868362999999999</v>
      </c>
      <c r="Q309">
        <v>11.4212103</v>
      </c>
      <c r="R309">
        <v>2.4390714</v>
      </c>
      <c r="S309">
        <v>9.6258999999999997E-2</v>
      </c>
      <c r="T309">
        <v>0.5</v>
      </c>
      <c r="U309">
        <v>1.3867392999999999</v>
      </c>
      <c r="V309">
        <v>2.5365863000000002</v>
      </c>
      <c r="W309">
        <v>4.7911276999999997</v>
      </c>
      <c r="X309">
        <v>12.9138775</v>
      </c>
      <c r="Y309">
        <v>4.0755404999999998</v>
      </c>
      <c r="Z309">
        <v>11.395752</v>
      </c>
      <c r="AA309">
        <v>2.4334855000000002</v>
      </c>
      <c r="AB309">
        <v>9.6258999999999997E-2</v>
      </c>
      <c r="AC309">
        <v>0.97840000000000005</v>
      </c>
      <c r="AD309">
        <v>0.9698</v>
      </c>
      <c r="AE309">
        <v>0.99760000000000004</v>
      </c>
      <c r="AF309">
        <v>0.94810000000000005</v>
      </c>
      <c r="AG309">
        <v>0.99719999999999998</v>
      </c>
      <c r="AH309">
        <v>0.99780000000000002</v>
      </c>
      <c r="AI309">
        <v>0.99770000000000003</v>
      </c>
      <c r="AJ309">
        <v>1</v>
      </c>
      <c r="AK309" t="str">
        <f>VLOOKUP(D309,Ref!$C$2:$D$56,2,FALSE)&amp;"_"&amp;E309&amp;RIGHT(B309,4)</f>
        <v>CA_Los Angeles1301</v>
      </c>
    </row>
    <row r="310" spans="1:37" x14ac:dyDescent="0.25">
      <c r="A310" t="s">
        <v>216</v>
      </c>
      <c r="B310">
        <v>60371602</v>
      </c>
      <c r="C310" t="s">
        <v>37</v>
      </c>
      <c r="D310" t="s">
        <v>50</v>
      </c>
      <c r="E310" t="s">
        <v>62</v>
      </c>
      <c r="F310">
        <v>34.011940000000003</v>
      </c>
      <c r="G310">
        <v>-118.06995000000001</v>
      </c>
      <c r="H310">
        <v>66038</v>
      </c>
      <c r="I310">
        <v>39.799999999999997</v>
      </c>
      <c r="J310">
        <v>38</v>
      </c>
      <c r="K310">
        <v>0.5</v>
      </c>
      <c r="L310">
        <v>1.4958007</v>
      </c>
      <c r="M310">
        <v>3.4643579</v>
      </c>
      <c r="N310">
        <v>4.3369532</v>
      </c>
      <c r="O310">
        <v>13.8419352</v>
      </c>
      <c r="P310">
        <v>3.6534502999999998</v>
      </c>
      <c r="Q310">
        <v>10.2527781</v>
      </c>
      <c r="R310">
        <v>2.1663461000000002</v>
      </c>
      <c r="S310">
        <v>0.1217203</v>
      </c>
      <c r="T310">
        <v>0.5</v>
      </c>
      <c r="U310">
        <v>1.4382963</v>
      </c>
      <c r="V310">
        <v>2.4811499000000001</v>
      </c>
      <c r="W310">
        <v>4.8583917999999997</v>
      </c>
      <c r="X310">
        <v>10.4975586</v>
      </c>
      <c r="Y310">
        <v>4.244256</v>
      </c>
      <c r="Z310">
        <v>11.4096212</v>
      </c>
      <c r="AA310">
        <v>2.4826188</v>
      </c>
      <c r="AB310">
        <v>9.7343100000000002E-2</v>
      </c>
      <c r="AC310">
        <v>0.96160000000000001</v>
      </c>
      <c r="AD310">
        <v>0.71619999999999995</v>
      </c>
      <c r="AE310">
        <v>1.1202000000000001</v>
      </c>
      <c r="AF310">
        <v>0.75839999999999996</v>
      </c>
      <c r="AG310">
        <v>1.1617</v>
      </c>
      <c r="AH310">
        <v>1.1128</v>
      </c>
      <c r="AI310">
        <v>1.1459999999999999</v>
      </c>
      <c r="AJ310">
        <v>0.79969999999999997</v>
      </c>
      <c r="AK310" t="str">
        <f>VLOOKUP(D310,Ref!$C$2:$D$56,2,FALSE)&amp;"_"&amp;E310&amp;RIGHT(B310,4)</f>
        <v>CA_Los Angeles1602</v>
      </c>
    </row>
    <row r="311" spans="1:37" x14ac:dyDescent="0.25">
      <c r="A311" t="s">
        <v>216</v>
      </c>
      <c r="B311">
        <v>60372005</v>
      </c>
      <c r="C311" t="s">
        <v>37</v>
      </c>
      <c r="D311" t="s">
        <v>50</v>
      </c>
      <c r="E311" t="s">
        <v>62</v>
      </c>
      <c r="F311">
        <v>34.132599999999996</v>
      </c>
      <c r="G311">
        <v>-118.1272</v>
      </c>
      <c r="H311">
        <v>67038</v>
      </c>
      <c r="I311">
        <v>37.1</v>
      </c>
      <c r="J311">
        <v>35.799999999999997</v>
      </c>
      <c r="K311">
        <v>0.5</v>
      </c>
      <c r="L311">
        <v>1.6334276999999999</v>
      </c>
      <c r="M311">
        <v>2.5274133999999999</v>
      </c>
      <c r="N311">
        <v>4.9515346999999998</v>
      </c>
      <c r="O311">
        <v>8.7688474999999997</v>
      </c>
      <c r="P311">
        <v>5.8575705999999998</v>
      </c>
      <c r="Q311">
        <v>10.0909681</v>
      </c>
      <c r="R311">
        <v>2.5514242999999999</v>
      </c>
      <c r="S311">
        <v>0.21881110000000001</v>
      </c>
      <c r="T311">
        <v>0.5</v>
      </c>
      <c r="U311">
        <v>1.5259263999999999</v>
      </c>
      <c r="V311">
        <v>2.4256103000000002</v>
      </c>
      <c r="W311">
        <v>4.9182854000000003</v>
      </c>
      <c r="X311">
        <v>7.7424350000000004</v>
      </c>
      <c r="Y311">
        <v>5.1789531999999996</v>
      </c>
      <c r="Z311">
        <v>10.846934299999999</v>
      </c>
      <c r="AA311">
        <v>2.5451874999999999</v>
      </c>
      <c r="AB311">
        <v>0.21179770000000001</v>
      </c>
      <c r="AC311">
        <v>0.93420000000000003</v>
      </c>
      <c r="AD311">
        <v>0.9597</v>
      </c>
      <c r="AE311">
        <v>0.99329999999999996</v>
      </c>
      <c r="AF311">
        <v>0.88290000000000002</v>
      </c>
      <c r="AG311">
        <v>0.8841</v>
      </c>
      <c r="AH311">
        <v>1.0749</v>
      </c>
      <c r="AI311">
        <v>0.99760000000000004</v>
      </c>
      <c r="AJ311">
        <v>0.96789999999999998</v>
      </c>
      <c r="AK311" t="str">
        <f>VLOOKUP(D311,Ref!$C$2:$D$56,2,FALSE)&amp;"_"&amp;E311&amp;RIGHT(B311,4)</f>
        <v>CA_Los Angeles2005</v>
      </c>
    </row>
    <row r="312" spans="1:37" x14ac:dyDescent="0.25">
      <c r="A312" t="s">
        <v>216</v>
      </c>
      <c r="B312">
        <v>60374002</v>
      </c>
      <c r="C312" t="s">
        <v>37</v>
      </c>
      <c r="D312" t="s">
        <v>50</v>
      </c>
      <c r="E312" t="s">
        <v>62</v>
      </c>
      <c r="F312">
        <v>33.82376</v>
      </c>
      <c r="G312">
        <v>-118.18921</v>
      </c>
      <c r="H312">
        <v>64037</v>
      </c>
      <c r="I312">
        <v>36.4</v>
      </c>
      <c r="J312">
        <v>35.1</v>
      </c>
      <c r="K312">
        <v>0.5</v>
      </c>
      <c r="L312">
        <v>1.3972576999999999</v>
      </c>
      <c r="M312">
        <v>3.2848098000000001</v>
      </c>
      <c r="N312">
        <v>4.0711969999999997</v>
      </c>
      <c r="O312">
        <v>11.905859899999999</v>
      </c>
      <c r="P312">
        <v>3.3545322</v>
      </c>
      <c r="Q312">
        <v>9.7888069000000009</v>
      </c>
      <c r="R312">
        <v>2.0708839999999999</v>
      </c>
      <c r="S312">
        <v>9.3318799999999993E-2</v>
      </c>
      <c r="T312">
        <v>0.5</v>
      </c>
      <c r="U312">
        <v>1.3349686000000001</v>
      </c>
      <c r="V312">
        <v>2.6635760999999998</v>
      </c>
      <c r="W312">
        <v>4.4361319999999997</v>
      </c>
      <c r="X312">
        <v>9.5615196000000005</v>
      </c>
      <c r="Y312">
        <v>3.7355868999999999</v>
      </c>
      <c r="Z312">
        <v>10.6050711</v>
      </c>
      <c r="AA312">
        <v>2.2608147000000001</v>
      </c>
      <c r="AB312">
        <v>9.3350199999999994E-2</v>
      </c>
      <c r="AC312">
        <v>0.95540000000000003</v>
      </c>
      <c r="AD312">
        <v>0.81089999999999995</v>
      </c>
      <c r="AE312">
        <v>1.0895999999999999</v>
      </c>
      <c r="AF312">
        <v>0.80310000000000004</v>
      </c>
      <c r="AG312">
        <v>1.1135999999999999</v>
      </c>
      <c r="AH312">
        <v>1.0833999999999999</v>
      </c>
      <c r="AI312">
        <v>1.0916999999999999</v>
      </c>
      <c r="AJ312">
        <v>1.0003</v>
      </c>
      <c r="AK312" t="str">
        <f>VLOOKUP(D312,Ref!$C$2:$D$56,2,FALSE)&amp;"_"&amp;E312&amp;RIGHT(B312,4)</f>
        <v>CA_Los Angeles4002</v>
      </c>
    </row>
    <row r="313" spans="1:37" x14ac:dyDescent="0.25">
      <c r="A313" t="s">
        <v>216</v>
      </c>
      <c r="B313">
        <v>60374004</v>
      </c>
      <c r="C313" t="s">
        <v>37</v>
      </c>
      <c r="D313" t="s">
        <v>50</v>
      </c>
      <c r="E313" t="s">
        <v>62</v>
      </c>
      <c r="F313">
        <v>33.792360000000002</v>
      </c>
      <c r="G313">
        <v>-118.17533</v>
      </c>
      <c r="H313">
        <v>64037</v>
      </c>
      <c r="I313">
        <v>31.3</v>
      </c>
      <c r="J313">
        <v>30.1</v>
      </c>
      <c r="K313">
        <v>0.5</v>
      </c>
      <c r="L313">
        <v>1.2423089</v>
      </c>
      <c r="M313">
        <v>2.6223011000000001</v>
      </c>
      <c r="N313">
        <v>3.9354190999999998</v>
      </c>
      <c r="O313">
        <v>8.2485771000000003</v>
      </c>
      <c r="P313">
        <v>3.2848201000000001</v>
      </c>
      <c r="Q313">
        <v>9.4386463000000003</v>
      </c>
      <c r="R313">
        <v>2.0078363000000001</v>
      </c>
      <c r="S313">
        <v>8.6752099999999999E-2</v>
      </c>
      <c r="T313">
        <v>0.5</v>
      </c>
      <c r="U313">
        <v>1.2156847</v>
      </c>
      <c r="V313">
        <v>3.0459513999999999</v>
      </c>
      <c r="W313">
        <v>3.4573784000000001</v>
      </c>
      <c r="X313">
        <v>8.8823194999999995</v>
      </c>
      <c r="Y313">
        <v>2.7759881000000002</v>
      </c>
      <c r="Z313">
        <v>8.3964748</v>
      </c>
      <c r="AA313">
        <v>1.7662278</v>
      </c>
      <c r="AB313">
        <v>8.2314100000000001E-2</v>
      </c>
      <c r="AC313">
        <v>0.97860000000000003</v>
      </c>
      <c r="AD313">
        <v>1.1616</v>
      </c>
      <c r="AE313">
        <v>0.87849999999999995</v>
      </c>
      <c r="AF313">
        <v>1.0768</v>
      </c>
      <c r="AG313">
        <v>0.84509999999999996</v>
      </c>
      <c r="AH313">
        <v>0.88959999999999995</v>
      </c>
      <c r="AI313">
        <v>0.87970000000000004</v>
      </c>
      <c r="AJ313">
        <v>0.94879999999999998</v>
      </c>
      <c r="AK313" t="str">
        <f>VLOOKUP(D313,Ref!$C$2:$D$56,2,FALSE)&amp;"_"&amp;E313&amp;RIGHT(B313,4)</f>
        <v>CA_Los Angeles4004</v>
      </c>
    </row>
    <row r="314" spans="1:37" x14ac:dyDescent="0.25">
      <c r="A314" t="s">
        <v>216</v>
      </c>
      <c r="B314">
        <v>60379033</v>
      </c>
      <c r="C314" t="s">
        <v>37</v>
      </c>
      <c r="D314" t="s">
        <v>50</v>
      </c>
      <c r="E314" t="s">
        <v>62</v>
      </c>
      <c r="F314">
        <v>34.671388999999998</v>
      </c>
      <c r="G314">
        <v>-118.130556</v>
      </c>
      <c r="H314">
        <v>72039</v>
      </c>
      <c r="I314">
        <v>19.5</v>
      </c>
      <c r="J314">
        <v>16.2</v>
      </c>
      <c r="K314">
        <v>0.5</v>
      </c>
      <c r="L314">
        <v>2.1173297999999998</v>
      </c>
      <c r="M314">
        <v>1.1520357999999999</v>
      </c>
      <c r="N314">
        <v>1.3057000999999999</v>
      </c>
      <c r="O314">
        <v>9.4501170999999999</v>
      </c>
      <c r="P314">
        <v>2.7910265999999999</v>
      </c>
      <c r="Q314">
        <v>1.1595774999999999</v>
      </c>
      <c r="R314">
        <v>0.99372139999999998</v>
      </c>
      <c r="S314">
        <v>3.0490799999999998E-2</v>
      </c>
      <c r="T314">
        <v>0.5</v>
      </c>
      <c r="U314">
        <v>1.6387144</v>
      </c>
      <c r="V314">
        <v>0.92910400000000004</v>
      </c>
      <c r="W314">
        <v>1.8868932</v>
      </c>
      <c r="X314">
        <v>4.2602196000000001</v>
      </c>
      <c r="Y314">
        <v>2.245193</v>
      </c>
      <c r="Z314">
        <v>3.6196098000000001</v>
      </c>
      <c r="AA314">
        <v>1.0946279000000001</v>
      </c>
      <c r="AB314">
        <v>6.7699099999999998E-2</v>
      </c>
      <c r="AC314">
        <v>0.77400000000000002</v>
      </c>
      <c r="AD314">
        <v>0.80649999999999999</v>
      </c>
      <c r="AE314">
        <v>1.4451000000000001</v>
      </c>
      <c r="AF314">
        <v>0.45079999999999998</v>
      </c>
      <c r="AG314">
        <v>0.8044</v>
      </c>
      <c r="AH314">
        <v>3.1215000000000002</v>
      </c>
      <c r="AI314">
        <v>1.1014999999999999</v>
      </c>
      <c r="AJ314">
        <v>2.2202999999999999</v>
      </c>
      <c r="AK314" t="str">
        <f>VLOOKUP(D314,Ref!$C$2:$D$56,2,FALSE)&amp;"_"&amp;E314&amp;RIGHT(B314,4)</f>
        <v>CA_Los Angeles9033</v>
      </c>
    </row>
    <row r="315" spans="1:37" x14ac:dyDescent="0.25">
      <c r="A315" t="s">
        <v>216</v>
      </c>
      <c r="B315">
        <v>60450006</v>
      </c>
      <c r="C315" t="s">
        <v>37</v>
      </c>
      <c r="D315" t="s">
        <v>50</v>
      </c>
      <c r="E315" t="s">
        <v>63</v>
      </c>
      <c r="F315">
        <v>39.150556000000002</v>
      </c>
      <c r="G315">
        <v>-123.205</v>
      </c>
      <c r="H315">
        <v>121014</v>
      </c>
      <c r="I315">
        <v>21.1</v>
      </c>
      <c r="J315">
        <v>15.4</v>
      </c>
      <c r="K315">
        <v>0.5</v>
      </c>
      <c r="L315">
        <v>1.0068368000000001</v>
      </c>
      <c r="M315">
        <v>0.68961609999999995</v>
      </c>
      <c r="N315">
        <v>0.99273869999999997</v>
      </c>
      <c r="O315">
        <v>11.7194538</v>
      </c>
      <c r="P315">
        <v>2.0727335999999998</v>
      </c>
      <c r="Q315">
        <v>0.96995299999999995</v>
      </c>
      <c r="R315">
        <v>0.84589820000000004</v>
      </c>
      <c r="S315">
        <v>2.3361025</v>
      </c>
      <c r="T315">
        <v>0.5</v>
      </c>
      <c r="U315">
        <v>0.43517820000000002</v>
      </c>
      <c r="V315">
        <v>0.65088259999999998</v>
      </c>
      <c r="W315">
        <v>1.2976612999999999</v>
      </c>
      <c r="X315">
        <v>7.3240895000000004</v>
      </c>
      <c r="Y315">
        <v>1.0860497</v>
      </c>
      <c r="Z315">
        <v>3.1479032</v>
      </c>
      <c r="AA315">
        <v>0.67561890000000002</v>
      </c>
      <c r="AB315">
        <v>0.35892469999999999</v>
      </c>
      <c r="AC315">
        <v>0.43219999999999997</v>
      </c>
      <c r="AD315">
        <v>0.94379999999999997</v>
      </c>
      <c r="AE315">
        <v>1.3071999999999999</v>
      </c>
      <c r="AF315">
        <v>0.625</v>
      </c>
      <c r="AG315">
        <v>0.52400000000000002</v>
      </c>
      <c r="AH315">
        <v>3.2454000000000001</v>
      </c>
      <c r="AI315">
        <v>0.79869999999999997</v>
      </c>
      <c r="AJ315">
        <v>0.15359999999999999</v>
      </c>
      <c r="AK315" t="str">
        <f>VLOOKUP(D315,Ref!$C$2:$D$56,2,FALSE)&amp;"_"&amp;E315&amp;RIGHT(B315,4)</f>
        <v>CA_Mendocino0006</v>
      </c>
    </row>
    <row r="316" spans="1:37" x14ac:dyDescent="0.25">
      <c r="A316" t="s">
        <v>216</v>
      </c>
      <c r="B316">
        <v>60472510</v>
      </c>
      <c r="C316" t="s">
        <v>37</v>
      </c>
      <c r="D316" t="s">
        <v>50</v>
      </c>
      <c r="E316" t="s">
        <v>64</v>
      </c>
      <c r="F316">
        <v>37.309167000000002</v>
      </c>
      <c r="G316">
        <v>-120.48055600000001</v>
      </c>
      <c r="H316">
        <v>100028</v>
      </c>
      <c r="I316">
        <v>50.8</v>
      </c>
      <c r="J316">
        <v>47.3</v>
      </c>
      <c r="K316">
        <v>0.5</v>
      </c>
      <c r="L316">
        <v>0.90672269999999999</v>
      </c>
      <c r="M316">
        <v>1.7259974</v>
      </c>
      <c r="N316">
        <v>4.0162224999999996</v>
      </c>
      <c r="O316">
        <v>27.663236600000001</v>
      </c>
      <c r="P316">
        <v>1.6216645999999999</v>
      </c>
      <c r="Q316">
        <v>11.803136800000001</v>
      </c>
      <c r="R316">
        <v>2.3169396</v>
      </c>
      <c r="S316">
        <v>0.33496619999999999</v>
      </c>
      <c r="T316">
        <v>0.5</v>
      </c>
      <c r="U316">
        <v>0.86955850000000001</v>
      </c>
      <c r="V316">
        <v>1.4925435</v>
      </c>
      <c r="W316">
        <v>3.9712708000000001</v>
      </c>
      <c r="X316">
        <v>24.6431732</v>
      </c>
      <c r="Y316">
        <v>1.5712826</v>
      </c>
      <c r="Z316">
        <v>11.7111216</v>
      </c>
      <c r="AA316">
        <v>2.2960403</v>
      </c>
      <c r="AB316">
        <v>0.33496619999999999</v>
      </c>
      <c r="AC316">
        <v>0.95899999999999996</v>
      </c>
      <c r="AD316">
        <v>0.86470000000000002</v>
      </c>
      <c r="AE316">
        <v>0.98880000000000001</v>
      </c>
      <c r="AF316">
        <v>0.89080000000000004</v>
      </c>
      <c r="AG316">
        <v>0.96889999999999998</v>
      </c>
      <c r="AH316">
        <v>0.99219999999999997</v>
      </c>
      <c r="AI316">
        <v>0.99099999999999999</v>
      </c>
      <c r="AJ316">
        <v>1</v>
      </c>
      <c r="AK316" t="str">
        <f>VLOOKUP(D316,Ref!$C$2:$D$56,2,FALSE)&amp;"_"&amp;E316&amp;RIGHT(B316,4)</f>
        <v>CA_Merced2510</v>
      </c>
    </row>
    <row r="317" spans="1:37" x14ac:dyDescent="0.25">
      <c r="A317" t="s">
        <v>216</v>
      </c>
      <c r="B317">
        <v>60531003</v>
      </c>
      <c r="C317" t="s">
        <v>37</v>
      </c>
      <c r="D317" t="s">
        <v>50</v>
      </c>
      <c r="E317" t="s">
        <v>65</v>
      </c>
      <c r="F317">
        <v>36.696829999999999</v>
      </c>
      <c r="G317">
        <v>-121.636167</v>
      </c>
      <c r="H317">
        <v>97019</v>
      </c>
      <c r="I317">
        <v>14</v>
      </c>
      <c r="J317">
        <v>12.1</v>
      </c>
      <c r="K317">
        <v>0.5</v>
      </c>
      <c r="L317">
        <v>0.80646830000000003</v>
      </c>
      <c r="M317">
        <v>1.053609</v>
      </c>
      <c r="N317">
        <v>1.267909</v>
      </c>
      <c r="O317">
        <v>5.3464146000000001</v>
      </c>
      <c r="P317">
        <v>1.7817179999999999</v>
      </c>
      <c r="Q317">
        <v>2.2706723000000002</v>
      </c>
      <c r="R317">
        <v>0.78779049999999995</v>
      </c>
      <c r="S317">
        <v>0.27430660000000001</v>
      </c>
      <c r="T317">
        <v>0.5</v>
      </c>
      <c r="U317">
        <v>0.64405100000000004</v>
      </c>
      <c r="V317">
        <v>0.88581920000000003</v>
      </c>
      <c r="W317">
        <v>1.3273518</v>
      </c>
      <c r="X317">
        <v>3.723824</v>
      </c>
      <c r="Y317">
        <v>1.1914042</v>
      </c>
      <c r="Z317">
        <v>3.0812054</v>
      </c>
      <c r="AA317">
        <v>0.66833549999999997</v>
      </c>
      <c r="AB317">
        <v>0.13267970000000001</v>
      </c>
      <c r="AC317">
        <v>0.79859999999999998</v>
      </c>
      <c r="AD317">
        <v>0.8407</v>
      </c>
      <c r="AE317">
        <v>1.0468999999999999</v>
      </c>
      <c r="AF317">
        <v>0.69650000000000001</v>
      </c>
      <c r="AG317">
        <v>0.66869999999999996</v>
      </c>
      <c r="AH317">
        <v>1.357</v>
      </c>
      <c r="AI317">
        <v>0.84840000000000004</v>
      </c>
      <c r="AJ317">
        <v>0.48370000000000002</v>
      </c>
      <c r="AK317" t="str">
        <f>VLOOKUP(D317,Ref!$C$2:$D$56,2,FALSE)&amp;"_"&amp;E317&amp;RIGHT(B317,4)</f>
        <v>CA_Monterey1003</v>
      </c>
    </row>
    <row r="318" spans="1:37" x14ac:dyDescent="0.25">
      <c r="A318" t="s">
        <v>216</v>
      </c>
      <c r="B318">
        <v>60570005</v>
      </c>
      <c r="C318" t="s">
        <v>37</v>
      </c>
      <c r="D318" t="s">
        <v>50</v>
      </c>
      <c r="E318" t="s">
        <v>66</v>
      </c>
      <c r="F318">
        <v>39.234444000000003</v>
      </c>
      <c r="G318">
        <v>-121.055556</v>
      </c>
      <c r="H318">
        <v>118029</v>
      </c>
      <c r="I318">
        <v>32.5</v>
      </c>
      <c r="J318">
        <v>11.6</v>
      </c>
      <c r="K318">
        <v>0.5</v>
      </c>
      <c r="L318">
        <v>1.2929227000000001</v>
      </c>
      <c r="M318">
        <v>0.78898789999999996</v>
      </c>
      <c r="N318">
        <v>0.80039210000000005</v>
      </c>
      <c r="O318">
        <v>25.600000399999999</v>
      </c>
      <c r="P318">
        <v>1.9495581</v>
      </c>
      <c r="Q318">
        <v>0.43973430000000002</v>
      </c>
      <c r="R318">
        <v>0.77561880000000005</v>
      </c>
      <c r="S318">
        <v>0.35278589999999999</v>
      </c>
      <c r="T318">
        <v>0.5</v>
      </c>
      <c r="U318">
        <v>0.46510170000000001</v>
      </c>
      <c r="V318">
        <v>0.2208668</v>
      </c>
      <c r="W318">
        <v>0.46287020000000001</v>
      </c>
      <c r="X318">
        <v>7.9671425999999999</v>
      </c>
      <c r="Y318">
        <v>0.77286259999999996</v>
      </c>
      <c r="Z318">
        <v>0.6572673</v>
      </c>
      <c r="AA318">
        <v>0.38358009999999998</v>
      </c>
      <c r="AB318">
        <v>0.25088860000000002</v>
      </c>
      <c r="AC318">
        <v>0.35970000000000002</v>
      </c>
      <c r="AD318">
        <v>0.27989999999999998</v>
      </c>
      <c r="AE318">
        <v>0.57830000000000004</v>
      </c>
      <c r="AF318">
        <v>0.31119999999999998</v>
      </c>
      <c r="AG318">
        <v>0.39639999999999997</v>
      </c>
      <c r="AH318">
        <v>1.4946999999999999</v>
      </c>
      <c r="AI318">
        <v>0.4945</v>
      </c>
      <c r="AJ318">
        <v>0.71120000000000005</v>
      </c>
      <c r="AK318" t="str">
        <f>VLOOKUP(D318,Ref!$C$2:$D$56,2,FALSE)&amp;"_"&amp;E318&amp;RIGHT(B318,4)</f>
        <v>CA_Nevada0005</v>
      </c>
    </row>
    <row r="319" spans="1:37" x14ac:dyDescent="0.25">
      <c r="A319" t="s">
        <v>216</v>
      </c>
      <c r="B319">
        <v>60571001</v>
      </c>
      <c r="C319" t="s">
        <v>37</v>
      </c>
      <c r="D319" t="s">
        <v>50</v>
      </c>
      <c r="E319" t="s">
        <v>66</v>
      </c>
      <c r="F319">
        <v>39.338611</v>
      </c>
      <c r="G319">
        <v>-120.170278</v>
      </c>
      <c r="H319">
        <v>117035</v>
      </c>
      <c r="I319">
        <v>26.2</v>
      </c>
      <c r="J319">
        <v>13.5</v>
      </c>
      <c r="K319">
        <v>0.5</v>
      </c>
      <c r="L319">
        <v>1.7220637000000001</v>
      </c>
      <c r="M319">
        <v>1.5827247</v>
      </c>
      <c r="N319">
        <v>0.7069706</v>
      </c>
      <c r="O319">
        <v>18.885234799999999</v>
      </c>
      <c r="P319">
        <v>1.1815325999999999</v>
      </c>
      <c r="Q319">
        <v>0.96759899999999999</v>
      </c>
      <c r="R319">
        <v>0.54803559999999996</v>
      </c>
      <c r="S319">
        <v>0.1169502</v>
      </c>
      <c r="T319">
        <v>0.5</v>
      </c>
      <c r="U319">
        <v>1.1898500999999999</v>
      </c>
      <c r="V319">
        <v>0.78446020000000005</v>
      </c>
      <c r="W319">
        <v>0.66922499999999996</v>
      </c>
      <c r="X319">
        <v>7.6982150000000003</v>
      </c>
      <c r="Y319">
        <v>0.83058880000000002</v>
      </c>
      <c r="Z319">
        <v>1.2761946</v>
      </c>
      <c r="AA319">
        <v>0.46805540000000001</v>
      </c>
      <c r="AB319">
        <v>0.1613</v>
      </c>
      <c r="AC319">
        <v>0.69089999999999996</v>
      </c>
      <c r="AD319">
        <v>0.49559999999999998</v>
      </c>
      <c r="AE319">
        <v>0.9466</v>
      </c>
      <c r="AF319">
        <v>0.40760000000000002</v>
      </c>
      <c r="AG319">
        <v>0.70299999999999996</v>
      </c>
      <c r="AH319">
        <v>1.3189</v>
      </c>
      <c r="AI319">
        <v>0.85409999999999997</v>
      </c>
      <c r="AJ319">
        <v>1.3792</v>
      </c>
      <c r="AK319" t="str">
        <f>VLOOKUP(D319,Ref!$C$2:$D$56,2,FALSE)&amp;"_"&amp;E319&amp;RIGHT(B319,4)</f>
        <v>CA_Nevada1001</v>
      </c>
    </row>
    <row r="320" spans="1:37" x14ac:dyDescent="0.25">
      <c r="A320" t="s">
        <v>216</v>
      </c>
      <c r="B320">
        <v>60592022</v>
      </c>
      <c r="C320" t="s">
        <v>37</v>
      </c>
      <c r="D320" t="s">
        <v>50</v>
      </c>
      <c r="E320" t="s">
        <v>67</v>
      </c>
      <c r="F320">
        <v>33.630029999999998</v>
      </c>
      <c r="G320">
        <v>-117.67592999999999</v>
      </c>
      <c r="H320">
        <v>62041</v>
      </c>
      <c r="I320">
        <v>25.7</v>
      </c>
      <c r="J320">
        <v>25.2</v>
      </c>
      <c r="K320">
        <v>0.5</v>
      </c>
      <c r="L320">
        <v>1.1065483</v>
      </c>
      <c r="M320">
        <v>2.7295899000000001</v>
      </c>
      <c r="N320">
        <v>3.0007348</v>
      </c>
      <c r="O320">
        <v>7.0021677000000002</v>
      </c>
      <c r="P320">
        <v>2.2274522999999999</v>
      </c>
      <c r="Q320">
        <v>7.4879559999999996</v>
      </c>
      <c r="R320">
        <v>1.5633518</v>
      </c>
      <c r="S320">
        <v>0.14886530000000001</v>
      </c>
      <c r="T320">
        <v>0.5</v>
      </c>
      <c r="U320">
        <v>1.0978505999999999</v>
      </c>
      <c r="V320">
        <v>2.6656759000000001</v>
      </c>
      <c r="W320">
        <v>2.9886588999999999</v>
      </c>
      <c r="X320">
        <v>6.6094169999999997</v>
      </c>
      <c r="Y320">
        <v>2.2057791</v>
      </c>
      <c r="Z320">
        <v>7.4742727000000002</v>
      </c>
      <c r="AA320">
        <v>1.5581077000000001</v>
      </c>
      <c r="AB320">
        <v>0.14886530000000001</v>
      </c>
      <c r="AC320">
        <v>0.99209999999999998</v>
      </c>
      <c r="AD320">
        <v>0.97660000000000002</v>
      </c>
      <c r="AE320">
        <v>0.996</v>
      </c>
      <c r="AF320">
        <v>0.94389999999999996</v>
      </c>
      <c r="AG320">
        <v>0.99029999999999996</v>
      </c>
      <c r="AH320">
        <v>0.99819999999999998</v>
      </c>
      <c r="AI320">
        <v>0.99660000000000004</v>
      </c>
      <c r="AJ320">
        <v>1</v>
      </c>
      <c r="AK320" t="str">
        <f>VLOOKUP(D320,Ref!$C$2:$D$56,2,FALSE)&amp;"_"&amp;E320&amp;RIGHT(B320,4)</f>
        <v>CA_Orange2022</v>
      </c>
    </row>
    <row r="321" spans="1:37" x14ac:dyDescent="0.25">
      <c r="A321" t="s">
        <v>216</v>
      </c>
      <c r="B321">
        <v>60610006</v>
      </c>
      <c r="C321" t="s">
        <v>37</v>
      </c>
      <c r="D321" t="s">
        <v>50</v>
      </c>
      <c r="E321" t="s">
        <v>68</v>
      </c>
      <c r="F321">
        <v>38.745832999999998</v>
      </c>
      <c r="G321">
        <v>-121.265278</v>
      </c>
      <c r="H321">
        <v>114026</v>
      </c>
      <c r="I321">
        <v>25.8</v>
      </c>
      <c r="J321">
        <v>25.4</v>
      </c>
      <c r="K321">
        <v>0.5</v>
      </c>
      <c r="L321">
        <v>0.32061980000000001</v>
      </c>
      <c r="M321">
        <v>1.3227091</v>
      </c>
      <c r="N321">
        <v>1.9540390000000001</v>
      </c>
      <c r="O321">
        <v>13.938329700000001</v>
      </c>
      <c r="P321">
        <v>0.74025209999999997</v>
      </c>
      <c r="Q321">
        <v>5.7932014000000001</v>
      </c>
      <c r="R321">
        <v>1.1319218</v>
      </c>
      <c r="S321">
        <v>0.15448339999999999</v>
      </c>
      <c r="T321">
        <v>0.5</v>
      </c>
      <c r="U321">
        <v>0.3246542</v>
      </c>
      <c r="V321">
        <v>1.4541529</v>
      </c>
      <c r="W321">
        <v>1.9298024</v>
      </c>
      <c r="X321">
        <v>13.414793</v>
      </c>
      <c r="Y321">
        <v>0.65522910000000001</v>
      </c>
      <c r="Z321">
        <v>5.8161329999999998</v>
      </c>
      <c r="AA321">
        <v>1.1299925</v>
      </c>
      <c r="AB321">
        <v>0.1769674</v>
      </c>
      <c r="AC321">
        <v>1.0125999999999999</v>
      </c>
      <c r="AD321">
        <v>1.0993999999999999</v>
      </c>
      <c r="AE321">
        <v>0.98760000000000003</v>
      </c>
      <c r="AF321">
        <v>0.96240000000000003</v>
      </c>
      <c r="AG321">
        <v>0.8851</v>
      </c>
      <c r="AH321">
        <v>1.004</v>
      </c>
      <c r="AI321">
        <v>0.99829999999999997</v>
      </c>
      <c r="AJ321">
        <v>1.1455</v>
      </c>
      <c r="AK321" t="str">
        <f>VLOOKUP(D321,Ref!$C$2:$D$56,2,FALSE)&amp;"_"&amp;E321&amp;RIGHT(B321,4)</f>
        <v>CA_Placer0006</v>
      </c>
    </row>
    <row r="322" spans="1:37" x14ac:dyDescent="0.25">
      <c r="A322" t="s">
        <v>216</v>
      </c>
      <c r="B322">
        <v>60631006</v>
      </c>
      <c r="C322" t="s">
        <v>37</v>
      </c>
      <c r="D322" t="s">
        <v>50</v>
      </c>
      <c r="E322" t="s">
        <v>69</v>
      </c>
      <c r="F322">
        <v>39.937221999999998</v>
      </c>
      <c r="G322">
        <v>-120.93777799999999</v>
      </c>
      <c r="H322">
        <v>124031</v>
      </c>
      <c r="I322">
        <v>32.200000000000003</v>
      </c>
      <c r="J322">
        <v>25.3</v>
      </c>
      <c r="K322">
        <v>0.5</v>
      </c>
      <c r="L322">
        <v>1.5751113000000001</v>
      </c>
      <c r="M322">
        <v>2.1578827</v>
      </c>
      <c r="N322">
        <v>0.54198829999999998</v>
      </c>
      <c r="O322">
        <v>25.404445599999999</v>
      </c>
      <c r="P322">
        <v>0.898393</v>
      </c>
      <c r="Q322">
        <v>0.75919999999999999</v>
      </c>
      <c r="R322">
        <v>0.32665440000000001</v>
      </c>
      <c r="S322">
        <v>9.18823E-2</v>
      </c>
      <c r="T322">
        <v>0.5</v>
      </c>
      <c r="U322">
        <v>0.89570340000000004</v>
      </c>
      <c r="V322">
        <v>1.7278996</v>
      </c>
      <c r="W322">
        <v>0.56062330000000005</v>
      </c>
      <c r="X322">
        <v>19.574890100000001</v>
      </c>
      <c r="Y322">
        <v>0.67667449999999996</v>
      </c>
      <c r="Z322">
        <v>1.0740407000000001</v>
      </c>
      <c r="AA322">
        <v>0.2694242</v>
      </c>
      <c r="AB322">
        <v>9.9790799999999999E-2</v>
      </c>
      <c r="AC322">
        <v>0.56869999999999998</v>
      </c>
      <c r="AD322">
        <v>0.80069999999999997</v>
      </c>
      <c r="AE322">
        <v>1.0344</v>
      </c>
      <c r="AF322">
        <v>0.77049999999999996</v>
      </c>
      <c r="AG322">
        <v>0.75319999999999998</v>
      </c>
      <c r="AH322">
        <v>1.4147000000000001</v>
      </c>
      <c r="AI322">
        <v>0.82479999999999998</v>
      </c>
      <c r="AJ322">
        <v>1.0861000000000001</v>
      </c>
      <c r="AK322" t="str">
        <f>VLOOKUP(D322,Ref!$C$2:$D$56,2,FALSE)&amp;"_"&amp;E322&amp;RIGHT(B322,4)</f>
        <v>CA_Plumas1006</v>
      </c>
    </row>
    <row r="323" spans="1:37" x14ac:dyDescent="0.25">
      <c r="A323" t="s">
        <v>216</v>
      </c>
      <c r="B323">
        <v>60631009</v>
      </c>
      <c r="C323" t="s">
        <v>37</v>
      </c>
      <c r="D323" t="s">
        <v>50</v>
      </c>
      <c r="E323" t="s">
        <v>69</v>
      </c>
      <c r="F323">
        <v>39.808332999999998</v>
      </c>
      <c r="G323">
        <v>-120.471667</v>
      </c>
      <c r="H323">
        <v>122034</v>
      </c>
      <c r="I323">
        <v>34.1</v>
      </c>
      <c r="J323">
        <v>23.6</v>
      </c>
      <c r="K323">
        <v>0.5</v>
      </c>
      <c r="L323">
        <v>1.2618446000000001</v>
      </c>
      <c r="M323">
        <v>3.6422903999999998</v>
      </c>
      <c r="N323">
        <v>0.3850153</v>
      </c>
      <c r="O323">
        <v>26.933332400000001</v>
      </c>
      <c r="P323">
        <v>0.69645650000000003</v>
      </c>
      <c r="Q323">
        <v>0.42704530000000002</v>
      </c>
      <c r="R323">
        <v>0.2296415</v>
      </c>
      <c r="S323">
        <v>9.1039800000000004E-2</v>
      </c>
      <c r="T323">
        <v>0.5</v>
      </c>
      <c r="U323">
        <v>1.0989764</v>
      </c>
      <c r="V323">
        <v>2.4551219999999998</v>
      </c>
      <c r="W323">
        <v>0.23105149999999999</v>
      </c>
      <c r="X323">
        <v>18.5268154</v>
      </c>
      <c r="Y323">
        <v>0.49610080000000001</v>
      </c>
      <c r="Z323">
        <v>0.15521950000000001</v>
      </c>
      <c r="AA323">
        <v>0.15900529999999999</v>
      </c>
      <c r="AB323">
        <v>7.0403199999999999E-2</v>
      </c>
      <c r="AC323">
        <v>0.87090000000000001</v>
      </c>
      <c r="AD323">
        <v>0.67410000000000003</v>
      </c>
      <c r="AE323">
        <v>0.60009999999999997</v>
      </c>
      <c r="AF323">
        <v>0.68789999999999996</v>
      </c>
      <c r="AG323">
        <v>0.71230000000000004</v>
      </c>
      <c r="AH323">
        <v>0.36349999999999999</v>
      </c>
      <c r="AI323">
        <v>0.69240000000000002</v>
      </c>
      <c r="AJ323">
        <v>0.77329999999999999</v>
      </c>
      <c r="AK323" t="str">
        <f>VLOOKUP(D323,Ref!$C$2:$D$56,2,FALSE)&amp;"_"&amp;E323&amp;RIGHT(B323,4)</f>
        <v>CA_Plumas1009</v>
      </c>
    </row>
    <row r="324" spans="1:37" x14ac:dyDescent="0.25">
      <c r="A324" t="s">
        <v>216</v>
      </c>
      <c r="B324">
        <v>60651003</v>
      </c>
      <c r="C324" t="s">
        <v>37</v>
      </c>
      <c r="D324" t="s">
        <v>50</v>
      </c>
      <c r="E324" t="s">
        <v>70</v>
      </c>
      <c r="F324">
        <v>33.94603</v>
      </c>
      <c r="G324">
        <v>-117.40063000000001</v>
      </c>
      <c r="H324">
        <v>64043</v>
      </c>
      <c r="I324">
        <v>41.7</v>
      </c>
      <c r="J324">
        <v>41.4</v>
      </c>
      <c r="K324">
        <v>0.5</v>
      </c>
      <c r="L324">
        <v>1.1790233999999999</v>
      </c>
      <c r="M324">
        <v>2.2355328000000001</v>
      </c>
      <c r="N324">
        <v>5.7800975000000001</v>
      </c>
      <c r="O324">
        <v>9.8295183000000002</v>
      </c>
      <c r="P324">
        <v>3.7254596000000002</v>
      </c>
      <c r="Q324">
        <v>15.1144123</v>
      </c>
      <c r="R324">
        <v>3.0711149999999998</v>
      </c>
      <c r="S324">
        <v>0.32039420000000002</v>
      </c>
      <c r="T324">
        <v>0.5</v>
      </c>
      <c r="U324">
        <v>1.1703459000000001</v>
      </c>
      <c r="V324">
        <v>2.1888410999999999</v>
      </c>
      <c r="W324">
        <v>5.7649846</v>
      </c>
      <c r="X324">
        <v>9.6041278999999999</v>
      </c>
      <c r="Y324">
        <v>3.6988525000000001</v>
      </c>
      <c r="Z324">
        <v>15.0966997</v>
      </c>
      <c r="AA324">
        <v>3.0655717999999998</v>
      </c>
      <c r="AB324">
        <v>0.32039420000000002</v>
      </c>
      <c r="AC324">
        <v>0.99260000000000004</v>
      </c>
      <c r="AD324">
        <v>0.97909999999999997</v>
      </c>
      <c r="AE324">
        <v>0.99739999999999995</v>
      </c>
      <c r="AF324">
        <v>0.97709999999999997</v>
      </c>
      <c r="AG324">
        <v>0.9929</v>
      </c>
      <c r="AH324">
        <v>0.99880000000000002</v>
      </c>
      <c r="AI324">
        <v>0.99819999999999998</v>
      </c>
      <c r="AJ324">
        <v>1</v>
      </c>
      <c r="AK324" t="str">
        <f>VLOOKUP(D324,Ref!$C$2:$D$56,2,FALSE)&amp;"_"&amp;E324&amp;RIGHT(B324,4)</f>
        <v>CA_Riverside1003</v>
      </c>
    </row>
    <row r="325" spans="1:37" x14ac:dyDescent="0.25">
      <c r="A325" t="s">
        <v>216</v>
      </c>
      <c r="B325">
        <v>60652002</v>
      </c>
      <c r="C325" t="s">
        <v>37</v>
      </c>
      <c r="D325" t="s">
        <v>50</v>
      </c>
      <c r="E325" t="s">
        <v>70</v>
      </c>
      <c r="F325">
        <v>33.708530000000003</v>
      </c>
      <c r="G325">
        <v>-116.21536999999999</v>
      </c>
      <c r="H325">
        <v>60052</v>
      </c>
      <c r="I325">
        <v>19.3</v>
      </c>
      <c r="J325">
        <v>18.3</v>
      </c>
      <c r="K325">
        <v>0.5</v>
      </c>
      <c r="L325">
        <v>1.3689604</v>
      </c>
      <c r="M325">
        <v>0.97539679999999995</v>
      </c>
      <c r="N325">
        <v>0.98095100000000002</v>
      </c>
      <c r="O325">
        <v>11.710906</v>
      </c>
      <c r="P325">
        <v>1.5480033</v>
      </c>
      <c r="Q325">
        <v>1.4333696</v>
      </c>
      <c r="R325">
        <v>0.51966230000000002</v>
      </c>
      <c r="S325">
        <v>0.32941680000000001</v>
      </c>
      <c r="T325">
        <v>0.5</v>
      </c>
      <c r="U325">
        <v>1.7502953999999999</v>
      </c>
      <c r="V325">
        <v>0.81299500000000002</v>
      </c>
      <c r="W325">
        <v>1.0213144999999999</v>
      </c>
      <c r="X325">
        <v>10.2819366</v>
      </c>
      <c r="Y325">
        <v>1.9089651000000001</v>
      </c>
      <c r="Z325">
        <v>1.1614708</v>
      </c>
      <c r="AA325">
        <v>0.6666434</v>
      </c>
      <c r="AB325">
        <v>0.26317889999999999</v>
      </c>
      <c r="AC325">
        <v>1.2786</v>
      </c>
      <c r="AD325">
        <v>0.83350000000000002</v>
      </c>
      <c r="AE325">
        <v>1.0410999999999999</v>
      </c>
      <c r="AF325">
        <v>0.878</v>
      </c>
      <c r="AG325">
        <v>1.2332000000000001</v>
      </c>
      <c r="AH325">
        <v>0.81030000000000002</v>
      </c>
      <c r="AI325">
        <v>1.2827999999999999</v>
      </c>
      <c r="AJ325">
        <v>0.79890000000000005</v>
      </c>
      <c r="AK325" t="str">
        <f>VLOOKUP(D325,Ref!$C$2:$D$56,2,FALSE)&amp;"_"&amp;E325&amp;RIGHT(B325,4)</f>
        <v>CA_Riverside2002</v>
      </c>
    </row>
    <row r="326" spans="1:37" x14ac:dyDescent="0.25">
      <c r="A326" t="s">
        <v>216</v>
      </c>
      <c r="B326">
        <v>60655001</v>
      </c>
      <c r="C326" t="s">
        <v>37</v>
      </c>
      <c r="D326" t="s">
        <v>50</v>
      </c>
      <c r="E326" t="s">
        <v>70</v>
      </c>
      <c r="F326">
        <v>33.85275</v>
      </c>
      <c r="G326">
        <v>-116.54101</v>
      </c>
      <c r="H326">
        <v>62049</v>
      </c>
      <c r="I326">
        <v>16.600000000000001</v>
      </c>
      <c r="J326">
        <v>15.4</v>
      </c>
      <c r="K326">
        <v>0.5</v>
      </c>
      <c r="L326">
        <v>2.1967091999999999</v>
      </c>
      <c r="M326">
        <v>0.56505530000000004</v>
      </c>
      <c r="N326">
        <v>0.70287710000000003</v>
      </c>
      <c r="O326">
        <v>10.0121422</v>
      </c>
      <c r="P326">
        <v>1.8519825999999999</v>
      </c>
      <c r="Q326">
        <v>0.1344156</v>
      </c>
      <c r="R326">
        <v>0.66680280000000003</v>
      </c>
      <c r="S326">
        <v>2.5571400000000001E-2</v>
      </c>
      <c r="T326">
        <v>0.5</v>
      </c>
      <c r="U326">
        <v>2.0900009000000002</v>
      </c>
      <c r="V326">
        <v>0.42225610000000002</v>
      </c>
      <c r="W326">
        <v>0.72164260000000002</v>
      </c>
      <c r="X326">
        <v>9.0260534000000003</v>
      </c>
      <c r="Y326">
        <v>1.8186880000000001</v>
      </c>
      <c r="Z326">
        <v>0.1693209</v>
      </c>
      <c r="AA326">
        <v>0.63784700000000005</v>
      </c>
      <c r="AB326">
        <v>2.9850499999999999E-2</v>
      </c>
      <c r="AC326">
        <v>0.95140000000000002</v>
      </c>
      <c r="AD326">
        <v>0.74729999999999996</v>
      </c>
      <c r="AE326">
        <v>1.0266999999999999</v>
      </c>
      <c r="AF326">
        <v>0.90149999999999997</v>
      </c>
      <c r="AG326">
        <v>0.98199999999999998</v>
      </c>
      <c r="AH326">
        <v>1.2597</v>
      </c>
      <c r="AI326">
        <v>0.95660000000000001</v>
      </c>
      <c r="AJ326">
        <v>1.1673</v>
      </c>
      <c r="AK326" t="str">
        <f>VLOOKUP(D326,Ref!$C$2:$D$56,2,FALSE)&amp;"_"&amp;E326&amp;RIGHT(B326,4)</f>
        <v>CA_Riverside5001</v>
      </c>
    </row>
    <row r="327" spans="1:37" x14ac:dyDescent="0.25">
      <c r="A327" t="s">
        <v>216</v>
      </c>
      <c r="B327">
        <v>60658001</v>
      </c>
      <c r="C327" t="s">
        <v>37</v>
      </c>
      <c r="D327" t="s">
        <v>50</v>
      </c>
      <c r="E327" t="s">
        <v>70</v>
      </c>
      <c r="F327">
        <v>33.999580000000002</v>
      </c>
      <c r="G327">
        <v>-117.41601</v>
      </c>
      <c r="H327">
        <v>65043</v>
      </c>
      <c r="I327">
        <v>44</v>
      </c>
      <c r="J327">
        <v>43.2</v>
      </c>
      <c r="K327">
        <v>0.5</v>
      </c>
      <c r="L327">
        <v>1.3983667</v>
      </c>
      <c r="M327">
        <v>2.1156952000000002</v>
      </c>
      <c r="N327">
        <v>5.5084280999999997</v>
      </c>
      <c r="O327">
        <v>13.795994800000001</v>
      </c>
      <c r="P327">
        <v>4.8575168</v>
      </c>
      <c r="Q327">
        <v>12.7791262</v>
      </c>
      <c r="R327">
        <v>2.8478564999999998</v>
      </c>
      <c r="S327">
        <v>0.2525715</v>
      </c>
      <c r="T327">
        <v>0.5</v>
      </c>
      <c r="U327">
        <v>1.4039202</v>
      </c>
      <c r="V327">
        <v>2.7293881999999998</v>
      </c>
      <c r="W327">
        <v>5.4776334999999996</v>
      </c>
      <c r="X327">
        <v>12.050720200000001</v>
      </c>
      <c r="Y327">
        <v>3.3925063999999998</v>
      </c>
      <c r="Z327">
        <v>14.501529700000001</v>
      </c>
      <c r="AA327">
        <v>2.9348497</v>
      </c>
      <c r="AB327">
        <v>0.24553639999999999</v>
      </c>
      <c r="AC327">
        <v>1.004</v>
      </c>
      <c r="AD327">
        <v>1.2901</v>
      </c>
      <c r="AE327">
        <v>0.99439999999999995</v>
      </c>
      <c r="AF327">
        <v>0.87350000000000005</v>
      </c>
      <c r="AG327">
        <v>0.69840000000000002</v>
      </c>
      <c r="AH327">
        <v>1.1348</v>
      </c>
      <c r="AI327">
        <v>1.0305</v>
      </c>
      <c r="AJ327">
        <v>0.97209999999999996</v>
      </c>
      <c r="AK327" t="str">
        <f>VLOOKUP(D327,Ref!$C$2:$D$56,2,FALSE)&amp;"_"&amp;E327&amp;RIGHT(B327,4)</f>
        <v>CA_Riverside8001</v>
      </c>
    </row>
    <row r="328" spans="1:37" x14ac:dyDescent="0.25">
      <c r="A328" t="s">
        <v>216</v>
      </c>
      <c r="B328">
        <v>60658005</v>
      </c>
      <c r="C328" t="s">
        <v>37</v>
      </c>
      <c r="D328" t="s">
        <v>50</v>
      </c>
      <c r="E328" t="s">
        <v>70</v>
      </c>
      <c r="F328">
        <v>33.995638</v>
      </c>
      <c r="G328">
        <v>-117.49330399999999</v>
      </c>
      <c r="H328">
        <v>65043</v>
      </c>
      <c r="I328">
        <v>47.8</v>
      </c>
      <c r="J328">
        <v>46.9</v>
      </c>
      <c r="K328">
        <v>0.5</v>
      </c>
      <c r="L328">
        <v>1.477811</v>
      </c>
      <c r="M328">
        <v>2.2865112000000001</v>
      </c>
      <c r="N328">
        <v>4.9452844000000002</v>
      </c>
      <c r="O328">
        <v>20.2727985</v>
      </c>
      <c r="P328">
        <v>4.8738956</v>
      </c>
      <c r="Q328">
        <v>10.7952938</v>
      </c>
      <c r="R328">
        <v>2.5223572000000001</v>
      </c>
      <c r="S328">
        <v>0.17049139999999999</v>
      </c>
      <c r="T328">
        <v>0.5</v>
      </c>
      <c r="U328">
        <v>1.3042898000000001</v>
      </c>
      <c r="V328">
        <v>2.5428595999999999</v>
      </c>
      <c r="W328">
        <v>5.0517988000000003</v>
      </c>
      <c r="X328">
        <v>18.155488999999999</v>
      </c>
      <c r="Y328">
        <v>3.1873882</v>
      </c>
      <c r="Z328">
        <v>13.2995138</v>
      </c>
      <c r="AA328">
        <v>2.7007823000000002</v>
      </c>
      <c r="AB328">
        <v>0.22925400000000001</v>
      </c>
      <c r="AC328">
        <v>0.88260000000000005</v>
      </c>
      <c r="AD328">
        <v>1.1121000000000001</v>
      </c>
      <c r="AE328">
        <v>1.0215000000000001</v>
      </c>
      <c r="AF328">
        <v>0.89559999999999995</v>
      </c>
      <c r="AG328">
        <v>0.65400000000000003</v>
      </c>
      <c r="AH328">
        <v>1.232</v>
      </c>
      <c r="AI328">
        <v>1.0707</v>
      </c>
      <c r="AJ328">
        <v>1.3447</v>
      </c>
      <c r="AK328" t="str">
        <f>VLOOKUP(D328,Ref!$C$2:$D$56,2,FALSE)&amp;"_"&amp;E328&amp;RIGHT(B328,4)</f>
        <v>CA_Riverside8005</v>
      </c>
    </row>
    <row r="329" spans="1:37" x14ac:dyDescent="0.25">
      <c r="A329" t="s">
        <v>216</v>
      </c>
      <c r="B329">
        <v>60670006</v>
      </c>
      <c r="C329" t="s">
        <v>37</v>
      </c>
      <c r="D329" t="s">
        <v>50</v>
      </c>
      <c r="E329" t="s">
        <v>71</v>
      </c>
      <c r="F329">
        <v>38.613779000000001</v>
      </c>
      <c r="G329">
        <v>-121.368014</v>
      </c>
      <c r="H329">
        <v>113025</v>
      </c>
      <c r="I329">
        <v>49.6</v>
      </c>
      <c r="J329">
        <v>46.8</v>
      </c>
      <c r="K329">
        <v>0.5</v>
      </c>
      <c r="L329">
        <v>1.2119324</v>
      </c>
      <c r="M329">
        <v>2.1847197999999999</v>
      </c>
      <c r="N329">
        <v>2.8493395000000001</v>
      </c>
      <c r="O329">
        <v>31.160730399999998</v>
      </c>
      <c r="P329">
        <v>2.6824219</v>
      </c>
      <c r="Q329">
        <v>6.6346797999999998</v>
      </c>
      <c r="R329">
        <v>1.9449787999999999</v>
      </c>
      <c r="S329">
        <v>0.50897809999999999</v>
      </c>
      <c r="T329">
        <v>0.5</v>
      </c>
      <c r="U329">
        <v>0.52447710000000003</v>
      </c>
      <c r="V329">
        <v>2.5454254000000001</v>
      </c>
      <c r="W329">
        <v>3.4129322000000002</v>
      </c>
      <c r="X329">
        <v>26.228967699999998</v>
      </c>
      <c r="Y329">
        <v>1.3856619999999999</v>
      </c>
      <c r="Z329">
        <v>10.012491199999999</v>
      </c>
      <c r="AA329">
        <v>1.9653425</v>
      </c>
      <c r="AB329">
        <v>0.29661860000000001</v>
      </c>
      <c r="AC329">
        <v>0.43280000000000002</v>
      </c>
      <c r="AD329">
        <v>1.1651</v>
      </c>
      <c r="AE329">
        <v>1.1978</v>
      </c>
      <c r="AF329">
        <v>0.8417</v>
      </c>
      <c r="AG329">
        <v>0.51659999999999995</v>
      </c>
      <c r="AH329">
        <v>1.5091000000000001</v>
      </c>
      <c r="AI329">
        <v>1.0105</v>
      </c>
      <c r="AJ329">
        <v>0.58279999999999998</v>
      </c>
      <c r="AK329" t="str">
        <f>VLOOKUP(D329,Ref!$C$2:$D$56,2,FALSE)&amp;"_"&amp;E329&amp;RIGHT(B329,4)</f>
        <v>CA_Sacramento0006</v>
      </c>
    </row>
    <row r="330" spans="1:37" x14ac:dyDescent="0.25">
      <c r="A330" t="s">
        <v>216</v>
      </c>
      <c r="B330">
        <v>60670010</v>
      </c>
      <c r="C330" t="s">
        <v>37</v>
      </c>
      <c r="D330" t="s">
        <v>50</v>
      </c>
      <c r="E330" t="s">
        <v>71</v>
      </c>
      <c r="F330">
        <v>38.558332999999998</v>
      </c>
      <c r="G330">
        <v>-121.491944</v>
      </c>
      <c r="H330">
        <v>113024</v>
      </c>
      <c r="I330">
        <v>38.4</v>
      </c>
      <c r="J330">
        <v>32.799999999999997</v>
      </c>
      <c r="K330">
        <v>0.5</v>
      </c>
      <c r="L330">
        <v>1.0600039999999999</v>
      </c>
      <c r="M330">
        <v>0.9618179</v>
      </c>
      <c r="N330">
        <v>2.7547592999999999</v>
      </c>
      <c r="O330">
        <v>20.685901600000001</v>
      </c>
      <c r="P330">
        <v>2.6572122999999999</v>
      </c>
      <c r="Q330">
        <v>6.7334328000000001</v>
      </c>
      <c r="R330">
        <v>1.7333533000000001</v>
      </c>
      <c r="S330">
        <v>1.3468529</v>
      </c>
      <c r="T330">
        <v>0.5</v>
      </c>
      <c r="U330">
        <v>0.52119819999999994</v>
      </c>
      <c r="V330">
        <v>1.1793070999999999</v>
      </c>
      <c r="W330">
        <v>3.2082212000000001</v>
      </c>
      <c r="X330">
        <v>14.602626799999999</v>
      </c>
      <c r="Y330">
        <v>0.96902049999999995</v>
      </c>
      <c r="Z330">
        <v>9.8097878000000005</v>
      </c>
      <c r="AA330">
        <v>1.8944143</v>
      </c>
      <c r="AB330">
        <v>0.1780824</v>
      </c>
      <c r="AC330">
        <v>0.49170000000000003</v>
      </c>
      <c r="AD330">
        <v>1.2261</v>
      </c>
      <c r="AE330">
        <v>1.1646000000000001</v>
      </c>
      <c r="AF330">
        <v>0.70589999999999997</v>
      </c>
      <c r="AG330">
        <v>0.36470000000000002</v>
      </c>
      <c r="AH330">
        <v>1.4569000000000001</v>
      </c>
      <c r="AI330">
        <v>1.0929</v>
      </c>
      <c r="AJ330">
        <v>0.13220000000000001</v>
      </c>
      <c r="AK330" t="str">
        <f>VLOOKUP(D330,Ref!$C$2:$D$56,2,FALSE)&amp;"_"&amp;E330&amp;RIGHT(B330,4)</f>
        <v>CA_Sacramento0010</v>
      </c>
    </row>
    <row r="331" spans="1:37" x14ac:dyDescent="0.25">
      <c r="A331" t="s">
        <v>216</v>
      </c>
      <c r="B331">
        <v>60674001</v>
      </c>
      <c r="C331" t="s">
        <v>37</v>
      </c>
      <c r="D331" t="s">
        <v>50</v>
      </c>
      <c r="E331" t="s">
        <v>71</v>
      </c>
      <c r="F331">
        <v>38.555833</v>
      </c>
      <c r="G331">
        <v>-121.457222</v>
      </c>
      <c r="H331">
        <v>113024</v>
      </c>
      <c r="I331">
        <v>41.4</v>
      </c>
      <c r="J331">
        <v>38.200000000000003</v>
      </c>
      <c r="K331">
        <v>0.5</v>
      </c>
      <c r="L331">
        <v>0.6262276</v>
      </c>
      <c r="M331">
        <v>1.6122570000000001</v>
      </c>
      <c r="N331">
        <v>3.7690248</v>
      </c>
      <c r="O331">
        <v>19.823720900000001</v>
      </c>
      <c r="P331">
        <v>1.1301645</v>
      </c>
      <c r="Q331">
        <v>11.536974000000001</v>
      </c>
      <c r="R331">
        <v>2.2275729000000002</v>
      </c>
      <c r="S331">
        <v>0.22961239999999999</v>
      </c>
      <c r="T331">
        <v>0.5</v>
      </c>
      <c r="U331">
        <v>0.51415599999999995</v>
      </c>
      <c r="V331">
        <v>1.1857276000000001</v>
      </c>
      <c r="W331">
        <v>3.5733111000000002</v>
      </c>
      <c r="X331">
        <v>18.276189800000001</v>
      </c>
      <c r="Y331">
        <v>1.2529534</v>
      </c>
      <c r="Z331">
        <v>10.704045300000001</v>
      </c>
      <c r="AA331">
        <v>2.0809698000000001</v>
      </c>
      <c r="AB331">
        <v>0.1625298</v>
      </c>
      <c r="AC331">
        <v>0.82099999999999995</v>
      </c>
      <c r="AD331">
        <v>0.73540000000000005</v>
      </c>
      <c r="AE331">
        <v>0.94810000000000005</v>
      </c>
      <c r="AF331">
        <v>0.92190000000000005</v>
      </c>
      <c r="AG331">
        <v>1.1086</v>
      </c>
      <c r="AH331">
        <v>0.92779999999999996</v>
      </c>
      <c r="AI331">
        <v>0.93420000000000003</v>
      </c>
      <c r="AJ331">
        <v>0.70779999999999998</v>
      </c>
      <c r="AK331" t="str">
        <f>VLOOKUP(D331,Ref!$C$2:$D$56,2,FALSE)&amp;"_"&amp;E331&amp;RIGHT(B331,4)</f>
        <v>CA_Sacramento4001</v>
      </c>
    </row>
    <row r="332" spans="1:37" x14ac:dyDescent="0.25">
      <c r="A332" t="s">
        <v>216</v>
      </c>
      <c r="B332">
        <v>60690002</v>
      </c>
      <c r="C332" t="s">
        <v>37</v>
      </c>
      <c r="D332" t="s">
        <v>50</v>
      </c>
      <c r="E332" t="s">
        <v>72</v>
      </c>
      <c r="F332">
        <v>36.844166999999999</v>
      </c>
      <c r="G332">
        <v>-121.36111099999999</v>
      </c>
      <c r="H332">
        <v>97021</v>
      </c>
      <c r="I332">
        <v>16</v>
      </c>
      <c r="J332">
        <v>14</v>
      </c>
      <c r="K332">
        <v>0.5</v>
      </c>
      <c r="L332">
        <v>0.79758479999999998</v>
      </c>
      <c r="M332">
        <v>1.1471534000000001</v>
      </c>
      <c r="N332">
        <v>1.6028178</v>
      </c>
      <c r="O332">
        <v>5.6455855000000001</v>
      </c>
      <c r="P332">
        <v>1.6438155000000001</v>
      </c>
      <c r="Q332">
        <v>3.5628468999999998</v>
      </c>
      <c r="R332">
        <v>0.93265600000000004</v>
      </c>
      <c r="S332">
        <v>0.20087379999999999</v>
      </c>
      <c r="T332">
        <v>0.5</v>
      </c>
      <c r="U332">
        <v>0.6479741</v>
      </c>
      <c r="V332">
        <v>0.9148153</v>
      </c>
      <c r="W332">
        <v>1.6488</v>
      </c>
      <c r="X332">
        <v>3.9859688000000002</v>
      </c>
      <c r="Y332">
        <v>1.2082379999999999</v>
      </c>
      <c r="Z332">
        <v>4.1683558999999999</v>
      </c>
      <c r="AA332">
        <v>0.8658825</v>
      </c>
      <c r="AB332">
        <v>0.14363699999999999</v>
      </c>
      <c r="AC332">
        <v>0.81240000000000001</v>
      </c>
      <c r="AD332">
        <v>0.79749999999999999</v>
      </c>
      <c r="AE332">
        <v>1.0286999999999999</v>
      </c>
      <c r="AF332">
        <v>0.70599999999999996</v>
      </c>
      <c r="AG332">
        <v>0.73499999999999999</v>
      </c>
      <c r="AH332">
        <v>1.17</v>
      </c>
      <c r="AI332">
        <v>0.9284</v>
      </c>
      <c r="AJ332">
        <v>0.71509999999999996</v>
      </c>
      <c r="AK332" t="str">
        <f>VLOOKUP(D332,Ref!$C$2:$D$56,2,FALSE)&amp;"_"&amp;E332&amp;RIGHT(B332,4)</f>
        <v>CA_San Benito0002</v>
      </c>
    </row>
    <row r="333" spans="1:37" x14ac:dyDescent="0.25">
      <c r="A333" t="s">
        <v>216</v>
      </c>
      <c r="B333">
        <v>60710025</v>
      </c>
      <c r="C333" t="s">
        <v>37</v>
      </c>
      <c r="D333" t="s">
        <v>50</v>
      </c>
      <c r="E333" t="s">
        <v>73</v>
      </c>
      <c r="F333">
        <v>34.037222</v>
      </c>
      <c r="G333">
        <v>-117.69</v>
      </c>
      <c r="H333">
        <v>65041</v>
      </c>
      <c r="I333">
        <v>41.9</v>
      </c>
      <c r="J333">
        <v>40.299999999999997</v>
      </c>
      <c r="K333">
        <v>0.5</v>
      </c>
      <c r="L333">
        <v>1.2776741</v>
      </c>
      <c r="M333">
        <v>3.0646651</v>
      </c>
      <c r="N333">
        <v>4.2367587000000002</v>
      </c>
      <c r="O333">
        <v>16.549518599999999</v>
      </c>
      <c r="P333">
        <v>2.6409286999999999</v>
      </c>
      <c r="Q333">
        <v>11.1975327</v>
      </c>
      <c r="R333">
        <v>2.2612507000000002</v>
      </c>
      <c r="S333">
        <v>0.19389419999999999</v>
      </c>
      <c r="T333">
        <v>0.5</v>
      </c>
      <c r="U333">
        <v>1.3127469</v>
      </c>
      <c r="V333">
        <v>2.6913611999999998</v>
      </c>
      <c r="W333">
        <v>4.2828841000000004</v>
      </c>
      <c r="X333">
        <v>15.0526009</v>
      </c>
      <c r="Y333">
        <v>2.5089583000000002</v>
      </c>
      <c r="Z333">
        <v>11.5343447</v>
      </c>
      <c r="AA333">
        <v>2.3171181999999999</v>
      </c>
      <c r="AB333">
        <v>0.15081910000000001</v>
      </c>
      <c r="AC333">
        <v>1.0275000000000001</v>
      </c>
      <c r="AD333">
        <v>0.87819999999999998</v>
      </c>
      <c r="AE333">
        <v>1.0108999999999999</v>
      </c>
      <c r="AF333">
        <v>0.90949999999999998</v>
      </c>
      <c r="AG333">
        <v>0.95</v>
      </c>
      <c r="AH333">
        <v>1.0301</v>
      </c>
      <c r="AI333">
        <v>1.0246999999999999</v>
      </c>
      <c r="AJ333">
        <v>0.77780000000000005</v>
      </c>
      <c r="AK333" t="str">
        <f>VLOOKUP(D333,Ref!$C$2:$D$56,2,FALSE)&amp;"_"&amp;E333&amp;RIGHT(B333,4)</f>
        <v>CA_San Bernardino0025</v>
      </c>
    </row>
    <row r="334" spans="1:37" x14ac:dyDescent="0.25">
      <c r="A334" t="s">
        <v>216</v>
      </c>
      <c r="B334">
        <v>60710306</v>
      </c>
      <c r="C334" t="s">
        <v>37</v>
      </c>
      <c r="D334" t="s">
        <v>50</v>
      </c>
      <c r="E334" t="s">
        <v>73</v>
      </c>
      <c r="F334">
        <v>34.51</v>
      </c>
      <c r="G334">
        <v>-117.330556</v>
      </c>
      <c r="H334">
        <v>69045</v>
      </c>
      <c r="I334">
        <v>17.100000000000001</v>
      </c>
      <c r="J334">
        <v>15.3</v>
      </c>
      <c r="K334">
        <v>0.5</v>
      </c>
      <c r="L334">
        <v>1.3056477</v>
      </c>
      <c r="M334">
        <v>1.3104180000000001</v>
      </c>
      <c r="N334">
        <v>1.6486242</v>
      </c>
      <c r="O334">
        <v>5.9963074000000001</v>
      </c>
      <c r="P334">
        <v>2.1741353999999999</v>
      </c>
      <c r="Q334">
        <v>2.9917346999999999</v>
      </c>
      <c r="R334">
        <v>1.1062185</v>
      </c>
      <c r="S334">
        <v>7.8024999999999997E-2</v>
      </c>
      <c r="T334">
        <v>0.5</v>
      </c>
      <c r="U334">
        <v>1.1176367</v>
      </c>
      <c r="V334">
        <v>1.3155384000000001</v>
      </c>
      <c r="W334">
        <v>1.8938075000000001</v>
      </c>
      <c r="X334">
        <v>3.3596295999999999</v>
      </c>
      <c r="Y334">
        <v>1.3244119999999999</v>
      </c>
      <c r="Z334">
        <v>4.8282933000000003</v>
      </c>
      <c r="AA334">
        <v>0.9893383</v>
      </c>
      <c r="AB334">
        <v>6.3019599999999995E-2</v>
      </c>
      <c r="AC334">
        <v>0.85599999999999998</v>
      </c>
      <c r="AD334">
        <v>1.0039</v>
      </c>
      <c r="AE334">
        <v>1.1487000000000001</v>
      </c>
      <c r="AF334">
        <v>0.56030000000000002</v>
      </c>
      <c r="AG334">
        <v>0.60919999999999996</v>
      </c>
      <c r="AH334">
        <v>1.6138999999999999</v>
      </c>
      <c r="AI334">
        <v>0.89429999999999998</v>
      </c>
      <c r="AJ334">
        <v>0.80769999999999997</v>
      </c>
      <c r="AK334" t="str">
        <f>VLOOKUP(D334,Ref!$C$2:$D$56,2,FALSE)&amp;"_"&amp;E334&amp;RIGHT(B334,4)</f>
        <v>CA_San Bernardino0306</v>
      </c>
    </row>
    <row r="335" spans="1:37" x14ac:dyDescent="0.25">
      <c r="A335" t="s">
        <v>216</v>
      </c>
      <c r="B335">
        <v>60712002</v>
      </c>
      <c r="C335" t="s">
        <v>37</v>
      </c>
      <c r="D335" t="s">
        <v>50</v>
      </c>
      <c r="E335" t="s">
        <v>73</v>
      </c>
      <c r="F335">
        <v>34.100020000000001</v>
      </c>
      <c r="G335">
        <v>-117.49200999999999</v>
      </c>
      <c r="H335">
        <v>66043</v>
      </c>
      <c r="I335">
        <v>45.6</v>
      </c>
      <c r="J335">
        <v>44.2</v>
      </c>
      <c r="K335">
        <v>0.5</v>
      </c>
      <c r="L335">
        <v>1.4535114</v>
      </c>
      <c r="M335">
        <v>2.7801566000000002</v>
      </c>
      <c r="N335">
        <v>4.9088912000000002</v>
      </c>
      <c r="O335">
        <v>17.236763</v>
      </c>
      <c r="P335">
        <v>4.1467422999999997</v>
      </c>
      <c r="Q335">
        <v>11.5650406</v>
      </c>
      <c r="R335">
        <v>2.7889526</v>
      </c>
      <c r="S335">
        <v>0.2643857</v>
      </c>
      <c r="T335">
        <v>0.5</v>
      </c>
      <c r="U335">
        <v>2.0828323000000002</v>
      </c>
      <c r="V335">
        <v>3.3041849000000001</v>
      </c>
      <c r="W335">
        <v>3.5915275000000002</v>
      </c>
      <c r="X335">
        <v>21.654445599999999</v>
      </c>
      <c r="Y335">
        <v>5.3873934999999999</v>
      </c>
      <c r="Z335">
        <v>5.4181204000000003</v>
      </c>
      <c r="AA335">
        <v>2.2342482000000001</v>
      </c>
      <c r="AB335">
        <v>6.3370099999999999E-2</v>
      </c>
      <c r="AC335">
        <v>1.4330000000000001</v>
      </c>
      <c r="AD335">
        <v>1.1884999999999999</v>
      </c>
      <c r="AE335">
        <v>0.73160000000000003</v>
      </c>
      <c r="AF335">
        <v>1.2563</v>
      </c>
      <c r="AG335">
        <v>1.2991999999999999</v>
      </c>
      <c r="AH335">
        <v>0.46850000000000003</v>
      </c>
      <c r="AI335">
        <v>0.80110000000000003</v>
      </c>
      <c r="AJ335">
        <v>0.2397</v>
      </c>
      <c r="AK335" t="str">
        <f>VLOOKUP(D335,Ref!$C$2:$D$56,2,FALSE)&amp;"_"&amp;E335&amp;RIGHT(B335,4)</f>
        <v>CA_San Bernardino2002</v>
      </c>
    </row>
    <row r="336" spans="1:37" x14ac:dyDescent="0.25">
      <c r="A336" t="s">
        <v>216</v>
      </c>
      <c r="B336">
        <v>60718001</v>
      </c>
      <c r="C336" t="s">
        <v>37</v>
      </c>
      <c r="D336" t="s">
        <v>50</v>
      </c>
      <c r="E336" t="s">
        <v>73</v>
      </c>
      <c r="F336">
        <v>34.264443999999997</v>
      </c>
      <c r="G336">
        <v>-116.86444400000001</v>
      </c>
      <c r="H336">
        <v>66048</v>
      </c>
      <c r="I336">
        <v>33.9</v>
      </c>
      <c r="J336">
        <v>33.4</v>
      </c>
      <c r="K336">
        <v>0.5</v>
      </c>
      <c r="L336">
        <v>1.6331663000000001</v>
      </c>
      <c r="M336">
        <v>0.94260790000000005</v>
      </c>
      <c r="N336">
        <v>0.91582390000000002</v>
      </c>
      <c r="O336">
        <v>26.7733326</v>
      </c>
      <c r="P336">
        <v>1.669708</v>
      </c>
      <c r="Q336">
        <v>1.0042774999999999</v>
      </c>
      <c r="R336">
        <v>0.51028499999999999</v>
      </c>
      <c r="S336">
        <v>1.7466499999999999E-2</v>
      </c>
      <c r="T336">
        <v>0.5</v>
      </c>
      <c r="U336">
        <v>1.6298096</v>
      </c>
      <c r="V336">
        <v>0.91919030000000002</v>
      </c>
      <c r="W336">
        <v>0.91400060000000005</v>
      </c>
      <c r="X336">
        <v>26.269067799999998</v>
      </c>
      <c r="Y336">
        <v>1.6657325000000001</v>
      </c>
      <c r="Z336">
        <v>1.0031304000000001</v>
      </c>
      <c r="AA336">
        <v>0.50910849999999996</v>
      </c>
      <c r="AB336">
        <v>1.7466499999999999E-2</v>
      </c>
      <c r="AC336">
        <v>0.99790000000000001</v>
      </c>
      <c r="AD336">
        <v>0.97519999999999996</v>
      </c>
      <c r="AE336">
        <v>0.998</v>
      </c>
      <c r="AF336">
        <v>0.98119999999999996</v>
      </c>
      <c r="AG336">
        <v>0.99760000000000004</v>
      </c>
      <c r="AH336">
        <v>0.99890000000000001</v>
      </c>
      <c r="AI336">
        <v>0.99770000000000003</v>
      </c>
      <c r="AJ336">
        <v>1</v>
      </c>
      <c r="AK336" t="str">
        <f>VLOOKUP(D336,Ref!$C$2:$D$56,2,FALSE)&amp;"_"&amp;E336&amp;RIGHT(B336,4)</f>
        <v>CA_San Bernardino8001</v>
      </c>
    </row>
    <row r="337" spans="1:37" x14ac:dyDescent="0.25">
      <c r="A337" t="s">
        <v>216</v>
      </c>
      <c r="B337">
        <v>60719004</v>
      </c>
      <c r="C337" t="s">
        <v>37</v>
      </c>
      <c r="D337" t="s">
        <v>50</v>
      </c>
      <c r="E337" t="s">
        <v>73</v>
      </c>
      <c r="F337">
        <v>34.106879999999997</v>
      </c>
      <c r="G337">
        <v>-117.27410999999999</v>
      </c>
      <c r="H337">
        <v>65045</v>
      </c>
      <c r="I337">
        <v>45.4</v>
      </c>
      <c r="J337">
        <v>45.2</v>
      </c>
      <c r="K337">
        <v>0.5</v>
      </c>
      <c r="L337">
        <v>1.1508147</v>
      </c>
      <c r="M337">
        <v>1.9560797000000001</v>
      </c>
      <c r="N337">
        <v>4.9159883999999998</v>
      </c>
      <c r="O337">
        <v>18.166919700000001</v>
      </c>
      <c r="P337">
        <v>3.4902065000000002</v>
      </c>
      <c r="Q337">
        <v>12.438966799999999</v>
      </c>
      <c r="R337">
        <v>2.5655117000000001</v>
      </c>
      <c r="S337">
        <v>0.28217490000000001</v>
      </c>
      <c r="T337">
        <v>0.5</v>
      </c>
      <c r="U337">
        <v>1.1482673000000001</v>
      </c>
      <c r="V337">
        <v>1.9433718</v>
      </c>
      <c r="W337">
        <v>4.9095607000000001</v>
      </c>
      <c r="X337">
        <v>18.042442300000001</v>
      </c>
      <c r="Y337">
        <v>3.4822017999999999</v>
      </c>
      <c r="Z337">
        <v>12.4271498</v>
      </c>
      <c r="AA337">
        <v>2.5627583999999999</v>
      </c>
      <c r="AB337">
        <v>0.28217490000000001</v>
      </c>
      <c r="AC337">
        <v>0.99780000000000002</v>
      </c>
      <c r="AD337">
        <v>0.99350000000000005</v>
      </c>
      <c r="AE337">
        <v>0.99870000000000003</v>
      </c>
      <c r="AF337">
        <v>0.99309999999999998</v>
      </c>
      <c r="AG337">
        <v>0.99770000000000003</v>
      </c>
      <c r="AH337">
        <v>0.99909999999999999</v>
      </c>
      <c r="AI337">
        <v>0.99890000000000001</v>
      </c>
      <c r="AJ337">
        <v>1</v>
      </c>
      <c r="AK337" t="str">
        <f>VLOOKUP(D337,Ref!$C$2:$D$56,2,FALSE)&amp;"_"&amp;E337&amp;RIGHT(B337,4)</f>
        <v>CA_San Bernardino9004</v>
      </c>
    </row>
    <row r="338" spans="1:37" x14ac:dyDescent="0.25">
      <c r="A338" t="s">
        <v>216</v>
      </c>
      <c r="B338">
        <v>60730001</v>
      </c>
      <c r="C338" t="s">
        <v>37</v>
      </c>
      <c r="D338" t="s">
        <v>50</v>
      </c>
      <c r="E338" t="s">
        <v>74</v>
      </c>
      <c r="F338">
        <v>32.631231</v>
      </c>
      <c r="G338">
        <v>-117.05907500000001</v>
      </c>
      <c r="H338">
        <v>52043</v>
      </c>
      <c r="I338">
        <v>27.2</v>
      </c>
      <c r="J338">
        <v>26.7</v>
      </c>
      <c r="K338">
        <v>0.5</v>
      </c>
      <c r="L338">
        <v>0.7933983</v>
      </c>
      <c r="M338">
        <v>2.4556784999999999</v>
      </c>
      <c r="N338">
        <v>1.7790891</v>
      </c>
      <c r="O338">
        <v>14.8661852</v>
      </c>
      <c r="P338">
        <v>2.1007346999999998</v>
      </c>
      <c r="Q338">
        <v>3.5913944</v>
      </c>
      <c r="R338">
        <v>0.89282790000000001</v>
      </c>
      <c r="S338">
        <v>0.26513740000000002</v>
      </c>
      <c r="T338">
        <v>0.5</v>
      </c>
      <c r="U338">
        <v>0.7876843</v>
      </c>
      <c r="V338">
        <v>2.4102926</v>
      </c>
      <c r="W338">
        <v>1.7747444999999999</v>
      </c>
      <c r="X338">
        <v>14.462067599999999</v>
      </c>
      <c r="Y338">
        <v>2.0909908000000001</v>
      </c>
      <c r="Z338">
        <v>3.5880375</v>
      </c>
      <c r="AA338">
        <v>0.89057149999999996</v>
      </c>
      <c r="AB338">
        <v>0.26513740000000002</v>
      </c>
      <c r="AC338">
        <v>0.99280000000000002</v>
      </c>
      <c r="AD338">
        <v>0.98150000000000004</v>
      </c>
      <c r="AE338">
        <v>0.99760000000000004</v>
      </c>
      <c r="AF338">
        <v>0.9728</v>
      </c>
      <c r="AG338">
        <v>0.99539999999999995</v>
      </c>
      <c r="AH338">
        <v>0.99909999999999999</v>
      </c>
      <c r="AI338">
        <v>0.99750000000000005</v>
      </c>
      <c r="AJ338">
        <v>1</v>
      </c>
      <c r="AK338" t="str">
        <f>VLOOKUP(D338,Ref!$C$2:$D$56,2,FALSE)&amp;"_"&amp;E338&amp;RIGHT(B338,4)</f>
        <v>CA_San Diego0001</v>
      </c>
    </row>
    <row r="339" spans="1:37" x14ac:dyDescent="0.25">
      <c r="A339" t="s">
        <v>216</v>
      </c>
      <c r="B339">
        <v>60730003</v>
      </c>
      <c r="C339" t="s">
        <v>37</v>
      </c>
      <c r="D339" t="s">
        <v>50</v>
      </c>
      <c r="E339" t="s">
        <v>74</v>
      </c>
      <c r="F339">
        <v>32.791193999999997</v>
      </c>
      <c r="G339">
        <v>-116.942092</v>
      </c>
      <c r="H339">
        <v>53044</v>
      </c>
      <c r="I339">
        <v>25.2</v>
      </c>
      <c r="J339">
        <v>25</v>
      </c>
      <c r="K339">
        <v>0.5</v>
      </c>
      <c r="L339">
        <v>0.5083318</v>
      </c>
      <c r="M339">
        <v>1.9670791999999999</v>
      </c>
      <c r="N339">
        <v>2.2920848999999999</v>
      </c>
      <c r="O339">
        <v>11.337513</v>
      </c>
      <c r="P339">
        <v>2.0297189000000002</v>
      </c>
      <c r="Q339">
        <v>5.2791047000000004</v>
      </c>
      <c r="R339">
        <v>1.1266651999999999</v>
      </c>
      <c r="S339">
        <v>0.19283839999999999</v>
      </c>
      <c r="T339">
        <v>0.5</v>
      </c>
      <c r="U339">
        <v>0.60814800000000002</v>
      </c>
      <c r="V339">
        <v>2.2069697000000001</v>
      </c>
      <c r="W339">
        <v>2.0520033999999998</v>
      </c>
      <c r="X339">
        <v>11.9104052</v>
      </c>
      <c r="Y339">
        <v>2.1282934999999998</v>
      </c>
      <c r="Z339">
        <v>4.4340925000000002</v>
      </c>
      <c r="AA339">
        <v>1.0214559000000001</v>
      </c>
      <c r="AB339">
        <v>0.18560940000000001</v>
      </c>
      <c r="AC339">
        <v>1.1963999999999999</v>
      </c>
      <c r="AD339">
        <v>1.1220000000000001</v>
      </c>
      <c r="AE339">
        <v>0.89529999999999998</v>
      </c>
      <c r="AF339">
        <v>1.0505</v>
      </c>
      <c r="AG339">
        <v>1.0486</v>
      </c>
      <c r="AH339">
        <v>0.83989999999999998</v>
      </c>
      <c r="AI339">
        <v>0.90659999999999996</v>
      </c>
      <c r="AJ339">
        <v>0.96250000000000002</v>
      </c>
      <c r="AK339" t="str">
        <f>VLOOKUP(D339,Ref!$C$2:$D$56,2,FALSE)&amp;"_"&amp;E339&amp;RIGHT(B339,4)</f>
        <v>CA_San Diego0003</v>
      </c>
    </row>
    <row r="340" spans="1:37" x14ac:dyDescent="0.25">
      <c r="A340" t="s">
        <v>216</v>
      </c>
      <c r="B340">
        <v>60730006</v>
      </c>
      <c r="C340" t="s">
        <v>37</v>
      </c>
      <c r="D340" t="s">
        <v>50</v>
      </c>
      <c r="E340" t="s">
        <v>74</v>
      </c>
      <c r="F340">
        <v>32.836461</v>
      </c>
      <c r="G340">
        <v>-117.12875200000001</v>
      </c>
      <c r="H340">
        <v>54043</v>
      </c>
      <c r="I340">
        <v>23.1</v>
      </c>
      <c r="J340">
        <v>22.9</v>
      </c>
      <c r="K340">
        <v>0.5</v>
      </c>
      <c r="L340">
        <v>0.75920180000000004</v>
      </c>
      <c r="M340">
        <v>2.3368459000000001</v>
      </c>
      <c r="N340">
        <v>2.1023480999999999</v>
      </c>
      <c r="O340">
        <v>9.4290018</v>
      </c>
      <c r="P340">
        <v>2.4716246000000002</v>
      </c>
      <c r="Q340">
        <v>4.1845860000000004</v>
      </c>
      <c r="R340">
        <v>1.1142308999999999</v>
      </c>
      <c r="S340">
        <v>0.24660789999999999</v>
      </c>
      <c r="T340">
        <v>0.5</v>
      </c>
      <c r="U340">
        <v>0.735348</v>
      </c>
      <c r="V340">
        <v>2.3961619999999999</v>
      </c>
      <c r="W340">
        <v>2.0979806999999999</v>
      </c>
      <c r="X340">
        <v>9.1821889999999993</v>
      </c>
      <c r="Y340">
        <v>2.1727622000000002</v>
      </c>
      <c r="Z340">
        <v>4.5471339000000004</v>
      </c>
      <c r="AA340">
        <v>1.0518453000000001</v>
      </c>
      <c r="AB340">
        <v>0.2400554</v>
      </c>
      <c r="AC340">
        <v>0.96860000000000002</v>
      </c>
      <c r="AD340">
        <v>1.0254000000000001</v>
      </c>
      <c r="AE340">
        <v>0.99790000000000001</v>
      </c>
      <c r="AF340">
        <v>0.9738</v>
      </c>
      <c r="AG340">
        <v>0.87909999999999999</v>
      </c>
      <c r="AH340">
        <v>1.0866</v>
      </c>
      <c r="AI340">
        <v>0.94399999999999995</v>
      </c>
      <c r="AJ340">
        <v>0.97340000000000004</v>
      </c>
      <c r="AK340" t="str">
        <f>VLOOKUP(D340,Ref!$C$2:$D$56,2,FALSE)&amp;"_"&amp;E340&amp;RIGHT(B340,4)</f>
        <v>CA_San Diego0006</v>
      </c>
    </row>
    <row r="341" spans="1:37" x14ac:dyDescent="0.25">
      <c r="A341" t="s">
        <v>216</v>
      </c>
      <c r="B341">
        <v>60731010</v>
      </c>
      <c r="C341" t="s">
        <v>37</v>
      </c>
      <c r="D341" t="s">
        <v>50</v>
      </c>
      <c r="E341" t="s">
        <v>74</v>
      </c>
      <c r="F341">
        <v>32.701492000000002</v>
      </c>
      <c r="G341">
        <v>-117.149653</v>
      </c>
      <c r="H341">
        <v>52043</v>
      </c>
      <c r="I341">
        <v>29.5</v>
      </c>
      <c r="J341">
        <v>29.1</v>
      </c>
      <c r="K341">
        <v>0.5</v>
      </c>
      <c r="L341">
        <v>0.77571199999999996</v>
      </c>
      <c r="M341">
        <v>2.3982599000000002</v>
      </c>
      <c r="N341">
        <v>1.9423783999999999</v>
      </c>
      <c r="O341">
        <v>16.434166000000001</v>
      </c>
      <c r="P341">
        <v>2.1120478999999999</v>
      </c>
      <c r="Q341">
        <v>4.1034160000000002</v>
      </c>
      <c r="R341">
        <v>0.97237209999999996</v>
      </c>
      <c r="S341">
        <v>0.27276349999999999</v>
      </c>
      <c r="T341">
        <v>0.5</v>
      </c>
      <c r="U341">
        <v>0.7709975</v>
      </c>
      <c r="V341">
        <v>2.3610821</v>
      </c>
      <c r="W341">
        <v>1.9388103000000001</v>
      </c>
      <c r="X341">
        <v>16.0896969</v>
      </c>
      <c r="Y341">
        <v>2.1042295000000002</v>
      </c>
      <c r="Z341">
        <v>4.1004924999999997</v>
      </c>
      <c r="AA341">
        <v>0.97054200000000002</v>
      </c>
      <c r="AB341">
        <v>0.27276349999999999</v>
      </c>
      <c r="AC341">
        <v>0.99390000000000001</v>
      </c>
      <c r="AD341">
        <v>0.98450000000000004</v>
      </c>
      <c r="AE341">
        <v>0.99819999999999998</v>
      </c>
      <c r="AF341">
        <v>0.97899999999999998</v>
      </c>
      <c r="AG341">
        <v>0.99629999999999996</v>
      </c>
      <c r="AH341">
        <v>0.99929999999999997</v>
      </c>
      <c r="AI341">
        <v>0.99809999999999999</v>
      </c>
      <c r="AJ341">
        <v>1</v>
      </c>
      <c r="AK341" t="str">
        <f>VLOOKUP(D341,Ref!$C$2:$D$56,2,FALSE)&amp;"_"&amp;E341&amp;RIGHT(B341,4)</f>
        <v>CA_San Diego1010</v>
      </c>
    </row>
    <row r="342" spans="1:37" x14ac:dyDescent="0.25">
      <c r="A342" t="s">
        <v>216</v>
      </c>
      <c r="B342">
        <v>60750005</v>
      </c>
      <c r="C342" t="s">
        <v>37</v>
      </c>
      <c r="D342" t="s">
        <v>50</v>
      </c>
      <c r="E342" t="s">
        <v>75</v>
      </c>
      <c r="F342">
        <v>37.765999999999998</v>
      </c>
      <c r="G342">
        <v>-122.3991</v>
      </c>
      <c r="H342">
        <v>108016</v>
      </c>
      <c r="I342">
        <v>29.7</v>
      </c>
      <c r="J342">
        <v>29.5</v>
      </c>
      <c r="K342">
        <v>0.5</v>
      </c>
      <c r="L342">
        <v>0.64430279999999995</v>
      </c>
      <c r="M342">
        <v>1.5134439</v>
      </c>
      <c r="N342">
        <v>2.477284</v>
      </c>
      <c r="O342">
        <v>14.784641300000001</v>
      </c>
      <c r="P342">
        <v>1.7076385999999999</v>
      </c>
      <c r="Q342">
        <v>6.3810476999999999</v>
      </c>
      <c r="R342">
        <v>1.3105766000000001</v>
      </c>
      <c r="S342">
        <v>0.42550789999999999</v>
      </c>
      <c r="T342">
        <v>0.5</v>
      </c>
      <c r="U342">
        <v>0.63158099999999995</v>
      </c>
      <c r="V342">
        <v>1.4672213000000001</v>
      </c>
      <c r="W342">
        <v>2.4988678000000002</v>
      </c>
      <c r="X342">
        <v>14.5186987</v>
      </c>
      <c r="Y342">
        <v>1.7138530999999999</v>
      </c>
      <c r="Z342">
        <v>6.4400162999999999</v>
      </c>
      <c r="AA342">
        <v>1.3205676</v>
      </c>
      <c r="AB342">
        <v>0.43897429999999998</v>
      </c>
      <c r="AC342">
        <v>0.98029999999999995</v>
      </c>
      <c r="AD342">
        <v>0.96950000000000003</v>
      </c>
      <c r="AE342">
        <v>1.0086999999999999</v>
      </c>
      <c r="AF342">
        <v>0.98199999999999998</v>
      </c>
      <c r="AG342">
        <v>1.0036</v>
      </c>
      <c r="AH342">
        <v>1.0092000000000001</v>
      </c>
      <c r="AI342">
        <v>1.0076000000000001</v>
      </c>
      <c r="AJ342">
        <v>1.0316000000000001</v>
      </c>
      <c r="AK342" t="str">
        <f>VLOOKUP(D342,Ref!$C$2:$D$56,2,FALSE)&amp;"_"&amp;E342&amp;RIGHT(B342,4)</f>
        <v>CA_San Francisco0005</v>
      </c>
    </row>
    <row r="343" spans="1:37" x14ac:dyDescent="0.25">
      <c r="A343" t="s">
        <v>216</v>
      </c>
      <c r="B343">
        <v>60771002</v>
      </c>
      <c r="C343" t="s">
        <v>37</v>
      </c>
      <c r="D343" t="s">
        <v>50</v>
      </c>
      <c r="E343" t="s">
        <v>76</v>
      </c>
      <c r="F343">
        <v>37.950833000000003</v>
      </c>
      <c r="G343">
        <v>-121.2675</v>
      </c>
      <c r="H343">
        <v>107024</v>
      </c>
      <c r="I343">
        <v>48.1</v>
      </c>
      <c r="J343">
        <v>43</v>
      </c>
      <c r="K343">
        <v>0.5</v>
      </c>
      <c r="L343">
        <v>0.87132529999999997</v>
      </c>
      <c r="M343">
        <v>2.0937817000000001</v>
      </c>
      <c r="N343">
        <v>4.3534316999999998</v>
      </c>
      <c r="O343">
        <v>22.956447600000001</v>
      </c>
      <c r="P343">
        <v>1.7564344000000001</v>
      </c>
      <c r="Q343">
        <v>12.7710876</v>
      </c>
      <c r="R343">
        <v>2.5037720000000001</v>
      </c>
      <c r="S343">
        <v>0.33816829999999998</v>
      </c>
      <c r="T343">
        <v>0.5</v>
      </c>
      <c r="U343">
        <v>0.78407979999999999</v>
      </c>
      <c r="V343">
        <v>1.8292344</v>
      </c>
      <c r="W343">
        <v>3.9371314000000002</v>
      </c>
      <c r="X343">
        <v>20.350675599999999</v>
      </c>
      <c r="Y343">
        <v>1.6001927</v>
      </c>
      <c r="Z343">
        <v>11.5323935</v>
      </c>
      <c r="AA343">
        <v>2.2615577999999998</v>
      </c>
      <c r="AB343">
        <v>0.29848059999999998</v>
      </c>
      <c r="AC343">
        <v>0.89990000000000003</v>
      </c>
      <c r="AD343">
        <v>0.87370000000000003</v>
      </c>
      <c r="AE343">
        <v>0.90439999999999998</v>
      </c>
      <c r="AF343">
        <v>0.88649999999999995</v>
      </c>
      <c r="AG343">
        <v>0.91100000000000003</v>
      </c>
      <c r="AH343">
        <v>0.90300000000000002</v>
      </c>
      <c r="AI343">
        <v>0.90329999999999999</v>
      </c>
      <c r="AJ343">
        <v>0.88260000000000005</v>
      </c>
      <c r="AK343" t="str">
        <f>VLOOKUP(D343,Ref!$C$2:$D$56,2,FALSE)&amp;"_"&amp;E343&amp;RIGHT(B343,4)</f>
        <v>CA_San Joaquin1002</v>
      </c>
    </row>
    <row r="344" spans="1:37" x14ac:dyDescent="0.25">
      <c r="A344" t="s">
        <v>216</v>
      </c>
      <c r="B344">
        <v>60792006</v>
      </c>
      <c r="C344" t="s">
        <v>37</v>
      </c>
      <c r="D344" t="s">
        <v>50</v>
      </c>
      <c r="E344" t="s">
        <v>77</v>
      </c>
      <c r="F344">
        <v>35.256605999999998</v>
      </c>
      <c r="G344">
        <v>-120.66888899999999</v>
      </c>
      <c r="H344">
        <v>82022</v>
      </c>
      <c r="I344">
        <v>15.8</v>
      </c>
      <c r="J344">
        <v>11.6</v>
      </c>
      <c r="K344">
        <v>0.5</v>
      </c>
      <c r="L344">
        <v>1.4547211</v>
      </c>
      <c r="M344">
        <v>1.0438715999999999</v>
      </c>
      <c r="N344">
        <v>1.4341725000000001</v>
      </c>
      <c r="O344">
        <v>5.5836778000000002</v>
      </c>
      <c r="P344">
        <v>2.0627765999999998</v>
      </c>
      <c r="Q344">
        <v>2.4227262000000001</v>
      </c>
      <c r="R344">
        <v>1.0249311000000001</v>
      </c>
      <c r="S344">
        <v>0.273123</v>
      </c>
      <c r="T344">
        <v>0.5</v>
      </c>
      <c r="U344">
        <v>0.55703599999999998</v>
      </c>
      <c r="V344">
        <v>0.45007190000000002</v>
      </c>
      <c r="W344">
        <v>1.4395104999999999</v>
      </c>
      <c r="X344">
        <v>3.1320686000000002</v>
      </c>
      <c r="Y344">
        <v>0.94912300000000005</v>
      </c>
      <c r="Z344">
        <v>3.7401160999999998</v>
      </c>
      <c r="AA344">
        <v>0.7601907</v>
      </c>
      <c r="AB344">
        <v>0.12683169999999999</v>
      </c>
      <c r="AC344">
        <v>0.38290000000000002</v>
      </c>
      <c r="AD344">
        <v>0.43120000000000003</v>
      </c>
      <c r="AE344">
        <v>1.0037</v>
      </c>
      <c r="AF344">
        <v>0.56089999999999995</v>
      </c>
      <c r="AG344">
        <v>0.46010000000000001</v>
      </c>
      <c r="AH344">
        <v>1.5438000000000001</v>
      </c>
      <c r="AI344">
        <v>0.74170000000000003</v>
      </c>
      <c r="AJ344">
        <v>0.46439999999999998</v>
      </c>
      <c r="AK344" t="str">
        <f>VLOOKUP(D344,Ref!$C$2:$D$56,2,FALSE)&amp;"_"&amp;E344&amp;RIGHT(B344,4)</f>
        <v>CA_San Luis Obispo2006</v>
      </c>
    </row>
    <row r="345" spans="1:37" x14ac:dyDescent="0.25">
      <c r="A345" t="s">
        <v>216</v>
      </c>
      <c r="B345">
        <v>60798001</v>
      </c>
      <c r="C345" t="s">
        <v>37</v>
      </c>
      <c r="D345" t="s">
        <v>50</v>
      </c>
      <c r="E345" t="s">
        <v>77</v>
      </c>
      <c r="F345">
        <v>35.491388999999998</v>
      </c>
      <c r="G345">
        <v>-120.66805600000001</v>
      </c>
      <c r="H345">
        <v>84023</v>
      </c>
      <c r="I345">
        <v>21.8</v>
      </c>
      <c r="J345">
        <v>19.3</v>
      </c>
      <c r="K345">
        <v>0.5</v>
      </c>
      <c r="L345">
        <v>1.6014097</v>
      </c>
      <c r="M345">
        <v>1.4209825</v>
      </c>
      <c r="N345">
        <v>2.4515362000000001</v>
      </c>
      <c r="O345">
        <v>6.1306156999999999</v>
      </c>
      <c r="P345">
        <v>2.2473187000000001</v>
      </c>
      <c r="Q345">
        <v>5.7189588999999996</v>
      </c>
      <c r="R345">
        <v>1.5549637999999999</v>
      </c>
      <c r="S345">
        <v>0.26310319999999998</v>
      </c>
      <c r="T345">
        <v>0.5</v>
      </c>
      <c r="U345">
        <v>0.87927659999999996</v>
      </c>
      <c r="V345">
        <v>0.77304209999999995</v>
      </c>
      <c r="W345">
        <v>2.7070131000000002</v>
      </c>
      <c r="X345">
        <v>3.9576223000000001</v>
      </c>
      <c r="Y345">
        <v>1.5193781</v>
      </c>
      <c r="Z345">
        <v>7.3885664999999996</v>
      </c>
      <c r="AA345">
        <v>1.4808158</v>
      </c>
      <c r="AB345">
        <v>0.17908769999999999</v>
      </c>
      <c r="AC345">
        <v>0.54910000000000003</v>
      </c>
      <c r="AD345">
        <v>0.54400000000000004</v>
      </c>
      <c r="AE345">
        <v>1.1042000000000001</v>
      </c>
      <c r="AF345">
        <v>0.64559999999999995</v>
      </c>
      <c r="AG345">
        <v>0.67610000000000003</v>
      </c>
      <c r="AH345">
        <v>1.2919</v>
      </c>
      <c r="AI345">
        <v>0.95230000000000004</v>
      </c>
      <c r="AJ345">
        <v>0.68069999999999997</v>
      </c>
      <c r="AK345" t="str">
        <f>VLOOKUP(D345,Ref!$C$2:$D$56,2,FALSE)&amp;"_"&amp;E345&amp;RIGHT(B345,4)</f>
        <v>CA_San Luis Obispo8001</v>
      </c>
    </row>
    <row r="346" spans="1:37" x14ac:dyDescent="0.25">
      <c r="A346" t="s">
        <v>216</v>
      </c>
      <c r="B346">
        <v>60811001</v>
      </c>
      <c r="C346" t="s">
        <v>37</v>
      </c>
      <c r="D346" t="s">
        <v>50</v>
      </c>
      <c r="E346" t="s">
        <v>78</v>
      </c>
      <c r="F346">
        <v>37.482900000000001</v>
      </c>
      <c r="G346">
        <v>-122.2034</v>
      </c>
      <c r="H346">
        <v>105016</v>
      </c>
      <c r="I346">
        <v>30.4</v>
      </c>
      <c r="J346">
        <v>30.1</v>
      </c>
      <c r="K346">
        <v>0.5</v>
      </c>
      <c r="L346">
        <v>0.8646064</v>
      </c>
      <c r="M346">
        <v>2.3811479000000002</v>
      </c>
      <c r="N346">
        <v>2.9534438000000001</v>
      </c>
      <c r="O346">
        <v>12.1327734</v>
      </c>
      <c r="P346">
        <v>1.8368008</v>
      </c>
      <c r="Q346">
        <v>7.8462505</v>
      </c>
      <c r="R346">
        <v>1.5896440999999999</v>
      </c>
      <c r="S346">
        <v>0.29532969999999997</v>
      </c>
      <c r="T346">
        <v>0.5</v>
      </c>
      <c r="U346">
        <v>0.86020209999999997</v>
      </c>
      <c r="V346">
        <v>2.3498755</v>
      </c>
      <c r="W346">
        <v>2.9435999000000002</v>
      </c>
      <c r="X346">
        <v>11.928527799999999</v>
      </c>
      <c r="Y346">
        <v>1.8324353</v>
      </c>
      <c r="Z346">
        <v>7.8176885</v>
      </c>
      <c r="AA346">
        <v>1.5839939999999999</v>
      </c>
      <c r="AB346">
        <v>0.29532969999999997</v>
      </c>
      <c r="AC346">
        <v>0.99490000000000001</v>
      </c>
      <c r="AD346">
        <v>0.9869</v>
      </c>
      <c r="AE346">
        <v>0.99670000000000003</v>
      </c>
      <c r="AF346">
        <v>0.98319999999999996</v>
      </c>
      <c r="AG346">
        <v>0.99760000000000004</v>
      </c>
      <c r="AH346">
        <v>0.99639999999999995</v>
      </c>
      <c r="AI346">
        <v>0.99639999999999995</v>
      </c>
      <c r="AJ346">
        <v>1</v>
      </c>
      <c r="AK346" t="str">
        <f>VLOOKUP(D346,Ref!$C$2:$D$56,2,FALSE)&amp;"_"&amp;E346&amp;RIGHT(B346,4)</f>
        <v>CA_San Mateo1001</v>
      </c>
    </row>
    <row r="347" spans="1:37" x14ac:dyDescent="0.25">
      <c r="A347" t="s">
        <v>216</v>
      </c>
      <c r="B347">
        <v>60830011</v>
      </c>
      <c r="C347" t="s">
        <v>37</v>
      </c>
      <c r="D347" t="s">
        <v>50</v>
      </c>
      <c r="E347" t="s">
        <v>79</v>
      </c>
      <c r="F347">
        <v>34.427776000000001</v>
      </c>
      <c r="G347">
        <v>-119.69028</v>
      </c>
      <c r="H347">
        <v>73027</v>
      </c>
      <c r="I347">
        <v>20.6</v>
      </c>
      <c r="J347">
        <v>14.8</v>
      </c>
      <c r="K347">
        <v>0.5</v>
      </c>
      <c r="L347">
        <v>1.0319834999999999</v>
      </c>
      <c r="M347">
        <v>0.90464290000000003</v>
      </c>
      <c r="N347">
        <v>0.79745659999999996</v>
      </c>
      <c r="O347">
        <v>14.370089500000001</v>
      </c>
      <c r="P347">
        <v>1.6755599000000001</v>
      </c>
      <c r="Q347">
        <v>0.73141009999999995</v>
      </c>
      <c r="R347">
        <v>0.55523299999999998</v>
      </c>
      <c r="S347">
        <v>6.6957199999999994E-2</v>
      </c>
      <c r="T347">
        <v>0.5</v>
      </c>
      <c r="U347">
        <v>0.76554889999999998</v>
      </c>
      <c r="V347">
        <v>0.36189490000000002</v>
      </c>
      <c r="W347">
        <v>0.74577499999999997</v>
      </c>
      <c r="X347">
        <v>9.7634992999999994</v>
      </c>
      <c r="Y347">
        <v>1.1298813000000001</v>
      </c>
      <c r="Z347">
        <v>1.1225874</v>
      </c>
      <c r="AA347">
        <v>0.36297479999999999</v>
      </c>
      <c r="AB347">
        <v>7.4528700000000003E-2</v>
      </c>
      <c r="AC347">
        <v>0.74180000000000001</v>
      </c>
      <c r="AD347">
        <v>0.4</v>
      </c>
      <c r="AE347">
        <v>0.93520000000000003</v>
      </c>
      <c r="AF347">
        <v>0.6794</v>
      </c>
      <c r="AG347">
        <v>0.67430000000000001</v>
      </c>
      <c r="AH347">
        <v>1.5347999999999999</v>
      </c>
      <c r="AI347">
        <v>0.65369999999999995</v>
      </c>
      <c r="AJ347">
        <v>1.1131</v>
      </c>
      <c r="AK347" t="str">
        <f>VLOOKUP(D347,Ref!$C$2:$D$56,2,FALSE)&amp;"_"&amp;E347&amp;RIGHT(B347,4)</f>
        <v>CA_Santa Barbara0011</v>
      </c>
    </row>
    <row r="348" spans="1:37" x14ac:dyDescent="0.25">
      <c r="A348" t="s">
        <v>216</v>
      </c>
      <c r="B348">
        <v>60831008</v>
      </c>
      <c r="C348" t="s">
        <v>37</v>
      </c>
      <c r="D348" t="s">
        <v>50</v>
      </c>
      <c r="E348" t="s">
        <v>79</v>
      </c>
      <c r="F348">
        <v>34.949167000000003</v>
      </c>
      <c r="G348">
        <v>-120.436667</v>
      </c>
      <c r="H348">
        <v>79023</v>
      </c>
      <c r="I348">
        <v>14.6</v>
      </c>
      <c r="J348">
        <v>11.4</v>
      </c>
      <c r="K348">
        <v>0.5</v>
      </c>
      <c r="L348">
        <v>1.6415554999999999</v>
      </c>
      <c r="M348">
        <v>0.6227876</v>
      </c>
      <c r="N348">
        <v>1.1886884</v>
      </c>
      <c r="O348">
        <v>6.0094460999999999</v>
      </c>
      <c r="P348">
        <v>2.2286551000000001</v>
      </c>
      <c r="Q348">
        <v>1.2789737999999999</v>
      </c>
      <c r="R348">
        <v>0.88794099999999998</v>
      </c>
      <c r="S348">
        <v>0.2419529</v>
      </c>
      <c r="T348">
        <v>0.5</v>
      </c>
      <c r="U348">
        <v>0.85504150000000001</v>
      </c>
      <c r="V348">
        <v>0.42298999999999998</v>
      </c>
      <c r="W348">
        <v>1.3540064000000001</v>
      </c>
      <c r="X348">
        <v>3.2707590999999998</v>
      </c>
      <c r="Y348">
        <v>1.2569203</v>
      </c>
      <c r="Z348">
        <v>3.0589550000000001</v>
      </c>
      <c r="AA348">
        <v>0.66414390000000001</v>
      </c>
      <c r="AB348">
        <v>9.45521E-2</v>
      </c>
      <c r="AC348">
        <v>0.52090000000000003</v>
      </c>
      <c r="AD348">
        <v>0.67920000000000003</v>
      </c>
      <c r="AE348">
        <v>1.1391</v>
      </c>
      <c r="AF348">
        <v>0.54430000000000001</v>
      </c>
      <c r="AG348">
        <v>0.56399999999999995</v>
      </c>
      <c r="AH348">
        <v>2.3917000000000002</v>
      </c>
      <c r="AI348">
        <v>0.748</v>
      </c>
      <c r="AJ348">
        <v>0.39079999999999998</v>
      </c>
      <c r="AK348" t="str">
        <f>VLOOKUP(D348,Ref!$C$2:$D$56,2,FALSE)&amp;"_"&amp;E348&amp;RIGHT(B348,4)</f>
        <v>CA_Santa Barbara1008</v>
      </c>
    </row>
    <row r="349" spans="1:37" x14ac:dyDescent="0.25">
      <c r="A349" t="s">
        <v>216</v>
      </c>
      <c r="B349">
        <v>60850002</v>
      </c>
      <c r="C349" t="s">
        <v>37</v>
      </c>
      <c r="D349" t="s">
        <v>50</v>
      </c>
      <c r="E349" t="s">
        <v>80</v>
      </c>
      <c r="F349">
        <v>37</v>
      </c>
      <c r="G349">
        <v>-121.574444</v>
      </c>
      <c r="H349">
        <v>99020</v>
      </c>
      <c r="I349">
        <v>23.7</v>
      </c>
      <c r="J349">
        <v>20.100000000000001</v>
      </c>
      <c r="K349">
        <v>0.5</v>
      </c>
      <c r="L349">
        <v>0.84939640000000005</v>
      </c>
      <c r="M349">
        <v>1.9836429</v>
      </c>
      <c r="N349">
        <v>2.4649576999999998</v>
      </c>
      <c r="O349">
        <v>8.2232617999999995</v>
      </c>
      <c r="P349">
        <v>1.6043993999999999</v>
      </c>
      <c r="Q349">
        <v>6.4963188000000001</v>
      </c>
      <c r="R349">
        <v>1.3290335</v>
      </c>
      <c r="S349">
        <v>0.24898989999999999</v>
      </c>
      <c r="T349">
        <v>0.5</v>
      </c>
      <c r="U349">
        <v>0.67447579999999996</v>
      </c>
      <c r="V349">
        <v>1.4683581999999999</v>
      </c>
      <c r="W349">
        <v>2.108196</v>
      </c>
      <c r="X349">
        <v>7.1426530000000001</v>
      </c>
      <c r="Y349">
        <v>1.3325682000000001</v>
      </c>
      <c r="Z349">
        <v>5.5801581999999996</v>
      </c>
      <c r="AA349">
        <v>1.1336534</v>
      </c>
      <c r="AB349">
        <v>0.1998017</v>
      </c>
      <c r="AC349">
        <v>0.79410000000000003</v>
      </c>
      <c r="AD349">
        <v>0.74019999999999997</v>
      </c>
      <c r="AE349">
        <v>0.85529999999999995</v>
      </c>
      <c r="AF349">
        <v>0.86860000000000004</v>
      </c>
      <c r="AG349">
        <v>0.8306</v>
      </c>
      <c r="AH349">
        <v>0.85899999999999999</v>
      </c>
      <c r="AI349">
        <v>0.85299999999999998</v>
      </c>
      <c r="AJ349">
        <v>0.8024</v>
      </c>
      <c r="AK349" t="str">
        <f>VLOOKUP(D349,Ref!$C$2:$D$56,2,FALSE)&amp;"_"&amp;E349&amp;RIGHT(B349,4)</f>
        <v>CA_Santa Clara0002</v>
      </c>
    </row>
    <row r="350" spans="1:37" x14ac:dyDescent="0.25">
      <c r="A350" t="s">
        <v>216</v>
      </c>
      <c r="B350">
        <v>60850005</v>
      </c>
      <c r="C350" t="s">
        <v>37</v>
      </c>
      <c r="D350" t="s">
        <v>50</v>
      </c>
      <c r="E350" t="s">
        <v>80</v>
      </c>
      <c r="F350">
        <v>37.348497000000002</v>
      </c>
      <c r="G350">
        <v>-121.894898</v>
      </c>
      <c r="H350">
        <v>103018</v>
      </c>
      <c r="I350">
        <v>37.200000000000003</v>
      </c>
      <c r="J350">
        <v>36.799999999999997</v>
      </c>
      <c r="K350">
        <v>0.5</v>
      </c>
      <c r="L350">
        <v>0.97963520000000004</v>
      </c>
      <c r="M350">
        <v>2.9145701000000002</v>
      </c>
      <c r="N350">
        <v>3.150048</v>
      </c>
      <c r="O350">
        <v>17.3904724</v>
      </c>
      <c r="P350">
        <v>1.9951331999999999</v>
      </c>
      <c r="Q350">
        <v>8.3164376999999998</v>
      </c>
      <c r="R350">
        <v>1.6871119000000001</v>
      </c>
      <c r="S350">
        <v>0.26659359999999999</v>
      </c>
      <c r="T350">
        <v>0.5</v>
      </c>
      <c r="U350">
        <v>0.98636590000000002</v>
      </c>
      <c r="V350">
        <v>2.8978421999999999</v>
      </c>
      <c r="W350">
        <v>3.3262643999999999</v>
      </c>
      <c r="X350">
        <v>16.2560349</v>
      </c>
      <c r="Y350">
        <v>2.0960000000000001</v>
      </c>
      <c r="Z350">
        <v>8.7734155999999999</v>
      </c>
      <c r="AA350">
        <v>1.7753669999999999</v>
      </c>
      <c r="AB350">
        <v>0.26063510000000001</v>
      </c>
      <c r="AC350">
        <v>1.0068999999999999</v>
      </c>
      <c r="AD350">
        <v>0.99429999999999996</v>
      </c>
      <c r="AE350">
        <v>1.0559000000000001</v>
      </c>
      <c r="AF350">
        <v>0.93479999999999996</v>
      </c>
      <c r="AG350">
        <v>1.0506</v>
      </c>
      <c r="AH350">
        <v>1.0548999999999999</v>
      </c>
      <c r="AI350">
        <v>1.0523</v>
      </c>
      <c r="AJ350">
        <v>0.97760000000000002</v>
      </c>
      <c r="AK350" t="str">
        <f>VLOOKUP(D350,Ref!$C$2:$D$56,2,FALSE)&amp;"_"&amp;E350&amp;RIGHT(B350,4)</f>
        <v>CA_Santa Clara0005</v>
      </c>
    </row>
    <row r="351" spans="1:37" x14ac:dyDescent="0.25">
      <c r="A351" t="s">
        <v>216</v>
      </c>
      <c r="B351">
        <v>60870007</v>
      </c>
      <c r="C351" t="s">
        <v>37</v>
      </c>
      <c r="D351" t="s">
        <v>50</v>
      </c>
      <c r="E351" t="s">
        <v>44</v>
      </c>
      <c r="F351">
        <v>36.984000000000002</v>
      </c>
      <c r="G351">
        <v>-121.9883</v>
      </c>
      <c r="H351">
        <v>100017</v>
      </c>
      <c r="I351">
        <v>13.1</v>
      </c>
      <c r="J351">
        <v>11.9</v>
      </c>
      <c r="K351">
        <v>0.5</v>
      </c>
      <c r="L351">
        <v>0.4966468</v>
      </c>
      <c r="M351">
        <v>0.78104960000000001</v>
      </c>
      <c r="N351">
        <v>0.79090950000000004</v>
      </c>
      <c r="O351">
        <v>6.9587840999999999</v>
      </c>
      <c r="P351">
        <v>1.3682464000000001</v>
      </c>
      <c r="Q351">
        <v>1.1192689</v>
      </c>
      <c r="R351">
        <v>0.605074</v>
      </c>
      <c r="S351">
        <v>0.50224199999999997</v>
      </c>
      <c r="T351">
        <v>0.5</v>
      </c>
      <c r="U351">
        <v>0.28803770000000001</v>
      </c>
      <c r="V351">
        <v>0.71385240000000005</v>
      </c>
      <c r="W351">
        <v>0.7132117</v>
      </c>
      <c r="X351">
        <v>6.9115887000000003</v>
      </c>
      <c r="Y351">
        <v>0.53359219999999996</v>
      </c>
      <c r="Z351">
        <v>1.7978326</v>
      </c>
      <c r="AA351">
        <v>0.37592370000000003</v>
      </c>
      <c r="AB351">
        <v>8.3502000000000007E-2</v>
      </c>
      <c r="AC351">
        <v>0.57999999999999996</v>
      </c>
      <c r="AD351">
        <v>0.91400000000000003</v>
      </c>
      <c r="AE351">
        <v>0.90180000000000005</v>
      </c>
      <c r="AF351">
        <v>0.99319999999999997</v>
      </c>
      <c r="AG351">
        <v>0.39</v>
      </c>
      <c r="AH351">
        <v>1.6063000000000001</v>
      </c>
      <c r="AI351">
        <v>0.62129999999999996</v>
      </c>
      <c r="AJ351">
        <v>0.1663</v>
      </c>
      <c r="AK351" t="str">
        <f>VLOOKUP(D351,Ref!$C$2:$D$56,2,FALSE)&amp;"_"&amp;E351&amp;RIGHT(B351,4)</f>
        <v>CA_Santa Cruz0007</v>
      </c>
    </row>
    <row r="352" spans="1:37" x14ac:dyDescent="0.25">
      <c r="A352" t="s">
        <v>216</v>
      </c>
      <c r="B352">
        <v>60890004</v>
      </c>
      <c r="C352" t="s">
        <v>37</v>
      </c>
      <c r="D352" t="s">
        <v>50</v>
      </c>
      <c r="E352" t="s">
        <v>81</v>
      </c>
      <c r="F352">
        <v>40.549722000000003</v>
      </c>
      <c r="G352">
        <v>-122.379167</v>
      </c>
      <c r="H352">
        <v>132023</v>
      </c>
      <c r="I352">
        <v>21.1</v>
      </c>
      <c r="J352">
        <v>16.600000000000001</v>
      </c>
      <c r="K352">
        <v>0.5</v>
      </c>
      <c r="L352">
        <v>1.2709634000000001</v>
      </c>
      <c r="M352">
        <v>1.0863543</v>
      </c>
      <c r="N352">
        <v>0.35280280000000003</v>
      </c>
      <c r="O352">
        <v>16.506666200000002</v>
      </c>
      <c r="P352">
        <v>0.96281519999999998</v>
      </c>
      <c r="Q352">
        <v>9.5816899999999997E-2</v>
      </c>
      <c r="R352">
        <v>0.32737379999999999</v>
      </c>
      <c r="S352">
        <v>3.0539500000000001E-2</v>
      </c>
      <c r="T352">
        <v>0.5</v>
      </c>
      <c r="U352">
        <v>0.87985380000000002</v>
      </c>
      <c r="V352">
        <v>0.77008069999999995</v>
      </c>
      <c r="W352">
        <v>0.29682340000000002</v>
      </c>
      <c r="X352">
        <v>12.9319782</v>
      </c>
      <c r="Y352">
        <v>0.76837529999999998</v>
      </c>
      <c r="Z352">
        <v>0.2018549</v>
      </c>
      <c r="AA352">
        <v>0.23216529999999999</v>
      </c>
      <c r="AB352">
        <v>5.6594100000000001E-2</v>
      </c>
      <c r="AC352">
        <v>0.69230000000000003</v>
      </c>
      <c r="AD352">
        <v>0.70889999999999997</v>
      </c>
      <c r="AE352">
        <v>0.84130000000000005</v>
      </c>
      <c r="AF352">
        <v>0.78339999999999999</v>
      </c>
      <c r="AG352">
        <v>0.79810000000000003</v>
      </c>
      <c r="AH352">
        <v>2.1067</v>
      </c>
      <c r="AI352">
        <v>0.70920000000000005</v>
      </c>
      <c r="AJ352">
        <v>1.8531</v>
      </c>
      <c r="AK352" t="str">
        <f>VLOOKUP(D352,Ref!$C$2:$D$56,2,FALSE)&amp;"_"&amp;E352&amp;RIGHT(B352,4)</f>
        <v>CA_Shasta0004</v>
      </c>
    </row>
    <row r="353" spans="1:37" x14ac:dyDescent="0.25">
      <c r="A353" t="s">
        <v>216</v>
      </c>
      <c r="B353">
        <v>60950004</v>
      </c>
      <c r="C353" t="s">
        <v>37</v>
      </c>
      <c r="D353" t="s">
        <v>50</v>
      </c>
      <c r="E353" t="s">
        <v>82</v>
      </c>
      <c r="F353">
        <v>38.102699999999999</v>
      </c>
      <c r="G353">
        <v>-122.23820000000001</v>
      </c>
      <c r="H353">
        <v>110018</v>
      </c>
      <c r="I353">
        <v>37.9</v>
      </c>
      <c r="J353">
        <v>37.6</v>
      </c>
      <c r="K353">
        <v>0.5</v>
      </c>
      <c r="L353">
        <v>0.64440960000000003</v>
      </c>
      <c r="M353">
        <v>1.4813067</v>
      </c>
      <c r="N353">
        <v>2.7075841</v>
      </c>
      <c r="O353">
        <v>21.8542004</v>
      </c>
      <c r="P353">
        <v>1.6963024</v>
      </c>
      <c r="Q353">
        <v>7.1947846000000002</v>
      </c>
      <c r="R353">
        <v>1.4618015</v>
      </c>
      <c r="S353">
        <v>0.42627510000000002</v>
      </c>
      <c r="T353">
        <v>0.5</v>
      </c>
      <c r="U353">
        <v>0.65440500000000001</v>
      </c>
      <c r="V353">
        <v>1.4577298999999999</v>
      </c>
      <c r="W353">
        <v>2.9662068000000001</v>
      </c>
      <c r="X353">
        <v>20.229867899999999</v>
      </c>
      <c r="Y353">
        <v>1.8643432</v>
      </c>
      <c r="Z353">
        <v>7.8602409</v>
      </c>
      <c r="AA353">
        <v>1.5952850999999999</v>
      </c>
      <c r="AB353">
        <v>0.50063489999999999</v>
      </c>
      <c r="AC353">
        <v>1.0155000000000001</v>
      </c>
      <c r="AD353">
        <v>0.98409999999999997</v>
      </c>
      <c r="AE353">
        <v>1.0954999999999999</v>
      </c>
      <c r="AF353">
        <v>0.92569999999999997</v>
      </c>
      <c r="AG353">
        <v>1.0991</v>
      </c>
      <c r="AH353">
        <v>1.0925</v>
      </c>
      <c r="AI353">
        <v>1.0912999999999999</v>
      </c>
      <c r="AJ353">
        <v>1.1744000000000001</v>
      </c>
      <c r="AK353" t="str">
        <f>VLOOKUP(D353,Ref!$C$2:$D$56,2,FALSE)&amp;"_"&amp;E353&amp;RIGHT(B353,4)</f>
        <v>CA_Solano0004</v>
      </c>
    </row>
    <row r="354" spans="1:37" x14ac:dyDescent="0.25">
      <c r="A354" t="s">
        <v>216</v>
      </c>
      <c r="B354">
        <v>60970003</v>
      </c>
      <c r="C354" t="s">
        <v>37</v>
      </c>
      <c r="D354" t="s">
        <v>50</v>
      </c>
      <c r="E354" t="s">
        <v>83</v>
      </c>
      <c r="F354">
        <v>38.4435</v>
      </c>
      <c r="G354">
        <v>-122.71</v>
      </c>
      <c r="H354">
        <v>114015</v>
      </c>
      <c r="I354">
        <v>28.5</v>
      </c>
      <c r="J354">
        <v>27.8</v>
      </c>
      <c r="K354">
        <v>0.5</v>
      </c>
      <c r="L354">
        <v>0.44849689999999998</v>
      </c>
      <c r="M354">
        <v>0.81023559999999994</v>
      </c>
      <c r="N354">
        <v>1.8405737</v>
      </c>
      <c r="O354">
        <v>17.4692078</v>
      </c>
      <c r="P354">
        <v>1.7770866999999999</v>
      </c>
      <c r="Q354">
        <v>4.1181326</v>
      </c>
      <c r="R354">
        <v>0.91598769999999996</v>
      </c>
      <c r="S354">
        <v>0.65361369999999996</v>
      </c>
      <c r="T354">
        <v>0.5</v>
      </c>
      <c r="U354">
        <v>0.43203269999999999</v>
      </c>
      <c r="V354">
        <v>0.8149575</v>
      </c>
      <c r="W354">
        <v>1.4931793</v>
      </c>
      <c r="X354">
        <v>18.6254463</v>
      </c>
      <c r="Y354">
        <v>1.5713292000000001</v>
      </c>
      <c r="Z354">
        <v>3.1880492999999999</v>
      </c>
      <c r="AA354">
        <v>0.73557539999999999</v>
      </c>
      <c r="AB354">
        <v>0.45491609999999999</v>
      </c>
      <c r="AC354">
        <v>0.96330000000000005</v>
      </c>
      <c r="AD354">
        <v>1.0058</v>
      </c>
      <c r="AE354">
        <v>0.81130000000000002</v>
      </c>
      <c r="AF354">
        <v>1.0662</v>
      </c>
      <c r="AG354">
        <v>0.88419999999999999</v>
      </c>
      <c r="AH354">
        <v>0.77410000000000001</v>
      </c>
      <c r="AI354">
        <v>0.80300000000000005</v>
      </c>
      <c r="AJ354">
        <v>0.69599999999999995</v>
      </c>
      <c r="AK354" t="str">
        <f>VLOOKUP(D354,Ref!$C$2:$D$56,2,FALSE)&amp;"_"&amp;E354&amp;RIGHT(B354,4)</f>
        <v>CA_Sonoma0003</v>
      </c>
    </row>
    <row r="355" spans="1:37" x14ac:dyDescent="0.25">
      <c r="A355" t="s">
        <v>216</v>
      </c>
      <c r="B355">
        <v>60990005</v>
      </c>
      <c r="C355" t="s">
        <v>37</v>
      </c>
      <c r="D355" t="s">
        <v>50</v>
      </c>
      <c r="E355" t="s">
        <v>84</v>
      </c>
      <c r="F355">
        <v>37.641666999999998</v>
      </c>
      <c r="G355">
        <v>-120.993611</v>
      </c>
      <c r="H355">
        <v>104025</v>
      </c>
      <c r="I355">
        <v>52.9</v>
      </c>
      <c r="J355">
        <v>50.8</v>
      </c>
      <c r="K355">
        <v>0.5</v>
      </c>
      <c r="L355">
        <v>1.6479429999999999</v>
      </c>
      <c r="M355">
        <v>2.4239218</v>
      </c>
      <c r="N355">
        <v>4.6247252999999997</v>
      </c>
      <c r="O355">
        <v>25.438184700000001</v>
      </c>
      <c r="P355">
        <v>3.4179542000000001</v>
      </c>
      <c r="Q355">
        <v>11.548492400000001</v>
      </c>
      <c r="R355">
        <v>2.9483263000000002</v>
      </c>
      <c r="S355">
        <v>0.38378299999999999</v>
      </c>
      <c r="T355">
        <v>0.5</v>
      </c>
      <c r="U355">
        <v>0.97676039999999997</v>
      </c>
      <c r="V355">
        <v>2.1523449000000001</v>
      </c>
      <c r="W355">
        <v>5.6476040000000003</v>
      </c>
      <c r="X355">
        <v>18.942850100000001</v>
      </c>
      <c r="Y355">
        <v>2.0710256</v>
      </c>
      <c r="Z355">
        <v>16.843828200000001</v>
      </c>
      <c r="AA355">
        <v>3.2865055000000001</v>
      </c>
      <c r="AB355">
        <v>0.42271760000000003</v>
      </c>
      <c r="AC355">
        <v>0.5927</v>
      </c>
      <c r="AD355">
        <v>0.88800000000000001</v>
      </c>
      <c r="AE355">
        <v>1.2212000000000001</v>
      </c>
      <c r="AF355">
        <v>0.74470000000000003</v>
      </c>
      <c r="AG355">
        <v>0.60589999999999999</v>
      </c>
      <c r="AH355">
        <v>1.4584999999999999</v>
      </c>
      <c r="AI355">
        <v>1.1147</v>
      </c>
      <c r="AJ355">
        <v>1.1013999999999999</v>
      </c>
      <c r="AK355" t="str">
        <f>VLOOKUP(D355,Ref!$C$2:$D$56,2,FALSE)&amp;"_"&amp;E355&amp;RIGHT(B355,4)</f>
        <v>CA_Stanislaus0005</v>
      </c>
    </row>
    <row r="356" spans="1:37" x14ac:dyDescent="0.25">
      <c r="A356" t="s">
        <v>216</v>
      </c>
      <c r="B356">
        <v>60990006</v>
      </c>
      <c r="C356" t="s">
        <v>37</v>
      </c>
      <c r="D356" t="s">
        <v>50</v>
      </c>
      <c r="E356" t="s">
        <v>84</v>
      </c>
      <c r="F356">
        <v>37.488332999999997</v>
      </c>
      <c r="G356">
        <v>-120.83583299999999</v>
      </c>
      <c r="H356">
        <v>102026</v>
      </c>
      <c r="I356">
        <v>54.6</v>
      </c>
      <c r="J356">
        <v>53.1</v>
      </c>
      <c r="K356">
        <v>0.5</v>
      </c>
      <c r="L356">
        <v>0.94537090000000001</v>
      </c>
      <c r="M356">
        <v>2.2473478</v>
      </c>
      <c r="N356">
        <v>5.1198335000000004</v>
      </c>
      <c r="O356">
        <v>25.1562786</v>
      </c>
      <c r="P356">
        <v>1.8427175</v>
      </c>
      <c r="Q356">
        <v>15.3552532</v>
      </c>
      <c r="R356">
        <v>2.9979463000000002</v>
      </c>
      <c r="S356">
        <v>0.50191370000000002</v>
      </c>
      <c r="T356">
        <v>0.5</v>
      </c>
      <c r="U356">
        <v>0.92457259999999997</v>
      </c>
      <c r="V356">
        <v>2.1192491000000002</v>
      </c>
      <c r="W356">
        <v>5.0763892999999998</v>
      </c>
      <c r="X356">
        <v>23.966386799999999</v>
      </c>
      <c r="Y356">
        <v>1.8124969</v>
      </c>
      <c r="Z356">
        <v>15.2431602</v>
      </c>
      <c r="AA356">
        <v>2.9747756000000001</v>
      </c>
      <c r="AB356">
        <v>0.50191370000000002</v>
      </c>
      <c r="AC356">
        <v>0.97799999999999998</v>
      </c>
      <c r="AD356">
        <v>0.94299999999999995</v>
      </c>
      <c r="AE356">
        <v>0.99150000000000005</v>
      </c>
      <c r="AF356">
        <v>0.95269999999999999</v>
      </c>
      <c r="AG356">
        <v>0.98360000000000003</v>
      </c>
      <c r="AH356">
        <v>0.99270000000000003</v>
      </c>
      <c r="AI356">
        <v>0.99229999999999996</v>
      </c>
      <c r="AJ356">
        <v>1</v>
      </c>
      <c r="AK356" t="str">
        <f>VLOOKUP(D356,Ref!$C$2:$D$56,2,FALSE)&amp;"_"&amp;E356&amp;RIGHT(B356,4)</f>
        <v>CA_Stanislaus0006</v>
      </c>
    </row>
    <row r="357" spans="1:37" x14ac:dyDescent="0.25">
      <c r="A357" t="s">
        <v>216</v>
      </c>
      <c r="B357">
        <v>61010003</v>
      </c>
      <c r="C357" t="s">
        <v>37</v>
      </c>
      <c r="D357" t="s">
        <v>50</v>
      </c>
      <c r="E357" t="s">
        <v>85</v>
      </c>
      <c r="F357">
        <v>39.138888999999999</v>
      </c>
      <c r="G357">
        <v>-121.61750000000001</v>
      </c>
      <c r="H357">
        <v>118025</v>
      </c>
      <c r="I357">
        <v>41.6</v>
      </c>
      <c r="J357">
        <v>28.3</v>
      </c>
      <c r="K357">
        <v>0.5</v>
      </c>
      <c r="L357">
        <v>0.6824306</v>
      </c>
      <c r="M357">
        <v>2.6755426</v>
      </c>
      <c r="N357">
        <v>2.8702923999999999</v>
      </c>
      <c r="O357">
        <v>23.418592499999999</v>
      </c>
      <c r="P357">
        <v>1.2029155</v>
      </c>
      <c r="Q357">
        <v>8.3504819999999995</v>
      </c>
      <c r="R357">
        <v>1.6393441</v>
      </c>
      <c r="S357">
        <v>0.31595820000000002</v>
      </c>
      <c r="T357">
        <v>0.5</v>
      </c>
      <c r="U357">
        <v>0.51266239999999996</v>
      </c>
      <c r="V357">
        <v>1.5984467</v>
      </c>
      <c r="W357">
        <v>2.0668817000000002</v>
      </c>
      <c r="X357">
        <v>15.4886169</v>
      </c>
      <c r="Y357">
        <v>0.93387750000000003</v>
      </c>
      <c r="Z357">
        <v>5.9270091000000003</v>
      </c>
      <c r="AA357">
        <v>1.1688409</v>
      </c>
      <c r="AB357">
        <v>0.20313249999999999</v>
      </c>
      <c r="AC357">
        <v>0.75119999999999998</v>
      </c>
      <c r="AD357">
        <v>0.59740000000000004</v>
      </c>
      <c r="AE357">
        <v>0.72009999999999996</v>
      </c>
      <c r="AF357">
        <v>0.66139999999999999</v>
      </c>
      <c r="AG357">
        <v>0.77629999999999999</v>
      </c>
      <c r="AH357">
        <v>0.70979999999999999</v>
      </c>
      <c r="AI357">
        <v>0.71299999999999997</v>
      </c>
      <c r="AJ357">
        <v>0.64290000000000003</v>
      </c>
      <c r="AK357" t="str">
        <f>VLOOKUP(D357,Ref!$C$2:$D$56,2,FALSE)&amp;"_"&amp;E357&amp;RIGHT(B357,4)</f>
        <v>CA_Sutter0003</v>
      </c>
    </row>
    <row r="358" spans="1:37" x14ac:dyDescent="0.25">
      <c r="A358" t="s">
        <v>216</v>
      </c>
      <c r="B358">
        <v>61072002</v>
      </c>
      <c r="C358" t="s">
        <v>37</v>
      </c>
      <c r="D358" t="s">
        <v>50</v>
      </c>
      <c r="E358" t="s">
        <v>86</v>
      </c>
      <c r="F358">
        <v>36.332222000000002</v>
      </c>
      <c r="G358">
        <v>-119.290278</v>
      </c>
      <c r="H358">
        <v>89034</v>
      </c>
      <c r="I358">
        <v>55.5</v>
      </c>
      <c r="J358">
        <v>52.4</v>
      </c>
      <c r="K358">
        <v>0.5</v>
      </c>
      <c r="L358">
        <v>0.91448269999999998</v>
      </c>
      <c r="M358">
        <v>1.8006173000000001</v>
      </c>
      <c r="N358">
        <v>6.7211040999999998</v>
      </c>
      <c r="O358">
        <v>18.501379</v>
      </c>
      <c r="P358">
        <v>2.3596389000000002</v>
      </c>
      <c r="Q358">
        <v>20.419818899999999</v>
      </c>
      <c r="R358">
        <v>3.9810064000000001</v>
      </c>
      <c r="S358">
        <v>0.33528770000000002</v>
      </c>
      <c r="T358">
        <v>0.5</v>
      </c>
      <c r="U358">
        <v>1.0921531</v>
      </c>
      <c r="V358">
        <v>1.5868433</v>
      </c>
      <c r="W358">
        <v>6.7081308000000002</v>
      </c>
      <c r="X358">
        <v>15.045058300000001</v>
      </c>
      <c r="Y358">
        <v>1.8604963000000001</v>
      </c>
      <c r="Z358">
        <v>21.1773338</v>
      </c>
      <c r="AA358">
        <v>4.0893911999999997</v>
      </c>
      <c r="AB358">
        <v>0.34457369999999998</v>
      </c>
      <c r="AC358">
        <v>1.1942999999999999</v>
      </c>
      <c r="AD358">
        <v>0.88129999999999997</v>
      </c>
      <c r="AE358">
        <v>0.99809999999999999</v>
      </c>
      <c r="AF358">
        <v>0.81320000000000003</v>
      </c>
      <c r="AG358">
        <v>0.78849999999999998</v>
      </c>
      <c r="AH358">
        <v>1.0370999999999999</v>
      </c>
      <c r="AI358">
        <v>1.0271999999999999</v>
      </c>
      <c r="AJ358">
        <v>1.0277000000000001</v>
      </c>
      <c r="AK358" t="str">
        <f>VLOOKUP(D358,Ref!$C$2:$D$56,2,FALSE)&amp;"_"&amp;E358&amp;RIGHT(B358,4)</f>
        <v>CA_Tulare2002</v>
      </c>
    </row>
    <row r="359" spans="1:37" x14ac:dyDescent="0.25">
      <c r="A359" t="s">
        <v>216</v>
      </c>
      <c r="B359">
        <v>61110007</v>
      </c>
      <c r="C359" t="s">
        <v>37</v>
      </c>
      <c r="D359" t="s">
        <v>50</v>
      </c>
      <c r="E359" t="s">
        <v>87</v>
      </c>
      <c r="F359">
        <v>34.21</v>
      </c>
      <c r="G359">
        <v>-118.869444</v>
      </c>
      <c r="H359">
        <v>69033</v>
      </c>
      <c r="I359">
        <v>22</v>
      </c>
      <c r="J359">
        <v>20.8</v>
      </c>
      <c r="K359">
        <v>0.5</v>
      </c>
      <c r="L359">
        <v>0.74354880000000001</v>
      </c>
      <c r="M359">
        <v>1.5123068</v>
      </c>
      <c r="N359">
        <v>2.7314059999999998</v>
      </c>
      <c r="O359">
        <v>6.4054570000000002</v>
      </c>
      <c r="P359">
        <v>3.1936626000000001</v>
      </c>
      <c r="Q359">
        <v>5.4530786999999998</v>
      </c>
      <c r="R359">
        <v>1.4065344</v>
      </c>
      <c r="S359">
        <v>0.1428944</v>
      </c>
      <c r="T359">
        <v>0.5</v>
      </c>
      <c r="U359">
        <v>0.80172169999999998</v>
      </c>
      <c r="V359">
        <v>1.0513352</v>
      </c>
      <c r="W359">
        <v>2.6308088000000001</v>
      </c>
      <c r="X359">
        <v>5.6479225</v>
      </c>
      <c r="Y359">
        <v>4.0111637</v>
      </c>
      <c r="Z359">
        <v>4.3960042000000001</v>
      </c>
      <c r="AA359">
        <v>1.5802434999999999</v>
      </c>
      <c r="AB359">
        <v>0.25976100000000002</v>
      </c>
      <c r="AC359">
        <v>1.0782</v>
      </c>
      <c r="AD359">
        <v>0.69520000000000004</v>
      </c>
      <c r="AE359">
        <v>0.96319999999999995</v>
      </c>
      <c r="AF359">
        <v>0.88170000000000004</v>
      </c>
      <c r="AG359">
        <v>1.256</v>
      </c>
      <c r="AH359">
        <v>0.80620000000000003</v>
      </c>
      <c r="AI359">
        <v>1.1234999999999999</v>
      </c>
      <c r="AJ359">
        <v>1.8179000000000001</v>
      </c>
      <c r="AK359" t="str">
        <f>VLOOKUP(D359,Ref!$C$2:$D$56,2,FALSE)&amp;"_"&amp;E359&amp;RIGHT(B359,4)</f>
        <v>CA_Ventura0007</v>
      </c>
    </row>
    <row r="360" spans="1:37" x14ac:dyDescent="0.25">
      <c r="A360" t="s">
        <v>216</v>
      </c>
      <c r="B360">
        <v>61110009</v>
      </c>
      <c r="C360" t="s">
        <v>37</v>
      </c>
      <c r="D360" t="s">
        <v>50</v>
      </c>
      <c r="E360" t="s">
        <v>87</v>
      </c>
      <c r="F360">
        <v>34.404611000000003</v>
      </c>
      <c r="G360">
        <v>-118.81</v>
      </c>
      <c r="H360">
        <v>71034</v>
      </c>
      <c r="I360">
        <v>18.899999999999999</v>
      </c>
      <c r="J360">
        <v>17.600000000000001</v>
      </c>
      <c r="K360">
        <v>0.5</v>
      </c>
      <c r="L360">
        <v>0.75344789999999995</v>
      </c>
      <c r="M360">
        <v>0.62810719999999998</v>
      </c>
      <c r="N360">
        <v>1.9130263000000001</v>
      </c>
      <c r="O360">
        <v>7.8908075999999996</v>
      </c>
      <c r="P360">
        <v>4.3272157</v>
      </c>
      <c r="Q360">
        <v>1.4148927</v>
      </c>
      <c r="R360">
        <v>1.3410888999999999</v>
      </c>
      <c r="S360">
        <v>0.2203012</v>
      </c>
      <c r="T360">
        <v>0.5</v>
      </c>
      <c r="U360">
        <v>0.70249019999999995</v>
      </c>
      <c r="V360">
        <v>0.87259359999999997</v>
      </c>
      <c r="W360">
        <v>2.5343146000000001</v>
      </c>
      <c r="X360">
        <v>3.8063235</v>
      </c>
      <c r="Y360">
        <v>3.2809159999999999</v>
      </c>
      <c r="Z360">
        <v>4.5118384000000002</v>
      </c>
      <c r="AA360">
        <v>1.2877034000000001</v>
      </c>
      <c r="AB360">
        <v>0.13634379999999999</v>
      </c>
      <c r="AC360">
        <v>0.93240000000000001</v>
      </c>
      <c r="AD360">
        <v>1.3892</v>
      </c>
      <c r="AE360">
        <v>1.3248</v>
      </c>
      <c r="AF360">
        <v>0.4824</v>
      </c>
      <c r="AG360">
        <v>0.75819999999999999</v>
      </c>
      <c r="AH360">
        <v>3.1888000000000001</v>
      </c>
      <c r="AI360">
        <v>0.96020000000000005</v>
      </c>
      <c r="AJ360">
        <v>0.61890000000000001</v>
      </c>
      <c r="AK360" t="str">
        <f>VLOOKUP(D360,Ref!$C$2:$D$56,2,FALSE)&amp;"_"&amp;E360&amp;RIGHT(B360,4)</f>
        <v>CA_Ventura0009</v>
      </c>
    </row>
    <row r="361" spans="1:37" x14ac:dyDescent="0.25">
      <c r="A361" t="s">
        <v>216</v>
      </c>
      <c r="B361">
        <v>61112002</v>
      </c>
      <c r="C361" t="s">
        <v>37</v>
      </c>
      <c r="D361" t="s">
        <v>50</v>
      </c>
      <c r="E361" t="s">
        <v>87</v>
      </c>
      <c r="F361">
        <v>34.277500000000003</v>
      </c>
      <c r="G361">
        <v>-118.68472199999999</v>
      </c>
      <c r="H361">
        <v>69034</v>
      </c>
      <c r="I361">
        <v>25.1</v>
      </c>
      <c r="J361">
        <v>23.6</v>
      </c>
      <c r="K361">
        <v>0.5</v>
      </c>
      <c r="L361">
        <v>0.65486200000000006</v>
      </c>
      <c r="M361">
        <v>1.3273790000000001</v>
      </c>
      <c r="N361">
        <v>3.0375725999999998</v>
      </c>
      <c r="O361">
        <v>8.6576489999999993</v>
      </c>
      <c r="P361">
        <v>3.9676824000000002</v>
      </c>
      <c r="Q361">
        <v>5.3541884</v>
      </c>
      <c r="R361">
        <v>1.5419358999999999</v>
      </c>
      <c r="S361">
        <v>0.14761479999999999</v>
      </c>
      <c r="T361">
        <v>0.5</v>
      </c>
      <c r="U361">
        <v>0.62852940000000002</v>
      </c>
      <c r="V361">
        <v>1.1568365</v>
      </c>
      <c r="W361">
        <v>3.0152337999999999</v>
      </c>
      <c r="X361">
        <v>7.3748636000000003</v>
      </c>
      <c r="Y361">
        <v>3.9127100000000001</v>
      </c>
      <c r="Z361">
        <v>5.3479799999999997</v>
      </c>
      <c r="AA361">
        <v>1.5259174</v>
      </c>
      <c r="AB361">
        <v>0.14752750000000001</v>
      </c>
      <c r="AC361">
        <v>0.95979999999999999</v>
      </c>
      <c r="AD361">
        <v>0.87150000000000005</v>
      </c>
      <c r="AE361">
        <v>0.99260000000000004</v>
      </c>
      <c r="AF361">
        <v>0.8518</v>
      </c>
      <c r="AG361">
        <v>0.98609999999999998</v>
      </c>
      <c r="AH361">
        <v>0.99880000000000002</v>
      </c>
      <c r="AI361">
        <v>0.98960000000000004</v>
      </c>
      <c r="AJ361">
        <v>0.99939999999999996</v>
      </c>
      <c r="AK361" t="str">
        <f>VLOOKUP(D361,Ref!$C$2:$D$56,2,FALSE)&amp;"_"&amp;E361&amp;RIGHT(B361,4)</f>
        <v>CA_Ventura2002</v>
      </c>
    </row>
    <row r="362" spans="1:37" x14ac:dyDescent="0.25">
      <c r="A362" t="s">
        <v>216</v>
      </c>
      <c r="B362">
        <v>61113001</v>
      </c>
      <c r="C362" t="s">
        <v>37</v>
      </c>
      <c r="D362" t="s">
        <v>50</v>
      </c>
      <c r="E362" t="s">
        <v>87</v>
      </c>
      <c r="F362">
        <v>34.255000000000003</v>
      </c>
      <c r="G362">
        <v>-119.1425</v>
      </c>
      <c r="H362">
        <v>70031</v>
      </c>
      <c r="I362">
        <v>21.3</v>
      </c>
      <c r="J362">
        <v>20.100000000000001</v>
      </c>
      <c r="K362">
        <v>0.5</v>
      </c>
      <c r="L362">
        <v>0.90232900000000005</v>
      </c>
      <c r="M362">
        <v>1.3856098999999999</v>
      </c>
      <c r="N362">
        <v>2.2118954999999998</v>
      </c>
      <c r="O362">
        <v>8.0132808999999998</v>
      </c>
      <c r="P362">
        <v>3.1338390999999999</v>
      </c>
      <c r="Q362">
        <v>3.8179588</v>
      </c>
      <c r="R362">
        <v>1.2164296000000001</v>
      </c>
      <c r="S362">
        <v>0.14088000000000001</v>
      </c>
      <c r="T362">
        <v>0.5</v>
      </c>
      <c r="U362">
        <v>0.79181889999999999</v>
      </c>
      <c r="V362">
        <v>1.4016515000000001</v>
      </c>
      <c r="W362">
        <v>2.2812929</v>
      </c>
      <c r="X362">
        <v>6.8118048</v>
      </c>
      <c r="Y362">
        <v>2.3824622999999998</v>
      </c>
      <c r="Z362">
        <v>4.7984438000000003</v>
      </c>
      <c r="AA362">
        <v>1.0858114000000001</v>
      </c>
      <c r="AB362">
        <v>8.1933099999999995E-2</v>
      </c>
      <c r="AC362">
        <v>0.87749999999999995</v>
      </c>
      <c r="AD362">
        <v>1.0116000000000001</v>
      </c>
      <c r="AE362">
        <v>1.0314000000000001</v>
      </c>
      <c r="AF362">
        <v>0.85009999999999997</v>
      </c>
      <c r="AG362">
        <v>0.76019999999999999</v>
      </c>
      <c r="AH362">
        <v>1.2567999999999999</v>
      </c>
      <c r="AI362">
        <v>0.89259999999999995</v>
      </c>
      <c r="AJ362">
        <v>0.58160000000000001</v>
      </c>
      <c r="AK362" t="str">
        <f>VLOOKUP(D362,Ref!$C$2:$D$56,2,FALSE)&amp;"_"&amp;E362&amp;RIGHT(B362,4)</f>
        <v>CA_Ventura3001</v>
      </c>
    </row>
    <row r="363" spans="1:37" x14ac:dyDescent="0.25">
      <c r="A363" t="s">
        <v>216</v>
      </c>
      <c r="B363">
        <v>80010006</v>
      </c>
      <c r="C363" t="s">
        <v>37</v>
      </c>
      <c r="D363" t="s">
        <v>88</v>
      </c>
      <c r="E363" t="s">
        <v>89</v>
      </c>
      <c r="F363">
        <v>39.826006999999997</v>
      </c>
      <c r="G363">
        <v>-104.937438</v>
      </c>
      <c r="H363">
        <v>103142</v>
      </c>
      <c r="I363">
        <v>27.3</v>
      </c>
      <c r="J363">
        <v>27.2</v>
      </c>
      <c r="K363">
        <v>0.5</v>
      </c>
      <c r="L363">
        <v>3.183522</v>
      </c>
      <c r="M363">
        <v>3.0830115999999999</v>
      </c>
      <c r="N363">
        <v>2.6388440000000002</v>
      </c>
      <c r="O363">
        <v>7.5983213999999997</v>
      </c>
      <c r="P363">
        <v>2.052556</v>
      </c>
      <c r="Q363">
        <v>6.4730166999999996</v>
      </c>
      <c r="R363">
        <v>1.3499570999999999</v>
      </c>
      <c r="S363">
        <v>0.476327</v>
      </c>
      <c r="T363">
        <v>0.5</v>
      </c>
      <c r="U363">
        <v>3.1743979000000002</v>
      </c>
      <c r="V363">
        <v>3.0697863000000001</v>
      </c>
      <c r="W363">
        <v>2.6305554</v>
      </c>
      <c r="X363">
        <v>7.5268458999999996</v>
      </c>
      <c r="Y363">
        <v>2.0444871999999998</v>
      </c>
      <c r="Z363">
        <v>6.4547729</v>
      </c>
      <c r="AA363">
        <v>1.3459684999999999</v>
      </c>
      <c r="AB363">
        <v>0.476327</v>
      </c>
      <c r="AC363">
        <v>0.99709999999999999</v>
      </c>
      <c r="AD363">
        <v>0.99570000000000003</v>
      </c>
      <c r="AE363">
        <v>0.99690000000000001</v>
      </c>
      <c r="AF363">
        <v>0.99060000000000004</v>
      </c>
      <c r="AG363">
        <v>0.99609999999999999</v>
      </c>
      <c r="AH363">
        <v>0.99719999999999998</v>
      </c>
      <c r="AI363">
        <v>0.997</v>
      </c>
      <c r="AJ363">
        <v>1</v>
      </c>
      <c r="AK363" t="str">
        <f>VLOOKUP(D363,Ref!$C$2:$D$56,2,FALSE)&amp;"_"&amp;E363&amp;RIGHT(B363,4)</f>
        <v>CO_Adams0006</v>
      </c>
    </row>
    <row r="364" spans="1:37" x14ac:dyDescent="0.25">
      <c r="A364" t="s">
        <v>216</v>
      </c>
      <c r="B364">
        <v>80050005</v>
      </c>
      <c r="C364" t="s">
        <v>37</v>
      </c>
      <c r="D364" t="s">
        <v>88</v>
      </c>
      <c r="E364" t="s">
        <v>90</v>
      </c>
      <c r="F364">
        <v>39.604399000000001</v>
      </c>
      <c r="G364">
        <v>-105.019526</v>
      </c>
      <c r="H364">
        <v>101142</v>
      </c>
      <c r="I364">
        <v>17.7</v>
      </c>
      <c r="J364">
        <v>17.399999999999999</v>
      </c>
      <c r="K364">
        <v>0.5</v>
      </c>
      <c r="L364">
        <v>2.2891672000000001</v>
      </c>
      <c r="M364">
        <v>1.8647676</v>
      </c>
      <c r="N364">
        <v>1.2902081000000001</v>
      </c>
      <c r="O364">
        <v>6.7967443000000003</v>
      </c>
      <c r="P364">
        <v>1.5284241000000001</v>
      </c>
      <c r="Q364">
        <v>2.5145833</v>
      </c>
      <c r="R364">
        <v>0.78767100000000001</v>
      </c>
      <c r="S364">
        <v>0.13954620000000001</v>
      </c>
      <c r="T364">
        <v>0.5</v>
      </c>
      <c r="U364">
        <v>2.2719828999999998</v>
      </c>
      <c r="V364">
        <v>1.8456235000000001</v>
      </c>
      <c r="W364">
        <v>1.2826232</v>
      </c>
      <c r="X364">
        <v>6.6060777000000002</v>
      </c>
      <c r="Y364">
        <v>1.5150614</v>
      </c>
      <c r="Z364">
        <v>2.5050058000000002</v>
      </c>
      <c r="AA364">
        <v>0.78252909999999998</v>
      </c>
      <c r="AB364">
        <v>0.13954620000000001</v>
      </c>
      <c r="AC364">
        <v>0.99250000000000005</v>
      </c>
      <c r="AD364">
        <v>0.98970000000000002</v>
      </c>
      <c r="AE364">
        <v>0.99409999999999998</v>
      </c>
      <c r="AF364">
        <v>0.97189999999999999</v>
      </c>
      <c r="AG364">
        <v>0.99129999999999996</v>
      </c>
      <c r="AH364">
        <v>0.99619999999999997</v>
      </c>
      <c r="AI364">
        <v>0.99350000000000005</v>
      </c>
      <c r="AJ364">
        <v>1</v>
      </c>
      <c r="AK364" t="str">
        <f>VLOOKUP(D364,Ref!$C$2:$D$56,2,FALSE)&amp;"_"&amp;E364&amp;RIGHT(B364,4)</f>
        <v>CO_Arapahoe0005</v>
      </c>
    </row>
    <row r="365" spans="1:37" x14ac:dyDescent="0.25">
      <c r="A365" t="s">
        <v>216</v>
      </c>
      <c r="B365">
        <v>80130003</v>
      </c>
      <c r="C365" t="s">
        <v>37</v>
      </c>
      <c r="D365" t="s">
        <v>88</v>
      </c>
      <c r="E365" t="s">
        <v>91</v>
      </c>
      <c r="F365">
        <v>40.164575999999997</v>
      </c>
      <c r="G365">
        <v>-105.10085599999999</v>
      </c>
      <c r="H365">
        <v>107142</v>
      </c>
      <c r="I365">
        <v>22.8</v>
      </c>
      <c r="J365">
        <v>22.6</v>
      </c>
      <c r="K365">
        <v>0.5</v>
      </c>
      <c r="L365">
        <v>2.0560136</v>
      </c>
      <c r="M365">
        <v>1.5509404</v>
      </c>
      <c r="N365">
        <v>2.3902747999999998</v>
      </c>
      <c r="O365">
        <v>7.2510009000000002</v>
      </c>
      <c r="P365">
        <v>1.7168398</v>
      </c>
      <c r="Q365">
        <v>6.0283055000000001</v>
      </c>
      <c r="R365">
        <v>1.2390946</v>
      </c>
      <c r="S365">
        <v>0.15642220000000001</v>
      </c>
      <c r="T365">
        <v>0.5</v>
      </c>
      <c r="U365">
        <v>2.0473713999999998</v>
      </c>
      <c r="V365">
        <v>1.5353549</v>
      </c>
      <c r="W365">
        <v>2.3837565999999999</v>
      </c>
      <c r="X365">
        <v>7.0829190999999998</v>
      </c>
      <c r="Y365">
        <v>1.7089295</v>
      </c>
      <c r="Z365">
        <v>6.0160336000000001</v>
      </c>
      <c r="AA365">
        <v>1.2362359999999999</v>
      </c>
      <c r="AB365">
        <v>0.15642220000000001</v>
      </c>
      <c r="AC365">
        <v>0.99580000000000002</v>
      </c>
      <c r="AD365">
        <v>0.99</v>
      </c>
      <c r="AE365">
        <v>0.99729999999999996</v>
      </c>
      <c r="AF365">
        <v>0.9768</v>
      </c>
      <c r="AG365">
        <v>0.99539999999999995</v>
      </c>
      <c r="AH365">
        <v>0.998</v>
      </c>
      <c r="AI365">
        <v>0.99770000000000003</v>
      </c>
      <c r="AJ365">
        <v>1</v>
      </c>
      <c r="AK365" t="str">
        <f>VLOOKUP(D365,Ref!$C$2:$D$56,2,FALSE)&amp;"_"&amp;E365&amp;RIGHT(B365,4)</f>
        <v>CO_Boulder0003</v>
      </c>
    </row>
    <row r="366" spans="1:37" x14ac:dyDescent="0.25">
      <c r="A366" t="s">
        <v>216</v>
      </c>
      <c r="B366">
        <v>80130012</v>
      </c>
      <c r="C366" t="s">
        <v>37</v>
      </c>
      <c r="D366" t="s">
        <v>88</v>
      </c>
      <c r="E366" t="s">
        <v>91</v>
      </c>
      <c r="F366">
        <v>40.021096999999997</v>
      </c>
      <c r="G366">
        <v>-105.26338200000001</v>
      </c>
      <c r="H366">
        <v>105140</v>
      </c>
      <c r="I366">
        <v>18.8</v>
      </c>
      <c r="J366">
        <v>18.5</v>
      </c>
      <c r="K366">
        <v>0.5</v>
      </c>
      <c r="L366">
        <v>2.1891644000000001</v>
      </c>
      <c r="M366">
        <v>1.4504231999999999</v>
      </c>
      <c r="N366">
        <v>2.0795355</v>
      </c>
      <c r="O366">
        <v>4.6476030000000002</v>
      </c>
      <c r="P366">
        <v>1.8395041999999999</v>
      </c>
      <c r="Q366">
        <v>4.8042401999999997</v>
      </c>
      <c r="R366">
        <v>1.1280929</v>
      </c>
      <c r="S366">
        <v>0.18365909999999999</v>
      </c>
      <c r="T366">
        <v>0.5</v>
      </c>
      <c r="U366">
        <v>1.7254411999999999</v>
      </c>
      <c r="V366">
        <v>1.6166689000000001</v>
      </c>
      <c r="W366">
        <v>2.1710848999999999</v>
      </c>
      <c r="X366">
        <v>4.2161160000000004</v>
      </c>
      <c r="Y366">
        <v>1.6392949999999999</v>
      </c>
      <c r="Z366">
        <v>5.3769058999999997</v>
      </c>
      <c r="AA366">
        <v>1.1140587</v>
      </c>
      <c r="AB366">
        <v>0.21271370000000001</v>
      </c>
      <c r="AC366">
        <v>0.78820000000000001</v>
      </c>
      <c r="AD366">
        <v>1.1146</v>
      </c>
      <c r="AE366">
        <v>1.044</v>
      </c>
      <c r="AF366">
        <v>0.90720000000000001</v>
      </c>
      <c r="AG366">
        <v>0.89119999999999999</v>
      </c>
      <c r="AH366">
        <v>1.1192</v>
      </c>
      <c r="AI366">
        <v>0.98760000000000003</v>
      </c>
      <c r="AJ366">
        <v>1.1581999999999999</v>
      </c>
      <c r="AK366" t="str">
        <f>VLOOKUP(D366,Ref!$C$2:$D$56,2,FALSE)&amp;"_"&amp;E366&amp;RIGHT(B366,4)</f>
        <v>CO_Boulder0012</v>
      </c>
    </row>
    <row r="367" spans="1:37" x14ac:dyDescent="0.25">
      <c r="A367" t="s">
        <v>216</v>
      </c>
      <c r="B367">
        <v>80310002</v>
      </c>
      <c r="C367" t="s">
        <v>37</v>
      </c>
      <c r="D367" t="s">
        <v>88</v>
      </c>
      <c r="E367" t="s">
        <v>92</v>
      </c>
      <c r="F367">
        <v>39.751184000000002</v>
      </c>
      <c r="G367">
        <v>-104.98762499999999</v>
      </c>
      <c r="H367">
        <v>103142</v>
      </c>
      <c r="I367">
        <v>22</v>
      </c>
      <c r="J367">
        <v>21.9</v>
      </c>
      <c r="K367">
        <v>0.5</v>
      </c>
      <c r="L367">
        <v>2.2035897000000002</v>
      </c>
      <c r="M367">
        <v>2.2292733</v>
      </c>
      <c r="N367">
        <v>1.7303852</v>
      </c>
      <c r="O367">
        <v>8.6053362</v>
      </c>
      <c r="P367">
        <v>1.4431503000000001</v>
      </c>
      <c r="Q367">
        <v>4.1482530000000004</v>
      </c>
      <c r="R367">
        <v>1.0120726</v>
      </c>
      <c r="S367">
        <v>0.20571590000000001</v>
      </c>
      <c r="T367">
        <v>0.5</v>
      </c>
      <c r="U367">
        <v>2.1947336000000002</v>
      </c>
      <c r="V367">
        <v>2.2183955000000002</v>
      </c>
      <c r="W367">
        <v>1.7258328000000001</v>
      </c>
      <c r="X367">
        <v>8.4756975000000008</v>
      </c>
      <c r="Y367">
        <v>1.4359926000000001</v>
      </c>
      <c r="Z367">
        <v>4.1414175000000002</v>
      </c>
      <c r="AA367">
        <v>1.0090789</v>
      </c>
      <c r="AB367">
        <v>0.20571590000000001</v>
      </c>
      <c r="AC367">
        <v>0.996</v>
      </c>
      <c r="AD367">
        <v>0.99509999999999998</v>
      </c>
      <c r="AE367">
        <v>0.99739999999999995</v>
      </c>
      <c r="AF367">
        <v>0.9849</v>
      </c>
      <c r="AG367">
        <v>0.995</v>
      </c>
      <c r="AH367">
        <v>0.99839999999999995</v>
      </c>
      <c r="AI367">
        <v>0.997</v>
      </c>
      <c r="AJ367">
        <v>1</v>
      </c>
      <c r="AK367" t="str">
        <f>VLOOKUP(D367,Ref!$C$2:$D$56,2,FALSE)&amp;"_"&amp;E367&amp;RIGHT(B367,4)</f>
        <v>CO_Denver0002</v>
      </c>
    </row>
    <row r="368" spans="1:37" x14ac:dyDescent="0.25">
      <c r="A368" t="s">
        <v>216</v>
      </c>
      <c r="B368">
        <v>80310023</v>
      </c>
      <c r="C368" t="s">
        <v>37</v>
      </c>
      <c r="D368" t="s">
        <v>88</v>
      </c>
      <c r="E368" t="s">
        <v>92</v>
      </c>
      <c r="F368">
        <v>39.781083000000002</v>
      </c>
      <c r="G368">
        <v>-104.95665</v>
      </c>
      <c r="H368">
        <v>103142</v>
      </c>
      <c r="I368">
        <v>23</v>
      </c>
      <c r="J368">
        <v>22.8</v>
      </c>
      <c r="K368">
        <v>0.5</v>
      </c>
      <c r="L368">
        <v>2.4194855999999998</v>
      </c>
      <c r="M368">
        <v>2.6351155999999998</v>
      </c>
      <c r="N368">
        <v>2.2077491</v>
      </c>
      <c r="O368">
        <v>6.5794511</v>
      </c>
      <c r="P368">
        <v>1.6520178000000001</v>
      </c>
      <c r="Q368">
        <v>5.4931412000000002</v>
      </c>
      <c r="R368">
        <v>1.1369861000000001</v>
      </c>
      <c r="S368">
        <v>0.37605339999999998</v>
      </c>
      <c r="T368">
        <v>0.5</v>
      </c>
      <c r="U368">
        <v>2.4125032000000002</v>
      </c>
      <c r="V368">
        <v>2.6240348999999998</v>
      </c>
      <c r="W368">
        <v>2.2002416</v>
      </c>
      <c r="X368">
        <v>6.5155067000000004</v>
      </c>
      <c r="Y368">
        <v>1.6448592</v>
      </c>
      <c r="Z368">
        <v>5.4764480999999998</v>
      </c>
      <c r="AA368">
        <v>1.1333671000000001</v>
      </c>
      <c r="AB368">
        <v>0.37605339999999998</v>
      </c>
      <c r="AC368">
        <v>0.99709999999999999</v>
      </c>
      <c r="AD368">
        <v>0.99580000000000002</v>
      </c>
      <c r="AE368">
        <v>0.99660000000000004</v>
      </c>
      <c r="AF368">
        <v>0.99029999999999996</v>
      </c>
      <c r="AG368">
        <v>0.99570000000000003</v>
      </c>
      <c r="AH368">
        <v>0.997</v>
      </c>
      <c r="AI368">
        <v>0.99680000000000002</v>
      </c>
      <c r="AJ368">
        <v>1</v>
      </c>
      <c r="AK368" t="str">
        <f>VLOOKUP(D368,Ref!$C$2:$D$56,2,FALSE)&amp;"_"&amp;E368&amp;RIGHT(B368,4)</f>
        <v>CO_Denver0023</v>
      </c>
    </row>
    <row r="369" spans="1:37" x14ac:dyDescent="0.25">
      <c r="A369" t="s">
        <v>216</v>
      </c>
      <c r="B369">
        <v>80310025</v>
      </c>
      <c r="C369" t="s">
        <v>37</v>
      </c>
      <c r="D369" t="s">
        <v>88</v>
      </c>
      <c r="E369" t="s">
        <v>92</v>
      </c>
      <c r="F369">
        <v>39.704005000000002</v>
      </c>
      <c r="G369">
        <v>-104.998113</v>
      </c>
      <c r="H369">
        <v>102142</v>
      </c>
      <c r="I369">
        <v>18.600000000000001</v>
      </c>
      <c r="J369">
        <v>18.399999999999999</v>
      </c>
      <c r="K369">
        <v>0.5</v>
      </c>
      <c r="L369">
        <v>1.2766716</v>
      </c>
      <c r="M369">
        <v>2.1669841000000001</v>
      </c>
      <c r="N369">
        <v>1.8410137</v>
      </c>
      <c r="O369">
        <v>5.6371798999999996</v>
      </c>
      <c r="P369">
        <v>1.2793374</v>
      </c>
      <c r="Q369">
        <v>4.6940049999999998</v>
      </c>
      <c r="R369">
        <v>0.96049050000000002</v>
      </c>
      <c r="S369">
        <v>0.24431720000000001</v>
      </c>
      <c r="T369">
        <v>0.5</v>
      </c>
      <c r="U369">
        <v>1.272019</v>
      </c>
      <c r="V369">
        <v>2.1568687</v>
      </c>
      <c r="W369">
        <v>1.8318061000000001</v>
      </c>
      <c r="X369">
        <v>5.5873847000000003</v>
      </c>
      <c r="Y369">
        <v>1.2704219000000001</v>
      </c>
      <c r="Z369">
        <v>4.6737856999999998</v>
      </c>
      <c r="AA369">
        <v>0.95610030000000001</v>
      </c>
      <c r="AB369">
        <v>0.24431720000000001</v>
      </c>
      <c r="AC369">
        <v>0.99639999999999995</v>
      </c>
      <c r="AD369">
        <v>0.99529999999999996</v>
      </c>
      <c r="AE369">
        <v>0.995</v>
      </c>
      <c r="AF369">
        <v>0.99119999999999997</v>
      </c>
      <c r="AG369">
        <v>0.99299999999999999</v>
      </c>
      <c r="AH369">
        <v>0.99570000000000003</v>
      </c>
      <c r="AI369">
        <v>0.99539999999999995</v>
      </c>
      <c r="AJ369">
        <v>1</v>
      </c>
      <c r="AK369" t="str">
        <f>VLOOKUP(D369,Ref!$C$2:$D$56,2,FALSE)&amp;"_"&amp;E369&amp;RIGHT(B369,4)</f>
        <v>CO_Denver0025</v>
      </c>
    </row>
    <row r="370" spans="1:37" x14ac:dyDescent="0.25">
      <c r="A370" t="s">
        <v>216</v>
      </c>
      <c r="B370">
        <v>80350004</v>
      </c>
      <c r="C370" t="s">
        <v>37</v>
      </c>
      <c r="D370" t="s">
        <v>88</v>
      </c>
      <c r="E370" t="s">
        <v>93</v>
      </c>
      <c r="F370">
        <v>39.534488000000003</v>
      </c>
      <c r="G370">
        <v>-105.070358</v>
      </c>
      <c r="H370">
        <v>101141</v>
      </c>
      <c r="I370">
        <v>15.9</v>
      </c>
      <c r="J370">
        <v>15.6</v>
      </c>
      <c r="K370">
        <v>0.5</v>
      </c>
      <c r="L370">
        <v>1.6850890999999999</v>
      </c>
      <c r="M370">
        <v>1.6333891</v>
      </c>
      <c r="N370">
        <v>1.1781689</v>
      </c>
      <c r="O370">
        <v>6.4104732999999996</v>
      </c>
      <c r="P370">
        <v>1.1456225</v>
      </c>
      <c r="Q370">
        <v>2.6190178</v>
      </c>
      <c r="R370">
        <v>0.69450149999999999</v>
      </c>
      <c r="S370">
        <v>0.1226275</v>
      </c>
      <c r="T370">
        <v>0.5</v>
      </c>
      <c r="U370">
        <v>1.6642138</v>
      </c>
      <c r="V370">
        <v>1.6116271</v>
      </c>
      <c r="W370">
        <v>1.1711676</v>
      </c>
      <c r="X370">
        <v>6.1957211000000001</v>
      </c>
      <c r="Y370">
        <v>1.1332914999999999</v>
      </c>
      <c r="Z370">
        <v>2.6099478999999999</v>
      </c>
      <c r="AA370">
        <v>0.68956379999999995</v>
      </c>
      <c r="AB370">
        <v>0.1226275</v>
      </c>
      <c r="AC370">
        <v>0.98760000000000003</v>
      </c>
      <c r="AD370">
        <v>0.98670000000000002</v>
      </c>
      <c r="AE370">
        <v>0.99409999999999998</v>
      </c>
      <c r="AF370">
        <v>0.96650000000000003</v>
      </c>
      <c r="AG370">
        <v>0.98919999999999997</v>
      </c>
      <c r="AH370">
        <v>0.99650000000000005</v>
      </c>
      <c r="AI370">
        <v>0.9929</v>
      </c>
      <c r="AJ370">
        <v>1</v>
      </c>
      <c r="AK370" t="str">
        <f>VLOOKUP(D370,Ref!$C$2:$D$56,2,FALSE)&amp;"_"&amp;E370&amp;RIGHT(B370,4)</f>
        <v>CO_Douglas0004</v>
      </c>
    </row>
    <row r="371" spans="1:37" x14ac:dyDescent="0.25">
      <c r="A371" t="s">
        <v>216</v>
      </c>
      <c r="B371">
        <v>80390001</v>
      </c>
      <c r="C371" t="s">
        <v>37</v>
      </c>
      <c r="D371" t="s">
        <v>88</v>
      </c>
      <c r="E371" t="s">
        <v>94</v>
      </c>
      <c r="F371">
        <v>39.231383999999998</v>
      </c>
      <c r="G371">
        <v>-104.63477</v>
      </c>
      <c r="H371">
        <v>98144</v>
      </c>
      <c r="I371">
        <v>11.7</v>
      </c>
      <c r="J371">
        <v>11.5</v>
      </c>
      <c r="K371">
        <v>0.5</v>
      </c>
      <c r="L371">
        <v>2.4291775000000002</v>
      </c>
      <c r="M371">
        <v>1.2222744000000001</v>
      </c>
      <c r="N371">
        <v>0.70874800000000004</v>
      </c>
      <c r="O371">
        <v>4.2205852999999998</v>
      </c>
      <c r="P371">
        <v>1.2002120999999999</v>
      </c>
      <c r="Q371">
        <v>0.93378729999999999</v>
      </c>
      <c r="R371">
        <v>0.51307380000000002</v>
      </c>
      <c r="S371">
        <v>4.9920199999999998E-2</v>
      </c>
      <c r="T371">
        <v>0.5</v>
      </c>
      <c r="U371">
        <v>2.4038870000000001</v>
      </c>
      <c r="V371">
        <v>1.1850537999999999</v>
      </c>
      <c r="W371">
        <v>0.70371609999999996</v>
      </c>
      <c r="X371">
        <v>4.0826988000000002</v>
      </c>
      <c r="Y371">
        <v>1.1890274000000001</v>
      </c>
      <c r="Z371">
        <v>0.93046189999999995</v>
      </c>
      <c r="AA371">
        <v>0.5090211</v>
      </c>
      <c r="AB371">
        <v>4.9920199999999998E-2</v>
      </c>
      <c r="AC371">
        <v>0.98960000000000004</v>
      </c>
      <c r="AD371">
        <v>0.96950000000000003</v>
      </c>
      <c r="AE371">
        <v>0.9929</v>
      </c>
      <c r="AF371">
        <v>0.96730000000000005</v>
      </c>
      <c r="AG371">
        <v>0.99070000000000003</v>
      </c>
      <c r="AH371">
        <v>0.99639999999999995</v>
      </c>
      <c r="AI371">
        <v>0.99209999999999998</v>
      </c>
      <c r="AJ371">
        <v>1</v>
      </c>
      <c r="AK371" t="str">
        <f>VLOOKUP(D371,Ref!$C$2:$D$56,2,FALSE)&amp;"_"&amp;E371&amp;RIGHT(B371,4)</f>
        <v>CO_Elbert0001</v>
      </c>
    </row>
    <row r="372" spans="1:37" x14ac:dyDescent="0.25">
      <c r="A372" t="s">
        <v>216</v>
      </c>
      <c r="B372">
        <v>80410017</v>
      </c>
      <c r="C372" t="s">
        <v>37</v>
      </c>
      <c r="D372" t="s">
        <v>88</v>
      </c>
      <c r="E372" t="s">
        <v>95</v>
      </c>
      <c r="F372">
        <v>38.848013999999999</v>
      </c>
      <c r="G372">
        <v>-104.828564</v>
      </c>
      <c r="H372">
        <v>94142</v>
      </c>
      <c r="I372">
        <v>12.2</v>
      </c>
      <c r="J372">
        <v>12.1</v>
      </c>
      <c r="K372">
        <v>0.5</v>
      </c>
      <c r="L372">
        <v>2.6347035999999999</v>
      </c>
      <c r="M372">
        <v>1.3574877000000001</v>
      </c>
      <c r="N372">
        <v>0.82102459999999999</v>
      </c>
      <c r="O372">
        <v>3.9810994000000002</v>
      </c>
      <c r="P372">
        <v>1.6048684</v>
      </c>
      <c r="Q372">
        <v>0.75594930000000005</v>
      </c>
      <c r="R372">
        <v>0.57208099999999995</v>
      </c>
      <c r="S372">
        <v>6.1194999999999999E-3</v>
      </c>
      <c r="T372">
        <v>0.5</v>
      </c>
      <c r="U372">
        <v>2.6122760999999999</v>
      </c>
      <c r="V372">
        <v>1.3354001</v>
      </c>
      <c r="W372">
        <v>0.81651940000000001</v>
      </c>
      <c r="X372">
        <v>3.9318993</v>
      </c>
      <c r="Y372">
        <v>1.5933222</v>
      </c>
      <c r="Z372">
        <v>0.75534449999999997</v>
      </c>
      <c r="AA372">
        <v>0.56796729999999995</v>
      </c>
      <c r="AB372">
        <v>6.1194999999999999E-3</v>
      </c>
      <c r="AC372">
        <v>0.99150000000000005</v>
      </c>
      <c r="AD372">
        <v>0.98370000000000002</v>
      </c>
      <c r="AE372">
        <v>0.99450000000000005</v>
      </c>
      <c r="AF372">
        <v>0.98760000000000003</v>
      </c>
      <c r="AG372">
        <v>0.99280000000000002</v>
      </c>
      <c r="AH372">
        <v>0.99919999999999998</v>
      </c>
      <c r="AI372">
        <v>0.99280000000000002</v>
      </c>
      <c r="AJ372">
        <v>1</v>
      </c>
      <c r="AK372" t="str">
        <f>VLOOKUP(D372,Ref!$C$2:$D$56,2,FALSE)&amp;"_"&amp;E372&amp;RIGHT(B372,4)</f>
        <v>CO_El Paso0017</v>
      </c>
    </row>
    <row r="373" spans="1:37" x14ac:dyDescent="0.25">
      <c r="A373" t="s">
        <v>216</v>
      </c>
      <c r="B373">
        <v>80690009</v>
      </c>
      <c r="C373" t="s">
        <v>37</v>
      </c>
      <c r="D373" t="s">
        <v>88</v>
      </c>
      <c r="E373" t="s">
        <v>96</v>
      </c>
      <c r="F373">
        <v>40.571288000000003</v>
      </c>
      <c r="G373">
        <v>-105.07969300000001</v>
      </c>
      <c r="H373">
        <v>110142</v>
      </c>
      <c r="I373">
        <v>18.8</v>
      </c>
      <c r="J373">
        <v>18.600000000000001</v>
      </c>
      <c r="K373">
        <v>0.5</v>
      </c>
      <c r="L373">
        <v>1.5092403999999999</v>
      </c>
      <c r="M373">
        <v>0.71902650000000001</v>
      </c>
      <c r="N373">
        <v>1.5086797000000001</v>
      </c>
      <c r="O373">
        <v>8.9249907000000004</v>
      </c>
      <c r="P373">
        <v>1.2090223</v>
      </c>
      <c r="Q373">
        <v>3.6443245000000002</v>
      </c>
      <c r="R373">
        <v>0.76382320000000004</v>
      </c>
      <c r="S373">
        <v>3.20053E-2</v>
      </c>
      <c r="T373">
        <v>0.5</v>
      </c>
      <c r="U373">
        <v>1.5051186999999999</v>
      </c>
      <c r="V373">
        <v>0.71294460000000004</v>
      </c>
      <c r="W373">
        <v>1.5050532000000001</v>
      </c>
      <c r="X373">
        <v>8.8060246000000006</v>
      </c>
      <c r="Y373">
        <v>1.2044889999999999</v>
      </c>
      <c r="Z373">
        <v>3.6376617000000002</v>
      </c>
      <c r="AA373">
        <v>0.76216830000000002</v>
      </c>
      <c r="AB373">
        <v>3.20053E-2</v>
      </c>
      <c r="AC373">
        <v>0.99729999999999996</v>
      </c>
      <c r="AD373">
        <v>0.99150000000000005</v>
      </c>
      <c r="AE373">
        <v>0.99760000000000004</v>
      </c>
      <c r="AF373">
        <v>0.98670000000000002</v>
      </c>
      <c r="AG373">
        <v>0.99629999999999996</v>
      </c>
      <c r="AH373">
        <v>0.99819999999999998</v>
      </c>
      <c r="AI373">
        <v>0.99780000000000002</v>
      </c>
      <c r="AJ373">
        <v>1</v>
      </c>
      <c r="AK373" t="str">
        <f>VLOOKUP(D373,Ref!$C$2:$D$56,2,FALSE)&amp;"_"&amp;E373&amp;RIGHT(B373,4)</f>
        <v>CO_Larimer0009</v>
      </c>
    </row>
    <row r="374" spans="1:37" x14ac:dyDescent="0.25">
      <c r="A374" t="s">
        <v>216</v>
      </c>
      <c r="B374">
        <v>80770017</v>
      </c>
      <c r="C374" t="s">
        <v>37</v>
      </c>
      <c r="D374" t="s">
        <v>88</v>
      </c>
      <c r="E374" t="s">
        <v>97</v>
      </c>
      <c r="F374">
        <v>39.063797999999998</v>
      </c>
      <c r="G374">
        <v>-108.561173</v>
      </c>
      <c r="H374">
        <v>99116</v>
      </c>
      <c r="I374">
        <v>30</v>
      </c>
      <c r="J374">
        <v>29.7</v>
      </c>
      <c r="K374">
        <v>0.5</v>
      </c>
      <c r="L374">
        <v>2.8680333999999998</v>
      </c>
      <c r="M374">
        <v>1.670221</v>
      </c>
      <c r="N374">
        <v>2.1688139</v>
      </c>
      <c r="O374">
        <v>14.268250500000001</v>
      </c>
      <c r="P374">
        <v>1.4486922</v>
      </c>
      <c r="Q374">
        <v>5.6590480999999997</v>
      </c>
      <c r="R374">
        <v>1.3221395</v>
      </c>
      <c r="S374">
        <v>0.13924700000000001</v>
      </c>
      <c r="T374">
        <v>0.5</v>
      </c>
      <c r="U374">
        <v>2.8644384999999999</v>
      </c>
      <c r="V374">
        <v>1.6449047000000001</v>
      </c>
      <c r="W374">
        <v>2.1642674999999998</v>
      </c>
      <c r="X374">
        <v>14.0528507</v>
      </c>
      <c r="Y374">
        <v>1.4455648999999999</v>
      </c>
      <c r="Z374">
        <v>5.6473088000000002</v>
      </c>
      <c r="AA374">
        <v>1.3194176</v>
      </c>
      <c r="AB374">
        <v>0.13924700000000001</v>
      </c>
      <c r="AC374">
        <v>0.99870000000000003</v>
      </c>
      <c r="AD374">
        <v>0.98480000000000001</v>
      </c>
      <c r="AE374">
        <v>0.99790000000000001</v>
      </c>
      <c r="AF374">
        <v>0.9849</v>
      </c>
      <c r="AG374">
        <v>0.99780000000000002</v>
      </c>
      <c r="AH374">
        <v>0.99790000000000001</v>
      </c>
      <c r="AI374">
        <v>0.99790000000000001</v>
      </c>
      <c r="AJ374">
        <v>1</v>
      </c>
      <c r="AK374" t="str">
        <f>VLOOKUP(D374,Ref!$C$2:$D$56,2,FALSE)&amp;"_"&amp;E374&amp;RIGHT(B374,4)</f>
        <v>CO_Mesa0017</v>
      </c>
    </row>
    <row r="375" spans="1:37" x14ac:dyDescent="0.25">
      <c r="A375" t="s">
        <v>216</v>
      </c>
      <c r="B375">
        <v>81010012</v>
      </c>
      <c r="C375" t="s">
        <v>37</v>
      </c>
      <c r="D375" t="s">
        <v>88</v>
      </c>
      <c r="E375" t="s">
        <v>98</v>
      </c>
      <c r="F375">
        <v>38.263058000000001</v>
      </c>
      <c r="G375">
        <v>-104.612133</v>
      </c>
      <c r="H375">
        <v>89143</v>
      </c>
      <c r="I375">
        <v>16.100000000000001</v>
      </c>
      <c r="J375">
        <v>15.6</v>
      </c>
      <c r="K375">
        <v>0.5</v>
      </c>
      <c r="L375">
        <v>1.5601005999999999</v>
      </c>
      <c r="M375">
        <v>0.83146659999999994</v>
      </c>
      <c r="N375">
        <v>0.55671470000000001</v>
      </c>
      <c r="O375">
        <v>10.5939455</v>
      </c>
      <c r="P375">
        <v>0.95805850000000004</v>
      </c>
      <c r="Q375">
        <v>0.73738519999999996</v>
      </c>
      <c r="R375">
        <v>0.35259259999999998</v>
      </c>
      <c r="S375">
        <v>9.7368000000000003E-3</v>
      </c>
      <c r="T375">
        <v>0.5</v>
      </c>
      <c r="U375">
        <v>1.5443319</v>
      </c>
      <c r="V375">
        <v>0.80240610000000001</v>
      </c>
      <c r="W375">
        <v>0.55141090000000004</v>
      </c>
      <c r="X375">
        <v>10.1754379</v>
      </c>
      <c r="Y375">
        <v>0.9474534</v>
      </c>
      <c r="Z375">
        <v>0.73214970000000001</v>
      </c>
      <c r="AA375">
        <v>0.34915259999999998</v>
      </c>
      <c r="AB375">
        <v>9.7368000000000003E-3</v>
      </c>
      <c r="AC375">
        <v>0.9899</v>
      </c>
      <c r="AD375">
        <v>0.96499999999999997</v>
      </c>
      <c r="AE375">
        <v>0.99050000000000005</v>
      </c>
      <c r="AF375">
        <v>0.96050000000000002</v>
      </c>
      <c r="AG375">
        <v>0.9889</v>
      </c>
      <c r="AH375">
        <v>0.9929</v>
      </c>
      <c r="AI375">
        <v>0.99019999999999997</v>
      </c>
      <c r="AJ375">
        <v>1</v>
      </c>
      <c r="AK375" t="str">
        <f>VLOOKUP(D375,Ref!$C$2:$D$56,2,FALSE)&amp;"_"&amp;E375&amp;RIGHT(B375,4)</f>
        <v>CO_Pueblo0012</v>
      </c>
    </row>
    <row r="376" spans="1:37" x14ac:dyDescent="0.25">
      <c r="A376" t="s">
        <v>216</v>
      </c>
      <c r="B376">
        <v>81230006</v>
      </c>
      <c r="C376" t="s">
        <v>37</v>
      </c>
      <c r="D376" t="s">
        <v>88</v>
      </c>
      <c r="E376" t="s">
        <v>99</v>
      </c>
      <c r="F376">
        <v>40.414876999999997</v>
      </c>
      <c r="G376">
        <v>-104.70693</v>
      </c>
      <c r="H376">
        <v>109144</v>
      </c>
      <c r="I376">
        <v>23.5</v>
      </c>
      <c r="J376">
        <v>23.3</v>
      </c>
      <c r="K376">
        <v>0.5</v>
      </c>
      <c r="L376">
        <v>2.0127871000000002</v>
      </c>
      <c r="M376">
        <v>1.2473065999999999</v>
      </c>
      <c r="N376">
        <v>2.0685178999999998</v>
      </c>
      <c r="O376">
        <v>9.7993193000000005</v>
      </c>
      <c r="P376">
        <v>1.4721918000000001</v>
      </c>
      <c r="Q376">
        <v>5.2328649</v>
      </c>
      <c r="R376">
        <v>1.0742763</v>
      </c>
      <c r="S376">
        <v>9.2733999999999997E-2</v>
      </c>
      <c r="T376">
        <v>0.5</v>
      </c>
      <c r="U376">
        <v>2.0075634</v>
      </c>
      <c r="V376">
        <v>1.2375754000000001</v>
      </c>
      <c r="W376">
        <v>2.0637422000000001</v>
      </c>
      <c r="X376">
        <v>9.6686831000000009</v>
      </c>
      <c r="Y376">
        <v>1.4671619</v>
      </c>
      <c r="Z376">
        <v>5.2228842000000002</v>
      </c>
      <c r="AA376">
        <v>1.0720434000000001</v>
      </c>
      <c r="AB376">
        <v>9.2733999999999997E-2</v>
      </c>
      <c r="AC376">
        <v>0.99739999999999995</v>
      </c>
      <c r="AD376">
        <v>0.99219999999999997</v>
      </c>
      <c r="AE376">
        <v>0.99770000000000003</v>
      </c>
      <c r="AF376">
        <v>0.98670000000000002</v>
      </c>
      <c r="AG376">
        <v>0.99660000000000004</v>
      </c>
      <c r="AH376">
        <v>0.99809999999999999</v>
      </c>
      <c r="AI376">
        <v>0.99790000000000001</v>
      </c>
      <c r="AJ376">
        <v>1</v>
      </c>
      <c r="AK376" t="str">
        <f>VLOOKUP(D376,Ref!$C$2:$D$56,2,FALSE)&amp;"_"&amp;E376&amp;RIGHT(B376,4)</f>
        <v>CO_Weld0006</v>
      </c>
    </row>
    <row r="377" spans="1:37" x14ac:dyDescent="0.25">
      <c r="A377" t="s">
        <v>216</v>
      </c>
      <c r="B377">
        <v>81230008</v>
      </c>
      <c r="C377" t="s">
        <v>37</v>
      </c>
      <c r="D377" t="s">
        <v>88</v>
      </c>
      <c r="E377" t="s">
        <v>99</v>
      </c>
      <c r="F377">
        <v>40.209387</v>
      </c>
      <c r="G377">
        <v>-104.82405</v>
      </c>
      <c r="H377">
        <v>107143</v>
      </c>
      <c r="I377">
        <v>21.1</v>
      </c>
      <c r="J377">
        <v>20.8</v>
      </c>
      <c r="K377">
        <v>0.5</v>
      </c>
      <c r="L377">
        <v>3.3951680999999998</v>
      </c>
      <c r="M377">
        <v>1.1639245</v>
      </c>
      <c r="N377">
        <v>1.4292412000000001</v>
      </c>
      <c r="O377">
        <v>9.2500590999999996</v>
      </c>
      <c r="P377">
        <v>1.5260305000000001</v>
      </c>
      <c r="Q377">
        <v>2.9589927</v>
      </c>
      <c r="R377">
        <v>0.85879700000000003</v>
      </c>
      <c r="S377">
        <v>5.1122000000000001E-2</v>
      </c>
      <c r="T377">
        <v>0.5</v>
      </c>
      <c r="U377">
        <v>3.3761990000000002</v>
      </c>
      <c r="V377">
        <v>1.1507510999999999</v>
      </c>
      <c r="W377">
        <v>1.4234500000000001</v>
      </c>
      <c r="X377">
        <v>8.9871739999999996</v>
      </c>
      <c r="Y377">
        <v>1.5159396999999999</v>
      </c>
      <c r="Z377">
        <v>2.9520335000000002</v>
      </c>
      <c r="AA377">
        <v>0.85494020000000004</v>
      </c>
      <c r="AB377">
        <v>5.1122000000000001E-2</v>
      </c>
      <c r="AC377">
        <v>0.99439999999999995</v>
      </c>
      <c r="AD377">
        <v>0.98870000000000002</v>
      </c>
      <c r="AE377">
        <v>0.99590000000000001</v>
      </c>
      <c r="AF377">
        <v>0.97160000000000002</v>
      </c>
      <c r="AG377">
        <v>0.99339999999999995</v>
      </c>
      <c r="AH377">
        <v>0.99760000000000004</v>
      </c>
      <c r="AI377">
        <v>0.99550000000000005</v>
      </c>
      <c r="AJ377">
        <v>1</v>
      </c>
      <c r="AK377" t="str">
        <f>VLOOKUP(D377,Ref!$C$2:$D$56,2,FALSE)&amp;"_"&amp;E377&amp;RIGHT(B377,4)</f>
        <v>CO_Weld0008</v>
      </c>
    </row>
    <row r="378" spans="1:37" x14ac:dyDescent="0.25">
      <c r="A378" t="s">
        <v>216</v>
      </c>
      <c r="B378">
        <v>160010010</v>
      </c>
      <c r="C378" t="s">
        <v>37</v>
      </c>
      <c r="D378" t="s">
        <v>100</v>
      </c>
      <c r="E378" t="s">
        <v>101</v>
      </c>
      <c r="F378">
        <v>43.600264000000003</v>
      </c>
      <c r="G378">
        <v>-116.347897</v>
      </c>
      <c r="H378">
        <v>149070</v>
      </c>
      <c r="I378">
        <v>20.8</v>
      </c>
      <c r="J378">
        <v>19.5</v>
      </c>
      <c r="K378">
        <v>0.5</v>
      </c>
      <c r="L378">
        <v>1.0345268000000001</v>
      </c>
      <c r="M378">
        <v>1.3975058</v>
      </c>
      <c r="N378">
        <v>1.7876067</v>
      </c>
      <c r="O378">
        <v>9.3493872000000007</v>
      </c>
      <c r="P378">
        <v>1.2527923999999999</v>
      </c>
      <c r="Q378">
        <v>4.544168</v>
      </c>
      <c r="R378">
        <v>0.92951839999999997</v>
      </c>
      <c r="S378">
        <v>7.1159100000000003E-2</v>
      </c>
      <c r="T378">
        <v>0.5</v>
      </c>
      <c r="U378">
        <v>0.75103569999999997</v>
      </c>
      <c r="V378">
        <v>1.1268758999999999</v>
      </c>
      <c r="W378">
        <v>1.9978286999999999</v>
      </c>
      <c r="X378">
        <v>7.4776173000000004</v>
      </c>
      <c r="Y378">
        <v>1.2228296999999999</v>
      </c>
      <c r="Z378">
        <v>5.3078193999999996</v>
      </c>
      <c r="AA378">
        <v>1.0702655000000001</v>
      </c>
      <c r="AB378">
        <v>5.5509200000000002E-2</v>
      </c>
      <c r="AC378">
        <v>0.72599999999999998</v>
      </c>
      <c r="AD378">
        <v>0.80630000000000002</v>
      </c>
      <c r="AE378">
        <v>1.1175999999999999</v>
      </c>
      <c r="AF378">
        <v>0.79979999999999996</v>
      </c>
      <c r="AG378">
        <v>0.97609999999999997</v>
      </c>
      <c r="AH378">
        <v>1.1680999999999999</v>
      </c>
      <c r="AI378">
        <v>1.1514</v>
      </c>
      <c r="AJ378">
        <v>0.78010000000000002</v>
      </c>
      <c r="AK378" t="str">
        <f>VLOOKUP(D378,Ref!$C$2:$D$56,2,FALSE)&amp;"_"&amp;E378&amp;RIGHT(B378,4)</f>
        <v>ID_Ada0010</v>
      </c>
    </row>
    <row r="379" spans="1:37" x14ac:dyDescent="0.25">
      <c r="A379" t="s">
        <v>216</v>
      </c>
      <c r="B379">
        <v>160090010</v>
      </c>
      <c r="C379" t="s">
        <v>37</v>
      </c>
      <c r="D379" t="s">
        <v>100</v>
      </c>
      <c r="E379" t="s">
        <v>102</v>
      </c>
      <c r="F379">
        <v>47.316667000000002</v>
      </c>
      <c r="G379">
        <v>-116.57028</v>
      </c>
      <c r="H379">
        <v>183076</v>
      </c>
      <c r="I379">
        <v>26.4</v>
      </c>
      <c r="J379">
        <v>16.8</v>
      </c>
      <c r="K379">
        <v>0.5</v>
      </c>
      <c r="L379">
        <v>0.88114099999999995</v>
      </c>
      <c r="M379">
        <v>1.3754394999999999</v>
      </c>
      <c r="N379">
        <v>0.56161039999999995</v>
      </c>
      <c r="O379">
        <v>20.728889500000001</v>
      </c>
      <c r="P379">
        <v>0.74729719999999999</v>
      </c>
      <c r="Q379">
        <v>1.2291558</v>
      </c>
      <c r="R379">
        <v>0.32134180000000001</v>
      </c>
      <c r="S379">
        <v>6.6239199999999998E-2</v>
      </c>
      <c r="T379">
        <v>0.5</v>
      </c>
      <c r="U379">
        <v>1.1166239</v>
      </c>
      <c r="V379">
        <v>0.92148490000000005</v>
      </c>
      <c r="W379">
        <v>0.58873719999999996</v>
      </c>
      <c r="X379">
        <v>11.1913786</v>
      </c>
      <c r="Y379">
        <v>0.71289089999999999</v>
      </c>
      <c r="Z379">
        <v>1.3417783999999999</v>
      </c>
      <c r="AA379">
        <v>0.33505370000000001</v>
      </c>
      <c r="AB379">
        <v>0.1443255</v>
      </c>
      <c r="AC379">
        <v>1.2672000000000001</v>
      </c>
      <c r="AD379">
        <v>0.67</v>
      </c>
      <c r="AE379">
        <v>1.0483</v>
      </c>
      <c r="AF379">
        <v>0.53990000000000005</v>
      </c>
      <c r="AG379">
        <v>0.95399999999999996</v>
      </c>
      <c r="AH379">
        <v>1.0915999999999999</v>
      </c>
      <c r="AI379">
        <v>1.0427</v>
      </c>
      <c r="AJ379">
        <v>2.1789000000000001</v>
      </c>
      <c r="AK379" t="str">
        <f>VLOOKUP(D379,Ref!$C$2:$D$56,2,FALSE)&amp;"_"&amp;E379&amp;RIGHT(B379,4)</f>
        <v>ID_Benewah0010</v>
      </c>
    </row>
    <row r="380" spans="1:37" x14ac:dyDescent="0.25">
      <c r="A380" t="s">
        <v>216</v>
      </c>
      <c r="B380">
        <v>160410001</v>
      </c>
      <c r="C380" t="s">
        <v>37</v>
      </c>
      <c r="D380" t="s">
        <v>100</v>
      </c>
      <c r="E380" t="s">
        <v>103</v>
      </c>
      <c r="F380">
        <v>42.013333000000003</v>
      </c>
      <c r="G380">
        <v>-111.809167</v>
      </c>
      <c r="H380">
        <v>129097</v>
      </c>
      <c r="I380">
        <v>45.6</v>
      </c>
      <c r="J380">
        <v>44.9</v>
      </c>
      <c r="K380">
        <v>0.5</v>
      </c>
      <c r="L380">
        <v>1.2626234000000001</v>
      </c>
      <c r="M380">
        <v>1.3220480999999999</v>
      </c>
      <c r="N380">
        <v>3.7359914999999999</v>
      </c>
      <c r="O380">
        <v>23.721992499999999</v>
      </c>
      <c r="P380">
        <v>1.7497436</v>
      </c>
      <c r="Q380">
        <v>10.6760187</v>
      </c>
      <c r="R380">
        <v>2.1159336999999998</v>
      </c>
      <c r="S380">
        <v>0.54898639999999999</v>
      </c>
      <c r="T380">
        <v>0.5</v>
      </c>
      <c r="U380">
        <v>1.2573732</v>
      </c>
      <c r="V380">
        <v>1.2851379999999999</v>
      </c>
      <c r="W380">
        <v>3.7216779999999998</v>
      </c>
      <c r="X380">
        <v>23.155563399999998</v>
      </c>
      <c r="Y380">
        <v>1.7422168</v>
      </c>
      <c r="Z380">
        <v>10.6362162</v>
      </c>
      <c r="AA380">
        <v>2.1079845000000001</v>
      </c>
      <c r="AB380">
        <v>0.54898639999999999</v>
      </c>
      <c r="AC380">
        <v>0.99580000000000002</v>
      </c>
      <c r="AD380">
        <v>0.97209999999999996</v>
      </c>
      <c r="AE380">
        <v>0.99619999999999997</v>
      </c>
      <c r="AF380">
        <v>0.97609999999999997</v>
      </c>
      <c r="AG380">
        <v>0.99570000000000003</v>
      </c>
      <c r="AH380">
        <v>0.99629999999999996</v>
      </c>
      <c r="AI380">
        <v>0.99619999999999997</v>
      </c>
      <c r="AJ380">
        <v>1</v>
      </c>
      <c r="AK380" t="str">
        <f>VLOOKUP(D380,Ref!$C$2:$D$56,2,FALSE)&amp;"_"&amp;E380&amp;RIGHT(B380,4)</f>
        <v>ID_Franklin0001</v>
      </c>
    </row>
    <row r="381" spans="1:37" x14ac:dyDescent="0.25">
      <c r="A381" t="s">
        <v>216</v>
      </c>
      <c r="B381">
        <v>160790017</v>
      </c>
      <c r="C381" t="s">
        <v>37</v>
      </c>
      <c r="D381" t="s">
        <v>100</v>
      </c>
      <c r="E381" t="s">
        <v>104</v>
      </c>
      <c r="F381">
        <v>47.536389</v>
      </c>
      <c r="G381">
        <v>-116.236667</v>
      </c>
      <c r="H381">
        <v>185078</v>
      </c>
      <c r="I381">
        <v>34.5</v>
      </c>
      <c r="J381">
        <v>23.5</v>
      </c>
      <c r="K381">
        <v>0.5</v>
      </c>
      <c r="L381">
        <v>1.3965422999999999</v>
      </c>
      <c r="M381">
        <v>1.4701289</v>
      </c>
      <c r="N381">
        <v>0.76132440000000001</v>
      </c>
      <c r="O381">
        <v>27.271110499999999</v>
      </c>
      <c r="P381">
        <v>1.2401536</v>
      </c>
      <c r="Q381">
        <v>1.4158058</v>
      </c>
      <c r="R381">
        <v>0.42904369999999997</v>
      </c>
      <c r="S381">
        <v>0.104778</v>
      </c>
      <c r="T381">
        <v>0.5</v>
      </c>
      <c r="U381">
        <v>1.2369289000000001</v>
      </c>
      <c r="V381">
        <v>0.78652540000000004</v>
      </c>
      <c r="W381">
        <v>0.60913229999999996</v>
      </c>
      <c r="X381">
        <v>17.802818299999998</v>
      </c>
      <c r="Y381">
        <v>0.95934589999999997</v>
      </c>
      <c r="Z381">
        <v>1.1641203</v>
      </c>
      <c r="AA381">
        <v>0.3424527</v>
      </c>
      <c r="AB381">
        <v>0.1328114</v>
      </c>
      <c r="AC381">
        <v>0.88570000000000004</v>
      </c>
      <c r="AD381">
        <v>0.53500000000000003</v>
      </c>
      <c r="AE381">
        <v>0.80010000000000003</v>
      </c>
      <c r="AF381">
        <v>0.65280000000000005</v>
      </c>
      <c r="AG381">
        <v>0.77359999999999995</v>
      </c>
      <c r="AH381">
        <v>0.82220000000000004</v>
      </c>
      <c r="AI381">
        <v>0.79820000000000002</v>
      </c>
      <c r="AJ381">
        <v>1.2676000000000001</v>
      </c>
      <c r="AK381" t="str">
        <f>VLOOKUP(D381,Ref!$C$2:$D$56,2,FALSE)&amp;"_"&amp;E381&amp;RIGHT(B381,4)</f>
        <v>ID_Shoshone0017</v>
      </c>
    </row>
    <row r="382" spans="1:37" x14ac:dyDescent="0.25">
      <c r="A382" t="s">
        <v>216</v>
      </c>
      <c r="B382">
        <v>191370002</v>
      </c>
      <c r="C382" t="s">
        <v>37</v>
      </c>
      <c r="D382" t="s">
        <v>105</v>
      </c>
      <c r="E382" t="s">
        <v>106</v>
      </c>
      <c r="F382">
        <v>40.969112000000003</v>
      </c>
      <c r="G382">
        <v>-95.044950999999998</v>
      </c>
      <c r="H382">
        <v>112212</v>
      </c>
      <c r="I382">
        <v>21.7</v>
      </c>
      <c r="J382">
        <v>20.9</v>
      </c>
      <c r="K382">
        <v>0.5</v>
      </c>
      <c r="L382">
        <v>0.67164060000000003</v>
      </c>
      <c r="M382">
        <v>0.47193259999999998</v>
      </c>
      <c r="N382">
        <v>2.9601510000000002</v>
      </c>
      <c r="O382">
        <v>5.7045979000000004</v>
      </c>
      <c r="P382">
        <v>3.3725843000000002</v>
      </c>
      <c r="Q382">
        <v>6.3287978000000003</v>
      </c>
      <c r="R382">
        <v>1.6902950999999999</v>
      </c>
      <c r="S382">
        <v>0</v>
      </c>
      <c r="T382">
        <v>0.5</v>
      </c>
      <c r="U382">
        <v>0.86776580000000003</v>
      </c>
      <c r="V382">
        <v>0.45413039999999999</v>
      </c>
      <c r="W382">
        <v>2.7212160000000001</v>
      </c>
      <c r="X382">
        <v>5.6082878000000003</v>
      </c>
      <c r="Y382">
        <v>4.1244244999999999</v>
      </c>
      <c r="Z382">
        <v>4.9666404999999996</v>
      </c>
      <c r="AA382">
        <v>1.7312894000000001</v>
      </c>
      <c r="AB382">
        <v>0</v>
      </c>
      <c r="AC382">
        <v>1.292</v>
      </c>
      <c r="AD382">
        <v>0.96230000000000004</v>
      </c>
      <c r="AE382">
        <v>0.91930000000000001</v>
      </c>
      <c r="AF382">
        <v>0.98309999999999997</v>
      </c>
      <c r="AG382">
        <v>1.2229000000000001</v>
      </c>
      <c r="AH382">
        <v>0.78480000000000005</v>
      </c>
      <c r="AI382">
        <v>1.0243</v>
      </c>
      <c r="AJ382">
        <v>-9</v>
      </c>
      <c r="AK382" t="str">
        <f>VLOOKUP(D382,Ref!$C$2:$D$56,2,FALSE)&amp;"_"&amp;E382&amp;RIGHT(B382,4)</f>
        <v>IA_Montgomery0002</v>
      </c>
    </row>
    <row r="383" spans="1:37" x14ac:dyDescent="0.25">
      <c r="A383" t="s">
        <v>216</v>
      </c>
      <c r="B383">
        <v>191471002</v>
      </c>
      <c r="C383" t="s">
        <v>37</v>
      </c>
      <c r="D383" t="s">
        <v>105</v>
      </c>
      <c r="E383" t="s">
        <v>107</v>
      </c>
      <c r="F383">
        <v>43.123703999999996</v>
      </c>
      <c r="G383">
        <v>-94.693517999999997</v>
      </c>
      <c r="H383">
        <v>132214</v>
      </c>
      <c r="I383">
        <v>23.2</v>
      </c>
      <c r="J383">
        <v>22.8</v>
      </c>
      <c r="K383">
        <v>0.5</v>
      </c>
      <c r="L383">
        <v>0.67021609999999998</v>
      </c>
      <c r="M383">
        <v>0.54941070000000003</v>
      </c>
      <c r="N383">
        <v>3.2779367000000001</v>
      </c>
      <c r="O383">
        <v>5.2827840000000004</v>
      </c>
      <c r="P383">
        <v>3.6124744</v>
      </c>
      <c r="Q383">
        <v>7.3629388999999996</v>
      </c>
      <c r="R383">
        <v>1.9127021</v>
      </c>
      <c r="S383">
        <v>8.7093000000000004E-2</v>
      </c>
      <c r="T383">
        <v>0.5</v>
      </c>
      <c r="U383">
        <v>0.61780250000000003</v>
      </c>
      <c r="V383">
        <v>0.47826619999999997</v>
      </c>
      <c r="W383">
        <v>3.3992705000000001</v>
      </c>
      <c r="X383">
        <v>4.4401111999999996</v>
      </c>
      <c r="Y383">
        <v>3.4865271999999998</v>
      </c>
      <c r="Z383">
        <v>7.8442397000000001</v>
      </c>
      <c r="AA383">
        <v>1.9619119</v>
      </c>
      <c r="AB383">
        <v>8.0935999999999994E-2</v>
      </c>
      <c r="AC383">
        <v>0.92179999999999995</v>
      </c>
      <c r="AD383">
        <v>0.87050000000000005</v>
      </c>
      <c r="AE383">
        <v>1.0369999999999999</v>
      </c>
      <c r="AF383">
        <v>0.84050000000000002</v>
      </c>
      <c r="AG383">
        <v>0.96509999999999996</v>
      </c>
      <c r="AH383">
        <v>1.0653999999999999</v>
      </c>
      <c r="AI383">
        <v>1.0257000000000001</v>
      </c>
      <c r="AJ383">
        <v>0.92930000000000001</v>
      </c>
      <c r="AK383" t="str">
        <f>VLOOKUP(D383,Ref!$C$2:$D$56,2,FALSE)&amp;"_"&amp;E383&amp;RIGHT(B383,4)</f>
        <v>IA_Palo Alto1002</v>
      </c>
    </row>
    <row r="384" spans="1:37" x14ac:dyDescent="0.25">
      <c r="A384" t="s">
        <v>216</v>
      </c>
      <c r="B384">
        <v>191530030</v>
      </c>
      <c r="C384" t="s">
        <v>37</v>
      </c>
      <c r="D384" t="s">
        <v>105</v>
      </c>
      <c r="E384" t="s">
        <v>47</v>
      </c>
      <c r="F384">
        <v>41.603158999999998</v>
      </c>
      <c r="G384">
        <v>-93.643118000000001</v>
      </c>
      <c r="H384">
        <v>118222</v>
      </c>
      <c r="I384">
        <v>25.3</v>
      </c>
      <c r="J384">
        <v>24.9</v>
      </c>
      <c r="K384">
        <v>0.5</v>
      </c>
      <c r="L384">
        <v>0.89662059999999999</v>
      </c>
      <c r="M384">
        <v>0.77492360000000005</v>
      </c>
      <c r="N384">
        <v>2.2780022999999998</v>
      </c>
      <c r="O384">
        <v>10.5058317</v>
      </c>
      <c r="P384">
        <v>5.0512357000000003</v>
      </c>
      <c r="Q384">
        <v>3.3751166000000001</v>
      </c>
      <c r="R384">
        <v>1.9144261</v>
      </c>
      <c r="S384">
        <v>9.2731499999999994E-2</v>
      </c>
      <c r="T384">
        <v>0.5</v>
      </c>
      <c r="U384">
        <v>0.55047849999999998</v>
      </c>
      <c r="V384">
        <v>0.59534290000000001</v>
      </c>
      <c r="W384">
        <v>2.7238996000000002</v>
      </c>
      <c r="X384">
        <v>7.7923675000000001</v>
      </c>
      <c r="Y384">
        <v>4.0298147000000002</v>
      </c>
      <c r="Z384">
        <v>6.5779728999999998</v>
      </c>
      <c r="AA384">
        <v>2.0072969999999999</v>
      </c>
      <c r="AB384">
        <v>0.13087009999999999</v>
      </c>
      <c r="AC384">
        <v>0.6139</v>
      </c>
      <c r="AD384">
        <v>0.76829999999999998</v>
      </c>
      <c r="AE384">
        <v>1.1957</v>
      </c>
      <c r="AF384">
        <v>0.74170000000000003</v>
      </c>
      <c r="AG384">
        <v>0.79779999999999995</v>
      </c>
      <c r="AH384">
        <v>1.9490000000000001</v>
      </c>
      <c r="AI384">
        <v>1.0485</v>
      </c>
      <c r="AJ384">
        <v>1.4113</v>
      </c>
      <c r="AK384" t="str">
        <f>VLOOKUP(D384,Ref!$C$2:$D$56,2,FALSE)&amp;"_"&amp;E384&amp;RIGHT(B384,4)</f>
        <v>IA_Polk0030</v>
      </c>
    </row>
    <row r="385" spans="1:37" x14ac:dyDescent="0.25">
      <c r="A385" t="s">
        <v>216</v>
      </c>
      <c r="B385">
        <v>191532510</v>
      </c>
      <c r="C385" t="s">
        <v>37</v>
      </c>
      <c r="D385" t="s">
        <v>105</v>
      </c>
      <c r="E385" t="s">
        <v>47</v>
      </c>
      <c r="F385">
        <v>41.603516999999997</v>
      </c>
      <c r="G385">
        <v>-93.747900000000001</v>
      </c>
      <c r="H385">
        <v>118221</v>
      </c>
      <c r="I385">
        <v>25.2</v>
      </c>
      <c r="J385">
        <v>24.9</v>
      </c>
      <c r="K385">
        <v>0.5</v>
      </c>
      <c r="L385">
        <v>0.70378580000000002</v>
      </c>
      <c r="M385">
        <v>0.60552039999999996</v>
      </c>
      <c r="N385">
        <v>3.2741617999999999</v>
      </c>
      <c r="O385">
        <v>5.5888948000000003</v>
      </c>
      <c r="P385">
        <v>3.6520242999999999</v>
      </c>
      <c r="Q385">
        <v>8.3321799999999993</v>
      </c>
      <c r="R385">
        <v>2.5050631000000001</v>
      </c>
      <c r="S385">
        <v>0.1272607</v>
      </c>
      <c r="T385">
        <v>0.5</v>
      </c>
      <c r="U385">
        <v>0.74065020000000004</v>
      </c>
      <c r="V385">
        <v>0.60429580000000005</v>
      </c>
      <c r="W385">
        <v>3.1151816999999999</v>
      </c>
      <c r="X385">
        <v>5.9686326999999997</v>
      </c>
      <c r="Y385">
        <v>3.9808048999999999</v>
      </c>
      <c r="Z385">
        <v>7.5187720999999996</v>
      </c>
      <c r="AA385">
        <v>2.4248132999999998</v>
      </c>
      <c r="AB385">
        <v>0.1249844</v>
      </c>
      <c r="AC385">
        <v>1.0524</v>
      </c>
      <c r="AD385">
        <v>0.998</v>
      </c>
      <c r="AE385">
        <v>0.95140000000000002</v>
      </c>
      <c r="AF385">
        <v>1.0679000000000001</v>
      </c>
      <c r="AG385">
        <v>1.0900000000000001</v>
      </c>
      <c r="AH385">
        <v>0.90239999999999998</v>
      </c>
      <c r="AI385">
        <v>0.96799999999999997</v>
      </c>
      <c r="AJ385">
        <v>0.98209999999999997</v>
      </c>
      <c r="AK385" t="str">
        <f>VLOOKUP(D385,Ref!$C$2:$D$56,2,FALSE)&amp;"_"&amp;E385&amp;RIGHT(B385,4)</f>
        <v>IA_Polk2510</v>
      </c>
    </row>
    <row r="386" spans="1:37" x14ac:dyDescent="0.25">
      <c r="A386" t="s">
        <v>216</v>
      </c>
      <c r="B386">
        <v>191550009</v>
      </c>
      <c r="C386" t="s">
        <v>37</v>
      </c>
      <c r="D386" t="s">
        <v>105</v>
      </c>
      <c r="E386" t="s">
        <v>108</v>
      </c>
      <c r="F386">
        <v>41.264170999999997</v>
      </c>
      <c r="G386">
        <v>-95.896124</v>
      </c>
      <c r="H386">
        <v>114206</v>
      </c>
      <c r="I386">
        <v>24.9</v>
      </c>
      <c r="J386">
        <v>24.1</v>
      </c>
      <c r="K386">
        <v>0.5</v>
      </c>
      <c r="L386">
        <v>1.7339047999999999</v>
      </c>
      <c r="M386">
        <v>0.6775736</v>
      </c>
      <c r="N386">
        <v>2.4311058999999999</v>
      </c>
      <c r="O386">
        <v>10.172322299999999</v>
      </c>
      <c r="P386">
        <v>3.8498212999999999</v>
      </c>
      <c r="Q386">
        <v>3.8242938999999998</v>
      </c>
      <c r="R386">
        <v>1.5323586</v>
      </c>
      <c r="S386">
        <v>0.18973080000000001</v>
      </c>
      <c r="T386">
        <v>0.5</v>
      </c>
      <c r="U386">
        <v>1.5339011</v>
      </c>
      <c r="V386">
        <v>0.62859710000000002</v>
      </c>
      <c r="W386">
        <v>2.5328947999999998</v>
      </c>
      <c r="X386">
        <v>8.9178829000000004</v>
      </c>
      <c r="Y386">
        <v>3.8728031999999999</v>
      </c>
      <c r="Z386">
        <v>4.2863870000000004</v>
      </c>
      <c r="AA386">
        <v>1.6299306</v>
      </c>
      <c r="AB386">
        <v>0.25357790000000002</v>
      </c>
      <c r="AC386">
        <v>0.88470000000000004</v>
      </c>
      <c r="AD386">
        <v>0.92769999999999997</v>
      </c>
      <c r="AE386">
        <v>1.0419</v>
      </c>
      <c r="AF386">
        <v>0.87670000000000003</v>
      </c>
      <c r="AG386">
        <v>1.006</v>
      </c>
      <c r="AH386">
        <v>1.1208</v>
      </c>
      <c r="AI386">
        <v>1.0637000000000001</v>
      </c>
      <c r="AJ386">
        <v>1.3365</v>
      </c>
      <c r="AK386" t="str">
        <f>VLOOKUP(D386,Ref!$C$2:$D$56,2,FALSE)&amp;"_"&amp;E386&amp;RIGHT(B386,4)</f>
        <v>IA_Pottawattamie0009</v>
      </c>
    </row>
    <row r="387" spans="1:37" x14ac:dyDescent="0.25">
      <c r="A387" t="s">
        <v>216</v>
      </c>
      <c r="B387">
        <v>191930017</v>
      </c>
      <c r="C387" t="s">
        <v>37</v>
      </c>
      <c r="D387" t="s">
        <v>105</v>
      </c>
      <c r="E387" t="s">
        <v>109</v>
      </c>
      <c r="F387">
        <v>42.517968000000003</v>
      </c>
      <c r="G387">
        <v>-96.387902999999994</v>
      </c>
      <c r="H387">
        <v>126203</v>
      </c>
      <c r="I387">
        <v>28.3</v>
      </c>
      <c r="J387">
        <v>26.5</v>
      </c>
      <c r="K387">
        <v>0.5</v>
      </c>
      <c r="L387">
        <v>0.84486589999999995</v>
      </c>
      <c r="M387">
        <v>0.54797940000000001</v>
      </c>
      <c r="N387">
        <v>3.3118254999999999</v>
      </c>
      <c r="O387">
        <v>10.7544241</v>
      </c>
      <c r="P387">
        <v>3.2990271999999998</v>
      </c>
      <c r="Q387">
        <v>7.3565164000000003</v>
      </c>
      <c r="R387">
        <v>1.6587274000000001</v>
      </c>
      <c r="S387">
        <v>2.6634399999999999E-2</v>
      </c>
      <c r="T387">
        <v>0.5</v>
      </c>
      <c r="U387">
        <v>1.0502464</v>
      </c>
      <c r="V387">
        <v>0.58078209999999997</v>
      </c>
      <c r="W387">
        <v>3.0647243999999998</v>
      </c>
      <c r="X387">
        <v>9.9582757999999991</v>
      </c>
      <c r="Y387">
        <v>4.0675201000000003</v>
      </c>
      <c r="Z387">
        <v>5.4867606000000002</v>
      </c>
      <c r="AA387">
        <v>1.8016749999999999</v>
      </c>
      <c r="AB387">
        <v>1.7061E-2</v>
      </c>
      <c r="AC387">
        <v>1.2431000000000001</v>
      </c>
      <c r="AD387">
        <v>1.0599000000000001</v>
      </c>
      <c r="AE387">
        <v>0.9254</v>
      </c>
      <c r="AF387">
        <v>0.92600000000000005</v>
      </c>
      <c r="AG387">
        <v>1.2329000000000001</v>
      </c>
      <c r="AH387">
        <v>0.74580000000000002</v>
      </c>
      <c r="AI387">
        <v>1.0862000000000001</v>
      </c>
      <c r="AJ387">
        <v>0.64059999999999995</v>
      </c>
      <c r="AK387" t="str">
        <f>VLOOKUP(D387,Ref!$C$2:$D$56,2,FALSE)&amp;"_"&amp;E387&amp;RIGHT(B387,4)</f>
        <v>IA_Woodbury0017</v>
      </c>
    </row>
    <row r="388" spans="1:37" x14ac:dyDescent="0.25">
      <c r="A388" t="s">
        <v>216</v>
      </c>
      <c r="B388">
        <v>200910007</v>
      </c>
      <c r="C388" t="s">
        <v>37</v>
      </c>
      <c r="D388" t="s">
        <v>110</v>
      </c>
      <c r="E388" t="s">
        <v>111</v>
      </c>
      <c r="F388">
        <v>38.974443999999998</v>
      </c>
      <c r="G388">
        <v>-94.686943999999997</v>
      </c>
      <c r="H388">
        <v>93215</v>
      </c>
      <c r="I388">
        <v>21.2</v>
      </c>
      <c r="J388">
        <v>21.1</v>
      </c>
      <c r="K388">
        <v>0.5</v>
      </c>
      <c r="L388">
        <v>0.78938010000000003</v>
      </c>
      <c r="M388">
        <v>0.86207599999999995</v>
      </c>
      <c r="N388">
        <v>2.3986461000000001</v>
      </c>
      <c r="O388">
        <v>6.6678667000000003</v>
      </c>
      <c r="P388">
        <v>7.2880640000000003</v>
      </c>
      <c r="Q388">
        <v>0</v>
      </c>
      <c r="R388">
        <v>2.6045631999999999</v>
      </c>
      <c r="S388">
        <v>0.17273649999999999</v>
      </c>
      <c r="T388">
        <v>0.5</v>
      </c>
      <c r="U388">
        <v>0.86896700000000004</v>
      </c>
      <c r="V388">
        <v>0.81912010000000002</v>
      </c>
      <c r="W388">
        <v>2.2901969000000002</v>
      </c>
      <c r="X388">
        <v>7.1454557999999997</v>
      </c>
      <c r="Y388">
        <v>6.8009881999999999</v>
      </c>
      <c r="Z388">
        <v>9.8483899999999999E-2</v>
      </c>
      <c r="AA388">
        <v>2.4265728000000002</v>
      </c>
      <c r="AB388">
        <v>0.1509412</v>
      </c>
      <c r="AC388">
        <v>1.1008</v>
      </c>
      <c r="AD388">
        <v>0.95020000000000004</v>
      </c>
      <c r="AE388">
        <v>0.95479999999999998</v>
      </c>
      <c r="AF388">
        <v>1.0716000000000001</v>
      </c>
      <c r="AG388">
        <v>0.93320000000000003</v>
      </c>
      <c r="AH388">
        <v>-9</v>
      </c>
      <c r="AI388">
        <v>0.93169999999999997</v>
      </c>
      <c r="AJ388">
        <v>0.87380000000000002</v>
      </c>
      <c r="AK388" t="str">
        <f>VLOOKUP(D388,Ref!$C$2:$D$56,2,FALSE)&amp;"_"&amp;E388&amp;RIGHT(B388,4)</f>
        <v>KS_Johnson0007</v>
      </c>
    </row>
    <row r="389" spans="1:37" x14ac:dyDescent="0.25">
      <c r="A389" t="s">
        <v>216</v>
      </c>
      <c r="B389">
        <v>200910010</v>
      </c>
      <c r="C389" t="s">
        <v>37</v>
      </c>
      <c r="D389" t="s">
        <v>110</v>
      </c>
      <c r="E389" t="s">
        <v>111</v>
      </c>
      <c r="F389">
        <v>38.838590000000003</v>
      </c>
      <c r="G389">
        <v>-94.746430000000004</v>
      </c>
      <c r="H389">
        <v>92215</v>
      </c>
      <c r="I389">
        <v>18.8</v>
      </c>
      <c r="J389">
        <v>18.600000000000001</v>
      </c>
      <c r="K389">
        <v>0.5</v>
      </c>
      <c r="L389">
        <v>0.73665970000000003</v>
      </c>
      <c r="M389">
        <v>0.70491809999999999</v>
      </c>
      <c r="N389">
        <v>2.5941483999999999</v>
      </c>
      <c r="O389">
        <v>4.2098246000000001</v>
      </c>
      <c r="P389">
        <v>5.5399389000000001</v>
      </c>
      <c r="Q389">
        <v>2.4035400999999998</v>
      </c>
      <c r="R389">
        <v>2.0520887000000001</v>
      </c>
      <c r="S389">
        <v>0.12554689999999999</v>
      </c>
      <c r="T389">
        <v>0.5</v>
      </c>
      <c r="U389">
        <v>0.78165980000000002</v>
      </c>
      <c r="V389">
        <v>0.73356739999999998</v>
      </c>
      <c r="W389">
        <v>2.4696392999999999</v>
      </c>
      <c r="X389">
        <v>4.2247963000000004</v>
      </c>
      <c r="Y389">
        <v>6.3412194</v>
      </c>
      <c r="Z389">
        <v>1.1553097000000001</v>
      </c>
      <c r="AA389">
        <v>2.3138103000000001</v>
      </c>
      <c r="AB389">
        <v>0.132908</v>
      </c>
      <c r="AC389">
        <v>1.0610999999999999</v>
      </c>
      <c r="AD389">
        <v>1.0406</v>
      </c>
      <c r="AE389">
        <v>0.95199999999999996</v>
      </c>
      <c r="AF389">
        <v>1.0036</v>
      </c>
      <c r="AG389">
        <v>1.1446000000000001</v>
      </c>
      <c r="AH389">
        <v>0.48070000000000002</v>
      </c>
      <c r="AI389">
        <v>1.1274999999999999</v>
      </c>
      <c r="AJ389">
        <v>1.0586</v>
      </c>
      <c r="AK389" t="str">
        <f>VLOOKUP(D389,Ref!$C$2:$D$56,2,FALSE)&amp;"_"&amp;E389&amp;RIGHT(B389,4)</f>
        <v>KS_Johnson0010</v>
      </c>
    </row>
    <row r="390" spans="1:37" x14ac:dyDescent="0.25">
      <c r="A390" t="s">
        <v>216</v>
      </c>
      <c r="B390">
        <v>201070002</v>
      </c>
      <c r="C390" t="s">
        <v>37</v>
      </c>
      <c r="D390" t="s">
        <v>110</v>
      </c>
      <c r="E390" t="s">
        <v>112</v>
      </c>
      <c r="F390">
        <v>38.135832999999998</v>
      </c>
      <c r="G390">
        <v>-94.731943999999999</v>
      </c>
      <c r="H390">
        <v>86215</v>
      </c>
      <c r="I390">
        <v>21</v>
      </c>
      <c r="J390">
        <v>19.600000000000001</v>
      </c>
      <c r="K390">
        <v>0.5</v>
      </c>
      <c r="L390">
        <v>1.1474964999999999</v>
      </c>
      <c r="M390">
        <v>0.65363850000000001</v>
      </c>
      <c r="N390">
        <v>2.5005641000000001</v>
      </c>
      <c r="O390">
        <v>6.7494617000000003</v>
      </c>
      <c r="P390">
        <v>4.7970351999999998</v>
      </c>
      <c r="Q390">
        <v>2.9450194999999999</v>
      </c>
      <c r="R390">
        <v>1.6860402000000001</v>
      </c>
      <c r="S390">
        <v>4.2965400000000001E-2</v>
      </c>
      <c r="T390">
        <v>0.5</v>
      </c>
      <c r="U390">
        <v>1.0353767</v>
      </c>
      <c r="V390">
        <v>0.58936770000000005</v>
      </c>
      <c r="W390">
        <v>2.5348259999999998</v>
      </c>
      <c r="X390">
        <v>5.4283099000000004</v>
      </c>
      <c r="Y390">
        <v>4.6292958000000004</v>
      </c>
      <c r="Z390">
        <v>3.3180057999999999</v>
      </c>
      <c r="AA390">
        <v>1.6139057999999999</v>
      </c>
      <c r="AB390">
        <v>4.59865E-2</v>
      </c>
      <c r="AC390">
        <v>0.90229999999999999</v>
      </c>
      <c r="AD390">
        <v>0.90169999999999995</v>
      </c>
      <c r="AE390">
        <v>1.0137</v>
      </c>
      <c r="AF390">
        <v>0.80430000000000001</v>
      </c>
      <c r="AG390">
        <v>0.96499999999999997</v>
      </c>
      <c r="AH390">
        <v>1.1266</v>
      </c>
      <c r="AI390">
        <v>0.95720000000000005</v>
      </c>
      <c r="AJ390">
        <v>1.0703</v>
      </c>
      <c r="AK390" t="str">
        <f>VLOOKUP(D390,Ref!$C$2:$D$56,2,FALSE)&amp;"_"&amp;E390&amp;RIGHT(B390,4)</f>
        <v>KS_Linn0002</v>
      </c>
    </row>
    <row r="391" spans="1:37" x14ac:dyDescent="0.25">
      <c r="A391" t="s">
        <v>216</v>
      </c>
      <c r="B391">
        <v>201730008</v>
      </c>
      <c r="C391" t="s">
        <v>37</v>
      </c>
      <c r="D391" t="s">
        <v>110</v>
      </c>
      <c r="E391" t="s">
        <v>113</v>
      </c>
      <c r="F391">
        <v>37.659722000000002</v>
      </c>
      <c r="G391">
        <v>-97.297222000000005</v>
      </c>
      <c r="H391">
        <v>81196</v>
      </c>
      <c r="I391">
        <v>21</v>
      </c>
      <c r="J391">
        <v>20.5</v>
      </c>
      <c r="K391">
        <v>0.5</v>
      </c>
      <c r="L391">
        <v>0.59463969999999999</v>
      </c>
      <c r="M391">
        <v>0.46668290000000001</v>
      </c>
      <c r="N391">
        <v>2.8147380000000002</v>
      </c>
      <c r="O391">
        <v>6.4207071999999998</v>
      </c>
      <c r="P391">
        <v>3.9399104</v>
      </c>
      <c r="Q391">
        <v>4.7795848999999997</v>
      </c>
      <c r="R391">
        <v>1.444167</v>
      </c>
      <c r="S391">
        <v>3.9567699999999997E-2</v>
      </c>
      <c r="T391">
        <v>0.5</v>
      </c>
      <c r="U391">
        <v>0.49455149999999998</v>
      </c>
      <c r="V391">
        <v>0.47557650000000001</v>
      </c>
      <c r="W391">
        <v>3.0650365000000002</v>
      </c>
      <c r="X391">
        <v>4.7689214</v>
      </c>
      <c r="Y391">
        <v>4.1723832999999999</v>
      </c>
      <c r="Z391">
        <v>5.4703134999999996</v>
      </c>
      <c r="AA391">
        <v>1.5043563</v>
      </c>
      <c r="AB391">
        <v>9.0518100000000004E-2</v>
      </c>
      <c r="AC391">
        <v>0.83169999999999999</v>
      </c>
      <c r="AD391">
        <v>1.0190999999999999</v>
      </c>
      <c r="AE391">
        <v>1.0889</v>
      </c>
      <c r="AF391">
        <v>0.74270000000000003</v>
      </c>
      <c r="AG391">
        <v>1.0589999999999999</v>
      </c>
      <c r="AH391">
        <v>1.1445000000000001</v>
      </c>
      <c r="AI391">
        <v>1.0417000000000001</v>
      </c>
      <c r="AJ391">
        <v>2.2877000000000001</v>
      </c>
      <c r="AK391" t="str">
        <f>VLOOKUP(D391,Ref!$C$2:$D$56,2,FALSE)&amp;"_"&amp;E391&amp;RIGHT(B391,4)</f>
        <v>KS_Sedgwick0008</v>
      </c>
    </row>
    <row r="392" spans="1:37" x14ac:dyDescent="0.25">
      <c r="A392" t="s">
        <v>216</v>
      </c>
      <c r="B392">
        <v>201730009</v>
      </c>
      <c r="C392" t="s">
        <v>37</v>
      </c>
      <c r="D392" t="s">
        <v>110</v>
      </c>
      <c r="E392" t="s">
        <v>113</v>
      </c>
      <c r="F392">
        <v>37.651111</v>
      </c>
      <c r="G392">
        <v>-97.362222000000003</v>
      </c>
      <c r="H392">
        <v>81196</v>
      </c>
      <c r="I392">
        <v>21.5</v>
      </c>
      <c r="J392">
        <v>21.1</v>
      </c>
      <c r="K392">
        <v>0.5</v>
      </c>
      <c r="L392">
        <v>0.71353560000000005</v>
      </c>
      <c r="M392">
        <v>0.44008160000000002</v>
      </c>
      <c r="N392">
        <v>2.2869457999999998</v>
      </c>
      <c r="O392">
        <v>8.3012218000000004</v>
      </c>
      <c r="P392">
        <v>4.7607679000000003</v>
      </c>
      <c r="Q392">
        <v>2.8841497999999999</v>
      </c>
      <c r="R392">
        <v>1.3481669000000001</v>
      </c>
      <c r="S392">
        <v>0.30957400000000002</v>
      </c>
      <c r="T392">
        <v>0.5</v>
      </c>
      <c r="U392">
        <v>0.70891979999999999</v>
      </c>
      <c r="V392">
        <v>0.42510890000000001</v>
      </c>
      <c r="W392">
        <v>2.2767037999999999</v>
      </c>
      <c r="X392">
        <v>7.9482793999999997</v>
      </c>
      <c r="Y392">
        <v>4.7465710999999997</v>
      </c>
      <c r="Z392">
        <v>2.8642492000000002</v>
      </c>
      <c r="AA392">
        <v>1.3426366999999999</v>
      </c>
      <c r="AB392">
        <v>0.30957400000000002</v>
      </c>
      <c r="AC392">
        <v>0.99350000000000005</v>
      </c>
      <c r="AD392">
        <v>0.96599999999999997</v>
      </c>
      <c r="AE392">
        <v>0.99550000000000005</v>
      </c>
      <c r="AF392">
        <v>0.95750000000000002</v>
      </c>
      <c r="AG392">
        <v>0.997</v>
      </c>
      <c r="AH392">
        <v>0.99309999999999998</v>
      </c>
      <c r="AI392">
        <v>0.99590000000000001</v>
      </c>
      <c r="AJ392">
        <v>1</v>
      </c>
      <c r="AK392" t="str">
        <f>VLOOKUP(D392,Ref!$C$2:$D$56,2,FALSE)&amp;"_"&amp;E392&amp;RIGHT(B392,4)</f>
        <v>KS_Sedgwick0009</v>
      </c>
    </row>
    <row r="393" spans="1:37" x14ac:dyDescent="0.25">
      <c r="A393" t="s">
        <v>216</v>
      </c>
      <c r="B393">
        <v>201730010</v>
      </c>
      <c r="C393" t="s">
        <v>37</v>
      </c>
      <c r="D393" t="s">
        <v>110</v>
      </c>
      <c r="E393" t="s">
        <v>113</v>
      </c>
      <c r="F393">
        <v>37.701110999999997</v>
      </c>
      <c r="G393">
        <v>-97.313889000000003</v>
      </c>
      <c r="H393">
        <v>81196</v>
      </c>
      <c r="I393">
        <v>21.1</v>
      </c>
      <c r="J393">
        <v>20.7</v>
      </c>
      <c r="K393">
        <v>0.5</v>
      </c>
      <c r="L393">
        <v>0.63803460000000001</v>
      </c>
      <c r="M393">
        <v>0.44216519999999998</v>
      </c>
      <c r="N393">
        <v>2.4130436999999998</v>
      </c>
      <c r="O393">
        <v>7.5891304000000002</v>
      </c>
      <c r="P393">
        <v>4.5390357999999997</v>
      </c>
      <c r="Q393">
        <v>3.3977838</v>
      </c>
      <c r="R393">
        <v>1.355979</v>
      </c>
      <c r="S393">
        <v>0.25816070000000002</v>
      </c>
      <c r="T393">
        <v>0.5</v>
      </c>
      <c r="U393">
        <v>0.59200410000000003</v>
      </c>
      <c r="V393">
        <v>0.43829899999999999</v>
      </c>
      <c r="W393">
        <v>2.5727519999999999</v>
      </c>
      <c r="X393">
        <v>6.6773024000000003</v>
      </c>
      <c r="Y393">
        <v>4.4094844000000002</v>
      </c>
      <c r="Z393">
        <v>3.9329616999999999</v>
      </c>
      <c r="AA393">
        <v>1.3865211</v>
      </c>
      <c r="AB393">
        <v>0.21146909999999999</v>
      </c>
      <c r="AC393">
        <v>0.92789999999999995</v>
      </c>
      <c r="AD393">
        <v>0.99129999999999996</v>
      </c>
      <c r="AE393">
        <v>1.0662</v>
      </c>
      <c r="AF393">
        <v>0.87990000000000002</v>
      </c>
      <c r="AG393">
        <v>0.97150000000000003</v>
      </c>
      <c r="AH393">
        <v>1.1575</v>
      </c>
      <c r="AI393">
        <v>1.0225</v>
      </c>
      <c r="AJ393">
        <v>0.81910000000000005</v>
      </c>
      <c r="AK393" t="str">
        <f>VLOOKUP(D393,Ref!$C$2:$D$56,2,FALSE)&amp;"_"&amp;E393&amp;RIGHT(B393,4)</f>
        <v>KS_Sedgwick0010</v>
      </c>
    </row>
    <row r="394" spans="1:37" x14ac:dyDescent="0.25">
      <c r="A394" t="s">
        <v>216</v>
      </c>
      <c r="B394">
        <v>201770013</v>
      </c>
      <c r="C394" t="s">
        <v>37</v>
      </c>
      <c r="D394" t="s">
        <v>110</v>
      </c>
      <c r="E394" t="s">
        <v>114</v>
      </c>
      <c r="F394">
        <v>39.024270000000001</v>
      </c>
      <c r="G394">
        <v>-95.711280000000002</v>
      </c>
      <c r="H394">
        <v>94208</v>
      </c>
      <c r="I394">
        <v>21.5</v>
      </c>
      <c r="J394">
        <v>20.2</v>
      </c>
      <c r="K394">
        <v>0.5</v>
      </c>
      <c r="L394">
        <v>1.4182758</v>
      </c>
      <c r="M394">
        <v>0.73722790000000005</v>
      </c>
      <c r="N394">
        <v>1.7996703000000001</v>
      </c>
      <c r="O394">
        <v>10.034144400000001</v>
      </c>
      <c r="P394">
        <v>4.9598392999999996</v>
      </c>
      <c r="Q394">
        <v>0.25974619999999998</v>
      </c>
      <c r="R394">
        <v>1.775617</v>
      </c>
      <c r="S394">
        <v>3.2146800000000003E-2</v>
      </c>
      <c r="T394">
        <v>0.5</v>
      </c>
      <c r="U394">
        <v>1.1162715999999999</v>
      </c>
      <c r="V394">
        <v>0.58183399999999996</v>
      </c>
      <c r="W394">
        <v>2.2238454999999999</v>
      </c>
      <c r="X394">
        <v>6.8034448999999997</v>
      </c>
      <c r="Y394">
        <v>5.8527678999999999</v>
      </c>
      <c r="Z394">
        <v>0.96174850000000001</v>
      </c>
      <c r="AA394">
        <v>2.1186484999999999</v>
      </c>
      <c r="AB394">
        <v>6.6964800000000005E-2</v>
      </c>
      <c r="AC394">
        <v>0.78710000000000002</v>
      </c>
      <c r="AD394">
        <v>0.78920000000000001</v>
      </c>
      <c r="AE394">
        <v>1.2357</v>
      </c>
      <c r="AF394">
        <v>0.67800000000000005</v>
      </c>
      <c r="AG394">
        <v>1.18</v>
      </c>
      <c r="AH394">
        <v>3.7025999999999999</v>
      </c>
      <c r="AI394">
        <v>1.1932</v>
      </c>
      <c r="AJ394">
        <v>2.0831</v>
      </c>
      <c r="AK394" t="str">
        <f>VLOOKUP(D394,Ref!$C$2:$D$56,2,FALSE)&amp;"_"&amp;E394&amp;RIGHT(B394,4)</f>
        <v>KS_Shawnee0013</v>
      </c>
    </row>
    <row r="395" spans="1:37" x14ac:dyDescent="0.25">
      <c r="A395" t="s">
        <v>216</v>
      </c>
      <c r="B395">
        <v>201910002</v>
      </c>
      <c r="C395" t="s">
        <v>37</v>
      </c>
      <c r="D395" t="s">
        <v>110</v>
      </c>
      <c r="E395" t="s">
        <v>115</v>
      </c>
      <c r="F395">
        <v>37.476944000000003</v>
      </c>
      <c r="G395">
        <v>-97.366388999999998</v>
      </c>
      <c r="H395">
        <v>79196</v>
      </c>
      <c r="I395">
        <v>20.7</v>
      </c>
      <c r="J395">
        <v>20.2</v>
      </c>
      <c r="K395">
        <v>0.5</v>
      </c>
      <c r="L395">
        <v>0.71200669999999999</v>
      </c>
      <c r="M395">
        <v>0.53751789999999999</v>
      </c>
      <c r="N395">
        <v>2.9440141</v>
      </c>
      <c r="O395">
        <v>5.3511018999999997</v>
      </c>
      <c r="P395">
        <v>4.1315241</v>
      </c>
      <c r="Q395">
        <v>5.0741586999999999</v>
      </c>
      <c r="R395">
        <v>1.4505669999999999</v>
      </c>
      <c r="S395">
        <v>7.6884400000000006E-2</v>
      </c>
      <c r="T395">
        <v>0.5</v>
      </c>
      <c r="U395">
        <v>0.86348100000000005</v>
      </c>
      <c r="V395">
        <v>0.48381469999999999</v>
      </c>
      <c r="W395">
        <v>2.568603</v>
      </c>
      <c r="X395">
        <v>6.0661201</v>
      </c>
      <c r="Y395">
        <v>4.3313021999999997</v>
      </c>
      <c r="Z395">
        <v>3.8869250000000002</v>
      </c>
      <c r="AA395">
        <v>1.3683603</v>
      </c>
      <c r="AB395">
        <v>0.15720110000000001</v>
      </c>
      <c r="AC395">
        <v>1.2126999999999999</v>
      </c>
      <c r="AD395">
        <v>0.90010000000000001</v>
      </c>
      <c r="AE395">
        <v>0.87250000000000005</v>
      </c>
      <c r="AF395">
        <v>1.1335999999999999</v>
      </c>
      <c r="AG395">
        <v>1.0484</v>
      </c>
      <c r="AH395">
        <v>0.76600000000000001</v>
      </c>
      <c r="AI395">
        <v>0.94330000000000003</v>
      </c>
      <c r="AJ395">
        <v>2.0446</v>
      </c>
      <c r="AK395" t="str">
        <f>VLOOKUP(D395,Ref!$C$2:$D$56,2,FALSE)&amp;"_"&amp;E395&amp;RIGHT(B395,4)</f>
        <v>KS_Sumner0002</v>
      </c>
    </row>
    <row r="396" spans="1:37" x14ac:dyDescent="0.25">
      <c r="A396" t="s">
        <v>216</v>
      </c>
      <c r="B396">
        <v>202090021</v>
      </c>
      <c r="C396" t="s">
        <v>37</v>
      </c>
      <c r="D396" t="s">
        <v>110</v>
      </c>
      <c r="E396" t="s">
        <v>116</v>
      </c>
      <c r="F396">
        <v>39.1175</v>
      </c>
      <c r="G396">
        <v>-94.635555999999994</v>
      </c>
      <c r="H396">
        <v>95215</v>
      </c>
      <c r="I396">
        <v>22.5</v>
      </c>
      <c r="J396">
        <v>21.8</v>
      </c>
      <c r="K396">
        <v>0.5</v>
      </c>
      <c r="L396">
        <v>0.8402463</v>
      </c>
      <c r="M396">
        <v>0.92395430000000001</v>
      </c>
      <c r="N396">
        <v>2.1851894999999999</v>
      </c>
      <c r="O396">
        <v>9.1175718000000003</v>
      </c>
      <c r="P396">
        <v>4.8004674999999999</v>
      </c>
      <c r="Q396">
        <v>2.2660543999999998</v>
      </c>
      <c r="R396">
        <v>1.7415615</v>
      </c>
      <c r="S396">
        <v>0.16939650000000001</v>
      </c>
      <c r="T396">
        <v>0.5</v>
      </c>
      <c r="U396">
        <v>0.78357069999999995</v>
      </c>
      <c r="V396">
        <v>0.82500110000000004</v>
      </c>
      <c r="W396">
        <v>2.6250794000000002</v>
      </c>
      <c r="X396">
        <v>6.8515043000000002</v>
      </c>
      <c r="Y396">
        <v>5.1519846999999999</v>
      </c>
      <c r="Z396">
        <v>3.0855967999999998</v>
      </c>
      <c r="AA396">
        <v>1.9005984</v>
      </c>
      <c r="AB396">
        <v>0.17330590000000001</v>
      </c>
      <c r="AC396">
        <v>0.9325</v>
      </c>
      <c r="AD396">
        <v>0.89290000000000003</v>
      </c>
      <c r="AE396">
        <v>1.2013</v>
      </c>
      <c r="AF396">
        <v>0.75149999999999995</v>
      </c>
      <c r="AG396">
        <v>1.0731999999999999</v>
      </c>
      <c r="AH396">
        <v>1.3616999999999999</v>
      </c>
      <c r="AI396">
        <v>1.0912999999999999</v>
      </c>
      <c r="AJ396">
        <v>1.0230999999999999</v>
      </c>
      <c r="AK396" t="str">
        <f>VLOOKUP(D396,Ref!$C$2:$D$56,2,FALSE)&amp;"_"&amp;E396&amp;RIGHT(B396,4)</f>
        <v>KS_Wyandotte0021</v>
      </c>
    </row>
    <row r="397" spans="1:37" x14ac:dyDescent="0.25">
      <c r="A397" t="s">
        <v>216</v>
      </c>
      <c r="B397">
        <v>202090022</v>
      </c>
      <c r="C397" t="s">
        <v>37</v>
      </c>
      <c r="D397" t="s">
        <v>110</v>
      </c>
      <c r="E397" t="s">
        <v>116</v>
      </c>
      <c r="F397">
        <v>39.045833000000002</v>
      </c>
      <c r="G397">
        <v>-94.694444000000004</v>
      </c>
      <c r="H397">
        <v>94215</v>
      </c>
      <c r="I397">
        <v>21.5</v>
      </c>
      <c r="J397">
        <v>20.9</v>
      </c>
      <c r="K397">
        <v>0.5</v>
      </c>
      <c r="L397">
        <v>0.94566969999999995</v>
      </c>
      <c r="M397">
        <v>0.78655980000000003</v>
      </c>
      <c r="N397">
        <v>2.0670321</v>
      </c>
      <c r="O397">
        <v>8.7713889999999992</v>
      </c>
      <c r="P397">
        <v>5.9632944999999999</v>
      </c>
      <c r="Q397">
        <v>0.22917199999999999</v>
      </c>
      <c r="R397">
        <v>2.1067307</v>
      </c>
      <c r="S397">
        <v>0.13015550000000001</v>
      </c>
      <c r="T397">
        <v>0.5</v>
      </c>
      <c r="U397">
        <v>1.0095319</v>
      </c>
      <c r="V397">
        <v>0.82137700000000002</v>
      </c>
      <c r="W397">
        <v>1.9798677</v>
      </c>
      <c r="X397">
        <v>8.6540289000000001</v>
      </c>
      <c r="Y397">
        <v>4.8018017000000004</v>
      </c>
      <c r="Z397">
        <v>1.3622988</v>
      </c>
      <c r="AA397">
        <v>1.7165349999999999</v>
      </c>
      <c r="AB397">
        <v>0.1214026</v>
      </c>
      <c r="AC397">
        <v>1.0674999999999999</v>
      </c>
      <c r="AD397">
        <v>1.0443</v>
      </c>
      <c r="AE397">
        <v>0.95779999999999998</v>
      </c>
      <c r="AF397">
        <v>0.98660000000000003</v>
      </c>
      <c r="AG397">
        <v>0.80520000000000003</v>
      </c>
      <c r="AH397">
        <v>5.9443999999999999</v>
      </c>
      <c r="AI397">
        <v>0.81479999999999997</v>
      </c>
      <c r="AJ397">
        <v>0.93279999999999996</v>
      </c>
      <c r="AK397" t="str">
        <f>VLOOKUP(D397,Ref!$C$2:$D$56,2,FALSE)&amp;"_"&amp;E397&amp;RIGHT(B397,4)</f>
        <v>KS_Wyandotte0022</v>
      </c>
    </row>
    <row r="398" spans="1:37" x14ac:dyDescent="0.25">
      <c r="A398" t="s">
        <v>216</v>
      </c>
      <c r="B398">
        <v>220170008</v>
      </c>
      <c r="C398" t="s">
        <v>37</v>
      </c>
      <c r="D398" t="s">
        <v>117</v>
      </c>
      <c r="E398" t="s">
        <v>118</v>
      </c>
      <c r="F398">
        <v>32.471665999999999</v>
      </c>
      <c r="G398">
        <v>-93.794999000000004</v>
      </c>
      <c r="H398">
        <v>33224</v>
      </c>
      <c r="I398">
        <v>23.3</v>
      </c>
      <c r="J398">
        <v>22.4</v>
      </c>
      <c r="K398">
        <v>0.5</v>
      </c>
      <c r="L398">
        <v>1.5622777999999999</v>
      </c>
      <c r="M398">
        <v>0.67182350000000002</v>
      </c>
      <c r="N398">
        <v>1.5535017</v>
      </c>
      <c r="O398">
        <v>12.6250038</v>
      </c>
      <c r="P398">
        <v>4.7582525999999996</v>
      </c>
      <c r="Q398">
        <v>0</v>
      </c>
      <c r="R398">
        <v>1.6846410999999999</v>
      </c>
      <c r="S398">
        <v>3.3389500000000003E-2</v>
      </c>
      <c r="T398">
        <v>0.5</v>
      </c>
      <c r="U398">
        <v>1.6608598999999999</v>
      </c>
      <c r="V398">
        <v>0.6242915</v>
      </c>
      <c r="W398">
        <v>1.5488972999999999</v>
      </c>
      <c r="X398">
        <v>11.6219816</v>
      </c>
      <c r="Y398">
        <v>4.7413401999999998</v>
      </c>
      <c r="Z398">
        <v>0</v>
      </c>
      <c r="AA398">
        <v>1.6798782000000001</v>
      </c>
      <c r="AB398">
        <v>3.4819299999999997E-2</v>
      </c>
      <c r="AC398">
        <v>1.0630999999999999</v>
      </c>
      <c r="AD398">
        <v>0.92920000000000003</v>
      </c>
      <c r="AE398">
        <v>0.997</v>
      </c>
      <c r="AF398">
        <v>0.92059999999999997</v>
      </c>
      <c r="AG398">
        <v>0.99639999999999995</v>
      </c>
      <c r="AH398">
        <v>-9</v>
      </c>
      <c r="AI398">
        <v>0.99719999999999998</v>
      </c>
      <c r="AJ398">
        <v>1.0427999999999999</v>
      </c>
      <c r="AK398" t="str">
        <f>VLOOKUP(D398,Ref!$C$2:$D$56,2,FALSE)&amp;"_"&amp;E398&amp;RIGHT(B398,4)</f>
        <v>LA_Caddo Parish0008</v>
      </c>
    </row>
    <row r="399" spans="1:37" x14ac:dyDescent="0.25">
      <c r="A399" t="s">
        <v>216</v>
      </c>
      <c r="B399">
        <v>220190009</v>
      </c>
      <c r="C399" t="s">
        <v>37</v>
      </c>
      <c r="D399" t="s">
        <v>117</v>
      </c>
      <c r="E399" t="s">
        <v>119</v>
      </c>
      <c r="F399">
        <v>30.227778000000001</v>
      </c>
      <c r="G399">
        <v>-93.578333000000001</v>
      </c>
      <c r="H399">
        <v>13225</v>
      </c>
      <c r="I399">
        <v>20.3</v>
      </c>
      <c r="J399">
        <v>18.8</v>
      </c>
      <c r="K399">
        <v>0.5</v>
      </c>
      <c r="L399">
        <v>2.0826492000000001</v>
      </c>
      <c r="M399">
        <v>0.63944599999999996</v>
      </c>
      <c r="N399">
        <v>1.6971314</v>
      </c>
      <c r="O399">
        <v>7.9841227999999997</v>
      </c>
      <c r="P399">
        <v>5.4557079999999996</v>
      </c>
      <c r="Q399">
        <v>8.0898499999999998E-2</v>
      </c>
      <c r="R399">
        <v>1.6601298</v>
      </c>
      <c r="S399">
        <v>0.19991320000000001</v>
      </c>
      <c r="T399">
        <v>0.5</v>
      </c>
      <c r="U399">
        <v>2.3130448000000001</v>
      </c>
      <c r="V399">
        <v>0.64592620000000001</v>
      </c>
      <c r="W399">
        <v>1.6696576000000001</v>
      </c>
      <c r="X399">
        <v>6.6916218000000001</v>
      </c>
      <c r="Y399">
        <v>5.2193006999999998</v>
      </c>
      <c r="Z399">
        <v>8.2122399999999998E-2</v>
      </c>
      <c r="AA399">
        <v>1.6311647</v>
      </c>
      <c r="AB399">
        <v>7.8533199999999997E-2</v>
      </c>
      <c r="AC399">
        <v>1.1106</v>
      </c>
      <c r="AD399">
        <v>1.0101</v>
      </c>
      <c r="AE399">
        <v>0.98380000000000001</v>
      </c>
      <c r="AF399">
        <v>0.83809999999999996</v>
      </c>
      <c r="AG399">
        <v>0.95669999999999999</v>
      </c>
      <c r="AH399">
        <v>1.0150999999999999</v>
      </c>
      <c r="AI399">
        <v>0.98260000000000003</v>
      </c>
      <c r="AJ399">
        <v>0.39279999999999998</v>
      </c>
      <c r="AK399" t="str">
        <f>VLOOKUP(D399,Ref!$C$2:$D$56,2,FALSE)&amp;"_"&amp;E399&amp;RIGHT(B399,4)</f>
        <v>LA_Calcasieu Parish0009</v>
      </c>
    </row>
    <row r="400" spans="1:37" x14ac:dyDescent="0.25">
      <c r="A400" t="s">
        <v>216</v>
      </c>
      <c r="B400">
        <v>270370470</v>
      </c>
      <c r="C400" t="s">
        <v>37</v>
      </c>
      <c r="D400" t="s">
        <v>120</v>
      </c>
      <c r="E400" t="s">
        <v>121</v>
      </c>
      <c r="F400">
        <v>44.738460000000003</v>
      </c>
      <c r="G400">
        <v>-93.237250000000003</v>
      </c>
      <c r="H400">
        <v>147223</v>
      </c>
      <c r="I400">
        <v>27.6</v>
      </c>
      <c r="J400">
        <v>27.5</v>
      </c>
      <c r="K400">
        <v>0.5</v>
      </c>
      <c r="L400">
        <v>0.56774060000000004</v>
      </c>
      <c r="M400">
        <v>0.85757810000000001</v>
      </c>
      <c r="N400">
        <v>3.8759600999999999</v>
      </c>
      <c r="O400">
        <v>7.0831146</v>
      </c>
      <c r="P400">
        <v>3.4652788999999999</v>
      </c>
      <c r="Q400">
        <v>8.9837369999999996</v>
      </c>
      <c r="R400">
        <v>2.0402954000000002</v>
      </c>
      <c r="S400">
        <v>0.30407060000000002</v>
      </c>
      <c r="T400">
        <v>0.5</v>
      </c>
      <c r="U400">
        <v>0.4688117</v>
      </c>
      <c r="V400">
        <v>0.80917559999999999</v>
      </c>
      <c r="W400">
        <v>4.0222340000000001</v>
      </c>
      <c r="X400">
        <v>6.3169712999999996</v>
      </c>
      <c r="Y400">
        <v>3.2504184</v>
      </c>
      <c r="Z400">
        <v>9.7621775</v>
      </c>
      <c r="AA400">
        <v>2.0604157000000001</v>
      </c>
      <c r="AB400">
        <v>0.32790970000000003</v>
      </c>
      <c r="AC400">
        <v>0.82569999999999999</v>
      </c>
      <c r="AD400">
        <v>0.94359999999999999</v>
      </c>
      <c r="AE400">
        <v>1.0377000000000001</v>
      </c>
      <c r="AF400">
        <v>0.89180000000000004</v>
      </c>
      <c r="AG400">
        <v>0.93799999999999994</v>
      </c>
      <c r="AH400">
        <v>1.0867</v>
      </c>
      <c r="AI400">
        <v>1.0099</v>
      </c>
      <c r="AJ400">
        <v>1.0784</v>
      </c>
      <c r="AK400" t="str">
        <f>VLOOKUP(D400,Ref!$C$2:$D$56,2,FALSE)&amp;"_"&amp;E400&amp;RIGHT(B400,4)</f>
        <v>MN_Dakota0470</v>
      </c>
    </row>
    <row r="401" spans="1:37" x14ac:dyDescent="0.25">
      <c r="A401" t="s">
        <v>216</v>
      </c>
      <c r="B401">
        <v>270530961</v>
      </c>
      <c r="C401" t="s">
        <v>37</v>
      </c>
      <c r="D401" t="s">
        <v>120</v>
      </c>
      <c r="E401" t="s">
        <v>122</v>
      </c>
      <c r="F401">
        <v>44.875509999999998</v>
      </c>
      <c r="G401">
        <v>-93.258920000000003</v>
      </c>
      <c r="H401">
        <v>148223</v>
      </c>
      <c r="I401">
        <v>25.3</v>
      </c>
      <c r="J401">
        <v>25.1</v>
      </c>
      <c r="K401">
        <v>0.5</v>
      </c>
      <c r="L401">
        <v>0.65474310000000002</v>
      </c>
      <c r="M401">
        <v>1.0088360000000001</v>
      </c>
      <c r="N401">
        <v>3.5678443999999998</v>
      </c>
      <c r="O401">
        <v>5.9530792000000003</v>
      </c>
      <c r="P401">
        <v>3.2222814999999998</v>
      </c>
      <c r="Q401">
        <v>8.3224839999999993</v>
      </c>
      <c r="R401">
        <v>1.8177934</v>
      </c>
      <c r="S401">
        <v>0.33627400000000002</v>
      </c>
      <c r="T401">
        <v>0.5</v>
      </c>
      <c r="U401">
        <v>0.65094580000000002</v>
      </c>
      <c r="V401">
        <v>0.99940859999999998</v>
      </c>
      <c r="W401">
        <v>3.5510022999999999</v>
      </c>
      <c r="X401">
        <v>5.8593893000000001</v>
      </c>
      <c r="Y401">
        <v>3.2133020999999999</v>
      </c>
      <c r="Z401">
        <v>8.2754048999999998</v>
      </c>
      <c r="AA401">
        <v>1.8085659000000001</v>
      </c>
      <c r="AB401">
        <v>0.33627400000000002</v>
      </c>
      <c r="AC401">
        <v>0.99419999999999997</v>
      </c>
      <c r="AD401">
        <v>0.99070000000000003</v>
      </c>
      <c r="AE401">
        <v>0.99529999999999996</v>
      </c>
      <c r="AF401">
        <v>0.98429999999999995</v>
      </c>
      <c r="AG401">
        <v>0.99719999999999998</v>
      </c>
      <c r="AH401">
        <v>0.99429999999999996</v>
      </c>
      <c r="AI401">
        <v>0.99490000000000001</v>
      </c>
      <c r="AJ401">
        <v>1</v>
      </c>
      <c r="AK401" t="str">
        <f>VLOOKUP(D401,Ref!$C$2:$D$56,2,FALSE)&amp;"_"&amp;E401&amp;RIGHT(B401,4)</f>
        <v>MN_Hennepin0961</v>
      </c>
    </row>
    <row r="402" spans="1:37" x14ac:dyDescent="0.25">
      <c r="A402" t="s">
        <v>216</v>
      </c>
      <c r="B402">
        <v>270530963</v>
      </c>
      <c r="C402" t="s">
        <v>37</v>
      </c>
      <c r="D402" t="s">
        <v>120</v>
      </c>
      <c r="E402" t="s">
        <v>122</v>
      </c>
      <c r="F402">
        <v>44.953659999999999</v>
      </c>
      <c r="G402">
        <v>-93.258210000000005</v>
      </c>
      <c r="H402">
        <v>149223</v>
      </c>
      <c r="I402">
        <v>27.8</v>
      </c>
      <c r="J402">
        <v>27.6</v>
      </c>
      <c r="K402">
        <v>0.5</v>
      </c>
      <c r="L402">
        <v>0.53650220000000004</v>
      </c>
      <c r="M402">
        <v>0.91050019999999998</v>
      </c>
      <c r="N402">
        <v>4.0835657000000003</v>
      </c>
      <c r="O402">
        <v>6.1199507999999998</v>
      </c>
      <c r="P402">
        <v>3.3722002999999998</v>
      </c>
      <c r="Q402">
        <v>9.8389071999999995</v>
      </c>
      <c r="R402">
        <v>2.0896766000000002</v>
      </c>
      <c r="S402">
        <v>0.35980830000000003</v>
      </c>
      <c r="T402">
        <v>0.5</v>
      </c>
      <c r="U402">
        <v>0.53415230000000002</v>
      </c>
      <c r="V402">
        <v>0.90499620000000003</v>
      </c>
      <c r="W402">
        <v>4.0720577000000002</v>
      </c>
      <c r="X402">
        <v>6.0609818000000004</v>
      </c>
      <c r="Y402">
        <v>3.3666358000000001</v>
      </c>
      <c r="Z402">
        <v>9.8061398999999998</v>
      </c>
      <c r="AA402">
        <v>2.0833024999999998</v>
      </c>
      <c r="AB402">
        <v>0.35980830000000003</v>
      </c>
      <c r="AC402">
        <v>0.99560000000000004</v>
      </c>
      <c r="AD402">
        <v>0.99399999999999999</v>
      </c>
      <c r="AE402">
        <v>0.99719999999999998</v>
      </c>
      <c r="AF402">
        <v>0.99039999999999995</v>
      </c>
      <c r="AG402">
        <v>0.99829999999999997</v>
      </c>
      <c r="AH402">
        <v>0.99670000000000003</v>
      </c>
      <c r="AI402">
        <v>0.99690000000000001</v>
      </c>
      <c r="AJ402">
        <v>1</v>
      </c>
      <c r="AK402" t="str">
        <f>VLOOKUP(D402,Ref!$C$2:$D$56,2,FALSE)&amp;"_"&amp;E402&amp;RIGHT(B402,4)</f>
        <v>MN_Hennepin0963</v>
      </c>
    </row>
    <row r="403" spans="1:37" x14ac:dyDescent="0.25">
      <c r="A403" t="s">
        <v>216</v>
      </c>
      <c r="B403">
        <v>270531007</v>
      </c>
      <c r="C403" t="s">
        <v>37</v>
      </c>
      <c r="D403" t="s">
        <v>120</v>
      </c>
      <c r="E403" t="s">
        <v>122</v>
      </c>
      <c r="F403">
        <v>45.039720000000003</v>
      </c>
      <c r="G403">
        <v>-93.298739999999995</v>
      </c>
      <c r="H403">
        <v>150223</v>
      </c>
      <c r="I403">
        <v>28.2</v>
      </c>
      <c r="J403">
        <v>28</v>
      </c>
      <c r="K403">
        <v>0.5</v>
      </c>
      <c r="L403">
        <v>0.61415059999999999</v>
      </c>
      <c r="M403">
        <v>0.95432309999999998</v>
      </c>
      <c r="N403">
        <v>3.4911921000000001</v>
      </c>
      <c r="O403">
        <v>9.2712774000000007</v>
      </c>
      <c r="P403">
        <v>3.1111119</v>
      </c>
      <c r="Q403">
        <v>8.1851835000000008</v>
      </c>
      <c r="R403">
        <v>1.7799381000000001</v>
      </c>
      <c r="S403">
        <v>0.32615660000000002</v>
      </c>
      <c r="T403">
        <v>0.5</v>
      </c>
      <c r="U403">
        <v>0.6106724</v>
      </c>
      <c r="V403">
        <v>0.94640679999999999</v>
      </c>
      <c r="W403">
        <v>3.4767776000000001</v>
      </c>
      <c r="X403">
        <v>9.1407833000000007</v>
      </c>
      <c r="Y403">
        <v>3.1039245000000002</v>
      </c>
      <c r="Z403">
        <v>8.1442975999999998</v>
      </c>
      <c r="AA403">
        <v>1.7720023</v>
      </c>
      <c r="AB403">
        <v>0.32615660000000002</v>
      </c>
      <c r="AC403">
        <v>0.99429999999999996</v>
      </c>
      <c r="AD403">
        <v>0.99170000000000003</v>
      </c>
      <c r="AE403">
        <v>0.99590000000000001</v>
      </c>
      <c r="AF403">
        <v>0.9859</v>
      </c>
      <c r="AG403">
        <v>0.99770000000000003</v>
      </c>
      <c r="AH403">
        <v>0.995</v>
      </c>
      <c r="AI403">
        <v>0.99550000000000005</v>
      </c>
      <c r="AJ403">
        <v>1</v>
      </c>
      <c r="AK403" t="str">
        <f>VLOOKUP(D403,Ref!$C$2:$D$56,2,FALSE)&amp;"_"&amp;E403&amp;RIGHT(B403,4)</f>
        <v>MN_Hennepin1007</v>
      </c>
    </row>
    <row r="404" spans="1:37" x14ac:dyDescent="0.25">
      <c r="A404" t="s">
        <v>216</v>
      </c>
      <c r="B404">
        <v>270532006</v>
      </c>
      <c r="C404" t="s">
        <v>37</v>
      </c>
      <c r="D404" t="s">
        <v>120</v>
      </c>
      <c r="E404" t="s">
        <v>122</v>
      </c>
      <c r="F404">
        <v>44.948050000000002</v>
      </c>
      <c r="G404">
        <v>-93.343149999999994</v>
      </c>
      <c r="H404">
        <v>149222</v>
      </c>
      <c r="I404">
        <v>28.5</v>
      </c>
      <c r="J404">
        <v>28.4</v>
      </c>
      <c r="K404">
        <v>0.5</v>
      </c>
      <c r="L404">
        <v>0.39801900000000001</v>
      </c>
      <c r="M404">
        <v>0.76094910000000004</v>
      </c>
      <c r="N404">
        <v>4.2426782000000003</v>
      </c>
      <c r="O404">
        <v>6.4110497999999998</v>
      </c>
      <c r="P404">
        <v>3.2691604999999999</v>
      </c>
      <c r="Q404">
        <v>10.454864499999999</v>
      </c>
      <c r="R404">
        <v>2.1778385999999998</v>
      </c>
      <c r="S404">
        <v>0.3521048</v>
      </c>
      <c r="T404">
        <v>0.5</v>
      </c>
      <c r="U404">
        <v>0.39702399999999999</v>
      </c>
      <c r="V404">
        <v>0.75782919999999998</v>
      </c>
      <c r="W404">
        <v>4.2349787000000001</v>
      </c>
      <c r="X404">
        <v>6.3706602999999999</v>
      </c>
      <c r="Y404">
        <v>3.2655644000000001</v>
      </c>
      <c r="Z404">
        <v>10.432909</v>
      </c>
      <c r="AA404">
        <v>2.1735329999999999</v>
      </c>
      <c r="AB404">
        <v>0.3521048</v>
      </c>
      <c r="AC404">
        <v>0.99750000000000005</v>
      </c>
      <c r="AD404">
        <v>0.99590000000000001</v>
      </c>
      <c r="AE404">
        <v>0.99819999999999998</v>
      </c>
      <c r="AF404">
        <v>0.99370000000000003</v>
      </c>
      <c r="AG404">
        <v>0.99890000000000001</v>
      </c>
      <c r="AH404">
        <v>0.99790000000000001</v>
      </c>
      <c r="AI404">
        <v>0.998</v>
      </c>
      <c r="AJ404">
        <v>1</v>
      </c>
      <c r="AK404" t="str">
        <f>VLOOKUP(D404,Ref!$C$2:$D$56,2,FALSE)&amp;"_"&amp;E404&amp;RIGHT(B404,4)</f>
        <v>MN_Hennepin2006</v>
      </c>
    </row>
    <row r="405" spans="1:37" x14ac:dyDescent="0.25">
      <c r="A405" t="s">
        <v>216</v>
      </c>
      <c r="B405">
        <v>271230866</v>
      </c>
      <c r="C405" t="s">
        <v>37</v>
      </c>
      <c r="D405" t="s">
        <v>120</v>
      </c>
      <c r="E405" t="s">
        <v>123</v>
      </c>
      <c r="F405">
        <v>44.899259999999998</v>
      </c>
      <c r="G405">
        <v>-93.017080000000007</v>
      </c>
      <c r="H405">
        <v>148225</v>
      </c>
      <c r="I405">
        <v>28.5</v>
      </c>
      <c r="J405">
        <v>28.3</v>
      </c>
      <c r="K405">
        <v>0.5</v>
      </c>
      <c r="L405">
        <v>0.57638109999999998</v>
      </c>
      <c r="M405">
        <v>0.9179562</v>
      </c>
      <c r="N405">
        <v>3.6599202000000002</v>
      </c>
      <c r="O405">
        <v>8.9014586999999992</v>
      </c>
      <c r="P405">
        <v>3.1823348999999999</v>
      </c>
      <c r="Q405">
        <v>8.6576451999999993</v>
      </c>
      <c r="R405">
        <v>1.8675169</v>
      </c>
      <c r="S405">
        <v>0.32012160000000001</v>
      </c>
      <c r="T405">
        <v>0.5</v>
      </c>
      <c r="U405">
        <v>0.57339669999999998</v>
      </c>
      <c r="V405">
        <v>0.90930049999999996</v>
      </c>
      <c r="W405">
        <v>3.6452162000000001</v>
      </c>
      <c r="X405">
        <v>8.7690982999999996</v>
      </c>
      <c r="Y405">
        <v>3.1750596</v>
      </c>
      <c r="Z405">
        <v>8.6158905000000008</v>
      </c>
      <c r="AA405">
        <v>1.8593949000000001</v>
      </c>
      <c r="AB405">
        <v>0.32012160000000001</v>
      </c>
      <c r="AC405">
        <v>0.99480000000000002</v>
      </c>
      <c r="AD405">
        <v>0.99060000000000004</v>
      </c>
      <c r="AE405">
        <v>0.996</v>
      </c>
      <c r="AF405">
        <v>0.98509999999999998</v>
      </c>
      <c r="AG405">
        <v>0.99770000000000003</v>
      </c>
      <c r="AH405">
        <v>0.99519999999999997</v>
      </c>
      <c r="AI405">
        <v>0.99570000000000003</v>
      </c>
      <c r="AJ405">
        <v>1</v>
      </c>
      <c r="AK405" t="str">
        <f>VLOOKUP(D405,Ref!$C$2:$D$56,2,FALSE)&amp;"_"&amp;E405&amp;RIGHT(B405,4)</f>
        <v>MN_Ramsey0866</v>
      </c>
    </row>
    <row r="406" spans="1:37" x14ac:dyDescent="0.25">
      <c r="A406" t="s">
        <v>216</v>
      </c>
      <c r="B406">
        <v>271230868</v>
      </c>
      <c r="C406" t="s">
        <v>37</v>
      </c>
      <c r="D406" t="s">
        <v>120</v>
      </c>
      <c r="E406" t="s">
        <v>123</v>
      </c>
      <c r="F406">
        <v>44.950719999999997</v>
      </c>
      <c r="G406">
        <v>-93.098269999999999</v>
      </c>
      <c r="H406">
        <v>149224</v>
      </c>
      <c r="I406">
        <v>31.8</v>
      </c>
      <c r="J406">
        <v>31.6</v>
      </c>
      <c r="K406">
        <v>0.5</v>
      </c>
      <c r="L406">
        <v>0.68615329999999997</v>
      </c>
      <c r="M406">
        <v>1.0105511</v>
      </c>
      <c r="N406">
        <v>3.8022361</v>
      </c>
      <c r="O406">
        <v>11.2686014</v>
      </c>
      <c r="P406">
        <v>3.5579643000000001</v>
      </c>
      <c r="Q406">
        <v>8.6681757000000008</v>
      </c>
      <c r="R406">
        <v>1.9863405000000001</v>
      </c>
      <c r="S406">
        <v>0.33108749999999998</v>
      </c>
      <c r="T406">
        <v>0.5</v>
      </c>
      <c r="U406">
        <v>0.60204230000000003</v>
      </c>
      <c r="V406">
        <v>0.96878589999999998</v>
      </c>
      <c r="W406">
        <v>3.9295477999999999</v>
      </c>
      <c r="X406">
        <v>10.554501500000001</v>
      </c>
      <c r="Y406">
        <v>3.3853903000000001</v>
      </c>
      <c r="Z406">
        <v>9.3267851000000004</v>
      </c>
      <c r="AA406">
        <v>2.0062277000000002</v>
      </c>
      <c r="AB406">
        <v>0.35270040000000003</v>
      </c>
      <c r="AC406">
        <v>0.87739999999999996</v>
      </c>
      <c r="AD406">
        <v>0.9587</v>
      </c>
      <c r="AE406">
        <v>1.0335000000000001</v>
      </c>
      <c r="AF406">
        <v>0.93659999999999999</v>
      </c>
      <c r="AG406">
        <v>0.95150000000000001</v>
      </c>
      <c r="AH406">
        <v>1.0760000000000001</v>
      </c>
      <c r="AI406">
        <v>1.01</v>
      </c>
      <c r="AJ406">
        <v>1.0652999999999999</v>
      </c>
      <c r="AK406" t="str">
        <f>VLOOKUP(D406,Ref!$C$2:$D$56,2,FALSE)&amp;"_"&amp;E406&amp;RIGHT(B406,4)</f>
        <v>MN_Ramsey0868</v>
      </c>
    </row>
    <row r="407" spans="1:37" x14ac:dyDescent="0.25">
      <c r="A407" t="s">
        <v>216</v>
      </c>
      <c r="B407">
        <v>271230871</v>
      </c>
      <c r="C407" t="s">
        <v>37</v>
      </c>
      <c r="D407" t="s">
        <v>120</v>
      </c>
      <c r="E407" t="s">
        <v>123</v>
      </c>
      <c r="F407">
        <v>44.959389999999999</v>
      </c>
      <c r="G407">
        <v>-93.035870000000003</v>
      </c>
      <c r="H407">
        <v>149224</v>
      </c>
      <c r="I407">
        <v>33</v>
      </c>
      <c r="J407">
        <v>32.700000000000003</v>
      </c>
      <c r="K407">
        <v>0.5</v>
      </c>
      <c r="L407">
        <v>0.71059859999999997</v>
      </c>
      <c r="M407">
        <v>1.1036680000000001</v>
      </c>
      <c r="N407">
        <v>4.2210383</v>
      </c>
      <c r="O407">
        <v>10.273119899999999</v>
      </c>
      <c r="P407">
        <v>4.0752106000000001</v>
      </c>
      <c r="Q407">
        <v>9.5215616000000001</v>
      </c>
      <c r="R407">
        <v>2.2761673999999998</v>
      </c>
      <c r="S407">
        <v>0.3630835</v>
      </c>
      <c r="T407">
        <v>0.5</v>
      </c>
      <c r="U407">
        <v>0.70589539999999995</v>
      </c>
      <c r="V407">
        <v>1.0920981000000001</v>
      </c>
      <c r="W407">
        <v>4.2057767000000004</v>
      </c>
      <c r="X407">
        <v>10.087843899999999</v>
      </c>
      <c r="Y407">
        <v>4.0641560999999999</v>
      </c>
      <c r="Z407">
        <v>9.4822626000000003</v>
      </c>
      <c r="AA407">
        <v>2.2668811999999998</v>
      </c>
      <c r="AB407">
        <v>0.3630835</v>
      </c>
      <c r="AC407">
        <v>0.99339999999999995</v>
      </c>
      <c r="AD407">
        <v>0.98950000000000005</v>
      </c>
      <c r="AE407">
        <v>0.99639999999999995</v>
      </c>
      <c r="AF407">
        <v>0.98199999999999998</v>
      </c>
      <c r="AG407">
        <v>0.99729999999999996</v>
      </c>
      <c r="AH407">
        <v>0.99590000000000001</v>
      </c>
      <c r="AI407">
        <v>0.99590000000000001</v>
      </c>
      <c r="AJ407">
        <v>1</v>
      </c>
      <c r="AK407" t="str">
        <f>VLOOKUP(D407,Ref!$C$2:$D$56,2,FALSE)&amp;"_"&amp;E407&amp;RIGHT(B407,4)</f>
        <v>MN_Ramsey0871</v>
      </c>
    </row>
    <row r="408" spans="1:37" x14ac:dyDescent="0.25">
      <c r="A408" t="s">
        <v>216</v>
      </c>
      <c r="B408">
        <v>271377001</v>
      </c>
      <c r="C408" t="s">
        <v>37</v>
      </c>
      <c r="D408" t="s">
        <v>120</v>
      </c>
      <c r="E408" t="s">
        <v>124</v>
      </c>
      <c r="F408">
        <v>47.523355000000002</v>
      </c>
      <c r="G408">
        <v>-92.536304999999999</v>
      </c>
      <c r="H408">
        <v>173225</v>
      </c>
      <c r="I408">
        <v>16.600000000000001</v>
      </c>
      <c r="J408">
        <v>15.3</v>
      </c>
      <c r="K408">
        <v>0.5</v>
      </c>
      <c r="L408">
        <v>0.81467880000000004</v>
      </c>
      <c r="M408">
        <v>0.4553334</v>
      </c>
      <c r="N408">
        <v>1.5885655000000001</v>
      </c>
      <c r="O408">
        <v>7.2511333999999996</v>
      </c>
      <c r="P408">
        <v>2.9812202000000001</v>
      </c>
      <c r="Q408">
        <v>1.9206181</v>
      </c>
      <c r="R408">
        <v>1.0933558000000001</v>
      </c>
      <c r="S408">
        <v>1.7317099999999998E-2</v>
      </c>
      <c r="T408">
        <v>0.5</v>
      </c>
      <c r="U408">
        <v>0.75601490000000005</v>
      </c>
      <c r="V408">
        <v>0.39536149999999998</v>
      </c>
      <c r="W408">
        <v>1.7320039</v>
      </c>
      <c r="X408">
        <v>5.6367687999999996</v>
      </c>
      <c r="Y408">
        <v>2.6296610999999999</v>
      </c>
      <c r="Z408">
        <v>2.7316234000000001</v>
      </c>
      <c r="AA408">
        <v>0.98977459999999995</v>
      </c>
      <c r="AB408">
        <v>2.0961500000000001E-2</v>
      </c>
      <c r="AC408">
        <v>0.92800000000000005</v>
      </c>
      <c r="AD408">
        <v>0.86829999999999996</v>
      </c>
      <c r="AE408">
        <v>1.0903</v>
      </c>
      <c r="AF408">
        <v>0.77739999999999998</v>
      </c>
      <c r="AG408">
        <v>0.8821</v>
      </c>
      <c r="AH408">
        <v>1.4222999999999999</v>
      </c>
      <c r="AI408">
        <v>0.90529999999999999</v>
      </c>
      <c r="AJ408">
        <v>1.2103999999999999</v>
      </c>
      <c r="AK408" t="str">
        <f>VLOOKUP(D408,Ref!$C$2:$D$56,2,FALSE)&amp;"_"&amp;E408&amp;RIGHT(B408,4)</f>
        <v>MN_St. Louis7001</v>
      </c>
    </row>
    <row r="409" spans="1:37" x14ac:dyDescent="0.25">
      <c r="A409" t="s">
        <v>216</v>
      </c>
      <c r="B409">
        <v>271390505</v>
      </c>
      <c r="C409" t="s">
        <v>37</v>
      </c>
      <c r="D409" t="s">
        <v>120</v>
      </c>
      <c r="E409" t="s">
        <v>125</v>
      </c>
      <c r="F409">
        <v>44.791437000000002</v>
      </c>
      <c r="G409">
        <v>-93.512534000000002</v>
      </c>
      <c r="H409">
        <v>147221</v>
      </c>
      <c r="I409">
        <v>26.2</v>
      </c>
      <c r="J409">
        <v>26</v>
      </c>
      <c r="K409">
        <v>0.5</v>
      </c>
      <c r="L409">
        <v>0.6966021</v>
      </c>
      <c r="M409">
        <v>0.99273670000000003</v>
      </c>
      <c r="N409">
        <v>3.7398362000000001</v>
      </c>
      <c r="O409">
        <v>6.0574446000000002</v>
      </c>
      <c r="P409">
        <v>3.5342807999999999</v>
      </c>
      <c r="Q409">
        <v>8.4831772000000001</v>
      </c>
      <c r="R409">
        <v>1.9589159</v>
      </c>
      <c r="S409">
        <v>0.31478450000000002</v>
      </c>
      <c r="T409">
        <v>0.5</v>
      </c>
      <c r="U409">
        <v>0.69209790000000004</v>
      </c>
      <c r="V409">
        <v>0.97590350000000003</v>
      </c>
      <c r="W409">
        <v>3.7225437000000001</v>
      </c>
      <c r="X409">
        <v>5.8927459999999998</v>
      </c>
      <c r="Y409">
        <v>3.5208914</v>
      </c>
      <c r="Z409">
        <v>8.4401244999999996</v>
      </c>
      <c r="AA409">
        <v>1.9495099</v>
      </c>
      <c r="AB409">
        <v>0.31478450000000002</v>
      </c>
      <c r="AC409">
        <v>0.99350000000000005</v>
      </c>
      <c r="AD409">
        <v>0.98299999999999998</v>
      </c>
      <c r="AE409">
        <v>0.99539999999999995</v>
      </c>
      <c r="AF409">
        <v>0.9728</v>
      </c>
      <c r="AG409">
        <v>0.99619999999999997</v>
      </c>
      <c r="AH409">
        <v>0.99490000000000001</v>
      </c>
      <c r="AI409">
        <v>0.99519999999999997</v>
      </c>
      <c r="AJ409">
        <v>1</v>
      </c>
      <c r="AK409" t="str">
        <f>VLOOKUP(D409,Ref!$C$2:$D$56,2,FALSE)&amp;"_"&amp;E409&amp;RIGHT(B409,4)</f>
        <v>MN_Scott0505</v>
      </c>
    </row>
    <row r="410" spans="1:37" x14ac:dyDescent="0.25">
      <c r="A410" t="s">
        <v>216</v>
      </c>
      <c r="B410">
        <v>271453052</v>
      </c>
      <c r="C410" t="s">
        <v>37</v>
      </c>
      <c r="D410" t="s">
        <v>120</v>
      </c>
      <c r="E410" t="s">
        <v>126</v>
      </c>
      <c r="F410">
        <v>45.549838999999999</v>
      </c>
      <c r="G410">
        <v>-94.133449999999996</v>
      </c>
      <c r="H410">
        <v>154217</v>
      </c>
      <c r="I410">
        <v>23.5</v>
      </c>
      <c r="J410">
        <v>23.4</v>
      </c>
      <c r="K410">
        <v>0.5</v>
      </c>
      <c r="L410">
        <v>0.53194649999999999</v>
      </c>
      <c r="M410">
        <v>0.65086480000000002</v>
      </c>
      <c r="N410">
        <v>3.2276517999999998</v>
      </c>
      <c r="O410">
        <v>6.3823299000000002</v>
      </c>
      <c r="P410">
        <v>2.7391497999999999</v>
      </c>
      <c r="Q410">
        <v>7.6954222000000003</v>
      </c>
      <c r="R410">
        <v>1.6467535</v>
      </c>
      <c r="S410">
        <v>0.21476880000000001</v>
      </c>
      <c r="T410">
        <v>0.5</v>
      </c>
      <c r="U410">
        <v>0.52904870000000004</v>
      </c>
      <c r="V410">
        <v>0.63980870000000001</v>
      </c>
      <c r="W410">
        <v>3.2160978</v>
      </c>
      <c r="X410">
        <v>6.2812036999999998</v>
      </c>
      <c r="Y410">
        <v>2.7310080999999999</v>
      </c>
      <c r="Z410">
        <v>7.6656661000000001</v>
      </c>
      <c r="AA410">
        <v>1.6406254</v>
      </c>
      <c r="AB410">
        <v>0.21476880000000001</v>
      </c>
      <c r="AC410">
        <v>0.99460000000000004</v>
      </c>
      <c r="AD410">
        <v>0.98299999999999998</v>
      </c>
      <c r="AE410">
        <v>0.99639999999999995</v>
      </c>
      <c r="AF410">
        <v>0.98419999999999996</v>
      </c>
      <c r="AG410">
        <v>0.997</v>
      </c>
      <c r="AH410">
        <v>0.99609999999999999</v>
      </c>
      <c r="AI410">
        <v>0.99629999999999996</v>
      </c>
      <c r="AJ410">
        <v>1</v>
      </c>
      <c r="AK410" t="str">
        <f>VLOOKUP(D410,Ref!$C$2:$D$56,2,FALSE)&amp;"_"&amp;E410&amp;RIGHT(B410,4)</f>
        <v>MN_Stearns3052</v>
      </c>
    </row>
    <row r="411" spans="1:37" x14ac:dyDescent="0.25">
      <c r="A411" t="s">
        <v>216</v>
      </c>
      <c r="B411">
        <v>271630446</v>
      </c>
      <c r="C411" t="s">
        <v>37</v>
      </c>
      <c r="D411" t="s">
        <v>120</v>
      </c>
      <c r="E411" t="s">
        <v>49</v>
      </c>
      <c r="F411">
        <v>45.027979999999999</v>
      </c>
      <c r="G411">
        <v>-92.774150000000006</v>
      </c>
      <c r="H411">
        <v>150225</v>
      </c>
      <c r="I411">
        <v>30.2</v>
      </c>
      <c r="J411">
        <v>30</v>
      </c>
      <c r="K411">
        <v>0.5</v>
      </c>
      <c r="L411">
        <v>0.77436210000000005</v>
      </c>
      <c r="M411">
        <v>1.1791685000000001</v>
      </c>
      <c r="N411">
        <v>4.3858800000000002</v>
      </c>
      <c r="O411">
        <v>6.6657381000000004</v>
      </c>
      <c r="P411">
        <v>4.0126885999999997</v>
      </c>
      <c r="Q411">
        <v>10.166103400000001</v>
      </c>
      <c r="R411">
        <v>2.22803</v>
      </c>
      <c r="S411">
        <v>0.35469790000000001</v>
      </c>
      <c r="T411">
        <v>0.5</v>
      </c>
      <c r="U411">
        <v>0.77003679999999997</v>
      </c>
      <c r="V411">
        <v>1.1688693999999999</v>
      </c>
      <c r="W411">
        <v>4.3663588000000004</v>
      </c>
      <c r="X411">
        <v>6.5770287999999999</v>
      </c>
      <c r="Y411">
        <v>4.0034184000000002</v>
      </c>
      <c r="Z411">
        <v>10.1101875</v>
      </c>
      <c r="AA411">
        <v>2.2172513</v>
      </c>
      <c r="AB411">
        <v>0.35469790000000001</v>
      </c>
      <c r="AC411">
        <v>0.99439999999999995</v>
      </c>
      <c r="AD411">
        <v>0.99129999999999996</v>
      </c>
      <c r="AE411">
        <v>0.99550000000000005</v>
      </c>
      <c r="AF411">
        <v>0.98670000000000002</v>
      </c>
      <c r="AG411">
        <v>0.99770000000000003</v>
      </c>
      <c r="AH411">
        <v>0.99450000000000005</v>
      </c>
      <c r="AI411">
        <v>0.99519999999999997</v>
      </c>
      <c r="AJ411">
        <v>1</v>
      </c>
      <c r="AK411" t="str">
        <f>VLOOKUP(D411,Ref!$C$2:$D$56,2,FALSE)&amp;"_"&amp;E411&amp;RIGHT(B411,4)</f>
        <v>MN_Washington0446</v>
      </c>
    </row>
    <row r="412" spans="1:37" x14ac:dyDescent="0.25">
      <c r="A412" t="s">
        <v>216</v>
      </c>
      <c r="B412">
        <v>290210005</v>
      </c>
      <c r="C412" t="s">
        <v>37</v>
      </c>
      <c r="D412" t="s">
        <v>127</v>
      </c>
      <c r="E412" t="s">
        <v>128</v>
      </c>
      <c r="F412">
        <v>39.741694000000003</v>
      </c>
      <c r="G412">
        <v>-94.858583999999993</v>
      </c>
      <c r="H412">
        <v>100214</v>
      </c>
      <c r="I412">
        <v>24.9</v>
      </c>
      <c r="J412">
        <v>24</v>
      </c>
      <c r="K412">
        <v>0.5</v>
      </c>
      <c r="L412">
        <v>0.92113540000000005</v>
      </c>
      <c r="M412">
        <v>0.64464589999999999</v>
      </c>
      <c r="N412">
        <v>2.7277627</v>
      </c>
      <c r="O412">
        <v>9.7908115000000002</v>
      </c>
      <c r="P412">
        <v>4.8075390000000002</v>
      </c>
      <c r="Q412">
        <v>3.6652846000000001</v>
      </c>
      <c r="R412">
        <v>1.8695873000000001</v>
      </c>
      <c r="S412">
        <v>5.1012500000000002E-2</v>
      </c>
      <c r="T412">
        <v>0.5</v>
      </c>
      <c r="U412">
        <v>0.98666810000000005</v>
      </c>
      <c r="V412">
        <v>0.60781039999999997</v>
      </c>
      <c r="W412">
        <v>2.6320822000000001</v>
      </c>
      <c r="X412">
        <v>9.1061105999999992</v>
      </c>
      <c r="Y412">
        <v>5.9438576999999997</v>
      </c>
      <c r="Z412">
        <v>1.9604482999999999</v>
      </c>
      <c r="AA412">
        <v>2.2401938000000001</v>
      </c>
      <c r="AB412">
        <v>5.3236400000000003E-2</v>
      </c>
      <c r="AC412">
        <v>1.0710999999999999</v>
      </c>
      <c r="AD412">
        <v>0.94289999999999996</v>
      </c>
      <c r="AE412">
        <v>0.96489999999999998</v>
      </c>
      <c r="AF412">
        <v>0.93010000000000004</v>
      </c>
      <c r="AG412">
        <v>1.2363999999999999</v>
      </c>
      <c r="AH412">
        <v>0.53490000000000004</v>
      </c>
      <c r="AI412">
        <v>1.1981999999999999</v>
      </c>
      <c r="AJ412">
        <v>1.0436000000000001</v>
      </c>
      <c r="AK412" t="str">
        <f>VLOOKUP(D412,Ref!$C$2:$D$56,2,FALSE)&amp;"_"&amp;E412&amp;RIGHT(B412,4)</f>
        <v>MO_Buchanan0005</v>
      </c>
    </row>
    <row r="413" spans="1:37" x14ac:dyDescent="0.25">
      <c r="A413" t="s">
        <v>216</v>
      </c>
      <c r="B413">
        <v>290370003</v>
      </c>
      <c r="C413" t="s">
        <v>37</v>
      </c>
      <c r="D413" t="s">
        <v>127</v>
      </c>
      <c r="E413" t="s">
        <v>129</v>
      </c>
      <c r="F413">
        <v>38.75976</v>
      </c>
      <c r="G413">
        <v>-94.579970000000003</v>
      </c>
      <c r="H413">
        <v>91216</v>
      </c>
      <c r="I413">
        <v>23.9</v>
      </c>
      <c r="J413">
        <v>23.3</v>
      </c>
      <c r="K413">
        <v>0.5</v>
      </c>
      <c r="L413">
        <v>0.96431140000000004</v>
      </c>
      <c r="M413">
        <v>0.86892000000000003</v>
      </c>
      <c r="N413">
        <v>2.7053577999999998</v>
      </c>
      <c r="O413">
        <v>8.1769323000000007</v>
      </c>
      <c r="P413">
        <v>6.1613059000000003</v>
      </c>
      <c r="Q413">
        <v>2.219595</v>
      </c>
      <c r="R413">
        <v>2.2662496999999999</v>
      </c>
      <c r="S413">
        <v>0.12621669999999999</v>
      </c>
      <c r="T413">
        <v>0.5</v>
      </c>
      <c r="U413">
        <v>0.97240610000000005</v>
      </c>
      <c r="V413">
        <v>0.85758909999999999</v>
      </c>
      <c r="W413">
        <v>2.5545118000000002</v>
      </c>
      <c r="X413">
        <v>8.1572551999999998</v>
      </c>
      <c r="Y413">
        <v>6.0251684000000001</v>
      </c>
      <c r="Z413">
        <v>1.9522997</v>
      </c>
      <c r="AA413">
        <v>2.2105741999999999</v>
      </c>
      <c r="AB413">
        <v>0.1248397</v>
      </c>
      <c r="AC413">
        <v>1.0084</v>
      </c>
      <c r="AD413">
        <v>0.98699999999999999</v>
      </c>
      <c r="AE413">
        <v>0.94420000000000004</v>
      </c>
      <c r="AF413">
        <v>0.99760000000000004</v>
      </c>
      <c r="AG413">
        <v>0.97789999999999999</v>
      </c>
      <c r="AH413">
        <v>0.87960000000000005</v>
      </c>
      <c r="AI413">
        <v>0.97540000000000004</v>
      </c>
      <c r="AJ413">
        <v>0.98909999999999998</v>
      </c>
      <c r="AK413" t="str">
        <f>VLOOKUP(D413,Ref!$C$2:$D$56,2,FALSE)&amp;"_"&amp;E413&amp;RIGHT(B413,4)</f>
        <v>MO_Cass0003</v>
      </c>
    </row>
    <row r="414" spans="1:37" x14ac:dyDescent="0.25">
      <c r="A414" t="s">
        <v>216</v>
      </c>
      <c r="B414">
        <v>290470005</v>
      </c>
      <c r="C414" t="s">
        <v>37</v>
      </c>
      <c r="D414" t="s">
        <v>127</v>
      </c>
      <c r="E414" t="s">
        <v>130</v>
      </c>
      <c r="F414">
        <v>39.303089999999997</v>
      </c>
      <c r="G414">
        <v>-94.376622999999995</v>
      </c>
      <c r="H414">
        <v>96217</v>
      </c>
      <c r="I414">
        <v>22.5</v>
      </c>
      <c r="J414">
        <v>22.1</v>
      </c>
      <c r="K414">
        <v>0.5</v>
      </c>
      <c r="L414">
        <v>0.57020510000000002</v>
      </c>
      <c r="M414">
        <v>0.57750230000000002</v>
      </c>
      <c r="N414">
        <v>3.2351695999999999</v>
      </c>
      <c r="O414">
        <v>5.7814230999999996</v>
      </c>
      <c r="P414">
        <v>5.5125846999999997</v>
      </c>
      <c r="Q414">
        <v>4.2127356999999996</v>
      </c>
      <c r="R414">
        <v>2.0886331</v>
      </c>
      <c r="S414">
        <v>3.2858699999999998E-2</v>
      </c>
      <c r="T414">
        <v>0.5</v>
      </c>
      <c r="U414">
        <v>0.60049629999999998</v>
      </c>
      <c r="V414">
        <v>0.56100510000000003</v>
      </c>
      <c r="W414">
        <v>3.0437694</v>
      </c>
      <c r="X414">
        <v>6.1506556999999997</v>
      </c>
      <c r="Y414">
        <v>6.5791078000000001</v>
      </c>
      <c r="Z414">
        <v>2.2061503</v>
      </c>
      <c r="AA414">
        <v>2.4374503999999999</v>
      </c>
      <c r="AB414">
        <v>2.8310399999999999E-2</v>
      </c>
      <c r="AC414">
        <v>1.0530999999999999</v>
      </c>
      <c r="AD414">
        <v>0.97140000000000004</v>
      </c>
      <c r="AE414">
        <v>0.94079999999999997</v>
      </c>
      <c r="AF414">
        <v>1.0639000000000001</v>
      </c>
      <c r="AG414">
        <v>1.1935</v>
      </c>
      <c r="AH414">
        <v>0.52370000000000005</v>
      </c>
      <c r="AI414">
        <v>1.167</v>
      </c>
      <c r="AJ414">
        <v>0.86160000000000003</v>
      </c>
      <c r="AK414" t="str">
        <f>VLOOKUP(D414,Ref!$C$2:$D$56,2,FALSE)&amp;"_"&amp;E414&amp;RIGHT(B414,4)</f>
        <v>MO_Clay0005</v>
      </c>
    </row>
    <row r="415" spans="1:37" x14ac:dyDescent="0.25">
      <c r="A415" t="s">
        <v>216</v>
      </c>
      <c r="B415">
        <v>290770032</v>
      </c>
      <c r="C415" t="s">
        <v>37</v>
      </c>
      <c r="D415" t="s">
        <v>127</v>
      </c>
      <c r="E415" t="s">
        <v>131</v>
      </c>
      <c r="F415">
        <v>37.199541000000004</v>
      </c>
      <c r="G415">
        <v>-93.284874000000002</v>
      </c>
      <c r="H415">
        <v>77225</v>
      </c>
      <c r="I415">
        <v>23.5</v>
      </c>
      <c r="J415">
        <v>22.1</v>
      </c>
      <c r="K415">
        <v>0.5</v>
      </c>
      <c r="L415">
        <v>1.0857296999999999</v>
      </c>
      <c r="M415">
        <v>0.57632729999999999</v>
      </c>
      <c r="N415">
        <v>2.3267324</v>
      </c>
      <c r="O415">
        <v>10.2231474</v>
      </c>
      <c r="P415">
        <v>5.1468376999999998</v>
      </c>
      <c r="Q415">
        <v>1.9411624999999999</v>
      </c>
      <c r="R415">
        <v>1.7381934000000001</v>
      </c>
      <c r="S415">
        <v>6.3147999999999998E-3</v>
      </c>
      <c r="T415">
        <v>0.5</v>
      </c>
      <c r="U415">
        <v>1.0517707000000001</v>
      </c>
      <c r="V415">
        <v>0.53361460000000005</v>
      </c>
      <c r="W415">
        <v>2.2968712</v>
      </c>
      <c r="X415">
        <v>9.0609321999999999</v>
      </c>
      <c r="Y415">
        <v>5.0414500000000002</v>
      </c>
      <c r="Z415">
        <v>1.9535913</v>
      </c>
      <c r="AA415">
        <v>1.6995032999999999</v>
      </c>
      <c r="AB415">
        <v>6.1520000000000004E-3</v>
      </c>
      <c r="AC415">
        <v>0.96870000000000001</v>
      </c>
      <c r="AD415">
        <v>0.92589999999999995</v>
      </c>
      <c r="AE415">
        <v>0.98719999999999997</v>
      </c>
      <c r="AF415">
        <v>0.88629999999999998</v>
      </c>
      <c r="AG415">
        <v>0.97950000000000004</v>
      </c>
      <c r="AH415">
        <v>1.0064</v>
      </c>
      <c r="AI415">
        <v>0.97770000000000001</v>
      </c>
      <c r="AJ415">
        <v>0.97419999999999995</v>
      </c>
      <c r="AK415" t="str">
        <f>VLOOKUP(D415,Ref!$C$2:$D$56,2,FALSE)&amp;"_"&amp;E415&amp;RIGHT(B415,4)</f>
        <v>MO_Greene0032</v>
      </c>
    </row>
    <row r="416" spans="1:37" x14ac:dyDescent="0.25">
      <c r="A416" t="s">
        <v>216</v>
      </c>
      <c r="B416">
        <v>290950034</v>
      </c>
      <c r="C416" t="s">
        <v>37</v>
      </c>
      <c r="D416" t="s">
        <v>127</v>
      </c>
      <c r="E416" t="s">
        <v>132</v>
      </c>
      <c r="F416">
        <v>39.104757999999997</v>
      </c>
      <c r="G416">
        <v>-94.570796000000001</v>
      </c>
      <c r="H416">
        <v>94216</v>
      </c>
      <c r="I416">
        <v>26.5</v>
      </c>
      <c r="J416">
        <v>25.6</v>
      </c>
      <c r="K416">
        <v>0.5</v>
      </c>
      <c r="L416">
        <v>0.96638020000000002</v>
      </c>
      <c r="M416">
        <v>1.0118818000000001</v>
      </c>
      <c r="N416">
        <v>2.8834735999999999</v>
      </c>
      <c r="O416">
        <v>9.9390868999999995</v>
      </c>
      <c r="P416">
        <v>4.7544054999999998</v>
      </c>
      <c r="Q416">
        <v>4.5342020999999999</v>
      </c>
      <c r="R416">
        <v>1.7967059999999999</v>
      </c>
      <c r="S416">
        <v>0.18053449999999999</v>
      </c>
      <c r="T416">
        <v>0.5</v>
      </c>
      <c r="U416">
        <v>0.94494520000000004</v>
      </c>
      <c r="V416">
        <v>0.96295140000000001</v>
      </c>
      <c r="W416">
        <v>3.0351183000000002</v>
      </c>
      <c r="X416">
        <v>8.4946766</v>
      </c>
      <c r="Y416">
        <v>4.8815774999999997</v>
      </c>
      <c r="Z416">
        <v>4.8105845</v>
      </c>
      <c r="AA416">
        <v>1.8511219999999999</v>
      </c>
      <c r="AB416">
        <v>0.1833391</v>
      </c>
      <c r="AC416">
        <v>0.9778</v>
      </c>
      <c r="AD416">
        <v>0.9516</v>
      </c>
      <c r="AE416">
        <v>1.0526</v>
      </c>
      <c r="AF416">
        <v>0.85470000000000002</v>
      </c>
      <c r="AG416">
        <v>1.0266999999999999</v>
      </c>
      <c r="AH416">
        <v>1.0609999999999999</v>
      </c>
      <c r="AI416">
        <v>1.0303</v>
      </c>
      <c r="AJ416">
        <v>1.0155000000000001</v>
      </c>
      <c r="AK416" t="str">
        <f>VLOOKUP(D416,Ref!$C$2:$D$56,2,FALSE)&amp;"_"&amp;E416&amp;RIGHT(B416,4)</f>
        <v>MO_Jackson0034</v>
      </c>
    </row>
    <row r="417" spans="1:37" x14ac:dyDescent="0.25">
      <c r="A417" t="s">
        <v>216</v>
      </c>
      <c r="B417">
        <v>300131026</v>
      </c>
      <c r="C417" t="s">
        <v>37</v>
      </c>
      <c r="D417" t="s">
        <v>133</v>
      </c>
      <c r="E417" t="s">
        <v>134</v>
      </c>
      <c r="F417">
        <v>47.502222000000003</v>
      </c>
      <c r="G417">
        <v>-111.27888900000001</v>
      </c>
      <c r="H417">
        <v>179109</v>
      </c>
      <c r="I417">
        <v>16.7</v>
      </c>
      <c r="J417">
        <v>11.8</v>
      </c>
      <c r="K417">
        <v>0.5</v>
      </c>
      <c r="L417">
        <v>1.3210337000000001</v>
      </c>
      <c r="M417">
        <v>0.77376129999999999</v>
      </c>
      <c r="N417">
        <v>0.23075019999999999</v>
      </c>
      <c r="O417">
        <v>13.013333299999999</v>
      </c>
      <c r="P417">
        <v>0.65758220000000001</v>
      </c>
      <c r="Q417">
        <v>3.16957E-2</v>
      </c>
      <c r="R417">
        <v>0.22250220000000001</v>
      </c>
      <c r="S417">
        <v>1.60077E-2</v>
      </c>
      <c r="T417">
        <v>0.5</v>
      </c>
      <c r="U417">
        <v>0.9892145</v>
      </c>
      <c r="V417">
        <v>0.2598261</v>
      </c>
      <c r="W417">
        <v>0.28745749999999998</v>
      </c>
      <c r="X417">
        <v>8.5863180000000003</v>
      </c>
      <c r="Y417">
        <v>0.75103109999999995</v>
      </c>
      <c r="Z417">
        <v>0.20699380000000001</v>
      </c>
      <c r="AA417">
        <v>0.21949869999999999</v>
      </c>
      <c r="AB417">
        <v>7.0276000000000002E-3</v>
      </c>
      <c r="AC417">
        <v>0.74880000000000002</v>
      </c>
      <c r="AD417">
        <v>0.33579999999999999</v>
      </c>
      <c r="AE417">
        <v>1.2458</v>
      </c>
      <c r="AF417">
        <v>0.65980000000000005</v>
      </c>
      <c r="AG417">
        <v>1.1420999999999999</v>
      </c>
      <c r="AH417">
        <v>6.5305999999999997</v>
      </c>
      <c r="AI417">
        <v>0.98650000000000004</v>
      </c>
      <c r="AJ417">
        <v>0.439</v>
      </c>
      <c r="AK417" t="str">
        <f>VLOOKUP(D417,Ref!$C$2:$D$56,2,FALSE)&amp;"_"&amp;E417&amp;RIGHT(B417,4)</f>
        <v>MT_Cascade1026</v>
      </c>
    </row>
    <row r="418" spans="1:37" x14ac:dyDescent="0.25">
      <c r="A418" t="s">
        <v>216</v>
      </c>
      <c r="B418">
        <v>300290009</v>
      </c>
      <c r="C418" t="s">
        <v>37</v>
      </c>
      <c r="D418" t="s">
        <v>133</v>
      </c>
      <c r="E418" t="s">
        <v>135</v>
      </c>
      <c r="F418">
        <v>48.399721999999997</v>
      </c>
      <c r="G418">
        <v>-114.333611</v>
      </c>
      <c r="H418">
        <v>191092</v>
      </c>
      <c r="I418">
        <v>21.7</v>
      </c>
      <c r="J418">
        <v>17.3</v>
      </c>
      <c r="K418">
        <v>0.5</v>
      </c>
      <c r="L418">
        <v>0.92990680000000003</v>
      </c>
      <c r="M418">
        <v>0.61010220000000004</v>
      </c>
      <c r="N418">
        <v>0.53991529999999999</v>
      </c>
      <c r="O418">
        <v>16.960000999999998</v>
      </c>
      <c r="P418">
        <v>1.1343175000000001</v>
      </c>
      <c r="Q418">
        <v>0.67497079999999998</v>
      </c>
      <c r="R418">
        <v>0.34421459999999998</v>
      </c>
      <c r="S418">
        <v>6.5728999999999996E-3</v>
      </c>
      <c r="T418">
        <v>0.5</v>
      </c>
      <c r="U418">
        <v>1.0156655000000001</v>
      </c>
      <c r="V418">
        <v>0.4617232</v>
      </c>
      <c r="W418">
        <v>0.42426799999999998</v>
      </c>
      <c r="X418">
        <v>13.218442899999999</v>
      </c>
      <c r="Y418">
        <v>0.9309596</v>
      </c>
      <c r="Z418">
        <v>0.45673979999999997</v>
      </c>
      <c r="AA418">
        <v>0.29100280000000001</v>
      </c>
      <c r="AB418">
        <v>5.1853999999999997E-3</v>
      </c>
      <c r="AC418">
        <v>1.0922000000000001</v>
      </c>
      <c r="AD418">
        <v>0.75680000000000003</v>
      </c>
      <c r="AE418">
        <v>0.78580000000000005</v>
      </c>
      <c r="AF418">
        <v>0.77939999999999998</v>
      </c>
      <c r="AG418">
        <v>0.82069999999999999</v>
      </c>
      <c r="AH418">
        <v>0.67669999999999997</v>
      </c>
      <c r="AI418">
        <v>0.84540000000000004</v>
      </c>
      <c r="AJ418">
        <v>0.78890000000000005</v>
      </c>
      <c r="AK418" t="str">
        <f>VLOOKUP(D418,Ref!$C$2:$D$56,2,FALSE)&amp;"_"&amp;E418&amp;RIGHT(B418,4)</f>
        <v>MT_Flathead0009</v>
      </c>
    </row>
    <row r="419" spans="1:37" x14ac:dyDescent="0.25">
      <c r="A419" t="s">
        <v>216</v>
      </c>
      <c r="B419">
        <v>300290047</v>
      </c>
      <c r="C419" t="s">
        <v>37</v>
      </c>
      <c r="D419" t="s">
        <v>133</v>
      </c>
      <c r="E419" t="s">
        <v>135</v>
      </c>
      <c r="F419">
        <v>48.202500000000001</v>
      </c>
      <c r="G419">
        <v>-114.305556</v>
      </c>
      <c r="H419">
        <v>189091</v>
      </c>
      <c r="I419">
        <v>19.5</v>
      </c>
      <c r="J419">
        <v>15.4</v>
      </c>
      <c r="K419">
        <v>0.5</v>
      </c>
      <c r="L419">
        <v>1.0561233000000001</v>
      </c>
      <c r="M419">
        <v>0.81431039999999999</v>
      </c>
      <c r="N419">
        <v>0.38626260000000001</v>
      </c>
      <c r="O419">
        <v>15.262222299999999</v>
      </c>
      <c r="P419">
        <v>0.9480518</v>
      </c>
      <c r="Q419">
        <v>0.31547019999999998</v>
      </c>
      <c r="R419">
        <v>0.28783330000000001</v>
      </c>
      <c r="S419">
        <v>7.5031999999999998E-3</v>
      </c>
      <c r="T419">
        <v>0.5</v>
      </c>
      <c r="U419">
        <v>1.2818139</v>
      </c>
      <c r="V419">
        <v>0.53984639999999995</v>
      </c>
      <c r="W419">
        <v>0.30438179999999998</v>
      </c>
      <c r="X419">
        <v>11.6574945</v>
      </c>
      <c r="Y419">
        <v>0.76342129999999997</v>
      </c>
      <c r="Z419">
        <v>0.17253789999999999</v>
      </c>
      <c r="AA419">
        <v>0.25400070000000002</v>
      </c>
      <c r="AB419">
        <v>5.9290000000000002E-3</v>
      </c>
      <c r="AC419">
        <v>1.2137</v>
      </c>
      <c r="AD419">
        <v>0.66290000000000004</v>
      </c>
      <c r="AE419">
        <v>0.78800000000000003</v>
      </c>
      <c r="AF419">
        <v>0.76380000000000003</v>
      </c>
      <c r="AG419">
        <v>0.80530000000000002</v>
      </c>
      <c r="AH419">
        <v>0.54690000000000005</v>
      </c>
      <c r="AI419">
        <v>0.88249999999999995</v>
      </c>
      <c r="AJ419">
        <v>0.79020000000000001</v>
      </c>
      <c r="AK419" t="str">
        <f>VLOOKUP(D419,Ref!$C$2:$D$56,2,FALSE)&amp;"_"&amp;E419&amp;RIGHT(B419,4)</f>
        <v>MT_Flathead0047</v>
      </c>
    </row>
    <row r="420" spans="1:37" x14ac:dyDescent="0.25">
      <c r="A420" t="s">
        <v>216</v>
      </c>
      <c r="B420">
        <v>300310008</v>
      </c>
      <c r="C420" t="s">
        <v>37</v>
      </c>
      <c r="D420" t="s">
        <v>133</v>
      </c>
      <c r="E420" t="s">
        <v>136</v>
      </c>
      <c r="F420">
        <v>45.772778000000002</v>
      </c>
      <c r="G420">
        <v>-111.17749999999999</v>
      </c>
      <c r="H420">
        <v>163107</v>
      </c>
      <c r="I420">
        <v>26.3</v>
      </c>
      <c r="J420">
        <v>20.100000000000001</v>
      </c>
      <c r="K420">
        <v>0.5</v>
      </c>
      <c r="L420">
        <v>1.3251987000000001</v>
      </c>
      <c r="M420">
        <v>1.3658296999999999</v>
      </c>
      <c r="N420">
        <v>0.50351449999999998</v>
      </c>
      <c r="O420">
        <v>20.567386599999999</v>
      </c>
      <c r="P420">
        <v>0.815608</v>
      </c>
      <c r="Q420">
        <v>0.82983899999999999</v>
      </c>
      <c r="R420">
        <v>0.33196150000000002</v>
      </c>
      <c r="S420">
        <v>6.0661300000000001E-2</v>
      </c>
      <c r="T420">
        <v>0.5</v>
      </c>
      <c r="U420">
        <v>0.64776800000000001</v>
      </c>
      <c r="V420">
        <v>1.2149258999999999</v>
      </c>
      <c r="W420">
        <v>0.4807534</v>
      </c>
      <c r="X420">
        <v>15.3420115</v>
      </c>
      <c r="Y420">
        <v>0.64066299999999998</v>
      </c>
      <c r="Z420">
        <v>1.0242506</v>
      </c>
      <c r="AA420">
        <v>0.26893479999999997</v>
      </c>
      <c r="AB420">
        <v>7.9339400000000004E-2</v>
      </c>
      <c r="AC420">
        <v>0.48880000000000001</v>
      </c>
      <c r="AD420">
        <v>0.88949999999999996</v>
      </c>
      <c r="AE420">
        <v>0.95479999999999998</v>
      </c>
      <c r="AF420">
        <v>0.74590000000000001</v>
      </c>
      <c r="AG420">
        <v>0.78549999999999998</v>
      </c>
      <c r="AH420">
        <v>1.2343</v>
      </c>
      <c r="AI420">
        <v>0.81010000000000004</v>
      </c>
      <c r="AJ420">
        <v>1.3079000000000001</v>
      </c>
      <c r="AK420" t="str">
        <f>VLOOKUP(D420,Ref!$C$2:$D$56,2,FALSE)&amp;"_"&amp;E420&amp;RIGHT(B420,4)</f>
        <v>MT_Gallatin0008</v>
      </c>
    </row>
    <row r="421" spans="1:37" x14ac:dyDescent="0.25">
      <c r="A421" t="s">
        <v>216</v>
      </c>
      <c r="B421">
        <v>300310016</v>
      </c>
      <c r="C421" t="s">
        <v>37</v>
      </c>
      <c r="D421" t="s">
        <v>133</v>
      </c>
      <c r="E421" t="s">
        <v>136</v>
      </c>
      <c r="F421">
        <v>44.661392999999997</v>
      </c>
      <c r="G421">
        <v>-111.105891</v>
      </c>
      <c r="H421">
        <v>153106</v>
      </c>
      <c r="I421">
        <v>22.2</v>
      </c>
      <c r="J421">
        <v>17.7</v>
      </c>
      <c r="K421">
        <v>0.5</v>
      </c>
      <c r="L421">
        <v>1.2738037</v>
      </c>
      <c r="M421">
        <v>0.65409079999999997</v>
      </c>
      <c r="N421">
        <v>0.4926856</v>
      </c>
      <c r="O421">
        <v>17.373332999999999</v>
      </c>
      <c r="P421">
        <v>0.98256429999999995</v>
      </c>
      <c r="Q421">
        <v>0.62121559999999998</v>
      </c>
      <c r="R421">
        <v>0.29655369999999998</v>
      </c>
      <c r="S421">
        <v>2.24186E-2</v>
      </c>
      <c r="T421">
        <v>0.5</v>
      </c>
      <c r="U421">
        <v>1.1187578</v>
      </c>
      <c r="V421">
        <v>0.42138370000000003</v>
      </c>
      <c r="W421">
        <v>0.50767910000000005</v>
      </c>
      <c r="X421">
        <v>13.2114449</v>
      </c>
      <c r="Y421">
        <v>0.99382899999999996</v>
      </c>
      <c r="Z421">
        <v>0.63119970000000003</v>
      </c>
      <c r="AA421">
        <v>0.30464210000000003</v>
      </c>
      <c r="AB421">
        <v>2.38617E-2</v>
      </c>
      <c r="AC421">
        <v>0.87829999999999997</v>
      </c>
      <c r="AD421">
        <v>0.64419999999999999</v>
      </c>
      <c r="AE421">
        <v>1.0304</v>
      </c>
      <c r="AF421">
        <v>0.76039999999999996</v>
      </c>
      <c r="AG421">
        <v>1.0115000000000001</v>
      </c>
      <c r="AH421">
        <v>1.0161</v>
      </c>
      <c r="AI421">
        <v>1.0273000000000001</v>
      </c>
      <c r="AJ421">
        <v>1.0644</v>
      </c>
      <c r="AK421" t="str">
        <f>VLOOKUP(D421,Ref!$C$2:$D$56,2,FALSE)&amp;"_"&amp;E421&amp;RIGHT(B421,4)</f>
        <v>MT_Gallatin0016</v>
      </c>
    </row>
    <row r="422" spans="1:37" x14ac:dyDescent="0.25">
      <c r="A422" t="s">
        <v>216</v>
      </c>
      <c r="B422">
        <v>300530018</v>
      </c>
      <c r="C422" t="s">
        <v>37</v>
      </c>
      <c r="D422" t="s">
        <v>133</v>
      </c>
      <c r="E422" t="s">
        <v>137</v>
      </c>
      <c r="F422">
        <v>48.384166999999998</v>
      </c>
      <c r="G422">
        <v>-115.548056</v>
      </c>
      <c r="H422">
        <v>192084</v>
      </c>
      <c r="I422">
        <v>32.299999999999997</v>
      </c>
      <c r="J422">
        <v>23.5</v>
      </c>
      <c r="K422">
        <v>0.5</v>
      </c>
      <c r="L422">
        <v>0.60226840000000004</v>
      </c>
      <c r="M422">
        <v>2.6703725</v>
      </c>
      <c r="N422">
        <v>0.61674119999999999</v>
      </c>
      <c r="O422">
        <v>25.448888799999999</v>
      </c>
      <c r="P422">
        <v>0.92920820000000004</v>
      </c>
      <c r="Q422">
        <v>1.0929685</v>
      </c>
      <c r="R422">
        <v>0.33483990000000002</v>
      </c>
      <c r="S422">
        <v>0.1158216</v>
      </c>
      <c r="T422">
        <v>0.5</v>
      </c>
      <c r="U422">
        <v>0.79210939999999996</v>
      </c>
      <c r="V422">
        <v>1.8695824000000001</v>
      </c>
      <c r="W422">
        <v>0.52336419999999995</v>
      </c>
      <c r="X422">
        <v>17.705823899999999</v>
      </c>
      <c r="Y422">
        <v>0.70799080000000003</v>
      </c>
      <c r="Z422">
        <v>1.0409695999999999</v>
      </c>
      <c r="AA422">
        <v>0.2800221</v>
      </c>
      <c r="AB422">
        <v>0.1340991</v>
      </c>
      <c r="AC422">
        <v>1.3151999999999999</v>
      </c>
      <c r="AD422">
        <v>0.70009999999999994</v>
      </c>
      <c r="AE422">
        <v>0.84860000000000002</v>
      </c>
      <c r="AF422">
        <v>0.69569999999999999</v>
      </c>
      <c r="AG422">
        <v>0.76190000000000002</v>
      </c>
      <c r="AH422">
        <v>0.95240000000000002</v>
      </c>
      <c r="AI422">
        <v>0.83630000000000004</v>
      </c>
      <c r="AJ422">
        <v>1.1577999999999999</v>
      </c>
      <c r="AK422" t="str">
        <f>VLOOKUP(D422,Ref!$C$2:$D$56,2,FALSE)&amp;"_"&amp;E422&amp;RIGHT(B422,4)</f>
        <v>MT_Lincoln0018</v>
      </c>
    </row>
    <row r="423" spans="1:37" x14ac:dyDescent="0.25">
      <c r="A423" t="s">
        <v>216</v>
      </c>
      <c r="B423">
        <v>300630031</v>
      </c>
      <c r="C423" t="s">
        <v>37</v>
      </c>
      <c r="D423" t="s">
        <v>133</v>
      </c>
      <c r="E423" t="s">
        <v>138</v>
      </c>
      <c r="F423">
        <v>46.874912000000002</v>
      </c>
      <c r="G423">
        <v>-113.99525300000001</v>
      </c>
      <c r="H423">
        <v>176091</v>
      </c>
      <c r="I423">
        <v>26</v>
      </c>
      <c r="J423">
        <v>19.399999999999999</v>
      </c>
      <c r="K423">
        <v>0.5</v>
      </c>
      <c r="L423">
        <v>1.1545429</v>
      </c>
      <c r="M423">
        <v>1.7641713999999999</v>
      </c>
      <c r="N423">
        <v>0.76389850000000004</v>
      </c>
      <c r="O423">
        <v>18.354532200000001</v>
      </c>
      <c r="P423">
        <v>1.1297679</v>
      </c>
      <c r="Q423">
        <v>1.5795634000000001</v>
      </c>
      <c r="R423">
        <v>0.59025099999999997</v>
      </c>
      <c r="S423">
        <v>0.19660520000000001</v>
      </c>
      <c r="T423">
        <v>0.5</v>
      </c>
      <c r="U423">
        <v>0.51442540000000003</v>
      </c>
      <c r="V423">
        <v>1.2089780999999999</v>
      </c>
      <c r="W423">
        <v>1.1984049999999999</v>
      </c>
      <c r="X423">
        <v>10.1873045</v>
      </c>
      <c r="Y423">
        <v>1.1401838</v>
      </c>
      <c r="Z423">
        <v>3.3290603000000001</v>
      </c>
      <c r="AA423">
        <v>0.81622159999999999</v>
      </c>
      <c r="AB423">
        <v>0.59038619999999997</v>
      </c>
      <c r="AC423">
        <v>0.4456</v>
      </c>
      <c r="AD423">
        <v>0.68530000000000002</v>
      </c>
      <c r="AE423">
        <v>1.5688</v>
      </c>
      <c r="AF423">
        <v>0.55500000000000005</v>
      </c>
      <c r="AG423">
        <v>1.0092000000000001</v>
      </c>
      <c r="AH423">
        <v>2.1076000000000001</v>
      </c>
      <c r="AI423">
        <v>1.3828</v>
      </c>
      <c r="AJ423">
        <v>3.0028999999999999</v>
      </c>
      <c r="AK423" t="str">
        <f>VLOOKUP(D423,Ref!$C$2:$D$56,2,FALSE)&amp;"_"&amp;E423&amp;RIGHT(B423,4)</f>
        <v>MT_Missoula0031</v>
      </c>
    </row>
    <row r="424" spans="1:37" x14ac:dyDescent="0.25">
      <c r="A424" t="s">
        <v>216</v>
      </c>
      <c r="B424">
        <v>300810007</v>
      </c>
      <c r="C424" t="s">
        <v>37</v>
      </c>
      <c r="D424" t="s">
        <v>133</v>
      </c>
      <c r="E424" t="s">
        <v>139</v>
      </c>
      <c r="F424">
        <v>46.245517</v>
      </c>
      <c r="G424">
        <v>-114.159808</v>
      </c>
      <c r="H424">
        <v>171089</v>
      </c>
      <c r="I424">
        <v>29.4</v>
      </c>
      <c r="J424">
        <v>17.8</v>
      </c>
      <c r="K424">
        <v>0.5</v>
      </c>
      <c r="L424">
        <v>0.75134160000000005</v>
      </c>
      <c r="M424">
        <v>1.1052382999999999</v>
      </c>
      <c r="N424">
        <v>0.70405300000000004</v>
      </c>
      <c r="O424">
        <v>23.1200008</v>
      </c>
      <c r="P424">
        <v>1.0591826</v>
      </c>
      <c r="Q424">
        <v>1.5629597</v>
      </c>
      <c r="R424">
        <v>0.44336950000000003</v>
      </c>
      <c r="S424">
        <v>0.15385650000000001</v>
      </c>
      <c r="T424">
        <v>0.5</v>
      </c>
      <c r="U424">
        <v>0.91990919999999998</v>
      </c>
      <c r="V424">
        <v>0.534497</v>
      </c>
      <c r="W424">
        <v>0.43361519999999998</v>
      </c>
      <c r="X424">
        <v>13.4909096</v>
      </c>
      <c r="Y424">
        <v>0.7463687</v>
      </c>
      <c r="Z424">
        <v>0.79302810000000001</v>
      </c>
      <c r="AA424">
        <v>0.31023129999999999</v>
      </c>
      <c r="AB424">
        <v>0.1288395</v>
      </c>
      <c r="AC424">
        <v>1.2243999999999999</v>
      </c>
      <c r="AD424">
        <v>0.48359999999999997</v>
      </c>
      <c r="AE424">
        <v>0.6159</v>
      </c>
      <c r="AF424">
        <v>0.58350000000000002</v>
      </c>
      <c r="AG424">
        <v>0.70469999999999999</v>
      </c>
      <c r="AH424">
        <v>0.50739999999999996</v>
      </c>
      <c r="AI424">
        <v>0.69969999999999999</v>
      </c>
      <c r="AJ424">
        <v>0.83740000000000003</v>
      </c>
      <c r="AK424" t="str">
        <f>VLOOKUP(D424,Ref!$C$2:$D$56,2,FALSE)&amp;"_"&amp;E424&amp;RIGHT(B424,4)</f>
        <v>MT_Ravalli0007</v>
      </c>
    </row>
    <row r="425" spans="1:37" x14ac:dyDescent="0.25">
      <c r="A425" t="s">
        <v>216</v>
      </c>
      <c r="B425">
        <v>300890007</v>
      </c>
      <c r="C425" t="s">
        <v>37</v>
      </c>
      <c r="D425" t="s">
        <v>133</v>
      </c>
      <c r="E425" t="s">
        <v>140</v>
      </c>
      <c r="F425">
        <v>47.596389000000002</v>
      </c>
      <c r="G425">
        <v>-115.323611</v>
      </c>
      <c r="H425">
        <v>184084</v>
      </c>
      <c r="I425">
        <v>19.399999999999999</v>
      </c>
      <c r="J425">
        <v>10.8</v>
      </c>
      <c r="K425">
        <v>0.5</v>
      </c>
      <c r="L425">
        <v>0.96493419999999996</v>
      </c>
      <c r="M425">
        <v>0.81751470000000004</v>
      </c>
      <c r="N425">
        <v>0.3924221</v>
      </c>
      <c r="O425">
        <v>15.1377773</v>
      </c>
      <c r="P425">
        <v>0.87431380000000003</v>
      </c>
      <c r="Q425">
        <v>0.45138440000000002</v>
      </c>
      <c r="R425">
        <v>0.25806390000000001</v>
      </c>
      <c r="S425">
        <v>2.5809800000000001E-2</v>
      </c>
      <c r="T425">
        <v>0.5</v>
      </c>
      <c r="U425">
        <v>0.96753270000000002</v>
      </c>
      <c r="V425">
        <v>0.2900858</v>
      </c>
      <c r="W425">
        <v>0.33216770000000001</v>
      </c>
      <c r="X425">
        <v>7.3572211000000003</v>
      </c>
      <c r="Y425">
        <v>0.72271609999999997</v>
      </c>
      <c r="Z425">
        <v>0.39036910000000002</v>
      </c>
      <c r="AA425">
        <v>0.22761909999999999</v>
      </c>
      <c r="AB425">
        <v>5.7909299999999997E-2</v>
      </c>
      <c r="AC425">
        <v>1.0026999999999999</v>
      </c>
      <c r="AD425">
        <v>0.3548</v>
      </c>
      <c r="AE425">
        <v>0.84650000000000003</v>
      </c>
      <c r="AF425">
        <v>0.48599999999999999</v>
      </c>
      <c r="AG425">
        <v>0.8266</v>
      </c>
      <c r="AH425">
        <v>0.86480000000000001</v>
      </c>
      <c r="AI425">
        <v>0.88200000000000001</v>
      </c>
      <c r="AJ425">
        <v>2.2437</v>
      </c>
      <c r="AK425" t="str">
        <f>VLOOKUP(D425,Ref!$C$2:$D$56,2,FALSE)&amp;"_"&amp;E425&amp;RIGHT(B425,4)</f>
        <v>MT_Sanders0007</v>
      </c>
    </row>
    <row r="426" spans="1:37" x14ac:dyDescent="0.25">
      <c r="A426" t="s">
        <v>216</v>
      </c>
      <c r="B426">
        <v>300930005</v>
      </c>
      <c r="C426" t="s">
        <v>37</v>
      </c>
      <c r="D426" t="s">
        <v>133</v>
      </c>
      <c r="E426" t="s">
        <v>141</v>
      </c>
      <c r="F426">
        <v>46.002397000000002</v>
      </c>
      <c r="G426">
        <v>-112.50088599999999</v>
      </c>
      <c r="H426">
        <v>166099</v>
      </c>
      <c r="I426">
        <v>34.1</v>
      </c>
      <c r="J426">
        <v>24.6</v>
      </c>
      <c r="K426">
        <v>0.5</v>
      </c>
      <c r="L426">
        <v>1.1736664999999999</v>
      </c>
      <c r="M426">
        <v>3.2408636</v>
      </c>
      <c r="N426">
        <v>0.88693129999999998</v>
      </c>
      <c r="O426">
        <v>24.606197399999999</v>
      </c>
      <c r="P426">
        <v>0.68545160000000005</v>
      </c>
      <c r="Q426">
        <v>2.3240767</v>
      </c>
      <c r="R426">
        <v>0.54426870000000005</v>
      </c>
      <c r="S426">
        <v>0.16076480000000001</v>
      </c>
      <c r="T426">
        <v>0.5</v>
      </c>
      <c r="U426">
        <v>0.52734820000000004</v>
      </c>
      <c r="V426">
        <v>2.4146084999999999</v>
      </c>
      <c r="W426">
        <v>0.71231809999999995</v>
      </c>
      <c r="X426">
        <v>17.486453999999998</v>
      </c>
      <c r="Y426">
        <v>0.41274820000000001</v>
      </c>
      <c r="Z426">
        <v>2.0114972999999998</v>
      </c>
      <c r="AA426">
        <v>0.41421930000000001</v>
      </c>
      <c r="AB426">
        <v>0.15817210000000001</v>
      </c>
      <c r="AC426">
        <v>0.44929999999999998</v>
      </c>
      <c r="AD426">
        <v>0.74509999999999998</v>
      </c>
      <c r="AE426">
        <v>0.80310000000000004</v>
      </c>
      <c r="AF426">
        <v>0.7107</v>
      </c>
      <c r="AG426">
        <v>0.60219999999999996</v>
      </c>
      <c r="AH426">
        <v>0.86550000000000005</v>
      </c>
      <c r="AI426">
        <v>0.7611</v>
      </c>
      <c r="AJ426">
        <v>0.9839</v>
      </c>
      <c r="AK426" t="str">
        <f>VLOOKUP(D426,Ref!$C$2:$D$56,2,FALSE)&amp;"_"&amp;E426&amp;RIGHT(B426,4)</f>
        <v>MT_Silver Bow0005</v>
      </c>
    </row>
    <row r="427" spans="1:37" x14ac:dyDescent="0.25">
      <c r="A427" t="s">
        <v>216</v>
      </c>
      <c r="B427">
        <v>301111065</v>
      </c>
      <c r="C427" t="s">
        <v>37</v>
      </c>
      <c r="D427" t="s">
        <v>133</v>
      </c>
      <c r="E427" t="s">
        <v>142</v>
      </c>
      <c r="F427">
        <v>45.801943999999999</v>
      </c>
      <c r="G427">
        <v>-108.42611100000001</v>
      </c>
      <c r="H427">
        <v>161125</v>
      </c>
      <c r="I427">
        <v>17.8</v>
      </c>
      <c r="J427">
        <v>13.7</v>
      </c>
      <c r="K427">
        <v>0.5</v>
      </c>
      <c r="L427">
        <v>1.2062546999999999</v>
      </c>
      <c r="M427">
        <v>0.46262029999999998</v>
      </c>
      <c r="N427">
        <v>0.33455869999999999</v>
      </c>
      <c r="O427">
        <v>13.866666800000001</v>
      </c>
      <c r="P427">
        <v>0.86894660000000001</v>
      </c>
      <c r="Q427">
        <v>0.16383329999999999</v>
      </c>
      <c r="R427">
        <v>0.28387980000000002</v>
      </c>
      <c r="S427">
        <v>0.14657519999999999</v>
      </c>
      <c r="T427">
        <v>0.5</v>
      </c>
      <c r="U427">
        <v>1.8232142</v>
      </c>
      <c r="V427">
        <v>0.25323879999999999</v>
      </c>
      <c r="W427">
        <v>0.45215100000000003</v>
      </c>
      <c r="X427">
        <v>8.9195290000000007</v>
      </c>
      <c r="Y427">
        <v>1.1902725000000001</v>
      </c>
      <c r="Z427">
        <v>0.1329244</v>
      </c>
      <c r="AA427">
        <v>0.41587410000000002</v>
      </c>
      <c r="AB427">
        <v>5.1026000000000002E-2</v>
      </c>
      <c r="AC427">
        <v>1.5115000000000001</v>
      </c>
      <c r="AD427">
        <v>0.5474</v>
      </c>
      <c r="AE427">
        <v>1.3514999999999999</v>
      </c>
      <c r="AF427">
        <v>0.64319999999999999</v>
      </c>
      <c r="AG427">
        <v>1.3697999999999999</v>
      </c>
      <c r="AH427">
        <v>0.81130000000000002</v>
      </c>
      <c r="AI427">
        <v>1.4650000000000001</v>
      </c>
      <c r="AJ427">
        <v>0.34810000000000002</v>
      </c>
      <c r="AK427" t="str">
        <f>VLOOKUP(D427,Ref!$C$2:$D$56,2,FALSE)&amp;"_"&amp;E427&amp;RIGHT(B427,4)</f>
        <v>MT_Yellowstone1065</v>
      </c>
    </row>
    <row r="428" spans="1:37" x14ac:dyDescent="0.25">
      <c r="A428" t="s">
        <v>216</v>
      </c>
      <c r="B428">
        <v>310550019</v>
      </c>
      <c r="C428" t="s">
        <v>37</v>
      </c>
      <c r="D428" t="s">
        <v>143</v>
      </c>
      <c r="E428" t="s">
        <v>93</v>
      </c>
      <c r="F428">
        <v>41.247486000000002</v>
      </c>
      <c r="G428">
        <v>-95.973141999999996</v>
      </c>
      <c r="H428">
        <v>114206</v>
      </c>
      <c r="I428">
        <v>23</v>
      </c>
      <c r="J428">
        <v>22.3</v>
      </c>
      <c r="K428">
        <v>0.5</v>
      </c>
      <c r="L428">
        <v>1.5769985</v>
      </c>
      <c r="M428">
        <v>0.67285329999999999</v>
      </c>
      <c r="N428">
        <v>2.676291</v>
      </c>
      <c r="O428">
        <v>7.2349205000000003</v>
      </c>
      <c r="P428">
        <v>3.7069442000000001</v>
      </c>
      <c r="Q428">
        <v>4.8728360999999998</v>
      </c>
      <c r="R428">
        <v>1.6055801999999999</v>
      </c>
      <c r="S428">
        <v>0.22024189999999999</v>
      </c>
      <c r="T428">
        <v>0.5</v>
      </c>
      <c r="U428">
        <v>2.2450806999999999</v>
      </c>
      <c r="V428">
        <v>0.70431999999999995</v>
      </c>
      <c r="W428">
        <v>2.1713936</v>
      </c>
      <c r="X428">
        <v>8.2606067999999997</v>
      </c>
      <c r="Y428">
        <v>4.7076067999999998</v>
      </c>
      <c r="Z428">
        <v>1.8858279</v>
      </c>
      <c r="AA428">
        <v>1.6579756000000001</v>
      </c>
      <c r="AB428">
        <v>0.18538579999999999</v>
      </c>
      <c r="AC428">
        <v>1.4236</v>
      </c>
      <c r="AD428">
        <v>1.0468</v>
      </c>
      <c r="AE428">
        <v>0.81130000000000002</v>
      </c>
      <c r="AF428">
        <v>1.1417999999999999</v>
      </c>
      <c r="AG428">
        <v>1.2699</v>
      </c>
      <c r="AH428">
        <v>0.38700000000000001</v>
      </c>
      <c r="AI428">
        <v>1.0326</v>
      </c>
      <c r="AJ428">
        <v>0.8417</v>
      </c>
      <c r="AK428" t="str">
        <f>VLOOKUP(D428,Ref!$C$2:$D$56,2,FALSE)&amp;"_"&amp;E428&amp;RIGHT(B428,4)</f>
        <v>NE_Douglas0019</v>
      </c>
    </row>
    <row r="429" spans="1:37" x14ac:dyDescent="0.25">
      <c r="A429" t="s">
        <v>216</v>
      </c>
      <c r="B429">
        <v>310550052</v>
      </c>
      <c r="C429" t="s">
        <v>37</v>
      </c>
      <c r="D429" t="s">
        <v>143</v>
      </c>
      <c r="E429" t="s">
        <v>93</v>
      </c>
      <c r="F429">
        <v>41.197847000000003</v>
      </c>
      <c r="G429">
        <v>-96.056685999999999</v>
      </c>
      <c r="H429">
        <v>114205</v>
      </c>
      <c r="I429">
        <v>21.9</v>
      </c>
      <c r="J429">
        <v>21.4</v>
      </c>
      <c r="K429">
        <v>0.5</v>
      </c>
      <c r="L429">
        <v>1.5806712999999999</v>
      </c>
      <c r="M429">
        <v>0.68679040000000002</v>
      </c>
      <c r="N429">
        <v>2.9780369000000002</v>
      </c>
      <c r="O429">
        <v>5.1126690000000004</v>
      </c>
      <c r="P429">
        <v>3.1190034999999998</v>
      </c>
      <c r="Q429">
        <v>6.2910624000000004</v>
      </c>
      <c r="R429">
        <v>1.5669793000000001</v>
      </c>
      <c r="S429">
        <v>0.1092308</v>
      </c>
      <c r="T429">
        <v>0.5</v>
      </c>
      <c r="U429">
        <v>1.6246552000000001</v>
      </c>
      <c r="V429">
        <v>0.64913580000000004</v>
      </c>
      <c r="W429">
        <v>2.7703935999999998</v>
      </c>
      <c r="X429">
        <v>5.2380123000000003</v>
      </c>
      <c r="Y429">
        <v>3.6767327999999999</v>
      </c>
      <c r="Z429">
        <v>5.1274499999999996</v>
      </c>
      <c r="AA429">
        <v>1.6714876000000001</v>
      </c>
      <c r="AB429">
        <v>0.1886264</v>
      </c>
      <c r="AC429">
        <v>1.0278</v>
      </c>
      <c r="AD429">
        <v>0.94520000000000004</v>
      </c>
      <c r="AE429">
        <v>0.93030000000000002</v>
      </c>
      <c r="AF429">
        <v>1.0245</v>
      </c>
      <c r="AG429">
        <v>1.1788000000000001</v>
      </c>
      <c r="AH429">
        <v>0.81499999999999995</v>
      </c>
      <c r="AI429">
        <v>1.0667</v>
      </c>
      <c r="AJ429">
        <v>1.7269000000000001</v>
      </c>
      <c r="AK429" t="str">
        <f>VLOOKUP(D429,Ref!$C$2:$D$56,2,FALSE)&amp;"_"&amp;E429&amp;RIGHT(B429,4)</f>
        <v>NE_Douglas0052</v>
      </c>
    </row>
    <row r="430" spans="1:37" x14ac:dyDescent="0.25">
      <c r="A430" t="s">
        <v>216</v>
      </c>
      <c r="B430">
        <v>310790004</v>
      </c>
      <c r="C430" t="s">
        <v>37</v>
      </c>
      <c r="D430" t="s">
        <v>143</v>
      </c>
      <c r="E430" t="s">
        <v>144</v>
      </c>
      <c r="F430">
        <v>40.942098999999999</v>
      </c>
      <c r="G430">
        <v>-98.364966999999993</v>
      </c>
      <c r="H430">
        <v>111189</v>
      </c>
      <c r="I430">
        <v>18.3</v>
      </c>
      <c r="J430">
        <v>17.399999999999999</v>
      </c>
      <c r="K430">
        <v>0.5</v>
      </c>
      <c r="L430">
        <v>1.0958775000000001</v>
      </c>
      <c r="M430">
        <v>0.49787989999999999</v>
      </c>
      <c r="N430">
        <v>2.4016435</v>
      </c>
      <c r="O430">
        <v>4.9425787999999997</v>
      </c>
      <c r="P430">
        <v>3.2211823000000002</v>
      </c>
      <c r="Q430">
        <v>4.3462892000000002</v>
      </c>
      <c r="R430">
        <v>1.2951176</v>
      </c>
      <c r="S430">
        <v>3.2767499999999998E-2</v>
      </c>
      <c r="T430">
        <v>0.5</v>
      </c>
      <c r="U430">
        <v>1.1194301</v>
      </c>
      <c r="V430">
        <v>0.45758910000000003</v>
      </c>
      <c r="W430">
        <v>2.3026909999999998</v>
      </c>
      <c r="X430">
        <v>4.4034523999999999</v>
      </c>
      <c r="Y430">
        <v>3.3925622</v>
      </c>
      <c r="Z430">
        <v>3.8539813000000001</v>
      </c>
      <c r="AA430">
        <v>1.3433473</v>
      </c>
      <c r="AB430">
        <v>4.0239200000000003E-2</v>
      </c>
      <c r="AC430">
        <v>1.0215000000000001</v>
      </c>
      <c r="AD430">
        <v>0.91910000000000003</v>
      </c>
      <c r="AE430">
        <v>0.95879999999999999</v>
      </c>
      <c r="AF430">
        <v>0.89090000000000003</v>
      </c>
      <c r="AG430">
        <v>1.0531999999999999</v>
      </c>
      <c r="AH430">
        <v>0.88670000000000004</v>
      </c>
      <c r="AI430">
        <v>1.0371999999999999</v>
      </c>
      <c r="AJ430">
        <v>1.228</v>
      </c>
      <c r="AK430" t="str">
        <f>VLOOKUP(D430,Ref!$C$2:$D$56,2,FALSE)&amp;"_"&amp;E430&amp;RIGHT(B430,4)</f>
        <v>NE_Hall0004</v>
      </c>
    </row>
    <row r="431" spans="1:37" x14ac:dyDescent="0.25">
      <c r="A431" t="s">
        <v>216</v>
      </c>
      <c r="B431">
        <v>311090022</v>
      </c>
      <c r="C431" t="s">
        <v>37</v>
      </c>
      <c r="D431" t="s">
        <v>143</v>
      </c>
      <c r="E431" t="s">
        <v>145</v>
      </c>
      <c r="F431">
        <v>40.81259</v>
      </c>
      <c r="G431">
        <v>-96.683019999999999</v>
      </c>
      <c r="H431">
        <v>110201</v>
      </c>
      <c r="I431">
        <v>18.3</v>
      </c>
      <c r="J431">
        <v>17.8</v>
      </c>
      <c r="K431">
        <v>0.5</v>
      </c>
      <c r="L431">
        <v>1.4638716000000001</v>
      </c>
      <c r="M431">
        <v>0.54507240000000001</v>
      </c>
      <c r="N431">
        <v>2.2079265000000001</v>
      </c>
      <c r="O431">
        <v>4.7839717999999998</v>
      </c>
      <c r="P431">
        <v>4.5887412999999997</v>
      </c>
      <c r="Q431">
        <v>2.3845508</v>
      </c>
      <c r="R431">
        <v>1.7470611</v>
      </c>
      <c r="S431">
        <v>0.16769310000000001</v>
      </c>
      <c r="T431">
        <v>0.5</v>
      </c>
      <c r="U431">
        <v>1.444102</v>
      </c>
      <c r="V431">
        <v>0.5169127</v>
      </c>
      <c r="W431">
        <v>2.1963267000000002</v>
      </c>
      <c r="X431">
        <v>4.3181643000000003</v>
      </c>
      <c r="Y431">
        <v>4.5688595999999997</v>
      </c>
      <c r="Z431">
        <v>2.3680751</v>
      </c>
      <c r="AA431">
        <v>1.7399207000000001</v>
      </c>
      <c r="AB431">
        <v>0.16769310000000001</v>
      </c>
      <c r="AC431">
        <v>0.98650000000000004</v>
      </c>
      <c r="AD431">
        <v>0.94830000000000003</v>
      </c>
      <c r="AE431">
        <v>0.99470000000000003</v>
      </c>
      <c r="AF431">
        <v>0.90259999999999996</v>
      </c>
      <c r="AG431">
        <v>0.99570000000000003</v>
      </c>
      <c r="AH431">
        <v>0.99309999999999998</v>
      </c>
      <c r="AI431">
        <v>0.99590000000000001</v>
      </c>
      <c r="AJ431">
        <v>1</v>
      </c>
      <c r="AK431" t="str">
        <f>VLOOKUP(D431,Ref!$C$2:$D$56,2,FALSE)&amp;"_"&amp;E431&amp;RIGHT(B431,4)</f>
        <v>NE_Lancaster0022</v>
      </c>
    </row>
    <row r="432" spans="1:37" x14ac:dyDescent="0.25">
      <c r="A432" t="s">
        <v>216</v>
      </c>
      <c r="B432">
        <v>311530007</v>
      </c>
      <c r="C432" t="s">
        <v>37</v>
      </c>
      <c r="D432" t="s">
        <v>143</v>
      </c>
      <c r="E432" t="s">
        <v>146</v>
      </c>
      <c r="F432">
        <v>41.133293999999999</v>
      </c>
      <c r="G432">
        <v>-95.956102999999999</v>
      </c>
      <c r="H432">
        <v>113206</v>
      </c>
      <c r="I432">
        <v>22.5</v>
      </c>
      <c r="J432">
        <v>21.6</v>
      </c>
      <c r="K432">
        <v>0.5</v>
      </c>
      <c r="L432">
        <v>2.0357683</v>
      </c>
      <c r="M432">
        <v>0.68145730000000004</v>
      </c>
      <c r="N432">
        <v>2.0898303999999999</v>
      </c>
      <c r="O432">
        <v>9.0519675999999993</v>
      </c>
      <c r="P432">
        <v>4.4653353999999998</v>
      </c>
      <c r="Q432">
        <v>1.9571078</v>
      </c>
      <c r="R432">
        <v>1.5741263999999999</v>
      </c>
      <c r="S432">
        <v>0.18885150000000001</v>
      </c>
      <c r="T432">
        <v>0.5</v>
      </c>
      <c r="U432">
        <v>2.1992661999999998</v>
      </c>
      <c r="V432">
        <v>0.65552029999999994</v>
      </c>
      <c r="W432">
        <v>1.9603965000000001</v>
      </c>
      <c r="X432">
        <v>8.5549212000000008</v>
      </c>
      <c r="Y432">
        <v>4.8757153000000004</v>
      </c>
      <c r="Z432">
        <v>1.0486230000000001</v>
      </c>
      <c r="AA432">
        <v>1.6633705999999999</v>
      </c>
      <c r="AB432">
        <v>0.2020826</v>
      </c>
      <c r="AC432">
        <v>1.0803</v>
      </c>
      <c r="AD432">
        <v>0.96189999999999998</v>
      </c>
      <c r="AE432">
        <v>0.93810000000000004</v>
      </c>
      <c r="AF432">
        <v>0.94510000000000005</v>
      </c>
      <c r="AG432">
        <v>1.0919000000000001</v>
      </c>
      <c r="AH432">
        <v>0.53580000000000005</v>
      </c>
      <c r="AI432">
        <v>1.0567</v>
      </c>
      <c r="AJ432">
        <v>1.0701000000000001</v>
      </c>
      <c r="AK432" t="str">
        <f>VLOOKUP(D432,Ref!$C$2:$D$56,2,FALSE)&amp;"_"&amp;E432&amp;RIGHT(B432,4)</f>
        <v>NE_Sarpy0007</v>
      </c>
    </row>
    <row r="433" spans="1:37" x14ac:dyDescent="0.25">
      <c r="A433" t="s">
        <v>216</v>
      </c>
      <c r="B433">
        <v>311570003</v>
      </c>
      <c r="C433" t="s">
        <v>37</v>
      </c>
      <c r="D433" t="s">
        <v>143</v>
      </c>
      <c r="E433" t="s">
        <v>147</v>
      </c>
      <c r="F433">
        <v>41.865000000000002</v>
      </c>
      <c r="G433">
        <v>-103.664444</v>
      </c>
      <c r="H433">
        <v>121153</v>
      </c>
      <c r="I433">
        <v>18.600000000000001</v>
      </c>
      <c r="J433">
        <v>16.7</v>
      </c>
      <c r="K433">
        <v>0.5</v>
      </c>
      <c r="L433">
        <v>1.5848005999999999</v>
      </c>
      <c r="M433">
        <v>0.51042620000000005</v>
      </c>
      <c r="N433">
        <v>0.77650079999999999</v>
      </c>
      <c r="O433">
        <v>12.359841299999999</v>
      </c>
      <c r="P433">
        <v>1.6814697000000001</v>
      </c>
      <c r="Q433">
        <v>0.57461079999999998</v>
      </c>
      <c r="R433">
        <v>0.60848809999999998</v>
      </c>
      <c r="S433">
        <v>7.0528800000000003E-2</v>
      </c>
      <c r="T433">
        <v>0.5</v>
      </c>
      <c r="U433">
        <v>1.3539696000000001</v>
      </c>
      <c r="V433">
        <v>0.37438199999999999</v>
      </c>
      <c r="W433">
        <v>0.88378749999999995</v>
      </c>
      <c r="X433">
        <v>10.379534700000001</v>
      </c>
      <c r="Y433">
        <v>1.6806831</v>
      </c>
      <c r="Z433">
        <v>0.94607359999999996</v>
      </c>
      <c r="AA433">
        <v>0.65515319999999999</v>
      </c>
      <c r="AB433">
        <v>3.3584000000000001E-3</v>
      </c>
      <c r="AC433">
        <v>0.85429999999999995</v>
      </c>
      <c r="AD433">
        <v>0.73350000000000004</v>
      </c>
      <c r="AE433">
        <v>1.1382000000000001</v>
      </c>
      <c r="AF433">
        <v>0.83979999999999999</v>
      </c>
      <c r="AG433">
        <v>0.99950000000000006</v>
      </c>
      <c r="AH433">
        <v>1.6465000000000001</v>
      </c>
      <c r="AI433">
        <v>1.0767</v>
      </c>
      <c r="AJ433">
        <v>4.7600000000000003E-2</v>
      </c>
      <c r="AK433" t="str">
        <f>VLOOKUP(D433,Ref!$C$2:$D$56,2,FALSE)&amp;"_"&amp;E433&amp;RIGHT(B433,4)</f>
        <v>NE_Scotts Bluff0003</v>
      </c>
    </row>
    <row r="434" spans="1:37" x14ac:dyDescent="0.25">
      <c r="A434" t="s">
        <v>216</v>
      </c>
      <c r="B434">
        <v>311770002</v>
      </c>
      <c r="C434" t="s">
        <v>37</v>
      </c>
      <c r="D434" t="s">
        <v>143</v>
      </c>
      <c r="E434" t="s">
        <v>49</v>
      </c>
      <c r="F434">
        <v>41.551211000000002</v>
      </c>
      <c r="G434">
        <v>-96.146174999999999</v>
      </c>
      <c r="H434">
        <v>117204</v>
      </c>
      <c r="I434">
        <v>20</v>
      </c>
      <c r="J434">
        <v>19.600000000000001</v>
      </c>
      <c r="K434">
        <v>0.5</v>
      </c>
      <c r="L434">
        <v>1.1359155000000001</v>
      </c>
      <c r="M434">
        <v>0.55719580000000002</v>
      </c>
      <c r="N434">
        <v>2.908401</v>
      </c>
      <c r="O434">
        <v>3.8165597999999998</v>
      </c>
      <c r="P434">
        <v>3.2571270000000001</v>
      </c>
      <c r="Q434">
        <v>6.1317257999999999</v>
      </c>
      <c r="R434">
        <v>1.6209502</v>
      </c>
      <c r="S434">
        <v>0.13879340000000001</v>
      </c>
      <c r="T434">
        <v>0.5</v>
      </c>
      <c r="U434">
        <v>1.1264430999999999</v>
      </c>
      <c r="V434">
        <v>0.53752929999999999</v>
      </c>
      <c r="W434">
        <v>2.8897617000000002</v>
      </c>
      <c r="X434">
        <v>3.5324707000000002</v>
      </c>
      <c r="Y434">
        <v>3.2361279000000001</v>
      </c>
      <c r="Z434">
        <v>6.0935297000000004</v>
      </c>
      <c r="AA434">
        <v>1.6114293</v>
      </c>
      <c r="AB434">
        <v>0.13879340000000001</v>
      </c>
      <c r="AC434">
        <v>0.99170000000000003</v>
      </c>
      <c r="AD434">
        <v>0.9647</v>
      </c>
      <c r="AE434">
        <v>0.99360000000000004</v>
      </c>
      <c r="AF434">
        <v>0.92559999999999998</v>
      </c>
      <c r="AG434">
        <v>0.99360000000000004</v>
      </c>
      <c r="AH434">
        <v>0.99380000000000002</v>
      </c>
      <c r="AI434">
        <v>0.99409999999999998</v>
      </c>
      <c r="AJ434">
        <v>1</v>
      </c>
      <c r="AK434" t="str">
        <f>VLOOKUP(D434,Ref!$C$2:$D$56,2,FALSE)&amp;"_"&amp;E434&amp;RIGHT(B434,4)</f>
        <v>NE_Washington0002</v>
      </c>
    </row>
    <row r="435" spans="1:37" x14ac:dyDescent="0.25">
      <c r="A435" t="s">
        <v>216</v>
      </c>
      <c r="B435">
        <v>320030561</v>
      </c>
      <c r="C435" t="s">
        <v>37</v>
      </c>
      <c r="D435" t="s">
        <v>66</v>
      </c>
      <c r="E435" t="s">
        <v>148</v>
      </c>
      <c r="F435">
        <v>36.163994000000002</v>
      </c>
      <c r="G435">
        <v>-115.11393</v>
      </c>
      <c r="H435">
        <v>81064</v>
      </c>
      <c r="I435">
        <v>21.4</v>
      </c>
      <c r="J435">
        <v>21.1</v>
      </c>
      <c r="K435">
        <v>0.5</v>
      </c>
      <c r="L435">
        <v>2.3355472000000002</v>
      </c>
      <c r="M435">
        <v>3.4639926000000001</v>
      </c>
      <c r="N435">
        <v>0.31919449999999999</v>
      </c>
      <c r="O435">
        <v>12.3385763</v>
      </c>
      <c r="P435">
        <v>1.1459025</v>
      </c>
      <c r="Q435">
        <v>0.2202382</v>
      </c>
      <c r="R435">
        <v>0.57832709999999998</v>
      </c>
      <c r="S435">
        <v>0.55377540000000003</v>
      </c>
      <c r="T435">
        <v>0.5</v>
      </c>
      <c r="U435">
        <v>1.6868833000000001</v>
      </c>
      <c r="V435">
        <v>3.6974168000000001</v>
      </c>
      <c r="W435">
        <v>0.28624430000000001</v>
      </c>
      <c r="X435">
        <v>13.5621033</v>
      </c>
      <c r="Y435">
        <v>0.5295107</v>
      </c>
      <c r="Z435">
        <v>0.30233729999999998</v>
      </c>
      <c r="AA435">
        <v>0.16309679999999999</v>
      </c>
      <c r="AB435">
        <v>0.45993620000000002</v>
      </c>
      <c r="AC435">
        <v>0.72230000000000005</v>
      </c>
      <c r="AD435">
        <v>1.0673999999999999</v>
      </c>
      <c r="AE435">
        <v>0.89680000000000004</v>
      </c>
      <c r="AF435">
        <v>1.0992</v>
      </c>
      <c r="AG435">
        <v>0.46210000000000001</v>
      </c>
      <c r="AH435">
        <v>1.3728</v>
      </c>
      <c r="AI435">
        <v>0.28199999999999997</v>
      </c>
      <c r="AJ435">
        <v>0.83050000000000002</v>
      </c>
      <c r="AK435" t="str">
        <f>VLOOKUP(D435,Ref!$C$2:$D$56,2,FALSE)&amp;"_"&amp;E435&amp;RIGHT(B435,4)</f>
        <v>NV_Clark0561</v>
      </c>
    </row>
    <row r="436" spans="1:37" x14ac:dyDescent="0.25">
      <c r="A436" t="s">
        <v>216</v>
      </c>
      <c r="B436">
        <v>320031019</v>
      </c>
      <c r="C436" t="s">
        <v>37</v>
      </c>
      <c r="D436" t="s">
        <v>66</v>
      </c>
      <c r="E436" t="s">
        <v>148</v>
      </c>
      <c r="F436">
        <v>35.785634000000002</v>
      </c>
      <c r="G436">
        <v>-115.35706</v>
      </c>
      <c r="H436">
        <v>77062</v>
      </c>
      <c r="I436">
        <v>10.9</v>
      </c>
      <c r="J436">
        <v>10.4</v>
      </c>
      <c r="K436">
        <v>0.5</v>
      </c>
      <c r="L436">
        <v>2.2942100000000001</v>
      </c>
      <c r="M436">
        <v>0.9971257</v>
      </c>
      <c r="N436">
        <v>0.43021890000000002</v>
      </c>
      <c r="O436">
        <v>4.7754954999999999</v>
      </c>
      <c r="P436">
        <v>1.3593526</v>
      </c>
      <c r="Q436">
        <v>2.93098E-2</v>
      </c>
      <c r="R436">
        <v>0.41345589999999999</v>
      </c>
      <c r="S436">
        <v>0.16749910000000001</v>
      </c>
      <c r="T436">
        <v>0.5</v>
      </c>
      <c r="U436">
        <v>2.5020145999999999</v>
      </c>
      <c r="V436">
        <v>0.91912919999999998</v>
      </c>
      <c r="W436">
        <v>0.4776146</v>
      </c>
      <c r="X436">
        <v>3.7897913000000001</v>
      </c>
      <c r="Y436">
        <v>1.5516535</v>
      </c>
      <c r="Z436">
        <v>1.33753E-2</v>
      </c>
      <c r="AA436">
        <v>0.4630572</v>
      </c>
      <c r="AB436">
        <v>0.20560300000000001</v>
      </c>
      <c r="AC436">
        <v>1.0906</v>
      </c>
      <c r="AD436">
        <v>0.92179999999999995</v>
      </c>
      <c r="AE436">
        <v>1.1102000000000001</v>
      </c>
      <c r="AF436">
        <v>0.79359999999999997</v>
      </c>
      <c r="AG436">
        <v>1.1415</v>
      </c>
      <c r="AH436">
        <v>0.45629999999999998</v>
      </c>
      <c r="AI436">
        <v>1.1200000000000001</v>
      </c>
      <c r="AJ436">
        <v>1.2275</v>
      </c>
      <c r="AK436" t="str">
        <f>VLOOKUP(D436,Ref!$C$2:$D$56,2,FALSE)&amp;"_"&amp;E436&amp;RIGHT(B436,4)</f>
        <v>NV_Clark1019</v>
      </c>
    </row>
    <row r="437" spans="1:37" x14ac:dyDescent="0.25">
      <c r="A437" t="s">
        <v>216</v>
      </c>
      <c r="B437">
        <v>320032002</v>
      </c>
      <c r="C437" t="s">
        <v>37</v>
      </c>
      <c r="D437" t="s">
        <v>66</v>
      </c>
      <c r="E437" t="s">
        <v>148</v>
      </c>
      <c r="F437">
        <v>36.191110999999999</v>
      </c>
      <c r="G437">
        <v>-115.12222199999999</v>
      </c>
      <c r="H437">
        <v>81064</v>
      </c>
      <c r="I437">
        <v>19.2</v>
      </c>
      <c r="J437">
        <v>18.600000000000001</v>
      </c>
      <c r="K437">
        <v>0.5</v>
      </c>
      <c r="L437">
        <v>2.4796705000000001</v>
      </c>
      <c r="M437">
        <v>1.4088799999999999</v>
      </c>
      <c r="N437">
        <v>0.50878909999999999</v>
      </c>
      <c r="O437">
        <v>10.5801067</v>
      </c>
      <c r="P437">
        <v>2.2213714000000002</v>
      </c>
      <c r="Q437">
        <v>7.0895899999999998E-2</v>
      </c>
      <c r="R437">
        <v>0.87716729999999998</v>
      </c>
      <c r="S437">
        <v>0.58645290000000005</v>
      </c>
      <c r="T437">
        <v>0.5</v>
      </c>
      <c r="U437">
        <v>2.3687581999999998</v>
      </c>
      <c r="V437">
        <v>2.1295587999999999</v>
      </c>
      <c r="W437">
        <v>0.42634929999999999</v>
      </c>
      <c r="X437">
        <v>10.9458637</v>
      </c>
      <c r="Y437">
        <v>1.2728103</v>
      </c>
      <c r="Z437">
        <v>0.1918571</v>
      </c>
      <c r="AA437">
        <v>0.47323969999999999</v>
      </c>
      <c r="AB437">
        <v>0.33701759999999997</v>
      </c>
      <c r="AC437">
        <v>0.95530000000000004</v>
      </c>
      <c r="AD437">
        <v>1.5115000000000001</v>
      </c>
      <c r="AE437">
        <v>0.83799999999999997</v>
      </c>
      <c r="AF437">
        <v>1.0346</v>
      </c>
      <c r="AG437">
        <v>0.57299999999999995</v>
      </c>
      <c r="AH437">
        <v>2.7061999999999999</v>
      </c>
      <c r="AI437">
        <v>0.53949999999999998</v>
      </c>
      <c r="AJ437">
        <v>0.57469999999999999</v>
      </c>
      <c r="AK437" t="str">
        <f>VLOOKUP(D437,Ref!$C$2:$D$56,2,FALSE)&amp;"_"&amp;E437&amp;RIGHT(B437,4)</f>
        <v>NV_Clark2002</v>
      </c>
    </row>
    <row r="438" spans="1:37" x14ac:dyDescent="0.25">
      <c r="A438" t="s">
        <v>216</v>
      </c>
      <c r="B438">
        <v>320310016</v>
      </c>
      <c r="C438" t="s">
        <v>37</v>
      </c>
      <c r="D438" t="s">
        <v>66</v>
      </c>
      <c r="E438" t="s">
        <v>149</v>
      </c>
      <c r="F438">
        <v>39.525083000000002</v>
      </c>
      <c r="G438">
        <v>-119.807717</v>
      </c>
      <c r="H438">
        <v>118038</v>
      </c>
      <c r="I438">
        <v>37.200000000000003</v>
      </c>
      <c r="J438">
        <v>23.5</v>
      </c>
      <c r="K438">
        <v>0.5</v>
      </c>
      <c r="L438">
        <v>1.9055381</v>
      </c>
      <c r="M438">
        <v>2.8920952999999998</v>
      </c>
      <c r="N438">
        <v>1.4580953000000001</v>
      </c>
      <c r="O438">
        <v>24.583931</v>
      </c>
      <c r="P438">
        <v>1.2542386000000001</v>
      </c>
      <c r="Q438">
        <v>3.4437904000000001</v>
      </c>
      <c r="R438">
        <v>0.99430280000000004</v>
      </c>
      <c r="S438">
        <v>0.21245359999999999</v>
      </c>
      <c r="T438">
        <v>0.5</v>
      </c>
      <c r="U438">
        <v>1.8653435</v>
      </c>
      <c r="V438">
        <v>1.9004083000000001</v>
      </c>
      <c r="W438">
        <v>1.3712588999999999</v>
      </c>
      <c r="X438">
        <v>12.3676672</v>
      </c>
      <c r="Y438">
        <v>1.1592989</v>
      </c>
      <c r="Z438">
        <v>3.2903267999999999</v>
      </c>
      <c r="AA438">
        <v>0.94540849999999998</v>
      </c>
      <c r="AB438">
        <v>0.1304478</v>
      </c>
      <c r="AC438">
        <v>0.97889999999999999</v>
      </c>
      <c r="AD438">
        <v>0.65710000000000002</v>
      </c>
      <c r="AE438">
        <v>0.94040000000000001</v>
      </c>
      <c r="AF438">
        <v>0.50309999999999999</v>
      </c>
      <c r="AG438">
        <v>0.92430000000000001</v>
      </c>
      <c r="AH438">
        <v>0.95540000000000003</v>
      </c>
      <c r="AI438">
        <v>0.95079999999999998</v>
      </c>
      <c r="AJ438">
        <v>0.61399999999999999</v>
      </c>
      <c r="AK438" t="str">
        <f>VLOOKUP(D438,Ref!$C$2:$D$56,2,FALSE)&amp;"_"&amp;E438&amp;RIGHT(B438,4)</f>
        <v>NV_Washoe0016</v>
      </c>
    </row>
    <row r="439" spans="1:37" x14ac:dyDescent="0.25">
      <c r="A439" t="s">
        <v>216</v>
      </c>
      <c r="B439">
        <v>350010023</v>
      </c>
      <c r="C439" t="s">
        <v>37</v>
      </c>
      <c r="D439" t="s">
        <v>150</v>
      </c>
      <c r="E439" t="s">
        <v>151</v>
      </c>
      <c r="F439">
        <v>35.134300000000003</v>
      </c>
      <c r="G439">
        <v>-106.5852</v>
      </c>
      <c r="H439">
        <v>61126</v>
      </c>
      <c r="I439">
        <v>15.4</v>
      </c>
      <c r="J439">
        <v>14.6</v>
      </c>
      <c r="K439">
        <v>0.5</v>
      </c>
      <c r="L439">
        <v>0.86182559999999997</v>
      </c>
      <c r="M439">
        <v>2.0834807999999998</v>
      </c>
      <c r="N439">
        <v>0.56639530000000005</v>
      </c>
      <c r="O439">
        <v>9.3726520999999998</v>
      </c>
      <c r="P439">
        <v>0.88998429999999995</v>
      </c>
      <c r="Q439">
        <v>0.8405994</v>
      </c>
      <c r="R439">
        <v>0.31444810000000001</v>
      </c>
      <c r="S439">
        <v>2.6171099999999999E-2</v>
      </c>
      <c r="T439">
        <v>0.5</v>
      </c>
      <c r="U439">
        <v>1.0358328999999999</v>
      </c>
      <c r="V439">
        <v>2.2602026</v>
      </c>
      <c r="W439">
        <v>0.60260190000000002</v>
      </c>
      <c r="X439">
        <v>8.0063504999999999</v>
      </c>
      <c r="Y439">
        <v>0.87198419999999999</v>
      </c>
      <c r="Z439">
        <v>0.97317480000000001</v>
      </c>
      <c r="AA439">
        <v>0.32343830000000001</v>
      </c>
      <c r="AB439">
        <v>3.5580500000000001E-2</v>
      </c>
      <c r="AC439">
        <v>1.2019</v>
      </c>
      <c r="AD439">
        <v>1.0848</v>
      </c>
      <c r="AE439">
        <v>1.0639000000000001</v>
      </c>
      <c r="AF439">
        <v>0.85419999999999996</v>
      </c>
      <c r="AG439">
        <v>0.9798</v>
      </c>
      <c r="AH439">
        <v>1.1577</v>
      </c>
      <c r="AI439">
        <v>1.0286</v>
      </c>
      <c r="AJ439">
        <v>1.3594999999999999</v>
      </c>
      <c r="AK439" t="str">
        <f>VLOOKUP(D439,Ref!$C$2:$D$56,2,FALSE)&amp;"_"&amp;E439&amp;RIGHT(B439,4)</f>
        <v>NM_Bernalillo0023</v>
      </c>
    </row>
    <row r="440" spans="1:37" x14ac:dyDescent="0.25">
      <c r="A440" t="s">
        <v>216</v>
      </c>
      <c r="B440">
        <v>350010024</v>
      </c>
      <c r="C440" t="s">
        <v>37</v>
      </c>
      <c r="D440" t="s">
        <v>150</v>
      </c>
      <c r="E440" t="s">
        <v>151</v>
      </c>
      <c r="F440">
        <v>35.063099999999999</v>
      </c>
      <c r="G440">
        <v>-106.578785</v>
      </c>
      <c r="H440">
        <v>61126</v>
      </c>
      <c r="I440">
        <v>15.9</v>
      </c>
      <c r="J440">
        <v>15.2</v>
      </c>
      <c r="K440">
        <v>0.5</v>
      </c>
      <c r="L440">
        <v>1.4022102000000001</v>
      </c>
      <c r="M440">
        <v>1.7270373000000001</v>
      </c>
      <c r="N440">
        <v>0.61081770000000002</v>
      </c>
      <c r="O440">
        <v>9.4457234999999997</v>
      </c>
      <c r="P440">
        <v>1.2017770999999999</v>
      </c>
      <c r="Q440">
        <v>0.60338210000000003</v>
      </c>
      <c r="R440">
        <v>0.44368259999999998</v>
      </c>
      <c r="S440">
        <v>3.2036299999999997E-2</v>
      </c>
      <c r="T440">
        <v>0.5</v>
      </c>
      <c r="U440">
        <v>0.94881360000000003</v>
      </c>
      <c r="V440">
        <v>1.8510929</v>
      </c>
      <c r="W440">
        <v>0.57336779999999998</v>
      </c>
      <c r="X440">
        <v>9.2233744000000009</v>
      </c>
      <c r="Y440">
        <v>0.98649549999999997</v>
      </c>
      <c r="Z440">
        <v>0.7507682</v>
      </c>
      <c r="AA440">
        <v>0.34670339999999999</v>
      </c>
      <c r="AB440">
        <v>2.46556E-2</v>
      </c>
      <c r="AC440">
        <v>0.67669999999999997</v>
      </c>
      <c r="AD440">
        <v>1.0718000000000001</v>
      </c>
      <c r="AE440">
        <v>0.93869999999999998</v>
      </c>
      <c r="AF440">
        <v>0.97650000000000003</v>
      </c>
      <c r="AG440">
        <v>0.82089999999999996</v>
      </c>
      <c r="AH440">
        <v>1.2443</v>
      </c>
      <c r="AI440">
        <v>0.78139999999999998</v>
      </c>
      <c r="AJ440">
        <v>0.76959999999999995</v>
      </c>
      <c r="AK440" t="str">
        <f>VLOOKUP(D440,Ref!$C$2:$D$56,2,FALSE)&amp;"_"&amp;E440&amp;RIGHT(B440,4)</f>
        <v>NM_Bernalillo0024</v>
      </c>
    </row>
    <row r="441" spans="1:37" x14ac:dyDescent="0.25">
      <c r="A441" t="s">
        <v>216</v>
      </c>
      <c r="B441">
        <v>350050005</v>
      </c>
      <c r="C441" t="s">
        <v>37</v>
      </c>
      <c r="D441" t="s">
        <v>150</v>
      </c>
      <c r="E441" t="s">
        <v>152</v>
      </c>
      <c r="F441">
        <v>33.396943999999998</v>
      </c>
      <c r="G441">
        <v>-104.523611</v>
      </c>
      <c r="H441">
        <v>44140</v>
      </c>
      <c r="I441">
        <v>15.9</v>
      </c>
      <c r="J441">
        <v>13.6</v>
      </c>
      <c r="K441">
        <v>0.5</v>
      </c>
      <c r="L441">
        <v>2.8058233000000001</v>
      </c>
      <c r="M441">
        <v>0.29234250000000001</v>
      </c>
      <c r="N441">
        <v>1.5874618</v>
      </c>
      <c r="O441">
        <v>4.7397079</v>
      </c>
      <c r="P441">
        <v>3.5095456</v>
      </c>
      <c r="Q441">
        <v>1.3489469000000001</v>
      </c>
      <c r="R441">
        <v>1.1796123999999999</v>
      </c>
      <c r="S441">
        <v>3.2261999999999998E-3</v>
      </c>
      <c r="T441">
        <v>0.5</v>
      </c>
      <c r="U441">
        <v>3.3998742000000002</v>
      </c>
      <c r="V441">
        <v>0.20172989999999999</v>
      </c>
      <c r="W441">
        <v>1.2864798</v>
      </c>
      <c r="X441">
        <v>3.4573006999999998</v>
      </c>
      <c r="Y441">
        <v>2.8815906</v>
      </c>
      <c r="Z441">
        <v>0.93200570000000005</v>
      </c>
      <c r="AA441">
        <v>0.97127980000000003</v>
      </c>
      <c r="AB441">
        <v>1.1257700000000001E-2</v>
      </c>
      <c r="AC441">
        <v>1.2117</v>
      </c>
      <c r="AD441">
        <v>0.69</v>
      </c>
      <c r="AE441">
        <v>0.81040000000000001</v>
      </c>
      <c r="AF441">
        <v>0.72940000000000005</v>
      </c>
      <c r="AG441">
        <v>0.82110000000000005</v>
      </c>
      <c r="AH441">
        <v>0.69089999999999996</v>
      </c>
      <c r="AI441">
        <v>0.82340000000000002</v>
      </c>
      <c r="AJ441">
        <v>3.4893999999999998</v>
      </c>
      <c r="AK441" t="str">
        <f>VLOOKUP(D441,Ref!$C$2:$D$56,2,FALSE)&amp;"_"&amp;E441&amp;RIGHT(B441,4)</f>
        <v>NM_Chaves0005</v>
      </c>
    </row>
    <row r="442" spans="1:37" x14ac:dyDescent="0.25">
      <c r="A442" t="s">
        <v>216</v>
      </c>
      <c r="B442">
        <v>350130017</v>
      </c>
      <c r="C442" t="s">
        <v>37</v>
      </c>
      <c r="D442" t="s">
        <v>150</v>
      </c>
      <c r="E442" t="s">
        <v>153</v>
      </c>
      <c r="F442">
        <v>31.795832999999998</v>
      </c>
      <c r="G442">
        <v>-106.5575</v>
      </c>
      <c r="H442">
        <v>31123</v>
      </c>
      <c r="I442">
        <v>34.5</v>
      </c>
      <c r="J442">
        <v>33.799999999999997</v>
      </c>
      <c r="K442">
        <v>0.5</v>
      </c>
      <c r="L442">
        <v>5.3252348999999999</v>
      </c>
      <c r="M442">
        <v>2.5482211000000001</v>
      </c>
      <c r="N442">
        <v>0.62495730000000005</v>
      </c>
      <c r="O442">
        <v>22.803896000000002</v>
      </c>
      <c r="P442">
        <v>1.3769089000000001</v>
      </c>
      <c r="Q442">
        <v>0.4272687</v>
      </c>
      <c r="R442">
        <v>0.45902480000000001</v>
      </c>
      <c r="S442">
        <v>0.43448789999999998</v>
      </c>
      <c r="T442">
        <v>0.5</v>
      </c>
      <c r="U442">
        <v>5.0601044000000002</v>
      </c>
      <c r="V442">
        <v>2.5629333999999999</v>
      </c>
      <c r="W442">
        <v>0.61756770000000005</v>
      </c>
      <c r="X442">
        <v>22.459749200000001</v>
      </c>
      <c r="Y442">
        <v>1.2486121999999999</v>
      </c>
      <c r="Z442">
        <v>0.60162689999999996</v>
      </c>
      <c r="AA442">
        <v>0.40574890000000002</v>
      </c>
      <c r="AB442">
        <v>0.4046611</v>
      </c>
      <c r="AC442">
        <v>0.95020000000000004</v>
      </c>
      <c r="AD442">
        <v>1.0058</v>
      </c>
      <c r="AE442">
        <v>0.98819999999999997</v>
      </c>
      <c r="AF442">
        <v>0.9849</v>
      </c>
      <c r="AG442">
        <v>0.90680000000000005</v>
      </c>
      <c r="AH442">
        <v>1.4080999999999999</v>
      </c>
      <c r="AI442">
        <v>0.88390000000000002</v>
      </c>
      <c r="AJ442">
        <v>0.93140000000000001</v>
      </c>
      <c r="AK442" t="str">
        <f>VLOOKUP(D442,Ref!$C$2:$D$56,2,FALSE)&amp;"_"&amp;E442&amp;RIGHT(B442,4)</f>
        <v>NM_Doña Ana0017</v>
      </c>
    </row>
    <row r="443" spans="1:37" x14ac:dyDescent="0.25">
      <c r="A443" t="s">
        <v>216</v>
      </c>
      <c r="B443">
        <v>350130025</v>
      </c>
      <c r="C443" t="s">
        <v>37</v>
      </c>
      <c r="D443" t="s">
        <v>150</v>
      </c>
      <c r="E443" t="s">
        <v>153</v>
      </c>
      <c r="F443">
        <v>32.321944000000002</v>
      </c>
      <c r="G443">
        <v>-106.76777800000001</v>
      </c>
      <c r="H443">
        <v>36122</v>
      </c>
      <c r="I443">
        <v>12.8</v>
      </c>
      <c r="J443">
        <v>12.6</v>
      </c>
      <c r="K443">
        <v>0.5</v>
      </c>
      <c r="L443">
        <v>3.5394185</v>
      </c>
      <c r="M443">
        <v>1.3348614999999999</v>
      </c>
      <c r="N443">
        <v>0.63341919999999996</v>
      </c>
      <c r="O443">
        <v>4.1953721000000002</v>
      </c>
      <c r="P443">
        <v>1.5799321</v>
      </c>
      <c r="Q443">
        <v>0.3284067</v>
      </c>
      <c r="R443">
        <v>0.53462739999999997</v>
      </c>
      <c r="S443">
        <v>0.16507340000000001</v>
      </c>
      <c r="T443">
        <v>0.5</v>
      </c>
      <c r="U443">
        <v>3.5306494000000002</v>
      </c>
      <c r="V443">
        <v>1.3111417999999999</v>
      </c>
      <c r="W443">
        <v>0.63099280000000002</v>
      </c>
      <c r="X443">
        <v>4.0956726000000003</v>
      </c>
      <c r="Y443">
        <v>1.5733836000000001</v>
      </c>
      <c r="Z443">
        <v>0.32772679999999998</v>
      </c>
      <c r="AA443">
        <v>0.53234490000000001</v>
      </c>
      <c r="AB443">
        <v>0.16507340000000001</v>
      </c>
      <c r="AC443">
        <v>0.99750000000000005</v>
      </c>
      <c r="AD443">
        <v>0.98219999999999996</v>
      </c>
      <c r="AE443">
        <v>0.99619999999999997</v>
      </c>
      <c r="AF443">
        <v>0.97619999999999996</v>
      </c>
      <c r="AG443">
        <v>0.99590000000000001</v>
      </c>
      <c r="AH443">
        <v>0.99790000000000001</v>
      </c>
      <c r="AI443">
        <v>0.99570000000000003</v>
      </c>
      <c r="AJ443">
        <v>1</v>
      </c>
      <c r="AK443" t="str">
        <f>VLOOKUP(D443,Ref!$C$2:$D$56,2,FALSE)&amp;"_"&amp;E443&amp;RIGHT(B443,4)</f>
        <v>NM_Doña Ana0025</v>
      </c>
    </row>
    <row r="444" spans="1:37" x14ac:dyDescent="0.25">
      <c r="A444" t="s">
        <v>216</v>
      </c>
      <c r="B444">
        <v>350171002</v>
      </c>
      <c r="C444" t="s">
        <v>37</v>
      </c>
      <c r="D444" t="s">
        <v>150</v>
      </c>
      <c r="E444" t="s">
        <v>154</v>
      </c>
      <c r="F444">
        <v>32.784444000000001</v>
      </c>
      <c r="G444">
        <v>-108.27166699999999</v>
      </c>
      <c r="H444">
        <v>41111</v>
      </c>
      <c r="I444">
        <v>10.3</v>
      </c>
      <c r="J444">
        <v>8.8000000000000007</v>
      </c>
      <c r="K444">
        <v>0.5</v>
      </c>
      <c r="L444">
        <v>1.7852503</v>
      </c>
      <c r="M444">
        <v>0.29755569999999998</v>
      </c>
      <c r="N444">
        <v>0.49941150000000001</v>
      </c>
      <c r="O444">
        <v>5.3542608999999999</v>
      </c>
      <c r="P444">
        <v>1.3653010000000001</v>
      </c>
      <c r="Q444">
        <v>4.7729500000000001E-2</v>
      </c>
      <c r="R444">
        <v>0.48475550000000001</v>
      </c>
      <c r="S444">
        <v>1.5735800000000001E-2</v>
      </c>
      <c r="T444">
        <v>0.5</v>
      </c>
      <c r="U444">
        <v>1.9448626</v>
      </c>
      <c r="V444">
        <v>0.29312729999999998</v>
      </c>
      <c r="W444">
        <v>0.47961189999999998</v>
      </c>
      <c r="X444">
        <v>3.7247601000000001</v>
      </c>
      <c r="Y444">
        <v>1.4045501</v>
      </c>
      <c r="Z444">
        <v>4.2251700000000003E-2</v>
      </c>
      <c r="AA444">
        <v>0.4952722</v>
      </c>
      <c r="AB444">
        <v>8.3015999999999993E-3</v>
      </c>
      <c r="AC444">
        <v>1.0893999999999999</v>
      </c>
      <c r="AD444">
        <v>0.98509999999999998</v>
      </c>
      <c r="AE444">
        <v>0.96040000000000003</v>
      </c>
      <c r="AF444">
        <v>0.69569999999999999</v>
      </c>
      <c r="AG444">
        <v>1.0286999999999999</v>
      </c>
      <c r="AH444">
        <v>0.88519999999999999</v>
      </c>
      <c r="AI444">
        <v>1.0217000000000001</v>
      </c>
      <c r="AJ444">
        <v>0.52759999999999996</v>
      </c>
      <c r="AK444" t="str">
        <f>VLOOKUP(D444,Ref!$C$2:$D$56,2,FALSE)&amp;"_"&amp;E444&amp;RIGHT(B444,4)</f>
        <v>NM_Grant1002</v>
      </c>
    </row>
    <row r="445" spans="1:37" x14ac:dyDescent="0.25">
      <c r="A445" t="s">
        <v>216</v>
      </c>
      <c r="B445">
        <v>350431003</v>
      </c>
      <c r="C445" t="s">
        <v>37</v>
      </c>
      <c r="D445" t="s">
        <v>150</v>
      </c>
      <c r="E445" t="s">
        <v>155</v>
      </c>
      <c r="F445">
        <v>35.238056</v>
      </c>
      <c r="G445">
        <v>-106.649444</v>
      </c>
      <c r="H445">
        <v>62126</v>
      </c>
      <c r="I445">
        <v>9.6</v>
      </c>
      <c r="J445">
        <v>9.3000000000000007</v>
      </c>
      <c r="K445">
        <v>0.5</v>
      </c>
      <c r="L445">
        <v>1.2609336</v>
      </c>
      <c r="M445">
        <v>0.87868889999999999</v>
      </c>
      <c r="N445">
        <v>0.44042579999999998</v>
      </c>
      <c r="O445">
        <v>4.9185895999999998</v>
      </c>
      <c r="P445">
        <v>1.0283628</v>
      </c>
      <c r="Q445">
        <v>0.2416421</v>
      </c>
      <c r="R445">
        <v>0.37773230000000002</v>
      </c>
      <c r="S445">
        <v>2.02904E-2</v>
      </c>
      <c r="T445">
        <v>0.5</v>
      </c>
      <c r="U445">
        <v>1.469427</v>
      </c>
      <c r="V445">
        <v>0.46016380000000001</v>
      </c>
      <c r="W445">
        <v>0.54082980000000003</v>
      </c>
      <c r="X445">
        <v>4.1843538000000002</v>
      </c>
      <c r="Y445">
        <v>1.5862615</v>
      </c>
      <c r="Z445">
        <v>0</v>
      </c>
      <c r="AA445">
        <v>0.57020249999999995</v>
      </c>
      <c r="AB445">
        <v>1.9390899999999999E-2</v>
      </c>
      <c r="AC445">
        <v>1.1653</v>
      </c>
      <c r="AD445">
        <v>0.52370000000000005</v>
      </c>
      <c r="AE445">
        <v>1.228</v>
      </c>
      <c r="AF445">
        <v>0.85070000000000001</v>
      </c>
      <c r="AG445">
        <v>1.5425</v>
      </c>
      <c r="AH445">
        <v>0</v>
      </c>
      <c r="AI445">
        <v>1.5095000000000001</v>
      </c>
      <c r="AJ445">
        <v>0.95569999999999999</v>
      </c>
      <c r="AK445" t="str">
        <f>VLOOKUP(D445,Ref!$C$2:$D$56,2,FALSE)&amp;"_"&amp;E445&amp;RIGHT(B445,4)</f>
        <v>NM_Sandoval1003</v>
      </c>
    </row>
    <row r="446" spans="1:37" x14ac:dyDescent="0.25">
      <c r="A446" t="s">
        <v>216</v>
      </c>
      <c r="B446">
        <v>350490020</v>
      </c>
      <c r="C446" t="s">
        <v>37</v>
      </c>
      <c r="D446" t="s">
        <v>150</v>
      </c>
      <c r="E446" t="s">
        <v>156</v>
      </c>
      <c r="F446">
        <v>35.671111000000003</v>
      </c>
      <c r="G446">
        <v>-105.953611</v>
      </c>
      <c r="H446">
        <v>66131</v>
      </c>
      <c r="I446">
        <v>8.4</v>
      </c>
      <c r="J446">
        <v>7.3</v>
      </c>
      <c r="K446">
        <v>0.5</v>
      </c>
      <c r="L446">
        <v>1.6970803000000001</v>
      </c>
      <c r="M446">
        <v>0.43776900000000002</v>
      </c>
      <c r="N446">
        <v>0.47359440000000003</v>
      </c>
      <c r="O446">
        <v>3.6309133</v>
      </c>
      <c r="P446">
        <v>1.0761851</v>
      </c>
      <c r="Q446">
        <v>0.29471069999999999</v>
      </c>
      <c r="R446">
        <v>0.36213990000000001</v>
      </c>
      <c r="S446">
        <v>5.3857000000000002E-3</v>
      </c>
      <c r="T446">
        <v>0.5</v>
      </c>
      <c r="U446">
        <v>2.6242649999999998</v>
      </c>
      <c r="V446">
        <v>0.23683129999999999</v>
      </c>
      <c r="W446">
        <v>0.43365169999999997</v>
      </c>
      <c r="X446">
        <v>1.912612</v>
      </c>
      <c r="Y446">
        <v>1.0961571999999999</v>
      </c>
      <c r="Z446">
        <v>0.14876639999999999</v>
      </c>
      <c r="AA446">
        <v>0.38850950000000001</v>
      </c>
      <c r="AB446">
        <v>4.9585999999999996E-3</v>
      </c>
      <c r="AC446">
        <v>1.5463</v>
      </c>
      <c r="AD446">
        <v>0.54100000000000004</v>
      </c>
      <c r="AE446">
        <v>0.91569999999999996</v>
      </c>
      <c r="AF446">
        <v>0.52680000000000005</v>
      </c>
      <c r="AG446">
        <v>1.0185999999999999</v>
      </c>
      <c r="AH446">
        <v>0.50480000000000003</v>
      </c>
      <c r="AI446">
        <v>1.0728</v>
      </c>
      <c r="AJ446">
        <v>0.92069999999999996</v>
      </c>
      <c r="AK446" t="str">
        <f>VLOOKUP(D446,Ref!$C$2:$D$56,2,FALSE)&amp;"_"&amp;E446&amp;RIGHT(B446,4)</f>
        <v>NM_Santa Fe0020</v>
      </c>
    </row>
    <row r="447" spans="1:37" x14ac:dyDescent="0.25">
      <c r="A447" t="s">
        <v>216</v>
      </c>
      <c r="B447">
        <v>380070002</v>
      </c>
      <c r="C447" t="s">
        <v>37</v>
      </c>
      <c r="D447" t="s">
        <v>157</v>
      </c>
      <c r="E447" t="s">
        <v>158</v>
      </c>
      <c r="F447">
        <v>46.894300000000001</v>
      </c>
      <c r="G447">
        <v>-103.37853</v>
      </c>
      <c r="H447">
        <v>168158</v>
      </c>
      <c r="I447">
        <v>11.9</v>
      </c>
      <c r="J447">
        <v>10.5</v>
      </c>
      <c r="K447">
        <v>0.5</v>
      </c>
      <c r="L447">
        <v>0.74363500000000005</v>
      </c>
      <c r="M447">
        <v>0.32276959999999999</v>
      </c>
      <c r="N447">
        <v>1.5475112</v>
      </c>
      <c r="O447">
        <v>3.1397262000000001</v>
      </c>
      <c r="P447">
        <v>2.377589</v>
      </c>
      <c r="Q447">
        <v>2.3170457</v>
      </c>
      <c r="R447">
        <v>0.7949851</v>
      </c>
      <c r="S447">
        <v>0.15673799999999999</v>
      </c>
      <c r="T447">
        <v>0.5</v>
      </c>
      <c r="U447">
        <v>1.0263526000000001</v>
      </c>
      <c r="V447">
        <v>0.2643819</v>
      </c>
      <c r="W447">
        <v>1.2560640999999999</v>
      </c>
      <c r="X447">
        <v>2.9885527999999999</v>
      </c>
      <c r="Y447">
        <v>2.2089824999999998</v>
      </c>
      <c r="Z447">
        <v>1.5087242999999999</v>
      </c>
      <c r="AA447">
        <v>0.75209820000000005</v>
      </c>
      <c r="AB447">
        <v>5.9807899999999997E-2</v>
      </c>
      <c r="AC447">
        <v>1.3802000000000001</v>
      </c>
      <c r="AD447">
        <v>0.81910000000000005</v>
      </c>
      <c r="AE447">
        <v>0.81169999999999998</v>
      </c>
      <c r="AF447">
        <v>0.95189999999999997</v>
      </c>
      <c r="AG447">
        <v>0.92910000000000004</v>
      </c>
      <c r="AH447">
        <v>0.65110000000000001</v>
      </c>
      <c r="AI447">
        <v>0.94610000000000005</v>
      </c>
      <c r="AJ447">
        <v>0.38159999999999999</v>
      </c>
      <c r="AK447" t="str">
        <f>VLOOKUP(D447,Ref!$C$2:$D$56,2,FALSE)&amp;"_"&amp;E447&amp;RIGHT(B447,4)</f>
        <v>ND_Billings0002</v>
      </c>
    </row>
    <row r="448" spans="1:37" x14ac:dyDescent="0.25">
      <c r="A448" t="s">
        <v>216</v>
      </c>
      <c r="B448">
        <v>380150003</v>
      </c>
      <c r="C448" t="s">
        <v>37</v>
      </c>
      <c r="D448" t="s">
        <v>157</v>
      </c>
      <c r="E448" t="s">
        <v>159</v>
      </c>
      <c r="F448">
        <v>46.825425000000003</v>
      </c>
      <c r="G448">
        <v>-100.76821</v>
      </c>
      <c r="H448">
        <v>166175</v>
      </c>
      <c r="I448">
        <v>15.9</v>
      </c>
      <c r="J448">
        <v>14.5</v>
      </c>
      <c r="K448">
        <v>0.5</v>
      </c>
      <c r="L448">
        <v>0.32538070000000002</v>
      </c>
      <c r="M448">
        <v>0.37891639999999999</v>
      </c>
      <c r="N448">
        <v>1.3588943</v>
      </c>
      <c r="O448">
        <v>8.4969281999999993</v>
      </c>
      <c r="P448">
        <v>2.1345557999999998</v>
      </c>
      <c r="Q448">
        <v>1.9730197</v>
      </c>
      <c r="R448">
        <v>0.81902699999999995</v>
      </c>
      <c r="S448">
        <v>2.1665E-3</v>
      </c>
      <c r="T448">
        <v>0.5</v>
      </c>
      <c r="U448">
        <v>0.3610582</v>
      </c>
      <c r="V448">
        <v>0.28723919999999997</v>
      </c>
      <c r="W448">
        <v>2.2705215999999999</v>
      </c>
      <c r="X448">
        <v>2.6050469999999999</v>
      </c>
      <c r="Y448">
        <v>2.2485811999999998</v>
      </c>
      <c r="Z448">
        <v>5.0491986000000004</v>
      </c>
      <c r="AA448">
        <v>1.1833180999999999</v>
      </c>
      <c r="AB448">
        <v>7.5558999999999999E-3</v>
      </c>
      <c r="AC448">
        <v>1.1095999999999999</v>
      </c>
      <c r="AD448">
        <v>0.7581</v>
      </c>
      <c r="AE448">
        <v>1.6709000000000001</v>
      </c>
      <c r="AF448">
        <v>0.30659999999999998</v>
      </c>
      <c r="AG448">
        <v>1.0533999999999999</v>
      </c>
      <c r="AH448">
        <v>2.5590999999999999</v>
      </c>
      <c r="AI448">
        <v>1.4448000000000001</v>
      </c>
      <c r="AJ448">
        <v>3.4876999999999998</v>
      </c>
      <c r="AK448" t="str">
        <f>VLOOKUP(D448,Ref!$C$2:$D$56,2,FALSE)&amp;"_"&amp;E448&amp;RIGHT(B448,4)</f>
        <v>ND_Burleigh0003</v>
      </c>
    </row>
    <row r="449" spans="1:37" x14ac:dyDescent="0.25">
      <c r="A449" t="s">
        <v>216</v>
      </c>
      <c r="B449">
        <v>380171004</v>
      </c>
      <c r="C449" t="s">
        <v>37</v>
      </c>
      <c r="D449" t="s">
        <v>157</v>
      </c>
      <c r="E449" t="s">
        <v>129</v>
      </c>
      <c r="F449">
        <v>46.933754</v>
      </c>
      <c r="G449">
        <v>-96.855350000000001</v>
      </c>
      <c r="H449">
        <v>167199</v>
      </c>
      <c r="I449">
        <v>20.399999999999999</v>
      </c>
      <c r="J449">
        <v>18.7</v>
      </c>
      <c r="K449">
        <v>0.5</v>
      </c>
      <c r="L449">
        <v>2.3600819</v>
      </c>
      <c r="M449">
        <v>0.56161450000000002</v>
      </c>
      <c r="N449">
        <v>1.4473393999999999</v>
      </c>
      <c r="O449">
        <v>10.0201311</v>
      </c>
      <c r="P449">
        <v>2.6107697000000001</v>
      </c>
      <c r="Q449">
        <v>1.8225633999999999</v>
      </c>
      <c r="R449">
        <v>1.0845783</v>
      </c>
      <c r="S449">
        <v>5.95884E-2</v>
      </c>
      <c r="T449">
        <v>0.5</v>
      </c>
      <c r="U449">
        <v>2.4346079999999999</v>
      </c>
      <c r="V449">
        <v>0.51908710000000002</v>
      </c>
      <c r="W449">
        <v>1.6559714000000001</v>
      </c>
      <c r="X449">
        <v>7.2212062000000001</v>
      </c>
      <c r="Y449">
        <v>2.5555382</v>
      </c>
      <c r="Z449">
        <v>2.6568499000000001</v>
      </c>
      <c r="AA449">
        <v>1.134039</v>
      </c>
      <c r="AB449">
        <v>6.0255299999999998E-2</v>
      </c>
      <c r="AC449">
        <v>1.0316000000000001</v>
      </c>
      <c r="AD449">
        <v>0.92430000000000001</v>
      </c>
      <c r="AE449">
        <v>1.1440999999999999</v>
      </c>
      <c r="AF449">
        <v>0.72070000000000001</v>
      </c>
      <c r="AG449">
        <v>0.9788</v>
      </c>
      <c r="AH449">
        <v>1.4578</v>
      </c>
      <c r="AI449">
        <v>1.0456000000000001</v>
      </c>
      <c r="AJ449">
        <v>1.0112000000000001</v>
      </c>
      <c r="AK449" t="str">
        <f>VLOOKUP(D449,Ref!$C$2:$D$56,2,FALSE)&amp;"_"&amp;E449&amp;RIGHT(B449,4)</f>
        <v>ND_Cass1004</v>
      </c>
    </row>
    <row r="450" spans="1:37" x14ac:dyDescent="0.25">
      <c r="A450" t="s">
        <v>216</v>
      </c>
      <c r="B450">
        <v>380570004</v>
      </c>
      <c r="C450" t="s">
        <v>37</v>
      </c>
      <c r="D450" t="s">
        <v>157</v>
      </c>
      <c r="E450" t="s">
        <v>160</v>
      </c>
      <c r="F450">
        <v>47.298611000000001</v>
      </c>
      <c r="G450">
        <v>-101.766944</v>
      </c>
      <c r="H450">
        <v>171168</v>
      </c>
      <c r="I450">
        <v>14.1</v>
      </c>
      <c r="J450">
        <v>12.9</v>
      </c>
      <c r="K450">
        <v>0.5</v>
      </c>
      <c r="L450">
        <v>0.6598792</v>
      </c>
      <c r="M450">
        <v>0.33233600000000002</v>
      </c>
      <c r="N450">
        <v>1.5547863</v>
      </c>
      <c r="O450">
        <v>5.3966789000000004</v>
      </c>
      <c r="P450">
        <v>2.1008760999999998</v>
      </c>
      <c r="Q450">
        <v>2.7080736000000001</v>
      </c>
      <c r="R450">
        <v>0.90084560000000002</v>
      </c>
      <c r="S450">
        <v>2.0798000000000001E-3</v>
      </c>
      <c r="T450">
        <v>0.5</v>
      </c>
      <c r="U450">
        <v>0.82011440000000002</v>
      </c>
      <c r="V450">
        <v>0.32991290000000001</v>
      </c>
      <c r="W450">
        <v>1.1765087000000001</v>
      </c>
      <c r="X450">
        <v>5.7799696999999997</v>
      </c>
      <c r="Y450">
        <v>1.9400457</v>
      </c>
      <c r="Z450">
        <v>1.5943966999999999</v>
      </c>
      <c r="AA450">
        <v>0.78036119999999998</v>
      </c>
      <c r="AB450">
        <v>1.2340999999999999E-3</v>
      </c>
      <c r="AC450">
        <v>1.2427999999999999</v>
      </c>
      <c r="AD450">
        <v>0.99270000000000003</v>
      </c>
      <c r="AE450">
        <v>0.75670000000000004</v>
      </c>
      <c r="AF450">
        <v>1.071</v>
      </c>
      <c r="AG450">
        <v>0.9234</v>
      </c>
      <c r="AH450">
        <v>0.58879999999999999</v>
      </c>
      <c r="AI450">
        <v>0.86629999999999996</v>
      </c>
      <c r="AJ450">
        <v>0.59340000000000004</v>
      </c>
      <c r="AK450" t="str">
        <f>VLOOKUP(D450,Ref!$C$2:$D$56,2,FALSE)&amp;"_"&amp;E450&amp;RIGHT(B450,4)</f>
        <v>ND_Mercer0004</v>
      </c>
    </row>
    <row r="451" spans="1:37" x14ac:dyDescent="0.25">
      <c r="A451" t="s">
        <v>216</v>
      </c>
      <c r="B451">
        <v>400159008</v>
      </c>
      <c r="C451" t="s">
        <v>37</v>
      </c>
      <c r="D451" t="s">
        <v>161</v>
      </c>
      <c r="E451" t="s">
        <v>162</v>
      </c>
      <c r="F451">
        <v>35.111944000000001</v>
      </c>
      <c r="G451">
        <v>-98.252778000000006</v>
      </c>
      <c r="H451">
        <v>57189</v>
      </c>
      <c r="I451">
        <v>-9</v>
      </c>
      <c r="J451">
        <v>-9</v>
      </c>
      <c r="K451">
        <v>0.5</v>
      </c>
      <c r="L451">
        <v>1.3642846</v>
      </c>
      <c r="M451">
        <v>0.57046490000000005</v>
      </c>
      <c r="N451">
        <v>2.0781445999999999</v>
      </c>
      <c r="O451">
        <v>13.000951799999999</v>
      </c>
      <c r="P451">
        <v>4.9194145000000002</v>
      </c>
      <c r="Q451">
        <v>1.5046158999999999</v>
      </c>
      <c r="R451">
        <v>1.7374721</v>
      </c>
      <c r="S451">
        <v>1.35414E-2</v>
      </c>
      <c r="T451">
        <v>0.5</v>
      </c>
      <c r="U451">
        <v>1.350752</v>
      </c>
      <c r="V451">
        <v>0.52222639999999998</v>
      </c>
      <c r="W451">
        <v>2.0656382999999998</v>
      </c>
      <c r="X451">
        <v>11.5932064</v>
      </c>
      <c r="Y451">
        <v>4.8966408000000001</v>
      </c>
      <c r="Z451">
        <v>1.4883586</v>
      </c>
      <c r="AA451">
        <v>1.7292400999999999</v>
      </c>
      <c r="AB451">
        <v>1.35414E-2</v>
      </c>
      <c r="AC451">
        <v>0.99009999999999998</v>
      </c>
      <c r="AD451">
        <v>0.91539999999999999</v>
      </c>
      <c r="AE451">
        <v>0.99399999999999999</v>
      </c>
      <c r="AF451">
        <v>0.89170000000000005</v>
      </c>
      <c r="AG451">
        <v>0.99539999999999995</v>
      </c>
      <c r="AH451">
        <v>0.98919999999999997</v>
      </c>
      <c r="AI451">
        <v>0.99529999999999996</v>
      </c>
      <c r="AJ451">
        <v>1</v>
      </c>
      <c r="AK451" t="str">
        <f>VLOOKUP(D451,Ref!$C$2:$D$56,2,FALSE)&amp;"_"&amp;E451&amp;RIGHT(B451,4)</f>
        <v>OK_Caddo9008</v>
      </c>
    </row>
    <row r="452" spans="1:37" x14ac:dyDescent="0.25">
      <c r="A452" t="s">
        <v>216</v>
      </c>
      <c r="B452">
        <v>400970186</v>
      </c>
      <c r="C452" t="s">
        <v>37</v>
      </c>
      <c r="D452" t="s">
        <v>161</v>
      </c>
      <c r="E452" t="s">
        <v>163</v>
      </c>
      <c r="F452">
        <v>36.304623999999997</v>
      </c>
      <c r="G452">
        <v>-95.310615999999996</v>
      </c>
      <c r="H452">
        <v>69211</v>
      </c>
      <c r="I452">
        <v>23.2</v>
      </c>
      <c r="J452">
        <v>22.2</v>
      </c>
      <c r="K452">
        <v>0.5</v>
      </c>
      <c r="L452">
        <v>1.1755925</v>
      </c>
      <c r="M452">
        <v>0.69282969999999999</v>
      </c>
      <c r="N452">
        <v>2.2084798999999999</v>
      </c>
      <c r="O452">
        <v>10.450390799999999</v>
      </c>
      <c r="P452">
        <v>4.8501219999999998</v>
      </c>
      <c r="Q452">
        <v>1.8457079999999999</v>
      </c>
      <c r="R452">
        <v>1.5462511999999999</v>
      </c>
      <c r="S452">
        <v>1.95169E-2</v>
      </c>
      <c r="T452">
        <v>0.5</v>
      </c>
      <c r="U452">
        <v>1.4763169</v>
      </c>
      <c r="V452">
        <v>0.66531450000000003</v>
      </c>
      <c r="W452">
        <v>2.1112416000000001</v>
      </c>
      <c r="X452">
        <v>9.1433143999999995</v>
      </c>
      <c r="Y452">
        <v>5.5893392999999998</v>
      </c>
      <c r="Z452">
        <v>0.91979049999999996</v>
      </c>
      <c r="AA452">
        <v>1.800586</v>
      </c>
      <c r="AB452">
        <v>2.1621499999999998E-2</v>
      </c>
      <c r="AC452">
        <v>1.2558</v>
      </c>
      <c r="AD452">
        <v>0.96030000000000004</v>
      </c>
      <c r="AE452">
        <v>0.95599999999999996</v>
      </c>
      <c r="AF452">
        <v>0.87490000000000001</v>
      </c>
      <c r="AG452">
        <v>1.1524000000000001</v>
      </c>
      <c r="AH452">
        <v>0.49830000000000002</v>
      </c>
      <c r="AI452">
        <v>1.1645000000000001</v>
      </c>
      <c r="AJ452">
        <v>1.1077999999999999</v>
      </c>
      <c r="AK452" t="str">
        <f>VLOOKUP(D452,Ref!$C$2:$D$56,2,FALSE)&amp;"_"&amp;E452&amp;RIGHT(B452,4)</f>
        <v>OK_Mayes0186</v>
      </c>
    </row>
    <row r="453" spans="1:37" x14ac:dyDescent="0.25">
      <c r="A453" t="s">
        <v>216</v>
      </c>
      <c r="B453">
        <v>401010169</v>
      </c>
      <c r="C453" t="s">
        <v>37</v>
      </c>
      <c r="D453" t="s">
        <v>161</v>
      </c>
      <c r="E453" t="s">
        <v>164</v>
      </c>
      <c r="F453">
        <v>35.755273000000003</v>
      </c>
      <c r="G453">
        <v>-95.377668999999997</v>
      </c>
      <c r="H453">
        <v>63211</v>
      </c>
      <c r="I453">
        <v>24.4</v>
      </c>
      <c r="J453">
        <v>23.1</v>
      </c>
      <c r="K453">
        <v>0.5</v>
      </c>
      <c r="L453">
        <v>1.0721423999999999</v>
      </c>
      <c r="M453">
        <v>0.7025496</v>
      </c>
      <c r="N453">
        <v>2.2535745999999999</v>
      </c>
      <c r="O453">
        <v>11.357255</v>
      </c>
      <c r="P453">
        <v>5.1887884</v>
      </c>
      <c r="Q453">
        <v>1.6454574</v>
      </c>
      <c r="R453">
        <v>1.6914720999999999</v>
      </c>
      <c r="S453">
        <v>2.2095799999999999E-2</v>
      </c>
      <c r="T453">
        <v>0.5</v>
      </c>
      <c r="U453">
        <v>1.2823206</v>
      </c>
      <c r="V453">
        <v>0.65061579999999997</v>
      </c>
      <c r="W453">
        <v>2.1280872999999998</v>
      </c>
      <c r="X453">
        <v>10.0674362</v>
      </c>
      <c r="Y453">
        <v>5.8417133999999997</v>
      </c>
      <c r="Z453">
        <v>0.66759599999999997</v>
      </c>
      <c r="AA453">
        <v>1.9503315999999999</v>
      </c>
      <c r="AB453">
        <v>2.24011E-2</v>
      </c>
      <c r="AC453">
        <v>1.196</v>
      </c>
      <c r="AD453">
        <v>0.92610000000000003</v>
      </c>
      <c r="AE453">
        <v>0.94430000000000003</v>
      </c>
      <c r="AF453">
        <v>0.88639999999999997</v>
      </c>
      <c r="AG453">
        <v>1.1257999999999999</v>
      </c>
      <c r="AH453">
        <v>0.40570000000000001</v>
      </c>
      <c r="AI453">
        <v>1.153</v>
      </c>
      <c r="AJ453">
        <v>1.0138</v>
      </c>
      <c r="AK453" t="str">
        <f>VLOOKUP(D453,Ref!$C$2:$D$56,2,FALSE)&amp;"_"&amp;E453&amp;RIGHT(B453,4)</f>
        <v>OK_Muskogee0169</v>
      </c>
    </row>
    <row r="454" spans="1:37" x14ac:dyDescent="0.25">
      <c r="A454" t="s">
        <v>216</v>
      </c>
      <c r="B454">
        <v>401090035</v>
      </c>
      <c r="C454" t="s">
        <v>37</v>
      </c>
      <c r="D454" t="s">
        <v>161</v>
      </c>
      <c r="E454" t="s">
        <v>161</v>
      </c>
      <c r="F454">
        <v>35.472920000000002</v>
      </c>
      <c r="G454">
        <v>-97.527090000000001</v>
      </c>
      <c r="H454">
        <v>61195</v>
      </c>
      <c r="I454">
        <v>21.3</v>
      </c>
      <c r="J454">
        <v>20.7</v>
      </c>
      <c r="K454">
        <v>0.5</v>
      </c>
      <c r="L454">
        <v>0.93068010000000001</v>
      </c>
      <c r="M454">
        <v>0.63928839999999998</v>
      </c>
      <c r="N454">
        <v>2.2449241</v>
      </c>
      <c r="O454">
        <v>8.5162916000000006</v>
      </c>
      <c r="P454">
        <v>4.6213335999999998</v>
      </c>
      <c r="Q454">
        <v>2.3315356</v>
      </c>
      <c r="R454">
        <v>1.5790204000000001</v>
      </c>
      <c r="S454">
        <v>2.58146E-2</v>
      </c>
      <c r="T454">
        <v>0.5</v>
      </c>
      <c r="U454">
        <v>1.0174814000000001</v>
      </c>
      <c r="V454">
        <v>0.60842589999999996</v>
      </c>
      <c r="W454">
        <v>1.8596433000000001</v>
      </c>
      <c r="X454">
        <v>9.2845793000000008</v>
      </c>
      <c r="Y454">
        <v>5.3089404</v>
      </c>
      <c r="Z454">
        <v>0.29699789999999998</v>
      </c>
      <c r="AA454">
        <v>1.8536435</v>
      </c>
      <c r="AB454">
        <v>1.7411900000000001E-2</v>
      </c>
      <c r="AC454">
        <v>1.0932999999999999</v>
      </c>
      <c r="AD454">
        <v>0.95169999999999999</v>
      </c>
      <c r="AE454">
        <v>0.82840000000000003</v>
      </c>
      <c r="AF454">
        <v>1.0902000000000001</v>
      </c>
      <c r="AG454">
        <v>1.1488</v>
      </c>
      <c r="AH454">
        <v>0.12740000000000001</v>
      </c>
      <c r="AI454">
        <v>1.1738999999999999</v>
      </c>
      <c r="AJ454">
        <v>0.67449999999999999</v>
      </c>
      <c r="AK454" t="str">
        <f>VLOOKUP(D454,Ref!$C$2:$D$56,2,FALSE)&amp;"_"&amp;E454&amp;RIGHT(B454,4)</f>
        <v>OK_Oklahoma0035</v>
      </c>
    </row>
    <row r="455" spans="1:37" x14ac:dyDescent="0.25">
      <c r="A455" t="s">
        <v>216</v>
      </c>
      <c r="B455">
        <v>401091037</v>
      </c>
      <c r="C455" t="s">
        <v>37</v>
      </c>
      <c r="D455" t="s">
        <v>161</v>
      </c>
      <c r="E455" t="s">
        <v>161</v>
      </c>
      <c r="F455">
        <v>35.614131</v>
      </c>
      <c r="G455">
        <v>-97.475082999999998</v>
      </c>
      <c r="H455">
        <v>62195</v>
      </c>
      <c r="I455">
        <v>22.2</v>
      </c>
      <c r="J455">
        <v>21.8</v>
      </c>
      <c r="K455">
        <v>0.5</v>
      </c>
      <c r="L455">
        <v>0.85912469999999996</v>
      </c>
      <c r="M455">
        <v>0.53330610000000001</v>
      </c>
      <c r="N455">
        <v>2.2503020999999999</v>
      </c>
      <c r="O455">
        <v>9.4383631000000001</v>
      </c>
      <c r="P455">
        <v>5.4773940999999997</v>
      </c>
      <c r="Q455">
        <v>1.1829685999999999</v>
      </c>
      <c r="R455">
        <v>2.0238120999999998</v>
      </c>
      <c r="S455">
        <v>1.2507000000000001E-2</v>
      </c>
      <c r="T455">
        <v>0.5</v>
      </c>
      <c r="U455">
        <v>0.87449489999999996</v>
      </c>
      <c r="V455">
        <v>0.52479909999999996</v>
      </c>
      <c r="W455">
        <v>1.9754022</v>
      </c>
      <c r="X455">
        <v>10.1213856</v>
      </c>
      <c r="Y455">
        <v>5.7291245000000002</v>
      </c>
      <c r="Z455">
        <v>0</v>
      </c>
      <c r="AA455">
        <v>2.1175126999999998</v>
      </c>
      <c r="AB455">
        <v>7.7631999999999996E-3</v>
      </c>
      <c r="AC455">
        <v>1.0179</v>
      </c>
      <c r="AD455">
        <v>0.98399999999999999</v>
      </c>
      <c r="AE455">
        <v>0.87780000000000002</v>
      </c>
      <c r="AF455">
        <v>1.0724</v>
      </c>
      <c r="AG455">
        <v>1.046</v>
      </c>
      <c r="AH455">
        <v>0</v>
      </c>
      <c r="AI455">
        <v>1.0463</v>
      </c>
      <c r="AJ455">
        <v>0.62070000000000003</v>
      </c>
      <c r="AK455" t="str">
        <f>VLOOKUP(D455,Ref!$C$2:$D$56,2,FALSE)&amp;"_"&amp;E455&amp;RIGHT(B455,4)</f>
        <v>OK_Oklahoma1037</v>
      </c>
    </row>
    <row r="456" spans="1:37" x14ac:dyDescent="0.25">
      <c r="A456" t="s">
        <v>216</v>
      </c>
      <c r="B456">
        <v>401159004</v>
      </c>
      <c r="C456" t="s">
        <v>37</v>
      </c>
      <c r="D456" t="s">
        <v>161</v>
      </c>
      <c r="E456" t="s">
        <v>165</v>
      </c>
      <c r="F456">
        <v>36.922221999999998</v>
      </c>
      <c r="G456">
        <v>-94.838888999999995</v>
      </c>
      <c r="H456">
        <v>74214</v>
      </c>
      <c r="I456">
        <v>23.1</v>
      </c>
      <c r="J456">
        <v>22.8</v>
      </c>
      <c r="K456">
        <v>0.5</v>
      </c>
      <c r="L456">
        <v>2.2350218000000002</v>
      </c>
      <c r="M456">
        <v>0.54963269999999997</v>
      </c>
      <c r="N456">
        <v>2.2024088000000002</v>
      </c>
      <c r="O456">
        <v>8.3323689000000005</v>
      </c>
      <c r="P456">
        <v>6.9878020000000003</v>
      </c>
      <c r="Q456">
        <v>0</v>
      </c>
      <c r="R456">
        <v>2.3493070999999999</v>
      </c>
      <c r="S456">
        <v>1.0127499999999999E-2</v>
      </c>
      <c r="T456">
        <v>0.5</v>
      </c>
      <c r="U456">
        <v>2.2026981999999999</v>
      </c>
      <c r="V456">
        <v>0.55717689999999997</v>
      </c>
      <c r="W456">
        <v>2.2039602</v>
      </c>
      <c r="X456">
        <v>8.1299667000000007</v>
      </c>
      <c r="Y456">
        <v>6.8800521000000003</v>
      </c>
      <c r="Z456">
        <v>7.2024999999999997E-3</v>
      </c>
      <c r="AA456">
        <v>2.3467001999999999</v>
      </c>
      <c r="AB456">
        <v>9.6320999999999993E-3</v>
      </c>
      <c r="AC456">
        <v>0.98550000000000004</v>
      </c>
      <c r="AD456">
        <v>1.0137</v>
      </c>
      <c r="AE456">
        <v>1.0006999999999999</v>
      </c>
      <c r="AF456">
        <v>0.97570000000000001</v>
      </c>
      <c r="AG456">
        <v>0.98460000000000003</v>
      </c>
      <c r="AH456">
        <v>-9</v>
      </c>
      <c r="AI456">
        <v>0.99890000000000001</v>
      </c>
      <c r="AJ456">
        <v>0.95109999999999995</v>
      </c>
      <c r="AK456" t="str">
        <f>VLOOKUP(D456,Ref!$C$2:$D$56,2,FALSE)&amp;"_"&amp;E456&amp;RIGHT(B456,4)</f>
        <v>OK_Ottawa9004</v>
      </c>
    </row>
    <row r="457" spans="1:37" x14ac:dyDescent="0.25">
      <c r="A457" t="s">
        <v>216</v>
      </c>
      <c r="B457">
        <v>401210415</v>
      </c>
      <c r="C457" t="s">
        <v>37</v>
      </c>
      <c r="D457" t="s">
        <v>161</v>
      </c>
      <c r="E457" t="s">
        <v>166</v>
      </c>
      <c r="F457">
        <v>34.906083000000002</v>
      </c>
      <c r="G457">
        <v>-95.794128000000001</v>
      </c>
      <c r="H457">
        <v>56208</v>
      </c>
      <c r="I457">
        <v>22.9</v>
      </c>
      <c r="J457">
        <v>21.6</v>
      </c>
      <c r="K457">
        <v>0.5</v>
      </c>
      <c r="L457">
        <v>1.3678600000000001</v>
      </c>
      <c r="M457">
        <v>0.57201139999999995</v>
      </c>
      <c r="N457">
        <v>1.9817102</v>
      </c>
      <c r="O457">
        <v>10.3471136</v>
      </c>
      <c r="P457">
        <v>5.7057723999999999</v>
      </c>
      <c r="Q457">
        <v>0.56324799999999997</v>
      </c>
      <c r="R457">
        <v>1.8669726</v>
      </c>
      <c r="S457">
        <v>1.7536199999999998E-2</v>
      </c>
      <c r="T457">
        <v>0.5</v>
      </c>
      <c r="U457">
        <v>1.507646</v>
      </c>
      <c r="V457">
        <v>0.49199100000000001</v>
      </c>
      <c r="W457">
        <v>1.9268776999999999</v>
      </c>
      <c r="X457">
        <v>8.9694690999999995</v>
      </c>
      <c r="Y457">
        <v>6.1827445000000001</v>
      </c>
      <c r="Z457">
        <v>0</v>
      </c>
      <c r="AA457">
        <v>2.0374352999999998</v>
      </c>
      <c r="AB457">
        <v>1.66327E-2</v>
      </c>
      <c r="AC457">
        <v>1.1022000000000001</v>
      </c>
      <c r="AD457">
        <v>0.86009999999999998</v>
      </c>
      <c r="AE457">
        <v>0.97230000000000005</v>
      </c>
      <c r="AF457">
        <v>0.8669</v>
      </c>
      <c r="AG457">
        <v>1.0835999999999999</v>
      </c>
      <c r="AH457">
        <v>0</v>
      </c>
      <c r="AI457">
        <v>1.0912999999999999</v>
      </c>
      <c r="AJ457">
        <v>0.94850000000000001</v>
      </c>
      <c r="AK457" t="str">
        <f>VLOOKUP(D457,Ref!$C$2:$D$56,2,FALSE)&amp;"_"&amp;E457&amp;RIGHT(B457,4)</f>
        <v>OK_Pittsburg0415</v>
      </c>
    </row>
    <row r="458" spans="1:37" x14ac:dyDescent="0.25">
      <c r="A458" t="s">
        <v>216</v>
      </c>
      <c r="B458">
        <v>401359015</v>
      </c>
      <c r="C458" t="s">
        <v>37</v>
      </c>
      <c r="D458" t="s">
        <v>161</v>
      </c>
      <c r="E458" t="s">
        <v>167</v>
      </c>
      <c r="F458">
        <v>35.581173999999997</v>
      </c>
      <c r="G458">
        <v>-94.830059000000006</v>
      </c>
      <c r="H458">
        <v>62215</v>
      </c>
      <c r="I458">
        <v>25.2</v>
      </c>
      <c r="J458">
        <v>23.4</v>
      </c>
      <c r="K458">
        <v>0.5</v>
      </c>
      <c r="L458">
        <v>1.1579733000000001</v>
      </c>
      <c r="M458">
        <v>0.6636145</v>
      </c>
      <c r="N458">
        <v>2.1034752999999999</v>
      </c>
      <c r="O458">
        <v>12.7819948</v>
      </c>
      <c r="P458">
        <v>5.1384568000000002</v>
      </c>
      <c r="Q458">
        <v>1.1451958</v>
      </c>
      <c r="R458">
        <v>1.7298169000000001</v>
      </c>
      <c r="S458">
        <v>1.2805E-2</v>
      </c>
      <c r="T458">
        <v>0.5</v>
      </c>
      <c r="U458">
        <v>1.0514599</v>
      </c>
      <c r="V458">
        <v>0.60147050000000002</v>
      </c>
      <c r="W458">
        <v>2.5656533000000001</v>
      </c>
      <c r="X458">
        <v>9.1742410999999997</v>
      </c>
      <c r="Y458">
        <v>5.5589560999999996</v>
      </c>
      <c r="Z458">
        <v>2.1864159000000001</v>
      </c>
      <c r="AA458">
        <v>1.7734761000000001</v>
      </c>
      <c r="AB458">
        <v>1.5852100000000001E-2</v>
      </c>
      <c r="AC458">
        <v>0.90800000000000003</v>
      </c>
      <c r="AD458">
        <v>0.90639999999999998</v>
      </c>
      <c r="AE458">
        <v>1.2197</v>
      </c>
      <c r="AF458">
        <v>0.7177</v>
      </c>
      <c r="AG458">
        <v>1.0818000000000001</v>
      </c>
      <c r="AH458">
        <v>1.9092</v>
      </c>
      <c r="AI458">
        <v>1.0251999999999999</v>
      </c>
      <c r="AJ458">
        <v>1.238</v>
      </c>
      <c r="AK458" t="str">
        <f>VLOOKUP(D458,Ref!$C$2:$D$56,2,FALSE)&amp;"_"&amp;E458&amp;RIGHT(B458,4)</f>
        <v>OK_Sequoyah9015</v>
      </c>
    </row>
    <row r="459" spans="1:37" x14ac:dyDescent="0.25">
      <c r="A459" t="s">
        <v>216</v>
      </c>
      <c r="B459">
        <v>401430110</v>
      </c>
      <c r="C459" t="s">
        <v>37</v>
      </c>
      <c r="D459" t="s">
        <v>161</v>
      </c>
      <c r="E459" t="s">
        <v>168</v>
      </c>
      <c r="F459">
        <v>36.140039999999999</v>
      </c>
      <c r="G459">
        <v>-95.925381999999999</v>
      </c>
      <c r="H459">
        <v>67207</v>
      </c>
      <c r="I459">
        <v>24.8</v>
      </c>
      <c r="J459">
        <v>24</v>
      </c>
      <c r="K459">
        <v>0.5</v>
      </c>
      <c r="L459">
        <v>1.1435595999999999</v>
      </c>
      <c r="M459">
        <v>0.67035169999999999</v>
      </c>
      <c r="N459">
        <v>2.0572591</v>
      </c>
      <c r="O459">
        <v>12.1383572</v>
      </c>
      <c r="P459">
        <v>6.0745000999999998</v>
      </c>
      <c r="Q459">
        <v>0</v>
      </c>
      <c r="R459">
        <v>2.2256241000000001</v>
      </c>
      <c r="S459">
        <v>2.3681199999999999E-2</v>
      </c>
      <c r="T459">
        <v>0.5</v>
      </c>
      <c r="U459">
        <v>1.3212743</v>
      </c>
      <c r="V459">
        <v>0.63234170000000001</v>
      </c>
      <c r="W459">
        <v>1.8786985</v>
      </c>
      <c r="X459">
        <v>11.8445988</v>
      </c>
      <c r="Y459">
        <v>5.8062978000000003</v>
      </c>
      <c r="Z459">
        <v>0</v>
      </c>
      <c r="AA459">
        <v>2.0176561</v>
      </c>
      <c r="AB459">
        <v>3.1774999999999998E-2</v>
      </c>
      <c r="AC459">
        <v>1.1554</v>
      </c>
      <c r="AD459">
        <v>0.94330000000000003</v>
      </c>
      <c r="AE459">
        <v>0.91320000000000001</v>
      </c>
      <c r="AF459">
        <v>0.9758</v>
      </c>
      <c r="AG459">
        <v>0.95579999999999998</v>
      </c>
      <c r="AH459">
        <v>-9</v>
      </c>
      <c r="AI459">
        <v>0.90659999999999996</v>
      </c>
      <c r="AJ459">
        <v>1.3418000000000001</v>
      </c>
      <c r="AK459" t="str">
        <f>VLOOKUP(D459,Ref!$C$2:$D$56,2,FALSE)&amp;"_"&amp;E459&amp;RIGHT(B459,4)</f>
        <v>OK_Tulsa0110</v>
      </c>
    </row>
    <row r="460" spans="1:37" x14ac:dyDescent="0.25">
      <c r="A460" t="s">
        <v>216</v>
      </c>
      <c r="B460">
        <v>401431127</v>
      </c>
      <c r="C460" t="s">
        <v>37</v>
      </c>
      <c r="D460" t="s">
        <v>161</v>
      </c>
      <c r="E460" t="s">
        <v>168</v>
      </c>
      <c r="F460">
        <v>36.204901999999997</v>
      </c>
      <c r="G460">
        <v>-95.976536999999993</v>
      </c>
      <c r="H460">
        <v>68206</v>
      </c>
      <c r="I460">
        <v>25.5</v>
      </c>
      <c r="J460">
        <v>25</v>
      </c>
      <c r="K460">
        <v>0.5</v>
      </c>
      <c r="L460">
        <v>1.5316346000000001</v>
      </c>
      <c r="M460">
        <v>0.74360910000000002</v>
      </c>
      <c r="N460">
        <v>2.2320864</v>
      </c>
      <c r="O460">
        <v>11.3471928</v>
      </c>
      <c r="P460">
        <v>6.5041585</v>
      </c>
      <c r="Q460">
        <v>0.45546599999999998</v>
      </c>
      <c r="R460">
        <v>2.2132676</v>
      </c>
      <c r="S460">
        <v>3.92536E-2</v>
      </c>
      <c r="T460">
        <v>0.5</v>
      </c>
      <c r="U460">
        <v>1.3399425</v>
      </c>
      <c r="V460">
        <v>0.70128520000000005</v>
      </c>
      <c r="W460">
        <v>2.4103691999999999</v>
      </c>
      <c r="X460">
        <v>10.5613394</v>
      </c>
      <c r="Y460">
        <v>6.0557599</v>
      </c>
      <c r="Z460">
        <v>1.3801224000000001</v>
      </c>
      <c r="AA460">
        <v>2.0421157000000001</v>
      </c>
      <c r="AB460">
        <v>3.7481199999999999E-2</v>
      </c>
      <c r="AC460">
        <v>0.87480000000000002</v>
      </c>
      <c r="AD460">
        <v>0.94310000000000005</v>
      </c>
      <c r="AE460">
        <v>1.0799000000000001</v>
      </c>
      <c r="AF460">
        <v>0.93069999999999997</v>
      </c>
      <c r="AG460">
        <v>0.93110000000000004</v>
      </c>
      <c r="AH460">
        <v>3.0301</v>
      </c>
      <c r="AI460">
        <v>0.92269999999999996</v>
      </c>
      <c r="AJ460">
        <v>0.95479999999999998</v>
      </c>
      <c r="AK460" t="str">
        <f>VLOOKUP(D460,Ref!$C$2:$D$56,2,FALSE)&amp;"_"&amp;E460&amp;RIGHT(B460,4)</f>
        <v>OK_Tulsa1127</v>
      </c>
    </row>
    <row r="461" spans="1:37" x14ac:dyDescent="0.25">
      <c r="A461" t="s">
        <v>216</v>
      </c>
      <c r="B461">
        <v>410250002</v>
      </c>
      <c r="C461" t="s">
        <v>37</v>
      </c>
      <c r="D461" t="s">
        <v>169</v>
      </c>
      <c r="E461" t="s">
        <v>170</v>
      </c>
      <c r="F461">
        <v>43.586388999999997</v>
      </c>
      <c r="G461">
        <v>-119.05111100000001</v>
      </c>
      <c r="H461">
        <v>153052</v>
      </c>
      <c r="I461">
        <v>33</v>
      </c>
      <c r="J461">
        <v>24.6</v>
      </c>
      <c r="K461">
        <v>0.5</v>
      </c>
      <c r="L461">
        <v>1.0528245000000001</v>
      </c>
      <c r="M461">
        <v>1.6374344999999999</v>
      </c>
      <c r="N461">
        <v>0.67776150000000002</v>
      </c>
      <c r="O461">
        <v>26</v>
      </c>
      <c r="P461">
        <v>1.0446378000000001</v>
      </c>
      <c r="Q461">
        <v>1.5490508000000001</v>
      </c>
      <c r="R461">
        <v>0.46435019999999999</v>
      </c>
      <c r="S461">
        <v>7.3940800000000001E-2</v>
      </c>
      <c r="T461">
        <v>0.5</v>
      </c>
      <c r="U461">
        <v>0.66081310000000004</v>
      </c>
      <c r="V461">
        <v>0.6508602</v>
      </c>
      <c r="W461">
        <v>0.69337110000000002</v>
      </c>
      <c r="X461">
        <v>19.274192800000002</v>
      </c>
      <c r="Y461">
        <v>0.8690753</v>
      </c>
      <c r="Z461">
        <v>1.5840806000000001</v>
      </c>
      <c r="AA461">
        <v>0.4022114</v>
      </c>
      <c r="AB461">
        <v>5.4772000000000001E-2</v>
      </c>
      <c r="AC461">
        <v>0.62770000000000004</v>
      </c>
      <c r="AD461">
        <v>0.39750000000000002</v>
      </c>
      <c r="AE461">
        <v>1.0229999999999999</v>
      </c>
      <c r="AF461">
        <v>0.74129999999999996</v>
      </c>
      <c r="AG461">
        <v>0.83189999999999997</v>
      </c>
      <c r="AH461">
        <v>1.0226</v>
      </c>
      <c r="AI461">
        <v>0.86619999999999997</v>
      </c>
      <c r="AJ461">
        <v>0.74080000000000001</v>
      </c>
      <c r="AK461" t="str">
        <f>VLOOKUP(D461,Ref!$C$2:$D$56,2,FALSE)&amp;"_"&amp;E461&amp;RIGHT(B461,4)</f>
        <v>OR_Harney0002</v>
      </c>
    </row>
    <row r="462" spans="1:37" x14ac:dyDescent="0.25">
      <c r="A462" t="s">
        <v>216</v>
      </c>
      <c r="B462">
        <v>410290133</v>
      </c>
      <c r="C462" t="s">
        <v>37</v>
      </c>
      <c r="D462" t="s">
        <v>169</v>
      </c>
      <c r="E462" t="s">
        <v>132</v>
      </c>
      <c r="F462">
        <v>42.314078000000002</v>
      </c>
      <c r="G462">
        <v>-122.879244</v>
      </c>
      <c r="H462">
        <v>149024</v>
      </c>
      <c r="I462">
        <v>31.7</v>
      </c>
      <c r="J462">
        <v>18.8</v>
      </c>
      <c r="K462">
        <v>0.5</v>
      </c>
      <c r="L462">
        <v>1.6318899</v>
      </c>
      <c r="M462">
        <v>1.2180253999999999</v>
      </c>
      <c r="N462">
        <v>0.63115969999999999</v>
      </c>
      <c r="O462">
        <v>24.778877300000001</v>
      </c>
      <c r="P462">
        <v>1.0167524999999999</v>
      </c>
      <c r="Q462">
        <v>1.3447248000000001</v>
      </c>
      <c r="R462">
        <v>0.54209799999999997</v>
      </c>
      <c r="S462">
        <v>6.9807499999999995E-2</v>
      </c>
      <c r="T462">
        <v>0.5</v>
      </c>
      <c r="U462">
        <v>0.72416239999999998</v>
      </c>
      <c r="V462">
        <v>0.82431770000000004</v>
      </c>
      <c r="W462">
        <v>0.53111039999999998</v>
      </c>
      <c r="X462">
        <v>13.5602207</v>
      </c>
      <c r="Y462">
        <v>0.67505130000000002</v>
      </c>
      <c r="Z462">
        <v>1.4618139999999999</v>
      </c>
      <c r="AA462">
        <v>0.42485099999999998</v>
      </c>
      <c r="AB462">
        <v>0.1251835</v>
      </c>
      <c r="AC462">
        <v>0.44379999999999997</v>
      </c>
      <c r="AD462">
        <v>0.67679999999999996</v>
      </c>
      <c r="AE462">
        <v>0.84150000000000003</v>
      </c>
      <c r="AF462">
        <v>0.54720000000000002</v>
      </c>
      <c r="AG462">
        <v>0.66390000000000005</v>
      </c>
      <c r="AH462">
        <v>1.0871</v>
      </c>
      <c r="AI462">
        <v>0.78369999999999995</v>
      </c>
      <c r="AJ462">
        <v>1.7932999999999999</v>
      </c>
      <c r="AK462" t="str">
        <f>VLOOKUP(D462,Ref!$C$2:$D$56,2,FALSE)&amp;"_"&amp;E462&amp;RIGHT(B462,4)</f>
        <v>OR_Jackson0133</v>
      </c>
    </row>
    <row r="463" spans="1:37" x14ac:dyDescent="0.25">
      <c r="A463" t="s">
        <v>216</v>
      </c>
      <c r="B463">
        <v>410291001</v>
      </c>
      <c r="C463" t="s">
        <v>37</v>
      </c>
      <c r="D463" t="s">
        <v>169</v>
      </c>
      <c r="E463" t="s">
        <v>132</v>
      </c>
      <c r="F463">
        <v>42.536110999999998</v>
      </c>
      <c r="G463">
        <v>-122.875</v>
      </c>
      <c r="H463">
        <v>151025</v>
      </c>
      <c r="I463">
        <v>17.600000000000001</v>
      </c>
      <c r="J463">
        <v>8.8000000000000007</v>
      </c>
      <c r="K463">
        <v>0.5</v>
      </c>
      <c r="L463">
        <v>0.72809199999999996</v>
      </c>
      <c r="M463">
        <v>1.0169032</v>
      </c>
      <c r="N463">
        <v>0.44814739999999997</v>
      </c>
      <c r="O463">
        <v>12.7653704</v>
      </c>
      <c r="P463">
        <v>0.65127120000000005</v>
      </c>
      <c r="Q463">
        <v>1.1275086000000001</v>
      </c>
      <c r="R463">
        <v>0.37806919999999999</v>
      </c>
      <c r="S463">
        <v>6.79704E-2</v>
      </c>
      <c r="T463">
        <v>0.5</v>
      </c>
      <c r="U463">
        <v>0.3808608</v>
      </c>
      <c r="V463">
        <v>0.39163779999999998</v>
      </c>
      <c r="W463">
        <v>0.32559900000000003</v>
      </c>
      <c r="X463">
        <v>5.5487064999999998</v>
      </c>
      <c r="Y463">
        <v>0.41644769999999998</v>
      </c>
      <c r="Z463">
        <v>0.90470930000000005</v>
      </c>
      <c r="AA463">
        <v>0.26603969999999999</v>
      </c>
      <c r="AB463">
        <v>6.7446199999999998E-2</v>
      </c>
      <c r="AC463">
        <v>0.52310000000000001</v>
      </c>
      <c r="AD463">
        <v>0.3851</v>
      </c>
      <c r="AE463">
        <v>0.72650000000000003</v>
      </c>
      <c r="AF463">
        <v>0.43469999999999998</v>
      </c>
      <c r="AG463">
        <v>0.63939999999999997</v>
      </c>
      <c r="AH463">
        <v>0.8024</v>
      </c>
      <c r="AI463">
        <v>0.70369999999999999</v>
      </c>
      <c r="AJ463">
        <v>0.99229999999999996</v>
      </c>
      <c r="AK463" t="str">
        <f>VLOOKUP(D463,Ref!$C$2:$D$56,2,FALSE)&amp;"_"&amp;E463&amp;RIGHT(B463,4)</f>
        <v>OR_Jackson1001</v>
      </c>
    </row>
    <row r="464" spans="1:37" x14ac:dyDescent="0.25">
      <c r="A464" t="s">
        <v>216</v>
      </c>
      <c r="B464">
        <v>410330114</v>
      </c>
      <c r="C464" t="s">
        <v>37</v>
      </c>
      <c r="D464" t="s">
        <v>169</v>
      </c>
      <c r="E464" t="s">
        <v>171</v>
      </c>
      <c r="F464">
        <v>42.434139000000002</v>
      </c>
      <c r="G464">
        <v>-123.34848599999999</v>
      </c>
      <c r="H464">
        <v>151021</v>
      </c>
      <c r="I464">
        <v>29.1</v>
      </c>
      <c r="J464">
        <v>18.3</v>
      </c>
      <c r="K464">
        <v>0.5</v>
      </c>
      <c r="L464">
        <v>0.85945669999999996</v>
      </c>
      <c r="M464">
        <v>1.4133899000000001</v>
      </c>
      <c r="N464">
        <v>0.52604700000000004</v>
      </c>
      <c r="O464">
        <v>22.946666700000002</v>
      </c>
      <c r="P464">
        <v>0.95573960000000002</v>
      </c>
      <c r="Q464">
        <v>1.3067789000000001</v>
      </c>
      <c r="R464">
        <v>0.47920010000000002</v>
      </c>
      <c r="S464">
        <v>0.1960556</v>
      </c>
      <c r="T464">
        <v>0.5</v>
      </c>
      <c r="U464">
        <v>0.81040250000000003</v>
      </c>
      <c r="V464">
        <v>0.83154749999999999</v>
      </c>
      <c r="W464">
        <v>0.3146949</v>
      </c>
      <c r="X464">
        <v>13.9481325</v>
      </c>
      <c r="Y464">
        <v>0.68506279999999997</v>
      </c>
      <c r="Z464">
        <v>0.72047559999999999</v>
      </c>
      <c r="AA464">
        <v>0.31066899999999997</v>
      </c>
      <c r="AB464">
        <v>0.227045</v>
      </c>
      <c r="AC464">
        <v>0.94289999999999996</v>
      </c>
      <c r="AD464">
        <v>0.58830000000000005</v>
      </c>
      <c r="AE464">
        <v>0.59819999999999995</v>
      </c>
      <c r="AF464">
        <v>0.6079</v>
      </c>
      <c r="AG464">
        <v>0.71679999999999999</v>
      </c>
      <c r="AH464">
        <v>0.55130000000000001</v>
      </c>
      <c r="AI464">
        <v>0.64829999999999999</v>
      </c>
      <c r="AJ464">
        <v>1.1580999999999999</v>
      </c>
      <c r="AK464" t="str">
        <f>VLOOKUP(D464,Ref!$C$2:$D$56,2,FALSE)&amp;"_"&amp;E464&amp;RIGHT(B464,4)</f>
        <v>OR_Josephine0114</v>
      </c>
    </row>
    <row r="465" spans="1:37" x14ac:dyDescent="0.25">
      <c r="A465" t="s">
        <v>216</v>
      </c>
      <c r="B465">
        <v>410350004</v>
      </c>
      <c r="C465" t="s">
        <v>37</v>
      </c>
      <c r="D465" t="s">
        <v>169</v>
      </c>
      <c r="E465" t="s">
        <v>172</v>
      </c>
      <c r="F465">
        <v>42.188889000000003</v>
      </c>
      <c r="G465">
        <v>-121.7225</v>
      </c>
      <c r="H465">
        <v>146032</v>
      </c>
      <c r="I465">
        <v>46</v>
      </c>
      <c r="J465">
        <v>34.6</v>
      </c>
      <c r="K465">
        <v>0.5</v>
      </c>
      <c r="L465">
        <v>0.91813500000000003</v>
      </c>
      <c r="M465">
        <v>4.3546300000000002</v>
      </c>
      <c r="N465">
        <v>0.58843449999999997</v>
      </c>
      <c r="O465">
        <v>36.444442700000003</v>
      </c>
      <c r="P465">
        <v>0.81884659999999998</v>
      </c>
      <c r="Q465">
        <v>1.6671351000000001</v>
      </c>
      <c r="R465">
        <v>0.53620820000000002</v>
      </c>
      <c r="S465">
        <v>0.2277217</v>
      </c>
      <c r="T465">
        <v>0.5</v>
      </c>
      <c r="U465">
        <v>0.94189259999999997</v>
      </c>
      <c r="V465">
        <v>2.3436949</v>
      </c>
      <c r="W465">
        <v>0.62490559999999995</v>
      </c>
      <c r="X465">
        <v>27.056434599999999</v>
      </c>
      <c r="Y465">
        <v>0.61208759999999995</v>
      </c>
      <c r="Z465">
        <v>1.9060775000000001</v>
      </c>
      <c r="AA465">
        <v>0.52940569999999998</v>
      </c>
      <c r="AB465">
        <v>0.17679629999999999</v>
      </c>
      <c r="AC465">
        <v>1.0259</v>
      </c>
      <c r="AD465">
        <v>0.53820000000000001</v>
      </c>
      <c r="AE465">
        <v>1.0620000000000001</v>
      </c>
      <c r="AF465">
        <v>0.74239999999999995</v>
      </c>
      <c r="AG465">
        <v>0.74750000000000005</v>
      </c>
      <c r="AH465">
        <v>1.1433</v>
      </c>
      <c r="AI465">
        <v>0.98729999999999996</v>
      </c>
      <c r="AJ465">
        <v>0.77639999999999998</v>
      </c>
      <c r="AK465" t="str">
        <f>VLOOKUP(D465,Ref!$C$2:$D$56,2,FALSE)&amp;"_"&amp;E465&amp;RIGHT(B465,4)</f>
        <v>OR_Klamath0004</v>
      </c>
    </row>
    <row r="466" spans="1:37" x14ac:dyDescent="0.25">
      <c r="A466" t="s">
        <v>216</v>
      </c>
      <c r="B466">
        <v>410390058</v>
      </c>
      <c r="C466" t="s">
        <v>37</v>
      </c>
      <c r="D466" t="s">
        <v>169</v>
      </c>
      <c r="E466" t="s">
        <v>173</v>
      </c>
      <c r="F466">
        <v>44.066304000000002</v>
      </c>
      <c r="G466">
        <v>-123.139831</v>
      </c>
      <c r="H466">
        <v>165027</v>
      </c>
      <c r="I466">
        <v>27</v>
      </c>
      <c r="J466">
        <v>22.1</v>
      </c>
      <c r="K466">
        <v>0.5</v>
      </c>
      <c r="L466">
        <v>0.74985829999999998</v>
      </c>
      <c r="M466">
        <v>1.318025</v>
      </c>
      <c r="N466">
        <v>0.73774260000000003</v>
      </c>
      <c r="O466">
        <v>20.038385399999999</v>
      </c>
      <c r="P466">
        <v>1.2904253999999999</v>
      </c>
      <c r="Q466">
        <v>1.7484968000000001</v>
      </c>
      <c r="R466">
        <v>0.59810839999999998</v>
      </c>
      <c r="S466">
        <v>8.5627200000000001E-2</v>
      </c>
      <c r="T466">
        <v>0.5</v>
      </c>
      <c r="U466">
        <v>0.70341160000000003</v>
      </c>
      <c r="V466">
        <v>0.99972910000000004</v>
      </c>
      <c r="W466">
        <v>0.82011959999999995</v>
      </c>
      <c r="X466">
        <v>15.0719881</v>
      </c>
      <c r="Y466">
        <v>1.1778032000000001</v>
      </c>
      <c r="Z466">
        <v>2.1516454</v>
      </c>
      <c r="AA466">
        <v>0.65873999999999999</v>
      </c>
      <c r="AB466">
        <v>9.5843999999999999E-2</v>
      </c>
      <c r="AC466">
        <v>0.93810000000000004</v>
      </c>
      <c r="AD466">
        <v>0.75849999999999995</v>
      </c>
      <c r="AE466">
        <v>1.1116999999999999</v>
      </c>
      <c r="AF466">
        <v>0.75219999999999998</v>
      </c>
      <c r="AG466">
        <v>0.91269999999999996</v>
      </c>
      <c r="AH466">
        <v>1.2305999999999999</v>
      </c>
      <c r="AI466">
        <v>1.1013999999999999</v>
      </c>
      <c r="AJ466">
        <v>1.1193</v>
      </c>
      <c r="AK466" t="str">
        <f>VLOOKUP(D466,Ref!$C$2:$D$56,2,FALSE)&amp;"_"&amp;E466&amp;RIGHT(B466,4)</f>
        <v>OR_Lane0058</v>
      </c>
    </row>
    <row r="467" spans="1:37" x14ac:dyDescent="0.25">
      <c r="A467" t="s">
        <v>216</v>
      </c>
      <c r="B467">
        <v>410390060</v>
      </c>
      <c r="C467" t="s">
        <v>37</v>
      </c>
      <c r="D467" t="s">
        <v>169</v>
      </c>
      <c r="E467" t="s">
        <v>173</v>
      </c>
      <c r="F467">
        <v>44.026311999999997</v>
      </c>
      <c r="G467">
        <v>-123.083737</v>
      </c>
      <c r="H467">
        <v>164027</v>
      </c>
      <c r="I467">
        <v>30.9</v>
      </c>
      <c r="J467">
        <v>25.3</v>
      </c>
      <c r="K467">
        <v>0.5</v>
      </c>
      <c r="L467">
        <v>0.79033770000000003</v>
      </c>
      <c r="M467">
        <v>1.2778311</v>
      </c>
      <c r="N467">
        <v>1.0510904000000001</v>
      </c>
      <c r="O467">
        <v>22.154159499999999</v>
      </c>
      <c r="P467">
        <v>1.3373185000000001</v>
      </c>
      <c r="Q467">
        <v>2.9169996</v>
      </c>
      <c r="R467">
        <v>0.85268189999999999</v>
      </c>
      <c r="S467">
        <v>9.7356300000000007E-2</v>
      </c>
      <c r="T467">
        <v>0.5</v>
      </c>
      <c r="U467">
        <v>0.66754610000000003</v>
      </c>
      <c r="V467">
        <v>1.0264593</v>
      </c>
      <c r="W467">
        <v>0.90618449999999995</v>
      </c>
      <c r="X467">
        <v>17.741027800000001</v>
      </c>
      <c r="Y467">
        <v>1.1264021</v>
      </c>
      <c r="Z467">
        <v>2.5346646000000002</v>
      </c>
      <c r="AA467">
        <v>0.7334311</v>
      </c>
      <c r="AB467">
        <v>8.5939299999999996E-2</v>
      </c>
      <c r="AC467">
        <v>0.84460000000000002</v>
      </c>
      <c r="AD467">
        <v>0.80330000000000001</v>
      </c>
      <c r="AE467">
        <v>0.86209999999999998</v>
      </c>
      <c r="AF467">
        <v>0.80079999999999996</v>
      </c>
      <c r="AG467">
        <v>0.84230000000000005</v>
      </c>
      <c r="AH467">
        <v>0.86890000000000001</v>
      </c>
      <c r="AI467">
        <v>0.86009999999999998</v>
      </c>
      <c r="AJ467">
        <v>0.88270000000000004</v>
      </c>
      <c r="AK467" t="str">
        <f>VLOOKUP(D467,Ref!$C$2:$D$56,2,FALSE)&amp;"_"&amp;E467&amp;RIGHT(B467,4)</f>
        <v>OR_Lane0060</v>
      </c>
    </row>
    <row r="468" spans="1:37" x14ac:dyDescent="0.25">
      <c r="A468" t="s">
        <v>216</v>
      </c>
      <c r="B468">
        <v>410391009</v>
      </c>
      <c r="C468" t="s">
        <v>37</v>
      </c>
      <c r="D468" t="s">
        <v>169</v>
      </c>
      <c r="E468" t="s">
        <v>173</v>
      </c>
      <c r="F468">
        <v>44.046695999999997</v>
      </c>
      <c r="G468">
        <v>-123.01770399999999</v>
      </c>
      <c r="H468">
        <v>164028</v>
      </c>
      <c r="I468">
        <v>20.6</v>
      </c>
      <c r="J468">
        <v>18.600000000000001</v>
      </c>
      <c r="K468">
        <v>0.5</v>
      </c>
      <c r="L468">
        <v>0.55532959999999998</v>
      </c>
      <c r="M468">
        <v>0.75439140000000005</v>
      </c>
      <c r="N468">
        <v>0.54106149999999997</v>
      </c>
      <c r="O468">
        <v>15.6301956</v>
      </c>
      <c r="P468">
        <v>0.78999050000000004</v>
      </c>
      <c r="Q468">
        <v>1.3628069</v>
      </c>
      <c r="R468">
        <v>0.44867970000000001</v>
      </c>
      <c r="S468">
        <v>5.0875900000000002E-2</v>
      </c>
      <c r="T468">
        <v>0.5</v>
      </c>
      <c r="U468">
        <v>0.51593389999999995</v>
      </c>
      <c r="V468">
        <v>0.61071500000000001</v>
      </c>
      <c r="W468">
        <v>0.51250059999999997</v>
      </c>
      <c r="X468">
        <v>13.984705</v>
      </c>
      <c r="Y468">
        <v>0.73047070000000003</v>
      </c>
      <c r="Z468">
        <v>1.2980012000000001</v>
      </c>
      <c r="AA468">
        <v>0.4240642</v>
      </c>
      <c r="AB468">
        <v>5.01022E-2</v>
      </c>
      <c r="AC468">
        <v>0.92910000000000004</v>
      </c>
      <c r="AD468">
        <v>0.8095</v>
      </c>
      <c r="AE468">
        <v>0.94720000000000004</v>
      </c>
      <c r="AF468">
        <v>0.89470000000000005</v>
      </c>
      <c r="AG468">
        <v>0.92469999999999997</v>
      </c>
      <c r="AH468">
        <v>0.95240000000000002</v>
      </c>
      <c r="AI468">
        <v>0.94510000000000005</v>
      </c>
      <c r="AJ468">
        <v>0.98480000000000001</v>
      </c>
      <c r="AK468" t="str">
        <f>VLOOKUP(D468,Ref!$C$2:$D$56,2,FALSE)&amp;"_"&amp;E468&amp;RIGHT(B468,4)</f>
        <v>OR_Lane1009</v>
      </c>
    </row>
    <row r="469" spans="1:37" x14ac:dyDescent="0.25">
      <c r="A469" t="s">
        <v>216</v>
      </c>
      <c r="B469">
        <v>410399004</v>
      </c>
      <c r="C469" t="s">
        <v>37</v>
      </c>
      <c r="D469" t="s">
        <v>169</v>
      </c>
      <c r="E469" t="s">
        <v>173</v>
      </c>
      <c r="F469">
        <v>43.799570000000003</v>
      </c>
      <c r="G469">
        <v>-123.05349</v>
      </c>
      <c r="H469">
        <v>162027</v>
      </c>
      <c r="I469">
        <v>23.2</v>
      </c>
      <c r="J469">
        <v>19.100000000000001</v>
      </c>
      <c r="K469">
        <v>0.5</v>
      </c>
      <c r="L469">
        <v>0.69006279999999998</v>
      </c>
      <c r="M469">
        <v>1.5186099</v>
      </c>
      <c r="N469">
        <v>0.6906582</v>
      </c>
      <c r="O469">
        <v>16.0542221</v>
      </c>
      <c r="P469">
        <v>1.0250337</v>
      </c>
      <c r="Q469">
        <v>1.9489536999999999</v>
      </c>
      <c r="R469">
        <v>0.65653989999999995</v>
      </c>
      <c r="S469">
        <v>0.11591799999999999</v>
      </c>
      <c r="T469">
        <v>0.5</v>
      </c>
      <c r="U469">
        <v>0.57606139999999995</v>
      </c>
      <c r="V469">
        <v>1.2454461999999999</v>
      </c>
      <c r="W469">
        <v>0.63074249999999998</v>
      </c>
      <c r="X469">
        <v>12.802910799999999</v>
      </c>
      <c r="Y469">
        <v>0.81975109999999995</v>
      </c>
      <c r="Z469">
        <v>1.8540667</v>
      </c>
      <c r="AA469">
        <v>0.58181240000000001</v>
      </c>
      <c r="AB469">
        <v>9.7025600000000004E-2</v>
      </c>
      <c r="AC469">
        <v>0.83479999999999999</v>
      </c>
      <c r="AD469">
        <v>0.82010000000000005</v>
      </c>
      <c r="AE469">
        <v>0.91320000000000001</v>
      </c>
      <c r="AF469">
        <v>0.79749999999999999</v>
      </c>
      <c r="AG469">
        <v>0.79969999999999997</v>
      </c>
      <c r="AH469">
        <v>0.95130000000000003</v>
      </c>
      <c r="AI469">
        <v>0.88619999999999999</v>
      </c>
      <c r="AJ469">
        <v>0.83699999999999997</v>
      </c>
      <c r="AK469" t="str">
        <f>VLOOKUP(D469,Ref!$C$2:$D$56,2,FALSE)&amp;"_"&amp;E469&amp;RIGHT(B469,4)</f>
        <v>OR_Lane9004</v>
      </c>
    </row>
    <row r="470" spans="1:37" x14ac:dyDescent="0.25">
      <c r="A470" t="s">
        <v>216</v>
      </c>
      <c r="B470">
        <v>410510080</v>
      </c>
      <c r="C470" t="s">
        <v>37</v>
      </c>
      <c r="D470" t="s">
        <v>169</v>
      </c>
      <c r="E470" t="s">
        <v>174</v>
      </c>
      <c r="F470">
        <v>45.496473999999999</v>
      </c>
      <c r="G470">
        <v>-122.60341099999999</v>
      </c>
      <c r="H470">
        <v>177034</v>
      </c>
      <c r="I470">
        <v>26.1</v>
      </c>
      <c r="J470">
        <v>23.8</v>
      </c>
      <c r="K470">
        <v>0.5</v>
      </c>
      <c r="L470">
        <v>0.55220919999999996</v>
      </c>
      <c r="M470">
        <v>2.3139677000000001</v>
      </c>
      <c r="N470">
        <v>0.75669339999999996</v>
      </c>
      <c r="O470">
        <v>19.067451500000001</v>
      </c>
      <c r="P470">
        <v>1.1895772</v>
      </c>
      <c r="Q470">
        <v>1.1910464000000001</v>
      </c>
      <c r="R470">
        <v>0.40140940000000003</v>
      </c>
      <c r="S470">
        <v>0.19431090000000001</v>
      </c>
      <c r="T470">
        <v>0.5</v>
      </c>
      <c r="U470">
        <v>0.77967909999999996</v>
      </c>
      <c r="V470">
        <v>2.2503755000000001</v>
      </c>
      <c r="W470">
        <v>0.8134091</v>
      </c>
      <c r="X470">
        <v>16.191032400000001</v>
      </c>
      <c r="Y470">
        <v>1.5862259999999999</v>
      </c>
      <c r="Z470">
        <v>0.96290359999999997</v>
      </c>
      <c r="AA470">
        <v>0.54614819999999997</v>
      </c>
      <c r="AB470">
        <v>0.17563809999999999</v>
      </c>
      <c r="AC470">
        <v>1.4118999999999999</v>
      </c>
      <c r="AD470">
        <v>0.97250000000000003</v>
      </c>
      <c r="AE470">
        <v>1.075</v>
      </c>
      <c r="AF470">
        <v>0.84909999999999997</v>
      </c>
      <c r="AG470">
        <v>1.3333999999999999</v>
      </c>
      <c r="AH470">
        <v>0.8085</v>
      </c>
      <c r="AI470">
        <v>1.3606</v>
      </c>
      <c r="AJ470">
        <v>0.90390000000000004</v>
      </c>
      <c r="AK470" t="str">
        <f>VLOOKUP(D470,Ref!$C$2:$D$56,2,FALSE)&amp;"_"&amp;E470&amp;RIGHT(B470,4)</f>
        <v>OR_Multnomah0080</v>
      </c>
    </row>
    <row r="471" spans="1:37" x14ac:dyDescent="0.25">
      <c r="A471" t="s">
        <v>216</v>
      </c>
      <c r="B471">
        <v>410510246</v>
      </c>
      <c r="C471" t="s">
        <v>37</v>
      </c>
      <c r="D471" t="s">
        <v>169</v>
      </c>
      <c r="E471" t="s">
        <v>174</v>
      </c>
      <c r="F471">
        <v>45.561301</v>
      </c>
      <c r="G471">
        <v>-122.67878399999999</v>
      </c>
      <c r="H471">
        <v>177034</v>
      </c>
      <c r="I471">
        <v>20.9</v>
      </c>
      <c r="J471">
        <v>19.600000000000001</v>
      </c>
      <c r="K471">
        <v>0.5</v>
      </c>
      <c r="L471">
        <v>0.73675469999999998</v>
      </c>
      <c r="M471">
        <v>2.0660159999999999</v>
      </c>
      <c r="N471">
        <v>1.3477338999999999</v>
      </c>
      <c r="O471">
        <v>11.3791656</v>
      </c>
      <c r="P471">
        <v>2.4378548000000002</v>
      </c>
      <c r="Q471">
        <v>1.5238585</v>
      </c>
      <c r="R471">
        <v>0.75348570000000004</v>
      </c>
      <c r="S471">
        <v>0.16624159999999999</v>
      </c>
      <c r="T471">
        <v>0.5</v>
      </c>
      <c r="U471">
        <v>0.70772950000000001</v>
      </c>
      <c r="V471">
        <v>1.9764581999999999</v>
      </c>
      <c r="W471">
        <v>1.2873698</v>
      </c>
      <c r="X471">
        <v>10.546792999999999</v>
      </c>
      <c r="Y471">
        <v>2.2831557</v>
      </c>
      <c r="Z471">
        <v>1.5084141</v>
      </c>
      <c r="AA471">
        <v>0.70567860000000004</v>
      </c>
      <c r="AB471">
        <v>0.1529017</v>
      </c>
      <c r="AC471">
        <v>0.96060000000000001</v>
      </c>
      <c r="AD471">
        <v>0.95669999999999999</v>
      </c>
      <c r="AE471">
        <v>0.95520000000000005</v>
      </c>
      <c r="AF471">
        <v>0.92689999999999995</v>
      </c>
      <c r="AG471">
        <v>0.9365</v>
      </c>
      <c r="AH471">
        <v>0.9899</v>
      </c>
      <c r="AI471">
        <v>0.93659999999999999</v>
      </c>
      <c r="AJ471">
        <v>0.91979999999999995</v>
      </c>
      <c r="AK471" t="str">
        <f>VLOOKUP(D471,Ref!$C$2:$D$56,2,FALSE)&amp;"_"&amp;E471&amp;RIGHT(B471,4)</f>
        <v>OR_Multnomah0246</v>
      </c>
    </row>
    <row r="472" spans="1:37" x14ac:dyDescent="0.25">
      <c r="A472" t="s">
        <v>216</v>
      </c>
      <c r="B472">
        <v>410590121</v>
      </c>
      <c r="C472" t="s">
        <v>37</v>
      </c>
      <c r="D472" t="s">
        <v>169</v>
      </c>
      <c r="E472" t="s">
        <v>175</v>
      </c>
      <c r="F472">
        <v>45.651944</v>
      </c>
      <c r="G472">
        <v>-118.818611</v>
      </c>
      <c r="H472">
        <v>172058</v>
      </c>
      <c r="I472">
        <v>24</v>
      </c>
      <c r="J472">
        <v>18.7</v>
      </c>
      <c r="K472">
        <v>0.5</v>
      </c>
      <c r="L472">
        <v>0.46220739999999999</v>
      </c>
      <c r="M472">
        <v>0.83529569999999997</v>
      </c>
      <c r="N472">
        <v>0.66982989999999998</v>
      </c>
      <c r="O472">
        <v>18.569904300000001</v>
      </c>
      <c r="P472">
        <v>0.52402649999999995</v>
      </c>
      <c r="Q472">
        <v>1.9488785</v>
      </c>
      <c r="R472">
        <v>0.45388840000000003</v>
      </c>
      <c r="S472">
        <v>3.59668E-2</v>
      </c>
      <c r="T472">
        <v>0.5</v>
      </c>
      <c r="U472">
        <v>0.59514040000000001</v>
      </c>
      <c r="V472">
        <v>0.57158580000000003</v>
      </c>
      <c r="W472">
        <v>0.55395760000000005</v>
      </c>
      <c r="X472">
        <v>14.2323065</v>
      </c>
      <c r="Y472">
        <v>0.64622400000000002</v>
      </c>
      <c r="Z472">
        <v>1.2744724999999999</v>
      </c>
      <c r="AA472">
        <v>0.3184903</v>
      </c>
      <c r="AB472">
        <v>4.34581E-2</v>
      </c>
      <c r="AC472">
        <v>1.2876000000000001</v>
      </c>
      <c r="AD472">
        <v>0.68430000000000002</v>
      </c>
      <c r="AE472">
        <v>0.82699999999999996</v>
      </c>
      <c r="AF472">
        <v>0.76639999999999997</v>
      </c>
      <c r="AG472">
        <v>1.2332000000000001</v>
      </c>
      <c r="AH472">
        <v>0.65400000000000003</v>
      </c>
      <c r="AI472">
        <v>0.70169999999999999</v>
      </c>
      <c r="AJ472">
        <v>1.2082999999999999</v>
      </c>
      <c r="AK472" t="str">
        <f>VLOOKUP(D472,Ref!$C$2:$D$56,2,FALSE)&amp;"_"&amp;E472&amp;RIGHT(B472,4)</f>
        <v>OR_Umatilla0121</v>
      </c>
    </row>
    <row r="473" spans="1:37" x14ac:dyDescent="0.25">
      <c r="A473" t="s">
        <v>216</v>
      </c>
      <c r="B473">
        <v>410610119</v>
      </c>
      <c r="C473" t="s">
        <v>37</v>
      </c>
      <c r="D473" t="s">
        <v>169</v>
      </c>
      <c r="E473" t="s">
        <v>176</v>
      </c>
      <c r="F473">
        <v>45.338971999999998</v>
      </c>
      <c r="G473">
        <v>-118.094497</v>
      </c>
      <c r="H473">
        <v>168062</v>
      </c>
      <c r="I473">
        <v>18.5</v>
      </c>
      <c r="J473">
        <v>13.7</v>
      </c>
      <c r="K473">
        <v>0.5</v>
      </c>
      <c r="L473">
        <v>0.43737179999999998</v>
      </c>
      <c r="M473">
        <v>0.51823620000000004</v>
      </c>
      <c r="N473">
        <v>0.50821289999999997</v>
      </c>
      <c r="O473">
        <v>14.462223099999999</v>
      </c>
      <c r="P473">
        <v>0.29478860000000001</v>
      </c>
      <c r="Q473">
        <v>1.480391</v>
      </c>
      <c r="R473">
        <v>0.35280529999999999</v>
      </c>
      <c r="S473">
        <v>2.37483E-2</v>
      </c>
      <c r="T473">
        <v>0.5</v>
      </c>
      <c r="U473">
        <v>0.57009330000000003</v>
      </c>
      <c r="V473">
        <v>0.65372680000000005</v>
      </c>
      <c r="W473">
        <v>0.38672129999999999</v>
      </c>
      <c r="X473">
        <v>10.0439548</v>
      </c>
      <c r="Y473">
        <v>0.4763329</v>
      </c>
      <c r="Z473">
        <v>0.81190430000000002</v>
      </c>
      <c r="AA473">
        <v>0.23556879999999999</v>
      </c>
      <c r="AB473">
        <v>2.1749899999999999E-2</v>
      </c>
      <c r="AC473">
        <v>1.3035000000000001</v>
      </c>
      <c r="AD473">
        <v>1.2614000000000001</v>
      </c>
      <c r="AE473">
        <v>0.76090000000000002</v>
      </c>
      <c r="AF473">
        <v>0.69450000000000001</v>
      </c>
      <c r="AG473">
        <v>1.6157999999999999</v>
      </c>
      <c r="AH473">
        <v>0.5484</v>
      </c>
      <c r="AI473">
        <v>0.66769999999999996</v>
      </c>
      <c r="AJ473">
        <v>0.91590000000000005</v>
      </c>
      <c r="AK473" t="str">
        <f>VLOOKUP(D473,Ref!$C$2:$D$56,2,FALSE)&amp;"_"&amp;E473&amp;RIGHT(B473,4)</f>
        <v>OR_Union0119</v>
      </c>
    </row>
    <row r="474" spans="1:37" x14ac:dyDescent="0.25">
      <c r="A474" t="s">
        <v>216</v>
      </c>
      <c r="B474">
        <v>410670004</v>
      </c>
      <c r="C474" t="s">
        <v>37</v>
      </c>
      <c r="D474" t="s">
        <v>169</v>
      </c>
      <c r="E474" t="s">
        <v>49</v>
      </c>
      <c r="F474">
        <v>45.528530000000003</v>
      </c>
      <c r="G474">
        <v>-122.97244000000001</v>
      </c>
      <c r="H474">
        <v>178032</v>
      </c>
      <c r="I474">
        <v>31.6</v>
      </c>
      <c r="J474">
        <v>29.2</v>
      </c>
      <c r="K474">
        <v>0.5</v>
      </c>
      <c r="L474">
        <v>0.68559809999999999</v>
      </c>
      <c r="M474">
        <v>2.3403858999999998</v>
      </c>
      <c r="N474">
        <v>1.2208638000000001</v>
      </c>
      <c r="O474">
        <v>22.459806400000002</v>
      </c>
      <c r="P474">
        <v>1.8191234999999999</v>
      </c>
      <c r="Q474">
        <v>1.8977009</v>
      </c>
      <c r="R474">
        <v>0.59537989999999996</v>
      </c>
      <c r="S474">
        <v>0.14780789999999999</v>
      </c>
      <c r="T474">
        <v>0.5</v>
      </c>
      <c r="U474">
        <v>0.68392799999999998</v>
      </c>
      <c r="V474">
        <v>2.2341601999999998</v>
      </c>
      <c r="W474">
        <v>1.1169815000000001</v>
      </c>
      <c r="X474">
        <v>20.611850700000002</v>
      </c>
      <c r="Y474">
        <v>1.7955127</v>
      </c>
      <c r="Z474">
        <v>1.588403</v>
      </c>
      <c r="AA474">
        <v>0.5782815</v>
      </c>
      <c r="AB474">
        <v>0.16621839999999999</v>
      </c>
      <c r="AC474">
        <v>0.99760000000000004</v>
      </c>
      <c r="AD474">
        <v>0.9546</v>
      </c>
      <c r="AE474">
        <v>0.91490000000000005</v>
      </c>
      <c r="AF474">
        <v>0.91769999999999996</v>
      </c>
      <c r="AG474">
        <v>0.98699999999999999</v>
      </c>
      <c r="AH474">
        <v>0.83699999999999997</v>
      </c>
      <c r="AI474">
        <v>0.97130000000000005</v>
      </c>
      <c r="AJ474">
        <v>1.1246</v>
      </c>
      <c r="AK474" t="str">
        <f>VLOOKUP(D474,Ref!$C$2:$D$56,2,FALSE)&amp;"_"&amp;E474&amp;RIGHT(B474,4)</f>
        <v>OR_Washington0004</v>
      </c>
    </row>
    <row r="475" spans="1:37" x14ac:dyDescent="0.25">
      <c r="A475" t="s">
        <v>216</v>
      </c>
      <c r="B475">
        <v>460110002</v>
      </c>
      <c r="C475" t="s">
        <v>37</v>
      </c>
      <c r="D475" t="s">
        <v>177</v>
      </c>
      <c r="E475" t="s">
        <v>178</v>
      </c>
      <c r="F475">
        <v>44.310282999999998</v>
      </c>
      <c r="G475">
        <v>-96.800709999999995</v>
      </c>
      <c r="H475">
        <v>142200</v>
      </c>
      <c r="I475">
        <v>21.9</v>
      </c>
      <c r="J475">
        <v>20.399999999999999</v>
      </c>
      <c r="K475">
        <v>0.5</v>
      </c>
      <c r="L475">
        <v>0.97444960000000003</v>
      </c>
      <c r="M475">
        <v>0.53227380000000002</v>
      </c>
      <c r="N475">
        <v>2.8740622999999998</v>
      </c>
      <c r="O475">
        <v>6.2904724999999999</v>
      </c>
      <c r="P475">
        <v>3.9942175999999998</v>
      </c>
      <c r="Q475">
        <v>4.8495106999999997</v>
      </c>
      <c r="R475">
        <v>1.9089921000000001</v>
      </c>
      <c r="S475">
        <v>3.1578299999999997E-2</v>
      </c>
      <c r="T475">
        <v>0.5</v>
      </c>
      <c r="U475">
        <v>0.73680749999999995</v>
      </c>
      <c r="V475">
        <v>0.41696470000000002</v>
      </c>
      <c r="W475">
        <v>3.2886677</v>
      </c>
      <c r="X475">
        <v>3.1862688000000001</v>
      </c>
      <c r="Y475">
        <v>3.0878890000000001</v>
      </c>
      <c r="Z475">
        <v>7.399858</v>
      </c>
      <c r="AA475">
        <v>1.8258011000000001</v>
      </c>
      <c r="AB475">
        <v>3.6104200000000003E-2</v>
      </c>
      <c r="AC475">
        <v>0.75609999999999999</v>
      </c>
      <c r="AD475">
        <v>0.78339999999999999</v>
      </c>
      <c r="AE475">
        <v>1.1443000000000001</v>
      </c>
      <c r="AF475">
        <v>0.50649999999999995</v>
      </c>
      <c r="AG475">
        <v>0.77310000000000001</v>
      </c>
      <c r="AH475">
        <v>1.5259</v>
      </c>
      <c r="AI475">
        <v>0.95640000000000003</v>
      </c>
      <c r="AJ475">
        <v>1.1433</v>
      </c>
      <c r="AK475" t="str">
        <f>VLOOKUP(D475,Ref!$C$2:$D$56,2,FALSE)&amp;"_"&amp;E475&amp;RIGHT(B475,4)</f>
        <v>SD_Brookings0002</v>
      </c>
    </row>
    <row r="476" spans="1:37" x14ac:dyDescent="0.25">
      <c r="A476" t="s">
        <v>216</v>
      </c>
      <c r="B476">
        <v>460130003</v>
      </c>
      <c r="C476" t="s">
        <v>37</v>
      </c>
      <c r="D476" t="s">
        <v>177</v>
      </c>
      <c r="E476" t="s">
        <v>179</v>
      </c>
      <c r="F476">
        <v>45.462499999999999</v>
      </c>
      <c r="G476">
        <v>-98.486110999999994</v>
      </c>
      <c r="H476">
        <v>153189</v>
      </c>
      <c r="I476">
        <v>18.7</v>
      </c>
      <c r="J476">
        <v>18.2</v>
      </c>
      <c r="K476">
        <v>0.5</v>
      </c>
      <c r="L476">
        <v>0.92495839999999996</v>
      </c>
      <c r="M476">
        <v>0.43602210000000002</v>
      </c>
      <c r="N476">
        <v>2.2863340000000001</v>
      </c>
      <c r="O476">
        <v>5.8643155</v>
      </c>
      <c r="P476">
        <v>3.1074185000000001</v>
      </c>
      <c r="Q476">
        <v>4.094017</v>
      </c>
      <c r="R476">
        <v>1.4886112</v>
      </c>
      <c r="S476">
        <v>3.1656400000000001E-2</v>
      </c>
      <c r="T476">
        <v>0.5</v>
      </c>
      <c r="U476">
        <v>0.64764820000000001</v>
      </c>
      <c r="V476">
        <v>0.36847039999999998</v>
      </c>
      <c r="W476">
        <v>2.8126924</v>
      </c>
      <c r="X476">
        <v>3.3039155</v>
      </c>
      <c r="Y476">
        <v>2.8430121000000002</v>
      </c>
      <c r="Z476">
        <v>6.2061400000000004</v>
      </c>
      <c r="AA476">
        <v>1.5628976000000001</v>
      </c>
      <c r="AB476">
        <v>3.0274599999999999E-2</v>
      </c>
      <c r="AC476">
        <v>0.70020000000000004</v>
      </c>
      <c r="AD476">
        <v>0.84509999999999996</v>
      </c>
      <c r="AE476">
        <v>1.2302</v>
      </c>
      <c r="AF476">
        <v>0.56340000000000001</v>
      </c>
      <c r="AG476">
        <v>0.91490000000000005</v>
      </c>
      <c r="AH476">
        <v>1.5159</v>
      </c>
      <c r="AI476">
        <v>1.0499000000000001</v>
      </c>
      <c r="AJ476">
        <v>0.95630000000000004</v>
      </c>
      <c r="AK476" t="str">
        <f>VLOOKUP(D476,Ref!$C$2:$D$56,2,FALSE)&amp;"_"&amp;E476&amp;RIGHT(B476,4)</f>
        <v>SD_Brown0003</v>
      </c>
    </row>
    <row r="477" spans="1:37" x14ac:dyDescent="0.25">
      <c r="A477" t="s">
        <v>216</v>
      </c>
      <c r="B477">
        <v>460290002</v>
      </c>
      <c r="C477" t="s">
        <v>37</v>
      </c>
      <c r="D477" t="s">
        <v>177</v>
      </c>
      <c r="E477" t="s">
        <v>180</v>
      </c>
      <c r="F477">
        <v>44.899650000000001</v>
      </c>
      <c r="G477">
        <v>-97.128801999999993</v>
      </c>
      <c r="H477">
        <v>148198</v>
      </c>
      <c r="I477">
        <v>24.5</v>
      </c>
      <c r="J477">
        <v>24.1</v>
      </c>
      <c r="K477">
        <v>0.5</v>
      </c>
      <c r="L477">
        <v>0.68372849999999996</v>
      </c>
      <c r="M477">
        <v>0.492178</v>
      </c>
      <c r="N477">
        <v>4.1682191</v>
      </c>
      <c r="O477">
        <v>2.9302541999999998</v>
      </c>
      <c r="P477">
        <v>3.4520233</v>
      </c>
      <c r="Q477">
        <v>10.0227413</v>
      </c>
      <c r="R477">
        <v>2.2249463</v>
      </c>
      <c r="S477">
        <v>4.8127700000000002E-2</v>
      </c>
      <c r="T477">
        <v>0.5</v>
      </c>
      <c r="U477">
        <v>0.55990209999999996</v>
      </c>
      <c r="V477">
        <v>0.46060780000000001</v>
      </c>
      <c r="W477">
        <v>4.4474087000000004</v>
      </c>
      <c r="X477">
        <v>1.3959161</v>
      </c>
      <c r="Y477">
        <v>3.4028792000000001</v>
      </c>
      <c r="Z477">
        <v>11.060746200000001</v>
      </c>
      <c r="AA477">
        <v>2.3132160000000002</v>
      </c>
      <c r="AB477">
        <v>5.1978000000000003E-2</v>
      </c>
      <c r="AC477">
        <v>0.81889999999999996</v>
      </c>
      <c r="AD477">
        <v>0.93589999999999995</v>
      </c>
      <c r="AE477">
        <v>1.0669999999999999</v>
      </c>
      <c r="AF477">
        <v>0.47639999999999999</v>
      </c>
      <c r="AG477">
        <v>0.98580000000000001</v>
      </c>
      <c r="AH477">
        <v>1.1035999999999999</v>
      </c>
      <c r="AI477">
        <v>1.0397000000000001</v>
      </c>
      <c r="AJ477">
        <v>1.08</v>
      </c>
      <c r="AK477" t="str">
        <f>VLOOKUP(D477,Ref!$C$2:$D$56,2,FALSE)&amp;"_"&amp;E477&amp;RIGHT(B477,4)</f>
        <v>SD_Codington0002</v>
      </c>
    </row>
    <row r="478" spans="1:37" x14ac:dyDescent="0.25">
      <c r="A478" t="s">
        <v>216</v>
      </c>
      <c r="B478">
        <v>460330132</v>
      </c>
      <c r="C478" t="s">
        <v>37</v>
      </c>
      <c r="D478" t="s">
        <v>177</v>
      </c>
      <c r="E478" t="s">
        <v>181</v>
      </c>
      <c r="F478">
        <v>43.5578</v>
      </c>
      <c r="G478">
        <v>-103.48390000000001</v>
      </c>
      <c r="H478">
        <v>137155</v>
      </c>
      <c r="I478">
        <v>13.6</v>
      </c>
      <c r="J478">
        <v>10.4</v>
      </c>
      <c r="K478">
        <v>0.5</v>
      </c>
      <c r="L478">
        <v>1.9286232000000001</v>
      </c>
      <c r="M478">
        <v>0.34311779999999997</v>
      </c>
      <c r="N478">
        <v>0.71613680000000002</v>
      </c>
      <c r="O478">
        <v>7.4979820000000004</v>
      </c>
      <c r="P478">
        <v>1.7828039</v>
      </c>
      <c r="Q478">
        <v>0.1988026</v>
      </c>
      <c r="R478">
        <v>0.63253440000000005</v>
      </c>
      <c r="S478">
        <v>0</v>
      </c>
      <c r="T478">
        <v>0.5</v>
      </c>
      <c r="U478">
        <v>1.6387179000000001</v>
      </c>
      <c r="V478">
        <v>0.2140379</v>
      </c>
      <c r="W478">
        <v>0.62823890000000004</v>
      </c>
      <c r="X478">
        <v>5.2159810000000002</v>
      </c>
      <c r="Y478">
        <v>1.5478152000000001</v>
      </c>
      <c r="Z478">
        <v>0.1995054</v>
      </c>
      <c r="AA478">
        <v>0.5497301</v>
      </c>
      <c r="AB478">
        <v>0</v>
      </c>
      <c r="AC478">
        <v>0.84970000000000001</v>
      </c>
      <c r="AD478">
        <v>0.62380000000000002</v>
      </c>
      <c r="AE478">
        <v>0.87729999999999997</v>
      </c>
      <c r="AF478">
        <v>0.69569999999999999</v>
      </c>
      <c r="AG478">
        <v>0.86819999999999997</v>
      </c>
      <c r="AH478">
        <v>1.0035000000000001</v>
      </c>
      <c r="AI478">
        <v>0.86909999999999998</v>
      </c>
      <c r="AJ478">
        <v>-9</v>
      </c>
      <c r="AK478" t="str">
        <f>VLOOKUP(D478,Ref!$C$2:$D$56,2,FALSE)&amp;"_"&amp;E478&amp;RIGHT(B478,4)</f>
        <v>SD_Custer0132</v>
      </c>
    </row>
    <row r="479" spans="1:37" x14ac:dyDescent="0.25">
      <c r="A479" t="s">
        <v>216</v>
      </c>
      <c r="B479">
        <v>460710001</v>
      </c>
      <c r="C479" t="s">
        <v>37</v>
      </c>
      <c r="D479" t="s">
        <v>177</v>
      </c>
      <c r="E479" t="s">
        <v>132</v>
      </c>
      <c r="F479">
        <v>43.745609999999999</v>
      </c>
      <c r="G479">
        <v>-101.94121800000001</v>
      </c>
      <c r="H479">
        <v>138166</v>
      </c>
      <c r="I479">
        <v>12.3</v>
      </c>
      <c r="J479">
        <v>10.5</v>
      </c>
      <c r="K479">
        <v>0.5</v>
      </c>
      <c r="L479">
        <v>1.2499396</v>
      </c>
      <c r="M479">
        <v>0.25206659999999997</v>
      </c>
      <c r="N479">
        <v>0.75979450000000004</v>
      </c>
      <c r="O479">
        <v>6.7862505999999998</v>
      </c>
      <c r="P479">
        <v>1.9010214000000001</v>
      </c>
      <c r="Q479">
        <v>0.2271502</v>
      </c>
      <c r="R479">
        <v>0.66822190000000004</v>
      </c>
      <c r="S479">
        <v>0</v>
      </c>
      <c r="T479">
        <v>0.5</v>
      </c>
      <c r="U479">
        <v>0.93617939999999999</v>
      </c>
      <c r="V479">
        <v>0.21051790000000001</v>
      </c>
      <c r="W479">
        <v>0.68480339999999995</v>
      </c>
      <c r="X479">
        <v>5.6622076000000003</v>
      </c>
      <c r="Y479">
        <v>1.7841783</v>
      </c>
      <c r="Z479">
        <v>0.1322661</v>
      </c>
      <c r="AA479">
        <v>0.6404995</v>
      </c>
      <c r="AB479">
        <v>0</v>
      </c>
      <c r="AC479">
        <v>0.749</v>
      </c>
      <c r="AD479">
        <v>0.83520000000000005</v>
      </c>
      <c r="AE479">
        <v>0.90129999999999999</v>
      </c>
      <c r="AF479">
        <v>0.83440000000000003</v>
      </c>
      <c r="AG479">
        <v>0.9385</v>
      </c>
      <c r="AH479">
        <v>0.58230000000000004</v>
      </c>
      <c r="AI479">
        <v>0.95850000000000002</v>
      </c>
      <c r="AJ479">
        <v>-9</v>
      </c>
      <c r="AK479" t="str">
        <f>VLOOKUP(D479,Ref!$C$2:$D$56,2,FALSE)&amp;"_"&amp;E479&amp;RIGHT(B479,4)</f>
        <v>SD_Jackson0001</v>
      </c>
    </row>
    <row r="480" spans="1:37" x14ac:dyDescent="0.25">
      <c r="A480" t="s">
        <v>216</v>
      </c>
      <c r="B480">
        <v>460990006</v>
      </c>
      <c r="C480" t="s">
        <v>37</v>
      </c>
      <c r="D480" t="s">
        <v>177</v>
      </c>
      <c r="E480" t="s">
        <v>182</v>
      </c>
      <c r="F480">
        <v>43.544288999999999</v>
      </c>
      <c r="G480">
        <v>-96.726434999999995</v>
      </c>
      <c r="H480">
        <v>135200</v>
      </c>
      <c r="I480">
        <v>25.4</v>
      </c>
      <c r="J480">
        <v>24.3</v>
      </c>
      <c r="K480">
        <v>0.5</v>
      </c>
      <c r="L480">
        <v>0.56266380000000005</v>
      </c>
      <c r="M480">
        <v>0.61888509999999997</v>
      </c>
      <c r="N480">
        <v>4.5204825</v>
      </c>
      <c r="O480">
        <v>2.0374444</v>
      </c>
      <c r="P480">
        <v>3.2373514000000001</v>
      </c>
      <c r="Q480">
        <v>11.508448599999999</v>
      </c>
      <c r="R480">
        <v>2.3820182999999999</v>
      </c>
      <c r="S480">
        <v>8.8261599999999996E-2</v>
      </c>
      <c r="T480">
        <v>0.5</v>
      </c>
      <c r="U480">
        <v>0.73818320000000004</v>
      </c>
      <c r="V480">
        <v>0.58805010000000002</v>
      </c>
      <c r="W480">
        <v>3.7529043999999998</v>
      </c>
      <c r="X480">
        <v>4.5400643000000001</v>
      </c>
      <c r="Y480">
        <v>3.4885161</v>
      </c>
      <c r="Z480">
        <v>8.4993715000000005</v>
      </c>
      <c r="AA480">
        <v>2.1713201999999998</v>
      </c>
      <c r="AB480">
        <v>8.7675299999999998E-2</v>
      </c>
      <c r="AC480">
        <v>1.3119000000000001</v>
      </c>
      <c r="AD480">
        <v>0.95020000000000004</v>
      </c>
      <c r="AE480">
        <v>0.83020000000000005</v>
      </c>
      <c r="AF480">
        <v>2.2282999999999999</v>
      </c>
      <c r="AG480">
        <v>1.0775999999999999</v>
      </c>
      <c r="AH480">
        <v>0.73850000000000005</v>
      </c>
      <c r="AI480">
        <v>0.91149999999999998</v>
      </c>
      <c r="AJ480">
        <v>0.99339999999999995</v>
      </c>
      <c r="AK480" t="str">
        <f>VLOOKUP(D480,Ref!$C$2:$D$56,2,FALSE)&amp;"_"&amp;E480&amp;RIGHT(B480,4)</f>
        <v>SD_Minnehaha0006</v>
      </c>
    </row>
    <row r="481" spans="1:37" x14ac:dyDescent="0.25">
      <c r="A481" t="s">
        <v>216</v>
      </c>
      <c r="B481">
        <v>460990008</v>
      </c>
      <c r="C481" t="s">
        <v>37</v>
      </c>
      <c r="D481" t="s">
        <v>177</v>
      </c>
      <c r="E481" t="s">
        <v>182</v>
      </c>
      <c r="F481">
        <v>43.547919999999998</v>
      </c>
      <c r="G481">
        <v>-96.700768999999994</v>
      </c>
      <c r="H481">
        <v>135201</v>
      </c>
      <c r="I481">
        <v>23.7</v>
      </c>
      <c r="J481">
        <v>23.4</v>
      </c>
      <c r="K481">
        <v>0.5</v>
      </c>
      <c r="L481">
        <v>0.69203389999999998</v>
      </c>
      <c r="M481">
        <v>0.50832500000000003</v>
      </c>
      <c r="N481">
        <v>3.7854774</v>
      </c>
      <c r="O481">
        <v>3.7408030000000001</v>
      </c>
      <c r="P481">
        <v>3.8991672999999998</v>
      </c>
      <c r="Q481">
        <v>8.1612711000000004</v>
      </c>
      <c r="R481">
        <v>2.3801093</v>
      </c>
      <c r="S481">
        <v>3.2811199999999999E-2</v>
      </c>
      <c r="T481">
        <v>0.5</v>
      </c>
      <c r="U481">
        <v>0.68835400000000002</v>
      </c>
      <c r="V481">
        <v>0.4958941</v>
      </c>
      <c r="W481">
        <v>3.7732298000000002</v>
      </c>
      <c r="X481">
        <v>3.5641527000000002</v>
      </c>
      <c r="Y481">
        <v>3.8901780000000001</v>
      </c>
      <c r="Z481">
        <v>8.1302585999999994</v>
      </c>
      <c r="AA481">
        <v>2.3721060999999999</v>
      </c>
      <c r="AB481">
        <v>3.2811199999999999E-2</v>
      </c>
      <c r="AC481">
        <v>0.99470000000000003</v>
      </c>
      <c r="AD481">
        <v>0.97550000000000003</v>
      </c>
      <c r="AE481">
        <v>0.99680000000000002</v>
      </c>
      <c r="AF481">
        <v>0.95279999999999998</v>
      </c>
      <c r="AG481">
        <v>0.99770000000000003</v>
      </c>
      <c r="AH481">
        <v>0.99619999999999997</v>
      </c>
      <c r="AI481">
        <v>0.99660000000000004</v>
      </c>
      <c r="AJ481">
        <v>1</v>
      </c>
      <c r="AK481" t="str">
        <f>VLOOKUP(D481,Ref!$C$2:$D$56,2,FALSE)&amp;"_"&amp;E481&amp;RIGHT(B481,4)</f>
        <v>SD_Minnehaha0008</v>
      </c>
    </row>
    <row r="482" spans="1:37" x14ac:dyDescent="0.25">
      <c r="A482" t="s">
        <v>216</v>
      </c>
      <c r="B482">
        <v>461030020</v>
      </c>
      <c r="C482" t="s">
        <v>37</v>
      </c>
      <c r="D482" t="s">
        <v>177</v>
      </c>
      <c r="E482" t="s">
        <v>183</v>
      </c>
      <c r="F482">
        <v>44.087397000000003</v>
      </c>
      <c r="G482">
        <v>-103.273777</v>
      </c>
      <c r="H482">
        <v>142157</v>
      </c>
      <c r="I482">
        <v>16.8</v>
      </c>
      <c r="J482">
        <v>10.8</v>
      </c>
      <c r="K482">
        <v>0.5</v>
      </c>
      <c r="L482">
        <v>1.6721638000000001</v>
      </c>
      <c r="M482">
        <v>0.41349059999999999</v>
      </c>
      <c r="N482">
        <v>0.56229220000000002</v>
      </c>
      <c r="O482">
        <v>11.573490100000001</v>
      </c>
      <c r="P482">
        <v>1.4838476</v>
      </c>
      <c r="Q482">
        <v>5.8935500000000002E-2</v>
      </c>
      <c r="R482">
        <v>0.53138660000000004</v>
      </c>
      <c r="S482">
        <v>7.1061299999999994E-2</v>
      </c>
      <c r="T482">
        <v>0.5</v>
      </c>
      <c r="U482">
        <v>1.1785055</v>
      </c>
      <c r="V482">
        <v>0.2077195</v>
      </c>
      <c r="W482">
        <v>0.50302429999999998</v>
      </c>
      <c r="X482">
        <v>6.5883149999999997</v>
      </c>
      <c r="Y482">
        <v>1.2203599999999999</v>
      </c>
      <c r="Z482">
        <v>0.195046</v>
      </c>
      <c r="AA482">
        <v>0.43323260000000002</v>
      </c>
      <c r="AB482">
        <v>4.6E-5</v>
      </c>
      <c r="AC482">
        <v>0.70479999999999998</v>
      </c>
      <c r="AD482">
        <v>0.50239999999999996</v>
      </c>
      <c r="AE482">
        <v>0.89459999999999995</v>
      </c>
      <c r="AF482">
        <v>0.56930000000000003</v>
      </c>
      <c r="AG482">
        <v>0.82240000000000002</v>
      </c>
      <c r="AH482">
        <v>3.3094999999999999</v>
      </c>
      <c r="AI482">
        <v>0.81530000000000002</v>
      </c>
      <c r="AJ482">
        <v>5.9999999999999995E-4</v>
      </c>
      <c r="AK482" t="str">
        <f>VLOOKUP(D482,Ref!$C$2:$D$56,2,FALSE)&amp;"_"&amp;E482&amp;RIGHT(B482,4)</f>
        <v>SD_Pennington0020</v>
      </c>
    </row>
    <row r="483" spans="1:37" x14ac:dyDescent="0.25">
      <c r="A483" t="s">
        <v>216</v>
      </c>
      <c r="B483">
        <v>461031001</v>
      </c>
      <c r="C483" t="s">
        <v>37</v>
      </c>
      <c r="D483" t="s">
        <v>177</v>
      </c>
      <c r="E483" t="s">
        <v>183</v>
      </c>
      <c r="F483">
        <v>44.080295</v>
      </c>
      <c r="G483">
        <v>-103.228545</v>
      </c>
      <c r="H483">
        <v>142157</v>
      </c>
      <c r="I483">
        <v>15.7</v>
      </c>
      <c r="J483">
        <v>9.6</v>
      </c>
      <c r="K483">
        <v>0.5</v>
      </c>
      <c r="L483">
        <v>1.5866742</v>
      </c>
      <c r="M483">
        <v>0.40399960000000001</v>
      </c>
      <c r="N483">
        <v>0.66075609999999996</v>
      </c>
      <c r="O483">
        <v>10.102990200000001</v>
      </c>
      <c r="P483">
        <v>1.5785433</v>
      </c>
      <c r="Q483">
        <v>0.27971689999999999</v>
      </c>
      <c r="R483">
        <v>0.54935369999999994</v>
      </c>
      <c r="S483">
        <v>0.1157437</v>
      </c>
      <c r="T483">
        <v>0.5</v>
      </c>
      <c r="U483">
        <v>1.5120385999999999</v>
      </c>
      <c r="V483">
        <v>0.1902286</v>
      </c>
      <c r="W483">
        <v>0.58454410000000001</v>
      </c>
      <c r="X483">
        <v>4.7553058000000004</v>
      </c>
      <c r="Y483">
        <v>1.4263682</v>
      </c>
      <c r="Z483">
        <v>0.19834950000000001</v>
      </c>
      <c r="AA483">
        <v>0.5035463</v>
      </c>
      <c r="AB483">
        <v>6.5699999999999998E-5</v>
      </c>
      <c r="AC483">
        <v>0.95299999999999996</v>
      </c>
      <c r="AD483">
        <v>0.47089999999999999</v>
      </c>
      <c r="AE483">
        <v>0.88470000000000004</v>
      </c>
      <c r="AF483">
        <v>0.47070000000000001</v>
      </c>
      <c r="AG483">
        <v>0.90359999999999996</v>
      </c>
      <c r="AH483">
        <v>0.70909999999999995</v>
      </c>
      <c r="AI483">
        <v>0.91659999999999997</v>
      </c>
      <c r="AJ483">
        <v>5.9999999999999995E-4</v>
      </c>
      <c r="AK483" t="str">
        <f>VLOOKUP(D483,Ref!$C$2:$D$56,2,FALSE)&amp;"_"&amp;E483&amp;RIGHT(B483,4)</f>
        <v>SD_Pennington1001</v>
      </c>
    </row>
    <row r="484" spans="1:37" x14ac:dyDescent="0.25">
      <c r="A484" t="s">
        <v>216</v>
      </c>
      <c r="B484">
        <v>480290032</v>
      </c>
      <c r="C484" t="s">
        <v>37</v>
      </c>
      <c r="D484" t="s">
        <v>184</v>
      </c>
      <c r="E484" t="s">
        <v>185</v>
      </c>
      <c r="F484">
        <v>29.515049999999999</v>
      </c>
      <c r="G484">
        <v>-98.620191000000005</v>
      </c>
      <c r="H484">
        <v>6185</v>
      </c>
      <c r="I484">
        <v>20.3</v>
      </c>
      <c r="J484">
        <v>20</v>
      </c>
      <c r="K484">
        <v>0.5</v>
      </c>
      <c r="L484">
        <v>4.3396977999999997</v>
      </c>
      <c r="M484">
        <v>0.7801749</v>
      </c>
      <c r="N484">
        <v>1.6100627999999999</v>
      </c>
      <c r="O484">
        <v>6.2054252999999999</v>
      </c>
      <c r="P484">
        <v>4.8586043999999999</v>
      </c>
      <c r="Q484">
        <v>2.1304699999999999E-2</v>
      </c>
      <c r="R484">
        <v>1.6505113</v>
      </c>
      <c r="S484">
        <v>0.33421869999999998</v>
      </c>
      <c r="T484">
        <v>0.5</v>
      </c>
      <c r="U484">
        <v>4.3246403000000004</v>
      </c>
      <c r="V484">
        <v>0.76612769999999997</v>
      </c>
      <c r="W484">
        <v>1.6062818999999999</v>
      </c>
      <c r="X484">
        <v>6.0414418999999997</v>
      </c>
      <c r="Y484">
        <v>4.8472413999999997</v>
      </c>
      <c r="Z484">
        <v>2.1236499999999998E-2</v>
      </c>
      <c r="AA484">
        <v>1.6466632000000001</v>
      </c>
      <c r="AB484">
        <v>0.33421869999999998</v>
      </c>
      <c r="AC484">
        <v>0.99650000000000005</v>
      </c>
      <c r="AD484">
        <v>0.98199999999999998</v>
      </c>
      <c r="AE484">
        <v>0.99770000000000003</v>
      </c>
      <c r="AF484">
        <v>0.97360000000000002</v>
      </c>
      <c r="AG484">
        <v>0.99770000000000003</v>
      </c>
      <c r="AH484">
        <v>0.99680000000000002</v>
      </c>
      <c r="AI484">
        <v>0.99770000000000003</v>
      </c>
      <c r="AJ484">
        <v>1</v>
      </c>
      <c r="AK484" t="str">
        <f>VLOOKUP(D484,Ref!$C$2:$D$56,2,FALSE)&amp;"_"&amp;E484&amp;RIGHT(B484,4)</f>
        <v>TX_Bexar0032</v>
      </c>
    </row>
    <row r="485" spans="1:37" x14ac:dyDescent="0.25">
      <c r="A485" t="s">
        <v>216</v>
      </c>
      <c r="B485">
        <v>480290059</v>
      </c>
      <c r="C485" t="s">
        <v>37</v>
      </c>
      <c r="D485" t="s">
        <v>184</v>
      </c>
      <c r="E485" t="s">
        <v>185</v>
      </c>
      <c r="F485">
        <v>29.275386999999998</v>
      </c>
      <c r="G485">
        <v>-98.311666000000002</v>
      </c>
      <c r="H485">
        <v>3188</v>
      </c>
      <c r="I485">
        <v>19.7</v>
      </c>
      <c r="J485">
        <v>19.399999999999999</v>
      </c>
      <c r="K485">
        <v>0.5</v>
      </c>
      <c r="L485">
        <v>3.9235899000000001</v>
      </c>
      <c r="M485">
        <v>0.65943640000000003</v>
      </c>
      <c r="N485">
        <v>1.7322108000000001</v>
      </c>
      <c r="O485">
        <v>5.502955</v>
      </c>
      <c r="P485">
        <v>5.0431733000000003</v>
      </c>
      <c r="Q485">
        <v>0.23332710000000001</v>
      </c>
      <c r="R485">
        <v>1.6980708</v>
      </c>
      <c r="S485">
        <v>0.40723740000000003</v>
      </c>
      <c r="T485">
        <v>0.5</v>
      </c>
      <c r="U485">
        <v>3.9079282000000002</v>
      </c>
      <c r="V485">
        <v>0.64196909999999996</v>
      </c>
      <c r="W485">
        <v>1.7286904000000001</v>
      </c>
      <c r="X485">
        <v>5.3156705000000004</v>
      </c>
      <c r="Y485">
        <v>5.0333867000000003</v>
      </c>
      <c r="Z485">
        <v>0.23216049999999999</v>
      </c>
      <c r="AA485">
        <v>1.6949322</v>
      </c>
      <c r="AB485">
        <v>0.40723740000000003</v>
      </c>
      <c r="AC485">
        <v>0.996</v>
      </c>
      <c r="AD485">
        <v>0.97350000000000003</v>
      </c>
      <c r="AE485">
        <v>0.998</v>
      </c>
      <c r="AF485">
        <v>0.96599999999999997</v>
      </c>
      <c r="AG485">
        <v>0.99809999999999999</v>
      </c>
      <c r="AH485">
        <v>0.995</v>
      </c>
      <c r="AI485">
        <v>0.99819999999999998</v>
      </c>
      <c r="AJ485">
        <v>1</v>
      </c>
      <c r="AK485" t="str">
        <f>VLOOKUP(D485,Ref!$C$2:$D$56,2,FALSE)&amp;"_"&amp;E485&amp;RIGHT(B485,4)</f>
        <v>TX_Bexar0059</v>
      </c>
    </row>
    <row r="486" spans="1:37" x14ac:dyDescent="0.25">
      <c r="A486" t="s">
        <v>216</v>
      </c>
      <c r="B486">
        <v>480370004</v>
      </c>
      <c r="C486" t="s">
        <v>37</v>
      </c>
      <c r="D486" t="s">
        <v>184</v>
      </c>
      <c r="E486" t="s">
        <v>186</v>
      </c>
      <c r="F486">
        <v>33.425756999999997</v>
      </c>
      <c r="G486">
        <v>-94.070807000000002</v>
      </c>
      <c r="H486">
        <v>42221</v>
      </c>
      <c r="I486">
        <v>24.6</v>
      </c>
      <c r="J486">
        <v>23</v>
      </c>
      <c r="K486">
        <v>0.5</v>
      </c>
      <c r="L486">
        <v>1.5060245999999999</v>
      </c>
      <c r="M486">
        <v>0.66306240000000005</v>
      </c>
      <c r="N486">
        <v>1.7184695000000001</v>
      </c>
      <c r="O486">
        <v>12.0932703</v>
      </c>
      <c r="P486">
        <v>6.7210245000000004</v>
      </c>
      <c r="Q486">
        <v>0</v>
      </c>
      <c r="R486">
        <v>1.3799124</v>
      </c>
      <c r="S486">
        <v>1.82364E-2</v>
      </c>
      <c r="T486">
        <v>0.5</v>
      </c>
      <c r="U486">
        <v>1.5201891999999999</v>
      </c>
      <c r="V486">
        <v>0.64795360000000002</v>
      </c>
      <c r="W486">
        <v>1.3291229</v>
      </c>
      <c r="X486">
        <v>13.1570587</v>
      </c>
      <c r="Y486">
        <v>4.6416006000000003</v>
      </c>
      <c r="Z486">
        <v>0.15923709999999999</v>
      </c>
      <c r="AA486">
        <v>1.0573872</v>
      </c>
      <c r="AB486">
        <v>1.54383E-2</v>
      </c>
      <c r="AC486">
        <v>1.0094000000000001</v>
      </c>
      <c r="AD486">
        <v>0.97719999999999996</v>
      </c>
      <c r="AE486">
        <v>0.77339999999999998</v>
      </c>
      <c r="AF486">
        <v>1.0880000000000001</v>
      </c>
      <c r="AG486">
        <v>0.69059999999999999</v>
      </c>
      <c r="AH486">
        <v>-9</v>
      </c>
      <c r="AI486">
        <v>0.76629999999999998</v>
      </c>
      <c r="AJ486">
        <v>0.84660000000000002</v>
      </c>
      <c r="AK486" t="str">
        <f>VLOOKUP(D486,Ref!$C$2:$D$56,2,FALSE)&amp;"_"&amp;E486&amp;RIGHT(B486,4)</f>
        <v>TX_Bowie0004</v>
      </c>
    </row>
    <row r="487" spans="1:37" x14ac:dyDescent="0.25">
      <c r="A487" t="s">
        <v>216</v>
      </c>
      <c r="B487">
        <v>481130069</v>
      </c>
      <c r="C487" t="s">
        <v>37</v>
      </c>
      <c r="D487" t="s">
        <v>184</v>
      </c>
      <c r="E487" t="s">
        <v>187</v>
      </c>
      <c r="F487">
        <v>32.819952000000001</v>
      </c>
      <c r="G487">
        <v>-96.860082000000006</v>
      </c>
      <c r="H487">
        <v>36200</v>
      </c>
      <c r="I487">
        <v>22.3</v>
      </c>
      <c r="J487">
        <v>22</v>
      </c>
      <c r="K487">
        <v>0.5</v>
      </c>
      <c r="L487">
        <v>1.2460150000000001</v>
      </c>
      <c r="M487">
        <v>1.0506203999999999</v>
      </c>
      <c r="N487">
        <v>2.2722479999999998</v>
      </c>
      <c r="O487">
        <v>8.5110340000000004</v>
      </c>
      <c r="P487">
        <v>6.0255460999999997</v>
      </c>
      <c r="Q487">
        <v>0.53233030000000003</v>
      </c>
      <c r="R487">
        <v>2.1102175999999999</v>
      </c>
      <c r="S487">
        <v>6.3100400000000001E-2</v>
      </c>
      <c r="T487">
        <v>0.5</v>
      </c>
      <c r="U487">
        <v>1.3156873</v>
      </c>
      <c r="V487">
        <v>0.88410149999999998</v>
      </c>
      <c r="W487">
        <v>2.2461443000000001</v>
      </c>
      <c r="X487">
        <v>8.1749249000000006</v>
      </c>
      <c r="Y487">
        <v>6.2355308999999997</v>
      </c>
      <c r="Z487">
        <v>0.3754015</v>
      </c>
      <c r="AA487">
        <v>2.2009992999999999</v>
      </c>
      <c r="AB487">
        <v>7.8276499999999999E-2</v>
      </c>
      <c r="AC487">
        <v>1.0559000000000001</v>
      </c>
      <c r="AD487">
        <v>0.84150000000000003</v>
      </c>
      <c r="AE487">
        <v>0.98850000000000005</v>
      </c>
      <c r="AF487">
        <v>0.96050000000000002</v>
      </c>
      <c r="AG487">
        <v>1.0347999999999999</v>
      </c>
      <c r="AH487">
        <v>0.70520000000000005</v>
      </c>
      <c r="AI487">
        <v>1.0429999999999999</v>
      </c>
      <c r="AJ487">
        <v>1.2404999999999999</v>
      </c>
      <c r="AK487" t="str">
        <f>VLOOKUP(D487,Ref!$C$2:$D$56,2,FALSE)&amp;"_"&amp;E487&amp;RIGHT(B487,4)</f>
        <v>TX_Dallas0069</v>
      </c>
    </row>
    <row r="488" spans="1:37" x14ac:dyDescent="0.25">
      <c r="A488" t="s">
        <v>216</v>
      </c>
      <c r="B488">
        <v>481130087</v>
      </c>
      <c r="C488" t="s">
        <v>37</v>
      </c>
      <c r="D488" t="s">
        <v>184</v>
      </c>
      <c r="E488" t="s">
        <v>187</v>
      </c>
      <c r="F488">
        <v>32.676600000000001</v>
      </c>
      <c r="G488">
        <v>-96.871600000000001</v>
      </c>
      <c r="H488">
        <v>35200</v>
      </c>
      <c r="I488">
        <v>24.9</v>
      </c>
      <c r="J488">
        <v>24.6</v>
      </c>
      <c r="K488">
        <v>0.5</v>
      </c>
      <c r="L488">
        <v>1.7578053</v>
      </c>
      <c r="M488">
        <v>0.72475769999999995</v>
      </c>
      <c r="N488">
        <v>2.2255403999999999</v>
      </c>
      <c r="O488">
        <v>10.4976749</v>
      </c>
      <c r="P488">
        <v>6.7565255000000004</v>
      </c>
      <c r="Q488">
        <v>0</v>
      </c>
      <c r="R488">
        <v>2.4158971</v>
      </c>
      <c r="S488">
        <v>8.8465299999999997E-2</v>
      </c>
      <c r="T488">
        <v>0.5</v>
      </c>
      <c r="U488">
        <v>1.7489967</v>
      </c>
      <c r="V488">
        <v>0.71598709999999999</v>
      </c>
      <c r="W488">
        <v>2.2207517999999999</v>
      </c>
      <c r="X488">
        <v>10.2328587</v>
      </c>
      <c r="Y488">
        <v>6.7419909999999996</v>
      </c>
      <c r="Z488">
        <v>0</v>
      </c>
      <c r="AA488">
        <v>2.4106987000000002</v>
      </c>
      <c r="AB488">
        <v>8.8465299999999997E-2</v>
      </c>
      <c r="AC488">
        <v>0.995</v>
      </c>
      <c r="AD488">
        <v>0.9879</v>
      </c>
      <c r="AE488">
        <v>0.99780000000000002</v>
      </c>
      <c r="AF488">
        <v>0.9748</v>
      </c>
      <c r="AG488">
        <v>0.99780000000000002</v>
      </c>
      <c r="AH488">
        <v>-9</v>
      </c>
      <c r="AI488">
        <v>0.99780000000000002</v>
      </c>
      <c r="AJ488">
        <v>1</v>
      </c>
      <c r="AK488" t="str">
        <f>VLOOKUP(D488,Ref!$C$2:$D$56,2,FALSE)&amp;"_"&amp;E488&amp;RIGHT(B488,4)</f>
        <v>TX_Dallas0087</v>
      </c>
    </row>
    <row r="489" spans="1:37" x14ac:dyDescent="0.25">
      <c r="A489" t="s">
        <v>216</v>
      </c>
      <c r="B489">
        <v>481350003</v>
      </c>
      <c r="C489" t="s">
        <v>37</v>
      </c>
      <c r="D489" t="s">
        <v>184</v>
      </c>
      <c r="E489" t="s">
        <v>188</v>
      </c>
      <c r="F489">
        <v>31.836579</v>
      </c>
      <c r="G489">
        <v>-102.341978</v>
      </c>
      <c r="H489">
        <v>28156</v>
      </c>
      <c r="I489">
        <v>17.3</v>
      </c>
      <c r="J489">
        <v>17</v>
      </c>
      <c r="K489">
        <v>0.5</v>
      </c>
      <c r="L489">
        <v>2.3361434999999999</v>
      </c>
      <c r="M489">
        <v>0.35670190000000002</v>
      </c>
      <c r="N489">
        <v>1.3434858000000001</v>
      </c>
      <c r="O489">
        <v>7.4287824999999996</v>
      </c>
      <c r="P489">
        <v>3.8402468999999999</v>
      </c>
      <c r="Q489">
        <v>0.16272020000000001</v>
      </c>
      <c r="R489">
        <v>1.3503080999999999</v>
      </c>
      <c r="S489">
        <v>1.49455E-2</v>
      </c>
      <c r="T489">
        <v>0.5</v>
      </c>
      <c r="U489">
        <v>2.3291539999999999</v>
      </c>
      <c r="V489">
        <v>0.34270729999999999</v>
      </c>
      <c r="W489">
        <v>1.3401091999999999</v>
      </c>
      <c r="X489">
        <v>7.2048321</v>
      </c>
      <c r="Y489">
        <v>3.8312778000000001</v>
      </c>
      <c r="Z489">
        <v>0.16180900000000001</v>
      </c>
      <c r="AA489">
        <v>1.3471975</v>
      </c>
      <c r="AB489">
        <v>1.49455E-2</v>
      </c>
      <c r="AC489">
        <v>0.997</v>
      </c>
      <c r="AD489">
        <v>0.96079999999999999</v>
      </c>
      <c r="AE489">
        <v>0.99750000000000005</v>
      </c>
      <c r="AF489">
        <v>0.96989999999999998</v>
      </c>
      <c r="AG489">
        <v>0.99770000000000003</v>
      </c>
      <c r="AH489">
        <v>0.99439999999999995</v>
      </c>
      <c r="AI489">
        <v>0.99770000000000003</v>
      </c>
      <c r="AJ489">
        <v>1</v>
      </c>
      <c r="AK489" t="str">
        <f>VLOOKUP(D489,Ref!$C$2:$D$56,2,FALSE)&amp;"_"&amp;E489&amp;RIGHT(B489,4)</f>
        <v>TX_Ector0003</v>
      </c>
    </row>
    <row r="490" spans="1:37" x14ac:dyDescent="0.25">
      <c r="A490" t="s">
        <v>216</v>
      </c>
      <c r="B490">
        <v>481410037</v>
      </c>
      <c r="C490" t="s">
        <v>37</v>
      </c>
      <c r="D490" t="s">
        <v>184</v>
      </c>
      <c r="E490" t="s">
        <v>95</v>
      </c>
      <c r="F490">
        <v>31.768281000000002</v>
      </c>
      <c r="G490">
        <v>-106.50125300000001</v>
      </c>
      <c r="H490">
        <v>30124</v>
      </c>
      <c r="I490">
        <v>19.899999999999999</v>
      </c>
      <c r="J490">
        <v>19.7</v>
      </c>
      <c r="K490">
        <v>0.5</v>
      </c>
      <c r="L490">
        <v>7.1096348999999996</v>
      </c>
      <c r="M490">
        <v>1.4426190999999999</v>
      </c>
      <c r="N490">
        <v>0.52972039999999998</v>
      </c>
      <c r="O490">
        <v>8.0409793999999994</v>
      </c>
      <c r="P490">
        <v>1.3891032999999999</v>
      </c>
      <c r="Q490">
        <v>0.18049119999999999</v>
      </c>
      <c r="R490">
        <v>0.48324339999999999</v>
      </c>
      <c r="S490">
        <v>0.2464316</v>
      </c>
      <c r="T490">
        <v>0.5</v>
      </c>
      <c r="U490">
        <v>7.0937051999999996</v>
      </c>
      <c r="V490">
        <v>1.4289978000000001</v>
      </c>
      <c r="W490">
        <v>0.52861199999999997</v>
      </c>
      <c r="X490">
        <v>7.8697809999999997</v>
      </c>
      <c r="Y490">
        <v>1.3863471999999999</v>
      </c>
      <c r="Z490">
        <v>0.18008460000000001</v>
      </c>
      <c r="AA490">
        <v>0.48228460000000001</v>
      </c>
      <c r="AB490">
        <v>0.2464316</v>
      </c>
      <c r="AC490">
        <v>0.99780000000000002</v>
      </c>
      <c r="AD490">
        <v>0.99060000000000004</v>
      </c>
      <c r="AE490">
        <v>0.99790000000000001</v>
      </c>
      <c r="AF490">
        <v>0.97870000000000001</v>
      </c>
      <c r="AG490">
        <v>0.998</v>
      </c>
      <c r="AH490">
        <v>0.99770000000000003</v>
      </c>
      <c r="AI490">
        <v>0.998</v>
      </c>
      <c r="AJ490">
        <v>1</v>
      </c>
      <c r="AK490" t="str">
        <f>VLOOKUP(D490,Ref!$C$2:$D$56,2,FALSE)&amp;"_"&amp;E490&amp;RIGHT(B490,4)</f>
        <v>TX_El Paso0037</v>
      </c>
    </row>
    <row r="491" spans="1:37" x14ac:dyDescent="0.25">
      <c r="A491" t="s">
        <v>216</v>
      </c>
      <c r="B491">
        <v>481410044</v>
      </c>
      <c r="C491" t="s">
        <v>37</v>
      </c>
      <c r="D491" t="s">
        <v>184</v>
      </c>
      <c r="E491" t="s">
        <v>95</v>
      </c>
      <c r="F491">
        <v>31.765674000000001</v>
      </c>
      <c r="G491">
        <v>-106.455225</v>
      </c>
      <c r="H491">
        <v>30124</v>
      </c>
      <c r="I491">
        <v>26.2</v>
      </c>
      <c r="J491">
        <v>25.9</v>
      </c>
      <c r="K491">
        <v>0.5</v>
      </c>
      <c r="L491">
        <v>6.1211433</v>
      </c>
      <c r="M491">
        <v>1.6523968</v>
      </c>
      <c r="N491">
        <v>0.7370276</v>
      </c>
      <c r="O491">
        <v>14.0704031</v>
      </c>
      <c r="P491">
        <v>2.0637800999999998</v>
      </c>
      <c r="Q491">
        <v>0.1879189</v>
      </c>
      <c r="R491">
        <v>0.7256551</v>
      </c>
      <c r="S491">
        <v>0.15278630000000001</v>
      </c>
      <c r="T491">
        <v>0.5</v>
      </c>
      <c r="U491">
        <v>6.1053109000000001</v>
      </c>
      <c r="V491">
        <v>1.6344118000000001</v>
      </c>
      <c r="W491">
        <v>0.73533899999999996</v>
      </c>
      <c r="X491">
        <v>13.8284769</v>
      </c>
      <c r="Y491">
        <v>2.0589080000000002</v>
      </c>
      <c r="Z491">
        <v>0.187637</v>
      </c>
      <c r="AA491">
        <v>0.72393450000000004</v>
      </c>
      <c r="AB491">
        <v>0.15278630000000001</v>
      </c>
      <c r="AC491">
        <v>0.99739999999999995</v>
      </c>
      <c r="AD491">
        <v>0.98909999999999998</v>
      </c>
      <c r="AE491">
        <v>0.99770000000000003</v>
      </c>
      <c r="AF491">
        <v>0.98280000000000001</v>
      </c>
      <c r="AG491">
        <v>0.99760000000000004</v>
      </c>
      <c r="AH491">
        <v>0.99850000000000005</v>
      </c>
      <c r="AI491">
        <v>0.99760000000000004</v>
      </c>
      <c r="AJ491">
        <v>1</v>
      </c>
      <c r="AK491" t="str">
        <f>VLOOKUP(D491,Ref!$C$2:$D$56,2,FALSE)&amp;"_"&amp;E491&amp;RIGHT(B491,4)</f>
        <v>TX_El Paso0044</v>
      </c>
    </row>
    <row r="492" spans="1:37" x14ac:dyDescent="0.25">
      <c r="A492" t="s">
        <v>216</v>
      </c>
      <c r="B492">
        <v>482010058</v>
      </c>
      <c r="C492" t="s">
        <v>37</v>
      </c>
      <c r="D492" t="s">
        <v>184</v>
      </c>
      <c r="E492" t="s">
        <v>189</v>
      </c>
      <c r="F492">
        <v>29.770699</v>
      </c>
      <c r="G492">
        <v>-95.031222999999997</v>
      </c>
      <c r="H492">
        <v>8214</v>
      </c>
      <c r="I492">
        <v>21.9</v>
      </c>
      <c r="J492">
        <v>21.5</v>
      </c>
      <c r="K492">
        <v>0.5</v>
      </c>
      <c r="L492">
        <v>4.3024807000000003</v>
      </c>
      <c r="M492">
        <v>0.5466415</v>
      </c>
      <c r="N492">
        <v>1.8303879000000001</v>
      </c>
      <c r="O492">
        <v>6.4353008000000003</v>
      </c>
      <c r="P492">
        <v>5.9122009000000002</v>
      </c>
      <c r="Q492">
        <v>8.2907800000000004E-2</v>
      </c>
      <c r="R492">
        <v>1.8028431</v>
      </c>
      <c r="S492">
        <v>0.52056999999999998</v>
      </c>
      <c r="T492">
        <v>0.5</v>
      </c>
      <c r="U492">
        <v>4.2627220000000001</v>
      </c>
      <c r="V492">
        <v>0.5401667</v>
      </c>
      <c r="W492">
        <v>1.8217899</v>
      </c>
      <c r="X492">
        <v>6.1473522000000003</v>
      </c>
      <c r="Y492">
        <v>5.8835664000000003</v>
      </c>
      <c r="Z492">
        <v>8.2609299999999997E-2</v>
      </c>
      <c r="AA492">
        <v>1.7944548</v>
      </c>
      <c r="AB492">
        <v>0.52056999999999998</v>
      </c>
      <c r="AC492">
        <v>0.99080000000000001</v>
      </c>
      <c r="AD492">
        <v>0.98819999999999997</v>
      </c>
      <c r="AE492">
        <v>0.99529999999999996</v>
      </c>
      <c r="AF492">
        <v>0.95530000000000004</v>
      </c>
      <c r="AG492">
        <v>0.99519999999999997</v>
      </c>
      <c r="AH492">
        <v>0.99639999999999995</v>
      </c>
      <c r="AI492">
        <v>0.99529999999999996</v>
      </c>
      <c r="AJ492">
        <v>1</v>
      </c>
      <c r="AK492" t="str">
        <f>VLOOKUP(D492,Ref!$C$2:$D$56,2,FALSE)&amp;"_"&amp;E492&amp;RIGHT(B492,4)</f>
        <v>TX_Harris0058</v>
      </c>
    </row>
    <row r="493" spans="1:37" x14ac:dyDescent="0.25">
      <c r="A493" t="s">
        <v>216</v>
      </c>
      <c r="B493">
        <v>482011035</v>
      </c>
      <c r="C493" t="s">
        <v>37</v>
      </c>
      <c r="D493" t="s">
        <v>184</v>
      </c>
      <c r="E493" t="s">
        <v>189</v>
      </c>
      <c r="F493">
        <v>29.733713000000002</v>
      </c>
      <c r="G493">
        <v>-95.257591000000005</v>
      </c>
      <c r="H493">
        <v>8213</v>
      </c>
      <c r="I493">
        <v>27.8</v>
      </c>
      <c r="J493">
        <v>27.1</v>
      </c>
      <c r="K493">
        <v>0.5</v>
      </c>
      <c r="L493">
        <v>3.9988920999999999</v>
      </c>
      <c r="M493">
        <v>0.61136979999999996</v>
      </c>
      <c r="N493">
        <v>1.9542702000000001</v>
      </c>
      <c r="O493">
        <v>12.5335073</v>
      </c>
      <c r="P493">
        <v>5.9105144000000003</v>
      </c>
      <c r="Q493">
        <v>0.24282790000000001</v>
      </c>
      <c r="R493">
        <v>1.8439299</v>
      </c>
      <c r="S493">
        <v>0.2935779</v>
      </c>
      <c r="T493">
        <v>0.5</v>
      </c>
      <c r="U493">
        <v>3.9548831</v>
      </c>
      <c r="V493">
        <v>0.60283790000000004</v>
      </c>
      <c r="W493">
        <v>1.9442391000000001</v>
      </c>
      <c r="X493">
        <v>11.885294</v>
      </c>
      <c r="Y493">
        <v>5.8784051000000002</v>
      </c>
      <c r="Z493">
        <v>0.24188080000000001</v>
      </c>
      <c r="AA493">
        <v>1.8344096000000001</v>
      </c>
      <c r="AB493">
        <v>0.2935779</v>
      </c>
      <c r="AC493">
        <v>0.98899999999999999</v>
      </c>
      <c r="AD493">
        <v>0.98599999999999999</v>
      </c>
      <c r="AE493">
        <v>0.99490000000000001</v>
      </c>
      <c r="AF493">
        <v>0.94830000000000003</v>
      </c>
      <c r="AG493">
        <v>0.99460000000000004</v>
      </c>
      <c r="AH493">
        <v>0.99609999999999999</v>
      </c>
      <c r="AI493">
        <v>0.99480000000000002</v>
      </c>
      <c r="AJ493">
        <v>1</v>
      </c>
      <c r="AK493" t="str">
        <f>VLOOKUP(D493,Ref!$C$2:$D$56,2,FALSE)&amp;"_"&amp;E493&amp;RIGHT(B493,4)</f>
        <v>TX_Harris1035</v>
      </c>
    </row>
    <row r="494" spans="1:37" x14ac:dyDescent="0.25">
      <c r="A494" t="s">
        <v>216</v>
      </c>
      <c r="B494">
        <v>482030002</v>
      </c>
      <c r="C494" t="s">
        <v>37</v>
      </c>
      <c r="D494" t="s">
        <v>184</v>
      </c>
      <c r="E494" t="s">
        <v>190</v>
      </c>
      <c r="F494">
        <v>32.669004000000001</v>
      </c>
      <c r="G494">
        <v>-94.167449000000005</v>
      </c>
      <c r="H494">
        <v>35221</v>
      </c>
      <c r="I494">
        <v>21.4</v>
      </c>
      <c r="J494">
        <v>18.7</v>
      </c>
      <c r="K494">
        <v>0.5</v>
      </c>
      <c r="L494">
        <v>1.2082581999999999</v>
      </c>
      <c r="M494">
        <v>0.65334530000000002</v>
      </c>
      <c r="N494">
        <v>1.1011089000000001</v>
      </c>
      <c r="O494">
        <v>12.4297676</v>
      </c>
      <c r="P494">
        <v>4.0721784000000003</v>
      </c>
      <c r="Q494">
        <v>0</v>
      </c>
      <c r="R494">
        <v>1.4631329</v>
      </c>
      <c r="S494">
        <v>1.66549E-2</v>
      </c>
      <c r="T494">
        <v>0.5</v>
      </c>
      <c r="U494">
        <v>1.1257553</v>
      </c>
      <c r="V494">
        <v>0.67751340000000004</v>
      </c>
      <c r="W494">
        <v>1.0319966</v>
      </c>
      <c r="X494">
        <v>8.0090857</v>
      </c>
      <c r="Y494">
        <v>5.5836487000000004</v>
      </c>
      <c r="Z494">
        <v>0</v>
      </c>
      <c r="AA494">
        <v>1.8291307999999999</v>
      </c>
      <c r="AB494">
        <v>1.02253E-2</v>
      </c>
      <c r="AC494">
        <v>0.93169999999999997</v>
      </c>
      <c r="AD494">
        <v>1.0369999999999999</v>
      </c>
      <c r="AE494">
        <v>0.93720000000000003</v>
      </c>
      <c r="AF494">
        <v>0.64429999999999998</v>
      </c>
      <c r="AG494">
        <v>1.3712</v>
      </c>
      <c r="AH494">
        <v>-9</v>
      </c>
      <c r="AI494">
        <v>1.2501</v>
      </c>
      <c r="AJ494">
        <v>0.61399999999999999</v>
      </c>
      <c r="AK494" t="str">
        <f>VLOOKUP(D494,Ref!$C$2:$D$56,2,FALSE)&amp;"_"&amp;E494&amp;RIGHT(B494,4)</f>
        <v>TX_Harrison0002</v>
      </c>
    </row>
    <row r="495" spans="1:37" x14ac:dyDescent="0.25">
      <c r="A495" t="s">
        <v>216</v>
      </c>
      <c r="B495">
        <v>483750320</v>
      </c>
      <c r="C495" t="s">
        <v>37</v>
      </c>
      <c r="D495" t="s">
        <v>184</v>
      </c>
      <c r="E495" t="s">
        <v>191</v>
      </c>
      <c r="F495">
        <v>35.201588000000001</v>
      </c>
      <c r="G495">
        <v>-101.90923600000001</v>
      </c>
      <c r="H495">
        <v>59161</v>
      </c>
      <c r="I495">
        <v>14.8</v>
      </c>
      <c r="J495">
        <v>14.4</v>
      </c>
      <c r="K495">
        <v>0.5</v>
      </c>
      <c r="L495">
        <v>3.0240486</v>
      </c>
      <c r="M495">
        <v>0.38762259999999998</v>
      </c>
      <c r="N495">
        <v>1.3099265</v>
      </c>
      <c r="O495">
        <v>4.6035190000000004</v>
      </c>
      <c r="P495">
        <v>2.7845105999999999</v>
      </c>
      <c r="Q495">
        <v>1.2235209</v>
      </c>
      <c r="R495">
        <v>1.0277543</v>
      </c>
      <c r="S495">
        <v>5.764E-3</v>
      </c>
      <c r="T495">
        <v>0.5</v>
      </c>
      <c r="U495">
        <v>3.3402134999999999</v>
      </c>
      <c r="V495">
        <v>0.3411498</v>
      </c>
      <c r="W495">
        <v>1.0837813999999999</v>
      </c>
      <c r="X495">
        <v>4.8722091000000001</v>
      </c>
      <c r="Y495">
        <v>2.7221487</v>
      </c>
      <c r="Z495">
        <v>0.54849840000000005</v>
      </c>
      <c r="AA495">
        <v>0.99858329999999995</v>
      </c>
      <c r="AB495">
        <v>6.4742999999999997E-3</v>
      </c>
      <c r="AC495">
        <v>1.1046</v>
      </c>
      <c r="AD495">
        <v>0.88009999999999999</v>
      </c>
      <c r="AE495">
        <v>0.82740000000000002</v>
      </c>
      <c r="AF495">
        <v>1.0584</v>
      </c>
      <c r="AG495">
        <v>0.97760000000000002</v>
      </c>
      <c r="AH495">
        <v>0.44829999999999998</v>
      </c>
      <c r="AI495">
        <v>0.97160000000000002</v>
      </c>
      <c r="AJ495">
        <v>1.1232</v>
      </c>
      <c r="AK495" t="str">
        <f>VLOOKUP(D495,Ref!$C$2:$D$56,2,FALSE)&amp;"_"&amp;E495&amp;RIGHT(B495,4)</f>
        <v>TX_Potter0320</v>
      </c>
    </row>
    <row r="496" spans="1:37" x14ac:dyDescent="0.25">
      <c r="A496" t="s">
        <v>216</v>
      </c>
      <c r="B496">
        <v>484391002</v>
      </c>
      <c r="C496" t="s">
        <v>37</v>
      </c>
      <c r="D496" t="s">
        <v>184</v>
      </c>
      <c r="E496" t="s">
        <v>192</v>
      </c>
      <c r="F496">
        <v>32.805819999999997</v>
      </c>
      <c r="G496">
        <v>-97.356570000000005</v>
      </c>
      <c r="H496">
        <v>36196</v>
      </c>
      <c r="I496">
        <v>23.9</v>
      </c>
      <c r="J496">
        <v>23.6</v>
      </c>
      <c r="K496">
        <v>0.5</v>
      </c>
      <c r="L496">
        <v>2.0870943</v>
      </c>
      <c r="M496">
        <v>0.7545193</v>
      </c>
      <c r="N496">
        <v>2.1232815</v>
      </c>
      <c r="O496">
        <v>9.7850903999999996</v>
      </c>
      <c r="P496">
        <v>6.2221684000000002</v>
      </c>
      <c r="Q496">
        <v>0.21231149999999999</v>
      </c>
      <c r="R496">
        <v>2.1960373</v>
      </c>
      <c r="S496">
        <v>6.3942100000000002E-2</v>
      </c>
      <c r="T496">
        <v>0.5</v>
      </c>
      <c r="U496">
        <v>2.0770341999999999</v>
      </c>
      <c r="V496">
        <v>0.74626579999999998</v>
      </c>
      <c r="W496">
        <v>2.1185510000000001</v>
      </c>
      <c r="X496">
        <v>9.5387038999999998</v>
      </c>
      <c r="Y496">
        <v>6.2090234999999998</v>
      </c>
      <c r="Z496">
        <v>0.21122869999999999</v>
      </c>
      <c r="AA496">
        <v>2.1914587000000001</v>
      </c>
      <c r="AB496">
        <v>6.3942100000000002E-2</v>
      </c>
      <c r="AC496">
        <v>0.99519999999999997</v>
      </c>
      <c r="AD496">
        <v>0.98909999999999998</v>
      </c>
      <c r="AE496">
        <v>0.99780000000000002</v>
      </c>
      <c r="AF496">
        <v>0.9748</v>
      </c>
      <c r="AG496">
        <v>0.99790000000000001</v>
      </c>
      <c r="AH496">
        <v>0.99490000000000001</v>
      </c>
      <c r="AI496">
        <v>0.99790000000000001</v>
      </c>
      <c r="AJ496">
        <v>1</v>
      </c>
      <c r="AK496" t="str">
        <f>VLOOKUP(D496,Ref!$C$2:$D$56,2,FALSE)&amp;"_"&amp;E496&amp;RIGHT(B496,4)</f>
        <v>TX_Tarrant1002</v>
      </c>
    </row>
    <row r="497" spans="1:37" x14ac:dyDescent="0.25">
      <c r="A497" t="s">
        <v>216</v>
      </c>
      <c r="B497">
        <v>484391006</v>
      </c>
      <c r="C497" t="s">
        <v>37</v>
      </c>
      <c r="D497" t="s">
        <v>184</v>
      </c>
      <c r="E497" t="s">
        <v>192</v>
      </c>
      <c r="F497">
        <v>32.759166999999998</v>
      </c>
      <c r="G497">
        <v>-97.341389000000007</v>
      </c>
      <c r="H497">
        <v>36196</v>
      </c>
      <c r="I497">
        <v>24.6</v>
      </c>
      <c r="J497">
        <v>24.2</v>
      </c>
      <c r="K497">
        <v>0.5</v>
      </c>
      <c r="L497">
        <v>1.4774185</v>
      </c>
      <c r="M497">
        <v>0.9368474</v>
      </c>
      <c r="N497">
        <v>2.3434935000000001</v>
      </c>
      <c r="O497">
        <v>10.1619606</v>
      </c>
      <c r="P497">
        <v>6.3172426000000002</v>
      </c>
      <c r="Q497">
        <v>0.5805785</v>
      </c>
      <c r="R497">
        <v>2.2055479999999998</v>
      </c>
      <c r="S497">
        <v>7.6911199999999999E-2</v>
      </c>
      <c r="T497">
        <v>0.5</v>
      </c>
      <c r="U497">
        <v>1.4697408999999999</v>
      </c>
      <c r="V497">
        <v>0.92435440000000002</v>
      </c>
      <c r="W497">
        <v>2.3352236999999998</v>
      </c>
      <c r="X497">
        <v>9.8703537000000008</v>
      </c>
      <c r="Y497">
        <v>6.2962183999999999</v>
      </c>
      <c r="Z497">
        <v>0.577793</v>
      </c>
      <c r="AA497">
        <v>2.1982664999999999</v>
      </c>
      <c r="AB497">
        <v>7.6911199999999999E-2</v>
      </c>
      <c r="AC497">
        <v>0.99480000000000002</v>
      </c>
      <c r="AD497">
        <v>0.98670000000000002</v>
      </c>
      <c r="AE497">
        <v>0.99650000000000005</v>
      </c>
      <c r="AF497">
        <v>0.97130000000000005</v>
      </c>
      <c r="AG497">
        <v>0.99670000000000003</v>
      </c>
      <c r="AH497">
        <v>0.99519999999999997</v>
      </c>
      <c r="AI497">
        <v>0.99670000000000003</v>
      </c>
      <c r="AJ497">
        <v>1</v>
      </c>
      <c r="AK497" t="str">
        <f>VLOOKUP(D497,Ref!$C$2:$D$56,2,FALSE)&amp;"_"&amp;E497&amp;RIGHT(B497,4)</f>
        <v>TX_Tarrant1006</v>
      </c>
    </row>
    <row r="498" spans="1:37" x14ac:dyDescent="0.25">
      <c r="A498" t="s">
        <v>216</v>
      </c>
      <c r="B498">
        <v>484530020</v>
      </c>
      <c r="C498" t="s">
        <v>37</v>
      </c>
      <c r="D498" t="s">
        <v>184</v>
      </c>
      <c r="E498" t="s">
        <v>193</v>
      </c>
      <c r="F498">
        <v>30.483174999999999</v>
      </c>
      <c r="G498">
        <v>-97.872309999999999</v>
      </c>
      <c r="H498">
        <v>15191</v>
      </c>
      <c r="I498">
        <v>21.1</v>
      </c>
      <c r="J498">
        <v>20.8</v>
      </c>
      <c r="K498">
        <v>0.5</v>
      </c>
      <c r="L498">
        <v>3.1074245</v>
      </c>
      <c r="M498">
        <v>0.56146790000000002</v>
      </c>
      <c r="N498">
        <v>1.6036733000000001</v>
      </c>
      <c r="O498">
        <v>8.5793666999999996</v>
      </c>
      <c r="P498">
        <v>4.9199162000000003</v>
      </c>
      <c r="Q498">
        <v>0.15449499999999999</v>
      </c>
      <c r="R498">
        <v>1.6232551</v>
      </c>
      <c r="S498">
        <v>0.11706809999999999</v>
      </c>
      <c r="T498">
        <v>0.5</v>
      </c>
      <c r="U498">
        <v>3.0940316000000001</v>
      </c>
      <c r="V498">
        <v>0.54200709999999996</v>
      </c>
      <c r="W498">
        <v>1.5995854</v>
      </c>
      <c r="X498">
        <v>8.2695340999999996</v>
      </c>
      <c r="Y498">
        <v>4.9080633999999996</v>
      </c>
      <c r="Z498">
        <v>0.15341360000000001</v>
      </c>
      <c r="AA498">
        <v>1.6194066</v>
      </c>
      <c r="AB498">
        <v>0.11706809999999999</v>
      </c>
      <c r="AC498">
        <v>0.99570000000000003</v>
      </c>
      <c r="AD498">
        <v>0.96530000000000005</v>
      </c>
      <c r="AE498">
        <v>0.99750000000000005</v>
      </c>
      <c r="AF498">
        <v>0.96389999999999998</v>
      </c>
      <c r="AG498">
        <v>0.99760000000000004</v>
      </c>
      <c r="AH498">
        <v>0.99299999999999999</v>
      </c>
      <c r="AI498">
        <v>0.99760000000000004</v>
      </c>
      <c r="AJ498">
        <v>1</v>
      </c>
      <c r="AK498" t="str">
        <f>VLOOKUP(D498,Ref!$C$2:$D$56,2,FALSE)&amp;"_"&amp;E498&amp;RIGHT(B498,4)</f>
        <v>TX_Travis0020</v>
      </c>
    </row>
    <row r="499" spans="1:37" x14ac:dyDescent="0.25">
      <c r="A499" t="s">
        <v>216</v>
      </c>
      <c r="B499">
        <v>484530021</v>
      </c>
      <c r="C499" t="s">
        <v>37</v>
      </c>
      <c r="D499" t="s">
        <v>184</v>
      </c>
      <c r="E499" t="s">
        <v>193</v>
      </c>
      <c r="F499">
        <v>30.263233</v>
      </c>
      <c r="G499">
        <v>-97.712883000000005</v>
      </c>
      <c r="H499">
        <v>12193</v>
      </c>
      <c r="I499">
        <v>22.2</v>
      </c>
      <c r="J499">
        <v>22</v>
      </c>
      <c r="K499">
        <v>0.5</v>
      </c>
      <c r="L499">
        <v>2.7868675999999999</v>
      </c>
      <c r="M499">
        <v>0.72428749999999997</v>
      </c>
      <c r="N499">
        <v>1.9974951999999999</v>
      </c>
      <c r="O499">
        <v>7.7523546000000003</v>
      </c>
      <c r="P499">
        <v>5.9460129999999998</v>
      </c>
      <c r="Q499">
        <v>0.11716559999999999</v>
      </c>
      <c r="R499">
        <v>2.0371640000000002</v>
      </c>
      <c r="S499">
        <v>0.40532089999999998</v>
      </c>
      <c r="T499">
        <v>0.5</v>
      </c>
      <c r="U499">
        <v>2.7801651999999999</v>
      </c>
      <c r="V499">
        <v>0.71279749999999997</v>
      </c>
      <c r="W499">
        <v>1.9912399000000001</v>
      </c>
      <c r="X499">
        <v>7.5794991999999999</v>
      </c>
      <c r="Y499">
        <v>5.9286551000000003</v>
      </c>
      <c r="Z499">
        <v>0.11653289999999999</v>
      </c>
      <c r="AA499">
        <v>2.0310996000000001</v>
      </c>
      <c r="AB499">
        <v>0.40532089999999998</v>
      </c>
      <c r="AC499">
        <v>0.99760000000000004</v>
      </c>
      <c r="AD499">
        <v>0.98409999999999997</v>
      </c>
      <c r="AE499">
        <v>0.99690000000000001</v>
      </c>
      <c r="AF499">
        <v>0.97770000000000001</v>
      </c>
      <c r="AG499">
        <v>0.99709999999999999</v>
      </c>
      <c r="AH499">
        <v>0.99460000000000004</v>
      </c>
      <c r="AI499">
        <v>0.997</v>
      </c>
      <c r="AJ499">
        <v>1</v>
      </c>
      <c r="AK499" t="str">
        <f>VLOOKUP(D499,Ref!$C$2:$D$56,2,FALSE)&amp;"_"&amp;E499&amp;RIGHT(B499,4)</f>
        <v>TX_Travis0021</v>
      </c>
    </row>
    <row r="500" spans="1:37" x14ac:dyDescent="0.25">
      <c r="A500" t="s">
        <v>216</v>
      </c>
      <c r="B500">
        <v>490030003</v>
      </c>
      <c r="C500" t="s">
        <v>37</v>
      </c>
      <c r="D500" t="s">
        <v>194</v>
      </c>
      <c r="E500" t="s">
        <v>195</v>
      </c>
      <c r="F500">
        <v>41.492778000000001</v>
      </c>
      <c r="G500">
        <v>-112.018056</v>
      </c>
      <c r="H500">
        <v>125095</v>
      </c>
      <c r="I500">
        <v>38.200000000000003</v>
      </c>
      <c r="J500">
        <v>37.299999999999997</v>
      </c>
      <c r="K500">
        <v>0.5</v>
      </c>
      <c r="L500">
        <v>3.6685162</v>
      </c>
      <c r="M500">
        <v>1.3536223000000001</v>
      </c>
      <c r="N500">
        <v>2.8978152000000001</v>
      </c>
      <c r="O500">
        <v>18.109315899999999</v>
      </c>
      <c r="P500">
        <v>2.4379727999999998</v>
      </c>
      <c r="Q500">
        <v>6.9826069000000004</v>
      </c>
      <c r="R500">
        <v>1.9054526000000001</v>
      </c>
      <c r="S500">
        <v>0.38913940000000002</v>
      </c>
      <c r="T500">
        <v>0.5</v>
      </c>
      <c r="U500">
        <v>3.6574099000000002</v>
      </c>
      <c r="V500">
        <v>1.3176816</v>
      </c>
      <c r="W500">
        <v>2.8851333000000001</v>
      </c>
      <c r="X500">
        <v>17.324504900000001</v>
      </c>
      <c r="Y500">
        <v>2.4243332999999998</v>
      </c>
      <c r="Z500">
        <v>6.955749</v>
      </c>
      <c r="AA500">
        <v>1.8969499999999999</v>
      </c>
      <c r="AB500">
        <v>0.38913940000000002</v>
      </c>
      <c r="AC500">
        <v>0.997</v>
      </c>
      <c r="AD500">
        <v>0.97340000000000004</v>
      </c>
      <c r="AE500">
        <v>0.99560000000000004</v>
      </c>
      <c r="AF500">
        <v>0.95669999999999999</v>
      </c>
      <c r="AG500">
        <v>0.99439999999999995</v>
      </c>
      <c r="AH500">
        <v>0.99619999999999997</v>
      </c>
      <c r="AI500">
        <v>0.99550000000000005</v>
      </c>
      <c r="AJ500">
        <v>1</v>
      </c>
      <c r="AK500" t="str">
        <f>VLOOKUP(D500,Ref!$C$2:$D$56,2,FALSE)&amp;"_"&amp;E500&amp;RIGHT(B500,4)</f>
        <v>UT_Box Elder0003</v>
      </c>
    </row>
    <row r="501" spans="1:37" x14ac:dyDescent="0.25">
      <c r="A501" t="s">
        <v>216</v>
      </c>
      <c r="B501">
        <v>490050004</v>
      </c>
      <c r="C501" t="s">
        <v>37</v>
      </c>
      <c r="D501" t="s">
        <v>194</v>
      </c>
      <c r="E501" t="s">
        <v>196</v>
      </c>
      <c r="F501">
        <v>41.731110999999999</v>
      </c>
      <c r="G501">
        <v>-111.83750000000001</v>
      </c>
      <c r="H501">
        <v>127097</v>
      </c>
      <c r="I501">
        <v>39.5</v>
      </c>
      <c r="J501">
        <v>39.1</v>
      </c>
      <c r="K501">
        <v>0.5</v>
      </c>
      <c r="L501">
        <v>0.69877869999999997</v>
      </c>
      <c r="M501">
        <v>0.89186460000000001</v>
      </c>
      <c r="N501">
        <v>3.3656470999999999</v>
      </c>
      <c r="O501">
        <v>20.4718418</v>
      </c>
      <c r="P501">
        <v>1.4503975</v>
      </c>
      <c r="Q501">
        <v>9.7793826999999993</v>
      </c>
      <c r="R501">
        <v>1.9279515</v>
      </c>
      <c r="S501">
        <v>0.43635819999999997</v>
      </c>
      <c r="T501">
        <v>0.5</v>
      </c>
      <c r="U501">
        <v>0.87734219999999996</v>
      </c>
      <c r="V501">
        <v>1.1325334</v>
      </c>
      <c r="W501">
        <v>3.5323891999999999</v>
      </c>
      <c r="X501">
        <v>18.7927094</v>
      </c>
      <c r="Y501">
        <v>1.5213198999999999</v>
      </c>
      <c r="Z501">
        <v>10.257131599999999</v>
      </c>
      <c r="AA501">
        <v>2.0210797999999999</v>
      </c>
      <c r="AB501">
        <v>0.51113980000000003</v>
      </c>
      <c r="AC501">
        <v>1.2555000000000001</v>
      </c>
      <c r="AD501">
        <v>1.2698</v>
      </c>
      <c r="AE501">
        <v>1.0495000000000001</v>
      </c>
      <c r="AF501">
        <v>0.91800000000000004</v>
      </c>
      <c r="AG501">
        <v>1.0488999999999999</v>
      </c>
      <c r="AH501">
        <v>1.0488999999999999</v>
      </c>
      <c r="AI501">
        <v>1.0483</v>
      </c>
      <c r="AJ501">
        <v>1.1714</v>
      </c>
      <c r="AK501" t="str">
        <f>VLOOKUP(D501,Ref!$C$2:$D$56,2,FALSE)&amp;"_"&amp;E501&amp;RIGHT(B501,4)</f>
        <v>UT_Cache0004</v>
      </c>
    </row>
    <row r="502" spans="1:37" x14ac:dyDescent="0.25">
      <c r="A502" t="s">
        <v>216</v>
      </c>
      <c r="B502">
        <v>490110004</v>
      </c>
      <c r="C502" t="s">
        <v>37</v>
      </c>
      <c r="D502" t="s">
        <v>194</v>
      </c>
      <c r="E502" t="s">
        <v>197</v>
      </c>
      <c r="F502">
        <v>40.902966999999997</v>
      </c>
      <c r="G502">
        <v>-111.884467</v>
      </c>
      <c r="H502">
        <v>119095</v>
      </c>
      <c r="I502">
        <v>36.9</v>
      </c>
      <c r="J502">
        <v>36.700000000000003</v>
      </c>
      <c r="K502">
        <v>0.5</v>
      </c>
      <c r="L502">
        <v>1.1914997000000001</v>
      </c>
      <c r="M502">
        <v>2.0269927999999999</v>
      </c>
      <c r="N502">
        <v>4.7198744000000001</v>
      </c>
      <c r="O502">
        <v>9.2629099000000004</v>
      </c>
      <c r="P502">
        <v>1.8637807</v>
      </c>
      <c r="Q502">
        <v>13.886055000000001</v>
      </c>
      <c r="R502">
        <v>2.7182493000000001</v>
      </c>
      <c r="S502">
        <v>0.80841730000000001</v>
      </c>
      <c r="T502">
        <v>0.5</v>
      </c>
      <c r="U502">
        <v>0.70954779999999995</v>
      </c>
      <c r="V502">
        <v>1.2754719999999999</v>
      </c>
      <c r="W502">
        <v>4.3052859000000003</v>
      </c>
      <c r="X502">
        <v>12.503427500000001</v>
      </c>
      <c r="Y502">
        <v>1.7211072000000001</v>
      </c>
      <c r="Z502">
        <v>12.6661491</v>
      </c>
      <c r="AA502">
        <v>2.4842504999999999</v>
      </c>
      <c r="AB502">
        <v>0.60204290000000005</v>
      </c>
      <c r="AC502">
        <v>0.59550000000000003</v>
      </c>
      <c r="AD502">
        <v>0.62919999999999998</v>
      </c>
      <c r="AE502">
        <v>0.91220000000000001</v>
      </c>
      <c r="AF502">
        <v>1.3498000000000001</v>
      </c>
      <c r="AG502">
        <v>0.9234</v>
      </c>
      <c r="AH502">
        <v>0.91210000000000002</v>
      </c>
      <c r="AI502">
        <v>0.91390000000000005</v>
      </c>
      <c r="AJ502">
        <v>0.74470000000000003</v>
      </c>
      <c r="AK502" t="str">
        <f>VLOOKUP(D502,Ref!$C$2:$D$56,2,FALSE)&amp;"_"&amp;E502&amp;RIGHT(B502,4)</f>
        <v>UT_Davis0004</v>
      </c>
    </row>
    <row r="503" spans="1:37" x14ac:dyDescent="0.25">
      <c r="A503" t="s">
        <v>216</v>
      </c>
      <c r="B503">
        <v>490350003</v>
      </c>
      <c r="C503" t="s">
        <v>37</v>
      </c>
      <c r="D503" t="s">
        <v>194</v>
      </c>
      <c r="E503" t="s">
        <v>198</v>
      </c>
      <c r="F503">
        <v>40.646667000000001</v>
      </c>
      <c r="G503">
        <v>-111.849722</v>
      </c>
      <c r="H503">
        <v>117095</v>
      </c>
      <c r="I503">
        <v>46.1</v>
      </c>
      <c r="J503">
        <v>45.8</v>
      </c>
      <c r="K503">
        <v>0.5</v>
      </c>
      <c r="L503">
        <v>1.3111701</v>
      </c>
      <c r="M503">
        <v>1.8840507</v>
      </c>
      <c r="N503">
        <v>5.3456334999999999</v>
      </c>
      <c r="O503">
        <v>14.8353214</v>
      </c>
      <c r="P503">
        <v>1.9480256</v>
      </c>
      <c r="Q503">
        <v>16.0067825</v>
      </c>
      <c r="R503">
        <v>3.1282692000000001</v>
      </c>
      <c r="S503">
        <v>1.1629750000000001</v>
      </c>
      <c r="T503">
        <v>0.5</v>
      </c>
      <c r="U503">
        <v>1.3071493999999999</v>
      </c>
      <c r="V503">
        <v>1.8731202</v>
      </c>
      <c r="W503">
        <v>5.3259292</v>
      </c>
      <c r="X503">
        <v>14.6520844</v>
      </c>
      <c r="Y503">
        <v>1.9395237999999999</v>
      </c>
      <c r="Z503">
        <v>15.9489746</v>
      </c>
      <c r="AA503">
        <v>3.1168103</v>
      </c>
      <c r="AB503">
        <v>1.1629750000000001</v>
      </c>
      <c r="AC503">
        <v>0.99690000000000001</v>
      </c>
      <c r="AD503">
        <v>0.99419999999999997</v>
      </c>
      <c r="AE503">
        <v>0.99629999999999996</v>
      </c>
      <c r="AF503">
        <v>0.98760000000000003</v>
      </c>
      <c r="AG503">
        <v>0.99560000000000004</v>
      </c>
      <c r="AH503">
        <v>0.99639999999999995</v>
      </c>
      <c r="AI503">
        <v>0.99629999999999996</v>
      </c>
      <c r="AJ503">
        <v>1</v>
      </c>
      <c r="AK503" t="str">
        <f>VLOOKUP(D503,Ref!$C$2:$D$56,2,FALSE)&amp;"_"&amp;E503&amp;RIGHT(B503,4)</f>
        <v>UT_Salt Lake0003</v>
      </c>
    </row>
    <row r="504" spans="1:37" x14ac:dyDescent="0.25">
      <c r="A504" t="s">
        <v>216</v>
      </c>
      <c r="B504">
        <v>490351001</v>
      </c>
      <c r="C504" t="s">
        <v>37</v>
      </c>
      <c r="D504" t="s">
        <v>194</v>
      </c>
      <c r="E504" t="s">
        <v>198</v>
      </c>
      <c r="F504">
        <v>40.708610999999998</v>
      </c>
      <c r="G504">
        <v>-112.094722</v>
      </c>
      <c r="H504">
        <v>118093</v>
      </c>
      <c r="I504">
        <v>30.8</v>
      </c>
      <c r="J504">
        <v>30.5</v>
      </c>
      <c r="K504">
        <v>0.5</v>
      </c>
      <c r="L504">
        <v>1.3123456</v>
      </c>
      <c r="M504">
        <v>1.8691044999999999</v>
      </c>
      <c r="N504">
        <v>3.9708700000000001</v>
      </c>
      <c r="O504">
        <v>6.7152003999999996</v>
      </c>
      <c r="P504">
        <v>1.6134312</v>
      </c>
      <c r="Q504">
        <v>11.7059278</v>
      </c>
      <c r="R504">
        <v>2.3045602000000001</v>
      </c>
      <c r="S504">
        <v>0.84189510000000001</v>
      </c>
      <c r="T504">
        <v>0.5</v>
      </c>
      <c r="U504">
        <v>1.3076179999999999</v>
      </c>
      <c r="V504">
        <v>1.8548213</v>
      </c>
      <c r="W504">
        <v>3.9518089000000001</v>
      </c>
      <c r="X504">
        <v>6.5783924999999996</v>
      </c>
      <c r="Y504">
        <v>1.6036428</v>
      </c>
      <c r="Z504">
        <v>11.6520882</v>
      </c>
      <c r="AA504">
        <v>2.2937565000000002</v>
      </c>
      <c r="AB504">
        <v>0.84189510000000001</v>
      </c>
      <c r="AC504">
        <v>0.99639999999999995</v>
      </c>
      <c r="AD504">
        <v>0.99239999999999995</v>
      </c>
      <c r="AE504">
        <v>0.99519999999999997</v>
      </c>
      <c r="AF504">
        <v>0.97960000000000003</v>
      </c>
      <c r="AG504">
        <v>0.99390000000000001</v>
      </c>
      <c r="AH504">
        <v>0.99539999999999995</v>
      </c>
      <c r="AI504">
        <v>0.99529999999999996</v>
      </c>
      <c r="AJ504">
        <v>1</v>
      </c>
      <c r="AK504" t="str">
        <f>VLOOKUP(D504,Ref!$C$2:$D$56,2,FALSE)&amp;"_"&amp;E504&amp;RIGHT(B504,4)</f>
        <v>UT_Salt Lake1001</v>
      </c>
    </row>
    <row r="505" spans="1:37" x14ac:dyDescent="0.25">
      <c r="A505" t="s">
        <v>216</v>
      </c>
      <c r="B505">
        <v>490353006</v>
      </c>
      <c r="C505" t="s">
        <v>37</v>
      </c>
      <c r="D505" t="s">
        <v>194</v>
      </c>
      <c r="E505" t="s">
        <v>198</v>
      </c>
      <c r="F505">
        <v>40.736389000000003</v>
      </c>
      <c r="G505">
        <v>-111.87222199999999</v>
      </c>
      <c r="H505">
        <v>118095</v>
      </c>
      <c r="I505">
        <v>45.9</v>
      </c>
      <c r="J505">
        <v>45.6</v>
      </c>
      <c r="K505">
        <v>0.5</v>
      </c>
      <c r="L505">
        <v>1.3780261</v>
      </c>
      <c r="M505">
        <v>1.9858985</v>
      </c>
      <c r="N505">
        <v>5.6428307999999996</v>
      </c>
      <c r="O505">
        <v>12.8649693</v>
      </c>
      <c r="P505">
        <v>2.0708991999999999</v>
      </c>
      <c r="Q505">
        <v>16.889867800000001</v>
      </c>
      <c r="R505">
        <v>3.3034563000000001</v>
      </c>
      <c r="S505">
        <v>1.2973901999999999</v>
      </c>
      <c r="T505">
        <v>0.5</v>
      </c>
      <c r="U505">
        <v>1.276651</v>
      </c>
      <c r="V505">
        <v>1.8736434</v>
      </c>
      <c r="W505">
        <v>5.7953615000000003</v>
      </c>
      <c r="X505">
        <v>12.045596099999999</v>
      </c>
      <c r="Y505">
        <v>2.0556654999999999</v>
      </c>
      <c r="Z505">
        <v>17.413803099999999</v>
      </c>
      <c r="AA505">
        <v>3.3973738999999998</v>
      </c>
      <c r="AB505">
        <v>1.3246104000000001</v>
      </c>
      <c r="AC505">
        <v>0.9264</v>
      </c>
      <c r="AD505">
        <v>0.94350000000000001</v>
      </c>
      <c r="AE505">
        <v>1.0269999999999999</v>
      </c>
      <c r="AF505">
        <v>0.93630000000000002</v>
      </c>
      <c r="AG505">
        <v>0.99260000000000004</v>
      </c>
      <c r="AH505">
        <v>1.0309999999999999</v>
      </c>
      <c r="AI505">
        <v>1.0284</v>
      </c>
      <c r="AJ505">
        <v>1.0209999999999999</v>
      </c>
      <c r="AK505" t="str">
        <f>VLOOKUP(D505,Ref!$C$2:$D$56,2,FALSE)&amp;"_"&amp;E505&amp;RIGHT(B505,4)</f>
        <v>UT_Salt Lake3006</v>
      </c>
    </row>
    <row r="506" spans="1:37" x14ac:dyDescent="0.25">
      <c r="A506" t="s">
        <v>216</v>
      </c>
      <c r="B506">
        <v>490353007</v>
      </c>
      <c r="C506" t="s">
        <v>37</v>
      </c>
      <c r="D506" t="s">
        <v>194</v>
      </c>
      <c r="E506" t="s">
        <v>198</v>
      </c>
      <c r="F506">
        <v>40.704444000000002</v>
      </c>
      <c r="G506">
        <v>-111.968611</v>
      </c>
      <c r="H506">
        <v>118094</v>
      </c>
      <c r="I506">
        <v>-9</v>
      </c>
      <c r="J506">
        <v>-9</v>
      </c>
      <c r="K506">
        <v>0.5</v>
      </c>
      <c r="L506">
        <v>1.258659</v>
      </c>
      <c r="M506">
        <v>1.8478687</v>
      </c>
      <c r="N506">
        <v>5.5258535999999996</v>
      </c>
      <c r="O506">
        <v>12.5070181</v>
      </c>
      <c r="P506">
        <v>1.9944381</v>
      </c>
      <c r="Q506">
        <v>16.5612259</v>
      </c>
      <c r="R506">
        <v>3.2339541999999999</v>
      </c>
      <c r="S506">
        <v>1.2043136000000001</v>
      </c>
      <c r="T506">
        <v>0.5</v>
      </c>
      <c r="U506">
        <v>1.2561952999999999</v>
      </c>
      <c r="V506">
        <v>1.8420236000000001</v>
      </c>
      <c r="W506">
        <v>5.5151567000000004</v>
      </c>
      <c r="X506">
        <v>12.3754349</v>
      </c>
      <c r="Y506">
        <v>1.9891987</v>
      </c>
      <c r="Z506">
        <v>16.530572899999999</v>
      </c>
      <c r="AA506">
        <v>3.2278148999999998</v>
      </c>
      <c r="AB506">
        <v>1.2043136000000001</v>
      </c>
      <c r="AC506">
        <v>0.998</v>
      </c>
      <c r="AD506">
        <v>0.99680000000000002</v>
      </c>
      <c r="AE506">
        <v>0.99809999999999999</v>
      </c>
      <c r="AF506">
        <v>0.98950000000000005</v>
      </c>
      <c r="AG506">
        <v>0.99739999999999995</v>
      </c>
      <c r="AH506">
        <v>0.99809999999999999</v>
      </c>
      <c r="AI506">
        <v>0.99809999999999999</v>
      </c>
      <c r="AJ506">
        <v>1</v>
      </c>
      <c r="AK506" t="str">
        <f>VLOOKUP(D506,Ref!$C$2:$D$56,2,FALSE)&amp;"_"&amp;E506&amp;RIGHT(B506,4)</f>
        <v>UT_Salt Lake3007</v>
      </c>
    </row>
    <row r="507" spans="1:37" x14ac:dyDescent="0.25">
      <c r="A507" t="s">
        <v>216</v>
      </c>
      <c r="B507">
        <v>490353008</v>
      </c>
      <c r="C507" t="s">
        <v>37</v>
      </c>
      <c r="D507" t="s">
        <v>194</v>
      </c>
      <c r="E507" t="s">
        <v>198</v>
      </c>
      <c r="F507">
        <v>40.517946000000002</v>
      </c>
      <c r="G507">
        <v>-112.023051</v>
      </c>
      <c r="H507">
        <v>116094</v>
      </c>
      <c r="I507">
        <v>-9</v>
      </c>
      <c r="J507">
        <v>-9</v>
      </c>
      <c r="K507">
        <v>0.5</v>
      </c>
      <c r="L507">
        <v>1.1460292000000001</v>
      </c>
      <c r="M507">
        <v>1.5817052</v>
      </c>
      <c r="N507">
        <v>3.9669981000000001</v>
      </c>
      <c r="O507">
        <v>5.5415768999999999</v>
      </c>
      <c r="P507">
        <v>1.4121857</v>
      </c>
      <c r="Q507">
        <v>11.9095964</v>
      </c>
      <c r="R507">
        <v>2.3232879999999998</v>
      </c>
      <c r="S507">
        <v>0.75195639999999997</v>
      </c>
      <c r="T507">
        <v>0.5</v>
      </c>
      <c r="U507">
        <v>0.97383620000000004</v>
      </c>
      <c r="V507">
        <v>1.3168991999999999</v>
      </c>
      <c r="W507">
        <v>4.1030264000000001</v>
      </c>
      <c r="X507">
        <v>5.1076535999999999</v>
      </c>
      <c r="Y507">
        <v>1.3576295</v>
      </c>
      <c r="Z507">
        <v>12.430676500000001</v>
      </c>
      <c r="AA507">
        <v>2.4144231999999999</v>
      </c>
      <c r="AB507">
        <v>0.76644900000000005</v>
      </c>
      <c r="AC507">
        <v>0.84970000000000001</v>
      </c>
      <c r="AD507">
        <v>0.83260000000000001</v>
      </c>
      <c r="AE507">
        <v>1.0343</v>
      </c>
      <c r="AF507">
        <v>0.92169999999999996</v>
      </c>
      <c r="AG507">
        <v>0.96140000000000003</v>
      </c>
      <c r="AH507">
        <v>1.0438000000000001</v>
      </c>
      <c r="AI507">
        <v>1.0391999999999999</v>
      </c>
      <c r="AJ507">
        <v>1.0193000000000001</v>
      </c>
      <c r="AK507" t="str">
        <f>VLOOKUP(D507,Ref!$C$2:$D$56,2,FALSE)&amp;"_"&amp;E507&amp;RIGHT(B507,4)</f>
        <v>UT_Salt Lake3008</v>
      </c>
    </row>
    <row r="508" spans="1:37" x14ac:dyDescent="0.25">
      <c r="A508" t="s">
        <v>216</v>
      </c>
      <c r="B508">
        <v>490353010</v>
      </c>
      <c r="C508" t="s">
        <v>37</v>
      </c>
      <c r="D508" t="s">
        <v>194</v>
      </c>
      <c r="E508" t="s">
        <v>198</v>
      </c>
      <c r="F508">
        <v>40.784219999999998</v>
      </c>
      <c r="G508">
        <v>-111.931</v>
      </c>
      <c r="H508">
        <v>118095</v>
      </c>
      <c r="I508">
        <v>39.1</v>
      </c>
      <c r="J508">
        <v>38.700000000000003</v>
      </c>
      <c r="K508">
        <v>0.5</v>
      </c>
      <c r="L508">
        <v>1.4596757</v>
      </c>
      <c r="M508">
        <v>2.0613600999999999</v>
      </c>
      <c r="N508">
        <v>4.364789</v>
      </c>
      <c r="O508">
        <v>12.63622</v>
      </c>
      <c r="P508">
        <v>1.8112587</v>
      </c>
      <c r="Q508">
        <v>12.8409777</v>
      </c>
      <c r="R508">
        <v>2.5337478999999998</v>
      </c>
      <c r="S508">
        <v>0.97530450000000002</v>
      </c>
      <c r="T508">
        <v>0.5</v>
      </c>
      <c r="U508">
        <v>1.1370553999999999</v>
      </c>
      <c r="V508">
        <v>1.6888776000000001</v>
      </c>
      <c r="W508">
        <v>4.9114260999999999</v>
      </c>
      <c r="X508">
        <v>10.098270400000001</v>
      </c>
      <c r="Y508">
        <v>1.8109548</v>
      </c>
      <c r="Z508">
        <v>14.6731634</v>
      </c>
      <c r="AA508">
        <v>2.8686712000000001</v>
      </c>
      <c r="AB508">
        <v>1.0531039</v>
      </c>
      <c r="AC508">
        <v>0.77900000000000003</v>
      </c>
      <c r="AD508">
        <v>0.81930000000000003</v>
      </c>
      <c r="AE508">
        <v>1.1252</v>
      </c>
      <c r="AF508">
        <v>0.79920000000000002</v>
      </c>
      <c r="AG508">
        <v>0.99980000000000002</v>
      </c>
      <c r="AH508">
        <v>1.1427</v>
      </c>
      <c r="AI508">
        <v>1.1322000000000001</v>
      </c>
      <c r="AJ508">
        <v>1.0798000000000001</v>
      </c>
      <c r="AK508" t="str">
        <f>VLOOKUP(D508,Ref!$C$2:$D$56,2,FALSE)&amp;"_"&amp;E508&amp;RIGHT(B508,4)</f>
        <v>UT_Salt Lake3010</v>
      </c>
    </row>
    <row r="509" spans="1:37" x14ac:dyDescent="0.25">
      <c r="A509" t="s">
        <v>216</v>
      </c>
      <c r="B509">
        <v>490450003</v>
      </c>
      <c r="C509" t="s">
        <v>37</v>
      </c>
      <c r="D509" t="s">
        <v>194</v>
      </c>
      <c r="E509" t="s">
        <v>199</v>
      </c>
      <c r="F509">
        <v>40.543371</v>
      </c>
      <c r="G509">
        <v>-112.29881399999999</v>
      </c>
      <c r="H509">
        <v>117092</v>
      </c>
      <c r="I509">
        <v>23.5</v>
      </c>
      <c r="J509">
        <v>23.2</v>
      </c>
      <c r="K509">
        <v>0.5</v>
      </c>
      <c r="L509">
        <v>2.0682556999999999</v>
      </c>
      <c r="M509">
        <v>1.1428248999999999</v>
      </c>
      <c r="N509">
        <v>2.6572882999999998</v>
      </c>
      <c r="O509">
        <v>6.3179102</v>
      </c>
      <c r="P509">
        <v>1.4925558999999999</v>
      </c>
      <c r="Q509">
        <v>7.2903190000000002</v>
      </c>
      <c r="R509">
        <v>1.6385689000000001</v>
      </c>
      <c r="S509">
        <v>0.45894439999999997</v>
      </c>
      <c r="T509">
        <v>0.5</v>
      </c>
      <c r="U509">
        <v>2.0635922</v>
      </c>
      <c r="V509">
        <v>1.1294686</v>
      </c>
      <c r="W509">
        <v>2.6453600000000002</v>
      </c>
      <c r="X509">
        <v>6.0348138999999996</v>
      </c>
      <c r="Y509">
        <v>1.4834375</v>
      </c>
      <c r="Z509">
        <v>7.2605190000000004</v>
      </c>
      <c r="AA509">
        <v>1.6307768</v>
      </c>
      <c r="AB509">
        <v>0.45894439999999997</v>
      </c>
      <c r="AC509">
        <v>0.99770000000000003</v>
      </c>
      <c r="AD509">
        <v>0.98829999999999996</v>
      </c>
      <c r="AE509">
        <v>0.99550000000000005</v>
      </c>
      <c r="AF509">
        <v>0.95520000000000005</v>
      </c>
      <c r="AG509">
        <v>0.99390000000000001</v>
      </c>
      <c r="AH509">
        <v>0.99590000000000001</v>
      </c>
      <c r="AI509">
        <v>0.99519999999999997</v>
      </c>
      <c r="AJ509">
        <v>1</v>
      </c>
      <c r="AK509" t="str">
        <f>VLOOKUP(D509,Ref!$C$2:$D$56,2,FALSE)&amp;"_"&amp;E509&amp;RIGHT(B509,4)</f>
        <v>UT_Tooele0003</v>
      </c>
    </row>
    <row r="510" spans="1:37" x14ac:dyDescent="0.25">
      <c r="A510" t="s">
        <v>216</v>
      </c>
      <c r="B510">
        <v>490490002</v>
      </c>
      <c r="C510" t="s">
        <v>37</v>
      </c>
      <c r="D510" t="s">
        <v>194</v>
      </c>
      <c r="E510" t="s">
        <v>194</v>
      </c>
      <c r="F510">
        <v>40.253610999999999</v>
      </c>
      <c r="G510">
        <v>-111.663056</v>
      </c>
      <c r="H510">
        <v>113096</v>
      </c>
      <c r="I510">
        <v>38.4</v>
      </c>
      <c r="J510">
        <v>37.5</v>
      </c>
      <c r="K510">
        <v>0.5</v>
      </c>
      <c r="L510">
        <v>3.0130013999999998</v>
      </c>
      <c r="M510">
        <v>1.4273969</v>
      </c>
      <c r="N510">
        <v>3.7006187000000001</v>
      </c>
      <c r="O510">
        <v>14.686662699999999</v>
      </c>
      <c r="P510">
        <v>1.6428615</v>
      </c>
      <c r="Q510">
        <v>10.6685848</v>
      </c>
      <c r="R510">
        <v>2.3272208999999999</v>
      </c>
      <c r="S510">
        <v>0.46698499999999998</v>
      </c>
      <c r="T510">
        <v>0.5</v>
      </c>
      <c r="U510">
        <v>1.2477758000000001</v>
      </c>
      <c r="V510">
        <v>1.3910252999999999</v>
      </c>
      <c r="W510">
        <v>4.8890295000000004</v>
      </c>
      <c r="X510">
        <v>9.4401188000000005</v>
      </c>
      <c r="Y510">
        <v>1.2212727000000001</v>
      </c>
      <c r="Z510">
        <v>15.2800446</v>
      </c>
      <c r="AA510">
        <v>2.9308648000000002</v>
      </c>
      <c r="AB510">
        <v>0.65420100000000003</v>
      </c>
      <c r="AC510">
        <v>0.41410000000000002</v>
      </c>
      <c r="AD510">
        <v>0.97450000000000003</v>
      </c>
      <c r="AE510">
        <v>1.3210999999999999</v>
      </c>
      <c r="AF510">
        <v>0.64280000000000004</v>
      </c>
      <c r="AG510">
        <v>0.74339999999999995</v>
      </c>
      <c r="AH510">
        <v>1.4321999999999999</v>
      </c>
      <c r="AI510">
        <v>1.2594000000000001</v>
      </c>
      <c r="AJ510">
        <v>1.4009</v>
      </c>
      <c r="AK510" t="str">
        <f>VLOOKUP(D510,Ref!$C$2:$D$56,2,FALSE)&amp;"_"&amp;E510&amp;RIGHT(B510,4)</f>
        <v>UT_Utah0002</v>
      </c>
    </row>
    <row r="511" spans="1:37" x14ac:dyDescent="0.25">
      <c r="A511" t="s">
        <v>216</v>
      </c>
      <c r="B511">
        <v>490494001</v>
      </c>
      <c r="C511" t="s">
        <v>37</v>
      </c>
      <c r="D511" t="s">
        <v>194</v>
      </c>
      <c r="E511" t="s">
        <v>194</v>
      </c>
      <c r="F511">
        <v>40.341388999999999</v>
      </c>
      <c r="G511">
        <v>-111.713611</v>
      </c>
      <c r="H511">
        <v>114096</v>
      </c>
      <c r="I511">
        <v>44.8</v>
      </c>
      <c r="J511">
        <v>44.6</v>
      </c>
      <c r="K511">
        <v>0.5</v>
      </c>
      <c r="L511">
        <v>1.3322524</v>
      </c>
      <c r="M511">
        <v>1.3070383999999999</v>
      </c>
      <c r="N511">
        <v>5.6664118999999999</v>
      </c>
      <c r="O511">
        <v>12.7033348</v>
      </c>
      <c r="P511">
        <v>1.317415</v>
      </c>
      <c r="Q511">
        <v>17.8357964</v>
      </c>
      <c r="R511">
        <v>3.4130875999999999</v>
      </c>
      <c r="S511">
        <v>0.78021879999999999</v>
      </c>
      <c r="T511">
        <v>0.5</v>
      </c>
      <c r="U511">
        <v>3.0750538999999999</v>
      </c>
      <c r="V511">
        <v>1.2882248999999999</v>
      </c>
      <c r="W511">
        <v>4.4239879000000002</v>
      </c>
      <c r="X511">
        <v>17.223823500000002</v>
      </c>
      <c r="Y511">
        <v>1.7195750000000001</v>
      </c>
      <c r="Z511">
        <v>13.0622416</v>
      </c>
      <c r="AA511">
        <v>2.7747137999999998</v>
      </c>
      <c r="AB511">
        <v>0.59097109999999997</v>
      </c>
      <c r="AC511">
        <v>2.3081999999999998</v>
      </c>
      <c r="AD511">
        <v>0.98560000000000003</v>
      </c>
      <c r="AE511">
        <v>0.78069999999999995</v>
      </c>
      <c r="AF511">
        <v>1.3559000000000001</v>
      </c>
      <c r="AG511">
        <v>1.3052999999999999</v>
      </c>
      <c r="AH511">
        <v>0.73240000000000005</v>
      </c>
      <c r="AI511">
        <v>0.81299999999999994</v>
      </c>
      <c r="AJ511">
        <v>0.75739999999999996</v>
      </c>
      <c r="AK511" t="str">
        <f>VLOOKUP(D511,Ref!$C$2:$D$56,2,FALSE)&amp;"_"&amp;E511&amp;RIGHT(B511,4)</f>
        <v>UT_Utah4001</v>
      </c>
    </row>
    <row r="512" spans="1:37" x14ac:dyDescent="0.25">
      <c r="A512" t="s">
        <v>216</v>
      </c>
      <c r="B512">
        <v>490495008</v>
      </c>
      <c r="C512" t="s">
        <v>37</v>
      </c>
      <c r="D512" t="s">
        <v>194</v>
      </c>
      <c r="E512" t="s">
        <v>194</v>
      </c>
      <c r="F512">
        <v>40.430278000000001</v>
      </c>
      <c r="G512">
        <v>-111.803889</v>
      </c>
      <c r="H512">
        <v>115095</v>
      </c>
      <c r="I512">
        <v>34.200000000000003</v>
      </c>
      <c r="J512">
        <v>33.799999999999997</v>
      </c>
      <c r="K512">
        <v>0.5</v>
      </c>
      <c r="L512">
        <v>2.453757</v>
      </c>
      <c r="M512">
        <v>1.3546263999999999</v>
      </c>
      <c r="N512">
        <v>3.9229599999999998</v>
      </c>
      <c r="O512">
        <v>9.9393101000000001</v>
      </c>
      <c r="P512">
        <v>1.5344726</v>
      </c>
      <c r="Q512">
        <v>11.5714264</v>
      </c>
      <c r="R512">
        <v>2.4236474000000001</v>
      </c>
      <c r="S512">
        <v>0.55535440000000003</v>
      </c>
      <c r="T512">
        <v>0.5</v>
      </c>
      <c r="U512">
        <v>2.4469466</v>
      </c>
      <c r="V512">
        <v>1.3353174999999999</v>
      </c>
      <c r="W512">
        <v>3.9046128000000002</v>
      </c>
      <c r="X512">
        <v>9.6697941000000007</v>
      </c>
      <c r="Y512">
        <v>1.5236788999999999</v>
      </c>
      <c r="Z512">
        <v>11.5218287</v>
      </c>
      <c r="AA512">
        <v>2.4120438000000002</v>
      </c>
      <c r="AB512">
        <v>0.55535440000000003</v>
      </c>
      <c r="AC512">
        <v>0.99719999999999998</v>
      </c>
      <c r="AD512">
        <v>0.98570000000000002</v>
      </c>
      <c r="AE512">
        <v>0.99529999999999996</v>
      </c>
      <c r="AF512">
        <v>0.97289999999999999</v>
      </c>
      <c r="AG512">
        <v>0.99299999999999999</v>
      </c>
      <c r="AH512">
        <v>0.99570000000000003</v>
      </c>
      <c r="AI512">
        <v>0.99519999999999997</v>
      </c>
      <c r="AJ512">
        <v>1</v>
      </c>
      <c r="AK512" t="str">
        <f>VLOOKUP(D512,Ref!$C$2:$D$56,2,FALSE)&amp;"_"&amp;E512&amp;RIGHT(B512,4)</f>
        <v>UT_Utah5008</v>
      </c>
    </row>
    <row r="513" spans="1:37" x14ac:dyDescent="0.25">
      <c r="A513" t="s">
        <v>216</v>
      </c>
      <c r="B513">
        <v>490495010</v>
      </c>
      <c r="C513" t="s">
        <v>37</v>
      </c>
      <c r="D513" t="s">
        <v>194</v>
      </c>
      <c r="E513" t="s">
        <v>194</v>
      </c>
      <c r="F513">
        <v>40.136389000000001</v>
      </c>
      <c r="G513">
        <v>-111.659722</v>
      </c>
      <c r="H513">
        <v>112096</v>
      </c>
      <c r="I513">
        <v>40.4</v>
      </c>
      <c r="J513">
        <v>39.9</v>
      </c>
      <c r="K513">
        <v>0.5</v>
      </c>
      <c r="L513">
        <v>1.4498705000000001</v>
      </c>
      <c r="M513">
        <v>1.6848000999999999</v>
      </c>
      <c r="N513">
        <v>5.3589573000000001</v>
      </c>
      <c r="O513">
        <v>9.4755448999999992</v>
      </c>
      <c r="P513">
        <v>1.3749992</v>
      </c>
      <c r="Q513">
        <v>16.7016144</v>
      </c>
      <c r="R513">
        <v>3.2064526</v>
      </c>
      <c r="S513">
        <v>0.69775929999999997</v>
      </c>
      <c r="T513">
        <v>0.5</v>
      </c>
      <c r="U513">
        <v>1.4410023999999999</v>
      </c>
      <c r="V513">
        <v>1.6371366999999999</v>
      </c>
      <c r="W513">
        <v>5.3158493</v>
      </c>
      <c r="X513">
        <v>9.2465591000000007</v>
      </c>
      <c r="Y513">
        <v>1.3648094</v>
      </c>
      <c r="Z513">
        <v>16.566131599999999</v>
      </c>
      <c r="AA513">
        <v>3.1805048</v>
      </c>
      <c r="AB513">
        <v>0.69775929999999997</v>
      </c>
      <c r="AC513">
        <v>0.99390000000000001</v>
      </c>
      <c r="AD513">
        <v>0.97170000000000001</v>
      </c>
      <c r="AE513">
        <v>0.99199999999999999</v>
      </c>
      <c r="AF513">
        <v>0.9758</v>
      </c>
      <c r="AG513">
        <v>0.99260000000000004</v>
      </c>
      <c r="AH513">
        <v>0.9919</v>
      </c>
      <c r="AI513">
        <v>0.9919</v>
      </c>
      <c r="AJ513">
        <v>1</v>
      </c>
      <c r="AK513" t="str">
        <f>VLOOKUP(D513,Ref!$C$2:$D$56,2,FALSE)&amp;"_"&amp;E513&amp;RIGHT(B513,4)</f>
        <v>UT_Utah5010</v>
      </c>
    </row>
    <row r="514" spans="1:37" x14ac:dyDescent="0.25">
      <c r="A514" t="s">
        <v>216</v>
      </c>
      <c r="B514">
        <v>490570002</v>
      </c>
      <c r="C514" t="s">
        <v>37</v>
      </c>
      <c r="D514" t="s">
        <v>194</v>
      </c>
      <c r="E514" t="s">
        <v>200</v>
      </c>
      <c r="F514">
        <v>41.206389000000001</v>
      </c>
      <c r="G514">
        <v>-111.974722</v>
      </c>
      <c r="H514">
        <v>122095</v>
      </c>
      <c r="I514">
        <v>38.200000000000003</v>
      </c>
      <c r="J514">
        <v>37.700000000000003</v>
      </c>
      <c r="K514">
        <v>0.5</v>
      </c>
      <c r="L514">
        <v>1.4990380999999999</v>
      </c>
      <c r="M514">
        <v>1.7871972</v>
      </c>
      <c r="N514">
        <v>4.4116521000000004</v>
      </c>
      <c r="O514">
        <v>11.846243899999999</v>
      </c>
      <c r="P514">
        <v>1.9775423000000001</v>
      </c>
      <c r="Q514">
        <v>12.7597618</v>
      </c>
      <c r="R514">
        <v>2.5968925999999999</v>
      </c>
      <c r="S514">
        <v>0.8216717</v>
      </c>
      <c r="T514">
        <v>0.5</v>
      </c>
      <c r="U514">
        <v>1.1065023</v>
      </c>
      <c r="V514">
        <v>1.7265961999999999</v>
      </c>
      <c r="W514">
        <v>4.8570266000000002</v>
      </c>
      <c r="X514">
        <v>9.5950947000000006</v>
      </c>
      <c r="Y514">
        <v>1.9017588000000001</v>
      </c>
      <c r="Z514">
        <v>14.348212200000001</v>
      </c>
      <c r="AA514">
        <v>2.8117895000000002</v>
      </c>
      <c r="AB514">
        <v>0.87327639999999995</v>
      </c>
      <c r="AC514">
        <v>0.73809999999999998</v>
      </c>
      <c r="AD514">
        <v>0.96609999999999996</v>
      </c>
      <c r="AE514">
        <v>1.101</v>
      </c>
      <c r="AF514">
        <v>0.81</v>
      </c>
      <c r="AG514">
        <v>0.9617</v>
      </c>
      <c r="AH514">
        <v>1.1245000000000001</v>
      </c>
      <c r="AI514">
        <v>1.0828</v>
      </c>
      <c r="AJ514">
        <v>1.0628</v>
      </c>
      <c r="AK514" t="str">
        <f>VLOOKUP(D514,Ref!$C$2:$D$56,2,FALSE)&amp;"_"&amp;E514&amp;RIGHT(B514,4)</f>
        <v>UT_Weber0002</v>
      </c>
    </row>
    <row r="515" spans="1:37" x14ac:dyDescent="0.25">
      <c r="A515" t="s">
        <v>216</v>
      </c>
      <c r="B515">
        <v>490570007</v>
      </c>
      <c r="C515" t="s">
        <v>37</v>
      </c>
      <c r="D515" t="s">
        <v>194</v>
      </c>
      <c r="E515" t="s">
        <v>200</v>
      </c>
      <c r="F515">
        <v>41.179721999999998</v>
      </c>
      <c r="G515">
        <v>-111.983056</v>
      </c>
      <c r="H515">
        <v>122095</v>
      </c>
      <c r="I515">
        <v>-9</v>
      </c>
      <c r="J515">
        <v>-9</v>
      </c>
      <c r="K515">
        <v>0.5</v>
      </c>
      <c r="L515">
        <v>1.0209515</v>
      </c>
      <c r="M515">
        <v>1.6394012</v>
      </c>
      <c r="N515">
        <v>5.0393872000000002</v>
      </c>
      <c r="O515">
        <v>6.7095608999999996</v>
      </c>
      <c r="P515">
        <v>1.9489396000000001</v>
      </c>
      <c r="Q515">
        <v>14.914237</v>
      </c>
      <c r="R515">
        <v>2.9203146000000002</v>
      </c>
      <c r="S515">
        <v>0.87387510000000002</v>
      </c>
      <c r="T515">
        <v>0.5</v>
      </c>
      <c r="U515">
        <v>1.0174038000000001</v>
      </c>
      <c r="V515">
        <v>1.6244286999999999</v>
      </c>
      <c r="W515">
        <v>5.0277567000000003</v>
      </c>
      <c r="X515">
        <v>6.6427231000000004</v>
      </c>
      <c r="Y515">
        <v>1.9430670999999999</v>
      </c>
      <c r="Z515">
        <v>14.8815136</v>
      </c>
      <c r="AA515">
        <v>2.913789</v>
      </c>
      <c r="AB515">
        <v>0.87387510000000002</v>
      </c>
      <c r="AC515">
        <v>0.99650000000000005</v>
      </c>
      <c r="AD515">
        <v>0.9909</v>
      </c>
      <c r="AE515">
        <v>0.99770000000000003</v>
      </c>
      <c r="AF515">
        <v>0.99</v>
      </c>
      <c r="AG515">
        <v>0.997</v>
      </c>
      <c r="AH515">
        <v>0.99780000000000002</v>
      </c>
      <c r="AI515">
        <v>0.99780000000000002</v>
      </c>
      <c r="AJ515">
        <v>1</v>
      </c>
      <c r="AK515" t="str">
        <f>VLOOKUP(D515,Ref!$C$2:$D$56,2,FALSE)&amp;"_"&amp;E515&amp;RIGHT(B515,4)</f>
        <v>UT_Weber0007</v>
      </c>
    </row>
    <row r="516" spans="1:37" x14ac:dyDescent="0.25">
      <c r="A516" t="s">
        <v>216</v>
      </c>
      <c r="B516">
        <v>490571003</v>
      </c>
      <c r="C516" t="s">
        <v>37</v>
      </c>
      <c r="D516" t="s">
        <v>194</v>
      </c>
      <c r="E516" t="s">
        <v>200</v>
      </c>
      <c r="F516">
        <v>41.303682999999999</v>
      </c>
      <c r="G516">
        <v>-111.987067</v>
      </c>
      <c r="H516">
        <v>123095</v>
      </c>
      <c r="I516">
        <v>35.799999999999997</v>
      </c>
      <c r="J516">
        <v>35.700000000000003</v>
      </c>
      <c r="K516">
        <v>0.5</v>
      </c>
      <c r="L516">
        <v>0.89181759999999999</v>
      </c>
      <c r="M516">
        <v>1.4256302999999999</v>
      </c>
      <c r="N516">
        <v>4.2029680999999997</v>
      </c>
      <c r="O516">
        <v>11.766139000000001</v>
      </c>
      <c r="P516">
        <v>1.7118613</v>
      </c>
      <c r="Q516">
        <v>12.3332233</v>
      </c>
      <c r="R516">
        <v>2.4224967999999998</v>
      </c>
      <c r="S516">
        <v>0.62364039999999998</v>
      </c>
      <c r="T516">
        <v>0.5</v>
      </c>
      <c r="U516">
        <v>0.88817009999999996</v>
      </c>
      <c r="V516">
        <v>1.4069518999999999</v>
      </c>
      <c r="W516">
        <v>4.1904702</v>
      </c>
      <c r="X516">
        <v>11.680429500000001</v>
      </c>
      <c r="Y516">
        <v>1.7055354</v>
      </c>
      <c r="Z516">
        <v>12.2980442</v>
      </c>
      <c r="AA516">
        <v>2.4154751000000001</v>
      </c>
      <c r="AB516">
        <v>0.62364039999999998</v>
      </c>
      <c r="AC516">
        <v>0.99590000000000001</v>
      </c>
      <c r="AD516">
        <v>0.9869</v>
      </c>
      <c r="AE516">
        <v>0.997</v>
      </c>
      <c r="AF516">
        <v>0.99270000000000003</v>
      </c>
      <c r="AG516">
        <v>0.99629999999999996</v>
      </c>
      <c r="AH516">
        <v>0.99709999999999999</v>
      </c>
      <c r="AI516">
        <v>0.99709999999999999</v>
      </c>
      <c r="AJ516">
        <v>1</v>
      </c>
      <c r="AK516" t="str">
        <f>VLOOKUP(D516,Ref!$C$2:$D$56,2,FALSE)&amp;"_"&amp;E516&amp;RIGHT(B516,4)</f>
        <v>UT_Weber1003</v>
      </c>
    </row>
    <row r="517" spans="1:37" x14ac:dyDescent="0.25">
      <c r="A517" t="s">
        <v>216</v>
      </c>
      <c r="B517">
        <v>530110013</v>
      </c>
      <c r="C517" t="s">
        <v>37</v>
      </c>
      <c r="D517" t="s">
        <v>49</v>
      </c>
      <c r="E517" t="s">
        <v>148</v>
      </c>
      <c r="F517">
        <v>45.648333000000001</v>
      </c>
      <c r="G517">
        <v>-122.586944</v>
      </c>
      <c r="H517">
        <v>178035</v>
      </c>
      <c r="I517">
        <v>27.3</v>
      </c>
      <c r="J517">
        <v>24.7</v>
      </c>
      <c r="K517">
        <v>0.5</v>
      </c>
      <c r="L517">
        <v>0.69888629999999996</v>
      </c>
      <c r="M517">
        <v>2.2322202</v>
      </c>
      <c r="N517">
        <v>0.52794419999999997</v>
      </c>
      <c r="O517">
        <v>21.493331900000001</v>
      </c>
      <c r="P517">
        <v>1.0015756</v>
      </c>
      <c r="Q517">
        <v>0.52628580000000003</v>
      </c>
      <c r="R517">
        <v>0.3203685</v>
      </c>
      <c r="S517">
        <v>6.6052700000000006E-2</v>
      </c>
      <c r="T517">
        <v>0.5</v>
      </c>
      <c r="U517">
        <v>0.53569230000000001</v>
      </c>
      <c r="V517">
        <v>1.8616474000000001</v>
      </c>
      <c r="W517">
        <v>0.5536046</v>
      </c>
      <c r="X517">
        <v>19.242853199999999</v>
      </c>
      <c r="Y517">
        <v>0.89168040000000004</v>
      </c>
      <c r="Z517">
        <v>0.7563645</v>
      </c>
      <c r="AA517">
        <v>0.2934349</v>
      </c>
      <c r="AB517">
        <v>8.2356399999999996E-2</v>
      </c>
      <c r="AC517">
        <v>0.76649999999999996</v>
      </c>
      <c r="AD517">
        <v>0.83399999999999996</v>
      </c>
      <c r="AE517">
        <v>1.0486</v>
      </c>
      <c r="AF517">
        <v>0.89529999999999998</v>
      </c>
      <c r="AG517">
        <v>0.89029999999999998</v>
      </c>
      <c r="AH517">
        <v>1.4372</v>
      </c>
      <c r="AI517">
        <v>0.91590000000000005</v>
      </c>
      <c r="AJ517">
        <v>1.2467999999999999</v>
      </c>
      <c r="AK517" t="str">
        <f>VLOOKUP(D517,Ref!$C$2:$D$56,2,FALSE)&amp;"_"&amp;E517&amp;RIGHT(B517,4)</f>
        <v>WA_Clark0013</v>
      </c>
    </row>
    <row r="518" spans="1:37" x14ac:dyDescent="0.25">
      <c r="A518" t="s">
        <v>216</v>
      </c>
      <c r="B518">
        <v>530330057</v>
      </c>
      <c r="C518" t="s">
        <v>37</v>
      </c>
      <c r="D518" t="s">
        <v>49</v>
      </c>
      <c r="E518" t="s">
        <v>201</v>
      </c>
      <c r="F518">
        <v>47.563200000000002</v>
      </c>
      <c r="G518">
        <v>-122.34050000000001</v>
      </c>
      <c r="H518">
        <v>195041</v>
      </c>
      <c r="I518">
        <v>25.8</v>
      </c>
      <c r="J518">
        <v>23.7</v>
      </c>
      <c r="K518">
        <v>0.5</v>
      </c>
      <c r="L518">
        <v>1.7433116</v>
      </c>
      <c r="M518">
        <v>4.2264761999999996</v>
      </c>
      <c r="N518">
        <v>1.0435920999999999</v>
      </c>
      <c r="O518">
        <v>14.181143799999999</v>
      </c>
      <c r="P518">
        <v>2.0902354999999999</v>
      </c>
      <c r="Q518">
        <v>1.1290505</v>
      </c>
      <c r="R518">
        <v>0.65366849999999999</v>
      </c>
      <c r="S518">
        <v>0.2325247</v>
      </c>
      <c r="T518">
        <v>0.5</v>
      </c>
      <c r="U518">
        <v>1.6123890000000001</v>
      </c>
      <c r="V518">
        <v>3.9373852999999999</v>
      </c>
      <c r="W518">
        <v>0.98415209999999997</v>
      </c>
      <c r="X518">
        <v>12.8552065</v>
      </c>
      <c r="Y518">
        <v>1.9648212</v>
      </c>
      <c r="Z518">
        <v>1.0722592</v>
      </c>
      <c r="AA518">
        <v>0.61425019999999997</v>
      </c>
      <c r="AB518">
        <v>0.2325247</v>
      </c>
      <c r="AC518">
        <v>0.92490000000000006</v>
      </c>
      <c r="AD518">
        <v>0.93159999999999998</v>
      </c>
      <c r="AE518">
        <v>0.94299999999999995</v>
      </c>
      <c r="AF518">
        <v>0.90649999999999997</v>
      </c>
      <c r="AG518">
        <v>0.94</v>
      </c>
      <c r="AH518">
        <v>0.94969999999999999</v>
      </c>
      <c r="AI518">
        <v>0.93969999999999998</v>
      </c>
      <c r="AJ518">
        <v>1</v>
      </c>
      <c r="AK518" t="str">
        <f>VLOOKUP(D518,Ref!$C$2:$D$56,2,FALSE)&amp;"_"&amp;E518&amp;RIGHT(B518,4)</f>
        <v>WA_King0057</v>
      </c>
    </row>
    <row r="519" spans="1:37" x14ac:dyDescent="0.25">
      <c r="A519" t="s">
        <v>216</v>
      </c>
      <c r="B519">
        <v>530330080</v>
      </c>
      <c r="C519" t="s">
        <v>37</v>
      </c>
      <c r="D519" t="s">
        <v>49</v>
      </c>
      <c r="E519" t="s">
        <v>201</v>
      </c>
      <c r="F519">
        <v>47.568333000000003</v>
      </c>
      <c r="G519">
        <v>-122.30805599999999</v>
      </c>
      <c r="H519">
        <v>195041</v>
      </c>
      <c r="I519">
        <v>17.2</v>
      </c>
      <c r="J519">
        <v>16.899999999999999</v>
      </c>
      <c r="K519">
        <v>0.5</v>
      </c>
      <c r="L519">
        <v>0.89644369999999995</v>
      </c>
      <c r="M519">
        <v>1.9570653</v>
      </c>
      <c r="N519">
        <v>0.71010459999999997</v>
      </c>
      <c r="O519">
        <v>10.603189499999999</v>
      </c>
      <c r="P519">
        <v>1.2854916000000001</v>
      </c>
      <c r="Q519">
        <v>0.85590829999999996</v>
      </c>
      <c r="R519">
        <v>0.40033049999999998</v>
      </c>
      <c r="S519">
        <v>5.8134199999999997E-2</v>
      </c>
      <c r="T519">
        <v>0.5</v>
      </c>
      <c r="U519">
        <v>0.91315849999999998</v>
      </c>
      <c r="V519">
        <v>1.82321</v>
      </c>
      <c r="W519">
        <v>0.70096780000000003</v>
      </c>
      <c r="X519">
        <v>10.430695500000001</v>
      </c>
      <c r="Y519">
        <v>1.3724677999999999</v>
      </c>
      <c r="Z519">
        <v>0.71616970000000002</v>
      </c>
      <c r="AA519">
        <v>0.44169370000000002</v>
      </c>
      <c r="AB519">
        <v>5.2916600000000001E-2</v>
      </c>
      <c r="AC519">
        <v>1.0185999999999999</v>
      </c>
      <c r="AD519">
        <v>0.93159999999999998</v>
      </c>
      <c r="AE519">
        <v>0.98709999999999998</v>
      </c>
      <c r="AF519">
        <v>0.98370000000000002</v>
      </c>
      <c r="AG519">
        <v>1.0677000000000001</v>
      </c>
      <c r="AH519">
        <v>0.8367</v>
      </c>
      <c r="AI519">
        <v>1.1032999999999999</v>
      </c>
      <c r="AJ519">
        <v>0.91020000000000001</v>
      </c>
      <c r="AK519" t="str">
        <f>VLOOKUP(D519,Ref!$C$2:$D$56,2,FALSE)&amp;"_"&amp;E519&amp;RIGHT(B519,4)</f>
        <v>WA_King0080</v>
      </c>
    </row>
    <row r="520" spans="1:37" x14ac:dyDescent="0.25">
      <c r="A520" t="s">
        <v>216</v>
      </c>
      <c r="B520">
        <v>530530029</v>
      </c>
      <c r="C520" t="s">
        <v>37</v>
      </c>
      <c r="D520" t="s">
        <v>49</v>
      </c>
      <c r="E520" t="s">
        <v>202</v>
      </c>
      <c r="F520">
        <v>47.186399999999999</v>
      </c>
      <c r="G520">
        <v>-122.4517</v>
      </c>
      <c r="H520">
        <v>191040</v>
      </c>
      <c r="I520">
        <v>42.5</v>
      </c>
      <c r="J520">
        <v>39.700000000000003</v>
      </c>
      <c r="K520">
        <v>0.5</v>
      </c>
      <c r="L520">
        <v>0.8942599</v>
      </c>
      <c r="M520">
        <v>3.5464981</v>
      </c>
      <c r="N520">
        <v>0.92101880000000003</v>
      </c>
      <c r="O520">
        <v>32.789218900000002</v>
      </c>
      <c r="P520">
        <v>1.7137226999999999</v>
      </c>
      <c r="Q520">
        <v>1.0615075</v>
      </c>
      <c r="R520">
        <v>0.54181310000000005</v>
      </c>
      <c r="S520">
        <v>0.53195990000000004</v>
      </c>
      <c r="T520">
        <v>0.5</v>
      </c>
      <c r="U520">
        <v>0.82703389999999999</v>
      </c>
      <c r="V520">
        <v>3.3987376999999999</v>
      </c>
      <c r="W520">
        <v>0.87483949999999999</v>
      </c>
      <c r="X520">
        <v>30.402542100000002</v>
      </c>
      <c r="Y520">
        <v>1.6317811</v>
      </c>
      <c r="Z520">
        <v>1.0002812000000001</v>
      </c>
      <c r="AA520">
        <v>0.51444449999999997</v>
      </c>
      <c r="AB520">
        <v>0.56099069999999995</v>
      </c>
      <c r="AC520">
        <v>0.92479999999999996</v>
      </c>
      <c r="AD520">
        <v>0.95830000000000004</v>
      </c>
      <c r="AE520">
        <v>0.94989999999999997</v>
      </c>
      <c r="AF520">
        <v>0.92720000000000002</v>
      </c>
      <c r="AG520">
        <v>0.95220000000000005</v>
      </c>
      <c r="AH520">
        <v>0.94230000000000003</v>
      </c>
      <c r="AI520">
        <v>0.94950000000000001</v>
      </c>
      <c r="AJ520">
        <v>1.0546</v>
      </c>
      <c r="AK520" t="str">
        <f>VLOOKUP(D520,Ref!$C$2:$D$56,2,FALSE)&amp;"_"&amp;E520&amp;RIGHT(B520,4)</f>
        <v>WA_Pierce0029</v>
      </c>
    </row>
    <row r="521" spans="1:37" x14ac:dyDescent="0.25">
      <c r="A521" t="s">
        <v>216</v>
      </c>
      <c r="B521">
        <v>530610020</v>
      </c>
      <c r="C521" t="s">
        <v>37</v>
      </c>
      <c r="D521" t="s">
        <v>49</v>
      </c>
      <c r="E521" t="s">
        <v>203</v>
      </c>
      <c r="F521">
        <v>48.246899999999997</v>
      </c>
      <c r="G521">
        <v>-121.6031</v>
      </c>
      <c r="H521">
        <v>199047</v>
      </c>
      <c r="I521">
        <v>32.1</v>
      </c>
      <c r="J521">
        <v>24.2</v>
      </c>
      <c r="K521">
        <v>0.5</v>
      </c>
      <c r="L521">
        <v>0.874614</v>
      </c>
      <c r="M521">
        <v>3.1546500000000002</v>
      </c>
      <c r="N521">
        <v>0.4440694</v>
      </c>
      <c r="O521">
        <v>25.346666299999999</v>
      </c>
      <c r="P521">
        <v>1.0029291</v>
      </c>
      <c r="Q521">
        <v>0.31127830000000001</v>
      </c>
      <c r="R521">
        <v>0.3338025</v>
      </c>
      <c r="S521">
        <v>0.21532570000000001</v>
      </c>
      <c r="T521">
        <v>0.5</v>
      </c>
      <c r="U521">
        <v>0.67354440000000004</v>
      </c>
      <c r="V521">
        <v>2.5308253999999999</v>
      </c>
      <c r="W521">
        <v>0.32138060000000002</v>
      </c>
      <c r="X521">
        <v>18.9940052</v>
      </c>
      <c r="Y521">
        <v>0.79778649999999995</v>
      </c>
      <c r="Z521">
        <v>8.9846800000000004E-2</v>
      </c>
      <c r="AA521">
        <v>0.27966459999999999</v>
      </c>
      <c r="AB521">
        <v>0.110292</v>
      </c>
      <c r="AC521">
        <v>0.77010000000000001</v>
      </c>
      <c r="AD521">
        <v>0.80230000000000001</v>
      </c>
      <c r="AE521">
        <v>0.72370000000000001</v>
      </c>
      <c r="AF521">
        <v>0.74939999999999996</v>
      </c>
      <c r="AG521">
        <v>0.79549999999999998</v>
      </c>
      <c r="AH521">
        <v>0.28860000000000002</v>
      </c>
      <c r="AI521">
        <v>0.83779999999999999</v>
      </c>
      <c r="AJ521">
        <v>0.51219999999999999</v>
      </c>
      <c r="AK521" t="str">
        <f>VLOOKUP(D521,Ref!$C$2:$D$56,2,FALSE)&amp;"_"&amp;E521&amp;RIGHT(B521,4)</f>
        <v>WA_Snohomish0020</v>
      </c>
    </row>
    <row r="522" spans="1:37" x14ac:dyDescent="0.25">
      <c r="A522" t="s">
        <v>216</v>
      </c>
      <c r="B522">
        <v>530611007</v>
      </c>
      <c r="C522" t="s">
        <v>37</v>
      </c>
      <c r="D522" t="s">
        <v>49</v>
      </c>
      <c r="E522" t="s">
        <v>203</v>
      </c>
      <c r="F522">
        <v>48.054315000000003</v>
      </c>
      <c r="G522">
        <v>-122.17152900000001</v>
      </c>
      <c r="H522">
        <v>199043</v>
      </c>
      <c r="I522">
        <v>31.7</v>
      </c>
      <c r="J522">
        <v>29.6</v>
      </c>
      <c r="K522">
        <v>0.5</v>
      </c>
      <c r="L522">
        <v>0.65090720000000002</v>
      </c>
      <c r="M522">
        <v>3.5743765999999999</v>
      </c>
      <c r="N522">
        <v>0.51237200000000005</v>
      </c>
      <c r="O522">
        <v>24.3485947</v>
      </c>
      <c r="P522">
        <v>1.3610213</v>
      </c>
      <c r="Q522">
        <v>7.9882700000000001E-2</v>
      </c>
      <c r="R522">
        <v>0.4970253</v>
      </c>
      <c r="S522">
        <v>0.17581949999999999</v>
      </c>
      <c r="T522">
        <v>0.5</v>
      </c>
      <c r="U522">
        <v>0.67013880000000003</v>
      </c>
      <c r="V522">
        <v>3.8669245000000001</v>
      </c>
      <c r="W522">
        <v>0.27571299999999999</v>
      </c>
      <c r="X522">
        <v>23.041656499999998</v>
      </c>
      <c r="Y522">
        <v>0.55609589999999998</v>
      </c>
      <c r="Z522">
        <v>0.27405560000000001</v>
      </c>
      <c r="AA522">
        <v>0.19553989999999999</v>
      </c>
      <c r="AB522">
        <v>0.26812720000000001</v>
      </c>
      <c r="AC522">
        <v>1.0295000000000001</v>
      </c>
      <c r="AD522">
        <v>1.0818000000000001</v>
      </c>
      <c r="AE522">
        <v>0.53810000000000002</v>
      </c>
      <c r="AF522">
        <v>0.94630000000000003</v>
      </c>
      <c r="AG522">
        <v>0.40860000000000002</v>
      </c>
      <c r="AH522">
        <v>3.4306999999999999</v>
      </c>
      <c r="AI522">
        <v>0.39340000000000003</v>
      </c>
      <c r="AJ522">
        <v>1.5249999999999999</v>
      </c>
      <c r="AK522" t="str">
        <f>VLOOKUP(D522,Ref!$C$2:$D$56,2,FALSE)&amp;"_"&amp;E522&amp;RIGHT(B522,4)</f>
        <v>WA_Snohomish1007</v>
      </c>
    </row>
    <row r="523" spans="1:37" x14ac:dyDescent="0.25">
      <c r="A523" t="s">
        <v>216</v>
      </c>
      <c r="B523">
        <v>530630016</v>
      </c>
      <c r="C523" t="s">
        <v>37</v>
      </c>
      <c r="D523" t="s">
        <v>49</v>
      </c>
      <c r="E523" t="s">
        <v>204</v>
      </c>
      <c r="F523">
        <v>47.660742999999997</v>
      </c>
      <c r="G523">
        <v>-117.358121</v>
      </c>
      <c r="H523">
        <v>188072</v>
      </c>
      <c r="I523">
        <v>29.8</v>
      </c>
      <c r="J523">
        <v>16.899999999999999</v>
      </c>
      <c r="K523">
        <v>0.5</v>
      </c>
      <c r="L523">
        <v>3.0020311</v>
      </c>
      <c r="M523">
        <v>2.3207385999999999</v>
      </c>
      <c r="N523">
        <v>0.76329000000000002</v>
      </c>
      <c r="O523">
        <v>20.053947399999998</v>
      </c>
      <c r="P523">
        <v>1.105478</v>
      </c>
      <c r="Q523">
        <v>1.4475944999999999</v>
      </c>
      <c r="R523">
        <v>0.51103730000000003</v>
      </c>
      <c r="S523">
        <v>0.12921659999999999</v>
      </c>
      <c r="T523">
        <v>0.5</v>
      </c>
      <c r="U523">
        <v>2.5081060000000002</v>
      </c>
      <c r="V523">
        <v>1.2565934999999999</v>
      </c>
      <c r="W523">
        <v>0.6836738</v>
      </c>
      <c r="X523">
        <v>9.0756721000000002</v>
      </c>
      <c r="Y523">
        <v>0.81733029999999995</v>
      </c>
      <c r="Z523">
        <v>1.4695441</v>
      </c>
      <c r="AA523">
        <v>0.45712469999999999</v>
      </c>
      <c r="AB523">
        <v>0.15695029999999999</v>
      </c>
      <c r="AC523">
        <v>0.83550000000000002</v>
      </c>
      <c r="AD523">
        <v>0.54149999999999998</v>
      </c>
      <c r="AE523">
        <v>0.89570000000000005</v>
      </c>
      <c r="AF523">
        <v>0.4526</v>
      </c>
      <c r="AG523">
        <v>0.73929999999999996</v>
      </c>
      <c r="AH523">
        <v>1.0152000000000001</v>
      </c>
      <c r="AI523">
        <v>0.89449999999999996</v>
      </c>
      <c r="AJ523">
        <v>1.2145999999999999</v>
      </c>
      <c r="AK523" t="str">
        <f>VLOOKUP(D523,Ref!$C$2:$D$56,2,FALSE)&amp;"_"&amp;E523&amp;RIGHT(B523,4)</f>
        <v>WA_Spokane0016</v>
      </c>
    </row>
    <row r="524" spans="1:37" x14ac:dyDescent="0.25">
      <c r="A524" t="s">
        <v>216</v>
      </c>
      <c r="B524">
        <v>530770009</v>
      </c>
      <c r="C524" t="s">
        <v>37</v>
      </c>
      <c r="D524" t="s">
        <v>49</v>
      </c>
      <c r="E524" t="s">
        <v>205</v>
      </c>
      <c r="F524">
        <v>46.596780000000003</v>
      </c>
      <c r="G524">
        <v>-120.512215</v>
      </c>
      <c r="H524">
        <v>183050</v>
      </c>
      <c r="I524">
        <v>37.200000000000003</v>
      </c>
      <c r="J524">
        <v>28.9</v>
      </c>
      <c r="K524">
        <v>0.5</v>
      </c>
      <c r="L524">
        <v>0.84948290000000004</v>
      </c>
      <c r="M524">
        <v>3.2134626000000002</v>
      </c>
      <c r="N524">
        <v>1.9893942</v>
      </c>
      <c r="O524">
        <v>22.6368771</v>
      </c>
      <c r="P524">
        <v>1.0539973</v>
      </c>
      <c r="Q524">
        <v>5.5391607</v>
      </c>
      <c r="R524">
        <v>1.1084943</v>
      </c>
      <c r="S524">
        <v>0.32579320000000001</v>
      </c>
      <c r="T524">
        <v>0.5</v>
      </c>
      <c r="U524">
        <v>0.69213329999999995</v>
      </c>
      <c r="V524">
        <v>2.5276288999999998</v>
      </c>
      <c r="W524">
        <v>1.6158612999999999</v>
      </c>
      <c r="X524">
        <v>17.086189300000001</v>
      </c>
      <c r="Y524">
        <v>0.85966019999999999</v>
      </c>
      <c r="Z524">
        <v>4.4969505999999999</v>
      </c>
      <c r="AA524">
        <v>0.90054820000000002</v>
      </c>
      <c r="AB524">
        <v>0.27269199999999999</v>
      </c>
      <c r="AC524">
        <v>0.81479999999999997</v>
      </c>
      <c r="AD524">
        <v>0.78659999999999997</v>
      </c>
      <c r="AE524">
        <v>0.81220000000000003</v>
      </c>
      <c r="AF524">
        <v>0.75480000000000003</v>
      </c>
      <c r="AG524">
        <v>0.81559999999999999</v>
      </c>
      <c r="AH524">
        <v>0.81179999999999997</v>
      </c>
      <c r="AI524">
        <v>0.81240000000000001</v>
      </c>
      <c r="AJ524">
        <v>0.83699999999999997</v>
      </c>
      <c r="AK524" t="str">
        <f>VLOOKUP(D524,Ref!$C$2:$D$56,2,FALSE)&amp;"_"&amp;E524&amp;RIGHT(B524,4)</f>
        <v>WA_Yakima0009</v>
      </c>
    </row>
    <row r="525" spans="1:37" x14ac:dyDescent="0.25">
      <c r="A525" t="s">
        <v>216</v>
      </c>
      <c r="B525">
        <v>551091002</v>
      </c>
      <c r="C525" t="s">
        <v>37</v>
      </c>
      <c r="D525" t="s">
        <v>206</v>
      </c>
      <c r="E525" t="s">
        <v>207</v>
      </c>
      <c r="F525">
        <v>45.124443999999997</v>
      </c>
      <c r="G525">
        <v>-92.662499999999994</v>
      </c>
      <c r="H525">
        <v>151225</v>
      </c>
      <c r="I525">
        <v>27.3</v>
      </c>
      <c r="J525">
        <v>26.8</v>
      </c>
      <c r="K525">
        <v>0.5</v>
      </c>
      <c r="L525">
        <v>0.80454349999999997</v>
      </c>
      <c r="M525">
        <v>1.0907735000000001</v>
      </c>
      <c r="N525">
        <v>3.3515136000000001</v>
      </c>
      <c r="O525">
        <v>8.6409272999999995</v>
      </c>
      <c r="P525">
        <v>4.6598673000000002</v>
      </c>
      <c r="Q525">
        <v>5.9460416</v>
      </c>
      <c r="R525">
        <v>2.1363902000000001</v>
      </c>
      <c r="S525">
        <v>0.2255007</v>
      </c>
      <c r="T525">
        <v>0.5</v>
      </c>
      <c r="U525">
        <v>0.70892189999999999</v>
      </c>
      <c r="V525">
        <v>0.95760889999999999</v>
      </c>
      <c r="W525">
        <v>3.3455522000000002</v>
      </c>
      <c r="X525">
        <v>8.4407568000000008</v>
      </c>
      <c r="Y525">
        <v>4.4883141999999996</v>
      </c>
      <c r="Z525">
        <v>6.1046757999999999</v>
      </c>
      <c r="AA525">
        <v>2.1350411999999999</v>
      </c>
      <c r="AB525">
        <v>0.21369350000000001</v>
      </c>
      <c r="AC525">
        <v>0.88109999999999999</v>
      </c>
      <c r="AD525">
        <v>0.87790000000000001</v>
      </c>
      <c r="AE525">
        <v>0.99819999999999998</v>
      </c>
      <c r="AF525">
        <v>0.9768</v>
      </c>
      <c r="AG525">
        <v>0.96319999999999995</v>
      </c>
      <c r="AH525">
        <v>1.0266999999999999</v>
      </c>
      <c r="AI525">
        <v>0.99939999999999996</v>
      </c>
      <c r="AJ525">
        <v>0.9476</v>
      </c>
      <c r="AK525" t="str">
        <f>VLOOKUP(D525,Ref!$C$2:$D$56,2,FALSE)&amp;"_"&amp;E525&amp;RIGHT(B525,4)</f>
        <v>WI_St. Croix1002</v>
      </c>
    </row>
    <row r="526" spans="1:37" x14ac:dyDescent="0.25">
      <c r="A526" t="s">
        <v>216</v>
      </c>
      <c r="B526">
        <v>560050892</v>
      </c>
      <c r="C526" t="s">
        <v>37</v>
      </c>
      <c r="D526" t="s">
        <v>208</v>
      </c>
      <c r="E526" t="s">
        <v>209</v>
      </c>
      <c r="F526">
        <v>44.097073999999999</v>
      </c>
      <c r="G526">
        <v>-105.343164</v>
      </c>
      <c r="H526">
        <v>143143</v>
      </c>
      <c r="I526">
        <v>14.3</v>
      </c>
      <c r="J526">
        <v>11.4</v>
      </c>
      <c r="K526">
        <v>0.5</v>
      </c>
      <c r="L526">
        <v>1.7185220000000001</v>
      </c>
      <c r="M526">
        <v>0.45813510000000002</v>
      </c>
      <c r="N526">
        <v>0.2470135</v>
      </c>
      <c r="O526">
        <v>10.4720631</v>
      </c>
      <c r="P526">
        <v>0.68504330000000002</v>
      </c>
      <c r="Q526">
        <v>0</v>
      </c>
      <c r="R526">
        <v>0.25241960000000002</v>
      </c>
      <c r="S526">
        <v>1.3689999999999999E-4</v>
      </c>
      <c r="T526">
        <v>0.5</v>
      </c>
      <c r="U526">
        <v>1.4597051999999999</v>
      </c>
      <c r="V526">
        <v>0.29188009999999998</v>
      </c>
      <c r="W526">
        <v>0.50670059999999995</v>
      </c>
      <c r="X526">
        <v>6.8354730999999997</v>
      </c>
      <c r="Y526">
        <v>1.0592542</v>
      </c>
      <c r="Z526">
        <v>0.42606699999999997</v>
      </c>
      <c r="AA526">
        <v>0.35444389999999998</v>
      </c>
      <c r="AB526">
        <v>9.0699999999999996E-5</v>
      </c>
      <c r="AC526">
        <v>0.84940000000000004</v>
      </c>
      <c r="AD526">
        <v>0.6371</v>
      </c>
      <c r="AE526">
        <v>2.0512999999999999</v>
      </c>
      <c r="AF526">
        <v>0.65269999999999995</v>
      </c>
      <c r="AG526">
        <v>1.5463</v>
      </c>
      <c r="AH526">
        <v>-9</v>
      </c>
      <c r="AI526">
        <v>1.4041999999999999</v>
      </c>
      <c r="AJ526">
        <v>0.66269999999999996</v>
      </c>
      <c r="AK526" t="str">
        <f>VLOOKUP(D526,Ref!$C$2:$D$56,2,FALSE)&amp;"_"&amp;E526&amp;RIGHT(B526,4)</f>
        <v>WY_Campbell0892</v>
      </c>
    </row>
    <row r="527" spans="1:37" x14ac:dyDescent="0.25">
      <c r="A527" t="s">
        <v>216</v>
      </c>
      <c r="B527">
        <v>560090819</v>
      </c>
      <c r="C527" t="s">
        <v>37</v>
      </c>
      <c r="D527" t="s">
        <v>208</v>
      </c>
      <c r="E527" t="s">
        <v>210</v>
      </c>
      <c r="F527">
        <v>43.426620999999997</v>
      </c>
      <c r="G527">
        <v>-105.386453</v>
      </c>
      <c r="H527">
        <v>137142</v>
      </c>
      <c r="I527">
        <v>9.6999999999999993</v>
      </c>
      <c r="J527">
        <v>8.9</v>
      </c>
      <c r="K527">
        <v>0.5</v>
      </c>
      <c r="L527">
        <v>1.5755781</v>
      </c>
      <c r="M527">
        <v>0.42581279999999999</v>
      </c>
      <c r="N527">
        <v>0.34706189999999998</v>
      </c>
      <c r="O527">
        <v>5.5923758000000001</v>
      </c>
      <c r="P527">
        <v>0.94978209999999996</v>
      </c>
      <c r="Q527">
        <v>1.05513E-2</v>
      </c>
      <c r="R527">
        <v>0.34788730000000001</v>
      </c>
      <c r="S527">
        <v>9.5089999999999997E-4</v>
      </c>
      <c r="T527">
        <v>0.5</v>
      </c>
      <c r="U527">
        <v>1.6679324</v>
      </c>
      <c r="V527">
        <v>0.26329380000000002</v>
      </c>
      <c r="W527">
        <v>0.84102189999999999</v>
      </c>
      <c r="X527">
        <v>2.5986853000000001</v>
      </c>
      <c r="Y527">
        <v>1.6116311999999999</v>
      </c>
      <c r="Z527">
        <v>0.87168000000000001</v>
      </c>
      <c r="AA527">
        <v>0.54680930000000005</v>
      </c>
      <c r="AB527">
        <v>1.9978000000000001E-3</v>
      </c>
      <c r="AC527">
        <v>1.0586</v>
      </c>
      <c r="AD527">
        <v>0.61829999999999996</v>
      </c>
      <c r="AE527">
        <v>2.4232999999999998</v>
      </c>
      <c r="AF527">
        <v>0.4647</v>
      </c>
      <c r="AG527">
        <v>1.6968000000000001</v>
      </c>
      <c r="AH527">
        <v>82.613200000000006</v>
      </c>
      <c r="AI527">
        <v>1.5718000000000001</v>
      </c>
      <c r="AJ527">
        <v>2.1009000000000002</v>
      </c>
      <c r="AK527" t="str">
        <f>VLOOKUP(D527,Ref!$C$2:$D$56,2,FALSE)&amp;"_"&amp;E527&amp;RIGHT(B527,4)</f>
        <v>WY_Converse0819</v>
      </c>
    </row>
    <row r="528" spans="1:37" x14ac:dyDescent="0.25">
      <c r="A528" t="s">
        <v>216</v>
      </c>
      <c r="B528">
        <v>560131003</v>
      </c>
      <c r="C528" t="s">
        <v>37</v>
      </c>
      <c r="D528" t="s">
        <v>208</v>
      </c>
      <c r="E528" t="s">
        <v>211</v>
      </c>
      <c r="F528">
        <v>42.841048999999998</v>
      </c>
      <c r="G528">
        <v>-108.736277</v>
      </c>
      <c r="H528">
        <v>134119</v>
      </c>
      <c r="I528">
        <v>27.3</v>
      </c>
      <c r="J528">
        <v>25.1</v>
      </c>
      <c r="K528">
        <v>0.5</v>
      </c>
      <c r="L528">
        <v>1.0923145999999999</v>
      </c>
      <c r="M528">
        <v>0.38595679999999999</v>
      </c>
      <c r="N528">
        <v>0.82683030000000002</v>
      </c>
      <c r="O528">
        <v>21.4889984</v>
      </c>
      <c r="P528">
        <v>0.98105260000000005</v>
      </c>
      <c r="Q528">
        <v>1.6306385999999999</v>
      </c>
      <c r="R528">
        <v>0.40218229999999999</v>
      </c>
      <c r="S528">
        <v>8.0914700000000006E-2</v>
      </c>
      <c r="T528">
        <v>0.5</v>
      </c>
      <c r="U528">
        <v>1.1568296</v>
      </c>
      <c r="V528">
        <v>0.26467639999999998</v>
      </c>
      <c r="W528">
        <v>0.78254460000000003</v>
      </c>
      <c r="X528">
        <v>19.550518</v>
      </c>
      <c r="Y528">
        <v>0.89623039999999998</v>
      </c>
      <c r="Z528">
        <v>1.5806146999999999</v>
      </c>
      <c r="AA528">
        <v>0.3807566</v>
      </c>
      <c r="AB528">
        <v>7.4849399999999996E-2</v>
      </c>
      <c r="AC528">
        <v>1.0590999999999999</v>
      </c>
      <c r="AD528">
        <v>0.68579999999999997</v>
      </c>
      <c r="AE528">
        <v>0.94640000000000002</v>
      </c>
      <c r="AF528">
        <v>0.90980000000000005</v>
      </c>
      <c r="AG528">
        <v>0.91349999999999998</v>
      </c>
      <c r="AH528">
        <v>0.96930000000000005</v>
      </c>
      <c r="AI528">
        <v>0.94669999999999999</v>
      </c>
      <c r="AJ528">
        <v>0.92500000000000004</v>
      </c>
      <c r="AK528" t="str">
        <f>VLOOKUP(D528,Ref!$C$2:$D$56,2,FALSE)&amp;"_"&amp;E528&amp;RIGHT(B528,4)</f>
        <v>WY_Fremont1003</v>
      </c>
    </row>
    <row r="529" spans="1:37" x14ac:dyDescent="0.25">
      <c r="A529" t="s">
        <v>216</v>
      </c>
      <c r="B529">
        <v>560210001</v>
      </c>
      <c r="C529" t="s">
        <v>37</v>
      </c>
      <c r="D529" t="s">
        <v>208</v>
      </c>
      <c r="E529" t="s">
        <v>212</v>
      </c>
      <c r="F529">
        <v>41.139975999999997</v>
      </c>
      <c r="G529">
        <v>-104.817802</v>
      </c>
      <c r="H529">
        <v>115144</v>
      </c>
      <c r="I529">
        <v>9.8000000000000007</v>
      </c>
      <c r="J529">
        <v>9.4</v>
      </c>
      <c r="K529">
        <v>0.5</v>
      </c>
      <c r="L529">
        <v>2.033201</v>
      </c>
      <c r="M529">
        <v>0.54222930000000003</v>
      </c>
      <c r="N529">
        <v>0.60121709999999995</v>
      </c>
      <c r="O529">
        <v>3.9597780999999999</v>
      </c>
      <c r="P529">
        <v>1.1582094000000001</v>
      </c>
      <c r="Q529">
        <v>0.59191629999999995</v>
      </c>
      <c r="R529">
        <v>0.43247210000000003</v>
      </c>
      <c r="S529">
        <v>2.5421599999999999E-2</v>
      </c>
      <c r="T529">
        <v>0.5</v>
      </c>
      <c r="U529">
        <v>1.5878611</v>
      </c>
      <c r="V529">
        <v>0.44475949999999997</v>
      </c>
      <c r="W529">
        <v>0.96846319999999997</v>
      </c>
      <c r="X529">
        <v>2.3579636000000002</v>
      </c>
      <c r="Y529">
        <v>1.1556367000000001</v>
      </c>
      <c r="Z529">
        <v>1.8558072999999999</v>
      </c>
      <c r="AA529">
        <v>0.55195620000000001</v>
      </c>
      <c r="AB529">
        <v>1.7528200000000001E-2</v>
      </c>
      <c r="AC529">
        <v>0.78100000000000003</v>
      </c>
      <c r="AD529">
        <v>0.82020000000000004</v>
      </c>
      <c r="AE529">
        <v>1.6108</v>
      </c>
      <c r="AF529">
        <v>0.59550000000000003</v>
      </c>
      <c r="AG529">
        <v>0.99780000000000002</v>
      </c>
      <c r="AH529">
        <v>3.1353</v>
      </c>
      <c r="AI529">
        <v>1.2763</v>
      </c>
      <c r="AJ529">
        <v>0.6895</v>
      </c>
      <c r="AK529" t="str">
        <f>VLOOKUP(D529,Ref!$C$2:$D$56,2,FALSE)&amp;"_"&amp;E529&amp;RIGHT(B529,4)</f>
        <v>WY_Laramie0001</v>
      </c>
    </row>
    <row r="530" spans="1:37" x14ac:dyDescent="0.25">
      <c r="A530" t="s">
        <v>216</v>
      </c>
      <c r="B530">
        <v>560330002</v>
      </c>
      <c r="C530" t="s">
        <v>37</v>
      </c>
      <c r="D530" t="s">
        <v>208</v>
      </c>
      <c r="E530" t="s">
        <v>213</v>
      </c>
      <c r="F530">
        <v>44.815142000000002</v>
      </c>
      <c r="G530">
        <v>-106.955933</v>
      </c>
      <c r="H530">
        <v>151133</v>
      </c>
      <c r="I530">
        <v>24.2</v>
      </c>
      <c r="J530">
        <v>15.6</v>
      </c>
      <c r="K530">
        <v>0.5</v>
      </c>
      <c r="L530">
        <v>1.5826720999999999</v>
      </c>
      <c r="M530">
        <v>0.47757820000000001</v>
      </c>
      <c r="N530">
        <v>0.53955010000000003</v>
      </c>
      <c r="O530">
        <v>19.0311108</v>
      </c>
      <c r="P530">
        <v>1.3285764</v>
      </c>
      <c r="Q530">
        <v>0.2346713</v>
      </c>
      <c r="R530">
        <v>0.46056589999999997</v>
      </c>
      <c r="S530">
        <v>0.13416359999999999</v>
      </c>
      <c r="T530">
        <v>0.5</v>
      </c>
      <c r="U530">
        <v>1.3874924</v>
      </c>
      <c r="V530">
        <v>0.21576619999999999</v>
      </c>
      <c r="W530">
        <v>0.4967569</v>
      </c>
      <c r="X530">
        <v>11.0431223</v>
      </c>
      <c r="Y530">
        <v>1.2073532</v>
      </c>
      <c r="Z530">
        <v>0.23942759999999999</v>
      </c>
      <c r="AA530">
        <v>0.41527799999999998</v>
      </c>
      <c r="AB530">
        <v>0.1637835</v>
      </c>
      <c r="AC530">
        <v>0.87670000000000003</v>
      </c>
      <c r="AD530">
        <v>0.45179999999999998</v>
      </c>
      <c r="AE530">
        <v>0.92069999999999996</v>
      </c>
      <c r="AF530">
        <v>0.58030000000000004</v>
      </c>
      <c r="AG530">
        <v>0.90880000000000005</v>
      </c>
      <c r="AH530">
        <v>1.0203</v>
      </c>
      <c r="AI530">
        <v>0.90169999999999995</v>
      </c>
      <c r="AJ530">
        <v>1.2208000000000001</v>
      </c>
      <c r="AK530" t="str">
        <f>VLOOKUP(D530,Ref!$C$2:$D$56,2,FALSE)&amp;"_"&amp;E530&amp;RIGHT(B530,4)</f>
        <v>WY_Sheridan0002</v>
      </c>
    </row>
    <row r="531" spans="1:37" x14ac:dyDescent="0.25">
      <c r="A531" t="s">
        <v>216</v>
      </c>
      <c r="B531">
        <v>560330003</v>
      </c>
      <c r="C531" t="s">
        <v>37</v>
      </c>
      <c r="D531" t="s">
        <v>208</v>
      </c>
      <c r="E531" t="s">
        <v>213</v>
      </c>
      <c r="F531">
        <v>44.805494000000003</v>
      </c>
      <c r="G531">
        <v>-106.976243</v>
      </c>
      <c r="H531">
        <v>150133</v>
      </c>
      <c r="I531">
        <v>15.1</v>
      </c>
      <c r="J531">
        <v>10.199999999999999</v>
      </c>
      <c r="K531">
        <v>0.5</v>
      </c>
      <c r="L531">
        <v>1.1061196</v>
      </c>
      <c r="M531">
        <v>0.47604099999999999</v>
      </c>
      <c r="N531">
        <v>0.27822000000000002</v>
      </c>
      <c r="O531">
        <v>11.7037163</v>
      </c>
      <c r="P531">
        <v>0.73683679999999996</v>
      </c>
      <c r="Q531">
        <v>5.2771400000000003E-2</v>
      </c>
      <c r="R531">
        <v>0.2653681</v>
      </c>
      <c r="S531">
        <v>3.64832E-2</v>
      </c>
      <c r="T531">
        <v>0.5</v>
      </c>
      <c r="U531">
        <v>1.1923261000000001</v>
      </c>
      <c r="V531">
        <v>0.17488139999999999</v>
      </c>
      <c r="W531">
        <v>0.31381550000000002</v>
      </c>
      <c r="X531">
        <v>6.7737255000000003</v>
      </c>
      <c r="Y531">
        <v>0.82543330000000004</v>
      </c>
      <c r="Z531">
        <v>6.5321000000000004E-2</v>
      </c>
      <c r="AA531">
        <v>0.29525669999999998</v>
      </c>
      <c r="AB531">
        <v>0.10364810000000001</v>
      </c>
      <c r="AC531">
        <v>1.0779000000000001</v>
      </c>
      <c r="AD531">
        <v>0.3674</v>
      </c>
      <c r="AE531">
        <v>1.1278999999999999</v>
      </c>
      <c r="AF531">
        <v>0.57879999999999998</v>
      </c>
      <c r="AG531">
        <v>1.1202000000000001</v>
      </c>
      <c r="AH531">
        <v>1.2378</v>
      </c>
      <c r="AI531">
        <v>1.1126</v>
      </c>
      <c r="AJ531">
        <v>2.8410000000000002</v>
      </c>
      <c r="AK531" t="str">
        <f>VLOOKUP(D531,Ref!$C$2:$D$56,2,FALSE)&amp;"_"&amp;E531&amp;RIGHT(B531,4)</f>
        <v>WY_Sheridan0003</v>
      </c>
    </row>
    <row r="532" spans="1:37" x14ac:dyDescent="0.25">
      <c r="A532" t="s">
        <v>216</v>
      </c>
      <c r="B532">
        <v>560370007</v>
      </c>
      <c r="C532" t="s">
        <v>37</v>
      </c>
      <c r="D532" t="s">
        <v>208</v>
      </c>
      <c r="E532" t="s">
        <v>214</v>
      </c>
      <c r="F532">
        <v>41.591613000000002</v>
      </c>
      <c r="G532">
        <v>-109.22072199999999</v>
      </c>
      <c r="H532">
        <v>123114</v>
      </c>
      <c r="I532">
        <v>14.5</v>
      </c>
      <c r="J532">
        <v>13.9</v>
      </c>
      <c r="K532">
        <v>0.5</v>
      </c>
      <c r="L532">
        <v>2.942555</v>
      </c>
      <c r="M532">
        <v>0.47372819999999999</v>
      </c>
      <c r="N532">
        <v>0.43790269999999998</v>
      </c>
      <c r="O532">
        <v>8.4400530000000007</v>
      </c>
      <c r="P532">
        <v>1.2210742999999999</v>
      </c>
      <c r="Q532">
        <v>3.2683999999999998E-2</v>
      </c>
      <c r="R532">
        <v>0.4402278</v>
      </c>
      <c r="S532">
        <v>4.5108299999999997E-2</v>
      </c>
      <c r="T532">
        <v>0.5</v>
      </c>
      <c r="U532">
        <v>1.8657577999999999</v>
      </c>
      <c r="V532">
        <v>0.46389930000000001</v>
      </c>
      <c r="W532">
        <v>1.2596699</v>
      </c>
      <c r="X532">
        <v>4.7888403000000004</v>
      </c>
      <c r="Y532">
        <v>1.0058501</v>
      </c>
      <c r="Z532">
        <v>3.0811529000000002</v>
      </c>
      <c r="AA532">
        <v>0.80248699999999995</v>
      </c>
      <c r="AB532">
        <v>0.16849690000000001</v>
      </c>
      <c r="AC532">
        <v>0.6341</v>
      </c>
      <c r="AD532">
        <v>0.97929999999999995</v>
      </c>
      <c r="AE532">
        <v>2.8765999999999998</v>
      </c>
      <c r="AF532">
        <v>0.56740000000000002</v>
      </c>
      <c r="AG532">
        <v>0.82369999999999999</v>
      </c>
      <c r="AH532">
        <v>94.271000000000001</v>
      </c>
      <c r="AI532">
        <v>1.8229</v>
      </c>
      <c r="AJ532">
        <v>3.7353999999999998</v>
      </c>
      <c r="AK532" t="str">
        <f>VLOOKUP(D532,Ref!$C$2:$D$56,2,FALSE)&amp;"_"&amp;E532&amp;RIGHT(B532,4)</f>
        <v>WY_Sweetwater0007</v>
      </c>
    </row>
    <row r="533" spans="1:37" x14ac:dyDescent="0.25">
      <c r="A533" t="s">
        <v>216</v>
      </c>
      <c r="B533">
        <v>560391006</v>
      </c>
      <c r="C533" t="s">
        <v>37</v>
      </c>
      <c r="D533" t="s">
        <v>208</v>
      </c>
      <c r="E533" t="s">
        <v>215</v>
      </c>
      <c r="F533">
        <v>43.478079999999999</v>
      </c>
      <c r="G533">
        <v>-110.76118</v>
      </c>
      <c r="H533">
        <v>142107</v>
      </c>
      <c r="I533">
        <v>11</v>
      </c>
      <c r="J533">
        <v>9.3000000000000007</v>
      </c>
      <c r="K533">
        <v>0.5</v>
      </c>
      <c r="L533">
        <v>1.1064522000000001</v>
      </c>
      <c r="M533">
        <v>0.33785599999999999</v>
      </c>
      <c r="N533">
        <v>0.36967030000000001</v>
      </c>
      <c r="O533">
        <v>7.3066912000000004</v>
      </c>
      <c r="P533">
        <v>0.69588709999999998</v>
      </c>
      <c r="Q533">
        <v>0.43272149999999998</v>
      </c>
      <c r="R533">
        <v>0.25729920000000001</v>
      </c>
      <c r="S533">
        <v>2.67557E-2</v>
      </c>
      <c r="T533">
        <v>0.5</v>
      </c>
      <c r="U533">
        <v>0.86877700000000002</v>
      </c>
      <c r="V533">
        <v>0.154499</v>
      </c>
      <c r="W533">
        <v>0.49011139999999997</v>
      </c>
      <c r="X533">
        <v>5.4923387000000004</v>
      </c>
      <c r="Y533">
        <v>0.68203119999999995</v>
      </c>
      <c r="Z533">
        <v>0.86799349999999997</v>
      </c>
      <c r="AA533">
        <v>0.24631030000000001</v>
      </c>
      <c r="AB533">
        <v>4.2235000000000002E-2</v>
      </c>
      <c r="AC533">
        <v>0.78520000000000001</v>
      </c>
      <c r="AD533">
        <v>0.45729999999999998</v>
      </c>
      <c r="AE533">
        <v>1.3258000000000001</v>
      </c>
      <c r="AF533">
        <v>0.75170000000000003</v>
      </c>
      <c r="AG533">
        <v>0.98009999999999997</v>
      </c>
      <c r="AH533">
        <v>2.0059</v>
      </c>
      <c r="AI533">
        <v>0.95730000000000004</v>
      </c>
      <c r="AJ533">
        <v>1.5785</v>
      </c>
      <c r="AK533" t="str">
        <f>VLOOKUP(D533,Ref!$C$2:$D$56,2,FALSE)&amp;"_"&amp;E533&amp;RIGHT(B533,4)</f>
        <v>WY_Teton1006</v>
      </c>
    </row>
    <row r="534" spans="1:37" x14ac:dyDescent="0.25">
      <c r="A534" t="s">
        <v>217</v>
      </c>
      <c r="B534">
        <v>40031005</v>
      </c>
      <c r="C534" t="s">
        <v>37</v>
      </c>
      <c r="D534" t="s">
        <v>38</v>
      </c>
      <c r="E534" t="s">
        <v>39</v>
      </c>
      <c r="F534">
        <v>31.3492</v>
      </c>
      <c r="G534">
        <v>-109.539683</v>
      </c>
      <c r="H534">
        <v>29099</v>
      </c>
      <c r="I534">
        <v>12.9</v>
      </c>
      <c r="J534">
        <v>12.9</v>
      </c>
      <c r="K534">
        <v>0.5</v>
      </c>
      <c r="L534">
        <v>9.5696249000000009</v>
      </c>
      <c r="M534">
        <v>0.29192630000000003</v>
      </c>
      <c r="N534">
        <v>0.28854030000000003</v>
      </c>
      <c r="O534">
        <v>1.1263989999999999</v>
      </c>
      <c r="P534">
        <v>0.82534580000000002</v>
      </c>
      <c r="Q534">
        <v>0</v>
      </c>
      <c r="R534">
        <v>0.30209439999999999</v>
      </c>
      <c r="S534">
        <v>6.27355E-2</v>
      </c>
      <c r="T534">
        <v>0.5</v>
      </c>
      <c r="U534">
        <v>9.5673636999999996</v>
      </c>
      <c r="V534">
        <v>0.29164030000000002</v>
      </c>
      <c r="W534">
        <v>0.28806850000000001</v>
      </c>
      <c r="X534">
        <v>1.1258382</v>
      </c>
      <c r="Y534">
        <v>0.82403859999999995</v>
      </c>
      <c r="Z534">
        <v>0</v>
      </c>
      <c r="AA534">
        <v>0.30161840000000001</v>
      </c>
      <c r="AB534">
        <v>6.27355E-2</v>
      </c>
      <c r="AC534">
        <v>0.99980000000000002</v>
      </c>
      <c r="AD534">
        <v>0.999</v>
      </c>
      <c r="AE534">
        <v>0.99839999999999995</v>
      </c>
      <c r="AF534">
        <v>0.99950000000000006</v>
      </c>
      <c r="AG534">
        <v>0.99839999999999995</v>
      </c>
      <c r="AH534">
        <v>-9</v>
      </c>
      <c r="AI534">
        <v>0.99839999999999995</v>
      </c>
      <c r="AJ534">
        <v>1</v>
      </c>
      <c r="AK534" t="str">
        <f>VLOOKUP(D534,Ref!$C$2:$D$56,2,FALSE)&amp;"_"&amp;E534&amp;RIGHT(B534,4)</f>
        <v>AZ_Cochise1005</v>
      </c>
    </row>
    <row r="535" spans="1:37" x14ac:dyDescent="0.25">
      <c r="A535" t="s">
        <v>217</v>
      </c>
      <c r="B535">
        <v>40051008</v>
      </c>
      <c r="C535" t="s">
        <v>37</v>
      </c>
      <c r="D535" t="s">
        <v>38</v>
      </c>
      <c r="E535" t="s">
        <v>40</v>
      </c>
      <c r="F535">
        <v>35.206111</v>
      </c>
      <c r="G535">
        <v>-111.652777</v>
      </c>
      <c r="H535">
        <v>67088</v>
      </c>
      <c r="I535">
        <v>16.600000000000001</v>
      </c>
      <c r="J535">
        <v>16.600000000000001</v>
      </c>
      <c r="K535">
        <v>0.5</v>
      </c>
      <c r="L535">
        <v>4.9901466000000001</v>
      </c>
      <c r="M535">
        <v>0.55754550000000003</v>
      </c>
      <c r="N535">
        <v>0.23870759999999999</v>
      </c>
      <c r="O535">
        <v>9.4196053000000006</v>
      </c>
      <c r="P535">
        <v>0.71079270000000006</v>
      </c>
      <c r="Q535">
        <v>1.2597999999999999E-3</v>
      </c>
      <c r="R535">
        <v>0.24078649999999999</v>
      </c>
      <c r="S535">
        <v>7.8220000000000008E-3</v>
      </c>
      <c r="T535">
        <v>0.5</v>
      </c>
      <c r="U535">
        <v>4.9885305999999998</v>
      </c>
      <c r="V535">
        <v>0.55747340000000001</v>
      </c>
      <c r="W535">
        <v>0.2370187</v>
      </c>
      <c r="X535">
        <v>9.4181995000000001</v>
      </c>
      <c r="Y535">
        <v>0.70545630000000004</v>
      </c>
      <c r="Z535">
        <v>1.2527E-3</v>
      </c>
      <c r="AA535">
        <v>0.23905570000000001</v>
      </c>
      <c r="AB535">
        <v>7.8220000000000008E-3</v>
      </c>
      <c r="AC535">
        <v>0.99970000000000003</v>
      </c>
      <c r="AD535">
        <v>0.99990000000000001</v>
      </c>
      <c r="AE535">
        <v>0.9929</v>
      </c>
      <c r="AF535">
        <v>0.99990000000000001</v>
      </c>
      <c r="AG535">
        <v>0.99250000000000005</v>
      </c>
      <c r="AH535">
        <v>0.99439999999999995</v>
      </c>
      <c r="AI535">
        <v>0.99280000000000002</v>
      </c>
      <c r="AJ535">
        <v>1</v>
      </c>
      <c r="AK535" t="str">
        <f>VLOOKUP(D535,Ref!$C$2:$D$56,2,FALSE)&amp;"_"&amp;E535&amp;RIGHT(B535,4)</f>
        <v>AZ_Coconino1008</v>
      </c>
    </row>
    <row r="536" spans="1:37" x14ac:dyDescent="0.25">
      <c r="A536" t="s">
        <v>217</v>
      </c>
      <c r="B536">
        <v>40130019</v>
      </c>
      <c r="C536" t="s">
        <v>37</v>
      </c>
      <c r="D536" t="s">
        <v>38</v>
      </c>
      <c r="E536" t="s">
        <v>41</v>
      </c>
      <c r="F536">
        <v>33.483849999999997</v>
      </c>
      <c r="G536">
        <v>-112.14257000000001</v>
      </c>
      <c r="H536">
        <v>52082</v>
      </c>
      <c r="I536">
        <v>26.3</v>
      </c>
      <c r="J536">
        <v>26.2</v>
      </c>
      <c r="K536">
        <v>0.5</v>
      </c>
      <c r="L536">
        <v>2.1084931</v>
      </c>
      <c r="M536">
        <v>1.9387629</v>
      </c>
      <c r="N536">
        <v>0.65753349999999999</v>
      </c>
      <c r="O536">
        <v>18.436298399999998</v>
      </c>
      <c r="P536">
        <v>1.4571597999999999</v>
      </c>
      <c r="Q536">
        <v>0.62656009999999995</v>
      </c>
      <c r="R536">
        <v>0.48709910000000001</v>
      </c>
      <c r="S536">
        <v>8.8092500000000004E-2</v>
      </c>
      <c r="T536">
        <v>0.5</v>
      </c>
      <c r="U536">
        <v>2.1078882000000001</v>
      </c>
      <c r="V536">
        <v>1.9385474</v>
      </c>
      <c r="W536">
        <v>0.65472779999999997</v>
      </c>
      <c r="X536">
        <v>18.4338017</v>
      </c>
      <c r="Y536">
        <v>1.4484513000000001</v>
      </c>
      <c r="Z536">
        <v>0.62624679999999999</v>
      </c>
      <c r="AA536">
        <v>0.4843422</v>
      </c>
      <c r="AB536">
        <v>8.8092500000000004E-2</v>
      </c>
      <c r="AC536">
        <v>0.99970000000000003</v>
      </c>
      <c r="AD536">
        <v>0.99990000000000001</v>
      </c>
      <c r="AE536">
        <v>0.99570000000000003</v>
      </c>
      <c r="AF536">
        <v>0.99990000000000001</v>
      </c>
      <c r="AG536">
        <v>0.99399999999999999</v>
      </c>
      <c r="AH536">
        <v>0.99950000000000006</v>
      </c>
      <c r="AI536">
        <v>0.99429999999999996</v>
      </c>
      <c r="AJ536">
        <v>1</v>
      </c>
      <c r="AK536" t="str">
        <f>VLOOKUP(D536,Ref!$C$2:$D$56,2,FALSE)&amp;"_"&amp;E536&amp;RIGHT(B536,4)</f>
        <v>AZ_Maricopa0019</v>
      </c>
    </row>
    <row r="537" spans="1:37" x14ac:dyDescent="0.25">
      <c r="A537" t="s">
        <v>217</v>
      </c>
      <c r="B537">
        <v>40131003</v>
      </c>
      <c r="C537" t="s">
        <v>37</v>
      </c>
      <c r="D537" t="s">
        <v>38</v>
      </c>
      <c r="E537" t="s">
        <v>41</v>
      </c>
      <c r="F537">
        <v>33.410449999999997</v>
      </c>
      <c r="G537">
        <v>-111.86507</v>
      </c>
      <c r="H537">
        <v>51084</v>
      </c>
      <c r="I537">
        <v>16.2</v>
      </c>
      <c r="J537">
        <v>16.2</v>
      </c>
      <c r="K537">
        <v>0.5</v>
      </c>
      <c r="L537">
        <v>3.3794794000000001</v>
      </c>
      <c r="M537">
        <v>0.73667649999999996</v>
      </c>
      <c r="N537">
        <v>0.42760399999999998</v>
      </c>
      <c r="O537">
        <v>9.5276604000000003</v>
      </c>
      <c r="P537">
        <v>1.1290944999999999</v>
      </c>
      <c r="Q537">
        <v>0.1545695</v>
      </c>
      <c r="R537">
        <v>0.38795220000000002</v>
      </c>
      <c r="S537">
        <v>2.3630000000000002E-2</v>
      </c>
      <c r="T537">
        <v>0.5</v>
      </c>
      <c r="U537">
        <v>3.3790007000000002</v>
      </c>
      <c r="V537">
        <v>0.73656860000000002</v>
      </c>
      <c r="W537">
        <v>0.4265273</v>
      </c>
      <c r="X537">
        <v>9.5262937999999995</v>
      </c>
      <c r="Y537">
        <v>1.1258125000000001</v>
      </c>
      <c r="Z537">
        <v>0.15448709999999999</v>
      </c>
      <c r="AA537">
        <v>0.38686739999999997</v>
      </c>
      <c r="AB537">
        <v>2.3630000000000002E-2</v>
      </c>
      <c r="AC537">
        <v>0.99990000000000001</v>
      </c>
      <c r="AD537">
        <v>0.99990000000000001</v>
      </c>
      <c r="AE537">
        <v>0.99750000000000005</v>
      </c>
      <c r="AF537">
        <v>0.99990000000000001</v>
      </c>
      <c r="AG537">
        <v>0.99709999999999999</v>
      </c>
      <c r="AH537">
        <v>0.99950000000000006</v>
      </c>
      <c r="AI537">
        <v>0.99719999999999998</v>
      </c>
      <c r="AJ537">
        <v>1</v>
      </c>
      <c r="AK537" t="str">
        <f>VLOOKUP(D537,Ref!$C$2:$D$56,2,FALSE)&amp;"_"&amp;E537&amp;RIGHT(B537,4)</f>
        <v>AZ_Maricopa1003</v>
      </c>
    </row>
    <row r="538" spans="1:37" x14ac:dyDescent="0.25">
      <c r="A538" t="s">
        <v>217</v>
      </c>
      <c r="B538">
        <v>40134003</v>
      </c>
      <c r="C538" t="s">
        <v>37</v>
      </c>
      <c r="D538" t="s">
        <v>38</v>
      </c>
      <c r="E538" t="s">
        <v>41</v>
      </c>
      <c r="F538">
        <v>33.40316</v>
      </c>
      <c r="G538">
        <v>-112.07532999999999</v>
      </c>
      <c r="H538">
        <v>51082</v>
      </c>
      <c r="I538">
        <v>27.5</v>
      </c>
      <c r="J538">
        <v>27.5</v>
      </c>
      <c r="K538">
        <v>0.5</v>
      </c>
      <c r="L538">
        <v>0.89832970000000001</v>
      </c>
      <c r="M538">
        <v>2.5114584</v>
      </c>
      <c r="N538">
        <v>0.48089680000000001</v>
      </c>
      <c r="O538">
        <v>21.446546600000001</v>
      </c>
      <c r="P538">
        <v>0.74906879999999998</v>
      </c>
      <c r="Q538">
        <v>0.70151589999999997</v>
      </c>
      <c r="R538">
        <v>0.2379347</v>
      </c>
      <c r="S538">
        <v>6.3137899999999997E-2</v>
      </c>
      <c r="T538">
        <v>0.5</v>
      </c>
      <c r="U538">
        <v>0.89823989999999998</v>
      </c>
      <c r="V538">
        <v>2.5112071</v>
      </c>
      <c r="W538">
        <v>0.48035329999999998</v>
      </c>
      <c r="X538">
        <v>21.444402700000001</v>
      </c>
      <c r="Y538">
        <v>0.74787760000000003</v>
      </c>
      <c r="Z538">
        <v>0.70115910000000004</v>
      </c>
      <c r="AA538">
        <v>0.2376124</v>
      </c>
      <c r="AB538">
        <v>6.3137899999999997E-2</v>
      </c>
      <c r="AC538">
        <v>0.99990000000000001</v>
      </c>
      <c r="AD538">
        <v>0.99990000000000001</v>
      </c>
      <c r="AE538">
        <v>0.99890000000000001</v>
      </c>
      <c r="AF538">
        <v>0.99990000000000001</v>
      </c>
      <c r="AG538">
        <v>0.99839999999999995</v>
      </c>
      <c r="AH538">
        <v>0.99950000000000006</v>
      </c>
      <c r="AI538">
        <v>0.99860000000000004</v>
      </c>
      <c r="AJ538">
        <v>1</v>
      </c>
      <c r="AK538" t="str">
        <f>VLOOKUP(D538,Ref!$C$2:$D$56,2,FALSE)&amp;"_"&amp;E538&amp;RIGHT(B538,4)</f>
        <v>AZ_Maricopa4003</v>
      </c>
    </row>
    <row r="539" spans="1:37" x14ac:dyDescent="0.25">
      <c r="A539" t="s">
        <v>217</v>
      </c>
      <c r="B539">
        <v>40137020</v>
      </c>
      <c r="C539" t="s">
        <v>37</v>
      </c>
      <c r="D539" t="s">
        <v>38</v>
      </c>
      <c r="E539" t="s">
        <v>41</v>
      </c>
      <c r="F539">
        <v>33.488242</v>
      </c>
      <c r="G539">
        <v>-111.855654</v>
      </c>
      <c r="H539">
        <v>52084</v>
      </c>
      <c r="I539">
        <v>12.9</v>
      </c>
      <c r="J539">
        <v>12.9</v>
      </c>
      <c r="K539">
        <v>0.5</v>
      </c>
      <c r="L539">
        <v>4.2952328</v>
      </c>
      <c r="M539">
        <v>0.91221560000000002</v>
      </c>
      <c r="N539">
        <v>0.4083677</v>
      </c>
      <c r="O539">
        <v>5.3311957999999997</v>
      </c>
      <c r="P539">
        <v>0.71846259999999995</v>
      </c>
      <c r="Q539">
        <v>0.47911769999999998</v>
      </c>
      <c r="R539">
        <v>0.27078479999999999</v>
      </c>
      <c r="S539">
        <v>5.1289300000000003E-2</v>
      </c>
      <c r="T539">
        <v>0.5</v>
      </c>
      <c r="U539">
        <v>4.2948031000000002</v>
      </c>
      <c r="V539">
        <v>0.91206180000000003</v>
      </c>
      <c r="W539">
        <v>0.4079913</v>
      </c>
      <c r="X539">
        <v>5.3306627000000004</v>
      </c>
      <c r="Y539">
        <v>0.71760740000000001</v>
      </c>
      <c r="Z539">
        <v>0.47892600000000002</v>
      </c>
      <c r="AA539">
        <v>0.2705555</v>
      </c>
      <c r="AB539">
        <v>5.1289300000000003E-2</v>
      </c>
      <c r="AC539">
        <v>0.99990000000000001</v>
      </c>
      <c r="AD539">
        <v>0.99980000000000002</v>
      </c>
      <c r="AE539">
        <v>0.99909999999999999</v>
      </c>
      <c r="AF539">
        <v>0.99990000000000001</v>
      </c>
      <c r="AG539">
        <v>0.99880000000000002</v>
      </c>
      <c r="AH539">
        <v>0.99960000000000004</v>
      </c>
      <c r="AI539">
        <v>0.99919999999999998</v>
      </c>
      <c r="AJ539">
        <v>1</v>
      </c>
      <c r="AK539" t="str">
        <f>VLOOKUP(D539,Ref!$C$2:$D$56,2,FALSE)&amp;"_"&amp;E539&amp;RIGHT(B539,4)</f>
        <v>AZ_Maricopa7020</v>
      </c>
    </row>
    <row r="540" spans="1:37" x14ac:dyDescent="0.25">
      <c r="A540" t="s">
        <v>217</v>
      </c>
      <c r="B540">
        <v>40139997</v>
      </c>
      <c r="C540" t="s">
        <v>37</v>
      </c>
      <c r="D540" t="s">
        <v>38</v>
      </c>
      <c r="E540" t="s">
        <v>41</v>
      </c>
      <c r="F540">
        <v>33.503833</v>
      </c>
      <c r="G540">
        <v>-112.095767</v>
      </c>
      <c r="H540">
        <v>52082</v>
      </c>
      <c r="I540">
        <v>20.9</v>
      </c>
      <c r="J540">
        <v>20.9</v>
      </c>
      <c r="K540">
        <v>0.5</v>
      </c>
      <c r="L540">
        <v>1.2648884</v>
      </c>
      <c r="M540">
        <v>2.7905605000000002</v>
      </c>
      <c r="N540">
        <v>0.59607529999999997</v>
      </c>
      <c r="O540">
        <v>13.564683</v>
      </c>
      <c r="P540">
        <v>0.75487490000000002</v>
      </c>
      <c r="Q540">
        <v>1.1054959</v>
      </c>
      <c r="R540">
        <v>0.29019489999999998</v>
      </c>
      <c r="S540">
        <v>0.1221155</v>
      </c>
      <c r="T540">
        <v>0.5</v>
      </c>
      <c r="U540">
        <v>1.2647619000000001</v>
      </c>
      <c r="V540">
        <v>2.7902814999999999</v>
      </c>
      <c r="W540">
        <v>0.59553849999999997</v>
      </c>
      <c r="X540">
        <v>13.5633268</v>
      </c>
      <c r="Y540">
        <v>0.75384620000000002</v>
      </c>
      <c r="Z540">
        <v>1.1049431999999999</v>
      </c>
      <c r="AA540">
        <v>0.28992620000000002</v>
      </c>
      <c r="AB540">
        <v>0.1221155</v>
      </c>
      <c r="AC540">
        <v>0.99990000000000001</v>
      </c>
      <c r="AD540">
        <v>0.99990000000000001</v>
      </c>
      <c r="AE540">
        <v>0.99909999999999999</v>
      </c>
      <c r="AF540">
        <v>0.99990000000000001</v>
      </c>
      <c r="AG540">
        <v>0.99860000000000004</v>
      </c>
      <c r="AH540">
        <v>0.99950000000000006</v>
      </c>
      <c r="AI540">
        <v>0.99909999999999999</v>
      </c>
      <c r="AJ540">
        <v>1</v>
      </c>
      <c r="AK540" t="str">
        <f>VLOOKUP(D540,Ref!$C$2:$D$56,2,FALSE)&amp;"_"&amp;E540&amp;RIGHT(B540,4)</f>
        <v>AZ_Maricopa9997</v>
      </c>
    </row>
    <row r="541" spans="1:37" x14ac:dyDescent="0.25">
      <c r="A541" t="s">
        <v>217</v>
      </c>
      <c r="B541">
        <v>40190011</v>
      </c>
      <c r="C541" t="s">
        <v>37</v>
      </c>
      <c r="D541" t="s">
        <v>38</v>
      </c>
      <c r="E541" t="s">
        <v>42</v>
      </c>
      <c r="F541">
        <v>32.32255</v>
      </c>
      <c r="G541">
        <v>-111.0377</v>
      </c>
      <c r="H541">
        <v>40089</v>
      </c>
      <c r="I541">
        <v>11.6</v>
      </c>
      <c r="J541">
        <v>11.6</v>
      </c>
      <c r="K541">
        <v>0.5</v>
      </c>
      <c r="L541">
        <v>2.5269534999999999</v>
      </c>
      <c r="M541">
        <v>0.90420210000000001</v>
      </c>
      <c r="N541">
        <v>0.23466229999999999</v>
      </c>
      <c r="O541">
        <v>6.6044787999999999</v>
      </c>
      <c r="P541">
        <v>0.63747690000000001</v>
      </c>
      <c r="Q541">
        <v>8.4699999999999999E-4</v>
      </c>
      <c r="R541">
        <v>0.2315876</v>
      </c>
      <c r="S541">
        <v>4.8680599999999997E-2</v>
      </c>
      <c r="T541">
        <v>0.5</v>
      </c>
      <c r="U541">
        <v>2.4383078</v>
      </c>
      <c r="V541">
        <v>0.97709979999999996</v>
      </c>
      <c r="W541">
        <v>0.26063700000000001</v>
      </c>
      <c r="X541">
        <v>6.5047097000000003</v>
      </c>
      <c r="Y541">
        <v>0.64521819999999996</v>
      </c>
      <c r="Z541">
        <v>7.9612500000000003E-2</v>
      </c>
      <c r="AA541">
        <v>0.23226430000000001</v>
      </c>
      <c r="AB541">
        <v>4.60956E-2</v>
      </c>
      <c r="AC541">
        <v>0.96489999999999998</v>
      </c>
      <c r="AD541">
        <v>1.0806</v>
      </c>
      <c r="AE541">
        <v>1.1107</v>
      </c>
      <c r="AF541">
        <v>0.9849</v>
      </c>
      <c r="AG541">
        <v>1.0121</v>
      </c>
      <c r="AH541">
        <v>93.993600000000001</v>
      </c>
      <c r="AI541">
        <v>1.0028999999999999</v>
      </c>
      <c r="AJ541">
        <v>0.94689999999999996</v>
      </c>
      <c r="AK541" t="str">
        <f>VLOOKUP(D541,Ref!$C$2:$D$56,2,FALSE)&amp;"_"&amp;E541&amp;RIGHT(B541,4)</f>
        <v>AZ_Pima0011</v>
      </c>
    </row>
    <row r="542" spans="1:37" x14ac:dyDescent="0.25">
      <c r="A542" t="s">
        <v>217</v>
      </c>
      <c r="B542">
        <v>40191028</v>
      </c>
      <c r="C542" t="s">
        <v>37</v>
      </c>
      <c r="D542" t="s">
        <v>38</v>
      </c>
      <c r="E542" t="s">
        <v>42</v>
      </c>
      <c r="F542">
        <v>32.29515</v>
      </c>
      <c r="G542">
        <v>-110.9823</v>
      </c>
      <c r="H542">
        <v>40089</v>
      </c>
      <c r="I542">
        <v>11.8</v>
      </c>
      <c r="J542">
        <v>11.8</v>
      </c>
      <c r="K542">
        <v>0.5</v>
      </c>
      <c r="L542">
        <v>2.3605149000000001</v>
      </c>
      <c r="M542">
        <v>1.0699955000000001</v>
      </c>
      <c r="N542">
        <v>0.66372949999999997</v>
      </c>
      <c r="O542">
        <v>4.6069864999999997</v>
      </c>
      <c r="P542">
        <v>1.6783655</v>
      </c>
      <c r="Q542">
        <v>0.32166850000000002</v>
      </c>
      <c r="R542">
        <v>0.60066629999999999</v>
      </c>
      <c r="S542">
        <v>5.3628299999999997E-2</v>
      </c>
      <c r="T542">
        <v>0.5</v>
      </c>
      <c r="U542">
        <v>2.3600042000000001</v>
      </c>
      <c r="V542">
        <v>1.0697627000000001</v>
      </c>
      <c r="W542">
        <v>0.66137100000000004</v>
      </c>
      <c r="X542">
        <v>4.6061344000000002</v>
      </c>
      <c r="Y542">
        <v>1.6716086999999999</v>
      </c>
      <c r="Z542">
        <v>0.32131470000000001</v>
      </c>
      <c r="AA542">
        <v>0.59827960000000002</v>
      </c>
      <c r="AB542">
        <v>5.3628299999999997E-2</v>
      </c>
      <c r="AC542">
        <v>0.99980000000000002</v>
      </c>
      <c r="AD542">
        <v>0.99980000000000002</v>
      </c>
      <c r="AE542">
        <v>0.99639999999999995</v>
      </c>
      <c r="AF542">
        <v>0.99980000000000002</v>
      </c>
      <c r="AG542">
        <v>0.996</v>
      </c>
      <c r="AH542">
        <v>0.99890000000000001</v>
      </c>
      <c r="AI542">
        <v>0.996</v>
      </c>
      <c r="AJ542">
        <v>1</v>
      </c>
      <c r="AK542" t="str">
        <f>VLOOKUP(D542,Ref!$C$2:$D$56,2,FALSE)&amp;"_"&amp;E542&amp;RIGHT(B542,4)</f>
        <v>AZ_Pima1028</v>
      </c>
    </row>
    <row r="543" spans="1:37" x14ac:dyDescent="0.25">
      <c r="A543" t="s">
        <v>217</v>
      </c>
      <c r="B543">
        <v>40210001</v>
      </c>
      <c r="C543" t="s">
        <v>37</v>
      </c>
      <c r="D543" t="s">
        <v>38</v>
      </c>
      <c r="E543" t="s">
        <v>43</v>
      </c>
      <c r="F543">
        <v>32.877583000000001</v>
      </c>
      <c r="G543">
        <v>-111.752222</v>
      </c>
      <c r="H543">
        <v>46084</v>
      </c>
      <c r="I543">
        <v>20.2</v>
      </c>
      <c r="J543">
        <v>20.2</v>
      </c>
      <c r="K543">
        <v>0.5</v>
      </c>
      <c r="L543">
        <v>3.1422424000000002</v>
      </c>
      <c r="M543">
        <v>0.74717619999999996</v>
      </c>
      <c r="N543">
        <v>0.70096769999999997</v>
      </c>
      <c r="O543">
        <v>12.572807299999999</v>
      </c>
      <c r="P543">
        <v>1.2508649999999999</v>
      </c>
      <c r="Q543">
        <v>0.81606129999999999</v>
      </c>
      <c r="R543">
        <v>0.44847429999999999</v>
      </c>
      <c r="S543">
        <v>6.5850000000000006E-2</v>
      </c>
      <c r="T543">
        <v>0.5</v>
      </c>
      <c r="U543">
        <v>3.1419283999999998</v>
      </c>
      <c r="V543">
        <v>0.74702860000000004</v>
      </c>
      <c r="W543">
        <v>0.69994630000000002</v>
      </c>
      <c r="X543">
        <v>12.5707083</v>
      </c>
      <c r="Y543">
        <v>1.2485039</v>
      </c>
      <c r="Z543">
        <v>0.81557170000000001</v>
      </c>
      <c r="AA543">
        <v>0.4478454</v>
      </c>
      <c r="AB543">
        <v>6.5850000000000006E-2</v>
      </c>
      <c r="AC543">
        <v>0.99990000000000001</v>
      </c>
      <c r="AD543">
        <v>0.99980000000000002</v>
      </c>
      <c r="AE543">
        <v>0.99850000000000005</v>
      </c>
      <c r="AF543">
        <v>0.99980000000000002</v>
      </c>
      <c r="AG543">
        <v>0.99809999999999999</v>
      </c>
      <c r="AH543">
        <v>0.99939999999999996</v>
      </c>
      <c r="AI543">
        <v>0.99860000000000004</v>
      </c>
      <c r="AJ543">
        <v>1</v>
      </c>
      <c r="AK543" t="str">
        <f>VLOOKUP(D543,Ref!$C$2:$D$56,2,FALSE)&amp;"_"&amp;E543&amp;RIGHT(B543,4)</f>
        <v>AZ_Pinal0001</v>
      </c>
    </row>
    <row r="544" spans="1:37" x14ac:dyDescent="0.25">
      <c r="A544" t="s">
        <v>217</v>
      </c>
      <c r="B544">
        <v>40213002</v>
      </c>
      <c r="C544" t="s">
        <v>37</v>
      </c>
      <c r="D544" t="s">
        <v>38</v>
      </c>
      <c r="E544" t="s">
        <v>43</v>
      </c>
      <c r="F544">
        <v>33.421194</v>
      </c>
      <c r="G544">
        <v>-111.50322199999999</v>
      </c>
      <c r="H544">
        <v>51087</v>
      </c>
      <c r="I544">
        <v>13.3</v>
      </c>
      <c r="J544">
        <v>13.3</v>
      </c>
      <c r="K544">
        <v>0.5</v>
      </c>
      <c r="L544">
        <v>4.5252929000000002</v>
      </c>
      <c r="M544">
        <v>0.19068189999999999</v>
      </c>
      <c r="N544">
        <v>0.52394680000000005</v>
      </c>
      <c r="O544">
        <v>5.6428890000000003</v>
      </c>
      <c r="P544">
        <v>1.4486682</v>
      </c>
      <c r="Q544">
        <v>0</v>
      </c>
      <c r="R544">
        <v>0.51303149999999997</v>
      </c>
      <c r="S544">
        <v>3.3268300000000001E-2</v>
      </c>
      <c r="T544">
        <v>0.5</v>
      </c>
      <c r="U544">
        <v>4.5247760000000001</v>
      </c>
      <c r="V544">
        <v>0.19059139999999999</v>
      </c>
      <c r="W544">
        <v>0.52326079999999997</v>
      </c>
      <c r="X544">
        <v>5.6417608000000001</v>
      </c>
      <c r="Y544">
        <v>1.4466254999999999</v>
      </c>
      <c r="Z544">
        <v>0</v>
      </c>
      <c r="AA544">
        <v>0.51232650000000002</v>
      </c>
      <c r="AB544">
        <v>3.3268300000000001E-2</v>
      </c>
      <c r="AC544">
        <v>0.99990000000000001</v>
      </c>
      <c r="AD544">
        <v>0.99950000000000006</v>
      </c>
      <c r="AE544">
        <v>0.99870000000000003</v>
      </c>
      <c r="AF544">
        <v>0.99980000000000002</v>
      </c>
      <c r="AG544">
        <v>0.99860000000000004</v>
      </c>
      <c r="AH544">
        <v>-9</v>
      </c>
      <c r="AI544">
        <v>0.99860000000000004</v>
      </c>
      <c r="AJ544">
        <v>1</v>
      </c>
      <c r="AK544" t="str">
        <f>VLOOKUP(D544,Ref!$C$2:$D$56,2,FALSE)&amp;"_"&amp;E544&amp;RIGHT(B544,4)</f>
        <v>AZ_Pinal3002</v>
      </c>
    </row>
    <row r="545" spans="1:37" x14ac:dyDescent="0.25">
      <c r="A545" t="s">
        <v>217</v>
      </c>
      <c r="B545">
        <v>40213013</v>
      </c>
      <c r="C545" t="s">
        <v>37</v>
      </c>
      <c r="D545" t="s">
        <v>38</v>
      </c>
      <c r="E545" t="s">
        <v>43</v>
      </c>
      <c r="F545">
        <v>33.010530000000003</v>
      </c>
      <c r="G545">
        <v>-111.97205</v>
      </c>
      <c r="H545">
        <v>48083</v>
      </c>
      <c r="I545">
        <v>39.299999999999997</v>
      </c>
      <c r="J545">
        <v>39.299999999999997</v>
      </c>
      <c r="K545">
        <v>0.5</v>
      </c>
      <c r="L545">
        <v>3.6375427</v>
      </c>
      <c r="M545">
        <v>0.67159740000000001</v>
      </c>
      <c r="N545">
        <v>0.7362611</v>
      </c>
      <c r="O545">
        <v>31.057777399999999</v>
      </c>
      <c r="P545">
        <v>1.8525665</v>
      </c>
      <c r="Q545">
        <v>0.15780359999999999</v>
      </c>
      <c r="R545">
        <v>0.67296370000000005</v>
      </c>
      <c r="S545">
        <v>3.5705800000000003E-2</v>
      </c>
      <c r="T545">
        <v>0.5</v>
      </c>
      <c r="U545">
        <v>3.6371788999999999</v>
      </c>
      <c r="V545">
        <v>0.67129950000000005</v>
      </c>
      <c r="W545">
        <v>0.73483229999999999</v>
      </c>
      <c r="X545">
        <v>31.048933000000002</v>
      </c>
      <c r="Y545">
        <v>1.8488081999999999</v>
      </c>
      <c r="Z545">
        <v>0.15770890000000001</v>
      </c>
      <c r="AA545">
        <v>0.67164970000000002</v>
      </c>
      <c r="AB545">
        <v>3.5705800000000003E-2</v>
      </c>
      <c r="AC545">
        <v>0.99990000000000001</v>
      </c>
      <c r="AD545">
        <v>0.99960000000000004</v>
      </c>
      <c r="AE545">
        <v>0.99809999999999999</v>
      </c>
      <c r="AF545">
        <v>0.99970000000000003</v>
      </c>
      <c r="AG545">
        <v>0.998</v>
      </c>
      <c r="AH545">
        <v>0.99939999999999996</v>
      </c>
      <c r="AI545">
        <v>0.998</v>
      </c>
      <c r="AJ545">
        <v>1</v>
      </c>
      <c r="AK545" t="str">
        <f>VLOOKUP(D545,Ref!$C$2:$D$56,2,FALSE)&amp;"_"&amp;E545&amp;RIGHT(B545,4)</f>
        <v>AZ_Pinal3013</v>
      </c>
    </row>
    <row r="546" spans="1:37" x14ac:dyDescent="0.25">
      <c r="A546" t="s">
        <v>217</v>
      </c>
      <c r="B546">
        <v>40230004</v>
      </c>
      <c r="C546" t="s">
        <v>37</v>
      </c>
      <c r="D546" t="s">
        <v>38</v>
      </c>
      <c r="E546" t="s">
        <v>44</v>
      </c>
      <c r="F546">
        <v>31.337204</v>
      </c>
      <c r="G546">
        <v>-110.936718</v>
      </c>
      <c r="H546">
        <v>31088</v>
      </c>
      <c r="I546">
        <v>34.5</v>
      </c>
      <c r="J546">
        <v>34.5</v>
      </c>
      <c r="K546">
        <v>0.5</v>
      </c>
      <c r="L546">
        <v>5.2053951999999999</v>
      </c>
      <c r="M546">
        <v>0.27594089999999999</v>
      </c>
      <c r="N546">
        <v>0.36289159999999998</v>
      </c>
      <c r="O546">
        <v>26.875478699999999</v>
      </c>
      <c r="P546">
        <v>0.92292719999999995</v>
      </c>
      <c r="Q546">
        <v>6.9868E-2</v>
      </c>
      <c r="R546">
        <v>0.32649689999999998</v>
      </c>
      <c r="S546">
        <v>1.65568E-2</v>
      </c>
      <c r="T546">
        <v>0.5</v>
      </c>
      <c r="U546">
        <v>5.2016077000000003</v>
      </c>
      <c r="V546">
        <v>0.27583459999999999</v>
      </c>
      <c r="W546">
        <v>0.36047810000000002</v>
      </c>
      <c r="X546">
        <v>26.857219700000002</v>
      </c>
      <c r="Y546">
        <v>0.91785340000000004</v>
      </c>
      <c r="Z546">
        <v>6.8043900000000004E-2</v>
      </c>
      <c r="AA546">
        <v>0.32484030000000003</v>
      </c>
      <c r="AB546">
        <v>1.65568E-2</v>
      </c>
      <c r="AC546">
        <v>0.99929999999999997</v>
      </c>
      <c r="AD546">
        <v>0.99960000000000004</v>
      </c>
      <c r="AE546">
        <v>0.99329999999999996</v>
      </c>
      <c r="AF546">
        <v>0.99929999999999997</v>
      </c>
      <c r="AG546">
        <v>0.99450000000000005</v>
      </c>
      <c r="AH546">
        <v>0.97389999999999999</v>
      </c>
      <c r="AI546">
        <v>0.99490000000000001</v>
      </c>
      <c r="AJ546">
        <v>1</v>
      </c>
      <c r="AK546" t="str">
        <f>VLOOKUP(D546,Ref!$C$2:$D$56,2,FALSE)&amp;"_"&amp;E546&amp;RIGHT(B546,4)</f>
        <v>AZ_Santa Cruz0004</v>
      </c>
    </row>
    <row r="547" spans="1:37" x14ac:dyDescent="0.25">
      <c r="A547" t="s">
        <v>217</v>
      </c>
      <c r="B547">
        <v>40252002</v>
      </c>
      <c r="C547" t="s">
        <v>37</v>
      </c>
      <c r="D547" t="s">
        <v>38</v>
      </c>
      <c r="E547" t="s">
        <v>45</v>
      </c>
      <c r="F547">
        <v>34.594999999999999</v>
      </c>
      <c r="G547">
        <v>-112.331</v>
      </c>
      <c r="H547">
        <v>62082</v>
      </c>
      <c r="I547">
        <v>10.7</v>
      </c>
      <c r="J547">
        <v>10.7</v>
      </c>
      <c r="K547">
        <v>0.5</v>
      </c>
      <c r="L547">
        <v>4.7773700000000003</v>
      </c>
      <c r="M547">
        <v>0.42723909999999998</v>
      </c>
      <c r="N547">
        <v>0.37150290000000002</v>
      </c>
      <c r="O547">
        <v>3.1721854</v>
      </c>
      <c r="P547">
        <v>1.0496422000000001</v>
      </c>
      <c r="Q547">
        <v>5.9973499999999999E-2</v>
      </c>
      <c r="R547">
        <v>0.36229240000000001</v>
      </c>
      <c r="S547">
        <v>4.6460799999999997E-2</v>
      </c>
      <c r="T547">
        <v>0.5</v>
      </c>
      <c r="U547">
        <v>4.7758960999999998</v>
      </c>
      <c r="V547">
        <v>0.42696279999999998</v>
      </c>
      <c r="W547">
        <v>0.3689402</v>
      </c>
      <c r="X547">
        <v>3.1709805000000002</v>
      </c>
      <c r="Y547">
        <v>1.0426873999999999</v>
      </c>
      <c r="Z547">
        <v>5.8791999999999997E-2</v>
      </c>
      <c r="AA547">
        <v>0.35995250000000001</v>
      </c>
      <c r="AB547">
        <v>4.6460799999999997E-2</v>
      </c>
      <c r="AC547">
        <v>0.99970000000000003</v>
      </c>
      <c r="AD547">
        <v>0.99939999999999996</v>
      </c>
      <c r="AE547">
        <v>0.99309999999999998</v>
      </c>
      <c r="AF547">
        <v>0.99960000000000004</v>
      </c>
      <c r="AG547">
        <v>0.99339999999999995</v>
      </c>
      <c r="AH547">
        <v>0.98029999999999995</v>
      </c>
      <c r="AI547">
        <v>0.99350000000000005</v>
      </c>
      <c r="AJ547">
        <v>1</v>
      </c>
      <c r="AK547" t="str">
        <f>VLOOKUP(D547,Ref!$C$2:$D$56,2,FALSE)&amp;"_"&amp;E547&amp;RIGHT(B547,4)</f>
        <v>AZ_Yavapai2002</v>
      </c>
    </row>
    <row r="548" spans="1:37" x14ac:dyDescent="0.25">
      <c r="A548" t="s">
        <v>217</v>
      </c>
      <c r="B548">
        <v>51130002</v>
      </c>
      <c r="C548" t="s">
        <v>37</v>
      </c>
      <c r="D548" t="s">
        <v>46</v>
      </c>
      <c r="E548" t="s">
        <v>47</v>
      </c>
      <c r="F548">
        <v>34.583699000000003</v>
      </c>
      <c r="G548">
        <v>-94.226234000000005</v>
      </c>
      <c r="H548">
        <v>53220</v>
      </c>
      <c r="I548">
        <v>23.3</v>
      </c>
      <c r="J548">
        <v>23.2</v>
      </c>
      <c r="K548">
        <v>0.5</v>
      </c>
      <c r="L548">
        <v>2.0581369</v>
      </c>
      <c r="M548">
        <v>0.48168080000000002</v>
      </c>
      <c r="N548">
        <v>2.0393443000000002</v>
      </c>
      <c r="O548">
        <v>9.4315204999999995</v>
      </c>
      <c r="P548">
        <v>6.7441893000000004</v>
      </c>
      <c r="Q548">
        <v>0</v>
      </c>
      <c r="R548">
        <v>2.0889256</v>
      </c>
      <c r="S548">
        <v>6.4709999999999995E-4</v>
      </c>
      <c r="T548">
        <v>0.5</v>
      </c>
      <c r="U548">
        <v>2.0559094</v>
      </c>
      <c r="V548">
        <v>0.48121809999999998</v>
      </c>
      <c r="W548">
        <v>2.0307186000000002</v>
      </c>
      <c r="X548">
        <v>9.4283427999999994</v>
      </c>
      <c r="Y548">
        <v>6.7157802999999996</v>
      </c>
      <c r="Z548">
        <v>0</v>
      </c>
      <c r="AA548">
        <v>2.0800459</v>
      </c>
      <c r="AB548">
        <v>6.4709999999999995E-4</v>
      </c>
      <c r="AC548">
        <v>0.99890000000000001</v>
      </c>
      <c r="AD548">
        <v>0.999</v>
      </c>
      <c r="AE548">
        <v>0.99580000000000002</v>
      </c>
      <c r="AF548">
        <v>0.99970000000000003</v>
      </c>
      <c r="AG548">
        <v>0.99580000000000002</v>
      </c>
      <c r="AH548">
        <v>-9</v>
      </c>
      <c r="AI548">
        <v>0.99570000000000003</v>
      </c>
      <c r="AJ548">
        <v>1</v>
      </c>
      <c r="AK548" t="str">
        <f>VLOOKUP(D548,Ref!$C$2:$D$56,2,FALSE)&amp;"_"&amp;E548&amp;RIGHT(B548,4)</f>
        <v>AR_Polk0002</v>
      </c>
    </row>
    <row r="549" spans="1:37" x14ac:dyDescent="0.25">
      <c r="A549" t="s">
        <v>217</v>
      </c>
      <c r="B549">
        <v>51310008</v>
      </c>
      <c r="C549" t="s">
        <v>37</v>
      </c>
      <c r="D549" t="s">
        <v>46</v>
      </c>
      <c r="E549" t="s">
        <v>48</v>
      </c>
      <c r="F549">
        <v>35.389671999999997</v>
      </c>
      <c r="G549">
        <v>-94.424288000000004</v>
      </c>
      <c r="H549">
        <v>60218</v>
      </c>
      <c r="I549">
        <v>23.9</v>
      </c>
      <c r="J549">
        <v>23.8</v>
      </c>
      <c r="K549">
        <v>0.5</v>
      </c>
      <c r="L549">
        <v>1.2064264</v>
      </c>
      <c r="M549">
        <v>0.57891519999999996</v>
      </c>
      <c r="N549">
        <v>2.0633750000000002</v>
      </c>
      <c r="O549">
        <v>11.452441200000001</v>
      </c>
      <c r="P549">
        <v>5.4693451</v>
      </c>
      <c r="Q549">
        <v>0.89212170000000002</v>
      </c>
      <c r="R549">
        <v>1.7757400999999999</v>
      </c>
      <c r="S549">
        <v>6.0816000000000004E-3</v>
      </c>
      <c r="T549">
        <v>0.5</v>
      </c>
      <c r="U549">
        <v>1.2054049</v>
      </c>
      <c r="V549">
        <v>0.57879740000000002</v>
      </c>
      <c r="W549">
        <v>2.0342270999999998</v>
      </c>
      <c r="X549">
        <v>11.4475851</v>
      </c>
      <c r="Y549">
        <v>5.4428796999999998</v>
      </c>
      <c r="Z549">
        <v>0.82314290000000001</v>
      </c>
      <c r="AA549">
        <v>1.7696832</v>
      </c>
      <c r="AB549">
        <v>6.0816000000000004E-3</v>
      </c>
      <c r="AC549">
        <v>0.99919999999999998</v>
      </c>
      <c r="AD549">
        <v>0.99980000000000002</v>
      </c>
      <c r="AE549">
        <v>0.9859</v>
      </c>
      <c r="AF549">
        <v>0.99960000000000004</v>
      </c>
      <c r="AG549">
        <v>0.99519999999999997</v>
      </c>
      <c r="AH549">
        <v>0.92269999999999996</v>
      </c>
      <c r="AI549">
        <v>0.99660000000000004</v>
      </c>
      <c r="AJ549">
        <v>1</v>
      </c>
      <c r="AK549" t="str">
        <f>VLOOKUP(D549,Ref!$C$2:$D$56,2,FALSE)&amp;"_"&amp;E549&amp;RIGHT(B549,4)</f>
        <v>AR_Sebastian0008</v>
      </c>
    </row>
    <row r="550" spans="1:37" x14ac:dyDescent="0.25">
      <c r="A550" t="s">
        <v>217</v>
      </c>
      <c r="B550">
        <v>51430005</v>
      </c>
      <c r="C550" t="s">
        <v>37</v>
      </c>
      <c r="D550" t="s">
        <v>46</v>
      </c>
      <c r="E550" t="s">
        <v>49</v>
      </c>
      <c r="F550">
        <v>36.179699999999997</v>
      </c>
      <c r="G550">
        <v>-94.116827000000001</v>
      </c>
      <c r="H550">
        <v>68220</v>
      </c>
      <c r="I550">
        <v>22.1</v>
      </c>
      <c r="J550">
        <v>22</v>
      </c>
      <c r="K550">
        <v>0.5</v>
      </c>
      <c r="L550">
        <v>0.71898019999999996</v>
      </c>
      <c r="M550">
        <v>0.5536375</v>
      </c>
      <c r="N550">
        <v>1.8791111</v>
      </c>
      <c r="O550">
        <v>11.666104300000001</v>
      </c>
      <c r="P550">
        <v>4.0682263000000001</v>
      </c>
      <c r="Q550">
        <v>1.4591113</v>
      </c>
      <c r="R550">
        <v>1.318616</v>
      </c>
      <c r="S550">
        <v>2.8773000000000002E-3</v>
      </c>
      <c r="T550">
        <v>0.5</v>
      </c>
      <c r="U550">
        <v>0.71847689999999997</v>
      </c>
      <c r="V550">
        <v>0.55358209999999997</v>
      </c>
      <c r="W550">
        <v>1.8567020999999999</v>
      </c>
      <c r="X550">
        <v>11.662605299999999</v>
      </c>
      <c r="Y550">
        <v>4.0482921999999997</v>
      </c>
      <c r="Z550">
        <v>1.4064373999999999</v>
      </c>
      <c r="AA550">
        <v>1.3167062</v>
      </c>
      <c r="AB550">
        <v>2.8773000000000002E-3</v>
      </c>
      <c r="AC550">
        <v>0.99929999999999997</v>
      </c>
      <c r="AD550">
        <v>0.99990000000000001</v>
      </c>
      <c r="AE550">
        <v>0.98809999999999998</v>
      </c>
      <c r="AF550">
        <v>0.99970000000000003</v>
      </c>
      <c r="AG550">
        <v>0.99509999999999998</v>
      </c>
      <c r="AH550">
        <v>0.96389999999999998</v>
      </c>
      <c r="AI550">
        <v>0.99860000000000004</v>
      </c>
      <c r="AJ550">
        <v>1</v>
      </c>
      <c r="AK550" t="str">
        <f>VLOOKUP(D550,Ref!$C$2:$D$56,2,FALSE)&amp;"_"&amp;E550&amp;RIGHT(B550,4)</f>
        <v>AR_Washington0005</v>
      </c>
    </row>
    <row r="551" spans="1:37" x14ac:dyDescent="0.25">
      <c r="A551" t="s">
        <v>217</v>
      </c>
      <c r="B551">
        <v>60010007</v>
      </c>
      <c r="C551" t="s">
        <v>37</v>
      </c>
      <c r="D551" t="s">
        <v>50</v>
      </c>
      <c r="E551" t="s">
        <v>51</v>
      </c>
      <c r="F551">
        <v>37.6875</v>
      </c>
      <c r="G551">
        <v>-121.7842</v>
      </c>
      <c r="H551">
        <v>106020</v>
      </c>
      <c r="I551">
        <v>38.5</v>
      </c>
      <c r="J551">
        <v>38.5</v>
      </c>
      <c r="K551">
        <v>0.5</v>
      </c>
      <c r="L551">
        <v>0.92888630000000005</v>
      </c>
      <c r="M551">
        <v>2.5117873999999998</v>
      </c>
      <c r="N551">
        <v>3.6740073999999998</v>
      </c>
      <c r="O551">
        <v>16.461957900000002</v>
      </c>
      <c r="P551">
        <v>1.9711699</v>
      </c>
      <c r="Q551">
        <v>10.161549600000001</v>
      </c>
      <c r="R551">
        <v>2.0312836000000001</v>
      </c>
      <c r="S551">
        <v>0.33713330000000002</v>
      </c>
      <c r="T551">
        <v>0.5</v>
      </c>
      <c r="U551">
        <v>0.92879339999999999</v>
      </c>
      <c r="V551">
        <v>2.5104847000000001</v>
      </c>
      <c r="W551">
        <v>3.6614496999999999</v>
      </c>
      <c r="X551">
        <v>16.458692599999999</v>
      </c>
      <c r="Y551">
        <v>1.9698399</v>
      </c>
      <c r="Z551">
        <v>10.1199102</v>
      </c>
      <c r="AA551">
        <v>2.0234051000000002</v>
      </c>
      <c r="AB551">
        <v>0.33713330000000002</v>
      </c>
      <c r="AC551">
        <v>0.99990000000000001</v>
      </c>
      <c r="AD551">
        <v>0.99950000000000006</v>
      </c>
      <c r="AE551">
        <v>0.99660000000000004</v>
      </c>
      <c r="AF551">
        <v>0.99980000000000002</v>
      </c>
      <c r="AG551">
        <v>0.99929999999999997</v>
      </c>
      <c r="AH551">
        <v>0.99590000000000001</v>
      </c>
      <c r="AI551">
        <v>0.99609999999999999</v>
      </c>
      <c r="AJ551">
        <v>1</v>
      </c>
      <c r="AK551" t="str">
        <f>VLOOKUP(D551,Ref!$C$2:$D$56,2,FALSE)&amp;"_"&amp;E551&amp;RIGHT(B551,4)</f>
        <v>CA_Alameda0007</v>
      </c>
    </row>
    <row r="552" spans="1:37" x14ac:dyDescent="0.25">
      <c r="A552" t="s">
        <v>217</v>
      </c>
      <c r="B552">
        <v>60010009</v>
      </c>
      <c r="C552" t="s">
        <v>37</v>
      </c>
      <c r="D552" t="s">
        <v>50</v>
      </c>
      <c r="E552" t="s">
        <v>51</v>
      </c>
      <c r="F552">
        <v>37.74306</v>
      </c>
      <c r="G552">
        <v>-122.16994</v>
      </c>
      <c r="H552">
        <v>107017</v>
      </c>
      <c r="I552">
        <v>24.1</v>
      </c>
      <c r="J552">
        <v>24</v>
      </c>
      <c r="K552">
        <v>0.5</v>
      </c>
      <c r="L552">
        <v>0.74573639999999997</v>
      </c>
      <c r="M552">
        <v>2.0372960999999998</v>
      </c>
      <c r="N552">
        <v>2.5229556999999998</v>
      </c>
      <c r="O552">
        <v>8.2339125000000006</v>
      </c>
      <c r="P552">
        <v>1.4883671000000001</v>
      </c>
      <c r="Q552">
        <v>6.8617262999999999</v>
      </c>
      <c r="R552">
        <v>1.3916424999999999</v>
      </c>
      <c r="S552">
        <v>0.31836399999999998</v>
      </c>
      <c r="T552">
        <v>0.5</v>
      </c>
      <c r="U552">
        <v>0.74566189999999999</v>
      </c>
      <c r="V552">
        <v>2.0364811</v>
      </c>
      <c r="W552">
        <v>2.5132308000000001</v>
      </c>
      <c r="X552">
        <v>8.2330894000000008</v>
      </c>
      <c r="Y552">
        <v>1.4873251999999999</v>
      </c>
      <c r="Z552">
        <v>6.8294759000000003</v>
      </c>
      <c r="AA552">
        <v>1.3855609</v>
      </c>
      <c r="AB552">
        <v>0.31836399999999998</v>
      </c>
      <c r="AC552">
        <v>0.99990000000000001</v>
      </c>
      <c r="AD552">
        <v>0.99960000000000004</v>
      </c>
      <c r="AE552">
        <v>0.99609999999999999</v>
      </c>
      <c r="AF552">
        <v>0.99990000000000001</v>
      </c>
      <c r="AG552">
        <v>0.99929999999999997</v>
      </c>
      <c r="AH552">
        <v>0.99529999999999996</v>
      </c>
      <c r="AI552">
        <v>0.99560000000000004</v>
      </c>
      <c r="AJ552">
        <v>1</v>
      </c>
      <c r="AK552" t="str">
        <f>VLOOKUP(D552,Ref!$C$2:$D$56,2,FALSE)&amp;"_"&amp;E552&amp;RIGHT(B552,4)</f>
        <v>CA_Alameda0009</v>
      </c>
    </row>
    <row r="553" spans="1:37" x14ac:dyDescent="0.25">
      <c r="A553" t="s">
        <v>217</v>
      </c>
      <c r="B553">
        <v>60011001</v>
      </c>
      <c r="C553" t="s">
        <v>37</v>
      </c>
      <c r="D553" t="s">
        <v>50</v>
      </c>
      <c r="E553" t="s">
        <v>51</v>
      </c>
      <c r="F553">
        <v>37.535800000000002</v>
      </c>
      <c r="G553">
        <v>-121.9619</v>
      </c>
      <c r="H553">
        <v>105018</v>
      </c>
      <c r="I553">
        <v>34.200000000000003</v>
      </c>
      <c r="J553">
        <v>34.200000000000003</v>
      </c>
      <c r="K553">
        <v>0.5</v>
      </c>
      <c r="L553">
        <v>1.0295437999999999</v>
      </c>
      <c r="M553">
        <v>3.0129329999999999</v>
      </c>
      <c r="N553">
        <v>3.315455</v>
      </c>
      <c r="O553">
        <v>13.3850403</v>
      </c>
      <c r="P553">
        <v>2.0168051999999999</v>
      </c>
      <c r="Q553">
        <v>8.8943577000000005</v>
      </c>
      <c r="R553">
        <v>1.802332</v>
      </c>
      <c r="S553">
        <v>0.32686809999999999</v>
      </c>
      <c r="T553">
        <v>0.5</v>
      </c>
      <c r="U553">
        <v>1.0294409</v>
      </c>
      <c r="V553">
        <v>3.0115761999999999</v>
      </c>
      <c r="W553">
        <v>3.3055138999999998</v>
      </c>
      <c r="X553">
        <v>13.3828201</v>
      </c>
      <c r="Y553">
        <v>2.015682</v>
      </c>
      <c r="Z553">
        <v>8.8614654999999996</v>
      </c>
      <c r="AA553">
        <v>1.7961149999999999</v>
      </c>
      <c r="AB553">
        <v>0.32686809999999999</v>
      </c>
      <c r="AC553">
        <v>0.99990000000000001</v>
      </c>
      <c r="AD553">
        <v>0.99950000000000006</v>
      </c>
      <c r="AE553">
        <v>0.997</v>
      </c>
      <c r="AF553">
        <v>0.99980000000000002</v>
      </c>
      <c r="AG553">
        <v>0.99939999999999996</v>
      </c>
      <c r="AH553">
        <v>0.99629999999999996</v>
      </c>
      <c r="AI553">
        <v>0.99660000000000004</v>
      </c>
      <c r="AJ553">
        <v>1</v>
      </c>
      <c r="AK553" t="str">
        <f>VLOOKUP(D553,Ref!$C$2:$D$56,2,FALSE)&amp;"_"&amp;E553&amp;RIGHT(B553,4)</f>
        <v>CA_Alameda1001</v>
      </c>
    </row>
    <row r="554" spans="1:37" x14ac:dyDescent="0.25">
      <c r="A554" t="s">
        <v>217</v>
      </c>
      <c r="B554">
        <v>60070002</v>
      </c>
      <c r="C554" t="s">
        <v>37</v>
      </c>
      <c r="D554" t="s">
        <v>50</v>
      </c>
      <c r="E554" t="s">
        <v>52</v>
      </c>
      <c r="F554">
        <v>39.7575</v>
      </c>
      <c r="G554">
        <v>-121.84222200000001</v>
      </c>
      <c r="H554">
        <v>124025</v>
      </c>
      <c r="I554">
        <v>59.4</v>
      </c>
      <c r="J554">
        <v>59.4</v>
      </c>
      <c r="K554">
        <v>0.5</v>
      </c>
      <c r="L554">
        <v>5.3603911000000002</v>
      </c>
      <c r="M554">
        <v>3.1374787999999998</v>
      </c>
      <c r="N554">
        <v>2.602824</v>
      </c>
      <c r="O554">
        <v>37.057537099999998</v>
      </c>
      <c r="P554">
        <v>6.4737977999999998</v>
      </c>
      <c r="Q554">
        <v>1.1040934</v>
      </c>
      <c r="R554">
        <v>2.4128234000000002</v>
      </c>
      <c r="S554">
        <v>0.83994539999999995</v>
      </c>
      <c r="T554">
        <v>0.5</v>
      </c>
      <c r="U554">
        <v>5.3598552000000002</v>
      </c>
      <c r="V554">
        <v>3.1366429</v>
      </c>
      <c r="W554">
        <v>2.5944132999999998</v>
      </c>
      <c r="X554">
        <v>37.053832999999997</v>
      </c>
      <c r="Y554">
        <v>6.4723606</v>
      </c>
      <c r="Z554">
        <v>1.0768511999999999</v>
      </c>
      <c r="AA554">
        <v>2.4083676000000001</v>
      </c>
      <c r="AB554">
        <v>0.83994539999999995</v>
      </c>
      <c r="AC554">
        <v>0.99990000000000001</v>
      </c>
      <c r="AD554">
        <v>0.99970000000000003</v>
      </c>
      <c r="AE554">
        <v>0.99680000000000002</v>
      </c>
      <c r="AF554">
        <v>0.99990000000000001</v>
      </c>
      <c r="AG554">
        <v>0.99980000000000002</v>
      </c>
      <c r="AH554">
        <v>0.97529999999999994</v>
      </c>
      <c r="AI554">
        <v>0.99819999999999998</v>
      </c>
      <c r="AJ554">
        <v>1</v>
      </c>
      <c r="AK554" t="str">
        <f>VLOOKUP(D554,Ref!$C$2:$D$56,2,FALSE)&amp;"_"&amp;E554&amp;RIGHT(B554,4)</f>
        <v>CA_Butte0002</v>
      </c>
    </row>
    <row r="555" spans="1:37" x14ac:dyDescent="0.25">
      <c r="A555" t="s">
        <v>217</v>
      </c>
      <c r="B555">
        <v>60090001</v>
      </c>
      <c r="C555" t="s">
        <v>37</v>
      </c>
      <c r="D555" t="s">
        <v>50</v>
      </c>
      <c r="E555" t="s">
        <v>53</v>
      </c>
      <c r="F555">
        <v>38.201943999999997</v>
      </c>
      <c r="G555">
        <v>-120.680556</v>
      </c>
      <c r="H555">
        <v>108029</v>
      </c>
      <c r="I555">
        <v>27.9</v>
      </c>
      <c r="J555">
        <v>27.9</v>
      </c>
      <c r="K555">
        <v>0.5</v>
      </c>
      <c r="L555">
        <v>1.4825056000000001</v>
      </c>
      <c r="M555">
        <v>1.3116776999999999</v>
      </c>
      <c r="N555">
        <v>1.5835172</v>
      </c>
      <c r="O555">
        <v>15.718930200000001</v>
      </c>
      <c r="P555">
        <v>2.9398396</v>
      </c>
      <c r="Q555">
        <v>2.4487513999999999</v>
      </c>
      <c r="R555">
        <v>1.1761121999999999</v>
      </c>
      <c r="S555">
        <v>0.783107</v>
      </c>
      <c r="T555">
        <v>0.5</v>
      </c>
      <c r="U555">
        <v>1.4823573999999999</v>
      </c>
      <c r="V555">
        <v>1.3113207</v>
      </c>
      <c r="W555">
        <v>1.5801191000000001</v>
      </c>
      <c r="X555">
        <v>15.717358600000001</v>
      </c>
      <c r="Y555">
        <v>2.9382355000000002</v>
      </c>
      <c r="Z555">
        <v>2.4386407999999999</v>
      </c>
      <c r="AA555">
        <v>1.1738348999999999</v>
      </c>
      <c r="AB555">
        <v>0.783107</v>
      </c>
      <c r="AC555">
        <v>0.99990000000000001</v>
      </c>
      <c r="AD555">
        <v>0.99970000000000003</v>
      </c>
      <c r="AE555">
        <v>0.99790000000000001</v>
      </c>
      <c r="AF555">
        <v>0.99990000000000001</v>
      </c>
      <c r="AG555">
        <v>0.99950000000000006</v>
      </c>
      <c r="AH555">
        <v>0.99590000000000001</v>
      </c>
      <c r="AI555">
        <v>0.99809999999999999</v>
      </c>
      <c r="AJ555">
        <v>1</v>
      </c>
      <c r="AK555" t="str">
        <f>VLOOKUP(D555,Ref!$C$2:$D$56,2,FALSE)&amp;"_"&amp;E555&amp;RIGHT(B555,4)</f>
        <v>CA_Calaveras0001</v>
      </c>
    </row>
    <row r="556" spans="1:37" x14ac:dyDescent="0.25">
      <c r="A556" t="s">
        <v>217</v>
      </c>
      <c r="B556">
        <v>60130002</v>
      </c>
      <c r="C556" t="s">
        <v>37</v>
      </c>
      <c r="D556" t="s">
        <v>50</v>
      </c>
      <c r="E556" t="s">
        <v>54</v>
      </c>
      <c r="F556">
        <v>37.936</v>
      </c>
      <c r="G556">
        <v>-122.0262</v>
      </c>
      <c r="H556">
        <v>108019</v>
      </c>
      <c r="I556">
        <v>33.700000000000003</v>
      </c>
      <c r="J556">
        <v>33.6</v>
      </c>
      <c r="K556">
        <v>0.5</v>
      </c>
      <c r="L556">
        <v>0.75928910000000005</v>
      </c>
      <c r="M556">
        <v>1.8507910999999999</v>
      </c>
      <c r="N556">
        <v>3.4636635999999998</v>
      </c>
      <c r="O556">
        <v>13.395010900000001</v>
      </c>
      <c r="P556">
        <v>1.8996074999999999</v>
      </c>
      <c r="Q556">
        <v>9.5198803000000005</v>
      </c>
      <c r="R556">
        <v>1.9055443999999999</v>
      </c>
      <c r="S556">
        <v>0.40621079999999998</v>
      </c>
      <c r="T556">
        <v>0.5</v>
      </c>
      <c r="U556">
        <v>0.75918759999999996</v>
      </c>
      <c r="V556">
        <v>1.8501692000000001</v>
      </c>
      <c r="W556">
        <v>3.4470668</v>
      </c>
      <c r="X556">
        <v>13.393670999999999</v>
      </c>
      <c r="Y556">
        <v>1.8987274000000001</v>
      </c>
      <c r="Z556">
        <v>9.4637623000000008</v>
      </c>
      <c r="AA556">
        <v>1.8949895000000001</v>
      </c>
      <c r="AB556">
        <v>0.40621079999999998</v>
      </c>
      <c r="AC556">
        <v>0.99990000000000001</v>
      </c>
      <c r="AD556">
        <v>0.99970000000000003</v>
      </c>
      <c r="AE556">
        <v>0.99519999999999997</v>
      </c>
      <c r="AF556">
        <v>0.99990000000000001</v>
      </c>
      <c r="AG556">
        <v>0.99950000000000006</v>
      </c>
      <c r="AH556">
        <v>0.99409999999999998</v>
      </c>
      <c r="AI556">
        <v>0.99450000000000005</v>
      </c>
      <c r="AJ556">
        <v>1</v>
      </c>
      <c r="AK556" t="str">
        <f>VLOOKUP(D556,Ref!$C$2:$D$56,2,FALSE)&amp;"_"&amp;E556&amp;RIGHT(B556,4)</f>
        <v>CA_Contra Costa0002</v>
      </c>
    </row>
    <row r="557" spans="1:37" x14ac:dyDescent="0.25">
      <c r="A557" t="s">
        <v>217</v>
      </c>
      <c r="B557">
        <v>60190008</v>
      </c>
      <c r="C557" t="s">
        <v>37</v>
      </c>
      <c r="D557" t="s">
        <v>50</v>
      </c>
      <c r="E557" t="s">
        <v>55</v>
      </c>
      <c r="F557">
        <v>36.781388999999997</v>
      </c>
      <c r="G557">
        <v>-119.772222</v>
      </c>
      <c r="H557">
        <v>94032</v>
      </c>
      <c r="I557">
        <v>57.5</v>
      </c>
      <c r="J557">
        <v>57.4</v>
      </c>
      <c r="K557">
        <v>0.5</v>
      </c>
      <c r="L557">
        <v>0.69867820000000003</v>
      </c>
      <c r="M557">
        <v>2.0337977</v>
      </c>
      <c r="N557">
        <v>6.8188943999999996</v>
      </c>
      <c r="O557">
        <v>20.202300999999999</v>
      </c>
      <c r="P557">
        <v>2.3093259000000002</v>
      </c>
      <c r="Q557">
        <v>20.530481300000002</v>
      </c>
      <c r="R557">
        <v>3.9857874</v>
      </c>
      <c r="S557">
        <v>0.43184430000000001</v>
      </c>
      <c r="T557">
        <v>0.5</v>
      </c>
      <c r="U557">
        <v>0.69172639999999996</v>
      </c>
      <c r="V557">
        <v>1.9499831000000001</v>
      </c>
      <c r="W557">
        <v>6.8845786999999996</v>
      </c>
      <c r="X557">
        <v>19.904207199999998</v>
      </c>
      <c r="Y557">
        <v>2.3688170999999998</v>
      </c>
      <c r="Z557">
        <v>20.676801699999999</v>
      </c>
      <c r="AA557">
        <v>4.0168853000000002</v>
      </c>
      <c r="AB557">
        <v>0.4147786</v>
      </c>
      <c r="AC557">
        <v>0.99009999999999998</v>
      </c>
      <c r="AD557">
        <v>0.95879999999999999</v>
      </c>
      <c r="AE557">
        <v>1.0096000000000001</v>
      </c>
      <c r="AF557">
        <v>0.98519999999999996</v>
      </c>
      <c r="AG557">
        <v>1.0258</v>
      </c>
      <c r="AH557">
        <v>1.0071000000000001</v>
      </c>
      <c r="AI557">
        <v>1.0078</v>
      </c>
      <c r="AJ557">
        <v>0.96050000000000002</v>
      </c>
      <c r="AK557" t="str">
        <f>VLOOKUP(D557,Ref!$C$2:$D$56,2,FALSE)&amp;"_"&amp;E557&amp;RIGHT(B557,4)</f>
        <v>CA_Fresno0008</v>
      </c>
    </row>
    <row r="558" spans="1:37" x14ac:dyDescent="0.25">
      <c r="A558" t="s">
        <v>217</v>
      </c>
      <c r="B558">
        <v>60195001</v>
      </c>
      <c r="C558" t="s">
        <v>37</v>
      </c>
      <c r="D558" t="s">
        <v>50</v>
      </c>
      <c r="E558" t="s">
        <v>55</v>
      </c>
      <c r="F558">
        <v>36.819167</v>
      </c>
      <c r="G558">
        <v>-119.71638900000001</v>
      </c>
      <c r="H558">
        <v>94033</v>
      </c>
      <c r="I558">
        <v>52.7</v>
      </c>
      <c r="J558">
        <v>52.6</v>
      </c>
      <c r="K558">
        <v>0.5</v>
      </c>
      <c r="L558">
        <v>0.71236069999999996</v>
      </c>
      <c r="M558">
        <v>2.0669167000000002</v>
      </c>
      <c r="N558">
        <v>6.5355682000000002</v>
      </c>
      <c r="O558">
        <v>16.720733599999999</v>
      </c>
      <c r="P558">
        <v>2.1924693999999998</v>
      </c>
      <c r="Q558">
        <v>19.709915200000001</v>
      </c>
      <c r="R558">
        <v>3.8252397</v>
      </c>
      <c r="S558">
        <v>0.43679820000000003</v>
      </c>
      <c r="T558">
        <v>0.5</v>
      </c>
      <c r="U558">
        <v>0.71228950000000002</v>
      </c>
      <c r="V558">
        <v>2.0647359000000001</v>
      </c>
      <c r="W558">
        <v>6.5210447</v>
      </c>
      <c r="X558">
        <v>16.717390099999999</v>
      </c>
      <c r="Y558">
        <v>2.1907899</v>
      </c>
      <c r="Z558">
        <v>19.661998700000002</v>
      </c>
      <c r="AA558">
        <v>3.8161868999999999</v>
      </c>
      <c r="AB558">
        <v>0.43679820000000003</v>
      </c>
      <c r="AC558">
        <v>0.99990000000000001</v>
      </c>
      <c r="AD558">
        <v>0.99890000000000001</v>
      </c>
      <c r="AE558">
        <v>0.99780000000000002</v>
      </c>
      <c r="AF558">
        <v>0.99980000000000002</v>
      </c>
      <c r="AG558">
        <v>0.99919999999999998</v>
      </c>
      <c r="AH558">
        <v>0.99760000000000004</v>
      </c>
      <c r="AI558">
        <v>0.99760000000000004</v>
      </c>
      <c r="AJ558">
        <v>1</v>
      </c>
      <c r="AK558" t="str">
        <f>VLOOKUP(D558,Ref!$C$2:$D$56,2,FALSE)&amp;"_"&amp;E558&amp;RIGHT(B558,4)</f>
        <v>CA_Fresno5001</v>
      </c>
    </row>
    <row r="559" spans="1:37" x14ac:dyDescent="0.25">
      <c r="A559" t="s">
        <v>217</v>
      </c>
      <c r="B559">
        <v>60195025</v>
      </c>
      <c r="C559" t="s">
        <v>37</v>
      </c>
      <c r="D559" t="s">
        <v>50</v>
      </c>
      <c r="E559" t="s">
        <v>55</v>
      </c>
      <c r="F559">
        <v>36.727083</v>
      </c>
      <c r="G559">
        <v>-119.732056</v>
      </c>
      <c r="H559">
        <v>93032</v>
      </c>
      <c r="I559">
        <v>51.6</v>
      </c>
      <c r="J559">
        <v>51.5</v>
      </c>
      <c r="K559">
        <v>0.5</v>
      </c>
      <c r="L559">
        <v>0.7221784</v>
      </c>
      <c r="M559">
        <v>2.3614451999999999</v>
      </c>
      <c r="N559">
        <v>6.0940199000000002</v>
      </c>
      <c r="O559">
        <v>17.3938351</v>
      </c>
      <c r="P559">
        <v>1.9079062</v>
      </c>
      <c r="Q559">
        <v>18.5720329</v>
      </c>
      <c r="R559">
        <v>3.5949515999999999</v>
      </c>
      <c r="S559">
        <v>0.49807580000000001</v>
      </c>
      <c r="T559">
        <v>0.5</v>
      </c>
      <c r="U559">
        <v>0.72210620000000003</v>
      </c>
      <c r="V559">
        <v>2.3583848000000001</v>
      </c>
      <c r="W559">
        <v>6.0834092999999996</v>
      </c>
      <c r="X559">
        <v>17.3891773</v>
      </c>
      <c r="Y559">
        <v>1.9058024</v>
      </c>
      <c r="Z559">
        <v>18.538133599999998</v>
      </c>
      <c r="AA559">
        <v>3.5884778000000002</v>
      </c>
      <c r="AB559">
        <v>0.49807580000000001</v>
      </c>
      <c r="AC559">
        <v>0.99990000000000001</v>
      </c>
      <c r="AD559">
        <v>0.99870000000000003</v>
      </c>
      <c r="AE559">
        <v>0.99829999999999997</v>
      </c>
      <c r="AF559">
        <v>0.99970000000000003</v>
      </c>
      <c r="AG559">
        <v>0.99890000000000001</v>
      </c>
      <c r="AH559">
        <v>0.99819999999999998</v>
      </c>
      <c r="AI559">
        <v>0.99819999999999998</v>
      </c>
      <c r="AJ559">
        <v>1</v>
      </c>
      <c r="AK559" t="str">
        <f>VLOOKUP(D559,Ref!$C$2:$D$56,2,FALSE)&amp;"_"&amp;E559&amp;RIGHT(B559,4)</f>
        <v>CA_Fresno5025</v>
      </c>
    </row>
    <row r="560" spans="1:37" x14ac:dyDescent="0.25">
      <c r="A560" t="s">
        <v>217</v>
      </c>
      <c r="B560">
        <v>60231002</v>
      </c>
      <c r="C560" t="s">
        <v>37</v>
      </c>
      <c r="D560" t="s">
        <v>50</v>
      </c>
      <c r="E560" t="s">
        <v>56</v>
      </c>
      <c r="F560">
        <v>40.801665999999997</v>
      </c>
      <c r="G560">
        <v>-124.16194400000001</v>
      </c>
      <c r="H560">
        <v>138012</v>
      </c>
      <c r="I560">
        <v>23.1</v>
      </c>
      <c r="J560">
        <v>23.1</v>
      </c>
      <c r="K560">
        <v>0.5</v>
      </c>
      <c r="L560">
        <v>0.80126509999999995</v>
      </c>
      <c r="M560">
        <v>1.1853777999999999</v>
      </c>
      <c r="N560">
        <v>0.4254231</v>
      </c>
      <c r="O560">
        <v>18.124445000000001</v>
      </c>
      <c r="P560">
        <v>1.1108370999999999</v>
      </c>
      <c r="Q560">
        <v>0.53100820000000004</v>
      </c>
      <c r="R560">
        <v>0.27589360000000002</v>
      </c>
      <c r="S560">
        <v>0.20130580000000001</v>
      </c>
      <c r="T560">
        <v>0.5</v>
      </c>
      <c r="U560">
        <v>0.80118500000000004</v>
      </c>
      <c r="V560">
        <v>1.1842248</v>
      </c>
      <c r="W560">
        <v>0.42497970000000002</v>
      </c>
      <c r="X560">
        <v>18.121223400000002</v>
      </c>
      <c r="Y560">
        <v>1.1099443</v>
      </c>
      <c r="Z560">
        <v>0.53023929999999997</v>
      </c>
      <c r="AA560">
        <v>0.2756228</v>
      </c>
      <c r="AB560">
        <v>0.20130580000000001</v>
      </c>
      <c r="AC560">
        <v>0.99990000000000001</v>
      </c>
      <c r="AD560">
        <v>0.999</v>
      </c>
      <c r="AE560">
        <v>0.999</v>
      </c>
      <c r="AF560">
        <v>0.99980000000000002</v>
      </c>
      <c r="AG560">
        <v>0.99919999999999998</v>
      </c>
      <c r="AH560">
        <v>0.99860000000000004</v>
      </c>
      <c r="AI560">
        <v>0.999</v>
      </c>
      <c r="AJ560">
        <v>1</v>
      </c>
      <c r="AK560" t="str">
        <f>VLOOKUP(D560,Ref!$C$2:$D$56,2,FALSE)&amp;"_"&amp;E560&amp;RIGHT(B560,4)</f>
        <v>CA_Humboldt1002</v>
      </c>
    </row>
    <row r="561" spans="1:37" x14ac:dyDescent="0.25">
      <c r="A561" t="s">
        <v>217</v>
      </c>
      <c r="B561">
        <v>60231004</v>
      </c>
      <c r="C561" t="s">
        <v>37</v>
      </c>
      <c r="D561" t="s">
        <v>50</v>
      </c>
      <c r="E561" t="s">
        <v>56</v>
      </c>
      <c r="F561">
        <v>40.776944</v>
      </c>
      <c r="G561">
        <v>-124.17749999999999</v>
      </c>
      <c r="H561">
        <v>138012</v>
      </c>
      <c r="I561">
        <v>24.3</v>
      </c>
      <c r="J561">
        <v>24.3</v>
      </c>
      <c r="K561">
        <v>0.5</v>
      </c>
      <c r="L561">
        <v>0.9494956</v>
      </c>
      <c r="M561">
        <v>1.0713607999999999</v>
      </c>
      <c r="N561">
        <v>0.45489499999999999</v>
      </c>
      <c r="O561">
        <v>19.079999900000001</v>
      </c>
      <c r="P561">
        <v>1.1566242</v>
      </c>
      <c r="Q561">
        <v>0.59459629999999997</v>
      </c>
      <c r="R561">
        <v>0.29357220000000001</v>
      </c>
      <c r="S561">
        <v>0.24945600000000001</v>
      </c>
      <c r="T561">
        <v>0.5</v>
      </c>
      <c r="U561">
        <v>0.94940060000000004</v>
      </c>
      <c r="V561">
        <v>1.0705203000000001</v>
      </c>
      <c r="W561">
        <v>0.454544</v>
      </c>
      <c r="X561">
        <v>19.077091200000002</v>
      </c>
      <c r="Y561">
        <v>1.1559565000000001</v>
      </c>
      <c r="Z561">
        <v>0.59395640000000005</v>
      </c>
      <c r="AA561">
        <v>0.29336050000000002</v>
      </c>
      <c r="AB561">
        <v>0.24945600000000001</v>
      </c>
      <c r="AC561">
        <v>0.99990000000000001</v>
      </c>
      <c r="AD561">
        <v>0.99919999999999998</v>
      </c>
      <c r="AE561">
        <v>0.99919999999999998</v>
      </c>
      <c r="AF561">
        <v>0.99980000000000002</v>
      </c>
      <c r="AG561">
        <v>0.99939999999999996</v>
      </c>
      <c r="AH561">
        <v>0.99890000000000001</v>
      </c>
      <c r="AI561">
        <v>0.99929999999999997</v>
      </c>
      <c r="AJ561">
        <v>1</v>
      </c>
      <c r="AK561" t="str">
        <f>VLOOKUP(D561,Ref!$C$2:$D$56,2,FALSE)&amp;"_"&amp;E561&amp;RIGHT(B561,4)</f>
        <v>CA_Humboldt1004</v>
      </c>
    </row>
    <row r="562" spans="1:37" x14ac:dyDescent="0.25">
      <c r="A562" t="s">
        <v>217</v>
      </c>
      <c r="B562">
        <v>60250005</v>
      </c>
      <c r="C562" t="s">
        <v>37</v>
      </c>
      <c r="D562" t="s">
        <v>50</v>
      </c>
      <c r="E562" t="s">
        <v>57</v>
      </c>
      <c r="F562">
        <v>32.676110999999999</v>
      </c>
      <c r="G562">
        <v>-115.483333</v>
      </c>
      <c r="H562">
        <v>50055</v>
      </c>
      <c r="I562">
        <v>36.1</v>
      </c>
      <c r="J562">
        <v>36.1</v>
      </c>
      <c r="K562">
        <v>0.5</v>
      </c>
      <c r="L562">
        <v>3.2431516999999999</v>
      </c>
      <c r="M562">
        <v>1.7834166</v>
      </c>
      <c r="N562">
        <v>1.0006875</v>
      </c>
      <c r="O562">
        <v>22.3039761</v>
      </c>
      <c r="P562">
        <v>0.96763449999999995</v>
      </c>
      <c r="Q562">
        <v>2.1993968000000002</v>
      </c>
      <c r="R562">
        <v>0.48282380000000003</v>
      </c>
      <c r="S562">
        <v>3.6855779000000002</v>
      </c>
      <c r="T562">
        <v>0.5</v>
      </c>
      <c r="U562">
        <v>3.2423375000000001</v>
      </c>
      <c r="V562">
        <v>1.7823530000000001</v>
      </c>
      <c r="W562">
        <v>0.99829469999999998</v>
      </c>
      <c r="X562">
        <v>22.295053500000002</v>
      </c>
      <c r="Y562">
        <v>0.96362579999999998</v>
      </c>
      <c r="Z562">
        <v>2.1963271999999998</v>
      </c>
      <c r="AA562">
        <v>0.48184250000000001</v>
      </c>
      <c r="AB562">
        <v>3.6855779000000002</v>
      </c>
      <c r="AC562">
        <v>0.99970000000000003</v>
      </c>
      <c r="AD562">
        <v>0.99939999999999996</v>
      </c>
      <c r="AE562">
        <v>0.99760000000000004</v>
      </c>
      <c r="AF562">
        <v>0.99960000000000004</v>
      </c>
      <c r="AG562">
        <v>0.99590000000000001</v>
      </c>
      <c r="AH562">
        <v>0.99860000000000004</v>
      </c>
      <c r="AI562">
        <v>0.998</v>
      </c>
      <c r="AJ562">
        <v>1</v>
      </c>
      <c r="AK562" t="str">
        <f>VLOOKUP(D562,Ref!$C$2:$D$56,2,FALSE)&amp;"_"&amp;E562&amp;RIGHT(B562,4)</f>
        <v>CA_Imperial0005</v>
      </c>
    </row>
    <row r="563" spans="1:37" x14ac:dyDescent="0.25">
      <c r="A563" t="s">
        <v>217</v>
      </c>
      <c r="B563">
        <v>60250007</v>
      </c>
      <c r="C563" t="s">
        <v>37</v>
      </c>
      <c r="D563" t="s">
        <v>50</v>
      </c>
      <c r="E563" t="s">
        <v>57</v>
      </c>
      <c r="F563">
        <v>32.978349999999999</v>
      </c>
      <c r="G563">
        <v>-115.53829</v>
      </c>
      <c r="H563">
        <v>52055</v>
      </c>
      <c r="I563">
        <v>19.5</v>
      </c>
      <c r="J563">
        <v>19.5</v>
      </c>
      <c r="K563">
        <v>0.5</v>
      </c>
      <c r="L563">
        <v>4.2120651999999996</v>
      </c>
      <c r="M563">
        <v>1.0903651999999999</v>
      </c>
      <c r="N563">
        <v>0.87488730000000003</v>
      </c>
      <c r="O563">
        <v>8.1899166000000001</v>
      </c>
      <c r="P563">
        <v>1.4315438</v>
      </c>
      <c r="Q563">
        <v>1.3926059</v>
      </c>
      <c r="R563">
        <v>0.56668989999999997</v>
      </c>
      <c r="S563">
        <v>1.2752600999999999</v>
      </c>
      <c r="T563">
        <v>0.5</v>
      </c>
      <c r="U563">
        <v>4.2113937999999997</v>
      </c>
      <c r="V563">
        <v>1.0883372</v>
      </c>
      <c r="W563">
        <v>0.87308110000000005</v>
      </c>
      <c r="X563">
        <v>8.1852932000000003</v>
      </c>
      <c r="Y563">
        <v>1.4268388999999999</v>
      </c>
      <c r="Z563">
        <v>1.3914918999999999</v>
      </c>
      <c r="AA563">
        <v>0.56525250000000005</v>
      </c>
      <c r="AB563">
        <v>1.2752600999999999</v>
      </c>
      <c r="AC563">
        <v>0.99980000000000002</v>
      </c>
      <c r="AD563">
        <v>0.99809999999999999</v>
      </c>
      <c r="AE563">
        <v>0.99790000000000001</v>
      </c>
      <c r="AF563">
        <v>0.99939999999999996</v>
      </c>
      <c r="AG563">
        <v>0.99670000000000003</v>
      </c>
      <c r="AH563">
        <v>0.99919999999999998</v>
      </c>
      <c r="AI563">
        <v>0.99750000000000005</v>
      </c>
      <c r="AJ563">
        <v>1</v>
      </c>
      <c r="AK563" t="str">
        <f>VLOOKUP(D563,Ref!$C$2:$D$56,2,FALSE)&amp;"_"&amp;E563&amp;RIGHT(B563,4)</f>
        <v>CA_Imperial0007</v>
      </c>
    </row>
    <row r="564" spans="1:37" x14ac:dyDescent="0.25">
      <c r="A564" t="s">
        <v>217</v>
      </c>
      <c r="B564">
        <v>60251003</v>
      </c>
      <c r="C564" t="s">
        <v>37</v>
      </c>
      <c r="D564" t="s">
        <v>50</v>
      </c>
      <c r="E564" t="s">
        <v>57</v>
      </c>
      <c r="F564">
        <v>32.791666999999997</v>
      </c>
      <c r="G564">
        <v>-115.561667</v>
      </c>
      <c r="H564">
        <v>51055</v>
      </c>
      <c r="I564">
        <v>18.100000000000001</v>
      </c>
      <c r="J564">
        <v>18.100000000000001</v>
      </c>
      <c r="K564">
        <v>0.5</v>
      </c>
      <c r="L564">
        <v>4.9429249999999998</v>
      </c>
      <c r="M564">
        <v>0.65253570000000005</v>
      </c>
      <c r="N564">
        <v>0.56818230000000003</v>
      </c>
      <c r="O564">
        <v>8.3090390999999997</v>
      </c>
      <c r="P564">
        <v>1.4518244</v>
      </c>
      <c r="Q564">
        <v>0.44651980000000002</v>
      </c>
      <c r="R564">
        <v>0.46151229999999999</v>
      </c>
      <c r="S564">
        <v>0.8563499</v>
      </c>
      <c r="T564">
        <v>0.5</v>
      </c>
      <c r="U564">
        <v>4.9419602999999999</v>
      </c>
      <c r="V564">
        <v>0.65166029999999997</v>
      </c>
      <c r="W564">
        <v>0.56625570000000003</v>
      </c>
      <c r="X564">
        <v>8.3054313999999998</v>
      </c>
      <c r="Y564">
        <v>1.4458845</v>
      </c>
      <c r="Z564">
        <v>0.44602589999999998</v>
      </c>
      <c r="AA564">
        <v>0.45982709999999999</v>
      </c>
      <c r="AB564">
        <v>0.8563499</v>
      </c>
      <c r="AC564">
        <v>0.99980000000000002</v>
      </c>
      <c r="AD564">
        <v>0.99870000000000003</v>
      </c>
      <c r="AE564">
        <v>0.99660000000000004</v>
      </c>
      <c r="AF564">
        <v>0.99960000000000004</v>
      </c>
      <c r="AG564">
        <v>0.99590000000000001</v>
      </c>
      <c r="AH564">
        <v>0.99890000000000001</v>
      </c>
      <c r="AI564">
        <v>0.99629999999999996</v>
      </c>
      <c r="AJ564">
        <v>1</v>
      </c>
      <c r="AK564" t="str">
        <f>VLOOKUP(D564,Ref!$C$2:$D$56,2,FALSE)&amp;"_"&amp;E564&amp;RIGHT(B564,4)</f>
        <v>CA_Imperial1003</v>
      </c>
    </row>
    <row r="565" spans="1:37" x14ac:dyDescent="0.25">
      <c r="A565" t="s">
        <v>217</v>
      </c>
      <c r="B565">
        <v>60271003</v>
      </c>
      <c r="C565" t="s">
        <v>37</v>
      </c>
      <c r="D565" t="s">
        <v>50</v>
      </c>
      <c r="E565" t="s">
        <v>58</v>
      </c>
      <c r="F565">
        <v>36.487777999999999</v>
      </c>
      <c r="G565">
        <v>-117.87055599999999</v>
      </c>
      <c r="H565">
        <v>88045</v>
      </c>
      <c r="I565">
        <v>37.1</v>
      </c>
      <c r="J565">
        <v>37.1</v>
      </c>
      <c r="K565">
        <v>0.5</v>
      </c>
      <c r="L565">
        <v>4.2006974000000001</v>
      </c>
      <c r="M565">
        <v>0.92520369999999996</v>
      </c>
      <c r="N565">
        <v>1.4433125</v>
      </c>
      <c r="O565">
        <v>24.540744799999999</v>
      </c>
      <c r="P565">
        <v>2.8962808</v>
      </c>
      <c r="Q565">
        <v>1.4644291</v>
      </c>
      <c r="R565">
        <v>1.1533526999999999</v>
      </c>
      <c r="S565">
        <v>4.2646900000000001E-2</v>
      </c>
      <c r="T565">
        <v>0.5</v>
      </c>
      <c r="U565">
        <v>4.2000960999999997</v>
      </c>
      <c r="V565">
        <v>0.92442679999999999</v>
      </c>
      <c r="W565">
        <v>1.4412977</v>
      </c>
      <c r="X565">
        <v>24.534213999999999</v>
      </c>
      <c r="Y565">
        <v>2.8915286</v>
      </c>
      <c r="Z565">
        <v>1.4628226</v>
      </c>
      <c r="AA565">
        <v>1.1514500000000001</v>
      </c>
      <c r="AB565">
        <v>4.2646900000000001E-2</v>
      </c>
      <c r="AC565">
        <v>0.99990000000000001</v>
      </c>
      <c r="AD565">
        <v>0.99919999999999998</v>
      </c>
      <c r="AE565">
        <v>0.99860000000000004</v>
      </c>
      <c r="AF565">
        <v>0.99970000000000003</v>
      </c>
      <c r="AG565">
        <v>0.99839999999999995</v>
      </c>
      <c r="AH565">
        <v>0.99890000000000001</v>
      </c>
      <c r="AI565">
        <v>0.99839999999999995</v>
      </c>
      <c r="AJ565">
        <v>1</v>
      </c>
      <c r="AK565" t="str">
        <f>VLOOKUP(D565,Ref!$C$2:$D$56,2,FALSE)&amp;"_"&amp;E565&amp;RIGHT(B565,4)</f>
        <v>CA_Inyo1003</v>
      </c>
    </row>
    <row r="566" spans="1:37" x14ac:dyDescent="0.25">
      <c r="A566" t="s">
        <v>217</v>
      </c>
      <c r="B566">
        <v>60290010</v>
      </c>
      <c r="C566" t="s">
        <v>37</v>
      </c>
      <c r="D566" t="s">
        <v>50</v>
      </c>
      <c r="E566" t="s">
        <v>59</v>
      </c>
      <c r="F566">
        <v>35.385556000000001</v>
      </c>
      <c r="G566">
        <v>-119.01472200000001</v>
      </c>
      <c r="H566">
        <v>80034</v>
      </c>
      <c r="I566">
        <v>67.400000000000006</v>
      </c>
      <c r="J566">
        <v>66</v>
      </c>
      <c r="K566">
        <v>0.5</v>
      </c>
      <c r="L566">
        <v>1.3754377</v>
      </c>
      <c r="M566">
        <v>2.4192843000000002</v>
      </c>
      <c r="N566">
        <v>7.9027557000000002</v>
      </c>
      <c r="O566">
        <v>22.535228700000001</v>
      </c>
      <c r="P566">
        <v>2.7548257999999999</v>
      </c>
      <c r="Q566">
        <v>23.6893387</v>
      </c>
      <c r="R566">
        <v>4.6033993000000004</v>
      </c>
      <c r="S566">
        <v>0.3752877</v>
      </c>
      <c r="T566">
        <v>0.5</v>
      </c>
      <c r="U566">
        <v>1.3414364000000001</v>
      </c>
      <c r="V566">
        <v>2.0116888999999998</v>
      </c>
      <c r="W566">
        <v>8.2092819000000006</v>
      </c>
      <c r="X566">
        <v>20.259725599999999</v>
      </c>
      <c r="Y566">
        <v>3.1656127000000001</v>
      </c>
      <c r="Z566">
        <v>24.2148571</v>
      </c>
      <c r="AA566">
        <v>4.7286748999999997</v>
      </c>
      <c r="AB566">
        <v>0.35052329999999998</v>
      </c>
      <c r="AC566">
        <v>0.97529999999999994</v>
      </c>
      <c r="AD566">
        <v>0.83150000000000002</v>
      </c>
      <c r="AE566">
        <v>1.0387999999999999</v>
      </c>
      <c r="AF566">
        <v>0.89900000000000002</v>
      </c>
      <c r="AG566">
        <v>1.1491</v>
      </c>
      <c r="AH566">
        <v>1.0222</v>
      </c>
      <c r="AI566">
        <v>1.0271999999999999</v>
      </c>
      <c r="AJ566">
        <v>0.93400000000000005</v>
      </c>
      <c r="AK566" t="str">
        <f>VLOOKUP(D566,Ref!$C$2:$D$56,2,FALSE)&amp;"_"&amp;E566&amp;RIGHT(B566,4)</f>
        <v>CA_Kern0010</v>
      </c>
    </row>
    <row r="567" spans="1:37" x14ac:dyDescent="0.25">
      <c r="A567" t="s">
        <v>217</v>
      </c>
      <c r="B567">
        <v>60290014</v>
      </c>
      <c r="C567" t="s">
        <v>37</v>
      </c>
      <c r="D567" t="s">
        <v>50</v>
      </c>
      <c r="E567" t="s">
        <v>59</v>
      </c>
      <c r="F567">
        <v>35.356110999999999</v>
      </c>
      <c r="G567">
        <v>-119.040278</v>
      </c>
      <c r="H567">
        <v>80034</v>
      </c>
      <c r="I567">
        <v>65.099999999999994</v>
      </c>
      <c r="J567">
        <v>63.8</v>
      </c>
      <c r="K567">
        <v>0.5</v>
      </c>
      <c r="L567">
        <v>1.3742125000000001</v>
      </c>
      <c r="M567">
        <v>2.3296877999999999</v>
      </c>
      <c r="N567">
        <v>8.5225638999999997</v>
      </c>
      <c r="O567">
        <v>18.809602699999999</v>
      </c>
      <c r="P567">
        <v>3.3715334000000001</v>
      </c>
      <c r="Q567">
        <v>25.028417600000001</v>
      </c>
      <c r="R567">
        <v>4.8940048000000003</v>
      </c>
      <c r="S567">
        <v>0.35886109999999999</v>
      </c>
      <c r="T567">
        <v>0.5</v>
      </c>
      <c r="U567">
        <v>1.3689032999999999</v>
      </c>
      <c r="V567">
        <v>2.0589585000000001</v>
      </c>
      <c r="W567">
        <v>8.4282369999999993</v>
      </c>
      <c r="X567">
        <v>18.220573399999999</v>
      </c>
      <c r="Y567">
        <v>3.2550340000000002</v>
      </c>
      <c r="Z567">
        <v>24.8537903</v>
      </c>
      <c r="AA567">
        <v>4.8537989000000001</v>
      </c>
      <c r="AB567">
        <v>0.35886109999999999</v>
      </c>
      <c r="AC567">
        <v>0.99609999999999999</v>
      </c>
      <c r="AD567">
        <v>0.88380000000000003</v>
      </c>
      <c r="AE567">
        <v>0.9889</v>
      </c>
      <c r="AF567">
        <v>0.96870000000000001</v>
      </c>
      <c r="AG567">
        <v>0.96540000000000004</v>
      </c>
      <c r="AH567">
        <v>0.99299999999999999</v>
      </c>
      <c r="AI567">
        <v>0.99180000000000001</v>
      </c>
      <c r="AJ567">
        <v>1</v>
      </c>
      <c r="AK567" t="str">
        <f>VLOOKUP(D567,Ref!$C$2:$D$56,2,FALSE)&amp;"_"&amp;E567&amp;RIGHT(B567,4)</f>
        <v>CA_Kern0014</v>
      </c>
    </row>
    <row r="568" spans="1:37" x14ac:dyDescent="0.25">
      <c r="A568" t="s">
        <v>217</v>
      </c>
      <c r="B568">
        <v>60290016</v>
      </c>
      <c r="C568" t="s">
        <v>37</v>
      </c>
      <c r="D568" t="s">
        <v>50</v>
      </c>
      <c r="E568" t="s">
        <v>59</v>
      </c>
      <c r="F568">
        <v>35.324722000000001</v>
      </c>
      <c r="G568">
        <v>-118.999167</v>
      </c>
      <c r="H568">
        <v>79034</v>
      </c>
      <c r="I568">
        <v>68.099999999999994</v>
      </c>
      <c r="J568">
        <v>66.7</v>
      </c>
      <c r="K568">
        <v>0.5</v>
      </c>
      <c r="L568">
        <v>1.359334</v>
      </c>
      <c r="M568">
        <v>2.2791872</v>
      </c>
      <c r="N568">
        <v>8.3966475000000003</v>
      </c>
      <c r="O568">
        <v>22.4618301</v>
      </c>
      <c r="P568">
        <v>3.3576068999999999</v>
      </c>
      <c r="Q568">
        <v>24.6128635</v>
      </c>
      <c r="R568">
        <v>4.8155837000000004</v>
      </c>
      <c r="S568">
        <v>0.35027960000000002</v>
      </c>
      <c r="T568">
        <v>0.5</v>
      </c>
      <c r="U568">
        <v>1.3546624</v>
      </c>
      <c r="V568">
        <v>2.0241620999999999</v>
      </c>
      <c r="W568">
        <v>8.3062868000000005</v>
      </c>
      <c r="X568">
        <v>21.782074000000001</v>
      </c>
      <c r="Y568">
        <v>3.2493159999999999</v>
      </c>
      <c r="Z568">
        <v>24.441282300000001</v>
      </c>
      <c r="AA568">
        <v>4.7764772999999998</v>
      </c>
      <c r="AB568">
        <v>0.35027960000000002</v>
      </c>
      <c r="AC568">
        <v>0.99660000000000004</v>
      </c>
      <c r="AD568">
        <v>0.8881</v>
      </c>
      <c r="AE568">
        <v>0.98919999999999997</v>
      </c>
      <c r="AF568">
        <v>0.96970000000000001</v>
      </c>
      <c r="AG568">
        <v>0.9677</v>
      </c>
      <c r="AH568">
        <v>0.99299999999999999</v>
      </c>
      <c r="AI568">
        <v>0.9919</v>
      </c>
      <c r="AJ568">
        <v>1</v>
      </c>
      <c r="AK568" t="str">
        <f>VLOOKUP(D568,Ref!$C$2:$D$56,2,FALSE)&amp;"_"&amp;E568&amp;RIGHT(B568,4)</f>
        <v>CA_Kern0016</v>
      </c>
    </row>
    <row r="569" spans="1:37" x14ac:dyDescent="0.25">
      <c r="A569" t="s">
        <v>217</v>
      </c>
      <c r="B569">
        <v>60310004</v>
      </c>
      <c r="C569" t="s">
        <v>37</v>
      </c>
      <c r="D569" t="s">
        <v>50</v>
      </c>
      <c r="E569" t="s">
        <v>60</v>
      </c>
      <c r="F569">
        <v>36.101388999999998</v>
      </c>
      <c r="G569">
        <v>-119.565833</v>
      </c>
      <c r="H569">
        <v>87032</v>
      </c>
      <c r="I569">
        <v>53.3</v>
      </c>
      <c r="J569">
        <v>53.2</v>
      </c>
      <c r="K569">
        <v>0.5</v>
      </c>
      <c r="L569">
        <v>0.86342949999999996</v>
      </c>
      <c r="M569">
        <v>1.7012379</v>
      </c>
      <c r="N569">
        <v>5.9791993999999997</v>
      </c>
      <c r="O569">
        <v>20.333429299999999</v>
      </c>
      <c r="P569">
        <v>2.1868764999999999</v>
      </c>
      <c r="Q569">
        <v>17.9897919</v>
      </c>
      <c r="R569">
        <v>3.5150130000000002</v>
      </c>
      <c r="S569">
        <v>0.31991069999999999</v>
      </c>
      <c r="T569">
        <v>0.5</v>
      </c>
      <c r="U569">
        <v>0.86317049999999995</v>
      </c>
      <c r="V569">
        <v>1.6841645000000001</v>
      </c>
      <c r="W569">
        <v>5.9648437999999997</v>
      </c>
      <c r="X569">
        <v>20.294414499999998</v>
      </c>
      <c r="Y569">
        <v>2.1791852</v>
      </c>
      <c r="Z569">
        <v>17.9492054</v>
      </c>
      <c r="AA569">
        <v>3.5067827999999999</v>
      </c>
      <c r="AB569">
        <v>0.31991069999999999</v>
      </c>
      <c r="AC569">
        <v>0.99970000000000003</v>
      </c>
      <c r="AD569">
        <v>0.99</v>
      </c>
      <c r="AE569">
        <v>0.99760000000000004</v>
      </c>
      <c r="AF569">
        <v>0.99809999999999999</v>
      </c>
      <c r="AG569">
        <v>0.99650000000000005</v>
      </c>
      <c r="AH569">
        <v>0.99770000000000003</v>
      </c>
      <c r="AI569">
        <v>0.99770000000000003</v>
      </c>
      <c r="AJ569">
        <v>1</v>
      </c>
      <c r="AK569" t="str">
        <f>VLOOKUP(D569,Ref!$C$2:$D$56,2,FALSE)&amp;"_"&amp;E569&amp;RIGHT(B569,4)</f>
        <v>CA_Kings0004</v>
      </c>
    </row>
    <row r="570" spans="1:37" x14ac:dyDescent="0.25">
      <c r="A570" t="s">
        <v>217</v>
      </c>
      <c r="B570">
        <v>60333001</v>
      </c>
      <c r="C570" t="s">
        <v>37</v>
      </c>
      <c r="D570" t="s">
        <v>50</v>
      </c>
      <c r="E570" t="s">
        <v>61</v>
      </c>
      <c r="F570">
        <v>39.031388999999997</v>
      </c>
      <c r="G570">
        <v>-122.922222</v>
      </c>
      <c r="H570">
        <v>120015</v>
      </c>
      <c r="I570">
        <v>26.4</v>
      </c>
      <c r="J570">
        <v>26.4</v>
      </c>
      <c r="K570">
        <v>0.5</v>
      </c>
      <c r="L570">
        <v>1.0511820000000001</v>
      </c>
      <c r="M570">
        <v>0.60703640000000003</v>
      </c>
      <c r="N570">
        <v>0.77099079999999998</v>
      </c>
      <c r="O570">
        <v>17.269477800000001</v>
      </c>
      <c r="P570">
        <v>2.2234077000000001</v>
      </c>
      <c r="Q570">
        <v>0.1216647</v>
      </c>
      <c r="R570">
        <v>0.80880830000000004</v>
      </c>
      <c r="S570">
        <v>3.1029884999999999</v>
      </c>
      <c r="T570">
        <v>0.5</v>
      </c>
      <c r="U570">
        <v>1.0510769</v>
      </c>
      <c r="V570">
        <v>0.60690860000000002</v>
      </c>
      <c r="W570">
        <v>0.77063320000000002</v>
      </c>
      <c r="X570">
        <v>17.267501800000002</v>
      </c>
      <c r="Y570">
        <v>2.2229388000000001</v>
      </c>
      <c r="Z570">
        <v>0.1209712</v>
      </c>
      <c r="AA570">
        <v>0.80852869999999999</v>
      </c>
      <c r="AB570">
        <v>3.1029884999999999</v>
      </c>
      <c r="AC570">
        <v>0.99990000000000001</v>
      </c>
      <c r="AD570">
        <v>0.99980000000000002</v>
      </c>
      <c r="AE570">
        <v>0.99950000000000006</v>
      </c>
      <c r="AF570">
        <v>0.99990000000000001</v>
      </c>
      <c r="AG570">
        <v>0.99980000000000002</v>
      </c>
      <c r="AH570">
        <v>0.99429999999999996</v>
      </c>
      <c r="AI570">
        <v>0.99970000000000003</v>
      </c>
      <c r="AJ570">
        <v>1</v>
      </c>
      <c r="AK570" t="str">
        <f>VLOOKUP(D570,Ref!$C$2:$D$56,2,FALSE)&amp;"_"&amp;E570&amp;RIGHT(B570,4)</f>
        <v>CA_Lake3001</v>
      </c>
    </row>
    <row r="571" spans="1:37" x14ac:dyDescent="0.25">
      <c r="A571" t="s">
        <v>217</v>
      </c>
      <c r="B571">
        <v>60370002</v>
      </c>
      <c r="C571" t="s">
        <v>37</v>
      </c>
      <c r="D571" t="s">
        <v>50</v>
      </c>
      <c r="E571" t="s">
        <v>62</v>
      </c>
      <c r="F571">
        <v>34.136499999999998</v>
      </c>
      <c r="G571">
        <v>-117.92391000000001</v>
      </c>
      <c r="H571">
        <v>67040</v>
      </c>
      <c r="I571">
        <v>40.200000000000003</v>
      </c>
      <c r="J571">
        <v>40.200000000000003</v>
      </c>
      <c r="K571">
        <v>0.5</v>
      </c>
      <c r="L571">
        <v>1.4493115999999999</v>
      </c>
      <c r="M571">
        <v>2.535326</v>
      </c>
      <c r="N571">
        <v>3.9452343000000001</v>
      </c>
      <c r="O571">
        <v>17.2454605</v>
      </c>
      <c r="P571">
        <v>3.9876773000000001</v>
      </c>
      <c r="Q571">
        <v>8.4780312000000002</v>
      </c>
      <c r="R571">
        <v>2.0026769999999998</v>
      </c>
      <c r="S571">
        <v>0.12295</v>
      </c>
      <c r="T571">
        <v>0.5</v>
      </c>
      <c r="U571">
        <v>1.5281847</v>
      </c>
      <c r="V571">
        <v>2.3861411000000001</v>
      </c>
      <c r="W571">
        <v>4.3805690000000004</v>
      </c>
      <c r="X571">
        <v>15.138669999999999</v>
      </c>
      <c r="Y571">
        <v>4.2373542999999998</v>
      </c>
      <c r="Z571">
        <v>9.6920757000000002</v>
      </c>
      <c r="AA571">
        <v>2.2510346999999999</v>
      </c>
      <c r="AB571">
        <v>0.113202</v>
      </c>
      <c r="AC571">
        <v>1.0544</v>
      </c>
      <c r="AD571">
        <v>0.94120000000000004</v>
      </c>
      <c r="AE571">
        <v>1.1103000000000001</v>
      </c>
      <c r="AF571">
        <v>0.87780000000000002</v>
      </c>
      <c r="AG571">
        <v>1.0626</v>
      </c>
      <c r="AH571">
        <v>1.1432</v>
      </c>
      <c r="AI571">
        <v>1.1240000000000001</v>
      </c>
      <c r="AJ571">
        <v>0.92069999999999996</v>
      </c>
      <c r="AK571" t="str">
        <f>VLOOKUP(D571,Ref!$C$2:$D$56,2,FALSE)&amp;"_"&amp;E571&amp;RIGHT(B571,4)</f>
        <v>CA_Los Angeles0002</v>
      </c>
    </row>
    <row r="572" spans="1:37" x14ac:dyDescent="0.25">
      <c r="A572" t="s">
        <v>217</v>
      </c>
      <c r="B572">
        <v>60371002</v>
      </c>
      <c r="C572" t="s">
        <v>37</v>
      </c>
      <c r="D572" t="s">
        <v>50</v>
      </c>
      <c r="E572" t="s">
        <v>62</v>
      </c>
      <c r="F572">
        <v>34.176049999999996</v>
      </c>
      <c r="G572">
        <v>-118.31712</v>
      </c>
      <c r="H572">
        <v>68037</v>
      </c>
      <c r="I572">
        <v>39.1</v>
      </c>
      <c r="J572">
        <v>39.1</v>
      </c>
      <c r="K572">
        <v>0.5</v>
      </c>
      <c r="L572">
        <v>1.3868693000000001</v>
      </c>
      <c r="M572">
        <v>2.4228208000000002</v>
      </c>
      <c r="N572">
        <v>4.8135724</v>
      </c>
      <c r="O572">
        <v>12.110254299999999</v>
      </c>
      <c r="P572">
        <v>4.3546648000000001</v>
      </c>
      <c r="Q572">
        <v>11.060746200000001</v>
      </c>
      <c r="R572">
        <v>2.3906703</v>
      </c>
      <c r="S572">
        <v>0.1159592</v>
      </c>
      <c r="T572">
        <v>0.5</v>
      </c>
      <c r="U572">
        <v>1.3866471</v>
      </c>
      <c r="V572">
        <v>2.4199820000000001</v>
      </c>
      <c r="W572">
        <v>4.8067975000000001</v>
      </c>
      <c r="X572">
        <v>12.105069200000001</v>
      </c>
      <c r="Y572">
        <v>4.3450036000000001</v>
      </c>
      <c r="Z572">
        <v>11.049685500000001</v>
      </c>
      <c r="AA572">
        <v>2.3877335</v>
      </c>
      <c r="AB572">
        <v>0.1159592</v>
      </c>
      <c r="AC572">
        <v>0.99980000000000002</v>
      </c>
      <c r="AD572">
        <v>0.99880000000000002</v>
      </c>
      <c r="AE572">
        <v>0.99860000000000004</v>
      </c>
      <c r="AF572">
        <v>0.99960000000000004</v>
      </c>
      <c r="AG572">
        <v>0.99780000000000002</v>
      </c>
      <c r="AH572">
        <v>0.999</v>
      </c>
      <c r="AI572">
        <v>0.99880000000000002</v>
      </c>
      <c r="AJ572">
        <v>1</v>
      </c>
      <c r="AK572" t="str">
        <f>VLOOKUP(D572,Ref!$C$2:$D$56,2,FALSE)&amp;"_"&amp;E572&amp;RIGHT(B572,4)</f>
        <v>CA_Los Angeles1002</v>
      </c>
    </row>
    <row r="573" spans="1:37" x14ac:dyDescent="0.25">
      <c r="A573" t="s">
        <v>217</v>
      </c>
      <c r="B573">
        <v>60371103</v>
      </c>
      <c r="C573" t="s">
        <v>37</v>
      </c>
      <c r="D573" t="s">
        <v>50</v>
      </c>
      <c r="E573" t="s">
        <v>62</v>
      </c>
      <c r="F573">
        <v>34.066589999999998</v>
      </c>
      <c r="G573">
        <v>-118.22687999999999</v>
      </c>
      <c r="H573">
        <v>67037</v>
      </c>
      <c r="I573">
        <v>40.1</v>
      </c>
      <c r="J573">
        <v>40.1</v>
      </c>
      <c r="K573">
        <v>0.5</v>
      </c>
      <c r="L573">
        <v>1.6976591000000001</v>
      </c>
      <c r="M573">
        <v>2.1506056999999998</v>
      </c>
      <c r="N573">
        <v>5.3652224999999998</v>
      </c>
      <c r="O573">
        <v>9.0814123000000002</v>
      </c>
      <c r="P573">
        <v>6.9489068999999999</v>
      </c>
      <c r="Q573">
        <v>11.1212511</v>
      </c>
      <c r="R573">
        <v>2.9381501999999999</v>
      </c>
      <c r="S573">
        <v>0.34123969999999998</v>
      </c>
      <c r="T573">
        <v>0.5</v>
      </c>
      <c r="U573">
        <v>1.6973855</v>
      </c>
      <c r="V573">
        <v>2.1481493</v>
      </c>
      <c r="W573">
        <v>5.3577389999999996</v>
      </c>
      <c r="X573">
        <v>9.0777788000000008</v>
      </c>
      <c r="Y573">
        <v>6.9346212999999999</v>
      </c>
      <c r="Z573">
        <v>11.1104536</v>
      </c>
      <c r="AA573">
        <v>2.9340725000000001</v>
      </c>
      <c r="AB573">
        <v>0.34123969999999998</v>
      </c>
      <c r="AC573">
        <v>0.99980000000000002</v>
      </c>
      <c r="AD573">
        <v>0.99890000000000001</v>
      </c>
      <c r="AE573">
        <v>0.99860000000000004</v>
      </c>
      <c r="AF573">
        <v>0.99960000000000004</v>
      </c>
      <c r="AG573">
        <v>0.99790000000000001</v>
      </c>
      <c r="AH573">
        <v>0.999</v>
      </c>
      <c r="AI573">
        <v>0.99860000000000004</v>
      </c>
      <c r="AJ573">
        <v>1</v>
      </c>
      <c r="AK573" t="str">
        <f>VLOOKUP(D573,Ref!$C$2:$D$56,2,FALSE)&amp;"_"&amp;E573&amp;RIGHT(B573,4)</f>
        <v>CA_Los Angeles1103</v>
      </c>
    </row>
    <row r="574" spans="1:37" x14ac:dyDescent="0.25">
      <c r="A574" t="s">
        <v>217</v>
      </c>
      <c r="B574">
        <v>60371201</v>
      </c>
      <c r="C574" t="s">
        <v>37</v>
      </c>
      <c r="D574" t="s">
        <v>50</v>
      </c>
      <c r="E574" t="s">
        <v>62</v>
      </c>
      <c r="F574">
        <v>34.199249999999999</v>
      </c>
      <c r="G574">
        <v>-118.53276</v>
      </c>
      <c r="H574">
        <v>68035</v>
      </c>
      <c r="I574">
        <v>29</v>
      </c>
      <c r="J574">
        <v>29</v>
      </c>
      <c r="K574">
        <v>0.5</v>
      </c>
      <c r="L574">
        <v>0.76059169999999998</v>
      </c>
      <c r="M574">
        <v>1.6854944999999999</v>
      </c>
      <c r="N574">
        <v>3.0109739000000002</v>
      </c>
      <c r="O574">
        <v>11.986532199999999</v>
      </c>
      <c r="P574">
        <v>2.9345452999999999</v>
      </c>
      <c r="Q574">
        <v>6.6025381000000003</v>
      </c>
      <c r="R574">
        <v>1.4531987</v>
      </c>
      <c r="S574">
        <v>9.9463800000000005E-2</v>
      </c>
      <c r="T574">
        <v>0.5</v>
      </c>
      <c r="U574">
        <v>0.76043959999999999</v>
      </c>
      <c r="V574">
        <v>1.6829911</v>
      </c>
      <c r="W574">
        <v>3.0064673000000002</v>
      </c>
      <c r="X574">
        <v>11.981212599999999</v>
      </c>
      <c r="Y574">
        <v>2.9276059000000001</v>
      </c>
      <c r="Z574">
        <v>6.5959352999999998</v>
      </c>
      <c r="AA574">
        <v>1.4512970000000001</v>
      </c>
      <c r="AB574">
        <v>9.9463800000000005E-2</v>
      </c>
      <c r="AC574">
        <v>0.99980000000000002</v>
      </c>
      <c r="AD574">
        <v>0.99850000000000005</v>
      </c>
      <c r="AE574">
        <v>0.99850000000000005</v>
      </c>
      <c r="AF574">
        <v>0.99960000000000004</v>
      </c>
      <c r="AG574">
        <v>0.99760000000000004</v>
      </c>
      <c r="AH574">
        <v>0.999</v>
      </c>
      <c r="AI574">
        <v>0.99870000000000003</v>
      </c>
      <c r="AJ574">
        <v>1</v>
      </c>
      <c r="AK574" t="str">
        <f>VLOOKUP(D574,Ref!$C$2:$D$56,2,FALSE)&amp;"_"&amp;E574&amp;RIGHT(B574,4)</f>
        <v>CA_Los Angeles1201</v>
      </c>
    </row>
    <row r="575" spans="1:37" x14ac:dyDescent="0.25">
      <c r="A575" t="s">
        <v>217</v>
      </c>
      <c r="B575">
        <v>60371301</v>
      </c>
      <c r="C575" t="s">
        <v>37</v>
      </c>
      <c r="D575" t="s">
        <v>50</v>
      </c>
      <c r="E575" t="s">
        <v>62</v>
      </c>
      <c r="F575">
        <v>33.928989999999999</v>
      </c>
      <c r="G575">
        <v>-118.21071000000001</v>
      </c>
      <c r="H575">
        <v>65037</v>
      </c>
      <c r="I575">
        <v>41</v>
      </c>
      <c r="J575">
        <v>40.9</v>
      </c>
      <c r="K575">
        <v>0.5</v>
      </c>
      <c r="L575">
        <v>1.4173172000000001</v>
      </c>
      <c r="M575">
        <v>2.6156744999999999</v>
      </c>
      <c r="N575">
        <v>4.8027348999999999</v>
      </c>
      <c r="O575">
        <v>13.620897299999999</v>
      </c>
      <c r="P575">
        <v>4.0868362999999999</v>
      </c>
      <c r="Q575">
        <v>11.4212103</v>
      </c>
      <c r="R575">
        <v>2.4390714</v>
      </c>
      <c r="S575">
        <v>9.6258999999999997E-2</v>
      </c>
      <c r="T575">
        <v>0.5</v>
      </c>
      <c r="U575">
        <v>1.4170337</v>
      </c>
      <c r="V575">
        <v>2.6139758</v>
      </c>
      <c r="W575">
        <v>4.7968731</v>
      </c>
      <c r="X575">
        <v>13.6159964</v>
      </c>
      <c r="Y575">
        <v>4.0798544999999997</v>
      </c>
      <c r="Z575">
        <v>11.409789099999999</v>
      </c>
      <c r="AA575">
        <v>2.436353</v>
      </c>
      <c r="AB575">
        <v>9.6258999999999997E-2</v>
      </c>
      <c r="AC575">
        <v>0.99980000000000002</v>
      </c>
      <c r="AD575">
        <v>0.99939999999999996</v>
      </c>
      <c r="AE575">
        <v>0.99880000000000002</v>
      </c>
      <c r="AF575">
        <v>0.99960000000000004</v>
      </c>
      <c r="AG575">
        <v>0.99829999999999997</v>
      </c>
      <c r="AH575">
        <v>0.999</v>
      </c>
      <c r="AI575">
        <v>0.99890000000000001</v>
      </c>
      <c r="AJ575">
        <v>1</v>
      </c>
      <c r="AK575" t="str">
        <f>VLOOKUP(D575,Ref!$C$2:$D$56,2,FALSE)&amp;"_"&amp;E575&amp;RIGHT(B575,4)</f>
        <v>CA_Los Angeles1301</v>
      </c>
    </row>
    <row r="576" spans="1:37" x14ac:dyDescent="0.25">
      <c r="A576" t="s">
        <v>217</v>
      </c>
      <c r="B576">
        <v>60371602</v>
      </c>
      <c r="C576" t="s">
        <v>37</v>
      </c>
      <c r="D576" t="s">
        <v>50</v>
      </c>
      <c r="E576" t="s">
        <v>62</v>
      </c>
      <c r="F576">
        <v>34.011940000000003</v>
      </c>
      <c r="G576">
        <v>-118.06995000000001</v>
      </c>
      <c r="H576">
        <v>66038</v>
      </c>
      <c r="I576">
        <v>39.799999999999997</v>
      </c>
      <c r="J576">
        <v>39.799999999999997</v>
      </c>
      <c r="K576">
        <v>0.5</v>
      </c>
      <c r="L576">
        <v>1.4958007</v>
      </c>
      <c r="M576">
        <v>3.4643579</v>
      </c>
      <c r="N576">
        <v>4.3369532</v>
      </c>
      <c r="O576">
        <v>13.8419352</v>
      </c>
      <c r="P576">
        <v>3.6534502999999998</v>
      </c>
      <c r="Q576">
        <v>10.2527781</v>
      </c>
      <c r="R576">
        <v>2.1663461000000002</v>
      </c>
      <c r="S576">
        <v>0.1217203</v>
      </c>
      <c r="T576">
        <v>0.5</v>
      </c>
      <c r="U576">
        <v>1.4955016000000001</v>
      </c>
      <c r="V576">
        <v>3.4618304000000002</v>
      </c>
      <c r="W576">
        <v>4.3315020000000004</v>
      </c>
      <c r="X576">
        <v>13.837698899999999</v>
      </c>
      <c r="Y576">
        <v>3.6461039</v>
      </c>
      <c r="Z576">
        <v>10.243432</v>
      </c>
      <c r="AA576">
        <v>2.1640134</v>
      </c>
      <c r="AB576">
        <v>0.1217203</v>
      </c>
      <c r="AC576">
        <v>0.99980000000000002</v>
      </c>
      <c r="AD576">
        <v>0.99929999999999997</v>
      </c>
      <c r="AE576">
        <v>0.99870000000000003</v>
      </c>
      <c r="AF576">
        <v>0.99970000000000003</v>
      </c>
      <c r="AG576">
        <v>0.998</v>
      </c>
      <c r="AH576">
        <v>0.99909999999999999</v>
      </c>
      <c r="AI576">
        <v>0.99890000000000001</v>
      </c>
      <c r="AJ576">
        <v>1</v>
      </c>
      <c r="AK576" t="str">
        <f>VLOOKUP(D576,Ref!$C$2:$D$56,2,FALSE)&amp;"_"&amp;E576&amp;RIGHT(B576,4)</f>
        <v>CA_Los Angeles1602</v>
      </c>
    </row>
    <row r="577" spans="1:37" x14ac:dyDescent="0.25">
      <c r="A577" t="s">
        <v>217</v>
      </c>
      <c r="B577">
        <v>60372005</v>
      </c>
      <c r="C577" t="s">
        <v>37</v>
      </c>
      <c r="D577" t="s">
        <v>50</v>
      </c>
      <c r="E577" t="s">
        <v>62</v>
      </c>
      <c r="F577">
        <v>34.132599999999996</v>
      </c>
      <c r="G577">
        <v>-118.1272</v>
      </c>
      <c r="H577">
        <v>67038</v>
      </c>
      <c r="I577">
        <v>37.1</v>
      </c>
      <c r="J577">
        <v>37</v>
      </c>
      <c r="K577">
        <v>0.5</v>
      </c>
      <c r="L577">
        <v>1.6334276999999999</v>
      </c>
      <c r="M577">
        <v>2.5274133999999999</v>
      </c>
      <c r="N577">
        <v>4.9515346999999998</v>
      </c>
      <c r="O577">
        <v>8.7688474999999997</v>
      </c>
      <c r="P577">
        <v>5.8575705999999998</v>
      </c>
      <c r="Q577">
        <v>10.0909681</v>
      </c>
      <c r="R577">
        <v>2.5514242999999999</v>
      </c>
      <c r="S577">
        <v>0.21881110000000001</v>
      </c>
      <c r="T577">
        <v>0.5</v>
      </c>
      <c r="U577">
        <v>1.6331277</v>
      </c>
      <c r="V577">
        <v>2.5248257999999999</v>
      </c>
      <c r="W577">
        <v>4.9447846000000002</v>
      </c>
      <c r="X577">
        <v>8.7656554999999994</v>
      </c>
      <c r="Y577">
        <v>5.8457550999999999</v>
      </c>
      <c r="Z577">
        <v>10.081682199999999</v>
      </c>
      <c r="AA577">
        <v>2.5480933000000001</v>
      </c>
      <c r="AB577">
        <v>0.21881110000000001</v>
      </c>
      <c r="AC577">
        <v>0.99980000000000002</v>
      </c>
      <c r="AD577">
        <v>0.999</v>
      </c>
      <c r="AE577">
        <v>0.99860000000000004</v>
      </c>
      <c r="AF577">
        <v>0.99960000000000004</v>
      </c>
      <c r="AG577">
        <v>0.998</v>
      </c>
      <c r="AH577">
        <v>0.99909999999999999</v>
      </c>
      <c r="AI577">
        <v>0.99870000000000003</v>
      </c>
      <c r="AJ577">
        <v>1</v>
      </c>
      <c r="AK577" t="str">
        <f>VLOOKUP(D577,Ref!$C$2:$D$56,2,FALSE)&amp;"_"&amp;E577&amp;RIGHT(B577,4)</f>
        <v>CA_Los Angeles2005</v>
      </c>
    </row>
    <row r="578" spans="1:37" x14ac:dyDescent="0.25">
      <c r="A578" t="s">
        <v>217</v>
      </c>
      <c r="B578">
        <v>60374002</v>
      </c>
      <c r="C578" t="s">
        <v>37</v>
      </c>
      <c r="D578" t="s">
        <v>50</v>
      </c>
      <c r="E578" t="s">
        <v>62</v>
      </c>
      <c r="F578">
        <v>33.82376</v>
      </c>
      <c r="G578">
        <v>-118.18921</v>
      </c>
      <c r="H578">
        <v>64037</v>
      </c>
      <c r="I578">
        <v>36.4</v>
      </c>
      <c r="J578">
        <v>36.4</v>
      </c>
      <c r="K578">
        <v>0.5</v>
      </c>
      <c r="L578">
        <v>1.3972576999999999</v>
      </c>
      <c r="M578">
        <v>3.2848098000000001</v>
      </c>
      <c r="N578">
        <v>4.0711969999999997</v>
      </c>
      <c r="O578">
        <v>11.905859899999999</v>
      </c>
      <c r="P578">
        <v>3.3545322</v>
      </c>
      <c r="Q578">
        <v>9.7888069000000009</v>
      </c>
      <c r="R578">
        <v>2.0708839999999999</v>
      </c>
      <c r="S578">
        <v>9.3318799999999993E-2</v>
      </c>
      <c r="T578">
        <v>0.5</v>
      </c>
      <c r="U578">
        <v>1.3968384</v>
      </c>
      <c r="V578">
        <v>3.2825104999999999</v>
      </c>
      <c r="W578">
        <v>4.0660996000000003</v>
      </c>
      <c r="X578">
        <v>11.9010973</v>
      </c>
      <c r="Y578">
        <v>3.3480124</v>
      </c>
      <c r="Z578">
        <v>9.7794991000000007</v>
      </c>
      <c r="AA578">
        <v>2.0686178000000002</v>
      </c>
      <c r="AB578">
        <v>9.3318799999999993E-2</v>
      </c>
      <c r="AC578">
        <v>0.99970000000000003</v>
      </c>
      <c r="AD578">
        <v>0.99929999999999997</v>
      </c>
      <c r="AE578">
        <v>0.99870000000000003</v>
      </c>
      <c r="AF578">
        <v>0.99960000000000004</v>
      </c>
      <c r="AG578">
        <v>0.99809999999999999</v>
      </c>
      <c r="AH578">
        <v>0.999</v>
      </c>
      <c r="AI578">
        <v>0.99890000000000001</v>
      </c>
      <c r="AJ578">
        <v>1</v>
      </c>
      <c r="AK578" t="str">
        <f>VLOOKUP(D578,Ref!$C$2:$D$56,2,FALSE)&amp;"_"&amp;E578&amp;RIGHT(B578,4)</f>
        <v>CA_Los Angeles4002</v>
      </c>
    </row>
    <row r="579" spans="1:37" x14ac:dyDescent="0.25">
      <c r="A579" t="s">
        <v>217</v>
      </c>
      <c r="B579">
        <v>60374004</v>
      </c>
      <c r="C579" t="s">
        <v>37</v>
      </c>
      <c r="D579" t="s">
        <v>50</v>
      </c>
      <c r="E579" t="s">
        <v>62</v>
      </c>
      <c r="F579">
        <v>33.792360000000002</v>
      </c>
      <c r="G579">
        <v>-118.17533</v>
      </c>
      <c r="H579">
        <v>64037</v>
      </c>
      <c r="I579">
        <v>31.3</v>
      </c>
      <c r="J579">
        <v>31.3</v>
      </c>
      <c r="K579">
        <v>0.5</v>
      </c>
      <c r="L579">
        <v>1.2423089</v>
      </c>
      <c r="M579">
        <v>2.6223011000000001</v>
      </c>
      <c r="N579">
        <v>3.9354190999999998</v>
      </c>
      <c r="O579">
        <v>8.2485771000000003</v>
      </c>
      <c r="P579">
        <v>3.2848201000000001</v>
      </c>
      <c r="Q579">
        <v>9.4386463000000003</v>
      </c>
      <c r="R579">
        <v>2.0078363000000001</v>
      </c>
      <c r="S579">
        <v>8.6752099999999999E-2</v>
      </c>
      <c r="T579">
        <v>0.5</v>
      </c>
      <c r="U579">
        <v>1.2419361</v>
      </c>
      <c r="V579">
        <v>2.6204654999999999</v>
      </c>
      <c r="W579">
        <v>3.9306245</v>
      </c>
      <c r="X579">
        <v>8.2452774000000009</v>
      </c>
      <c r="Y579">
        <v>3.2786553000000001</v>
      </c>
      <c r="Z579">
        <v>9.4298754000000002</v>
      </c>
      <c r="AA579">
        <v>2.0056818000000001</v>
      </c>
      <c r="AB579">
        <v>8.6752099999999999E-2</v>
      </c>
      <c r="AC579">
        <v>0.99970000000000003</v>
      </c>
      <c r="AD579">
        <v>0.99929999999999997</v>
      </c>
      <c r="AE579">
        <v>0.99880000000000002</v>
      </c>
      <c r="AF579">
        <v>0.99960000000000004</v>
      </c>
      <c r="AG579">
        <v>0.99809999999999999</v>
      </c>
      <c r="AH579">
        <v>0.99909999999999999</v>
      </c>
      <c r="AI579">
        <v>0.99890000000000001</v>
      </c>
      <c r="AJ579">
        <v>1</v>
      </c>
      <c r="AK579" t="str">
        <f>VLOOKUP(D579,Ref!$C$2:$D$56,2,FALSE)&amp;"_"&amp;E579&amp;RIGHT(B579,4)</f>
        <v>CA_Los Angeles4004</v>
      </c>
    </row>
    <row r="580" spans="1:37" x14ac:dyDescent="0.25">
      <c r="A580" t="s">
        <v>217</v>
      </c>
      <c r="B580">
        <v>60379033</v>
      </c>
      <c r="C580" t="s">
        <v>37</v>
      </c>
      <c r="D580" t="s">
        <v>50</v>
      </c>
      <c r="E580" t="s">
        <v>62</v>
      </c>
      <c r="F580">
        <v>34.671388999999998</v>
      </c>
      <c r="G580">
        <v>-118.130556</v>
      </c>
      <c r="H580">
        <v>72039</v>
      </c>
      <c r="I580">
        <v>19.5</v>
      </c>
      <c r="J580">
        <v>19.399999999999999</v>
      </c>
      <c r="K580">
        <v>0.5</v>
      </c>
      <c r="L580">
        <v>2.1173297999999998</v>
      </c>
      <c r="M580">
        <v>1.1520357999999999</v>
      </c>
      <c r="N580">
        <v>1.3057000999999999</v>
      </c>
      <c r="O580">
        <v>9.4501170999999999</v>
      </c>
      <c r="P580">
        <v>2.7910265999999999</v>
      </c>
      <c r="Q580">
        <v>1.1595774999999999</v>
      </c>
      <c r="R580">
        <v>0.99372139999999998</v>
      </c>
      <c r="S580">
        <v>3.0490799999999998E-2</v>
      </c>
      <c r="T580">
        <v>0.5</v>
      </c>
      <c r="U580">
        <v>2.1170053000000002</v>
      </c>
      <c r="V580">
        <v>1.1467342</v>
      </c>
      <c r="W580">
        <v>1.302702</v>
      </c>
      <c r="X580">
        <v>9.4398745999999996</v>
      </c>
      <c r="Y580">
        <v>2.7837439000000002</v>
      </c>
      <c r="Z580">
        <v>1.157807</v>
      </c>
      <c r="AA580">
        <v>0.99131619999999998</v>
      </c>
      <c r="AB580">
        <v>3.0490799999999998E-2</v>
      </c>
      <c r="AC580">
        <v>0.99980000000000002</v>
      </c>
      <c r="AD580">
        <v>0.99539999999999995</v>
      </c>
      <c r="AE580">
        <v>0.99770000000000003</v>
      </c>
      <c r="AF580">
        <v>0.99890000000000001</v>
      </c>
      <c r="AG580">
        <v>0.99739999999999995</v>
      </c>
      <c r="AH580">
        <v>0.99850000000000005</v>
      </c>
      <c r="AI580">
        <v>0.99760000000000004</v>
      </c>
      <c r="AJ580">
        <v>1</v>
      </c>
      <c r="AK580" t="str">
        <f>VLOOKUP(D580,Ref!$C$2:$D$56,2,FALSE)&amp;"_"&amp;E580&amp;RIGHT(B580,4)</f>
        <v>CA_Los Angeles9033</v>
      </c>
    </row>
    <row r="581" spans="1:37" x14ac:dyDescent="0.25">
      <c r="A581" t="s">
        <v>217</v>
      </c>
      <c r="B581">
        <v>60450006</v>
      </c>
      <c r="C581" t="s">
        <v>37</v>
      </c>
      <c r="D581" t="s">
        <v>50</v>
      </c>
      <c r="E581" t="s">
        <v>63</v>
      </c>
      <c r="F581">
        <v>39.150556000000002</v>
      </c>
      <c r="G581">
        <v>-123.205</v>
      </c>
      <c r="H581">
        <v>121014</v>
      </c>
      <c r="I581">
        <v>21.1</v>
      </c>
      <c r="J581">
        <v>21.1</v>
      </c>
      <c r="K581">
        <v>0.5</v>
      </c>
      <c r="L581">
        <v>1.0068368000000001</v>
      </c>
      <c r="M581">
        <v>0.68961609999999995</v>
      </c>
      <c r="N581">
        <v>0.99273869999999997</v>
      </c>
      <c r="O581">
        <v>11.7194538</v>
      </c>
      <c r="P581">
        <v>2.0727335999999998</v>
      </c>
      <c r="Q581">
        <v>0.96995299999999995</v>
      </c>
      <c r="R581">
        <v>0.84589820000000004</v>
      </c>
      <c r="S581">
        <v>2.3361025</v>
      </c>
      <c r="T581">
        <v>0.5</v>
      </c>
      <c r="U581">
        <v>1.0067360000000001</v>
      </c>
      <c r="V581">
        <v>0.68878539999999999</v>
      </c>
      <c r="W581">
        <v>0.99132880000000001</v>
      </c>
      <c r="X581">
        <v>11.717554099999999</v>
      </c>
      <c r="Y581">
        <v>2.0720797000000002</v>
      </c>
      <c r="Z581">
        <v>0.96587920000000005</v>
      </c>
      <c r="AA581">
        <v>0.84505459999999999</v>
      </c>
      <c r="AB581">
        <v>2.3361025</v>
      </c>
      <c r="AC581">
        <v>0.99990000000000001</v>
      </c>
      <c r="AD581">
        <v>0.99880000000000002</v>
      </c>
      <c r="AE581">
        <v>0.99860000000000004</v>
      </c>
      <c r="AF581">
        <v>0.99980000000000002</v>
      </c>
      <c r="AG581">
        <v>0.99970000000000003</v>
      </c>
      <c r="AH581">
        <v>0.99580000000000002</v>
      </c>
      <c r="AI581">
        <v>0.999</v>
      </c>
      <c r="AJ581">
        <v>1</v>
      </c>
      <c r="AK581" t="str">
        <f>VLOOKUP(D581,Ref!$C$2:$D$56,2,FALSE)&amp;"_"&amp;E581&amp;RIGHT(B581,4)</f>
        <v>CA_Mendocino0006</v>
      </c>
    </row>
    <row r="582" spans="1:37" x14ac:dyDescent="0.25">
      <c r="A582" t="s">
        <v>217</v>
      </c>
      <c r="B582">
        <v>60472510</v>
      </c>
      <c r="C582" t="s">
        <v>37</v>
      </c>
      <c r="D582" t="s">
        <v>50</v>
      </c>
      <c r="E582" t="s">
        <v>64</v>
      </c>
      <c r="F582">
        <v>37.309167000000002</v>
      </c>
      <c r="G582">
        <v>-120.48055600000001</v>
      </c>
      <c r="H582">
        <v>100028</v>
      </c>
      <c r="I582">
        <v>50.8</v>
      </c>
      <c r="J582">
        <v>50.8</v>
      </c>
      <c r="K582">
        <v>0.5</v>
      </c>
      <c r="L582">
        <v>0.90672269999999999</v>
      </c>
      <c r="M582">
        <v>1.7259974</v>
      </c>
      <c r="N582">
        <v>4.0162224999999996</v>
      </c>
      <c r="O582">
        <v>27.663236600000001</v>
      </c>
      <c r="P582">
        <v>1.6216645999999999</v>
      </c>
      <c r="Q582">
        <v>11.803136800000001</v>
      </c>
      <c r="R582">
        <v>2.3169396</v>
      </c>
      <c r="S582">
        <v>0.33496619999999999</v>
      </c>
      <c r="T582">
        <v>0.5</v>
      </c>
      <c r="U582">
        <v>0.90663210000000005</v>
      </c>
      <c r="V582">
        <v>1.7243834</v>
      </c>
      <c r="W582">
        <v>4.0041884999999997</v>
      </c>
      <c r="X582">
        <v>27.658292800000002</v>
      </c>
      <c r="Y582">
        <v>1.6199604000000001</v>
      </c>
      <c r="Z582">
        <v>11.763775799999999</v>
      </c>
      <c r="AA582">
        <v>2.3094717999999999</v>
      </c>
      <c r="AB582">
        <v>0.33496619999999999</v>
      </c>
      <c r="AC582">
        <v>0.99990000000000001</v>
      </c>
      <c r="AD582">
        <v>0.99909999999999999</v>
      </c>
      <c r="AE582">
        <v>0.997</v>
      </c>
      <c r="AF582">
        <v>0.99980000000000002</v>
      </c>
      <c r="AG582">
        <v>0.99890000000000001</v>
      </c>
      <c r="AH582">
        <v>0.99670000000000003</v>
      </c>
      <c r="AI582">
        <v>0.99680000000000002</v>
      </c>
      <c r="AJ582">
        <v>1</v>
      </c>
      <c r="AK582" t="str">
        <f>VLOOKUP(D582,Ref!$C$2:$D$56,2,FALSE)&amp;"_"&amp;E582&amp;RIGHT(B582,4)</f>
        <v>CA_Merced2510</v>
      </c>
    </row>
    <row r="583" spans="1:37" x14ac:dyDescent="0.25">
      <c r="A583" t="s">
        <v>217</v>
      </c>
      <c r="B583">
        <v>60531003</v>
      </c>
      <c r="C583" t="s">
        <v>37</v>
      </c>
      <c r="D583" t="s">
        <v>50</v>
      </c>
      <c r="E583" t="s">
        <v>65</v>
      </c>
      <c r="F583">
        <v>36.696829999999999</v>
      </c>
      <c r="G583">
        <v>-121.636167</v>
      </c>
      <c r="H583">
        <v>97019</v>
      </c>
      <c r="I583">
        <v>14</v>
      </c>
      <c r="J583">
        <v>14</v>
      </c>
      <c r="K583">
        <v>0.5</v>
      </c>
      <c r="L583">
        <v>0.80646830000000003</v>
      </c>
      <c r="M583">
        <v>1.053609</v>
      </c>
      <c r="N583">
        <v>1.267909</v>
      </c>
      <c r="O583">
        <v>5.3464146000000001</v>
      </c>
      <c r="P583">
        <v>1.7817179999999999</v>
      </c>
      <c r="Q583">
        <v>2.2706723000000002</v>
      </c>
      <c r="R583">
        <v>0.78779049999999995</v>
      </c>
      <c r="S583">
        <v>0.27430660000000001</v>
      </c>
      <c r="T583">
        <v>0.5</v>
      </c>
      <c r="U583">
        <v>0.80638770000000004</v>
      </c>
      <c r="V583">
        <v>1.0527120999999999</v>
      </c>
      <c r="W583">
        <v>1.2657984</v>
      </c>
      <c r="X583">
        <v>5.3453426000000004</v>
      </c>
      <c r="Y583">
        <v>1.7799634</v>
      </c>
      <c r="Z583">
        <v>2.2654795999999999</v>
      </c>
      <c r="AA583">
        <v>0.78653470000000003</v>
      </c>
      <c r="AB583">
        <v>0.27430660000000001</v>
      </c>
      <c r="AC583">
        <v>0.99990000000000001</v>
      </c>
      <c r="AD583">
        <v>0.99909999999999999</v>
      </c>
      <c r="AE583">
        <v>0.99829999999999997</v>
      </c>
      <c r="AF583">
        <v>0.99980000000000002</v>
      </c>
      <c r="AG583">
        <v>0.999</v>
      </c>
      <c r="AH583">
        <v>0.99770000000000003</v>
      </c>
      <c r="AI583">
        <v>0.99839999999999995</v>
      </c>
      <c r="AJ583">
        <v>1</v>
      </c>
      <c r="AK583" t="str">
        <f>VLOOKUP(D583,Ref!$C$2:$D$56,2,FALSE)&amp;"_"&amp;E583&amp;RIGHT(B583,4)</f>
        <v>CA_Monterey1003</v>
      </c>
    </row>
    <row r="584" spans="1:37" x14ac:dyDescent="0.25">
      <c r="A584" t="s">
        <v>217</v>
      </c>
      <c r="B584">
        <v>60570005</v>
      </c>
      <c r="C584" t="s">
        <v>37</v>
      </c>
      <c r="D584" t="s">
        <v>50</v>
      </c>
      <c r="E584" t="s">
        <v>66</v>
      </c>
      <c r="F584">
        <v>39.234444000000003</v>
      </c>
      <c r="G584">
        <v>-121.055556</v>
      </c>
      <c r="H584">
        <v>118029</v>
      </c>
      <c r="I584">
        <v>32.5</v>
      </c>
      <c r="J584">
        <v>32.4</v>
      </c>
      <c r="K584">
        <v>0.5</v>
      </c>
      <c r="L584">
        <v>1.2929227000000001</v>
      </c>
      <c r="M584">
        <v>0.78898789999999996</v>
      </c>
      <c r="N584">
        <v>0.80039210000000005</v>
      </c>
      <c r="O584">
        <v>25.600000399999999</v>
      </c>
      <c r="P584">
        <v>1.9495581</v>
      </c>
      <c r="Q584">
        <v>0.43973430000000002</v>
      </c>
      <c r="R584">
        <v>0.77561880000000005</v>
      </c>
      <c r="S584">
        <v>0.35278589999999999</v>
      </c>
      <c r="T584">
        <v>0.5</v>
      </c>
      <c r="U584">
        <v>1.2927934000000001</v>
      </c>
      <c r="V584">
        <v>0.78885099999999997</v>
      </c>
      <c r="W584">
        <v>0.79904940000000002</v>
      </c>
      <c r="X584">
        <v>25.5974407</v>
      </c>
      <c r="Y584">
        <v>1.9489633</v>
      </c>
      <c r="Z584">
        <v>0.4358206</v>
      </c>
      <c r="AA584">
        <v>0.7746883</v>
      </c>
      <c r="AB584">
        <v>0.35278589999999999</v>
      </c>
      <c r="AC584">
        <v>0.99990000000000001</v>
      </c>
      <c r="AD584">
        <v>0.99980000000000002</v>
      </c>
      <c r="AE584">
        <v>0.99829999999999997</v>
      </c>
      <c r="AF584">
        <v>0.99990000000000001</v>
      </c>
      <c r="AG584">
        <v>0.99970000000000003</v>
      </c>
      <c r="AH584">
        <v>0.99109999999999998</v>
      </c>
      <c r="AI584">
        <v>0.99880000000000002</v>
      </c>
      <c r="AJ584">
        <v>1</v>
      </c>
      <c r="AK584" t="str">
        <f>VLOOKUP(D584,Ref!$C$2:$D$56,2,FALSE)&amp;"_"&amp;E584&amp;RIGHT(B584,4)</f>
        <v>CA_Nevada0005</v>
      </c>
    </row>
    <row r="585" spans="1:37" x14ac:dyDescent="0.25">
      <c r="A585" t="s">
        <v>217</v>
      </c>
      <c r="B585">
        <v>60571001</v>
      </c>
      <c r="C585" t="s">
        <v>37</v>
      </c>
      <c r="D585" t="s">
        <v>50</v>
      </c>
      <c r="E585" t="s">
        <v>66</v>
      </c>
      <c r="F585">
        <v>39.338611</v>
      </c>
      <c r="G585">
        <v>-120.170278</v>
      </c>
      <c r="H585">
        <v>117035</v>
      </c>
      <c r="I585">
        <v>26.2</v>
      </c>
      <c r="J585">
        <v>26.2</v>
      </c>
      <c r="K585">
        <v>0.5</v>
      </c>
      <c r="L585">
        <v>1.7220637000000001</v>
      </c>
      <c r="M585">
        <v>1.5827247</v>
      </c>
      <c r="N585">
        <v>0.7069706</v>
      </c>
      <c r="O585">
        <v>18.885234799999999</v>
      </c>
      <c r="P585">
        <v>1.1815325999999999</v>
      </c>
      <c r="Q585">
        <v>0.96759899999999999</v>
      </c>
      <c r="R585">
        <v>0.54803559999999996</v>
      </c>
      <c r="S585">
        <v>0.1169502</v>
      </c>
      <c r="T585">
        <v>0.5</v>
      </c>
      <c r="U585">
        <v>1.7218914999999999</v>
      </c>
      <c r="V585">
        <v>1.5822784999999999</v>
      </c>
      <c r="W585">
        <v>0.70652119999999996</v>
      </c>
      <c r="X585">
        <v>18.883346599999999</v>
      </c>
      <c r="Y585">
        <v>1.1812963000000001</v>
      </c>
      <c r="Z585">
        <v>0.96634120000000001</v>
      </c>
      <c r="AA585">
        <v>0.54772719999999997</v>
      </c>
      <c r="AB585">
        <v>0.1169502</v>
      </c>
      <c r="AC585">
        <v>0.99990000000000001</v>
      </c>
      <c r="AD585">
        <v>0.99970000000000003</v>
      </c>
      <c r="AE585">
        <v>0.99939999999999996</v>
      </c>
      <c r="AF585">
        <v>0.99990000000000001</v>
      </c>
      <c r="AG585">
        <v>0.99980000000000002</v>
      </c>
      <c r="AH585">
        <v>0.99870000000000003</v>
      </c>
      <c r="AI585">
        <v>0.99939999999999996</v>
      </c>
      <c r="AJ585">
        <v>1</v>
      </c>
      <c r="AK585" t="str">
        <f>VLOOKUP(D585,Ref!$C$2:$D$56,2,FALSE)&amp;"_"&amp;E585&amp;RIGHT(B585,4)</f>
        <v>CA_Nevada1001</v>
      </c>
    </row>
    <row r="586" spans="1:37" x14ac:dyDescent="0.25">
      <c r="A586" t="s">
        <v>217</v>
      </c>
      <c r="B586">
        <v>60592022</v>
      </c>
      <c r="C586" t="s">
        <v>37</v>
      </c>
      <c r="D586" t="s">
        <v>50</v>
      </c>
      <c r="E586" t="s">
        <v>67</v>
      </c>
      <c r="F586">
        <v>33.630029999999998</v>
      </c>
      <c r="G586">
        <v>-117.67592999999999</v>
      </c>
      <c r="H586">
        <v>62041</v>
      </c>
      <c r="I586">
        <v>25.7</v>
      </c>
      <c r="J586">
        <v>25.7</v>
      </c>
      <c r="K586">
        <v>0.5</v>
      </c>
      <c r="L586">
        <v>1.1065483</v>
      </c>
      <c r="M586">
        <v>2.7295899000000001</v>
      </c>
      <c r="N586">
        <v>3.0007348</v>
      </c>
      <c r="O586">
        <v>7.0021677000000002</v>
      </c>
      <c r="P586">
        <v>2.2274522999999999</v>
      </c>
      <c r="Q586">
        <v>7.4879559999999996</v>
      </c>
      <c r="R586">
        <v>1.5633518</v>
      </c>
      <c r="S586">
        <v>0.14886530000000001</v>
      </c>
      <c r="T586">
        <v>0.5</v>
      </c>
      <c r="U586">
        <v>1.1063379</v>
      </c>
      <c r="V586">
        <v>2.7249805999999999</v>
      </c>
      <c r="W586">
        <v>2.9972512999999998</v>
      </c>
      <c r="X586">
        <v>6.9982882000000002</v>
      </c>
      <c r="Y586">
        <v>2.2223815999999998</v>
      </c>
      <c r="Z586">
        <v>7.4824519</v>
      </c>
      <c r="AA586">
        <v>1.5619105</v>
      </c>
      <c r="AB586">
        <v>0.14886530000000001</v>
      </c>
      <c r="AC586">
        <v>0.99980000000000002</v>
      </c>
      <c r="AD586">
        <v>0.99829999999999997</v>
      </c>
      <c r="AE586">
        <v>0.99880000000000002</v>
      </c>
      <c r="AF586">
        <v>0.99939999999999996</v>
      </c>
      <c r="AG586">
        <v>0.99770000000000003</v>
      </c>
      <c r="AH586">
        <v>0.99929999999999997</v>
      </c>
      <c r="AI586">
        <v>0.99909999999999999</v>
      </c>
      <c r="AJ586">
        <v>1</v>
      </c>
      <c r="AK586" t="str">
        <f>VLOOKUP(D586,Ref!$C$2:$D$56,2,FALSE)&amp;"_"&amp;E586&amp;RIGHT(B586,4)</f>
        <v>CA_Orange2022</v>
      </c>
    </row>
    <row r="587" spans="1:37" x14ac:dyDescent="0.25">
      <c r="A587" t="s">
        <v>217</v>
      </c>
      <c r="B587">
        <v>60610006</v>
      </c>
      <c r="C587" t="s">
        <v>37</v>
      </c>
      <c r="D587" t="s">
        <v>50</v>
      </c>
      <c r="E587" t="s">
        <v>68</v>
      </c>
      <c r="F587">
        <v>38.745832999999998</v>
      </c>
      <c r="G587">
        <v>-121.265278</v>
      </c>
      <c r="H587">
        <v>114026</v>
      </c>
      <c r="I587">
        <v>25.8</v>
      </c>
      <c r="J587">
        <v>25.7</v>
      </c>
      <c r="K587">
        <v>0.5</v>
      </c>
      <c r="L587">
        <v>0.32061980000000001</v>
      </c>
      <c r="M587">
        <v>1.3227091</v>
      </c>
      <c r="N587">
        <v>1.9540390000000001</v>
      </c>
      <c r="O587">
        <v>13.938329700000001</v>
      </c>
      <c r="P587">
        <v>0.74025209999999997</v>
      </c>
      <c r="Q587">
        <v>5.7932014000000001</v>
      </c>
      <c r="R587">
        <v>1.1319218</v>
      </c>
      <c r="S587">
        <v>0.15448339999999999</v>
      </c>
      <c r="T587">
        <v>0.5</v>
      </c>
      <c r="U587">
        <v>0.32058769999999998</v>
      </c>
      <c r="V587">
        <v>1.3223689999999999</v>
      </c>
      <c r="W587">
        <v>1.9369084999999999</v>
      </c>
      <c r="X587">
        <v>13.9369364</v>
      </c>
      <c r="Y587">
        <v>0.73991569999999995</v>
      </c>
      <c r="Z587">
        <v>5.7345633999999999</v>
      </c>
      <c r="AA587">
        <v>1.1209574</v>
      </c>
      <c r="AB587">
        <v>0.15448339999999999</v>
      </c>
      <c r="AC587">
        <v>0.99990000000000001</v>
      </c>
      <c r="AD587">
        <v>0.99970000000000003</v>
      </c>
      <c r="AE587">
        <v>0.99119999999999997</v>
      </c>
      <c r="AF587">
        <v>0.99990000000000001</v>
      </c>
      <c r="AG587">
        <v>0.99950000000000006</v>
      </c>
      <c r="AH587">
        <v>0.9899</v>
      </c>
      <c r="AI587">
        <v>0.99029999999999996</v>
      </c>
      <c r="AJ587">
        <v>1</v>
      </c>
      <c r="AK587" t="str">
        <f>VLOOKUP(D587,Ref!$C$2:$D$56,2,FALSE)&amp;"_"&amp;E587&amp;RIGHT(B587,4)</f>
        <v>CA_Placer0006</v>
      </c>
    </row>
    <row r="588" spans="1:37" x14ac:dyDescent="0.25">
      <c r="A588" t="s">
        <v>217</v>
      </c>
      <c r="B588">
        <v>60631006</v>
      </c>
      <c r="C588" t="s">
        <v>37</v>
      </c>
      <c r="D588" t="s">
        <v>50</v>
      </c>
      <c r="E588" t="s">
        <v>69</v>
      </c>
      <c r="F588">
        <v>39.937221999999998</v>
      </c>
      <c r="G588">
        <v>-120.93777799999999</v>
      </c>
      <c r="H588">
        <v>124031</v>
      </c>
      <c r="I588">
        <v>32.200000000000003</v>
      </c>
      <c r="J588">
        <v>32.200000000000003</v>
      </c>
      <c r="K588">
        <v>0.5</v>
      </c>
      <c r="L588">
        <v>1.5751113000000001</v>
      </c>
      <c r="M588">
        <v>2.1578827</v>
      </c>
      <c r="N588">
        <v>0.54198829999999998</v>
      </c>
      <c r="O588">
        <v>25.404445599999999</v>
      </c>
      <c r="P588">
        <v>0.898393</v>
      </c>
      <c r="Q588">
        <v>0.75919999999999999</v>
      </c>
      <c r="R588">
        <v>0.32665440000000001</v>
      </c>
      <c r="S588">
        <v>9.18823E-2</v>
      </c>
      <c r="T588">
        <v>0.5</v>
      </c>
      <c r="U588">
        <v>1.5749538000000001</v>
      </c>
      <c r="V588">
        <v>2.1566770000000002</v>
      </c>
      <c r="W588">
        <v>0.54087289999999999</v>
      </c>
      <c r="X588">
        <v>25.401687599999999</v>
      </c>
      <c r="Y588">
        <v>0.89819939999999998</v>
      </c>
      <c r="Z588">
        <v>0.75559750000000003</v>
      </c>
      <c r="AA588">
        <v>0.3261677</v>
      </c>
      <c r="AB588">
        <v>9.18823E-2</v>
      </c>
      <c r="AC588">
        <v>0.99990000000000001</v>
      </c>
      <c r="AD588">
        <v>0.99939999999999996</v>
      </c>
      <c r="AE588">
        <v>0.99790000000000001</v>
      </c>
      <c r="AF588">
        <v>0.99990000000000001</v>
      </c>
      <c r="AG588">
        <v>0.99980000000000002</v>
      </c>
      <c r="AH588">
        <v>0.99529999999999996</v>
      </c>
      <c r="AI588">
        <v>0.99850000000000005</v>
      </c>
      <c r="AJ588">
        <v>1</v>
      </c>
      <c r="AK588" t="str">
        <f>VLOOKUP(D588,Ref!$C$2:$D$56,2,FALSE)&amp;"_"&amp;E588&amp;RIGHT(B588,4)</f>
        <v>CA_Plumas1006</v>
      </c>
    </row>
    <row r="589" spans="1:37" x14ac:dyDescent="0.25">
      <c r="A589" t="s">
        <v>217</v>
      </c>
      <c r="B589">
        <v>60631009</v>
      </c>
      <c r="C589" t="s">
        <v>37</v>
      </c>
      <c r="D589" t="s">
        <v>50</v>
      </c>
      <c r="E589" t="s">
        <v>69</v>
      </c>
      <c r="F589">
        <v>39.808332999999998</v>
      </c>
      <c r="G589">
        <v>-120.471667</v>
      </c>
      <c r="H589">
        <v>122034</v>
      </c>
      <c r="I589">
        <v>34.1</v>
      </c>
      <c r="J589">
        <v>34.1</v>
      </c>
      <c r="K589">
        <v>0.5</v>
      </c>
      <c r="L589">
        <v>1.2618446000000001</v>
      </c>
      <c r="M589">
        <v>3.6422903999999998</v>
      </c>
      <c r="N589">
        <v>0.3850153</v>
      </c>
      <c r="O589">
        <v>26.933332400000001</v>
      </c>
      <c r="P589">
        <v>0.69645650000000003</v>
      </c>
      <c r="Q589">
        <v>0.42704530000000002</v>
      </c>
      <c r="R589">
        <v>0.2296415</v>
      </c>
      <c r="S589">
        <v>9.1039800000000004E-2</v>
      </c>
      <c r="T589">
        <v>0.5</v>
      </c>
      <c r="U589">
        <v>1.2617185</v>
      </c>
      <c r="V589">
        <v>3.6398202999999998</v>
      </c>
      <c r="W589">
        <v>0.38455430000000002</v>
      </c>
      <c r="X589">
        <v>26.928760499999999</v>
      </c>
      <c r="Y589">
        <v>0.69616370000000005</v>
      </c>
      <c r="Z589">
        <v>0.42583749999999998</v>
      </c>
      <c r="AA589">
        <v>0.2295423</v>
      </c>
      <c r="AB589">
        <v>9.1039800000000004E-2</v>
      </c>
      <c r="AC589">
        <v>0.99990000000000001</v>
      </c>
      <c r="AD589">
        <v>0.99929999999999997</v>
      </c>
      <c r="AE589">
        <v>0.99880000000000002</v>
      </c>
      <c r="AF589">
        <v>0.99980000000000002</v>
      </c>
      <c r="AG589">
        <v>0.99960000000000004</v>
      </c>
      <c r="AH589">
        <v>0.99719999999999998</v>
      </c>
      <c r="AI589">
        <v>0.99960000000000004</v>
      </c>
      <c r="AJ589">
        <v>1</v>
      </c>
      <c r="AK589" t="str">
        <f>VLOOKUP(D589,Ref!$C$2:$D$56,2,FALSE)&amp;"_"&amp;E589&amp;RIGHT(B589,4)</f>
        <v>CA_Plumas1009</v>
      </c>
    </row>
    <row r="590" spans="1:37" x14ac:dyDescent="0.25">
      <c r="A590" t="s">
        <v>217</v>
      </c>
      <c r="B590">
        <v>60651003</v>
      </c>
      <c r="C590" t="s">
        <v>37</v>
      </c>
      <c r="D590" t="s">
        <v>50</v>
      </c>
      <c r="E590" t="s">
        <v>70</v>
      </c>
      <c r="F590">
        <v>33.94603</v>
      </c>
      <c r="G590">
        <v>-117.40063000000001</v>
      </c>
      <c r="H590">
        <v>64043</v>
      </c>
      <c r="I590">
        <v>41.7</v>
      </c>
      <c r="J590">
        <v>41.7</v>
      </c>
      <c r="K590">
        <v>0.5</v>
      </c>
      <c r="L590">
        <v>1.1790233999999999</v>
      </c>
      <c r="M590">
        <v>2.2355328000000001</v>
      </c>
      <c r="N590">
        <v>5.7800975000000001</v>
      </c>
      <c r="O590">
        <v>9.8295183000000002</v>
      </c>
      <c r="P590">
        <v>3.7254596000000002</v>
      </c>
      <c r="Q590">
        <v>15.1144123</v>
      </c>
      <c r="R590">
        <v>3.0711149999999998</v>
      </c>
      <c r="S590">
        <v>0.32039420000000002</v>
      </c>
      <c r="T590">
        <v>0.5</v>
      </c>
      <c r="U590">
        <v>1.1788023000000001</v>
      </c>
      <c r="V590">
        <v>2.2329409</v>
      </c>
      <c r="W590">
        <v>5.7745762000000003</v>
      </c>
      <c r="X590">
        <v>9.8262491000000001</v>
      </c>
      <c r="Y590">
        <v>3.7189155</v>
      </c>
      <c r="Z590">
        <v>15.1038332</v>
      </c>
      <c r="AA590">
        <v>3.0686757999999998</v>
      </c>
      <c r="AB590">
        <v>0.32039420000000002</v>
      </c>
      <c r="AC590">
        <v>0.99980000000000002</v>
      </c>
      <c r="AD590">
        <v>0.99880000000000002</v>
      </c>
      <c r="AE590">
        <v>0.999</v>
      </c>
      <c r="AF590">
        <v>0.99970000000000003</v>
      </c>
      <c r="AG590">
        <v>0.99819999999999998</v>
      </c>
      <c r="AH590">
        <v>0.99929999999999997</v>
      </c>
      <c r="AI590">
        <v>0.99919999999999998</v>
      </c>
      <c r="AJ590">
        <v>1</v>
      </c>
      <c r="AK590" t="str">
        <f>VLOOKUP(D590,Ref!$C$2:$D$56,2,FALSE)&amp;"_"&amp;E590&amp;RIGHT(B590,4)</f>
        <v>CA_Riverside1003</v>
      </c>
    </row>
    <row r="591" spans="1:37" x14ac:dyDescent="0.25">
      <c r="A591" t="s">
        <v>217</v>
      </c>
      <c r="B591">
        <v>60652002</v>
      </c>
      <c r="C591" t="s">
        <v>37</v>
      </c>
      <c r="D591" t="s">
        <v>50</v>
      </c>
      <c r="E591" t="s">
        <v>70</v>
      </c>
      <c r="F591">
        <v>33.708530000000003</v>
      </c>
      <c r="G591">
        <v>-116.21536999999999</v>
      </c>
      <c r="H591">
        <v>60052</v>
      </c>
      <c r="I591">
        <v>19.3</v>
      </c>
      <c r="J591">
        <v>19.3</v>
      </c>
      <c r="K591">
        <v>0.5</v>
      </c>
      <c r="L591">
        <v>1.3689604</v>
      </c>
      <c r="M591">
        <v>0.97539679999999995</v>
      </c>
      <c r="N591">
        <v>0.98095100000000002</v>
      </c>
      <c r="O591">
        <v>11.710906</v>
      </c>
      <c r="P591">
        <v>1.5480033</v>
      </c>
      <c r="Q591">
        <v>1.4333696</v>
      </c>
      <c r="R591">
        <v>0.51966230000000002</v>
      </c>
      <c r="S591">
        <v>0.32941680000000001</v>
      </c>
      <c r="T591">
        <v>0.5</v>
      </c>
      <c r="U591">
        <v>1.3683664</v>
      </c>
      <c r="V591">
        <v>0.97382709999999995</v>
      </c>
      <c r="W591">
        <v>0.97448159999999995</v>
      </c>
      <c r="X591">
        <v>11.699614499999999</v>
      </c>
      <c r="Y591">
        <v>1.5365686000000001</v>
      </c>
      <c r="Z591">
        <v>1.4254716999999999</v>
      </c>
      <c r="AA591">
        <v>0.51611249999999997</v>
      </c>
      <c r="AB591">
        <v>0.32941680000000001</v>
      </c>
      <c r="AC591">
        <v>0.99960000000000004</v>
      </c>
      <c r="AD591">
        <v>0.99839999999999995</v>
      </c>
      <c r="AE591">
        <v>0.99339999999999995</v>
      </c>
      <c r="AF591">
        <v>0.999</v>
      </c>
      <c r="AG591">
        <v>0.99260000000000004</v>
      </c>
      <c r="AH591">
        <v>0.99450000000000005</v>
      </c>
      <c r="AI591">
        <v>0.99319999999999997</v>
      </c>
      <c r="AJ591">
        <v>1</v>
      </c>
      <c r="AK591" t="str">
        <f>VLOOKUP(D591,Ref!$C$2:$D$56,2,FALSE)&amp;"_"&amp;E591&amp;RIGHT(B591,4)</f>
        <v>CA_Riverside2002</v>
      </c>
    </row>
    <row r="592" spans="1:37" x14ac:dyDescent="0.25">
      <c r="A592" t="s">
        <v>217</v>
      </c>
      <c r="B592">
        <v>60655001</v>
      </c>
      <c r="C592" t="s">
        <v>37</v>
      </c>
      <c r="D592" t="s">
        <v>50</v>
      </c>
      <c r="E592" t="s">
        <v>70</v>
      </c>
      <c r="F592">
        <v>33.85275</v>
      </c>
      <c r="G592">
        <v>-116.54101</v>
      </c>
      <c r="H592">
        <v>62049</v>
      </c>
      <c r="I592">
        <v>16.600000000000001</v>
      </c>
      <c r="J592">
        <v>16.600000000000001</v>
      </c>
      <c r="K592">
        <v>0.5</v>
      </c>
      <c r="L592">
        <v>2.1967091999999999</v>
      </c>
      <c r="M592">
        <v>0.56505530000000004</v>
      </c>
      <c r="N592">
        <v>0.70287710000000003</v>
      </c>
      <c r="O592">
        <v>10.0121422</v>
      </c>
      <c r="P592">
        <v>1.8519825999999999</v>
      </c>
      <c r="Q592">
        <v>0.1344156</v>
      </c>
      <c r="R592">
        <v>0.66680280000000003</v>
      </c>
      <c r="S592">
        <v>2.5571400000000001E-2</v>
      </c>
      <c r="T592">
        <v>0.5</v>
      </c>
      <c r="U592">
        <v>2.1963165</v>
      </c>
      <c r="V592">
        <v>0.56391429999999998</v>
      </c>
      <c r="W592">
        <v>0.70048160000000004</v>
      </c>
      <c r="X592">
        <v>10.006017699999999</v>
      </c>
      <c r="Y592">
        <v>1.8453466000000001</v>
      </c>
      <c r="Z592">
        <v>0.13432150000000001</v>
      </c>
      <c r="AA592">
        <v>0.66436360000000005</v>
      </c>
      <c r="AB592">
        <v>2.5571400000000001E-2</v>
      </c>
      <c r="AC592">
        <v>0.99980000000000002</v>
      </c>
      <c r="AD592">
        <v>0.998</v>
      </c>
      <c r="AE592">
        <v>0.99660000000000004</v>
      </c>
      <c r="AF592">
        <v>0.99939999999999996</v>
      </c>
      <c r="AG592">
        <v>0.99639999999999995</v>
      </c>
      <c r="AH592">
        <v>0.99929999999999997</v>
      </c>
      <c r="AI592">
        <v>0.99629999999999996</v>
      </c>
      <c r="AJ592">
        <v>1</v>
      </c>
      <c r="AK592" t="str">
        <f>VLOOKUP(D592,Ref!$C$2:$D$56,2,FALSE)&amp;"_"&amp;E592&amp;RIGHT(B592,4)</f>
        <v>CA_Riverside5001</v>
      </c>
    </row>
    <row r="593" spans="1:37" x14ac:dyDescent="0.25">
      <c r="A593" t="s">
        <v>217</v>
      </c>
      <c r="B593">
        <v>60658001</v>
      </c>
      <c r="C593" t="s">
        <v>37</v>
      </c>
      <c r="D593" t="s">
        <v>50</v>
      </c>
      <c r="E593" t="s">
        <v>70</v>
      </c>
      <c r="F593">
        <v>33.999580000000002</v>
      </c>
      <c r="G593">
        <v>-117.41601</v>
      </c>
      <c r="H593">
        <v>65043</v>
      </c>
      <c r="I593">
        <v>44</v>
      </c>
      <c r="J593">
        <v>44</v>
      </c>
      <c r="K593">
        <v>0.5</v>
      </c>
      <c r="L593">
        <v>1.3983667</v>
      </c>
      <c r="M593">
        <v>2.1156952000000002</v>
      </c>
      <c r="N593">
        <v>5.5084280999999997</v>
      </c>
      <c r="O593">
        <v>13.795994800000001</v>
      </c>
      <c r="P593">
        <v>4.8575168</v>
      </c>
      <c r="Q593">
        <v>12.7791262</v>
      </c>
      <c r="R593">
        <v>2.8478564999999998</v>
      </c>
      <c r="S593">
        <v>0.2525715</v>
      </c>
      <c r="T593">
        <v>0.5</v>
      </c>
      <c r="U593">
        <v>1.3959661999999999</v>
      </c>
      <c r="V593">
        <v>1.9002247000000001</v>
      </c>
      <c r="W593">
        <v>5.7472466999999998</v>
      </c>
      <c r="X593">
        <v>13.084323899999999</v>
      </c>
      <c r="Y593">
        <v>5.5241232</v>
      </c>
      <c r="Z593">
        <v>12.740487099999999</v>
      </c>
      <c r="AA593">
        <v>2.8956013</v>
      </c>
      <c r="AB593">
        <v>0.22856760000000001</v>
      </c>
      <c r="AC593">
        <v>0.99829999999999997</v>
      </c>
      <c r="AD593">
        <v>0.8982</v>
      </c>
      <c r="AE593">
        <v>1.0434000000000001</v>
      </c>
      <c r="AF593">
        <v>0.94840000000000002</v>
      </c>
      <c r="AG593">
        <v>1.1372</v>
      </c>
      <c r="AH593">
        <v>0.997</v>
      </c>
      <c r="AI593">
        <v>1.0167999999999999</v>
      </c>
      <c r="AJ593">
        <v>0.90500000000000003</v>
      </c>
      <c r="AK593" t="str">
        <f>VLOOKUP(D593,Ref!$C$2:$D$56,2,FALSE)&amp;"_"&amp;E593&amp;RIGHT(B593,4)</f>
        <v>CA_Riverside8001</v>
      </c>
    </row>
    <row r="594" spans="1:37" x14ac:dyDescent="0.25">
      <c r="A594" t="s">
        <v>217</v>
      </c>
      <c r="B594">
        <v>60658005</v>
      </c>
      <c r="C594" t="s">
        <v>37</v>
      </c>
      <c r="D594" t="s">
        <v>50</v>
      </c>
      <c r="E594" t="s">
        <v>70</v>
      </c>
      <c r="F594">
        <v>33.995638</v>
      </c>
      <c r="G594">
        <v>-117.49330399999999</v>
      </c>
      <c r="H594">
        <v>65043</v>
      </c>
      <c r="I594">
        <v>47.8</v>
      </c>
      <c r="J594">
        <v>47.8</v>
      </c>
      <c r="K594">
        <v>0.5</v>
      </c>
      <c r="L594">
        <v>1.477811</v>
      </c>
      <c r="M594">
        <v>2.2865112000000001</v>
      </c>
      <c r="N594">
        <v>4.9452844000000002</v>
      </c>
      <c r="O594">
        <v>20.2727985</v>
      </c>
      <c r="P594">
        <v>4.8738956</v>
      </c>
      <c r="Q594">
        <v>10.7952938</v>
      </c>
      <c r="R594">
        <v>2.5223572000000001</v>
      </c>
      <c r="S594">
        <v>0.17049139999999999</v>
      </c>
      <c r="T594">
        <v>0.5</v>
      </c>
      <c r="U594">
        <v>1.4775563</v>
      </c>
      <c r="V594">
        <v>2.2835964999999998</v>
      </c>
      <c r="W594">
        <v>4.9391173999999998</v>
      </c>
      <c r="X594">
        <v>20.265399899999998</v>
      </c>
      <c r="Y594">
        <v>4.8640436999999999</v>
      </c>
      <c r="Z594">
        <v>10.786658299999999</v>
      </c>
      <c r="AA594">
        <v>2.519263</v>
      </c>
      <c r="AB594">
        <v>0.17049139999999999</v>
      </c>
      <c r="AC594">
        <v>0.99980000000000002</v>
      </c>
      <c r="AD594">
        <v>0.99870000000000003</v>
      </c>
      <c r="AE594">
        <v>0.99880000000000002</v>
      </c>
      <c r="AF594">
        <v>0.99960000000000004</v>
      </c>
      <c r="AG594">
        <v>0.998</v>
      </c>
      <c r="AH594">
        <v>0.99919999999999998</v>
      </c>
      <c r="AI594">
        <v>0.99880000000000002</v>
      </c>
      <c r="AJ594">
        <v>1</v>
      </c>
      <c r="AK594" t="str">
        <f>VLOOKUP(D594,Ref!$C$2:$D$56,2,FALSE)&amp;"_"&amp;E594&amp;RIGHT(B594,4)</f>
        <v>CA_Riverside8005</v>
      </c>
    </row>
    <row r="595" spans="1:37" x14ac:dyDescent="0.25">
      <c r="A595" t="s">
        <v>217</v>
      </c>
      <c r="B595">
        <v>60670006</v>
      </c>
      <c r="C595" t="s">
        <v>37</v>
      </c>
      <c r="D595" t="s">
        <v>50</v>
      </c>
      <c r="E595" t="s">
        <v>71</v>
      </c>
      <c r="F595">
        <v>38.613779000000001</v>
      </c>
      <c r="G595">
        <v>-121.368014</v>
      </c>
      <c r="H595">
        <v>113025</v>
      </c>
      <c r="I595">
        <v>49.6</v>
      </c>
      <c r="J595">
        <v>49.5</v>
      </c>
      <c r="K595">
        <v>0.5</v>
      </c>
      <c r="L595">
        <v>1.2119324</v>
      </c>
      <c r="M595">
        <v>2.1847197999999999</v>
      </c>
      <c r="N595">
        <v>2.8493395000000001</v>
      </c>
      <c r="O595">
        <v>31.160730399999998</v>
      </c>
      <c r="P595">
        <v>2.6824219</v>
      </c>
      <c r="Q595">
        <v>6.6346797999999998</v>
      </c>
      <c r="R595">
        <v>1.9449787999999999</v>
      </c>
      <c r="S595">
        <v>0.50897809999999999</v>
      </c>
      <c r="T595">
        <v>0.5</v>
      </c>
      <c r="U595">
        <v>0.5423173</v>
      </c>
      <c r="V595">
        <v>2.9250816999999998</v>
      </c>
      <c r="W595">
        <v>3.4069932000000001</v>
      </c>
      <c r="X595">
        <v>28.474367099999998</v>
      </c>
      <c r="Y595">
        <v>1.2819294000000001</v>
      </c>
      <c r="Z595">
        <v>10.117472599999999</v>
      </c>
      <c r="AA595">
        <v>1.9768277000000001</v>
      </c>
      <c r="AB595">
        <v>0.33361299999999999</v>
      </c>
      <c r="AC595">
        <v>0.44750000000000001</v>
      </c>
      <c r="AD595">
        <v>1.3389</v>
      </c>
      <c r="AE595">
        <v>1.1957</v>
      </c>
      <c r="AF595">
        <v>0.91379999999999995</v>
      </c>
      <c r="AG595">
        <v>0.47789999999999999</v>
      </c>
      <c r="AH595">
        <v>1.5248999999999999</v>
      </c>
      <c r="AI595">
        <v>1.0164</v>
      </c>
      <c r="AJ595">
        <v>0.65549999999999997</v>
      </c>
      <c r="AK595" t="str">
        <f>VLOOKUP(D595,Ref!$C$2:$D$56,2,FALSE)&amp;"_"&amp;E595&amp;RIGHT(B595,4)</f>
        <v>CA_Sacramento0006</v>
      </c>
    </row>
    <row r="596" spans="1:37" x14ac:dyDescent="0.25">
      <c r="A596" t="s">
        <v>217</v>
      </c>
      <c r="B596">
        <v>60670010</v>
      </c>
      <c r="C596" t="s">
        <v>37</v>
      </c>
      <c r="D596" t="s">
        <v>50</v>
      </c>
      <c r="E596" t="s">
        <v>71</v>
      </c>
      <c r="F596">
        <v>38.558332999999998</v>
      </c>
      <c r="G596">
        <v>-121.491944</v>
      </c>
      <c r="H596">
        <v>113024</v>
      </c>
      <c r="I596">
        <v>38.4</v>
      </c>
      <c r="J596">
        <v>38.299999999999997</v>
      </c>
      <c r="K596">
        <v>0.5</v>
      </c>
      <c r="L596">
        <v>1.0600039999999999</v>
      </c>
      <c r="M596">
        <v>0.9618179</v>
      </c>
      <c r="N596">
        <v>2.7547592999999999</v>
      </c>
      <c r="O596">
        <v>20.685901600000001</v>
      </c>
      <c r="P596">
        <v>2.6572122999999999</v>
      </c>
      <c r="Q596">
        <v>6.7334328000000001</v>
      </c>
      <c r="R596">
        <v>1.7333533000000001</v>
      </c>
      <c r="S596">
        <v>1.3468529</v>
      </c>
      <c r="T596">
        <v>0.5</v>
      </c>
      <c r="U596">
        <v>1.0598671</v>
      </c>
      <c r="V596">
        <v>0.96153630000000001</v>
      </c>
      <c r="W596">
        <v>2.7311768999999999</v>
      </c>
      <c r="X596">
        <v>20.683834099999999</v>
      </c>
      <c r="Y596">
        <v>2.6556457999999998</v>
      </c>
      <c r="Z596">
        <v>6.6538038000000004</v>
      </c>
      <c r="AA596">
        <v>1.7182257999999999</v>
      </c>
      <c r="AB596">
        <v>1.3468529</v>
      </c>
      <c r="AC596">
        <v>0.99990000000000001</v>
      </c>
      <c r="AD596">
        <v>0.99970000000000003</v>
      </c>
      <c r="AE596">
        <v>0.99139999999999995</v>
      </c>
      <c r="AF596">
        <v>0.99990000000000001</v>
      </c>
      <c r="AG596">
        <v>0.99939999999999996</v>
      </c>
      <c r="AH596">
        <v>0.98819999999999997</v>
      </c>
      <c r="AI596">
        <v>0.99129999999999996</v>
      </c>
      <c r="AJ596">
        <v>1</v>
      </c>
      <c r="AK596" t="str">
        <f>VLOOKUP(D596,Ref!$C$2:$D$56,2,FALSE)&amp;"_"&amp;E596&amp;RIGHT(B596,4)</f>
        <v>CA_Sacramento0010</v>
      </c>
    </row>
    <row r="597" spans="1:37" x14ac:dyDescent="0.25">
      <c r="A597" t="s">
        <v>217</v>
      </c>
      <c r="B597">
        <v>60674001</v>
      </c>
      <c r="C597" t="s">
        <v>37</v>
      </c>
      <c r="D597" t="s">
        <v>50</v>
      </c>
      <c r="E597" t="s">
        <v>71</v>
      </c>
      <c r="F597">
        <v>38.555833</v>
      </c>
      <c r="G597">
        <v>-121.457222</v>
      </c>
      <c r="H597">
        <v>113024</v>
      </c>
      <c r="I597">
        <v>41.4</v>
      </c>
      <c r="J597">
        <v>41.2</v>
      </c>
      <c r="K597">
        <v>0.5</v>
      </c>
      <c r="L597">
        <v>0.6262276</v>
      </c>
      <c r="M597">
        <v>1.6122570000000001</v>
      </c>
      <c r="N597">
        <v>3.7690248</v>
      </c>
      <c r="O597">
        <v>19.823720900000001</v>
      </c>
      <c r="P597">
        <v>1.1301645</v>
      </c>
      <c r="Q597">
        <v>11.536974000000001</v>
      </c>
      <c r="R597">
        <v>2.2275729000000002</v>
      </c>
      <c r="S597">
        <v>0.22961239999999999</v>
      </c>
      <c r="T597">
        <v>0.5</v>
      </c>
      <c r="U597">
        <v>0.62610239999999995</v>
      </c>
      <c r="V597">
        <v>1.6118345000000001</v>
      </c>
      <c r="W597">
        <v>3.7356012000000001</v>
      </c>
      <c r="X597">
        <v>19.821737299999999</v>
      </c>
      <c r="Y597">
        <v>1.1293232</v>
      </c>
      <c r="Z597">
        <v>11.4228077</v>
      </c>
      <c r="AA597">
        <v>2.2062434999999998</v>
      </c>
      <c r="AB597">
        <v>0.22961239999999999</v>
      </c>
      <c r="AC597">
        <v>0.99980000000000002</v>
      </c>
      <c r="AD597">
        <v>0.99970000000000003</v>
      </c>
      <c r="AE597">
        <v>0.99109999999999998</v>
      </c>
      <c r="AF597">
        <v>0.99990000000000001</v>
      </c>
      <c r="AG597">
        <v>0.99929999999999997</v>
      </c>
      <c r="AH597">
        <v>0.99009999999999998</v>
      </c>
      <c r="AI597">
        <v>0.99039999999999995</v>
      </c>
      <c r="AJ597">
        <v>1</v>
      </c>
      <c r="AK597" t="str">
        <f>VLOOKUP(D597,Ref!$C$2:$D$56,2,FALSE)&amp;"_"&amp;E597&amp;RIGHT(B597,4)</f>
        <v>CA_Sacramento4001</v>
      </c>
    </row>
    <row r="598" spans="1:37" x14ac:dyDescent="0.25">
      <c r="A598" t="s">
        <v>217</v>
      </c>
      <c r="B598">
        <v>60690002</v>
      </c>
      <c r="C598" t="s">
        <v>37</v>
      </c>
      <c r="D598" t="s">
        <v>50</v>
      </c>
      <c r="E598" t="s">
        <v>72</v>
      </c>
      <c r="F598">
        <v>36.844166999999999</v>
      </c>
      <c r="G598">
        <v>-121.36111099999999</v>
      </c>
      <c r="H598">
        <v>97021</v>
      </c>
      <c r="I598">
        <v>16</v>
      </c>
      <c r="J598">
        <v>16</v>
      </c>
      <c r="K598">
        <v>0.5</v>
      </c>
      <c r="L598">
        <v>0.79758479999999998</v>
      </c>
      <c r="M598">
        <v>1.1471534000000001</v>
      </c>
      <c r="N598">
        <v>1.6028178</v>
      </c>
      <c r="O598">
        <v>5.6455855000000001</v>
      </c>
      <c r="P598">
        <v>1.6438155000000001</v>
      </c>
      <c r="Q598">
        <v>3.5628468999999998</v>
      </c>
      <c r="R598">
        <v>0.93265600000000004</v>
      </c>
      <c r="S598">
        <v>0.20087379999999999</v>
      </c>
      <c r="T598">
        <v>0.5</v>
      </c>
      <c r="U598">
        <v>0.79750500000000002</v>
      </c>
      <c r="V598">
        <v>1.1456199</v>
      </c>
      <c r="W598">
        <v>1.5996045999999999</v>
      </c>
      <c r="X598">
        <v>5.6440562999999999</v>
      </c>
      <c r="Y598">
        <v>1.6416767000000001</v>
      </c>
      <c r="Z598">
        <v>3.5543331999999999</v>
      </c>
      <c r="AA598">
        <v>0.93075839999999999</v>
      </c>
      <c r="AB598">
        <v>0.20087379999999999</v>
      </c>
      <c r="AC598">
        <v>0.99990000000000001</v>
      </c>
      <c r="AD598">
        <v>0.99870000000000003</v>
      </c>
      <c r="AE598">
        <v>0.998</v>
      </c>
      <c r="AF598">
        <v>0.99970000000000003</v>
      </c>
      <c r="AG598">
        <v>0.99870000000000003</v>
      </c>
      <c r="AH598">
        <v>0.99760000000000004</v>
      </c>
      <c r="AI598">
        <v>0.998</v>
      </c>
      <c r="AJ598">
        <v>1</v>
      </c>
      <c r="AK598" t="str">
        <f>VLOOKUP(D598,Ref!$C$2:$D$56,2,FALSE)&amp;"_"&amp;E598&amp;RIGHT(B598,4)</f>
        <v>CA_San Benito0002</v>
      </c>
    </row>
    <row r="599" spans="1:37" x14ac:dyDescent="0.25">
      <c r="A599" t="s">
        <v>217</v>
      </c>
      <c r="B599">
        <v>60710025</v>
      </c>
      <c r="C599" t="s">
        <v>37</v>
      </c>
      <c r="D599" t="s">
        <v>50</v>
      </c>
      <c r="E599" t="s">
        <v>73</v>
      </c>
      <c r="F599">
        <v>34.037222</v>
      </c>
      <c r="G599">
        <v>-117.69</v>
      </c>
      <c r="H599">
        <v>65041</v>
      </c>
      <c r="I599">
        <v>41.9</v>
      </c>
      <c r="J599">
        <v>41.8</v>
      </c>
      <c r="K599">
        <v>0.5</v>
      </c>
      <c r="L599">
        <v>1.2776741</v>
      </c>
      <c r="M599">
        <v>3.0646651</v>
      </c>
      <c r="N599">
        <v>4.2367587000000002</v>
      </c>
      <c r="O599">
        <v>16.549518599999999</v>
      </c>
      <c r="P599">
        <v>2.6409286999999999</v>
      </c>
      <c r="Q599">
        <v>11.1975327</v>
      </c>
      <c r="R599">
        <v>2.2612507000000002</v>
      </c>
      <c r="S599">
        <v>0.19389419999999999</v>
      </c>
      <c r="T599">
        <v>0.5</v>
      </c>
      <c r="U599">
        <v>1.2771903</v>
      </c>
      <c r="V599">
        <v>3.0623238000000002</v>
      </c>
      <c r="W599">
        <v>4.2314733999999996</v>
      </c>
      <c r="X599">
        <v>16.545240400000001</v>
      </c>
      <c r="Y599">
        <v>2.6344595000000002</v>
      </c>
      <c r="Z599">
        <v>11.187668800000001</v>
      </c>
      <c r="AA599">
        <v>2.2589898000000002</v>
      </c>
      <c r="AB599">
        <v>0.19389419999999999</v>
      </c>
      <c r="AC599">
        <v>0.99960000000000004</v>
      </c>
      <c r="AD599">
        <v>0.99919999999999998</v>
      </c>
      <c r="AE599">
        <v>0.99880000000000002</v>
      </c>
      <c r="AF599">
        <v>0.99970000000000003</v>
      </c>
      <c r="AG599">
        <v>0.99760000000000004</v>
      </c>
      <c r="AH599">
        <v>0.99909999999999999</v>
      </c>
      <c r="AI599">
        <v>0.999</v>
      </c>
      <c r="AJ599">
        <v>1</v>
      </c>
      <c r="AK599" t="str">
        <f>VLOOKUP(D599,Ref!$C$2:$D$56,2,FALSE)&amp;"_"&amp;E599&amp;RIGHT(B599,4)</f>
        <v>CA_San Bernardino0025</v>
      </c>
    </row>
    <row r="600" spans="1:37" x14ac:dyDescent="0.25">
      <c r="A600" t="s">
        <v>217</v>
      </c>
      <c r="B600">
        <v>60710306</v>
      </c>
      <c r="C600" t="s">
        <v>37</v>
      </c>
      <c r="D600" t="s">
        <v>50</v>
      </c>
      <c r="E600" t="s">
        <v>73</v>
      </c>
      <c r="F600">
        <v>34.51</v>
      </c>
      <c r="G600">
        <v>-117.330556</v>
      </c>
      <c r="H600">
        <v>69045</v>
      </c>
      <c r="I600">
        <v>17.100000000000001</v>
      </c>
      <c r="J600">
        <v>17</v>
      </c>
      <c r="K600">
        <v>0.5</v>
      </c>
      <c r="L600">
        <v>1.3056477</v>
      </c>
      <c r="M600">
        <v>1.3104180000000001</v>
      </c>
      <c r="N600">
        <v>1.6486242</v>
      </c>
      <c r="O600">
        <v>5.9963074000000001</v>
      </c>
      <c r="P600">
        <v>2.1741353999999999</v>
      </c>
      <c r="Q600">
        <v>2.9917346999999999</v>
      </c>
      <c r="R600">
        <v>1.1062185</v>
      </c>
      <c r="S600">
        <v>7.8024999999999997E-2</v>
      </c>
      <c r="T600">
        <v>0.5</v>
      </c>
      <c r="U600">
        <v>1.3054383000000001</v>
      </c>
      <c r="V600">
        <v>1.3083674000000001</v>
      </c>
      <c r="W600">
        <v>1.6459372999999999</v>
      </c>
      <c r="X600">
        <v>5.9940313999999999</v>
      </c>
      <c r="Y600">
        <v>2.1689878</v>
      </c>
      <c r="Z600">
        <v>2.9887929</v>
      </c>
      <c r="AA600">
        <v>1.1041540999999999</v>
      </c>
      <c r="AB600">
        <v>7.8024999999999997E-2</v>
      </c>
      <c r="AC600">
        <v>0.99980000000000002</v>
      </c>
      <c r="AD600">
        <v>0.99839999999999995</v>
      </c>
      <c r="AE600">
        <v>0.99839999999999995</v>
      </c>
      <c r="AF600">
        <v>0.99960000000000004</v>
      </c>
      <c r="AG600">
        <v>0.99760000000000004</v>
      </c>
      <c r="AH600">
        <v>0.999</v>
      </c>
      <c r="AI600">
        <v>0.99809999999999999</v>
      </c>
      <c r="AJ600">
        <v>1</v>
      </c>
      <c r="AK600" t="str">
        <f>VLOOKUP(D600,Ref!$C$2:$D$56,2,FALSE)&amp;"_"&amp;E600&amp;RIGHT(B600,4)</f>
        <v>CA_San Bernardino0306</v>
      </c>
    </row>
    <row r="601" spans="1:37" x14ac:dyDescent="0.25">
      <c r="A601" t="s">
        <v>217</v>
      </c>
      <c r="B601">
        <v>60712002</v>
      </c>
      <c r="C601" t="s">
        <v>37</v>
      </c>
      <c r="D601" t="s">
        <v>50</v>
      </c>
      <c r="E601" t="s">
        <v>73</v>
      </c>
      <c r="F601">
        <v>34.100020000000001</v>
      </c>
      <c r="G601">
        <v>-117.49200999999999</v>
      </c>
      <c r="H601">
        <v>66043</v>
      </c>
      <c r="I601">
        <v>45.6</v>
      </c>
      <c r="J601">
        <v>45.6</v>
      </c>
      <c r="K601">
        <v>0.5</v>
      </c>
      <c r="L601">
        <v>1.4535114</v>
      </c>
      <c r="M601">
        <v>2.7801566000000002</v>
      </c>
      <c r="N601">
        <v>4.9088912000000002</v>
      </c>
      <c r="O601">
        <v>17.236763</v>
      </c>
      <c r="P601">
        <v>4.1467422999999997</v>
      </c>
      <c r="Q601">
        <v>11.5650406</v>
      </c>
      <c r="R601">
        <v>2.7889526</v>
      </c>
      <c r="S601">
        <v>0.2643857</v>
      </c>
      <c r="T601">
        <v>0.5</v>
      </c>
      <c r="U601">
        <v>1.4532400000000001</v>
      </c>
      <c r="V601">
        <v>2.7773298999999998</v>
      </c>
      <c r="W601">
        <v>4.9028815999999997</v>
      </c>
      <c r="X601">
        <v>17.232366599999999</v>
      </c>
      <c r="Y601">
        <v>4.1387271999999999</v>
      </c>
      <c r="Z601">
        <v>11.554685599999999</v>
      </c>
      <c r="AA601">
        <v>2.7856219000000002</v>
      </c>
      <c r="AB601">
        <v>0.2643857</v>
      </c>
      <c r="AC601">
        <v>0.99980000000000002</v>
      </c>
      <c r="AD601">
        <v>0.999</v>
      </c>
      <c r="AE601">
        <v>0.99880000000000002</v>
      </c>
      <c r="AF601">
        <v>0.99970000000000003</v>
      </c>
      <c r="AG601">
        <v>0.99809999999999999</v>
      </c>
      <c r="AH601">
        <v>0.99909999999999999</v>
      </c>
      <c r="AI601">
        <v>0.99880000000000002</v>
      </c>
      <c r="AJ601">
        <v>1</v>
      </c>
      <c r="AK601" t="str">
        <f>VLOOKUP(D601,Ref!$C$2:$D$56,2,FALSE)&amp;"_"&amp;E601&amp;RIGHT(B601,4)</f>
        <v>CA_San Bernardino2002</v>
      </c>
    </row>
    <row r="602" spans="1:37" x14ac:dyDescent="0.25">
      <c r="A602" t="s">
        <v>217</v>
      </c>
      <c r="B602">
        <v>60718001</v>
      </c>
      <c r="C602" t="s">
        <v>37</v>
      </c>
      <c r="D602" t="s">
        <v>50</v>
      </c>
      <c r="E602" t="s">
        <v>73</v>
      </c>
      <c r="F602">
        <v>34.264443999999997</v>
      </c>
      <c r="G602">
        <v>-116.86444400000001</v>
      </c>
      <c r="H602">
        <v>66048</v>
      </c>
      <c r="I602">
        <v>33.9</v>
      </c>
      <c r="J602">
        <v>33.9</v>
      </c>
      <c r="K602">
        <v>0.5</v>
      </c>
      <c r="L602">
        <v>1.6331663000000001</v>
      </c>
      <c r="M602">
        <v>0.94260790000000005</v>
      </c>
      <c r="N602">
        <v>0.91582390000000002</v>
      </c>
      <c r="O602">
        <v>26.7733326</v>
      </c>
      <c r="P602">
        <v>1.669708</v>
      </c>
      <c r="Q602">
        <v>1.0042774999999999</v>
      </c>
      <c r="R602">
        <v>0.51028499999999999</v>
      </c>
      <c r="S602">
        <v>1.7466499999999999E-2</v>
      </c>
      <c r="T602">
        <v>0.5</v>
      </c>
      <c r="U602">
        <v>1.6329442000000001</v>
      </c>
      <c r="V602">
        <v>0.94046790000000002</v>
      </c>
      <c r="W602">
        <v>0.91318169999999999</v>
      </c>
      <c r="X602">
        <v>26.756174099999999</v>
      </c>
      <c r="Y602">
        <v>1.6638287</v>
      </c>
      <c r="Z602">
        <v>1.0027645999999999</v>
      </c>
      <c r="AA602">
        <v>0.50853400000000004</v>
      </c>
      <c r="AB602">
        <v>1.7466499999999999E-2</v>
      </c>
      <c r="AC602">
        <v>0.99990000000000001</v>
      </c>
      <c r="AD602">
        <v>0.99770000000000003</v>
      </c>
      <c r="AE602">
        <v>0.99709999999999999</v>
      </c>
      <c r="AF602">
        <v>0.99939999999999996</v>
      </c>
      <c r="AG602">
        <v>0.99650000000000005</v>
      </c>
      <c r="AH602">
        <v>0.99850000000000005</v>
      </c>
      <c r="AI602">
        <v>0.99660000000000004</v>
      </c>
      <c r="AJ602">
        <v>1</v>
      </c>
      <c r="AK602" t="str">
        <f>VLOOKUP(D602,Ref!$C$2:$D$56,2,FALSE)&amp;"_"&amp;E602&amp;RIGHT(B602,4)</f>
        <v>CA_San Bernardino8001</v>
      </c>
    </row>
    <row r="603" spans="1:37" x14ac:dyDescent="0.25">
      <c r="A603" t="s">
        <v>217</v>
      </c>
      <c r="B603">
        <v>60719004</v>
      </c>
      <c r="C603" t="s">
        <v>37</v>
      </c>
      <c r="D603" t="s">
        <v>50</v>
      </c>
      <c r="E603" t="s">
        <v>73</v>
      </c>
      <c r="F603">
        <v>34.106879999999997</v>
      </c>
      <c r="G603">
        <v>-117.27410999999999</v>
      </c>
      <c r="H603">
        <v>65045</v>
      </c>
      <c r="I603">
        <v>45.4</v>
      </c>
      <c r="J603">
        <v>45.4</v>
      </c>
      <c r="K603">
        <v>0.5</v>
      </c>
      <c r="L603">
        <v>1.1508147</v>
      </c>
      <c r="M603">
        <v>1.9560797000000001</v>
      </c>
      <c r="N603">
        <v>4.9159883999999998</v>
      </c>
      <c r="O603">
        <v>18.166919700000001</v>
      </c>
      <c r="P603">
        <v>3.4902065000000002</v>
      </c>
      <c r="Q603">
        <v>12.438966799999999</v>
      </c>
      <c r="R603">
        <v>2.5655117000000001</v>
      </c>
      <c r="S603">
        <v>0.28217490000000001</v>
      </c>
      <c r="T603">
        <v>0.5</v>
      </c>
      <c r="U603">
        <v>1.1506996</v>
      </c>
      <c r="V603">
        <v>1.9540131000000001</v>
      </c>
      <c r="W603">
        <v>4.9104285000000001</v>
      </c>
      <c r="X603">
        <v>18.161092799999999</v>
      </c>
      <c r="Y603">
        <v>3.4829759999999998</v>
      </c>
      <c r="Z603">
        <v>12.4291401</v>
      </c>
      <c r="AA603">
        <v>2.5631377999999998</v>
      </c>
      <c r="AB603">
        <v>0.28217490000000001</v>
      </c>
      <c r="AC603">
        <v>0.99990000000000001</v>
      </c>
      <c r="AD603">
        <v>0.99890000000000001</v>
      </c>
      <c r="AE603">
        <v>0.99890000000000001</v>
      </c>
      <c r="AF603">
        <v>0.99970000000000003</v>
      </c>
      <c r="AG603">
        <v>0.99790000000000001</v>
      </c>
      <c r="AH603">
        <v>0.99919999999999998</v>
      </c>
      <c r="AI603">
        <v>0.99909999999999999</v>
      </c>
      <c r="AJ603">
        <v>1</v>
      </c>
      <c r="AK603" t="str">
        <f>VLOOKUP(D603,Ref!$C$2:$D$56,2,FALSE)&amp;"_"&amp;E603&amp;RIGHT(B603,4)</f>
        <v>CA_San Bernardino9004</v>
      </c>
    </row>
    <row r="604" spans="1:37" x14ac:dyDescent="0.25">
      <c r="A604" t="s">
        <v>217</v>
      </c>
      <c r="B604">
        <v>60730001</v>
      </c>
      <c r="C604" t="s">
        <v>37</v>
      </c>
      <c r="D604" t="s">
        <v>50</v>
      </c>
      <c r="E604" t="s">
        <v>74</v>
      </c>
      <c r="F604">
        <v>32.631231</v>
      </c>
      <c r="G604">
        <v>-117.05907500000001</v>
      </c>
      <c r="H604">
        <v>52043</v>
      </c>
      <c r="I604">
        <v>27.2</v>
      </c>
      <c r="J604">
        <v>27.2</v>
      </c>
      <c r="K604">
        <v>0.5</v>
      </c>
      <c r="L604">
        <v>0.7933983</v>
      </c>
      <c r="M604">
        <v>2.4556784999999999</v>
      </c>
      <c r="N604">
        <v>1.7790891</v>
      </c>
      <c r="O604">
        <v>14.8661852</v>
      </c>
      <c r="P604">
        <v>2.1007346999999998</v>
      </c>
      <c r="Q604">
        <v>3.5913944</v>
      </c>
      <c r="R604">
        <v>0.89282790000000001</v>
      </c>
      <c r="S604">
        <v>0.26513740000000002</v>
      </c>
      <c r="T604">
        <v>0.5</v>
      </c>
      <c r="U604">
        <v>0.79325250000000003</v>
      </c>
      <c r="V604">
        <v>2.4519951</v>
      </c>
      <c r="W604">
        <v>1.7769577999999999</v>
      </c>
      <c r="X604">
        <v>14.858752300000001</v>
      </c>
      <c r="Y604">
        <v>2.0963349</v>
      </c>
      <c r="Z604">
        <v>3.589359</v>
      </c>
      <c r="AA604">
        <v>0.8917794</v>
      </c>
      <c r="AB604">
        <v>0.26513740000000002</v>
      </c>
      <c r="AC604">
        <v>0.99980000000000002</v>
      </c>
      <c r="AD604">
        <v>0.99850000000000005</v>
      </c>
      <c r="AE604">
        <v>0.99880000000000002</v>
      </c>
      <c r="AF604">
        <v>0.99950000000000006</v>
      </c>
      <c r="AG604">
        <v>0.99790000000000001</v>
      </c>
      <c r="AH604">
        <v>0.99939999999999996</v>
      </c>
      <c r="AI604">
        <v>0.99880000000000002</v>
      </c>
      <c r="AJ604">
        <v>1</v>
      </c>
      <c r="AK604" t="str">
        <f>VLOOKUP(D604,Ref!$C$2:$D$56,2,FALSE)&amp;"_"&amp;E604&amp;RIGHT(B604,4)</f>
        <v>CA_San Diego0001</v>
      </c>
    </row>
    <row r="605" spans="1:37" x14ac:dyDescent="0.25">
      <c r="A605" t="s">
        <v>217</v>
      </c>
      <c r="B605">
        <v>60730003</v>
      </c>
      <c r="C605" t="s">
        <v>37</v>
      </c>
      <c r="D605" t="s">
        <v>50</v>
      </c>
      <c r="E605" t="s">
        <v>74</v>
      </c>
      <c r="F605">
        <v>32.791193999999997</v>
      </c>
      <c r="G605">
        <v>-116.942092</v>
      </c>
      <c r="H605">
        <v>53044</v>
      </c>
      <c r="I605">
        <v>25.2</v>
      </c>
      <c r="J605">
        <v>25.2</v>
      </c>
      <c r="K605">
        <v>0.5</v>
      </c>
      <c r="L605">
        <v>0.5083318</v>
      </c>
      <c r="M605">
        <v>1.9670791999999999</v>
      </c>
      <c r="N605">
        <v>2.2920848999999999</v>
      </c>
      <c r="O605">
        <v>11.337513</v>
      </c>
      <c r="P605">
        <v>2.0297189000000002</v>
      </c>
      <c r="Q605">
        <v>5.2791047000000004</v>
      </c>
      <c r="R605">
        <v>1.1266651999999999</v>
      </c>
      <c r="S605">
        <v>0.19283839999999999</v>
      </c>
      <c r="T605">
        <v>0.5</v>
      </c>
      <c r="U605">
        <v>0.61034770000000005</v>
      </c>
      <c r="V605">
        <v>2.2291414999999999</v>
      </c>
      <c r="W605">
        <v>2.0521729</v>
      </c>
      <c r="X605">
        <v>12.052527400000001</v>
      </c>
      <c r="Y605">
        <v>2.1290331</v>
      </c>
      <c r="Z605">
        <v>4.4340314999999997</v>
      </c>
      <c r="AA605">
        <v>1.0217225999999999</v>
      </c>
      <c r="AB605">
        <v>0.18560940000000001</v>
      </c>
      <c r="AC605">
        <v>1.2007000000000001</v>
      </c>
      <c r="AD605">
        <v>1.1332</v>
      </c>
      <c r="AE605">
        <v>0.89529999999999998</v>
      </c>
      <c r="AF605">
        <v>1.0630999999999999</v>
      </c>
      <c r="AG605">
        <v>1.0488999999999999</v>
      </c>
      <c r="AH605">
        <v>0.83989999999999998</v>
      </c>
      <c r="AI605">
        <v>0.90690000000000004</v>
      </c>
      <c r="AJ605">
        <v>0.96250000000000002</v>
      </c>
      <c r="AK605" t="str">
        <f>VLOOKUP(D605,Ref!$C$2:$D$56,2,FALSE)&amp;"_"&amp;E605&amp;RIGHT(B605,4)</f>
        <v>CA_San Diego0003</v>
      </c>
    </row>
    <row r="606" spans="1:37" x14ac:dyDescent="0.25">
      <c r="A606" t="s">
        <v>217</v>
      </c>
      <c r="B606">
        <v>60730006</v>
      </c>
      <c r="C606" t="s">
        <v>37</v>
      </c>
      <c r="D606" t="s">
        <v>50</v>
      </c>
      <c r="E606" t="s">
        <v>74</v>
      </c>
      <c r="F606">
        <v>32.836461</v>
      </c>
      <c r="G606">
        <v>-117.12875200000001</v>
      </c>
      <c r="H606">
        <v>54043</v>
      </c>
      <c r="I606">
        <v>23.1</v>
      </c>
      <c r="J606">
        <v>23.1</v>
      </c>
      <c r="K606">
        <v>0.5</v>
      </c>
      <c r="L606">
        <v>0.75920180000000004</v>
      </c>
      <c r="M606">
        <v>2.3368459000000001</v>
      </c>
      <c r="N606">
        <v>2.1023480999999999</v>
      </c>
      <c r="O606">
        <v>9.4290018</v>
      </c>
      <c r="P606">
        <v>2.4716246000000002</v>
      </c>
      <c r="Q606">
        <v>4.1845860000000004</v>
      </c>
      <c r="R606">
        <v>1.1142308999999999</v>
      </c>
      <c r="S606">
        <v>0.24660789999999999</v>
      </c>
      <c r="T606">
        <v>0.5</v>
      </c>
      <c r="U606">
        <v>0.75907990000000003</v>
      </c>
      <c r="V606">
        <v>2.3335024999999998</v>
      </c>
      <c r="W606">
        <v>2.0999191000000001</v>
      </c>
      <c r="X606">
        <v>9.4252290999999992</v>
      </c>
      <c r="Y606">
        <v>2.4666494999999999</v>
      </c>
      <c r="Z606">
        <v>4.1823435</v>
      </c>
      <c r="AA606">
        <v>1.1129836</v>
      </c>
      <c r="AB606">
        <v>0.24660789999999999</v>
      </c>
      <c r="AC606">
        <v>0.99980000000000002</v>
      </c>
      <c r="AD606">
        <v>0.99860000000000004</v>
      </c>
      <c r="AE606">
        <v>0.99880000000000002</v>
      </c>
      <c r="AF606">
        <v>0.99960000000000004</v>
      </c>
      <c r="AG606">
        <v>0.998</v>
      </c>
      <c r="AH606">
        <v>0.99950000000000006</v>
      </c>
      <c r="AI606">
        <v>0.99890000000000001</v>
      </c>
      <c r="AJ606">
        <v>1</v>
      </c>
      <c r="AK606" t="str">
        <f>VLOOKUP(D606,Ref!$C$2:$D$56,2,FALSE)&amp;"_"&amp;E606&amp;RIGHT(B606,4)</f>
        <v>CA_San Diego0006</v>
      </c>
    </row>
    <row r="607" spans="1:37" x14ac:dyDescent="0.25">
      <c r="A607" t="s">
        <v>217</v>
      </c>
      <c r="B607">
        <v>60731010</v>
      </c>
      <c r="C607" t="s">
        <v>37</v>
      </c>
      <c r="D607" t="s">
        <v>50</v>
      </c>
      <c r="E607" t="s">
        <v>74</v>
      </c>
      <c r="F607">
        <v>32.701492000000002</v>
      </c>
      <c r="G607">
        <v>-117.149653</v>
      </c>
      <c r="H607">
        <v>52043</v>
      </c>
      <c r="I607">
        <v>29.5</v>
      </c>
      <c r="J607">
        <v>29.4</v>
      </c>
      <c r="K607">
        <v>0.5</v>
      </c>
      <c r="L607">
        <v>0.77571199999999996</v>
      </c>
      <c r="M607">
        <v>2.3982599000000002</v>
      </c>
      <c r="N607">
        <v>1.9423783999999999</v>
      </c>
      <c r="O607">
        <v>16.434166000000001</v>
      </c>
      <c r="P607">
        <v>2.1120478999999999</v>
      </c>
      <c r="Q607">
        <v>4.1034160000000002</v>
      </c>
      <c r="R607">
        <v>0.97237209999999996</v>
      </c>
      <c r="S607">
        <v>0.27276349999999999</v>
      </c>
      <c r="T607">
        <v>0.5</v>
      </c>
      <c r="U607">
        <v>0.7755803</v>
      </c>
      <c r="V607">
        <v>2.3946624000000001</v>
      </c>
      <c r="W607">
        <v>1.9402218</v>
      </c>
      <c r="X607">
        <v>16.4259491</v>
      </c>
      <c r="Y607">
        <v>2.1078043000000002</v>
      </c>
      <c r="Z607">
        <v>4.1011728999999999</v>
      </c>
      <c r="AA607">
        <v>0.97136310000000003</v>
      </c>
      <c r="AB607">
        <v>0.27276349999999999</v>
      </c>
      <c r="AC607">
        <v>0.99980000000000002</v>
      </c>
      <c r="AD607">
        <v>0.99850000000000005</v>
      </c>
      <c r="AE607">
        <v>0.99890000000000001</v>
      </c>
      <c r="AF607">
        <v>0.99950000000000006</v>
      </c>
      <c r="AG607">
        <v>0.998</v>
      </c>
      <c r="AH607">
        <v>0.99950000000000006</v>
      </c>
      <c r="AI607">
        <v>0.999</v>
      </c>
      <c r="AJ607">
        <v>1</v>
      </c>
      <c r="AK607" t="str">
        <f>VLOOKUP(D607,Ref!$C$2:$D$56,2,FALSE)&amp;"_"&amp;E607&amp;RIGHT(B607,4)</f>
        <v>CA_San Diego1010</v>
      </c>
    </row>
    <row r="608" spans="1:37" x14ac:dyDescent="0.25">
      <c r="A608" t="s">
        <v>217</v>
      </c>
      <c r="B608">
        <v>60750005</v>
      </c>
      <c r="C608" t="s">
        <v>37</v>
      </c>
      <c r="D608" t="s">
        <v>50</v>
      </c>
      <c r="E608" t="s">
        <v>75</v>
      </c>
      <c r="F608">
        <v>37.765999999999998</v>
      </c>
      <c r="G608">
        <v>-122.3991</v>
      </c>
      <c r="H608">
        <v>108016</v>
      </c>
      <c r="I608">
        <v>29.7</v>
      </c>
      <c r="J608">
        <v>29.6</v>
      </c>
      <c r="K608">
        <v>0.5</v>
      </c>
      <c r="L608">
        <v>0.64430279999999995</v>
      </c>
      <c r="M608">
        <v>1.5134439</v>
      </c>
      <c r="N608">
        <v>2.477284</v>
      </c>
      <c r="O608">
        <v>14.784641300000001</v>
      </c>
      <c r="P608">
        <v>1.7076385999999999</v>
      </c>
      <c r="Q608">
        <v>6.3810476999999999</v>
      </c>
      <c r="R608">
        <v>1.3105766000000001</v>
      </c>
      <c r="S608">
        <v>0.42550789999999999</v>
      </c>
      <c r="T608">
        <v>0.5</v>
      </c>
      <c r="U608">
        <v>0.64423839999999999</v>
      </c>
      <c r="V608">
        <v>1.5130695999999999</v>
      </c>
      <c r="W608">
        <v>2.4656975000000001</v>
      </c>
      <c r="X608">
        <v>14.783163099999999</v>
      </c>
      <c r="Y608">
        <v>1.7070428</v>
      </c>
      <c r="Z608">
        <v>6.3418349999999997</v>
      </c>
      <c r="AA608">
        <v>1.3032649999999999</v>
      </c>
      <c r="AB608">
        <v>0.42550789999999999</v>
      </c>
      <c r="AC608">
        <v>0.99990000000000001</v>
      </c>
      <c r="AD608">
        <v>0.99980000000000002</v>
      </c>
      <c r="AE608">
        <v>0.99529999999999996</v>
      </c>
      <c r="AF608">
        <v>0.99990000000000001</v>
      </c>
      <c r="AG608">
        <v>0.99970000000000003</v>
      </c>
      <c r="AH608">
        <v>0.99390000000000001</v>
      </c>
      <c r="AI608">
        <v>0.99439999999999995</v>
      </c>
      <c r="AJ608">
        <v>1</v>
      </c>
      <c r="AK608" t="str">
        <f>VLOOKUP(D608,Ref!$C$2:$D$56,2,FALSE)&amp;"_"&amp;E608&amp;RIGHT(B608,4)</f>
        <v>CA_San Francisco0005</v>
      </c>
    </row>
    <row r="609" spans="1:37" x14ac:dyDescent="0.25">
      <c r="A609" t="s">
        <v>217</v>
      </c>
      <c r="B609">
        <v>60771002</v>
      </c>
      <c r="C609" t="s">
        <v>37</v>
      </c>
      <c r="D609" t="s">
        <v>50</v>
      </c>
      <c r="E609" t="s">
        <v>76</v>
      </c>
      <c r="F609">
        <v>37.950833000000003</v>
      </c>
      <c r="G609">
        <v>-121.2675</v>
      </c>
      <c r="H609">
        <v>107024</v>
      </c>
      <c r="I609">
        <v>48.1</v>
      </c>
      <c r="J609">
        <v>48</v>
      </c>
      <c r="K609">
        <v>0.5</v>
      </c>
      <c r="L609">
        <v>0.87132529999999997</v>
      </c>
      <c r="M609">
        <v>2.0937817000000001</v>
      </c>
      <c r="N609">
        <v>4.3534316999999998</v>
      </c>
      <c r="O609">
        <v>22.956447600000001</v>
      </c>
      <c r="P609">
        <v>1.7564344000000001</v>
      </c>
      <c r="Q609">
        <v>12.7710876</v>
      </c>
      <c r="R609">
        <v>2.5037720000000001</v>
      </c>
      <c r="S609">
        <v>0.33816829999999998</v>
      </c>
      <c r="T609">
        <v>0.5</v>
      </c>
      <c r="U609">
        <v>0.87115100000000001</v>
      </c>
      <c r="V609">
        <v>2.0930380999999998</v>
      </c>
      <c r="W609">
        <v>4.3317208000000003</v>
      </c>
      <c r="X609">
        <v>22.954151199999998</v>
      </c>
      <c r="Y609">
        <v>1.7549520000000001</v>
      </c>
      <c r="Z609">
        <v>12.6981173</v>
      </c>
      <c r="AA609">
        <v>2.4900403</v>
      </c>
      <c r="AB609">
        <v>0.33816829999999998</v>
      </c>
      <c r="AC609">
        <v>0.99980000000000002</v>
      </c>
      <c r="AD609">
        <v>0.99960000000000004</v>
      </c>
      <c r="AE609">
        <v>0.995</v>
      </c>
      <c r="AF609">
        <v>0.99990000000000001</v>
      </c>
      <c r="AG609">
        <v>0.99919999999999998</v>
      </c>
      <c r="AH609">
        <v>0.99429999999999996</v>
      </c>
      <c r="AI609">
        <v>0.99450000000000005</v>
      </c>
      <c r="AJ609">
        <v>1</v>
      </c>
      <c r="AK609" t="str">
        <f>VLOOKUP(D609,Ref!$C$2:$D$56,2,FALSE)&amp;"_"&amp;E609&amp;RIGHT(B609,4)</f>
        <v>CA_San Joaquin1002</v>
      </c>
    </row>
    <row r="610" spans="1:37" x14ac:dyDescent="0.25">
      <c r="A610" t="s">
        <v>217</v>
      </c>
      <c r="B610">
        <v>60792006</v>
      </c>
      <c r="C610" t="s">
        <v>37</v>
      </c>
      <c r="D610" t="s">
        <v>50</v>
      </c>
      <c r="E610" t="s">
        <v>77</v>
      </c>
      <c r="F610">
        <v>35.256605999999998</v>
      </c>
      <c r="G610">
        <v>-120.66888899999999</v>
      </c>
      <c r="H610">
        <v>82022</v>
      </c>
      <c r="I610">
        <v>15.8</v>
      </c>
      <c r="J610">
        <v>15.7</v>
      </c>
      <c r="K610">
        <v>0.5</v>
      </c>
      <c r="L610">
        <v>1.4547211</v>
      </c>
      <c r="M610">
        <v>1.0438715999999999</v>
      </c>
      <c r="N610">
        <v>1.4341725000000001</v>
      </c>
      <c r="O610">
        <v>5.5836778000000002</v>
      </c>
      <c r="P610">
        <v>2.0627765999999998</v>
      </c>
      <c r="Q610">
        <v>2.4227262000000001</v>
      </c>
      <c r="R610">
        <v>1.0249311000000001</v>
      </c>
      <c r="S610">
        <v>0.273123</v>
      </c>
      <c r="T610">
        <v>0.5</v>
      </c>
      <c r="U610">
        <v>1.4544849</v>
      </c>
      <c r="V610">
        <v>1.0377638</v>
      </c>
      <c r="W610">
        <v>1.4301822</v>
      </c>
      <c r="X610">
        <v>5.5767651000000003</v>
      </c>
      <c r="Y610">
        <v>2.0593479000000001</v>
      </c>
      <c r="Z610">
        <v>2.4132612</v>
      </c>
      <c r="AA610">
        <v>1.0225880000000001</v>
      </c>
      <c r="AB610">
        <v>0.273123</v>
      </c>
      <c r="AC610">
        <v>0.99980000000000002</v>
      </c>
      <c r="AD610">
        <v>0.99409999999999998</v>
      </c>
      <c r="AE610">
        <v>0.99719999999999998</v>
      </c>
      <c r="AF610">
        <v>0.99880000000000002</v>
      </c>
      <c r="AG610">
        <v>0.99829999999999997</v>
      </c>
      <c r="AH610">
        <v>0.99609999999999999</v>
      </c>
      <c r="AI610">
        <v>0.99770000000000003</v>
      </c>
      <c r="AJ610">
        <v>1</v>
      </c>
      <c r="AK610" t="str">
        <f>VLOOKUP(D610,Ref!$C$2:$D$56,2,FALSE)&amp;"_"&amp;E610&amp;RIGHT(B610,4)</f>
        <v>CA_San Luis Obispo2006</v>
      </c>
    </row>
    <row r="611" spans="1:37" x14ac:dyDescent="0.25">
      <c r="A611" t="s">
        <v>217</v>
      </c>
      <c r="B611">
        <v>60798001</v>
      </c>
      <c r="C611" t="s">
        <v>37</v>
      </c>
      <c r="D611" t="s">
        <v>50</v>
      </c>
      <c r="E611" t="s">
        <v>77</v>
      </c>
      <c r="F611">
        <v>35.491388999999998</v>
      </c>
      <c r="G611">
        <v>-120.66805600000001</v>
      </c>
      <c r="H611">
        <v>84023</v>
      </c>
      <c r="I611">
        <v>21.8</v>
      </c>
      <c r="J611">
        <v>21.8</v>
      </c>
      <c r="K611">
        <v>0.5</v>
      </c>
      <c r="L611">
        <v>1.6014097</v>
      </c>
      <c r="M611">
        <v>1.4209825</v>
      </c>
      <c r="N611">
        <v>2.4515362000000001</v>
      </c>
      <c r="O611">
        <v>6.1306156999999999</v>
      </c>
      <c r="P611">
        <v>2.2473187000000001</v>
      </c>
      <c r="Q611">
        <v>5.7189588999999996</v>
      </c>
      <c r="R611">
        <v>1.5549637999999999</v>
      </c>
      <c r="S611">
        <v>0.26310319999999998</v>
      </c>
      <c r="T611">
        <v>0.5</v>
      </c>
      <c r="U611">
        <v>1.600962</v>
      </c>
      <c r="V611">
        <v>1.4039249</v>
      </c>
      <c r="W611">
        <v>2.4404463999999999</v>
      </c>
      <c r="X611">
        <v>6.1174302000000003</v>
      </c>
      <c r="Y611">
        <v>2.2391706</v>
      </c>
      <c r="Z611">
        <v>5.6909603999999998</v>
      </c>
      <c r="AA611">
        <v>1.5488492</v>
      </c>
      <c r="AB611">
        <v>0.26310319999999998</v>
      </c>
      <c r="AC611">
        <v>0.99970000000000003</v>
      </c>
      <c r="AD611">
        <v>0.98799999999999999</v>
      </c>
      <c r="AE611">
        <v>0.99550000000000005</v>
      </c>
      <c r="AF611">
        <v>0.99780000000000002</v>
      </c>
      <c r="AG611">
        <v>0.99639999999999995</v>
      </c>
      <c r="AH611">
        <v>0.99509999999999998</v>
      </c>
      <c r="AI611">
        <v>0.99609999999999999</v>
      </c>
      <c r="AJ611">
        <v>1</v>
      </c>
      <c r="AK611" t="str">
        <f>VLOOKUP(D611,Ref!$C$2:$D$56,2,FALSE)&amp;"_"&amp;E611&amp;RIGHT(B611,4)</f>
        <v>CA_San Luis Obispo8001</v>
      </c>
    </row>
    <row r="612" spans="1:37" x14ac:dyDescent="0.25">
      <c r="A612" t="s">
        <v>217</v>
      </c>
      <c r="B612">
        <v>60811001</v>
      </c>
      <c r="C612" t="s">
        <v>37</v>
      </c>
      <c r="D612" t="s">
        <v>50</v>
      </c>
      <c r="E612" t="s">
        <v>78</v>
      </c>
      <c r="F612">
        <v>37.482900000000001</v>
      </c>
      <c r="G612">
        <v>-122.2034</v>
      </c>
      <c r="H612">
        <v>105016</v>
      </c>
      <c r="I612">
        <v>30.4</v>
      </c>
      <c r="J612">
        <v>30.3</v>
      </c>
      <c r="K612">
        <v>0.5</v>
      </c>
      <c r="L612">
        <v>0.8646064</v>
      </c>
      <c r="M612">
        <v>2.3811479000000002</v>
      </c>
      <c r="N612">
        <v>2.9534438000000001</v>
      </c>
      <c r="O612">
        <v>12.1327734</v>
      </c>
      <c r="P612">
        <v>1.8368008</v>
      </c>
      <c r="Q612">
        <v>7.8462505</v>
      </c>
      <c r="R612">
        <v>1.5896440999999999</v>
      </c>
      <c r="S612">
        <v>0.29532969999999997</v>
      </c>
      <c r="T612">
        <v>0.5</v>
      </c>
      <c r="U612">
        <v>0.86451990000000001</v>
      </c>
      <c r="V612">
        <v>2.3804137999999999</v>
      </c>
      <c r="W612">
        <v>2.9412571999999999</v>
      </c>
      <c r="X612">
        <v>12.131053</v>
      </c>
      <c r="Y612">
        <v>1.8361468000000001</v>
      </c>
      <c r="Z612">
        <v>7.8050375000000001</v>
      </c>
      <c r="AA612">
        <v>1.5819065999999999</v>
      </c>
      <c r="AB612">
        <v>0.29532969999999997</v>
      </c>
      <c r="AC612">
        <v>0.99990000000000001</v>
      </c>
      <c r="AD612">
        <v>0.99970000000000003</v>
      </c>
      <c r="AE612">
        <v>0.99590000000000001</v>
      </c>
      <c r="AF612">
        <v>0.99990000000000001</v>
      </c>
      <c r="AG612">
        <v>0.99960000000000004</v>
      </c>
      <c r="AH612">
        <v>0.99470000000000003</v>
      </c>
      <c r="AI612">
        <v>0.99509999999999998</v>
      </c>
      <c r="AJ612">
        <v>1</v>
      </c>
      <c r="AK612" t="str">
        <f>VLOOKUP(D612,Ref!$C$2:$D$56,2,FALSE)&amp;"_"&amp;E612&amp;RIGHT(B612,4)</f>
        <v>CA_San Mateo1001</v>
      </c>
    </row>
    <row r="613" spans="1:37" x14ac:dyDescent="0.25">
      <c r="A613" t="s">
        <v>217</v>
      </c>
      <c r="B613">
        <v>60830011</v>
      </c>
      <c r="C613" t="s">
        <v>37</v>
      </c>
      <c r="D613" t="s">
        <v>50</v>
      </c>
      <c r="E613" t="s">
        <v>79</v>
      </c>
      <c r="F613">
        <v>34.427776000000001</v>
      </c>
      <c r="G613">
        <v>-119.69028</v>
      </c>
      <c r="H613">
        <v>73027</v>
      </c>
      <c r="I613">
        <v>20.6</v>
      </c>
      <c r="J613">
        <v>20.5</v>
      </c>
      <c r="K613">
        <v>0.5</v>
      </c>
      <c r="L613">
        <v>1.0319834999999999</v>
      </c>
      <c r="M613">
        <v>0.90464290000000003</v>
      </c>
      <c r="N613">
        <v>0.79745659999999996</v>
      </c>
      <c r="O613">
        <v>14.370089500000001</v>
      </c>
      <c r="P613">
        <v>1.6755599000000001</v>
      </c>
      <c r="Q613">
        <v>0.73141009999999995</v>
      </c>
      <c r="R613">
        <v>0.55523299999999998</v>
      </c>
      <c r="S613">
        <v>6.6957199999999994E-2</v>
      </c>
      <c r="T613">
        <v>0.5</v>
      </c>
      <c r="U613">
        <v>1.0316099000000001</v>
      </c>
      <c r="V613">
        <v>0.89973479999999995</v>
      </c>
      <c r="W613">
        <v>0.79529130000000003</v>
      </c>
      <c r="X613">
        <v>14.3424444</v>
      </c>
      <c r="Y613">
        <v>1.67045</v>
      </c>
      <c r="Z613">
        <v>0.73023910000000003</v>
      </c>
      <c r="AA613">
        <v>0.55367849999999996</v>
      </c>
      <c r="AB613">
        <v>6.6957199999999994E-2</v>
      </c>
      <c r="AC613">
        <v>0.99960000000000004</v>
      </c>
      <c r="AD613">
        <v>0.99460000000000004</v>
      </c>
      <c r="AE613">
        <v>0.99729999999999996</v>
      </c>
      <c r="AF613">
        <v>0.99809999999999999</v>
      </c>
      <c r="AG613">
        <v>0.997</v>
      </c>
      <c r="AH613">
        <v>0.99839999999999995</v>
      </c>
      <c r="AI613">
        <v>0.99719999999999998</v>
      </c>
      <c r="AJ613">
        <v>1</v>
      </c>
      <c r="AK613" t="str">
        <f>VLOOKUP(D613,Ref!$C$2:$D$56,2,FALSE)&amp;"_"&amp;E613&amp;RIGHT(B613,4)</f>
        <v>CA_Santa Barbara0011</v>
      </c>
    </row>
    <row r="614" spans="1:37" x14ac:dyDescent="0.25">
      <c r="A614" t="s">
        <v>217</v>
      </c>
      <c r="B614">
        <v>60831008</v>
      </c>
      <c r="C614" t="s">
        <v>37</v>
      </c>
      <c r="D614" t="s">
        <v>50</v>
      </c>
      <c r="E614" t="s">
        <v>79</v>
      </c>
      <c r="F614">
        <v>34.949167000000003</v>
      </c>
      <c r="G614">
        <v>-120.436667</v>
      </c>
      <c r="H614">
        <v>79023</v>
      </c>
      <c r="I614">
        <v>14.6</v>
      </c>
      <c r="J614">
        <v>14.5</v>
      </c>
      <c r="K614">
        <v>0.5</v>
      </c>
      <c r="L614">
        <v>1.6415554999999999</v>
      </c>
      <c r="M614">
        <v>0.6227876</v>
      </c>
      <c r="N614">
        <v>1.1886884</v>
      </c>
      <c r="O614">
        <v>6.0094460999999999</v>
      </c>
      <c r="P614">
        <v>2.2286551000000001</v>
      </c>
      <c r="Q614">
        <v>1.2789737999999999</v>
      </c>
      <c r="R614">
        <v>0.88794099999999998</v>
      </c>
      <c r="S614">
        <v>0.2419529</v>
      </c>
      <c r="T614">
        <v>0.5</v>
      </c>
      <c r="U614">
        <v>1.6411967999999999</v>
      </c>
      <c r="V614">
        <v>0.61629780000000001</v>
      </c>
      <c r="W614">
        <v>1.1853823999999999</v>
      </c>
      <c r="X614">
        <v>5.9982214000000003</v>
      </c>
      <c r="Y614">
        <v>2.2237132000000002</v>
      </c>
      <c r="Z614">
        <v>1.2738601000000001</v>
      </c>
      <c r="AA614">
        <v>0.88601549999999996</v>
      </c>
      <c r="AB614">
        <v>0.2419529</v>
      </c>
      <c r="AC614">
        <v>0.99980000000000002</v>
      </c>
      <c r="AD614">
        <v>0.98960000000000004</v>
      </c>
      <c r="AE614">
        <v>0.99719999999999998</v>
      </c>
      <c r="AF614">
        <v>0.99809999999999999</v>
      </c>
      <c r="AG614">
        <v>0.99780000000000002</v>
      </c>
      <c r="AH614">
        <v>0.996</v>
      </c>
      <c r="AI614">
        <v>0.99780000000000002</v>
      </c>
      <c r="AJ614">
        <v>1</v>
      </c>
      <c r="AK614" t="str">
        <f>VLOOKUP(D614,Ref!$C$2:$D$56,2,FALSE)&amp;"_"&amp;E614&amp;RIGHT(B614,4)</f>
        <v>CA_Santa Barbara1008</v>
      </c>
    </row>
    <row r="615" spans="1:37" x14ac:dyDescent="0.25">
      <c r="A615" t="s">
        <v>217</v>
      </c>
      <c r="B615">
        <v>60850002</v>
      </c>
      <c r="C615" t="s">
        <v>37</v>
      </c>
      <c r="D615" t="s">
        <v>50</v>
      </c>
      <c r="E615" t="s">
        <v>80</v>
      </c>
      <c r="F615">
        <v>37</v>
      </c>
      <c r="G615">
        <v>-121.574444</v>
      </c>
      <c r="H615">
        <v>99020</v>
      </c>
      <c r="I615">
        <v>23.7</v>
      </c>
      <c r="J615">
        <v>23.6</v>
      </c>
      <c r="K615">
        <v>0.5</v>
      </c>
      <c r="L615">
        <v>0.84939640000000005</v>
      </c>
      <c r="M615">
        <v>1.9836429</v>
      </c>
      <c r="N615">
        <v>2.4649576999999998</v>
      </c>
      <c r="O615">
        <v>8.2232617999999995</v>
      </c>
      <c r="P615">
        <v>1.6043993999999999</v>
      </c>
      <c r="Q615">
        <v>6.4963188000000001</v>
      </c>
      <c r="R615">
        <v>1.3290335</v>
      </c>
      <c r="S615">
        <v>0.24898989999999999</v>
      </c>
      <c r="T615">
        <v>0.5</v>
      </c>
      <c r="U615">
        <v>0.84931140000000005</v>
      </c>
      <c r="V615">
        <v>1.9816625000000001</v>
      </c>
      <c r="W615">
        <v>2.4602927999999999</v>
      </c>
      <c r="X615">
        <v>8.2218666000000002</v>
      </c>
      <c r="Y615">
        <v>1.6027617000000001</v>
      </c>
      <c r="Z615">
        <v>6.4822540000000002</v>
      </c>
      <c r="AA615">
        <v>1.3262929999999999</v>
      </c>
      <c r="AB615">
        <v>0.24898989999999999</v>
      </c>
      <c r="AC615">
        <v>0.99990000000000001</v>
      </c>
      <c r="AD615">
        <v>0.999</v>
      </c>
      <c r="AE615">
        <v>0.99809999999999999</v>
      </c>
      <c r="AF615">
        <v>0.99980000000000002</v>
      </c>
      <c r="AG615">
        <v>0.999</v>
      </c>
      <c r="AH615">
        <v>0.99780000000000002</v>
      </c>
      <c r="AI615">
        <v>0.99790000000000001</v>
      </c>
      <c r="AJ615">
        <v>1</v>
      </c>
      <c r="AK615" t="str">
        <f>VLOOKUP(D615,Ref!$C$2:$D$56,2,FALSE)&amp;"_"&amp;E615&amp;RIGHT(B615,4)</f>
        <v>CA_Santa Clara0002</v>
      </c>
    </row>
    <row r="616" spans="1:37" x14ac:dyDescent="0.25">
      <c r="A616" t="s">
        <v>217</v>
      </c>
      <c r="B616">
        <v>60850005</v>
      </c>
      <c r="C616" t="s">
        <v>37</v>
      </c>
      <c r="D616" t="s">
        <v>50</v>
      </c>
      <c r="E616" t="s">
        <v>80</v>
      </c>
      <c r="F616">
        <v>37.348497000000002</v>
      </c>
      <c r="G616">
        <v>-121.894898</v>
      </c>
      <c r="H616">
        <v>103018</v>
      </c>
      <c r="I616">
        <v>37.200000000000003</v>
      </c>
      <c r="J616">
        <v>37.1</v>
      </c>
      <c r="K616">
        <v>0.5</v>
      </c>
      <c r="L616">
        <v>0.97963520000000004</v>
      </c>
      <c r="M616">
        <v>2.9145701000000002</v>
      </c>
      <c r="N616">
        <v>3.150048</v>
      </c>
      <c r="O616">
        <v>17.3904724</v>
      </c>
      <c r="P616">
        <v>1.9951331999999999</v>
      </c>
      <c r="Q616">
        <v>8.3164376999999998</v>
      </c>
      <c r="R616">
        <v>1.6871119000000001</v>
      </c>
      <c r="S616">
        <v>0.26659359999999999</v>
      </c>
      <c r="T616">
        <v>0.5</v>
      </c>
      <c r="U616">
        <v>0.9795372</v>
      </c>
      <c r="V616">
        <v>2.9138353000000001</v>
      </c>
      <c r="W616">
        <v>3.1425833999999999</v>
      </c>
      <c r="X616">
        <v>17.388080599999999</v>
      </c>
      <c r="Y616">
        <v>1.9944949000000001</v>
      </c>
      <c r="Z616">
        <v>8.2914876999999994</v>
      </c>
      <c r="AA616">
        <v>1.6824135</v>
      </c>
      <c r="AB616">
        <v>0.26659359999999999</v>
      </c>
      <c r="AC616">
        <v>0.99990000000000001</v>
      </c>
      <c r="AD616">
        <v>0.99970000000000003</v>
      </c>
      <c r="AE616">
        <v>0.99760000000000004</v>
      </c>
      <c r="AF616">
        <v>0.99990000000000001</v>
      </c>
      <c r="AG616">
        <v>0.99970000000000003</v>
      </c>
      <c r="AH616">
        <v>0.997</v>
      </c>
      <c r="AI616">
        <v>0.99719999999999998</v>
      </c>
      <c r="AJ616">
        <v>1</v>
      </c>
      <c r="AK616" t="str">
        <f>VLOOKUP(D616,Ref!$C$2:$D$56,2,FALSE)&amp;"_"&amp;E616&amp;RIGHT(B616,4)</f>
        <v>CA_Santa Clara0005</v>
      </c>
    </row>
    <row r="617" spans="1:37" x14ac:dyDescent="0.25">
      <c r="A617" t="s">
        <v>217</v>
      </c>
      <c r="B617">
        <v>60870007</v>
      </c>
      <c r="C617" t="s">
        <v>37</v>
      </c>
      <c r="D617" t="s">
        <v>50</v>
      </c>
      <c r="E617" t="s">
        <v>44</v>
      </c>
      <c r="F617">
        <v>36.984000000000002</v>
      </c>
      <c r="G617">
        <v>-121.9883</v>
      </c>
      <c r="H617">
        <v>100017</v>
      </c>
      <c r="I617">
        <v>13.1</v>
      </c>
      <c r="J617">
        <v>13.1</v>
      </c>
      <c r="K617">
        <v>0.5</v>
      </c>
      <c r="L617">
        <v>0.4966468</v>
      </c>
      <c r="M617">
        <v>0.78104960000000001</v>
      </c>
      <c r="N617">
        <v>0.79090950000000004</v>
      </c>
      <c r="O617">
        <v>6.9587840999999999</v>
      </c>
      <c r="P617">
        <v>1.3682464000000001</v>
      </c>
      <c r="Q617">
        <v>1.1192689</v>
      </c>
      <c r="R617">
        <v>0.605074</v>
      </c>
      <c r="S617">
        <v>0.50224199999999997</v>
      </c>
      <c r="T617">
        <v>0.5</v>
      </c>
      <c r="U617">
        <v>0.49659720000000002</v>
      </c>
      <c r="V617">
        <v>0.7804989</v>
      </c>
      <c r="W617">
        <v>0.78977189999999997</v>
      </c>
      <c r="X617">
        <v>6.9576488000000003</v>
      </c>
      <c r="Y617">
        <v>1.3674705</v>
      </c>
      <c r="Z617">
        <v>1.1162696999999999</v>
      </c>
      <c r="AA617">
        <v>0.60435220000000001</v>
      </c>
      <c r="AB617">
        <v>0.50224199999999997</v>
      </c>
      <c r="AC617">
        <v>0.99990000000000001</v>
      </c>
      <c r="AD617">
        <v>0.99929999999999997</v>
      </c>
      <c r="AE617">
        <v>0.99860000000000004</v>
      </c>
      <c r="AF617">
        <v>0.99980000000000002</v>
      </c>
      <c r="AG617">
        <v>0.99939999999999996</v>
      </c>
      <c r="AH617">
        <v>0.99729999999999996</v>
      </c>
      <c r="AI617">
        <v>0.99880000000000002</v>
      </c>
      <c r="AJ617">
        <v>1</v>
      </c>
      <c r="AK617" t="str">
        <f>VLOOKUP(D617,Ref!$C$2:$D$56,2,FALSE)&amp;"_"&amp;E617&amp;RIGHT(B617,4)</f>
        <v>CA_Santa Cruz0007</v>
      </c>
    </row>
    <row r="618" spans="1:37" x14ac:dyDescent="0.25">
      <c r="A618" t="s">
        <v>217</v>
      </c>
      <c r="B618">
        <v>60890004</v>
      </c>
      <c r="C618" t="s">
        <v>37</v>
      </c>
      <c r="D618" t="s">
        <v>50</v>
      </c>
      <c r="E618" t="s">
        <v>81</v>
      </c>
      <c r="F618">
        <v>40.549722000000003</v>
      </c>
      <c r="G618">
        <v>-122.379167</v>
      </c>
      <c r="H618">
        <v>132023</v>
      </c>
      <c r="I618">
        <v>21.1</v>
      </c>
      <c r="J618">
        <v>21.1</v>
      </c>
      <c r="K618">
        <v>0.5</v>
      </c>
      <c r="L618">
        <v>1.2709634000000001</v>
      </c>
      <c r="M618">
        <v>1.0863543</v>
      </c>
      <c r="N618">
        <v>0.35280280000000003</v>
      </c>
      <c r="O618">
        <v>16.506666200000002</v>
      </c>
      <c r="P618">
        <v>0.96281519999999998</v>
      </c>
      <c r="Q618">
        <v>9.5816899999999997E-2</v>
      </c>
      <c r="R618">
        <v>0.32737379999999999</v>
      </c>
      <c r="S618">
        <v>3.0539500000000001E-2</v>
      </c>
      <c r="T618">
        <v>0.5</v>
      </c>
      <c r="U618">
        <v>1.2708364000000001</v>
      </c>
      <c r="V618">
        <v>1.0862358999999999</v>
      </c>
      <c r="W618">
        <v>0.35235240000000001</v>
      </c>
      <c r="X618">
        <v>16.505016300000001</v>
      </c>
      <c r="Y618">
        <v>0.96267579999999997</v>
      </c>
      <c r="Z618">
        <v>9.4421699999999997E-2</v>
      </c>
      <c r="AA618">
        <v>0.32740039999999998</v>
      </c>
      <c r="AB618">
        <v>3.0539500000000001E-2</v>
      </c>
      <c r="AC618">
        <v>0.99990000000000001</v>
      </c>
      <c r="AD618">
        <v>0.99990000000000001</v>
      </c>
      <c r="AE618">
        <v>0.99870000000000003</v>
      </c>
      <c r="AF618">
        <v>0.99990000000000001</v>
      </c>
      <c r="AG618">
        <v>0.99990000000000001</v>
      </c>
      <c r="AH618">
        <v>0.98540000000000005</v>
      </c>
      <c r="AI618">
        <v>1.0001</v>
      </c>
      <c r="AJ618">
        <v>1</v>
      </c>
      <c r="AK618" t="str">
        <f>VLOOKUP(D618,Ref!$C$2:$D$56,2,FALSE)&amp;"_"&amp;E618&amp;RIGHT(B618,4)</f>
        <v>CA_Shasta0004</v>
      </c>
    </row>
    <row r="619" spans="1:37" x14ac:dyDescent="0.25">
      <c r="A619" t="s">
        <v>217</v>
      </c>
      <c r="B619">
        <v>60950004</v>
      </c>
      <c r="C619" t="s">
        <v>37</v>
      </c>
      <c r="D619" t="s">
        <v>50</v>
      </c>
      <c r="E619" t="s">
        <v>82</v>
      </c>
      <c r="F619">
        <v>38.102699999999999</v>
      </c>
      <c r="G619">
        <v>-122.23820000000001</v>
      </c>
      <c r="H619">
        <v>110018</v>
      </c>
      <c r="I619">
        <v>37.9</v>
      </c>
      <c r="J619">
        <v>37.799999999999997</v>
      </c>
      <c r="K619">
        <v>0.5</v>
      </c>
      <c r="L619">
        <v>0.64440960000000003</v>
      </c>
      <c r="M619">
        <v>1.4813067</v>
      </c>
      <c r="N619">
        <v>2.7075841</v>
      </c>
      <c r="O619">
        <v>21.8542004</v>
      </c>
      <c r="P619">
        <v>1.6963024</v>
      </c>
      <c r="Q619">
        <v>7.1947846000000002</v>
      </c>
      <c r="R619">
        <v>1.4618015</v>
      </c>
      <c r="S619">
        <v>0.42627510000000002</v>
      </c>
      <c r="T619">
        <v>0.5</v>
      </c>
      <c r="U619">
        <v>0.64434519999999995</v>
      </c>
      <c r="V619">
        <v>1.4808623000000001</v>
      </c>
      <c r="W619">
        <v>2.6943978999999998</v>
      </c>
      <c r="X619">
        <v>21.852014499999999</v>
      </c>
      <c r="Y619">
        <v>1.6955625999999999</v>
      </c>
      <c r="Z619">
        <v>7.1502447</v>
      </c>
      <c r="AA619">
        <v>1.4534568999999999</v>
      </c>
      <c r="AB619">
        <v>0.42627510000000002</v>
      </c>
      <c r="AC619">
        <v>0.99990000000000001</v>
      </c>
      <c r="AD619">
        <v>0.99970000000000003</v>
      </c>
      <c r="AE619">
        <v>0.99509999999999998</v>
      </c>
      <c r="AF619">
        <v>0.99990000000000001</v>
      </c>
      <c r="AG619">
        <v>0.99960000000000004</v>
      </c>
      <c r="AH619">
        <v>0.99380000000000002</v>
      </c>
      <c r="AI619">
        <v>0.99429999999999996</v>
      </c>
      <c r="AJ619">
        <v>1</v>
      </c>
      <c r="AK619" t="str">
        <f>VLOOKUP(D619,Ref!$C$2:$D$56,2,FALSE)&amp;"_"&amp;E619&amp;RIGHT(B619,4)</f>
        <v>CA_Solano0004</v>
      </c>
    </row>
    <row r="620" spans="1:37" x14ac:dyDescent="0.25">
      <c r="A620" t="s">
        <v>217</v>
      </c>
      <c r="B620">
        <v>60970003</v>
      </c>
      <c r="C620" t="s">
        <v>37</v>
      </c>
      <c r="D620" t="s">
        <v>50</v>
      </c>
      <c r="E620" t="s">
        <v>83</v>
      </c>
      <c r="F620">
        <v>38.4435</v>
      </c>
      <c r="G620">
        <v>-122.71</v>
      </c>
      <c r="H620">
        <v>114015</v>
      </c>
      <c r="I620">
        <v>28.5</v>
      </c>
      <c r="J620">
        <v>28.4</v>
      </c>
      <c r="K620">
        <v>0.5</v>
      </c>
      <c r="L620">
        <v>0.44849689999999998</v>
      </c>
      <c r="M620">
        <v>0.81023559999999994</v>
      </c>
      <c r="N620">
        <v>1.8405737</v>
      </c>
      <c r="O620">
        <v>17.4692078</v>
      </c>
      <c r="P620">
        <v>1.7770866999999999</v>
      </c>
      <c r="Q620">
        <v>4.1181326</v>
      </c>
      <c r="R620">
        <v>0.91598769999999996</v>
      </c>
      <c r="S620">
        <v>0.65361369999999996</v>
      </c>
      <c r="T620">
        <v>0.5</v>
      </c>
      <c r="U620">
        <v>0.44845210000000002</v>
      </c>
      <c r="V620">
        <v>0.80984690000000004</v>
      </c>
      <c r="W620">
        <v>1.8340118000000001</v>
      </c>
      <c r="X620">
        <v>17.467460599999999</v>
      </c>
      <c r="Y620">
        <v>1.7763055999999999</v>
      </c>
      <c r="Z620">
        <v>4.0964793999999998</v>
      </c>
      <c r="AA620">
        <v>0.91215710000000005</v>
      </c>
      <c r="AB620">
        <v>0.65361369999999996</v>
      </c>
      <c r="AC620">
        <v>0.99990000000000001</v>
      </c>
      <c r="AD620">
        <v>0.99950000000000006</v>
      </c>
      <c r="AE620">
        <v>0.99639999999999995</v>
      </c>
      <c r="AF620">
        <v>0.99990000000000001</v>
      </c>
      <c r="AG620">
        <v>0.99960000000000004</v>
      </c>
      <c r="AH620">
        <v>0.99470000000000003</v>
      </c>
      <c r="AI620">
        <v>0.99580000000000002</v>
      </c>
      <c r="AJ620">
        <v>1</v>
      </c>
      <c r="AK620" t="str">
        <f>VLOOKUP(D620,Ref!$C$2:$D$56,2,FALSE)&amp;"_"&amp;E620&amp;RIGHT(B620,4)</f>
        <v>CA_Sonoma0003</v>
      </c>
    </row>
    <row r="621" spans="1:37" x14ac:dyDescent="0.25">
      <c r="A621" t="s">
        <v>217</v>
      </c>
      <c r="B621">
        <v>60990005</v>
      </c>
      <c r="C621" t="s">
        <v>37</v>
      </c>
      <c r="D621" t="s">
        <v>50</v>
      </c>
      <c r="E621" t="s">
        <v>84</v>
      </c>
      <c r="F621">
        <v>37.641666999999998</v>
      </c>
      <c r="G621">
        <v>-120.993611</v>
      </c>
      <c r="H621">
        <v>104025</v>
      </c>
      <c r="I621">
        <v>52.9</v>
      </c>
      <c r="J621">
        <v>52.8</v>
      </c>
      <c r="K621">
        <v>0.5</v>
      </c>
      <c r="L621">
        <v>1.6479429999999999</v>
      </c>
      <c r="M621">
        <v>2.4239218</v>
      </c>
      <c r="N621">
        <v>4.6247252999999997</v>
      </c>
      <c r="O621">
        <v>25.438184700000001</v>
      </c>
      <c r="P621">
        <v>3.4179542000000001</v>
      </c>
      <c r="Q621">
        <v>11.548492400000001</v>
      </c>
      <c r="R621">
        <v>2.9483263000000002</v>
      </c>
      <c r="S621">
        <v>0.38378299999999999</v>
      </c>
      <c r="T621">
        <v>0.5</v>
      </c>
      <c r="U621">
        <v>1.6477782999999999</v>
      </c>
      <c r="V621">
        <v>2.4231691</v>
      </c>
      <c r="W621">
        <v>4.6103114999999999</v>
      </c>
      <c r="X621">
        <v>25.4356422</v>
      </c>
      <c r="Y621">
        <v>3.4159082999999999</v>
      </c>
      <c r="Z621">
        <v>11.50142</v>
      </c>
      <c r="AA621">
        <v>2.9390640000000001</v>
      </c>
      <c r="AB621">
        <v>0.38378299999999999</v>
      </c>
      <c r="AC621">
        <v>0.99990000000000001</v>
      </c>
      <c r="AD621">
        <v>0.99970000000000003</v>
      </c>
      <c r="AE621">
        <v>0.99690000000000001</v>
      </c>
      <c r="AF621">
        <v>0.99990000000000001</v>
      </c>
      <c r="AG621">
        <v>0.99939999999999996</v>
      </c>
      <c r="AH621">
        <v>0.99590000000000001</v>
      </c>
      <c r="AI621">
        <v>0.99690000000000001</v>
      </c>
      <c r="AJ621">
        <v>1</v>
      </c>
      <c r="AK621" t="str">
        <f>VLOOKUP(D621,Ref!$C$2:$D$56,2,FALSE)&amp;"_"&amp;E621&amp;RIGHT(B621,4)</f>
        <v>CA_Stanislaus0005</v>
      </c>
    </row>
    <row r="622" spans="1:37" x14ac:dyDescent="0.25">
      <c r="A622" t="s">
        <v>217</v>
      </c>
      <c r="B622">
        <v>60990006</v>
      </c>
      <c r="C622" t="s">
        <v>37</v>
      </c>
      <c r="D622" t="s">
        <v>50</v>
      </c>
      <c r="E622" t="s">
        <v>84</v>
      </c>
      <c r="F622">
        <v>37.488332999999997</v>
      </c>
      <c r="G622">
        <v>-120.83583299999999</v>
      </c>
      <c r="H622">
        <v>102026</v>
      </c>
      <c r="I622">
        <v>54.6</v>
      </c>
      <c r="J622">
        <v>54.5</v>
      </c>
      <c r="K622">
        <v>0.5</v>
      </c>
      <c r="L622">
        <v>0.94537090000000001</v>
      </c>
      <c r="M622">
        <v>2.2473478</v>
      </c>
      <c r="N622">
        <v>5.1198335000000004</v>
      </c>
      <c r="O622">
        <v>25.1562786</v>
      </c>
      <c r="P622">
        <v>1.8427175</v>
      </c>
      <c r="Q622">
        <v>15.3552532</v>
      </c>
      <c r="R622">
        <v>2.9979463000000002</v>
      </c>
      <c r="S622">
        <v>0.50191370000000002</v>
      </c>
      <c r="T622">
        <v>0.5</v>
      </c>
      <c r="U622">
        <v>0.94527629999999996</v>
      </c>
      <c r="V622">
        <v>2.2457747000000001</v>
      </c>
      <c r="W622">
        <v>5.1049156</v>
      </c>
      <c r="X622">
        <v>25.151247000000001</v>
      </c>
      <c r="Y622">
        <v>1.8408747999999999</v>
      </c>
      <c r="Z622">
        <v>15.306116100000001</v>
      </c>
      <c r="AA622">
        <v>2.9886626999999999</v>
      </c>
      <c r="AB622">
        <v>0.50191370000000002</v>
      </c>
      <c r="AC622">
        <v>0.99990000000000001</v>
      </c>
      <c r="AD622">
        <v>0.99929999999999997</v>
      </c>
      <c r="AE622">
        <v>0.99709999999999999</v>
      </c>
      <c r="AF622">
        <v>0.99980000000000002</v>
      </c>
      <c r="AG622">
        <v>0.999</v>
      </c>
      <c r="AH622">
        <v>0.99680000000000002</v>
      </c>
      <c r="AI622">
        <v>0.99690000000000001</v>
      </c>
      <c r="AJ622">
        <v>1</v>
      </c>
      <c r="AK622" t="str">
        <f>VLOOKUP(D622,Ref!$C$2:$D$56,2,FALSE)&amp;"_"&amp;E622&amp;RIGHT(B622,4)</f>
        <v>CA_Stanislaus0006</v>
      </c>
    </row>
    <row r="623" spans="1:37" x14ac:dyDescent="0.25">
      <c r="A623" t="s">
        <v>217</v>
      </c>
      <c r="B623">
        <v>61010003</v>
      </c>
      <c r="C623" t="s">
        <v>37</v>
      </c>
      <c r="D623" t="s">
        <v>50</v>
      </c>
      <c r="E623" t="s">
        <v>85</v>
      </c>
      <c r="F623">
        <v>39.138888999999999</v>
      </c>
      <c r="G623">
        <v>-121.61750000000001</v>
      </c>
      <c r="H623">
        <v>118025</v>
      </c>
      <c r="I623">
        <v>41.6</v>
      </c>
      <c r="J623">
        <v>41.4</v>
      </c>
      <c r="K623">
        <v>0.5</v>
      </c>
      <c r="L623">
        <v>0.6824306</v>
      </c>
      <c r="M623">
        <v>2.6755426</v>
      </c>
      <c r="N623">
        <v>2.8702923999999999</v>
      </c>
      <c r="O623">
        <v>23.418592499999999</v>
      </c>
      <c r="P623">
        <v>1.2029155</v>
      </c>
      <c r="Q623">
        <v>8.3504819999999995</v>
      </c>
      <c r="R623">
        <v>1.6393441</v>
      </c>
      <c r="S623">
        <v>0.31595820000000002</v>
      </c>
      <c r="T623">
        <v>0.5</v>
      </c>
      <c r="U623">
        <v>0.68231339999999996</v>
      </c>
      <c r="V623">
        <v>2.6746496999999998</v>
      </c>
      <c r="W623">
        <v>2.8237274000000001</v>
      </c>
      <c r="X623">
        <v>23.413907999999999</v>
      </c>
      <c r="Y623">
        <v>1.202099</v>
      </c>
      <c r="Z623">
        <v>8.1909627999999994</v>
      </c>
      <c r="AA623">
        <v>1.6094702000000001</v>
      </c>
      <c r="AB623">
        <v>0.31595820000000002</v>
      </c>
      <c r="AC623">
        <v>0.99980000000000002</v>
      </c>
      <c r="AD623">
        <v>0.99970000000000003</v>
      </c>
      <c r="AE623">
        <v>0.98380000000000001</v>
      </c>
      <c r="AF623">
        <v>0.99980000000000002</v>
      </c>
      <c r="AG623">
        <v>0.99929999999999997</v>
      </c>
      <c r="AH623">
        <v>0.98089999999999999</v>
      </c>
      <c r="AI623">
        <v>0.98180000000000001</v>
      </c>
      <c r="AJ623">
        <v>1</v>
      </c>
      <c r="AK623" t="str">
        <f>VLOOKUP(D623,Ref!$C$2:$D$56,2,FALSE)&amp;"_"&amp;E623&amp;RIGHT(B623,4)</f>
        <v>CA_Sutter0003</v>
      </c>
    </row>
    <row r="624" spans="1:37" x14ac:dyDescent="0.25">
      <c r="A624" t="s">
        <v>217</v>
      </c>
      <c r="B624">
        <v>61072002</v>
      </c>
      <c r="C624" t="s">
        <v>37</v>
      </c>
      <c r="D624" t="s">
        <v>50</v>
      </c>
      <c r="E624" t="s">
        <v>86</v>
      </c>
      <c r="F624">
        <v>36.332222000000002</v>
      </c>
      <c r="G624">
        <v>-119.290278</v>
      </c>
      <c r="H624">
        <v>89034</v>
      </c>
      <c r="I624">
        <v>55.5</v>
      </c>
      <c r="J624">
        <v>55.4</v>
      </c>
      <c r="K624">
        <v>0.5</v>
      </c>
      <c r="L624">
        <v>0.91448269999999998</v>
      </c>
      <c r="M624">
        <v>1.8006173000000001</v>
      </c>
      <c r="N624">
        <v>6.7211040999999998</v>
      </c>
      <c r="O624">
        <v>18.501379</v>
      </c>
      <c r="P624">
        <v>2.3596389000000002</v>
      </c>
      <c r="Q624">
        <v>20.419818899999999</v>
      </c>
      <c r="R624">
        <v>3.9810064000000001</v>
      </c>
      <c r="S624">
        <v>0.33528770000000002</v>
      </c>
      <c r="T624">
        <v>0.5</v>
      </c>
      <c r="U624">
        <v>0.91433750000000003</v>
      </c>
      <c r="V624">
        <v>1.7943267000000001</v>
      </c>
      <c r="W624">
        <v>6.7095218000000001</v>
      </c>
      <c r="X624">
        <v>18.490896200000002</v>
      </c>
      <c r="Y624">
        <v>2.3557434000000002</v>
      </c>
      <c r="Z624">
        <v>20.384189599999999</v>
      </c>
      <c r="AA624">
        <v>3.9740207000000001</v>
      </c>
      <c r="AB624">
        <v>0.33528770000000002</v>
      </c>
      <c r="AC624">
        <v>0.99980000000000002</v>
      </c>
      <c r="AD624">
        <v>0.99650000000000005</v>
      </c>
      <c r="AE624">
        <v>0.99829999999999997</v>
      </c>
      <c r="AF624">
        <v>0.99939999999999996</v>
      </c>
      <c r="AG624">
        <v>0.99829999999999997</v>
      </c>
      <c r="AH624">
        <v>0.99829999999999997</v>
      </c>
      <c r="AI624">
        <v>0.99819999999999998</v>
      </c>
      <c r="AJ624">
        <v>1</v>
      </c>
      <c r="AK624" t="str">
        <f>VLOOKUP(D624,Ref!$C$2:$D$56,2,FALSE)&amp;"_"&amp;E624&amp;RIGHT(B624,4)</f>
        <v>CA_Tulare2002</v>
      </c>
    </row>
    <row r="625" spans="1:37" x14ac:dyDescent="0.25">
      <c r="A625" t="s">
        <v>217</v>
      </c>
      <c r="B625">
        <v>61110007</v>
      </c>
      <c r="C625" t="s">
        <v>37</v>
      </c>
      <c r="D625" t="s">
        <v>50</v>
      </c>
      <c r="E625" t="s">
        <v>87</v>
      </c>
      <c r="F625">
        <v>34.21</v>
      </c>
      <c r="G625">
        <v>-118.869444</v>
      </c>
      <c r="H625">
        <v>69033</v>
      </c>
      <c r="I625">
        <v>22</v>
      </c>
      <c r="J625">
        <v>22</v>
      </c>
      <c r="K625">
        <v>0.5</v>
      </c>
      <c r="L625">
        <v>0.74354880000000001</v>
      </c>
      <c r="M625">
        <v>1.5123068</v>
      </c>
      <c r="N625">
        <v>2.7314059999999998</v>
      </c>
      <c r="O625">
        <v>6.4054570000000002</v>
      </c>
      <c r="P625">
        <v>3.1936626000000001</v>
      </c>
      <c r="Q625">
        <v>5.4530786999999998</v>
      </c>
      <c r="R625">
        <v>1.4065344</v>
      </c>
      <c r="S625">
        <v>0.1428944</v>
      </c>
      <c r="T625">
        <v>0.5</v>
      </c>
      <c r="U625">
        <v>0.74340010000000001</v>
      </c>
      <c r="V625">
        <v>1.5079665</v>
      </c>
      <c r="W625">
        <v>2.7265296000000001</v>
      </c>
      <c r="X625">
        <v>6.4003654000000001</v>
      </c>
      <c r="Y625">
        <v>3.1852217</v>
      </c>
      <c r="Z625">
        <v>5.4468617000000004</v>
      </c>
      <c r="AA625">
        <v>1.4042692000000001</v>
      </c>
      <c r="AB625">
        <v>0.1428944</v>
      </c>
      <c r="AC625">
        <v>0.99980000000000002</v>
      </c>
      <c r="AD625">
        <v>0.99709999999999999</v>
      </c>
      <c r="AE625">
        <v>0.99819999999999998</v>
      </c>
      <c r="AF625">
        <v>0.99919999999999998</v>
      </c>
      <c r="AG625">
        <v>0.99739999999999995</v>
      </c>
      <c r="AH625">
        <v>0.99890000000000001</v>
      </c>
      <c r="AI625">
        <v>0.99839999999999995</v>
      </c>
      <c r="AJ625">
        <v>1</v>
      </c>
      <c r="AK625" t="str">
        <f>VLOOKUP(D625,Ref!$C$2:$D$56,2,FALSE)&amp;"_"&amp;E625&amp;RIGHT(B625,4)</f>
        <v>CA_Ventura0007</v>
      </c>
    </row>
    <row r="626" spans="1:37" x14ac:dyDescent="0.25">
      <c r="A626" t="s">
        <v>217</v>
      </c>
      <c r="B626">
        <v>61110009</v>
      </c>
      <c r="C626" t="s">
        <v>37</v>
      </c>
      <c r="D626" t="s">
        <v>50</v>
      </c>
      <c r="E626" t="s">
        <v>87</v>
      </c>
      <c r="F626">
        <v>34.404611000000003</v>
      </c>
      <c r="G626">
        <v>-118.81</v>
      </c>
      <c r="H626">
        <v>71034</v>
      </c>
      <c r="I626">
        <v>18.899999999999999</v>
      </c>
      <c r="J626">
        <v>18.899999999999999</v>
      </c>
      <c r="K626">
        <v>0.5</v>
      </c>
      <c r="L626">
        <v>0.75344789999999995</v>
      </c>
      <c r="M626">
        <v>0.62810719999999998</v>
      </c>
      <c r="N626">
        <v>1.9130263000000001</v>
      </c>
      <c r="O626">
        <v>7.8908075999999996</v>
      </c>
      <c r="P626">
        <v>4.3272157</v>
      </c>
      <c r="Q626">
        <v>1.4148927</v>
      </c>
      <c r="R626">
        <v>1.3410888999999999</v>
      </c>
      <c r="S626">
        <v>0.2203012</v>
      </c>
      <c r="T626">
        <v>0.5</v>
      </c>
      <c r="U626">
        <v>0.7533417</v>
      </c>
      <c r="V626">
        <v>0.62506130000000004</v>
      </c>
      <c r="W626">
        <v>1.9086919</v>
      </c>
      <c r="X626">
        <v>7.8817177000000003</v>
      </c>
      <c r="Y626">
        <v>4.3164992</v>
      </c>
      <c r="Z626">
        <v>1.4126126999999999</v>
      </c>
      <c r="AA626">
        <v>1.3377247000000001</v>
      </c>
      <c r="AB626">
        <v>0.2203012</v>
      </c>
      <c r="AC626">
        <v>0.99990000000000001</v>
      </c>
      <c r="AD626">
        <v>0.99519999999999997</v>
      </c>
      <c r="AE626">
        <v>0.99770000000000003</v>
      </c>
      <c r="AF626">
        <v>0.99880000000000002</v>
      </c>
      <c r="AG626">
        <v>0.99750000000000005</v>
      </c>
      <c r="AH626">
        <v>0.99839999999999995</v>
      </c>
      <c r="AI626">
        <v>0.99750000000000005</v>
      </c>
      <c r="AJ626">
        <v>1</v>
      </c>
      <c r="AK626" t="str">
        <f>VLOOKUP(D626,Ref!$C$2:$D$56,2,FALSE)&amp;"_"&amp;E626&amp;RIGHT(B626,4)</f>
        <v>CA_Ventura0009</v>
      </c>
    </row>
    <row r="627" spans="1:37" x14ac:dyDescent="0.25">
      <c r="A627" t="s">
        <v>217</v>
      </c>
      <c r="B627">
        <v>61112002</v>
      </c>
      <c r="C627" t="s">
        <v>37</v>
      </c>
      <c r="D627" t="s">
        <v>50</v>
      </c>
      <c r="E627" t="s">
        <v>87</v>
      </c>
      <c r="F627">
        <v>34.277500000000003</v>
      </c>
      <c r="G627">
        <v>-118.68472199999999</v>
      </c>
      <c r="H627">
        <v>69034</v>
      </c>
      <c r="I627">
        <v>25.1</v>
      </c>
      <c r="J627">
        <v>25.1</v>
      </c>
      <c r="K627">
        <v>0.5</v>
      </c>
      <c r="L627">
        <v>0.65486200000000006</v>
      </c>
      <c r="M627">
        <v>1.3273790000000001</v>
      </c>
      <c r="N627">
        <v>3.0375725999999998</v>
      </c>
      <c r="O627">
        <v>8.6576489999999993</v>
      </c>
      <c r="P627">
        <v>3.9676824000000002</v>
      </c>
      <c r="Q627">
        <v>5.3541884</v>
      </c>
      <c r="R627">
        <v>1.5419358999999999</v>
      </c>
      <c r="S627">
        <v>0.14761479999999999</v>
      </c>
      <c r="T627">
        <v>0.5</v>
      </c>
      <c r="U627">
        <v>0.65476610000000002</v>
      </c>
      <c r="V627">
        <v>1.3244111999999999</v>
      </c>
      <c r="W627">
        <v>3.0325942000000001</v>
      </c>
      <c r="X627">
        <v>8.6513281000000006</v>
      </c>
      <c r="Y627">
        <v>3.9590447000000002</v>
      </c>
      <c r="Z627">
        <v>5.3481712000000003</v>
      </c>
      <c r="AA627">
        <v>1.5394789</v>
      </c>
      <c r="AB627">
        <v>0.14761479999999999</v>
      </c>
      <c r="AC627">
        <v>0.99990000000000001</v>
      </c>
      <c r="AD627">
        <v>0.99780000000000002</v>
      </c>
      <c r="AE627">
        <v>0.99839999999999995</v>
      </c>
      <c r="AF627">
        <v>0.99929999999999997</v>
      </c>
      <c r="AG627">
        <v>0.99780000000000002</v>
      </c>
      <c r="AH627">
        <v>0.99890000000000001</v>
      </c>
      <c r="AI627">
        <v>0.99839999999999995</v>
      </c>
      <c r="AJ627">
        <v>1</v>
      </c>
      <c r="AK627" t="str">
        <f>VLOOKUP(D627,Ref!$C$2:$D$56,2,FALSE)&amp;"_"&amp;E627&amp;RIGHT(B627,4)</f>
        <v>CA_Ventura2002</v>
      </c>
    </row>
    <row r="628" spans="1:37" x14ac:dyDescent="0.25">
      <c r="A628" t="s">
        <v>217</v>
      </c>
      <c r="B628">
        <v>61113001</v>
      </c>
      <c r="C628" t="s">
        <v>37</v>
      </c>
      <c r="D628" t="s">
        <v>50</v>
      </c>
      <c r="E628" t="s">
        <v>87</v>
      </c>
      <c r="F628">
        <v>34.255000000000003</v>
      </c>
      <c r="G628">
        <v>-119.1425</v>
      </c>
      <c r="H628">
        <v>70031</v>
      </c>
      <c r="I628">
        <v>21.3</v>
      </c>
      <c r="J628">
        <v>21.2</v>
      </c>
      <c r="K628">
        <v>0.5</v>
      </c>
      <c r="L628">
        <v>0.90232900000000005</v>
      </c>
      <c r="M628">
        <v>1.3856098999999999</v>
      </c>
      <c r="N628">
        <v>2.2118954999999998</v>
      </c>
      <c r="O628">
        <v>8.0132808999999998</v>
      </c>
      <c r="P628">
        <v>3.1338390999999999</v>
      </c>
      <c r="Q628">
        <v>3.8179588</v>
      </c>
      <c r="R628">
        <v>1.2164296000000001</v>
      </c>
      <c r="S628">
        <v>0.14088000000000001</v>
      </c>
      <c r="T628">
        <v>0.5</v>
      </c>
      <c r="U628">
        <v>0.90211189999999997</v>
      </c>
      <c r="V628">
        <v>1.3799256</v>
      </c>
      <c r="W628">
        <v>2.2075098</v>
      </c>
      <c r="X628">
        <v>8.0036173000000002</v>
      </c>
      <c r="Y628">
        <v>3.1259925000000002</v>
      </c>
      <c r="Z628">
        <v>3.8125600999999998</v>
      </c>
      <c r="AA628">
        <v>1.2142025000000001</v>
      </c>
      <c r="AB628">
        <v>0.14088000000000001</v>
      </c>
      <c r="AC628">
        <v>0.99980000000000002</v>
      </c>
      <c r="AD628">
        <v>0.99590000000000001</v>
      </c>
      <c r="AE628">
        <v>0.998</v>
      </c>
      <c r="AF628">
        <v>0.99880000000000002</v>
      </c>
      <c r="AG628">
        <v>0.99750000000000005</v>
      </c>
      <c r="AH628">
        <v>0.99860000000000004</v>
      </c>
      <c r="AI628">
        <v>0.99819999999999998</v>
      </c>
      <c r="AJ628">
        <v>1</v>
      </c>
      <c r="AK628" t="str">
        <f>VLOOKUP(D628,Ref!$C$2:$D$56,2,FALSE)&amp;"_"&amp;E628&amp;RIGHT(B628,4)</f>
        <v>CA_Ventura3001</v>
      </c>
    </row>
    <row r="629" spans="1:37" x14ac:dyDescent="0.25">
      <c r="A629" t="s">
        <v>217</v>
      </c>
      <c r="B629">
        <v>80010006</v>
      </c>
      <c r="C629" t="s">
        <v>37</v>
      </c>
      <c r="D629" t="s">
        <v>88</v>
      </c>
      <c r="E629" t="s">
        <v>89</v>
      </c>
      <c r="F629">
        <v>39.826006999999997</v>
      </c>
      <c r="G629">
        <v>-104.937438</v>
      </c>
      <c r="H629">
        <v>103142</v>
      </c>
      <c r="I629">
        <v>27.3</v>
      </c>
      <c r="J629">
        <v>26.3</v>
      </c>
      <c r="K629">
        <v>0.5</v>
      </c>
      <c r="L629">
        <v>3.183522</v>
      </c>
      <c r="M629">
        <v>3.0830115999999999</v>
      </c>
      <c r="N629">
        <v>2.6388440000000002</v>
      </c>
      <c r="O629">
        <v>7.5983213999999997</v>
      </c>
      <c r="P629">
        <v>2.052556</v>
      </c>
      <c r="Q629">
        <v>6.4730166999999996</v>
      </c>
      <c r="R629">
        <v>1.3499570999999999</v>
      </c>
      <c r="S629">
        <v>0.476327</v>
      </c>
      <c r="T629">
        <v>0.5</v>
      </c>
      <c r="U629">
        <v>3.1591623000000002</v>
      </c>
      <c r="V629">
        <v>3.0827034000000002</v>
      </c>
      <c r="W629">
        <v>2.4407698999999998</v>
      </c>
      <c r="X629">
        <v>7.5760015999999997</v>
      </c>
      <c r="Y629">
        <v>1.9787014000000001</v>
      </c>
      <c r="Z629">
        <v>5.8845348</v>
      </c>
      <c r="AA629">
        <v>1.2367779000000001</v>
      </c>
      <c r="AB629">
        <v>0.476327</v>
      </c>
      <c r="AC629">
        <v>0.99229999999999996</v>
      </c>
      <c r="AD629">
        <v>0.99990000000000001</v>
      </c>
      <c r="AE629">
        <v>0.92490000000000006</v>
      </c>
      <c r="AF629">
        <v>0.99709999999999999</v>
      </c>
      <c r="AG629">
        <v>0.96399999999999997</v>
      </c>
      <c r="AH629">
        <v>0.90910000000000002</v>
      </c>
      <c r="AI629">
        <v>0.91620000000000001</v>
      </c>
      <c r="AJ629">
        <v>1</v>
      </c>
      <c r="AK629" t="str">
        <f>VLOOKUP(D629,Ref!$C$2:$D$56,2,FALSE)&amp;"_"&amp;E629&amp;RIGHT(B629,4)</f>
        <v>CO_Adams0006</v>
      </c>
    </row>
    <row r="630" spans="1:37" x14ac:dyDescent="0.25">
      <c r="A630" t="s">
        <v>217</v>
      </c>
      <c r="B630">
        <v>80050005</v>
      </c>
      <c r="C630" t="s">
        <v>37</v>
      </c>
      <c r="D630" t="s">
        <v>88</v>
      </c>
      <c r="E630" t="s">
        <v>90</v>
      </c>
      <c r="F630">
        <v>39.604399000000001</v>
      </c>
      <c r="G630">
        <v>-105.019526</v>
      </c>
      <c r="H630">
        <v>101142</v>
      </c>
      <c r="I630">
        <v>17.7</v>
      </c>
      <c r="J630">
        <v>17.3</v>
      </c>
      <c r="K630">
        <v>0.5</v>
      </c>
      <c r="L630">
        <v>2.2891672000000001</v>
      </c>
      <c r="M630">
        <v>1.8647676</v>
      </c>
      <c r="N630">
        <v>1.2902081000000001</v>
      </c>
      <c r="O630">
        <v>6.7967443000000003</v>
      </c>
      <c r="P630">
        <v>1.5284241000000001</v>
      </c>
      <c r="Q630">
        <v>2.5145833</v>
      </c>
      <c r="R630">
        <v>0.78767100000000001</v>
      </c>
      <c r="S630">
        <v>0.13954620000000001</v>
      </c>
      <c r="T630">
        <v>0.5</v>
      </c>
      <c r="U630">
        <v>2.2811507999999998</v>
      </c>
      <c r="V630">
        <v>1.8645811000000001</v>
      </c>
      <c r="W630">
        <v>1.2163235999999999</v>
      </c>
      <c r="X630">
        <v>6.7804241000000003</v>
      </c>
      <c r="Y630">
        <v>1.5002656000000001</v>
      </c>
      <c r="Z630">
        <v>2.295372</v>
      </c>
      <c r="AA630">
        <v>0.74495080000000002</v>
      </c>
      <c r="AB630">
        <v>0.13954620000000001</v>
      </c>
      <c r="AC630">
        <v>0.99650000000000005</v>
      </c>
      <c r="AD630">
        <v>0.99990000000000001</v>
      </c>
      <c r="AE630">
        <v>0.94269999999999998</v>
      </c>
      <c r="AF630">
        <v>0.99760000000000004</v>
      </c>
      <c r="AG630">
        <v>0.98160000000000003</v>
      </c>
      <c r="AH630">
        <v>0.91279999999999994</v>
      </c>
      <c r="AI630">
        <v>0.94579999999999997</v>
      </c>
      <c r="AJ630">
        <v>1</v>
      </c>
      <c r="AK630" t="str">
        <f>VLOOKUP(D630,Ref!$C$2:$D$56,2,FALSE)&amp;"_"&amp;E630&amp;RIGHT(B630,4)</f>
        <v>CO_Arapahoe0005</v>
      </c>
    </row>
    <row r="631" spans="1:37" x14ac:dyDescent="0.25">
      <c r="A631" t="s">
        <v>217</v>
      </c>
      <c r="B631">
        <v>80130003</v>
      </c>
      <c r="C631" t="s">
        <v>37</v>
      </c>
      <c r="D631" t="s">
        <v>88</v>
      </c>
      <c r="E631" t="s">
        <v>91</v>
      </c>
      <c r="F631">
        <v>40.164575999999997</v>
      </c>
      <c r="G631">
        <v>-105.10085599999999</v>
      </c>
      <c r="H631">
        <v>107142</v>
      </c>
      <c r="I631">
        <v>22.8</v>
      </c>
      <c r="J631">
        <v>20.6</v>
      </c>
      <c r="K631">
        <v>0.5</v>
      </c>
      <c r="L631">
        <v>2.0560136</v>
      </c>
      <c r="M631">
        <v>1.5509404</v>
      </c>
      <c r="N631">
        <v>2.3902747999999998</v>
      </c>
      <c r="O631">
        <v>7.2510009000000002</v>
      </c>
      <c r="P631">
        <v>1.7168398</v>
      </c>
      <c r="Q631">
        <v>6.0283055000000001</v>
      </c>
      <c r="R631">
        <v>1.2390946</v>
      </c>
      <c r="S631">
        <v>0.15642220000000001</v>
      </c>
      <c r="T631">
        <v>0.5</v>
      </c>
      <c r="U631">
        <v>1.9467346999999999</v>
      </c>
      <c r="V631">
        <v>1.5507854000000001</v>
      </c>
      <c r="W631">
        <v>1.9822010000000001</v>
      </c>
      <c r="X631">
        <v>7.0331606999999998</v>
      </c>
      <c r="Y631">
        <v>1.3899956</v>
      </c>
      <c r="Z631">
        <v>5.0426625999999999</v>
      </c>
      <c r="AA631">
        <v>1.0329117999999999</v>
      </c>
      <c r="AB631">
        <v>0.15642220000000001</v>
      </c>
      <c r="AC631">
        <v>0.94679999999999997</v>
      </c>
      <c r="AD631">
        <v>0.99990000000000001</v>
      </c>
      <c r="AE631">
        <v>0.82930000000000004</v>
      </c>
      <c r="AF631">
        <v>0.97</v>
      </c>
      <c r="AG631">
        <v>0.80959999999999999</v>
      </c>
      <c r="AH631">
        <v>0.83650000000000002</v>
      </c>
      <c r="AI631">
        <v>0.83360000000000001</v>
      </c>
      <c r="AJ631">
        <v>1</v>
      </c>
      <c r="AK631" t="str">
        <f>VLOOKUP(D631,Ref!$C$2:$D$56,2,FALSE)&amp;"_"&amp;E631&amp;RIGHT(B631,4)</f>
        <v>CO_Boulder0003</v>
      </c>
    </row>
    <row r="632" spans="1:37" x14ac:dyDescent="0.25">
      <c r="A632" t="s">
        <v>217</v>
      </c>
      <c r="B632">
        <v>80130012</v>
      </c>
      <c r="C632" t="s">
        <v>37</v>
      </c>
      <c r="D632" t="s">
        <v>88</v>
      </c>
      <c r="E632" t="s">
        <v>91</v>
      </c>
      <c r="F632">
        <v>40.021096999999997</v>
      </c>
      <c r="G632">
        <v>-105.26338200000001</v>
      </c>
      <c r="H632">
        <v>105140</v>
      </c>
      <c r="I632">
        <v>18.8</v>
      </c>
      <c r="J632">
        <v>17.600000000000001</v>
      </c>
      <c r="K632">
        <v>0.5</v>
      </c>
      <c r="L632">
        <v>2.1891644000000001</v>
      </c>
      <c r="M632">
        <v>1.4504231999999999</v>
      </c>
      <c r="N632">
        <v>2.0795355</v>
      </c>
      <c r="O632">
        <v>4.6476030000000002</v>
      </c>
      <c r="P632">
        <v>1.8395041999999999</v>
      </c>
      <c r="Q632">
        <v>4.8042401999999997</v>
      </c>
      <c r="R632">
        <v>1.1280929</v>
      </c>
      <c r="S632">
        <v>0.18365909999999999</v>
      </c>
      <c r="T632">
        <v>0.5</v>
      </c>
      <c r="U632">
        <v>1.7016846999999999</v>
      </c>
      <c r="V632">
        <v>1.6520094000000001</v>
      </c>
      <c r="W632">
        <v>1.9447881</v>
      </c>
      <c r="X632">
        <v>4.3877435</v>
      </c>
      <c r="Y632">
        <v>1.5526549999999999</v>
      </c>
      <c r="Z632">
        <v>4.7080760000000001</v>
      </c>
      <c r="AA632">
        <v>0.98502299999999998</v>
      </c>
      <c r="AB632">
        <v>0.21271370000000001</v>
      </c>
      <c r="AC632">
        <v>0.77729999999999999</v>
      </c>
      <c r="AD632">
        <v>1.139</v>
      </c>
      <c r="AE632">
        <v>0.93520000000000003</v>
      </c>
      <c r="AF632">
        <v>0.94410000000000005</v>
      </c>
      <c r="AG632">
        <v>0.84409999999999996</v>
      </c>
      <c r="AH632">
        <v>0.98</v>
      </c>
      <c r="AI632">
        <v>0.87319999999999998</v>
      </c>
      <c r="AJ632">
        <v>1.1581999999999999</v>
      </c>
      <c r="AK632" t="str">
        <f>VLOOKUP(D632,Ref!$C$2:$D$56,2,FALSE)&amp;"_"&amp;E632&amp;RIGHT(B632,4)</f>
        <v>CO_Boulder0012</v>
      </c>
    </row>
    <row r="633" spans="1:37" x14ac:dyDescent="0.25">
      <c r="A633" t="s">
        <v>217</v>
      </c>
      <c r="B633">
        <v>80310002</v>
      </c>
      <c r="C633" t="s">
        <v>37</v>
      </c>
      <c r="D633" t="s">
        <v>88</v>
      </c>
      <c r="E633" t="s">
        <v>92</v>
      </c>
      <c r="F633">
        <v>39.751184000000002</v>
      </c>
      <c r="G633">
        <v>-104.98762499999999</v>
      </c>
      <c r="H633">
        <v>103142</v>
      </c>
      <c r="I633">
        <v>22</v>
      </c>
      <c r="J633">
        <v>21.4</v>
      </c>
      <c r="K633">
        <v>0.5</v>
      </c>
      <c r="L633">
        <v>2.2035897000000002</v>
      </c>
      <c r="M633">
        <v>2.2292733</v>
      </c>
      <c r="N633">
        <v>1.7303852</v>
      </c>
      <c r="O633">
        <v>8.6053362</v>
      </c>
      <c r="P633">
        <v>1.4431503000000001</v>
      </c>
      <c r="Q633">
        <v>4.1482530000000004</v>
      </c>
      <c r="R633">
        <v>1.0120726</v>
      </c>
      <c r="S633">
        <v>0.20571590000000001</v>
      </c>
      <c r="T633">
        <v>0.5</v>
      </c>
      <c r="U633">
        <v>2.2743403999999998</v>
      </c>
      <c r="V633">
        <v>2.2465055</v>
      </c>
      <c r="W633">
        <v>1.5493828999999999</v>
      </c>
      <c r="X633">
        <v>8.759779</v>
      </c>
      <c r="Y633">
        <v>1.3903395999999999</v>
      </c>
      <c r="Z633">
        <v>3.5907342</v>
      </c>
      <c r="AA633">
        <v>0.90049829999999997</v>
      </c>
      <c r="AB633">
        <v>0.20731649999999999</v>
      </c>
      <c r="AC633">
        <v>1.0321</v>
      </c>
      <c r="AD633">
        <v>1.0077</v>
      </c>
      <c r="AE633">
        <v>0.89539999999999997</v>
      </c>
      <c r="AF633">
        <v>1.0179</v>
      </c>
      <c r="AG633">
        <v>0.96340000000000003</v>
      </c>
      <c r="AH633">
        <v>0.86560000000000004</v>
      </c>
      <c r="AI633">
        <v>0.88980000000000004</v>
      </c>
      <c r="AJ633">
        <v>1.0078</v>
      </c>
      <c r="AK633" t="str">
        <f>VLOOKUP(D633,Ref!$C$2:$D$56,2,FALSE)&amp;"_"&amp;E633&amp;RIGHT(B633,4)</f>
        <v>CO_Denver0002</v>
      </c>
    </row>
    <row r="634" spans="1:37" x14ac:dyDescent="0.25">
      <c r="A634" t="s">
        <v>217</v>
      </c>
      <c r="B634">
        <v>80310023</v>
      </c>
      <c r="C634" t="s">
        <v>37</v>
      </c>
      <c r="D634" t="s">
        <v>88</v>
      </c>
      <c r="E634" t="s">
        <v>92</v>
      </c>
      <c r="F634">
        <v>39.781083000000002</v>
      </c>
      <c r="G634">
        <v>-104.95665</v>
      </c>
      <c r="H634">
        <v>103142</v>
      </c>
      <c r="I634">
        <v>23</v>
      </c>
      <c r="J634">
        <v>22.1</v>
      </c>
      <c r="K634">
        <v>0.5</v>
      </c>
      <c r="L634">
        <v>2.4194855999999998</v>
      </c>
      <c r="M634">
        <v>2.6351155999999998</v>
      </c>
      <c r="N634">
        <v>2.2077491</v>
      </c>
      <c r="O634">
        <v>6.5794511</v>
      </c>
      <c r="P634">
        <v>1.6520178000000001</v>
      </c>
      <c r="Q634">
        <v>5.4931412000000002</v>
      </c>
      <c r="R634">
        <v>1.1369861000000001</v>
      </c>
      <c r="S634">
        <v>0.37605339999999998</v>
      </c>
      <c r="T634">
        <v>0.5</v>
      </c>
      <c r="U634">
        <v>2.5309286000000002</v>
      </c>
      <c r="V634">
        <v>2.5469656000000001</v>
      </c>
      <c r="W634">
        <v>1.9415709999999999</v>
      </c>
      <c r="X634">
        <v>7.0644054000000001</v>
      </c>
      <c r="Y634">
        <v>1.6605631000000001</v>
      </c>
      <c r="Z634">
        <v>4.5707997999999996</v>
      </c>
      <c r="AA634">
        <v>1.0273558</v>
      </c>
      <c r="AB634">
        <v>0.34091650000000001</v>
      </c>
      <c r="AC634">
        <v>1.0461</v>
      </c>
      <c r="AD634">
        <v>0.96650000000000003</v>
      </c>
      <c r="AE634">
        <v>0.87939999999999996</v>
      </c>
      <c r="AF634">
        <v>1.0737000000000001</v>
      </c>
      <c r="AG634">
        <v>1.0052000000000001</v>
      </c>
      <c r="AH634">
        <v>0.83209999999999995</v>
      </c>
      <c r="AI634">
        <v>0.90359999999999996</v>
      </c>
      <c r="AJ634">
        <v>0.90659999999999996</v>
      </c>
      <c r="AK634" t="str">
        <f>VLOOKUP(D634,Ref!$C$2:$D$56,2,FALSE)&amp;"_"&amp;E634&amp;RIGHT(B634,4)</f>
        <v>CO_Denver0023</v>
      </c>
    </row>
    <row r="635" spans="1:37" x14ac:dyDescent="0.25">
      <c r="A635" t="s">
        <v>217</v>
      </c>
      <c r="B635">
        <v>80310025</v>
      </c>
      <c r="C635" t="s">
        <v>37</v>
      </c>
      <c r="D635" t="s">
        <v>88</v>
      </c>
      <c r="E635" t="s">
        <v>92</v>
      </c>
      <c r="F635">
        <v>39.704005000000002</v>
      </c>
      <c r="G635">
        <v>-104.998113</v>
      </c>
      <c r="H635">
        <v>102142</v>
      </c>
      <c r="I635">
        <v>18.600000000000001</v>
      </c>
      <c r="J635">
        <v>18</v>
      </c>
      <c r="K635">
        <v>0.5</v>
      </c>
      <c r="L635">
        <v>1.2766716</v>
      </c>
      <c r="M635">
        <v>2.1669841000000001</v>
      </c>
      <c r="N635">
        <v>1.8410137</v>
      </c>
      <c r="O635">
        <v>5.6371798999999996</v>
      </c>
      <c r="P635">
        <v>1.2793374</v>
      </c>
      <c r="Q635">
        <v>4.6940049999999998</v>
      </c>
      <c r="R635">
        <v>0.96049050000000002</v>
      </c>
      <c r="S635">
        <v>0.24431720000000001</v>
      </c>
      <c r="T635">
        <v>0.5</v>
      </c>
      <c r="U635">
        <v>1.9567958999999999</v>
      </c>
      <c r="V635">
        <v>1.8687123999999999</v>
      </c>
      <c r="W635">
        <v>1.1979465</v>
      </c>
      <c r="X635">
        <v>7.8146447999999999</v>
      </c>
      <c r="Y635">
        <v>1.1018076999999999</v>
      </c>
      <c r="Z635">
        <v>2.7505468999999998</v>
      </c>
      <c r="AA635">
        <v>0.69737090000000002</v>
      </c>
      <c r="AB635">
        <v>0.1515436</v>
      </c>
      <c r="AC635">
        <v>1.5327</v>
      </c>
      <c r="AD635">
        <v>0.86240000000000006</v>
      </c>
      <c r="AE635">
        <v>0.65069999999999995</v>
      </c>
      <c r="AF635">
        <v>1.3863000000000001</v>
      </c>
      <c r="AG635">
        <v>0.86119999999999997</v>
      </c>
      <c r="AH635">
        <v>0.58599999999999997</v>
      </c>
      <c r="AI635">
        <v>0.72609999999999997</v>
      </c>
      <c r="AJ635">
        <v>0.62029999999999996</v>
      </c>
      <c r="AK635" t="str">
        <f>VLOOKUP(D635,Ref!$C$2:$D$56,2,FALSE)&amp;"_"&amp;E635&amp;RIGHT(B635,4)</f>
        <v>CO_Denver0025</v>
      </c>
    </row>
    <row r="636" spans="1:37" x14ac:dyDescent="0.25">
      <c r="A636" t="s">
        <v>217</v>
      </c>
      <c r="B636">
        <v>80350004</v>
      </c>
      <c r="C636" t="s">
        <v>37</v>
      </c>
      <c r="D636" t="s">
        <v>88</v>
      </c>
      <c r="E636" t="s">
        <v>93</v>
      </c>
      <c r="F636">
        <v>39.534488000000003</v>
      </c>
      <c r="G636">
        <v>-105.070358</v>
      </c>
      <c r="H636">
        <v>101141</v>
      </c>
      <c r="I636">
        <v>15.9</v>
      </c>
      <c r="J636">
        <v>15.6</v>
      </c>
      <c r="K636">
        <v>0.5</v>
      </c>
      <c r="L636">
        <v>1.6850890999999999</v>
      </c>
      <c r="M636">
        <v>1.6333891</v>
      </c>
      <c r="N636">
        <v>1.1781689</v>
      </c>
      <c r="O636">
        <v>6.4104732999999996</v>
      </c>
      <c r="P636">
        <v>1.1456225</v>
      </c>
      <c r="Q636">
        <v>2.6190178</v>
      </c>
      <c r="R636">
        <v>0.69450149999999999</v>
      </c>
      <c r="S636">
        <v>0.1226275</v>
      </c>
      <c r="T636">
        <v>0.5</v>
      </c>
      <c r="U636">
        <v>1.6782303999999999</v>
      </c>
      <c r="V636">
        <v>1.6332145</v>
      </c>
      <c r="W636">
        <v>1.1076503</v>
      </c>
      <c r="X636">
        <v>6.3981085000000002</v>
      </c>
      <c r="Y636">
        <v>1.1264567000000001</v>
      </c>
      <c r="Z636">
        <v>2.3999343</v>
      </c>
      <c r="AA636">
        <v>0.6517307</v>
      </c>
      <c r="AB636">
        <v>0.1226275</v>
      </c>
      <c r="AC636">
        <v>0.99590000000000001</v>
      </c>
      <c r="AD636">
        <v>0.99990000000000001</v>
      </c>
      <c r="AE636">
        <v>0.94010000000000005</v>
      </c>
      <c r="AF636">
        <v>0.99809999999999999</v>
      </c>
      <c r="AG636">
        <v>0.98329999999999995</v>
      </c>
      <c r="AH636">
        <v>0.9163</v>
      </c>
      <c r="AI636">
        <v>0.93840000000000001</v>
      </c>
      <c r="AJ636">
        <v>1</v>
      </c>
      <c r="AK636" t="str">
        <f>VLOOKUP(D636,Ref!$C$2:$D$56,2,FALSE)&amp;"_"&amp;E636&amp;RIGHT(B636,4)</f>
        <v>CO_Douglas0004</v>
      </c>
    </row>
    <row r="637" spans="1:37" x14ac:dyDescent="0.25">
      <c r="A637" t="s">
        <v>217</v>
      </c>
      <c r="B637">
        <v>80390001</v>
      </c>
      <c r="C637" t="s">
        <v>37</v>
      </c>
      <c r="D637" t="s">
        <v>88</v>
      </c>
      <c r="E637" t="s">
        <v>94</v>
      </c>
      <c r="F637">
        <v>39.231383999999998</v>
      </c>
      <c r="G637">
        <v>-104.63477</v>
      </c>
      <c r="H637">
        <v>98144</v>
      </c>
      <c r="I637">
        <v>11.7</v>
      </c>
      <c r="J637">
        <v>11.6</v>
      </c>
      <c r="K637">
        <v>0.5</v>
      </c>
      <c r="L637">
        <v>2.4291775000000002</v>
      </c>
      <c r="M637">
        <v>1.2222744000000001</v>
      </c>
      <c r="N637">
        <v>0.70874800000000004</v>
      </c>
      <c r="O637">
        <v>4.2205852999999998</v>
      </c>
      <c r="P637">
        <v>1.2002120999999999</v>
      </c>
      <c r="Q637">
        <v>0.93378729999999999</v>
      </c>
      <c r="R637">
        <v>0.51307380000000002</v>
      </c>
      <c r="S637">
        <v>4.9920199999999998E-2</v>
      </c>
      <c r="T637">
        <v>0.5</v>
      </c>
      <c r="U637">
        <v>3.0770995999999999</v>
      </c>
      <c r="V637">
        <v>1.3374459000000001</v>
      </c>
      <c r="W637">
        <v>0.6564818</v>
      </c>
      <c r="X637">
        <v>3.5906118999999999</v>
      </c>
      <c r="Y637">
        <v>1.3975588000000001</v>
      </c>
      <c r="Z637">
        <v>0.50449460000000002</v>
      </c>
      <c r="AA637">
        <v>0.54545829999999995</v>
      </c>
      <c r="AB637">
        <v>3.2344299999999999E-2</v>
      </c>
      <c r="AC637">
        <v>1.2666999999999999</v>
      </c>
      <c r="AD637">
        <v>1.0942000000000001</v>
      </c>
      <c r="AE637">
        <v>0.92630000000000001</v>
      </c>
      <c r="AF637">
        <v>0.85070000000000001</v>
      </c>
      <c r="AG637">
        <v>1.1644000000000001</v>
      </c>
      <c r="AH637">
        <v>0.5403</v>
      </c>
      <c r="AI637">
        <v>1.0630999999999999</v>
      </c>
      <c r="AJ637">
        <v>0.64790000000000003</v>
      </c>
      <c r="AK637" t="str">
        <f>VLOOKUP(D637,Ref!$C$2:$D$56,2,FALSE)&amp;"_"&amp;E637&amp;RIGHT(B637,4)</f>
        <v>CO_Elbert0001</v>
      </c>
    </row>
    <row r="638" spans="1:37" x14ac:dyDescent="0.25">
      <c r="A638" t="s">
        <v>217</v>
      </c>
      <c r="B638">
        <v>80410017</v>
      </c>
      <c r="C638" t="s">
        <v>37</v>
      </c>
      <c r="D638" t="s">
        <v>88</v>
      </c>
      <c r="E638" t="s">
        <v>95</v>
      </c>
      <c r="F638">
        <v>38.848013999999999</v>
      </c>
      <c r="G638">
        <v>-104.828564</v>
      </c>
      <c r="H638">
        <v>94142</v>
      </c>
      <c r="I638">
        <v>12.2</v>
      </c>
      <c r="J638">
        <v>12.1</v>
      </c>
      <c r="K638">
        <v>0.5</v>
      </c>
      <c r="L638">
        <v>2.6347035999999999</v>
      </c>
      <c r="M638">
        <v>1.3574877000000001</v>
      </c>
      <c r="N638">
        <v>0.82102459999999999</v>
      </c>
      <c r="O638">
        <v>3.9810994000000002</v>
      </c>
      <c r="P638">
        <v>1.6048684</v>
      </c>
      <c r="Q638">
        <v>0.75594930000000005</v>
      </c>
      <c r="R638">
        <v>0.57208099999999995</v>
      </c>
      <c r="S638">
        <v>6.1194999999999999E-3</v>
      </c>
      <c r="T638">
        <v>0.5</v>
      </c>
      <c r="U638">
        <v>2.6311781000000001</v>
      </c>
      <c r="V638">
        <v>1.3573519000000001</v>
      </c>
      <c r="W638">
        <v>0.80174400000000001</v>
      </c>
      <c r="X638">
        <v>3.9796181000000002</v>
      </c>
      <c r="Y638">
        <v>1.5853139000000001</v>
      </c>
      <c r="Z638">
        <v>0.71475010000000005</v>
      </c>
      <c r="AA638">
        <v>0.56081270000000005</v>
      </c>
      <c r="AB638">
        <v>6.1194999999999999E-3</v>
      </c>
      <c r="AC638">
        <v>0.99870000000000003</v>
      </c>
      <c r="AD638">
        <v>0.99990000000000001</v>
      </c>
      <c r="AE638">
        <v>0.97650000000000003</v>
      </c>
      <c r="AF638">
        <v>0.99960000000000004</v>
      </c>
      <c r="AG638">
        <v>0.98780000000000001</v>
      </c>
      <c r="AH638">
        <v>0.94550000000000001</v>
      </c>
      <c r="AI638">
        <v>0.98029999999999995</v>
      </c>
      <c r="AJ638">
        <v>1</v>
      </c>
      <c r="AK638" t="str">
        <f>VLOOKUP(D638,Ref!$C$2:$D$56,2,FALSE)&amp;"_"&amp;E638&amp;RIGHT(B638,4)</f>
        <v>CO_El Paso0017</v>
      </c>
    </row>
    <row r="639" spans="1:37" x14ac:dyDescent="0.25">
      <c r="A639" t="s">
        <v>217</v>
      </c>
      <c r="B639">
        <v>80690009</v>
      </c>
      <c r="C639" t="s">
        <v>37</v>
      </c>
      <c r="D639" t="s">
        <v>88</v>
      </c>
      <c r="E639" t="s">
        <v>96</v>
      </c>
      <c r="F639">
        <v>40.571288000000003</v>
      </c>
      <c r="G639">
        <v>-105.07969300000001</v>
      </c>
      <c r="H639">
        <v>110142</v>
      </c>
      <c r="I639">
        <v>18.8</v>
      </c>
      <c r="J639">
        <v>17.600000000000001</v>
      </c>
      <c r="K639">
        <v>0.5</v>
      </c>
      <c r="L639">
        <v>1.5092403999999999</v>
      </c>
      <c r="M639">
        <v>0.71902650000000001</v>
      </c>
      <c r="N639">
        <v>1.5086797000000001</v>
      </c>
      <c r="O639">
        <v>8.9249907000000004</v>
      </c>
      <c r="P639">
        <v>1.2090223</v>
      </c>
      <c r="Q639">
        <v>3.6443245000000002</v>
      </c>
      <c r="R639">
        <v>0.76382320000000004</v>
      </c>
      <c r="S639">
        <v>3.20053E-2</v>
      </c>
      <c r="T639">
        <v>0.5</v>
      </c>
      <c r="U639">
        <v>1.4832745000000001</v>
      </c>
      <c r="V639">
        <v>0.71890529999999997</v>
      </c>
      <c r="W639">
        <v>1.3118303</v>
      </c>
      <c r="X639">
        <v>8.8010120000000001</v>
      </c>
      <c r="Y639">
        <v>1.1247597</v>
      </c>
      <c r="Z639">
        <v>3.0741241000000001</v>
      </c>
      <c r="AA639">
        <v>0.65354500000000004</v>
      </c>
      <c r="AB639">
        <v>3.20053E-2</v>
      </c>
      <c r="AC639">
        <v>0.98280000000000001</v>
      </c>
      <c r="AD639">
        <v>0.99980000000000002</v>
      </c>
      <c r="AE639">
        <v>0.86950000000000005</v>
      </c>
      <c r="AF639">
        <v>0.98609999999999998</v>
      </c>
      <c r="AG639">
        <v>0.93030000000000002</v>
      </c>
      <c r="AH639">
        <v>0.84350000000000003</v>
      </c>
      <c r="AI639">
        <v>0.85560000000000003</v>
      </c>
      <c r="AJ639">
        <v>1</v>
      </c>
      <c r="AK639" t="str">
        <f>VLOOKUP(D639,Ref!$C$2:$D$56,2,FALSE)&amp;"_"&amp;E639&amp;RIGHT(B639,4)</f>
        <v>CO_Larimer0009</v>
      </c>
    </row>
    <row r="640" spans="1:37" x14ac:dyDescent="0.25">
      <c r="A640" t="s">
        <v>217</v>
      </c>
      <c r="B640">
        <v>80770017</v>
      </c>
      <c r="C640" t="s">
        <v>37</v>
      </c>
      <c r="D640" t="s">
        <v>88</v>
      </c>
      <c r="E640" t="s">
        <v>97</v>
      </c>
      <c r="F640">
        <v>39.063797999999998</v>
      </c>
      <c r="G640">
        <v>-108.561173</v>
      </c>
      <c r="H640">
        <v>99116</v>
      </c>
      <c r="I640">
        <v>30</v>
      </c>
      <c r="J640">
        <v>28</v>
      </c>
      <c r="K640">
        <v>0.5</v>
      </c>
      <c r="L640">
        <v>2.8680333999999998</v>
      </c>
      <c r="M640">
        <v>1.670221</v>
      </c>
      <c r="N640">
        <v>2.1688139</v>
      </c>
      <c r="O640">
        <v>14.268250500000001</v>
      </c>
      <c r="P640">
        <v>1.4486922</v>
      </c>
      <c r="Q640">
        <v>5.6590480999999997</v>
      </c>
      <c r="R640">
        <v>1.3221395</v>
      </c>
      <c r="S640">
        <v>0.13924700000000001</v>
      </c>
      <c r="T640">
        <v>0.5</v>
      </c>
      <c r="U640">
        <v>2.8348703</v>
      </c>
      <c r="V640">
        <v>1.669827</v>
      </c>
      <c r="W640">
        <v>1.8029491</v>
      </c>
      <c r="X640">
        <v>14.1257334</v>
      </c>
      <c r="Y640">
        <v>1.3579443</v>
      </c>
      <c r="Z640">
        <v>4.5115914000000004</v>
      </c>
      <c r="AA640">
        <v>1.0922546</v>
      </c>
      <c r="AB640">
        <v>0.13924700000000001</v>
      </c>
      <c r="AC640">
        <v>0.98839999999999995</v>
      </c>
      <c r="AD640">
        <v>0.99980000000000002</v>
      </c>
      <c r="AE640">
        <v>0.83130000000000004</v>
      </c>
      <c r="AF640">
        <v>0.99</v>
      </c>
      <c r="AG640">
        <v>0.93740000000000001</v>
      </c>
      <c r="AH640">
        <v>0.79720000000000002</v>
      </c>
      <c r="AI640">
        <v>0.82609999999999995</v>
      </c>
      <c r="AJ640">
        <v>1</v>
      </c>
      <c r="AK640" t="str">
        <f>VLOOKUP(D640,Ref!$C$2:$D$56,2,FALSE)&amp;"_"&amp;E640&amp;RIGHT(B640,4)</f>
        <v>CO_Mesa0017</v>
      </c>
    </row>
    <row r="641" spans="1:37" x14ac:dyDescent="0.25">
      <c r="A641" t="s">
        <v>217</v>
      </c>
      <c r="B641">
        <v>81010012</v>
      </c>
      <c r="C641" t="s">
        <v>37</v>
      </c>
      <c r="D641" t="s">
        <v>88</v>
      </c>
      <c r="E641" t="s">
        <v>98</v>
      </c>
      <c r="F641">
        <v>38.263058000000001</v>
      </c>
      <c r="G641">
        <v>-104.612133</v>
      </c>
      <c r="H641">
        <v>89143</v>
      </c>
      <c r="I641">
        <v>16.100000000000001</v>
      </c>
      <c r="J641">
        <v>16</v>
      </c>
      <c r="K641">
        <v>0.5</v>
      </c>
      <c r="L641">
        <v>1.5601005999999999</v>
      </c>
      <c r="M641">
        <v>0.83146659999999994</v>
      </c>
      <c r="N641">
        <v>0.55671470000000001</v>
      </c>
      <c r="O641">
        <v>10.5939455</v>
      </c>
      <c r="P641">
        <v>0.95805850000000004</v>
      </c>
      <c r="Q641">
        <v>0.73738519999999996</v>
      </c>
      <c r="R641">
        <v>0.35259259999999998</v>
      </c>
      <c r="S641">
        <v>9.7368000000000003E-3</v>
      </c>
      <c r="T641">
        <v>0.5</v>
      </c>
      <c r="U641">
        <v>1.5578268</v>
      </c>
      <c r="V641">
        <v>0.83135239999999999</v>
      </c>
      <c r="W641">
        <v>0.54359740000000001</v>
      </c>
      <c r="X641">
        <v>10.587292700000001</v>
      </c>
      <c r="Y641">
        <v>0.94798340000000003</v>
      </c>
      <c r="Z641">
        <v>0.70471899999999998</v>
      </c>
      <c r="AA641">
        <v>0.34537790000000002</v>
      </c>
      <c r="AB641">
        <v>9.7368000000000003E-3</v>
      </c>
      <c r="AC641">
        <v>0.99850000000000005</v>
      </c>
      <c r="AD641">
        <v>0.99990000000000001</v>
      </c>
      <c r="AE641">
        <v>0.97640000000000005</v>
      </c>
      <c r="AF641">
        <v>0.99939999999999996</v>
      </c>
      <c r="AG641">
        <v>0.98950000000000005</v>
      </c>
      <c r="AH641">
        <v>0.95569999999999999</v>
      </c>
      <c r="AI641">
        <v>0.97950000000000004</v>
      </c>
      <c r="AJ641">
        <v>1</v>
      </c>
      <c r="AK641" t="str">
        <f>VLOOKUP(D641,Ref!$C$2:$D$56,2,FALSE)&amp;"_"&amp;E641&amp;RIGHT(B641,4)</f>
        <v>CO_Pueblo0012</v>
      </c>
    </row>
    <row r="642" spans="1:37" x14ac:dyDescent="0.25">
      <c r="A642" t="s">
        <v>217</v>
      </c>
      <c r="B642">
        <v>81230006</v>
      </c>
      <c r="C642" t="s">
        <v>37</v>
      </c>
      <c r="D642" t="s">
        <v>88</v>
      </c>
      <c r="E642" t="s">
        <v>99</v>
      </c>
      <c r="F642">
        <v>40.414876999999997</v>
      </c>
      <c r="G642">
        <v>-104.70693</v>
      </c>
      <c r="H642">
        <v>109144</v>
      </c>
      <c r="I642">
        <v>23.5</v>
      </c>
      <c r="J642">
        <v>21.1</v>
      </c>
      <c r="K642">
        <v>0.5</v>
      </c>
      <c r="L642">
        <v>2.0127871000000002</v>
      </c>
      <c r="M642">
        <v>1.2473065999999999</v>
      </c>
      <c r="N642">
        <v>2.0685178999999998</v>
      </c>
      <c r="O642">
        <v>9.7993193000000005</v>
      </c>
      <c r="P642">
        <v>1.4721918000000001</v>
      </c>
      <c r="Q642">
        <v>5.2328649</v>
      </c>
      <c r="R642">
        <v>1.0742763</v>
      </c>
      <c r="S642">
        <v>9.2733999999999997E-2</v>
      </c>
      <c r="T642">
        <v>0.5</v>
      </c>
      <c r="U642">
        <v>1.9256629000000001</v>
      </c>
      <c r="V642">
        <v>1.2471819</v>
      </c>
      <c r="W642">
        <v>1.68018</v>
      </c>
      <c r="X642">
        <v>9.3603792000000006</v>
      </c>
      <c r="Y642">
        <v>1.1679392</v>
      </c>
      <c r="Z642">
        <v>4.2864113000000001</v>
      </c>
      <c r="AA642">
        <v>0.87696059999999998</v>
      </c>
      <c r="AB642">
        <v>9.2733999999999997E-2</v>
      </c>
      <c r="AC642">
        <v>0.95669999999999999</v>
      </c>
      <c r="AD642">
        <v>0.99990000000000001</v>
      </c>
      <c r="AE642">
        <v>0.81230000000000002</v>
      </c>
      <c r="AF642">
        <v>0.95520000000000005</v>
      </c>
      <c r="AG642">
        <v>0.79330000000000001</v>
      </c>
      <c r="AH642">
        <v>0.81910000000000005</v>
      </c>
      <c r="AI642">
        <v>0.81630000000000003</v>
      </c>
      <c r="AJ642">
        <v>1</v>
      </c>
      <c r="AK642" t="str">
        <f>VLOOKUP(D642,Ref!$C$2:$D$56,2,FALSE)&amp;"_"&amp;E642&amp;RIGHT(B642,4)</f>
        <v>CO_Weld0006</v>
      </c>
    </row>
    <row r="643" spans="1:37" x14ac:dyDescent="0.25">
      <c r="A643" t="s">
        <v>217</v>
      </c>
      <c r="B643">
        <v>81230008</v>
      </c>
      <c r="C643" t="s">
        <v>37</v>
      </c>
      <c r="D643" t="s">
        <v>88</v>
      </c>
      <c r="E643" t="s">
        <v>99</v>
      </c>
      <c r="F643">
        <v>40.209387</v>
      </c>
      <c r="G643">
        <v>-104.82405</v>
      </c>
      <c r="H643">
        <v>107143</v>
      </c>
      <c r="I643">
        <v>21.1</v>
      </c>
      <c r="J643">
        <v>19</v>
      </c>
      <c r="K643">
        <v>0.5</v>
      </c>
      <c r="L643">
        <v>3.3951680999999998</v>
      </c>
      <c r="M643">
        <v>1.1639245</v>
      </c>
      <c r="N643">
        <v>1.4292412000000001</v>
      </c>
      <c r="O643">
        <v>9.2500590999999996</v>
      </c>
      <c r="P643">
        <v>1.5260305000000001</v>
      </c>
      <c r="Q643">
        <v>2.9589927</v>
      </c>
      <c r="R643">
        <v>0.85879700000000003</v>
      </c>
      <c r="S643">
        <v>5.1122000000000001E-2</v>
      </c>
      <c r="T643">
        <v>0.5</v>
      </c>
      <c r="U643">
        <v>1.9352041</v>
      </c>
      <c r="V643">
        <v>1.3833606000000001</v>
      </c>
      <c r="W643">
        <v>1.3607984</v>
      </c>
      <c r="X643">
        <v>8.6309090000000008</v>
      </c>
      <c r="Y643">
        <v>0.88914059999999995</v>
      </c>
      <c r="Z643">
        <v>3.5426571</v>
      </c>
      <c r="AA643">
        <v>0.71904840000000003</v>
      </c>
      <c r="AB643">
        <v>7.6595700000000003E-2</v>
      </c>
      <c r="AC643">
        <v>0.56999999999999995</v>
      </c>
      <c r="AD643">
        <v>1.1884999999999999</v>
      </c>
      <c r="AE643">
        <v>0.95209999999999995</v>
      </c>
      <c r="AF643">
        <v>0.93310000000000004</v>
      </c>
      <c r="AG643">
        <v>0.58260000000000001</v>
      </c>
      <c r="AH643">
        <v>1.1973</v>
      </c>
      <c r="AI643">
        <v>0.83730000000000004</v>
      </c>
      <c r="AJ643">
        <v>1.4983</v>
      </c>
      <c r="AK643" t="str">
        <f>VLOOKUP(D643,Ref!$C$2:$D$56,2,FALSE)&amp;"_"&amp;E643&amp;RIGHT(B643,4)</f>
        <v>CO_Weld0008</v>
      </c>
    </row>
    <row r="644" spans="1:37" x14ac:dyDescent="0.25">
      <c r="A644" t="s">
        <v>217</v>
      </c>
      <c r="B644">
        <v>160010010</v>
      </c>
      <c r="C644" t="s">
        <v>37</v>
      </c>
      <c r="D644" t="s">
        <v>100</v>
      </c>
      <c r="E644" t="s">
        <v>101</v>
      </c>
      <c r="F644">
        <v>43.600264000000003</v>
      </c>
      <c r="G644">
        <v>-116.347897</v>
      </c>
      <c r="H644">
        <v>149070</v>
      </c>
      <c r="I644">
        <v>20.8</v>
      </c>
      <c r="J644">
        <v>20.8</v>
      </c>
      <c r="K644">
        <v>0.5</v>
      </c>
      <c r="L644">
        <v>1.0345268000000001</v>
      </c>
      <c r="M644">
        <v>1.3975058</v>
      </c>
      <c r="N644">
        <v>1.7876067</v>
      </c>
      <c r="O644">
        <v>9.3493872000000007</v>
      </c>
      <c r="P644">
        <v>1.2527923999999999</v>
      </c>
      <c r="Q644">
        <v>4.544168</v>
      </c>
      <c r="R644">
        <v>0.92951839999999997</v>
      </c>
      <c r="S644">
        <v>7.1159100000000003E-2</v>
      </c>
      <c r="T644">
        <v>0.5</v>
      </c>
      <c r="U644">
        <v>0.96635539999999998</v>
      </c>
      <c r="V644">
        <v>1.3528216</v>
      </c>
      <c r="W644">
        <v>1.8613002999999999</v>
      </c>
      <c r="X644">
        <v>9.0756922000000007</v>
      </c>
      <c r="Y644">
        <v>1.2584462999999999</v>
      </c>
      <c r="Z644">
        <v>4.7909756000000003</v>
      </c>
      <c r="AA644">
        <v>0.97600690000000001</v>
      </c>
      <c r="AB644">
        <v>6.7112699999999997E-2</v>
      </c>
      <c r="AC644">
        <v>0.93410000000000004</v>
      </c>
      <c r="AD644">
        <v>0.96799999999999997</v>
      </c>
      <c r="AE644">
        <v>1.0411999999999999</v>
      </c>
      <c r="AF644">
        <v>0.97070000000000001</v>
      </c>
      <c r="AG644">
        <v>1.0044999999999999</v>
      </c>
      <c r="AH644">
        <v>1.0543</v>
      </c>
      <c r="AI644">
        <v>1.05</v>
      </c>
      <c r="AJ644">
        <v>0.94310000000000005</v>
      </c>
      <c r="AK644" t="str">
        <f>VLOOKUP(D644,Ref!$C$2:$D$56,2,FALSE)&amp;"_"&amp;E644&amp;RIGHT(B644,4)</f>
        <v>ID_Ada0010</v>
      </c>
    </row>
    <row r="645" spans="1:37" x14ac:dyDescent="0.25">
      <c r="A645" t="s">
        <v>217</v>
      </c>
      <c r="B645">
        <v>160090010</v>
      </c>
      <c r="C645" t="s">
        <v>37</v>
      </c>
      <c r="D645" t="s">
        <v>100</v>
      </c>
      <c r="E645" t="s">
        <v>102</v>
      </c>
      <c r="F645">
        <v>47.316667000000002</v>
      </c>
      <c r="G645">
        <v>-116.57028</v>
      </c>
      <c r="H645">
        <v>183076</v>
      </c>
      <c r="I645">
        <v>26.4</v>
      </c>
      <c r="J645">
        <v>26.4</v>
      </c>
      <c r="K645">
        <v>0.5</v>
      </c>
      <c r="L645">
        <v>0.88114099999999995</v>
      </c>
      <c r="M645">
        <v>1.3754394999999999</v>
      </c>
      <c r="N645">
        <v>0.56161039999999995</v>
      </c>
      <c r="O645">
        <v>20.728889500000001</v>
      </c>
      <c r="P645">
        <v>0.74729719999999999</v>
      </c>
      <c r="Q645">
        <v>1.2291558</v>
      </c>
      <c r="R645">
        <v>0.32134180000000001</v>
      </c>
      <c r="S645">
        <v>6.6239199999999998E-2</v>
      </c>
      <c r="T645">
        <v>0.5</v>
      </c>
      <c r="U645">
        <v>0.88105290000000003</v>
      </c>
      <c r="V645">
        <v>1.375302</v>
      </c>
      <c r="W645">
        <v>0.56145670000000003</v>
      </c>
      <c r="X645">
        <v>20.726816199999998</v>
      </c>
      <c r="Y645">
        <v>0.7469983</v>
      </c>
      <c r="Z645">
        <v>1.2289099999999999</v>
      </c>
      <c r="AA645">
        <v>0.32125490000000001</v>
      </c>
      <c r="AB645">
        <v>6.6239199999999998E-2</v>
      </c>
      <c r="AC645">
        <v>0.99990000000000001</v>
      </c>
      <c r="AD645">
        <v>0.99990000000000001</v>
      </c>
      <c r="AE645">
        <v>0.99970000000000003</v>
      </c>
      <c r="AF645">
        <v>0.99990000000000001</v>
      </c>
      <c r="AG645">
        <v>0.99960000000000004</v>
      </c>
      <c r="AH645">
        <v>0.99980000000000002</v>
      </c>
      <c r="AI645">
        <v>0.99970000000000003</v>
      </c>
      <c r="AJ645">
        <v>1</v>
      </c>
      <c r="AK645" t="str">
        <f>VLOOKUP(D645,Ref!$C$2:$D$56,2,FALSE)&amp;"_"&amp;E645&amp;RIGHT(B645,4)</f>
        <v>ID_Benewah0010</v>
      </c>
    </row>
    <row r="646" spans="1:37" x14ac:dyDescent="0.25">
      <c r="A646" t="s">
        <v>217</v>
      </c>
      <c r="B646">
        <v>160410001</v>
      </c>
      <c r="C646" t="s">
        <v>37</v>
      </c>
      <c r="D646" t="s">
        <v>100</v>
      </c>
      <c r="E646" t="s">
        <v>103</v>
      </c>
      <c r="F646">
        <v>42.013333000000003</v>
      </c>
      <c r="G646">
        <v>-111.809167</v>
      </c>
      <c r="H646">
        <v>129097</v>
      </c>
      <c r="I646">
        <v>45.6</v>
      </c>
      <c r="J646">
        <v>45.4</v>
      </c>
      <c r="K646">
        <v>0.5</v>
      </c>
      <c r="L646">
        <v>1.2626234000000001</v>
      </c>
      <c r="M646">
        <v>1.3220480999999999</v>
      </c>
      <c r="N646">
        <v>3.7359914999999999</v>
      </c>
      <c r="O646">
        <v>23.721992499999999</v>
      </c>
      <c r="P646">
        <v>1.7497436</v>
      </c>
      <c r="Q646">
        <v>10.6760187</v>
      </c>
      <c r="R646">
        <v>2.1159336999999998</v>
      </c>
      <c r="S646">
        <v>0.54898639999999999</v>
      </c>
      <c r="T646">
        <v>0.5</v>
      </c>
      <c r="U646">
        <v>1.2622073</v>
      </c>
      <c r="V646">
        <v>1.3218482</v>
      </c>
      <c r="W646">
        <v>3.7079743999999999</v>
      </c>
      <c r="X646">
        <v>23.710691499999999</v>
      </c>
      <c r="Y646">
        <v>1.7424200000000001</v>
      </c>
      <c r="Z646">
        <v>10.588666</v>
      </c>
      <c r="AA646">
        <v>2.0991057999999998</v>
      </c>
      <c r="AB646">
        <v>0.54898639999999999</v>
      </c>
      <c r="AC646">
        <v>0.99970000000000003</v>
      </c>
      <c r="AD646">
        <v>0.99980000000000002</v>
      </c>
      <c r="AE646">
        <v>0.99250000000000005</v>
      </c>
      <c r="AF646">
        <v>0.99950000000000006</v>
      </c>
      <c r="AG646">
        <v>0.99580000000000002</v>
      </c>
      <c r="AH646">
        <v>0.99180000000000001</v>
      </c>
      <c r="AI646">
        <v>0.99199999999999999</v>
      </c>
      <c r="AJ646">
        <v>1</v>
      </c>
      <c r="AK646" t="str">
        <f>VLOOKUP(D646,Ref!$C$2:$D$56,2,FALSE)&amp;"_"&amp;E646&amp;RIGHT(B646,4)</f>
        <v>ID_Franklin0001</v>
      </c>
    </row>
    <row r="647" spans="1:37" x14ac:dyDescent="0.25">
      <c r="A647" t="s">
        <v>217</v>
      </c>
      <c r="B647">
        <v>160790017</v>
      </c>
      <c r="C647" t="s">
        <v>37</v>
      </c>
      <c r="D647" t="s">
        <v>100</v>
      </c>
      <c r="E647" t="s">
        <v>104</v>
      </c>
      <c r="F647">
        <v>47.536389</v>
      </c>
      <c r="G647">
        <v>-116.236667</v>
      </c>
      <c r="H647">
        <v>185078</v>
      </c>
      <c r="I647">
        <v>34.5</v>
      </c>
      <c r="J647">
        <v>34.5</v>
      </c>
      <c r="K647">
        <v>0.5</v>
      </c>
      <c r="L647">
        <v>1.3965422999999999</v>
      </c>
      <c r="M647">
        <v>1.4701289</v>
      </c>
      <c r="N647">
        <v>0.76132440000000001</v>
      </c>
      <c r="O647">
        <v>27.271110499999999</v>
      </c>
      <c r="P647">
        <v>1.2401536</v>
      </c>
      <c r="Q647">
        <v>1.4158058</v>
      </c>
      <c r="R647">
        <v>0.42904369999999997</v>
      </c>
      <c r="S647">
        <v>0.104778</v>
      </c>
      <c r="T647">
        <v>0.5</v>
      </c>
      <c r="U647">
        <v>1.4289738000000001</v>
      </c>
      <c r="V647">
        <v>1.4065430000000001</v>
      </c>
      <c r="W647">
        <v>0.76522330000000005</v>
      </c>
      <c r="X647">
        <v>27.268384900000001</v>
      </c>
      <c r="Y647">
        <v>1.2377585</v>
      </c>
      <c r="Z647">
        <v>1.4314157999999999</v>
      </c>
      <c r="AA647">
        <v>0.43103419999999998</v>
      </c>
      <c r="AB647">
        <v>0.1158623</v>
      </c>
      <c r="AC647">
        <v>1.0232000000000001</v>
      </c>
      <c r="AD647">
        <v>0.95669999999999999</v>
      </c>
      <c r="AE647">
        <v>1.0051000000000001</v>
      </c>
      <c r="AF647">
        <v>0.99990000000000001</v>
      </c>
      <c r="AG647">
        <v>0.99809999999999999</v>
      </c>
      <c r="AH647">
        <v>1.0109999999999999</v>
      </c>
      <c r="AI647">
        <v>1.0045999999999999</v>
      </c>
      <c r="AJ647">
        <v>1.1057999999999999</v>
      </c>
      <c r="AK647" t="str">
        <f>VLOOKUP(D647,Ref!$C$2:$D$56,2,FALSE)&amp;"_"&amp;E647&amp;RIGHT(B647,4)</f>
        <v>ID_Shoshone0017</v>
      </c>
    </row>
    <row r="648" spans="1:37" x14ac:dyDescent="0.25">
      <c r="A648" t="s">
        <v>217</v>
      </c>
      <c r="B648">
        <v>191370002</v>
      </c>
      <c r="C648" t="s">
        <v>37</v>
      </c>
      <c r="D648" t="s">
        <v>105</v>
      </c>
      <c r="E648" t="s">
        <v>106</v>
      </c>
      <c r="F648">
        <v>40.969112000000003</v>
      </c>
      <c r="G648">
        <v>-95.044950999999998</v>
      </c>
      <c r="H648">
        <v>112212</v>
      </c>
      <c r="I648">
        <v>21.7</v>
      </c>
      <c r="J648">
        <v>21.5</v>
      </c>
      <c r="K648">
        <v>0.5</v>
      </c>
      <c r="L648">
        <v>0.67164060000000003</v>
      </c>
      <c r="M648">
        <v>0.47193259999999998</v>
      </c>
      <c r="N648">
        <v>2.9601510000000002</v>
      </c>
      <c r="O648">
        <v>5.7045979000000004</v>
      </c>
      <c r="P648">
        <v>3.3725843000000002</v>
      </c>
      <c r="Q648">
        <v>6.3287978000000003</v>
      </c>
      <c r="R648">
        <v>1.6902950999999999</v>
      </c>
      <c r="S648">
        <v>0</v>
      </c>
      <c r="T648">
        <v>0.5</v>
      </c>
      <c r="U648">
        <v>0.98168330000000004</v>
      </c>
      <c r="V648">
        <v>0.50966140000000004</v>
      </c>
      <c r="W648">
        <v>2.6308004999999999</v>
      </c>
      <c r="X648">
        <v>6.4988918</v>
      </c>
      <c r="Y648">
        <v>4.5018349000000004</v>
      </c>
      <c r="Z648">
        <v>4.1391530000000003</v>
      </c>
      <c r="AA648">
        <v>1.7883266</v>
      </c>
      <c r="AB648">
        <v>0</v>
      </c>
      <c r="AC648">
        <v>1.4616</v>
      </c>
      <c r="AD648">
        <v>1.0799000000000001</v>
      </c>
      <c r="AE648">
        <v>0.88870000000000005</v>
      </c>
      <c r="AF648">
        <v>1.1392</v>
      </c>
      <c r="AG648">
        <v>1.3348</v>
      </c>
      <c r="AH648">
        <v>0.65400000000000003</v>
      </c>
      <c r="AI648">
        <v>1.0580000000000001</v>
      </c>
      <c r="AJ648">
        <v>-9</v>
      </c>
      <c r="AK648" t="str">
        <f>VLOOKUP(D648,Ref!$C$2:$D$56,2,FALSE)&amp;"_"&amp;E648&amp;RIGHT(B648,4)</f>
        <v>IA_Montgomery0002</v>
      </c>
    </row>
    <row r="649" spans="1:37" x14ac:dyDescent="0.25">
      <c r="A649" t="s">
        <v>217</v>
      </c>
      <c r="B649">
        <v>191471002</v>
      </c>
      <c r="C649" t="s">
        <v>37</v>
      </c>
      <c r="D649" t="s">
        <v>105</v>
      </c>
      <c r="E649" t="s">
        <v>107</v>
      </c>
      <c r="F649">
        <v>43.123703999999996</v>
      </c>
      <c r="G649">
        <v>-94.693517999999997</v>
      </c>
      <c r="H649">
        <v>132214</v>
      </c>
      <c r="I649">
        <v>23.2</v>
      </c>
      <c r="J649">
        <v>23</v>
      </c>
      <c r="K649">
        <v>0.5</v>
      </c>
      <c r="L649">
        <v>0.67021609999999998</v>
      </c>
      <c r="M649">
        <v>0.54941070000000003</v>
      </c>
      <c r="N649">
        <v>3.2779367000000001</v>
      </c>
      <c r="O649">
        <v>5.2827840000000004</v>
      </c>
      <c r="P649">
        <v>3.6124744</v>
      </c>
      <c r="Q649">
        <v>7.3629388999999996</v>
      </c>
      <c r="R649">
        <v>1.9127021</v>
      </c>
      <c r="S649">
        <v>8.7093000000000004E-2</v>
      </c>
      <c r="T649">
        <v>0.5</v>
      </c>
      <c r="U649">
        <v>0.66991160000000005</v>
      </c>
      <c r="V649">
        <v>0.54933339999999997</v>
      </c>
      <c r="W649">
        <v>3.2448833000000001</v>
      </c>
      <c r="X649">
        <v>5.2804865999999997</v>
      </c>
      <c r="Y649">
        <v>3.6012849999999998</v>
      </c>
      <c r="Z649">
        <v>7.2612642999999997</v>
      </c>
      <c r="AA649">
        <v>1.8930327</v>
      </c>
      <c r="AB649">
        <v>8.7093000000000004E-2</v>
      </c>
      <c r="AC649">
        <v>0.99950000000000006</v>
      </c>
      <c r="AD649">
        <v>0.99990000000000001</v>
      </c>
      <c r="AE649">
        <v>0.9899</v>
      </c>
      <c r="AF649">
        <v>0.99960000000000004</v>
      </c>
      <c r="AG649">
        <v>0.99690000000000001</v>
      </c>
      <c r="AH649">
        <v>0.98619999999999997</v>
      </c>
      <c r="AI649">
        <v>0.98970000000000002</v>
      </c>
      <c r="AJ649">
        <v>1</v>
      </c>
      <c r="AK649" t="str">
        <f>VLOOKUP(D649,Ref!$C$2:$D$56,2,FALSE)&amp;"_"&amp;E649&amp;RIGHT(B649,4)</f>
        <v>IA_Palo Alto1002</v>
      </c>
    </row>
    <row r="650" spans="1:37" x14ac:dyDescent="0.25">
      <c r="A650" t="s">
        <v>217</v>
      </c>
      <c r="B650">
        <v>191530030</v>
      </c>
      <c r="C650" t="s">
        <v>37</v>
      </c>
      <c r="D650" t="s">
        <v>105</v>
      </c>
      <c r="E650" t="s">
        <v>47</v>
      </c>
      <c r="F650">
        <v>41.603158999999998</v>
      </c>
      <c r="G650">
        <v>-93.643118000000001</v>
      </c>
      <c r="H650">
        <v>118222</v>
      </c>
      <c r="I650">
        <v>25.3</v>
      </c>
      <c r="J650">
        <v>25.2</v>
      </c>
      <c r="K650">
        <v>0.5</v>
      </c>
      <c r="L650">
        <v>0.89662059999999999</v>
      </c>
      <c r="M650">
        <v>0.77492360000000005</v>
      </c>
      <c r="N650">
        <v>2.2780022999999998</v>
      </c>
      <c r="O650">
        <v>10.5058317</v>
      </c>
      <c r="P650">
        <v>5.0512357000000003</v>
      </c>
      <c r="Q650">
        <v>3.3751166000000001</v>
      </c>
      <c r="R650">
        <v>1.9144261</v>
      </c>
      <c r="S650">
        <v>9.2731499999999994E-2</v>
      </c>
      <c r="T650">
        <v>0.5</v>
      </c>
      <c r="U650">
        <v>0.8963875</v>
      </c>
      <c r="V650">
        <v>0.77482899999999999</v>
      </c>
      <c r="W650">
        <v>2.2581188999999999</v>
      </c>
      <c r="X650">
        <v>10.5039654</v>
      </c>
      <c r="Y650">
        <v>5.0402379000000002</v>
      </c>
      <c r="Z650">
        <v>3.3159803999999999</v>
      </c>
      <c r="AA650">
        <v>1.9008901</v>
      </c>
      <c r="AB650">
        <v>9.2731499999999994E-2</v>
      </c>
      <c r="AC650">
        <v>0.99970000000000003</v>
      </c>
      <c r="AD650">
        <v>0.99990000000000001</v>
      </c>
      <c r="AE650">
        <v>0.99129999999999996</v>
      </c>
      <c r="AF650">
        <v>0.99980000000000002</v>
      </c>
      <c r="AG650">
        <v>0.99780000000000002</v>
      </c>
      <c r="AH650">
        <v>0.98250000000000004</v>
      </c>
      <c r="AI650">
        <v>0.9929</v>
      </c>
      <c r="AJ650">
        <v>1</v>
      </c>
      <c r="AK650" t="str">
        <f>VLOOKUP(D650,Ref!$C$2:$D$56,2,FALSE)&amp;"_"&amp;E650&amp;RIGHT(B650,4)</f>
        <v>IA_Polk0030</v>
      </c>
    </row>
    <row r="651" spans="1:37" x14ac:dyDescent="0.25">
      <c r="A651" t="s">
        <v>217</v>
      </c>
      <c r="B651">
        <v>191532510</v>
      </c>
      <c r="C651" t="s">
        <v>37</v>
      </c>
      <c r="D651" t="s">
        <v>105</v>
      </c>
      <c r="E651" t="s">
        <v>47</v>
      </c>
      <c r="F651">
        <v>41.603516999999997</v>
      </c>
      <c r="G651">
        <v>-93.747900000000001</v>
      </c>
      <c r="H651">
        <v>118221</v>
      </c>
      <c r="I651">
        <v>25.2</v>
      </c>
      <c r="J651">
        <v>25.1</v>
      </c>
      <c r="K651">
        <v>0.5</v>
      </c>
      <c r="L651">
        <v>0.70378580000000002</v>
      </c>
      <c r="M651">
        <v>0.60552039999999996</v>
      </c>
      <c r="N651">
        <v>3.2741617999999999</v>
      </c>
      <c r="O651">
        <v>5.5888948000000003</v>
      </c>
      <c r="P651">
        <v>3.6520242999999999</v>
      </c>
      <c r="Q651">
        <v>8.3321799999999993</v>
      </c>
      <c r="R651">
        <v>2.5050631000000001</v>
      </c>
      <c r="S651">
        <v>0.1272607</v>
      </c>
      <c r="T651">
        <v>0.5</v>
      </c>
      <c r="U651">
        <v>0.70356569999999996</v>
      </c>
      <c r="V651">
        <v>0.60545309999999997</v>
      </c>
      <c r="W651">
        <v>3.2413558999999998</v>
      </c>
      <c r="X651">
        <v>5.5877061000000001</v>
      </c>
      <c r="Y651">
        <v>3.6422884</v>
      </c>
      <c r="Z651">
        <v>8.2265061999999993</v>
      </c>
      <c r="AA651">
        <v>2.4831740999999998</v>
      </c>
      <c r="AB651">
        <v>0.1272607</v>
      </c>
      <c r="AC651">
        <v>0.99970000000000003</v>
      </c>
      <c r="AD651">
        <v>0.99990000000000001</v>
      </c>
      <c r="AE651">
        <v>0.99</v>
      </c>
      <c r="AF651">
        <v>0.99980000000000002</v>
      </c>
      <c r="AG651">
        <v>0.99729999999999996</v>
      </c>
      <c r="AH651">
        <v>0.98729999999999996</v>
      </c>
      <c r="AI651">
        <v>0.99129999999999996</v>
      </c>
      <c r="AJ651">
        <v>1</v>
      </c>
      <c r="AK651" t="str">
        <f>VLOOKUP(D651,Ref!$C$2:$D$56,2,FALSE)&amp;"_"&amp;E651&amp;RIGHT(B651,4)</f>
        <v>IA_Polk2510</v>
      </c>
    </row>
    <row r="652" spans="1:37" x14ac:dyDescent="0.25">
      <c r="A652" t="s">
        <v>217</v>
      </c>
      <c r="B652">
        <v>191550009</v>
      </c>
      <c r="C652" t="s">
        <v>37</v>
      </c>
      <c r="D652" t="s">
        <v>105</v>
      </c>
      <c r="E652" t="s">
        <v>108</v>
      </c>
      <c r="F652">
        <v>41.264170999999997</v>
      </c>
      <c r="G652">
        <v>-95.896124</v>
      </c>
      <c r="H652">
        <v>114206</v>
      </c>
      <c r="I652">
        <v>24.9</v>
      </c>
      <c r="J652">
        <v>24.7</v>
      </c>
      <c r="K652">
        <v>0.5</v>
      </c>
      <c r="L652">
        <v>1.7339047999999999</v>
      </c>
      <c r="M652">
        <v>0.6775736</v>
      </c>
      <c r="N652">
        <v>2.4311058999999999</v>
      </c>
      <c r="O652">
        <v>10.172322299999999</v>
      </c>
      <c r="P652">
        <v>3.8498212999999999</v>
      </c>
      <c r="Q652">
        <v>3.8242938999999998</v>
      </c>
      <c r="R652">
        <v>1.5323586</v>
      </c>
      <c r="S652">
        <v>0.18973080000000001</v>
      </c>
      <c r="T652">
        <v>0.5</v>
      </c>
      <c r="U652">
        <v>1.7330722999999999</v>
      </c>
      <c r="V652">
        <v>0.67750580000000005</v>
      </c>
      <c r="W652">
        <v>2.3970878</v>
      </c>
      <c r="X652">
        <v>10.168178599999999</v>
      </c>
      <c r="Y652">
        <v>3.8341726999999999</v>
      </c>
      <c r="Z652">
        <v>3.7263670000000002</v>
      </c>
      <c r="AA652">
        <v>1.5136025</v>
      </c>
      <c r="AB652">
        <v>0.18973080000000001</v>
      </c>
      <c r="AC652">
        <v>0.99950000000000006</v>
      </c>
      <c r="AD652">
        <v>0.99990000000000001</v>
      </c>
      <c r="AE652">
        <v>0.98599999999999999</v>
      </c>
      <c r="AF652">
        <v>0.99960000000000004</v>
      </c>
      <c r="AG652">
        <v>0.99590000000000001</v>
      </c>
      <c r="AH652">
        <v>0.97440000000000004</v>
      </c>
      <c r="AI652">
        <v>0.98780000000000001</v>
      </c>
      <c r="AJ652">
        <v>1</v>
      </c>
      <c r="AK652" t="str">
        <f>VLOOKUP(D652,Ref!$C$2:$D$56,2,FALSE)&amp;"_"&amp;E652&amp;RIGHT(B652,4)</f>
        <v>IA_Pottawattamie0009</v>
      </c>
    </row>
    <row r="653" spans="1:37" x14ac:dyDescent="0.25">
      <c r="A653" t="s">
        <v>217</v>
      </c>
      <c r="B653">
        <v>191930017</v>
      </c>
      <c r="C653" t="s">
        <v>37</v>
      </c>
      <c r="D653" t="s">
        <v>105</v>
      </c>
      <c r="E653" t="s">
        <v>109</v>
      </c>
      <c r="F653">
        <v>42.517968000000003</v>
      </c>
      <c r="G653">
        <v>-96.387902999999994</v>
      </c>
      <c r="H653">
        <v>126203</v>
      </c>
      <c r="I653">
        <v>28.3</v>
      </c>
      <c r="J653">
        <v>28</v>
      </c>
      <c r="K653">
        <v>0.5</v>
      </c>
      <c r="L653">
        <v>0.84486589999999995</v>
      </c>
      <c r="M653">
        <v>0.54797940000000001</v>
      </c>
      <c r="N653">
        <v>3.3118254999999999</v>
      </c>
      <c r="O653">
        <v>10.7544241</v>
      </c>
      <c r="P653">
        <v>3.2990271999999998</v>
      </c>
      <c r="Q653">
        <v>7.3565164000000003</v>
      </c>
      <c r="R653">
        <v>1.6587274000000001</v>
      </c>
      <c r="S653">
        <v>2.6634399999999999E-2</v>
      </c>
      <c r="T653">
        <v>0.5</v>
      </c>
      <c r="U653">
        <v>0.84431829999999997</v>
      </c>
      <c r="V653">
        <v>0.54788479999999995</v>
      </c>
      <c r="W653">
        <v>3.2616757999999999</v>
      </c>
      <c r="X653">
        <v>10.748307199999999</v>
      </c>
      <c r="Y653">
        <v>3.2824513999999998</v>
      </c>
      <c r="Z653">
        <v>7.2040376999999998</v>
      </c>
      <c r="AA653">
        <v>1.6308457999999999</v>
      </c>
      <c r="AB653">
        <v>2.6634399999999999E-2</v>
      </c>
      <c r="AC653">
        <v>0.99939999999999996</v>
      </c>
      <c r="AD653">
        <v>0.99980000000000002</v>
      </c>
      <c r="AE653">
        <v>0.9849</v>
      </c>
      <c r="AF653">
        <v>0.99939999999999996</v>
      </c>
      <c r="AG653">
        <v>0.995</v>
      </c>
      <c r="AH653">
        <v>0.97929999999999995</v>
      </c>
      <c r="AI653">
        <v>0.98319999999999996</v>
      </c>
      <c r="AJ653">
        <v>1</v>
      </c>
      <c r="AK653" t="str">
        <f>VLOOKUP(D653,Ref!$C$2:$D$56,2,FALSE)&amp;"_"&amp;E653&amp;RIGHT(B653,4)</f>
        <v>IA_Woodbury0017</v>
      </c>
    </row>
    <row r="654" spans="1:37" x14ac:dyDescent="0.25">
      <c r="A654" t="s">
        <v>217</v>
      </c>
      <c r="B654">
        <v>200910007</v>
      </c>
      <c r="C654" t="s">
        <v>37</v>
      </c>
      <c r="D654" t="s">
        <v>110</v>
      </c>
      <c r="E654" t="s">
        <v>111</v>
      </c>
      <c r="F654">
        <v>38.974443999999998</v>
      </c>
      <c r="G654">
        <v>-94.686943999999997</v>
      </c>
      <c r="H654">
        <v>93215</v>
      </c>
      <c r="I654">
        <v>21.2</v>
      </c>
      <c r="J654">
        <v>21.2</v>
      </c>
      <c r="K654">
        <v>0.5</v>
      </c>
      <c r="L654">
        <v>0.78938010000000003</v>
      </c>
      <c r="M654">
        <v>0.86207599999999995</v>
      </c>
      <c r="N654">
        <v>2.3986461000000001</v>
      </c>
      <c r="O654">
        <v>6.6678667000000003</v>
      </c>
      <c r="P654">
        <v>7.2880640000000003</v>
      </c>
      <c r="Q654">
        <v>0</v>
      </c>
      <c r="R654">
        <v>2.6045631999999999</v>
      </c>
      <c r="S654">
        <v>0.17273649999999999</v>
      </c>
      <c r="T654">
        <v>0.5</v>
      </c>
      <c r="U654">
        <v>0.78914329999999999</v>
      </c>
      <c r="V654">
        <v>0.86198980000000003</v>
      </c>
      <c r="W654">
        <v>2.3940882999999999</v>
      </c>
      <c r="X654">
        <v>6.6672000999999996</v>
      </c>
      <c r="Y654">
        <v>7.2742171000000004</v>
      </c>
      <c r="Z654">
        <v>0</v>
      </c>
      <c r="AA654">
        <v>2.5996153</v>
      </c>
      <c r="AB654">
        <v>0.17273649999999999</v>
      </c>
      <c r="AC654">
        <v>0.99970000000000003</v>
      </c>
      <c r="AD654">
        <v>0.99990000000000001</v>
      </c>
      <c r="AE654">
        <v>0.99809999999999999</v>
      </c>
      <c r="AF654">
        <v>0.99990000000000001</v>
      </c>
      <c r="AG654">
        <v>0.99809999999999999</v>
      </c>
      <c r="AH654">
        <v>-9</v>
      </c>
      <c r="AI654">
        <v>0.99809999999999999</v>
      </c>
      <c r="AJ654">
        <v>1</v>
      </c>
      <c r="AK654" t="str">
        <f>VLOOKUP(D654,Ref!$C$2:$D$56,2,FALSE)&amp;"_"&amp;E654&amp;RIGHT(B654,4)</f>
        <v>KS_Johnson0007</v>
      </c>
    </row>
    <row r="655" spans="1:37" x14ac:dyDescent="0.25">
      <c r="A655" t="s">
        <v>217</v>
      </c>
      <c r="B655">
        <v>200910010</v>
      </c>
      <c r="C655" t="s">
        <v>37</v>
      </c>
      <c r="D655" t="s">
        <v>110</v>
      </c>
      <c r="E655" t="s">
        <v>111</v>
      </c>
      <c r="F655">
        <v>38.838590000000003</v>
      </c>
      <c r="G655">
        <v>-94.746430000000004</v>
      </c>
      <c r="H655">
        <v>92215</v>
      </c>
      <c r="I655">
        <v>18.8</v>
      </c>
      <c r="J655">
        <v>18.7</v>
      </c>
      <c r="K655">
        <v>0.5</v>
      </c>
      <c r="L655">
        <v>0.73665970000000003</v>
      </c>
      <c r="M655">
        <v>0.70491809999999999</v>
      </c>
      <c r="N655">
        <v>2.5941483999999999</v>
      </c>
      <c r="O655">
        <v>4.2098246000000001</v>
      </c>
      <c r="P655">
        <v>5.5399389000000001</v>
      </c>
      <c r="Q655">
        <v>2.4035400999999998</v>
      </c>
      <c r="R655">
        <v>2.0520887000000001</v>
      </c>
      <c r="S655">
        <v>0.12554689999999999</v>
      </c>
      <c r="T655">
        <v>0.5</v>
      </c>
      <c r="U655">
        <v>0.73641230000000002</v>
      </c>
      <c r="V655">
        <v>0.70484769999999997</v>
      </c>
      <c r="W655">
        <v>2.57551</v>
      </c>
      <c r="X655">
        <v>4.2092365999999997</v>
      </c>
      <c r="Y655">
        <v>5.5252832999999999</v>
      </c>
      <c r="Z655">
        <v>2.3569114</v>
      </c>
      <c r="AA655">
        <v>2.0413389</v>
      </c>
      <c r="AB655">
        <v>0.12554689999999999</v>
      </c>
      <c r="AC655">
        <v>0.99970000000000003</v>
      </c>
      <c r="AD655">
        <v>0.99990000000000001</v>
      </c>
      <c r="AE655">
        <v>0.99280000000000002</v>
      </c>
      <c r="AF655">
        <v>0.99990000000000001</v>
      </c>
      <c r="AG655">
        <v>0.99739999999999995</v>
      </c>
      <c r="AH655">
        <v>0.98060000000000003</v>
      </c>
      <c r="AI655">
        <v>0.99480000000000002</v>
      </c>
      <c r="AJ655">
        <v>1</v>
      </c>
      <c r="AK655" t="str">
        <f>VLOOKUP(D655,Ref!$C$2:$D$56,2,FALSE)&amp;"_"&amp;E655&amp;RIGHT(B655,4)</f>
        <v>KS_Johnson0010</v>
      </c>
    </row>
    <row r="656" spans="1:37" x14ac:dyDescent="0.25">
      <c r="A656" t="s">
        <v>217</v>
      </c>
      <c r="B656">
        <v>201070002</v>
      </c>
      <c r="C656" t="s">
        <v>37</v>
      </c>
      <c r="D656" t="s">
        <v>110</v>
      </c>
      <c r="E656" t="s">
        <v>112</v>
      </c>
      <c r="F656">
        <v>38.135832999999998</v>
      </c>
      <c r="G656">
        <v>-94.731943999999999</v>
      </c>
      <c r="H656">
        <v>86215</v>
      </c>
      <c r="I656">
        <v>21</v>
      </c>
      <c r="J656">
        <v>20.9</v>
      </c>
      <c r="K656">
        <v>0.5</v>
      </c>
      <c r="L656">
        <v>1.1474964999999999</v>
      </c>
      <c r="M656">
        <v>0.65363850000000001</v>
      </c>
      <c r="N656">
        <v>2.5005641000000001</v>
      </c>
      <c r="O656">
        <v>6.7494617000000003</v>
      </c>
      <c r="P656">
        <v>4.7970351999999998</v>
      </c>
      <c r="Q656">
        <v>2.9450194999999999</v>
      </c>
      <c r="R656">
        <v>1.6860402000000001</v>
      </c>
      <c r="S656">
        <v>4.2965400000000001E-2</v>
      </c>
      <c r="T656">
        <v>0.5</v>
      </c>
      <c r="U656">
        <v>1.4001813999999999</v>
      </c>
      <c r="V656">
        <v>0.64032100000000003</v>
      </c>
      <c r="W656">
        <v>2.2832880000000002</v>
      </c>
      <c r="X656">
        <v>7.4492469000000003</v>
      </c>
      <c r="Y656">
        <v>5.0876374000000002</v>
      </c>
      <c r="Z656">
        <v>1.7120719</v>
      </c>
      <c r="AA656">
        <v>1.8168458000000001</v>
      </c>
      <c r="AB656">
        <v>3.4023999999999999E-2</v>
      </c>
      <c r="AC656">
        <v>1.2202</v>
      </c>
      <c r="AD656">
        <v>0.97960000000000003</v>
      </c>
      <c r="AE656">
        <v>0.91310000000000002</v>
      </c>
      <c r="AF656">
        <v>1.1036999999999999</v>
      </c>
      <c r="AG656">
        <v>1.0606</v>
      </c>
      <c r="AH656">
        <v>0.58130000000000004</v>
      </c>
      <c r="AI656">
        <v>1.0775999999999999</v>
      </c>
      <c r="AJ656">
        <v>0.79190000000000005</v>
      </c>
      <c r="AK656" t="str">
        <f>VLOOKUP(D656,Ref!$C$2:$D$56,2,FALSE)&amp;"_"&amp;E656&amp;RIGHT(B656,4)</f>
        <v>KS_Linn0002</v>
      </c>
    </row>
    <row r="657" spans="1:37" x14ac:dyDescent="0.25">
      <c r="A657" t="s">
        <v>217</v>
      </c>
      <c r="B657">
        <v>201730008</v>
      </c>
      <c r="C657" t="s">
        <v>37</v>
      </c>
      <c r="D657" t="s">
        <v>110</v>
      </c>
      <c r="E657" t="s">
        <v>113</v>
      </c>
      <c r="F657">
        <v>37.659722000000002</v>
      </c>
      <c r="G657">
        <v>-97.297222000000005</v>
      </c>
      <c r="H657">
        <v>81196</v>
      </c>
      <c r="I657">
        <v>21</v>
      </c>
      <c r="J657">
        <v>20.5</v>
      </c>
      <c r="K657">
        <v>0.5</v>
      </c>
      <c r="L657">
        <v>0.59463969999999999</v>
      </c>
      <c r="M657">
        <v>0.46668290000000001</v>
      </c>
      <c r="N657">
        <v>2.8147380000000002</v>
      </c>
      <c r="O657">
        <v>6.4207071999999998</v>
      </c>
      <c r="P657">
        <v>3.9399104</v>
      </c>
      <c r="Q657">
        <v>4.7795848999999997</v>
      </c>
      <c r="R657">
        <v>1.444167</v>
      </c>
      <c r="S657">
        <v>3.9567699999999997E-2</v>
      </c>
      <c r="T657">
        <v>0.5</v>
      </c>
      <c r="U657">
        <v>0.63390239999999998</v>
      </c>
      <c r="V657">
        <v>0.4534492</v>
      </c>
      <c r="W657">
        <v>2.5612822</v>
      </c>
      <c r="X657">
        <v>7.0021428999999999</v>
      </c>
      <c r="Y657">
        <v>4.0126815000000002</v>
      </c>
      <c r="Z657">
        <v>3.9827259000000002</v>
      </c>
      <c r="AA657">
        <v>1.3684261</v>
      </c>
      <c r="AB657">
        <v>8.3793800000000002E-2</v>
      </c>
      <c r="AC657">
        <v>1.0660000000000001</v>
      </c>
      <c r="AD657">
        <v>0.97160000000000002</v>
      </c>
      <c r="AE657">
        <v>0.91</v>
      </c>
      <c r="AF657">
        <v>1.0906</v>
      </c>
      <c r="AG657">
        <v>1.0185</v>
      </c>
      <c r="AH657">
        <v>0.83330000000000004</v>
      </c>
      <c r="AI657">
        <v>0.9476</v>
      </c>
      <c r="AJ657">
        <v>2.1177000000000001</v>
      </c>
      <c r="AK657" t="str">
        <f>VLOOKUP(D657,Ref!$C$2:$D$56,2,FALSE)&amp;"_"&amp;E657&amp;RIGHT(B657,4)</f>
        <v>KS_Sedgwick0008</v>
      </c>
    </row>
    <row r="658" spans="1:37" x14ac:dyDescent="0.25">
      <c r="A658" t="s">
        <v>217</v>
      </c>
      <c r="B658">
        <v>201730009</v>
      </c>
      <c r="C658" t="s">
        <v>37</v>
      </c>
      <c r="D658" t="s">
        <v>110</v>
      </c>
      <c r="E658" t="s">
        <v>113</v>
      </c>
      <c r="F658">
        <v>37.651111</v>
      </c>
      <c r="G658">
        <v>-97.362222000000003</v>
      </c>
      <c r="H658">
        <v>81196</v>
      </c>
      <c r="I658">
        <v>21.5</v>
      </c>
      <c r="J658">
        <v>21.2</v>
      </c>
      <c r="K658">
        <v>0.5</v>
      </c>
      <c r="L658">
        <v>0.71353560000000005</v>
      </c>
      <c r="M658">
        <v>0.44008160000000002</v>
      </c>
      <c r="N658">
        <v>2.2869457999999998</v>
      </c>
      <c r="O658">
        <v>8.3012218000000004</v>
      </c>
      <c r="P658">
        <v>4.7607679000000003</v>
      </c>
      <c r="Q658">
        <v>2.8841497999999999</v>
      </c>
      <c r="R658">
        <v>1.3481669000000001</v>
      </c>
      <c r="S658">
        <v>0.30957400000000002</v>
      </c>
      <c r="T658">
        <v>0.5</v>
      </c>
      <c r="U658">
        <v>0.71109259999999996</v>
      </c>
      <c r="V658">
        <v>0.44086209999999998</v>
      </c>
      <c r="W658">
        <v>2.2399344000000001</v>
      </c>
      <c r="X658">
        <v>8.2701940999999994</v>
      </c>
      <c r="Y658">
        <v>4.7338113999999996</v>
      </c>
      <c r="Z658">
        <v>2.7432973</v>
      </c>
      <c r="AA658">
        <v>1.3228213</v>
      </c>
      <c r="AB658">
        <v>0.30719590000000002</v>
      </c>
      <c r="AC658">
        <v>0.99660000000000004</v>
      </c>
      <c r="AD658">
        <v>1.0018</v>
      </c>
      <c r="AE658">
        <v>0.97940000000000005</v>
      </c>
      <c r="AF658">
        <v>0.99629999999999996</v>
      </c>
      <c r="AG658">
        <v>0.99429999999999996</v>
      </c>
      <c r="AH658">
        <v>0.95120000000000005</v>
      </c>
      <c r="AI658">
        <v>0.98119999999999996</v>
      </c>
      <c r="AJ658">
        <v>0.99229999999999996</v>
      </c>
      <c r="AK658" t="str">
        <f>VLOOKUP(D658,Ref!$C$2:$D$56,2,FALSE)&amp;"_"&amp;E658&amp;RIGHT(B658,4)</f>
        <v>KS_Sedgwick0009</v>
      </c>
    </row>
    <row r="659" spans="1:37" x14ac:dyDescent="0.25">
      <c r="A659" t="s">
        <v>217</v>
      </c>
      <c r="B659">
        <v>201730010</v>
      </c>
      <c r="C659" t="s">
        <v>37</v>
      </c>
      <c r="D659" t="s">
        <v>110</v>
      </c>
      <c r="E659" t="s">
        <v>113</v>
      </c>
      <c r="F659">
        <v>37.701110999999997</v>
      </c>
      <c r="G659">
        <v>-97.313889000000003</v>
      </c>
      <c r="H659">
        <v>81196</v>
      </c>
      <c r="I659">
        <v>21.1</v>
      </c>
      <c r="J659">
        <v>20.8</v>
      </c>
      <c r="K659">
        <v>0.5</v>
      </c>
      <c r="L659">
        <v>0.63803460000000001</v>
      </c>
      <c r="M659">
        <v>0.44216519999999998</v>
      </c>
      <c r="N659">
        <v>2.4130436999999998</v>
      </c>
      <c r="O659">
        <v>7.5891304000000002</v>
      </c>
      <c r="P659">
        <v>4.5390357999999997</v>
      </c>
      <c r="Q659">
        <v>3.3977838</v>
      </c>
      <c r="R659">
        <v>1.355979</v>
      </c>
      <c r="S659">
        <v>0.25816070000000002</v>
      </c>
      <c r="T659">
        <v>0.5</v>
      </c>
      <c r="U659">
        <v>0.63764109999999996</v>
      </c>
      <c r="V659">
        <v>0.44203249999999999</v>
      </c>
      <c r="W659">
        <v>2.3466265000000002</v>
      </c>
      <c r="X659">
        <v>7.5863056000000002</v>
      </c>
      <c r="Y659">
        <v>4.5154962999999997</v>
      </c>
      <c r="Z659">
        <v>3.1956158000000001</v>
      </c>
      <c r="AA659">
        <v>1.3239411000000001</v>
      </c>
      <c r="AB659">
        <v>0.25816070000000002</v>
      </c>
      <c r="AC659">
        <v>0.99939999999999996</v>
      </c>
      <c r="AD659">
        <v>0.99970000000000003</v>
      </c>
      <c r="AE659">
        <v>0.97250000000000003</v>
      </c>
      <c r="AF659">
        <v>0.99960000000000004</v>
      </c>
      <c r="AG659">
        <v>0.99480000000000002</v>
      </c>
      <c r="AH659">
        <v>0.9405</v>
      </c>
      <c r="AI659">
        <v>0.97640000000000005</v>
      </c>
      <c r="AJ659">
        <v>1</v>
      </c>
      <c r="AK659" t="str">
        <f>VLOOKUP(D659,Ref!$C$2:$D$56,2,FALSE)&amp;"_"&amp;E659&amp;RIGHT(B659,4)</f>
        <v>KS_Sedgwick0010</v>
      </c>
    </row>
    <row r="660" spans="1:37" x14ac:dyDescent="0.25">
      <c r="A660" t="s">
        <v>217</v>
      </c>
      <c r="B660">
        <v>201770013</v>
      </c>
      <c r="C660" t="s">
        <v>37</v>
      </c>
      <c r="D660" t="s">
        <v>110</v>
      </c>
      <c r="E660" t="s">
        <v>114</v>
      </c>
      <c r="F660">
        <v>39.024270000000001</v>
      </c>
      <c r="G660">
        <v>-95.711280000000002</v>
      </c>
      <c r="H660">
        <v>94208</v>
      </c>
      <c r="I660">
        <v>21.5</v>
      </c>
      <c r="J660">
        <v>21.4</v>
      </c>
      <c r="K660">
        <v>0.5</v>
      </c>
      <c r="L660">
        <v>1.4182758</v>
      </c>
      <c r="M660">
        <v>0.73722790000000005</v>
      </c>
      <c r="N660">
        <v>1.7996703000000001</v>
      </c>
      <c r="O660">
        <v>10.034144400000001</v>
      </c>
      <c r="P660">
        <v>4.9598392999999996</v>
      </c>
      <c r="Q660">
        <v>0.25974619999999998</v>
      </c>
      <c r="R660">
        <v>1.775617</v>
      </c>
      <c r="S660">
        <v>3.2146800000000003E-2</v>
      </c>
      <c r="T660">
        <v>0.5</v>
      </c>
      <c r="U660">
        <v>1.4178503</v>
      </c>
      <c r="V660">
        <v>0.73715419999999998</v>
      </c>
      <c r="W660">
        <v>1.7943671000000001</v>
      </c>
      <c r="X660">
        <v>10.0321379</v>
      </c>
      <c r="Y660">
        <v>4.9456848999999998</v>
      </c>
      <c r="Z660">
        <v>0.25857740000000001</v>
      </c>
      <c r="AA660">
        <v>1.7705835000000001</v>
      </c>
      <c r="AB660">
        <v>3.2146800000000003E-2</v>
      </c>
      <c r="AC660">
        <v>0.99970000000000003</v>
      </c>
      <c r="AD660">
        <v>0.99990000000000001</v>
      </c>
      <c r="AE660">
        <v>0.99709999999999999</v>
      </c>
      <c r="AF660">
        <v>0.99980000000000002</v>
      </c>
      <c r="AG660">
        <v>0.99709999999999999</v>
      </c>
      <c r="AH660">
        <v>0.99550000000000005</v>
      </c>
      <c r="AI660">
        <v>0.99719999999999998</v>
      </c>
      <c r="AJ660">
        <v>1</v>
      </c>
      <c r="AK660" t="str">
        <f>VLOOKUP(D660,Ref!$C$2:$D$56,2,FALSE)&amp;"_"&amp;E660&amp;RIGHT(B660,4)</f>
        <v>KS_Shawnee0013</v>
      </c>
    </row>
    <row r="661" spans="1:37" x14ac:dyDescent="0.25">
      <c r="A661" t="s">
        <v>217</v>
      </c>
      <c r="B661">
        <v>201910002</v>
      </c>
      <c r="C661" t="s">
        <v>37</v>
      </c>
      <c r="D661" t="s">
        <v>110</v>
      </c>
      <c r="E661" t="s">
        <v>115</v>
      </c>
      <c r="F661">
        <v>37.476944000000003</v>
      </c>
      <c r="G661">
        <v>-97.366388999999998</v>
      </c>
      <c r="H661">
        <v>79196</v>
      </c>
      <c r="I661">
        <v>20.7</v>
      </c>
      <c r="J661">
        <v>20.3</v>
      </c>
      <c r="K661">
        <v>0.5</v>
      </c>
      <c r="L661">
        <v>0.71200669999999999</v>
      </c>
      <c r="M661">
        <v>0.53751789999999999</v>
      </c>
      <c r="N661">
        <v>2.9440141</v>
      </c>
      <c r="O661">
        <v>5.3511018999999997</v>
      </c>
      <c r="P661">
        <v>4.1315241</v>
      </c>
      <c r="Q661">
        <v>5.0741586999999999</v>
      </c>
      <c r="R661">
        <v>1.4505669999999999</v>
      </c>
      <c r="S661">
        <v>7.6884400000000006E-2</v>
      </c>
      <c r="T661">
        <v>0.5</v>
      </c>
      <c r="U661">
        <v>0.86984870000000003</v>
      </c>
      <c r="V661">
        <v>0.50856579999999996</v>
      </c>
      <c r="W661">
        <v>2.4941358999999999</v>
      </c>
      <c r="X661">
        <v>6.4938745000000004</v>
      </c>
      <c r="Y661">
        <v>4.3221888999999996</v>
      </c>
      <c r="Z661">
        <v>3.641089</v>
      </c>
      <c r="AA661">
        <v>1.3368405000000001</v>
      </c>
      <c r="AB661">
        <v>0.15720110000000001</v>
      </c>
      <c r="AC661">
        <v>1.2217</v>
      </c>
      <c r="AD661">
        <v>0.94610000000000005</v>
      </c>
      <c r="AE661">
        <v>0.84719999999999995</v>
      </c>
      <c r="AF661">
        <v>1.2136</v>
      </c>
      <c r="AG661">
        <v>1.0461</v>
      </c>
      <c r="AH661">
        <v>0.71760000000000002</v>
      </c>
      <c r="AI661">
        <v>0.92159999999999997</v>
      </c>
      <c r="AJ661">
        <v>2.0446</v>
      </c>
      <c r="AK661" t="str">
        <f>VLOOKUP(D661,Ref!$C$2:$D$56,2,FALSE)&amp;"_"&amp;E661&amp;RIGHT(B661,4)</f>
        <v>KS_Sumner0002</v>
      </c>
    </row>
    <row r="662" spans="1:37" x14ac:dyDescent="0.25">
      <c r="A662" t="s">
        <v>217</v>
      </c>
      <c r="B662">
        <v>202090021</v>
      </c>
      <c r="C662" t="s">
        <v>37</v>
      </c>
      <c r="D662" t="s">
        <v>110</v>
      </c>
      <c r="E662" t="s">
        <v>116</v>
      </c>
      <c r="F662">
        <v>39.1175</v>
      </c>
      <c r="G662">
        <v>-94.635555999999994</v>
      </c>
      <c r="H662">
        <v>95215</v>
      </c>
      <c r="I662">
        <v>22.5</v>
      </c>
      <c r="J662">
        <v>22.4</v>
      </c>
      <c r="K662">
        <v>0.5</v>
      </c>
      <c r="L662">
        <v>0.8402463</v>
      </c>
      <c r="M662">
        <v>0.92395430000000001</v>
      </c>
      <c r="N662">
        <v>2.1851894999999999</v>
      </c>
      <c r="O662">
        <v>9.1175718000000003</v>
      </c>
      <c r="P662">
        <v>4.8004674999999999</v>
      </c>
      <c r="Q662">
        <v>2.2660543999999998</v>
      </c>
      <c r="R662">
        <v>1.7415615</v>
      </c>
      <c r="S662">
        <v>0.16939650000000001</v>
      </c>
      <c r="T662">
        <v>0.5</v>
      </c>
      <c r="U662">
        <v>0.83981479999999997</v>
      </c>
      <c r="V662">
        <v>0.92381919999999995</v>
      </c>
      <c r="W662">
        <v>2.1660707000000001</v>
      </c>
      <c r="X662">
        <v>9.1156693000000004</v>
      </c>
      <c r="Y662">
        <v>4.7875195000000001</v>
      </c>
      <c r="Z662">
        <v>2.2140813000000001</v>
      </c>
      <c r="AA662">
        <v>1.7301073</v>
      </c>
      <c r="AB662">
        <v>0.16939650000000001</v>
      </c>
      <c r="AC662">
        <v>0.99950000000000006</v>
      </c>
      <c r="AD662">
        <v>0.99990000000000001</v>
      </c>
      <c r="AE662">
        <v>0.99129999999999996</v>
      </c>
      <c r="AF662">
        <v>0.99980000000000002</v>
      </c>
      <c r="AG662">
        <v>0.99729999999999996</v>
      </c>
      <c r="AH662">
        <v>0.97709999999999997</v>
      </c>
      <c r="AI662">
        <v>0.99339999999999995</v>
      </c>
      <c r="AJ662">
        <v>1</v>
      </c>
      <c r="AK662" t="str">
        <f>VLOOKUP(D662,Ref!$C$2:$D$56,2,FALSE)&amp;"_"&amp;E662&amp;RIGHT(B662,4)</f>
        <v>KS_Wyandotte0021</v>
      </c>
    </row>
    <row r="663" spans="1:37" x14ac:dyDescent="0.25">
      <c r="A663" t="s">
        <v>217</v>
      </c>
      <c r="B663">
        <v>202090022</v>
      </c>
      <c r="C663" t="s">
        <v>37</v>
      </c>
      <c r="D663" t="s">
        <v>110</v>
      </c>
      <c r="E663" t="s">
        <v>116</v>
      </c>
      <c r="F663">
        <v>39.045833000000002</v>
      </c>
      <c r="G663">
        <v>-94.694444000000004</v>
      </c>
      <c r="H663">
        <v>94215</v>
      </c>
      <c r="I663">
        <v>21.5</v>
      </c>
      <c r="J663">
        <v>21.4</v>
      </c>
      <c r="K663">
        <v>0.5</v>
      </c>
      <c r="L663">
        <v>0.94566969999999995</v>
      </c>
      <c r="M663">
        <v>0.78655980000000003</v>
      </c>
      <c r="N663">
        <v>2.0670321</v>
      </c>
      <c r="O663">
        <v>8.7713889999999992</v>
      </c>
      <c r="P663">
        <v>5.9632944999999999</v>
      </c>
      <c r="Q663">
        <v>0.22917199999999999</v>
      </c>
      <c r="R663">
        <v>2.1067307</v>
      </c>
      <c r="S663">
        <v>0.13015550000000001</v>
      </c>
      <c r="T663">
        <v>0.5</v>
      </c>
      <c r="U663">
        <v>0.94538599999999995</v>
      </c>
      <c r="V663">
        <v>0.78648110000000004</v>
      </c>
      <c r="W663">
        <v>2.0626430999999998</v>
      </c>
      <c r="X663">
        <v>8.7701626000000008</v>
      </c>
      <c r="Y663">
        <v>5.9510746000000001</v>
      </c>
      <c r="Z663">
        <v>0.22825529999999999</v>
      </c>
      <c r="AA663">
        <v>2.1024671000000001</v>
      </c>
      <c r="AB663">
        <v>0.13015550000000001</v>
      </c>
      <c r="AC663">
        <v>0.99970000000000003</v>
      </c>
      <c r="AD663">
        <v>0.99990000000000001</v>
      </c>
      <c r="AE663">
        <v>0.99790000000000001</v>
      </c>
      <c r="AF663">
        <v>0.99990000000000001</v>
      </c>
      <c r="AG663">
        <v>0.998</v>
      </c>
      <c r="AH663">
        <v>0.996</v>
      </c>
      <c r="AI663">
        <v>0.998</v>
      </c>
      <c r="AJ663">
        <v>1</v>
      </c>
      <c r="AK663" t="str">
        <f>VLOOKUP(D663,Ref!$C$2:$D$56,2,FALSE)&amp;"_"&amp;E663&amp;RIGHT(B663,4)</f>
        <v>KS_Wyandotte0022</v>
      </c>
    </row>
    <row r="664" spans="1:37" x14ac:dyDescent="0.25">
      <c r="A664" t="s">
        <v>217</v>
      </c>
      <c r="B664">
        <v>220170008</v>
      </c>
      <c r="C664" t="s">
        <v>37</v>
      </c>
      <c r="D664" t="s">
        <v>117</v>
      </c>
      <c r="E664" t="s">
        <v>118</v>
      </c>
      <c r="F664">
        <v>32.471665999999999</v>
      </c>
      <c r="G664">
        <v>-93.794999000000004</v>
      </c>
      <c r="H664">
        <v>33224</v>
      </c>
      <c r="I664">
        <v>23.3</v>
      </c>
      <c r="J664">
        <v>23.3</v>
      </c>
      <c r="K664">
        <v>0.5</v>
      </c>
      <c r="L664">
        <v>1.5622777999999999</v>
      </c>
      <c r="M664">
        <v>0.67182350000000002</v>
      </c>
      <c r="N664">
        <v>1.5535017</v>
      </c>
      <c r="O664">
        <v>12.6250038</v>
      </c>
      <c r="P664">
        <v>4.7582525999999996</v>
      </c>
      <c r="Q664">
        <v>0</v>
      </c>
      <c r="R664">
        <v>1.6846410999999999</v>
      </c>
      <c r="S664">
        <v>3.3389500000000003E-2</v>
      </c>
      <c r="T664">
        <v>0.5</v>
      </c>
      <c r="U664">
        <v>1.5591295000000001</v>
      </c>
      <c r="V664">
        <v>0.67147299999999999</v>
      </c>
      <c r="W664">
        <v>1.5464827999999999</v>
      </c>
      <c r="X664">
        <v>12.618201300000001</v>
      </c>
      <c r="Y664">
        <v>4.7367368000000001</v>
      </c>
      <c r="Z664">
        <v>0</v>
      </c>
      <c r="AA664">
        <v>1.6770301000000001</v>
      </c>
      <c r="AB664">
        <v>3.3389500000000003E-2</v>
      </c>
      <c r="AC664">
        <v>0.998</v>
      </c>
      <c r="AD664">
        <v>0.99950000000000006</v>
      </c>
      <c r="AE664">
        <v>0.99550000000000005</v>
      </c>
      <c r="AF664">
        <v>0.99950000000000006</v>
      </c>
      <c r="AG664">
        <v>0.99550000000000005</v>
      </c>
      <c r="AH664">
        <v>-9</v>
      </c>
      <c r="AI664">
        <v>0.99550000000000005</v>
      </c>
      <c r="AJ664">
        <v>1</v>
      </c>
      <c r="AK664" t="str">
        <f>VLOOKUP(D664,Ref!$C$2:$D$56,2,FALSE)&amp;"_"&amp;E664&amp;RIGHT(B664,4)</f>
        <v>LA_Caddo Parish0008</v>
      </c>
    </row>
    <row r="665" spans="1:37" x14ac:dyDescent="0.25">
      <c r="A665" t="s">
        <v>217</v>
      </c>
      <c r="B665">
        <v>220190009</v>
      </c>
      <c r="C665" t="s">
        <v>37</v>
      </c>
      <c r="D665" t="s">
        <v>117</v>
      </c>
      <c r="E665" t="s">
        <v>119</v>
      </c>
      <c r="F665">
        <v>30.227778000000001</v>
      </c>
      <c r="G665">
        <v>-93.578333000000001</v>
      </c>
      <c r="H665">
        <v>13225</v>
      </c>
      <c r="I665">
        <v>20.3</v>
      </c>
      <c r="J665">
        <v>20.2</v>
      </c>
      <c r="K665">
        <v>0.5</v>
      </c>
      <c r="L665">
        <v>2.0826492000000001</v>
      </c>
      <c r="M665">
        <v>0.63944599999999996</v>
      </c>
      <c r="N665">
        <v>1.6971314</v>
      </c>
      <c r="O665">
        <v>7.9841227999999997</v>
      </c>
      <c r="P665">
        <v>5.4557079999999996</v>
      </c>
      <c r="Q665">
        <v>8.0898499999999998E-2</v>
      </c>
      <c r="R665">
        <v>1.6601298</v>
      </c>
      <c r="S665">
        <v>0.19991320000000001</v>
      </c>
      <c r="T665">
        <v>0.5</v>
      </c>
      <c r="U665">
        <v>2.0809840999999998</v>
      </c>
      <c r="V665">
        <v>0.63769370000000003</v>
      </c>
      <c r="W665">
        <v>1.6873688</v>
      </c>
      <c r="X665">
        <v>7.972486</v>
      </c>
      <c r="Y665">
        <v>5.4286989999999999</v>
      </c>
      <c r="Z665">
        <v>7.6352000000000003E-2</v>
      </c>
      <c r="AA665">
        <v>1.6522285000000001</v>
      </c>
      <c r="AB665">
        <v>0.19991320000000001</v>
      </c>
      <c r="AC665">
        <v>0.99919999999999998</v>
      </c>
      <c r="AD665">
        <v>0.99729999999999996</v>
      </c>
      <c r="AE665">
        <v>0.99419999999999997</v>
      </c>
      <c r="AF665">
        <v>0.99850000000000005</v>
      </c>
      <c r="AG665">
        <v>0.995</v>
      </c>
      <c r="AH665">
        <v>0.94379999999999997</v>
      </c>
      <c r="AI665">
        <v>0.99519999999999997</v>
      </c>
      <c r="AJ665">
        <v>1</v>
      </c>
      <c r="AK665" t="str">
        <f>VLOOKUP(D665,Ref!$C$2:$D$56,2,FALSE)&amp;"_"&amp;E665&amp;RIGHT(B665,4)</f>
        <v>LA_Calcasieu Parish0009</v>
      </c>
    </row>
    <row r="666" spans="1:37" x14ac:dyDescent="0.25">
      <c r="A666" t="s">
        <v>217</v>
      </c>
      <c r="B666">
        <v>270370470</v>
      </c>
      <c r="C666" t="s">
        <v>37</v>
      </c>
      <c r="D666" t="s">
        <v>120</v>
      </c>
      <c r="E666" t="s">
        <v>121</v>
      </c>
      <c r="F666">
        <v>44.738460000000003</v>
      </c>
      <c r="G666">
        <v>-93.237250000000003</v>
      </c>
      <c r="H666">
        <v>147223</v>
      </c>
      <c r="I666">
        <v>27.6</v>
      </c>
      <c r="J666">
        <v>27.5</v>
      </c>
      <c r="K666">
        <v>0.5</v>
      </c>
      <c r="L666">
        <v>0.56774060000000004</v>
      </c>
      <c r="M666">
        <v>0.85757810000000001</v>
      </c>
      <c r="N666">
        <v>3.8759600999999999</v>
      </c>
      <c r="O666">
        <v>7.0831146</v>
      </c>
      <c r="P666">
        <v>3.4652788999999999</v>
      </c>
      <c r="Q666">
        <v>8.9837369999999996</v>
      </c>
      <c r="R666">
        <v>2.0402954000000002</v>
      </c>
      <c r="S666">
        <v>0.30407060000000002</v>
      </c>
      <c r="T666">
        <v>0.5</v>
      </c>
      <c r="U666">
        <v>0.56761309999999998</v>
      </c>
      <c r="V666">
        <v>0.85749229999999999</v>
      </c>
      <c r="W666">
        <v>3.8475684999999999</v>
      </c>
      <c r="X666">
        <v>7.0824065000000003</v>
      </c>
      <c r="Y666">
        <v>3.4567028999999998</v>
      </c>
      <c r="Z666">
        <v>8.8966627000000003</v>
      </c>
      <c r="AA666">
        <v>2.0236824000000002</v>
      </c>
      <c r="AB666">
        <v>0.30407060000000002</v>
      </c>
      <c r="AC666">
        <v>0.99980000000000002</v>
      </c>
      <c r="AD666">
        <v>0.99990000000000001</v>
      </c>
      <c r="AE666">
        <v>0.99270000000000003</v>
      </c>
      <c r="AF666">
        <v>0.99990000000000001</v>
      </c>
      <c r="AG666">
        <v>0.99750000000000005</v>
      </c>
      <c r="AH666">
        <v>0.99029999999999996</v>
      </c>
      <c r="AI666">
        <v>0.9919</v>
      </c>
      <c r="AJ666">
        <v>1</v>
      </c>
      <c r="AK666" t="str">
        <f>VLOOKUP(D666,Ref!$C$2:$D$56,2,FALSE)&amp;"_"&amp;E666&amp;RIGHT(B666,4)</f>
        <v>MN_Dakota0470</v>
      </c>
    </row>
    <row r="667" spans="1:37" x14ac:dyDescent="0.25">
      <c r="A667" t="s">
        <v>217</v>
      </c>
      <c r="B667">
        <v>270530961</v>
      </c>
      <c r="C667" t="s">
        <v>37</v>
      </c>
      <c r="D667" t="s">
        <v>120</v>
      </c>
      <c r="E667" t="s">
        <v>122</v>
      </c>
      <c r="F667">
        <v>44.875509999999998</v>
      </c>
      <c r="G667">
        <v>-93.258920000000003</v>
      </c>
      <c r="H667">
        <v>148223</v>
      </c>
      <c r="I667">
        <v>25.3</v>
      </c>
      <c r="J667">
        <v>25.2</v>
      </c>
      <c r="K667">
        <v>0.5</v>
      </c>
      <c r="L667">
        <v>0.65474310000000002</v>
      </c>
      <c r="M667">
        <v>1.0088360000000001</v>
      </c>
      <c r="N667">
        <v>3.5678443999999998</v>
      </c>
      <c r="O667">
        <v>5.9530792000000003</v>
      </c>
      <c r="P667">
        <v>3.2222814999999998</v>
      </c>
      <c r="Q667">
        <v>8.3224839999999993</v>
      </c>
      <c r="R667">
        <v>1.8177934</v>
      </c>
      <c r="S667">
        <v>0.33627400000000002</v>
      </c>
      <c r="T667">
        <v>0.5</v>
      </c>
      <c r="U667">
        <v>0.65460099999999999</v>
      </c>
      <c r="V667">
        <v>1.0087351</v>
      </c>
      <c r="W667">
        <v>3.5390537000000002</v>
      </c>
      <c r="X667">
        <v>5.9524837000000002</v>
      </c>
      <c r="Y667">
        <v>3.2143641000000001</v>
      </c>
      <c r="Z667">
        <v>8.2329950000000007</v>
      </c>
      <c r="AA667">
        <v>1.8011941</v>
      </c>
      <c r="AB667">
        <v>0.33627400000000002</v>
      </c>
      <c r="AC667">
        <v>0.99980000000000002</v>
      </c>
      <c r="AD667">
        <v>0.99990000000000001</v>
      </c>
      <c r="AE667">
        <v>0.9919</v>
      </c>
      <c r="AF667">
        <v>0.99990000000000001</v>
      </c>
      <c r="AG667">
        <v>0.99750000000000005</v>
      </c>
      <c r="AH667">
        <v>0.98919999999999997</v>
      </c>
      <c r="AI667">
        <v>0.9909</v>
      </c>
      <c r="AJ667">
        <v>1</v>
      </c>
      <c r="AK667" t="str">
        <f>VLOOKUP(D667,Ref!$C$2:$D$56,2,FALSE)&amp;"_"&amp;E667&amp;RIGHT(B667,4)</f>
        <v>MN_Hennepin0961</v>
      </c>
    </row>
    <row r="668" spans="1:37" x14ac:dyDescent="0.25">
      <c r="A668" t="s">
        <v>217</v>
      </c>
      <c r="B668">
        <v>270530963</v>
      </c>
      <c r="C668" t="s">
        <v>37</v>
      </c>
      <c r="D668" t="s">
        <v>120</v>
      </c>
      <c r="E668" t="s">
        <v>122</v>
      </c>
      <c r="F668">
        <v>44.953659999999999</v>
      </c>
      <c r="G668">
        <v>-93.258210000000005</v>
      </c>
      <c r="H668">
        <v>149223</v>
      </c>
      <c r="I668">
        <v>27.8</v>
      </c>
      <c r="J668">
        <v>27.6</v>
      </c>
      <c r="K668">
        <v>0.5</v>
      </c>
      <c r="L668">
        <v>0.53650220000000004</v>
      </c>
      <c r="M668">
        <v>0.91050019999999998</v>
      </c>
      <c r="N668">
        <v>4.0835657000000003</v>
      </c>
      <c r="O668">
        <v>6.1199507999999998</v>
      </c>
      <c r="P668">
        <v>3.3722002999999998</v>
      </c>
      <c r="Q668">
        <v>9.8389071999999995</v>
      </c>
      <c r="R668">
        <v>2.0896766000000002</v>
      </c>
      <c r="S668">
        <v>0.35980830000000003</v>
      </c>
      <c r="T668">
        <v>0.5</v>
      </c>
      <c r="U668">
        <v>0.53636720000000004</v>
      </c>
      <c r="V668">
        <v>0.91040920000000003</v>
      </c>
      <c r="W668">
        <v>4.0524601999999996</v>
      </c>
      <c r="X668">
        <v>6.1193384999999996</v>
      </c>
      <c r="Y668">
        <v>3.3640987999999998</v>
      </c>
      <c r="Z668">
        <v>9.7418546999999993</v>
      </c>
      <c r="AA668">
        <v>2.0714769</v>
      </c>
      <c r="AB668">
        <v>0.35980830000000003</v>
      </c>
      <c r="AC668">
        <v>0.99970000000000003</v>
      </c>
      <c r="AD668">
        <v>0.99990000000000001</v>
      </c>
      <c r="AE668">
        <v>0.99239999999999995</v>
      </c>
      <c r="AF668">
        <v>0.99990000000000001</v>
      </c>
      <c r="AG668">
        <v>0.99760000000000004</v>
      </c>
      <c r="AH668">
        <v>0.99009999999999998</v>
      </c>
      <c r="AI668">
        <v>0.99129999999999996</v>
      </c>
      <c r="AJ668">
        <v>1</v>
      </c>
      <c r="AK668" t="str">
        <f>VLOOKUP(D668,Ref!$C$2:$D$56,2,FALSE)&amp;"_"&amp;E668&amp;RIGHT(B668,4)</f>
        <v>MN_Hennepin0963</v>
      </c>
    </row>
    <row r="669" spans="1:37" x14ac:dyDescent="0.25">
      <c r="A669" t="s">
        <v>217</v>
      </c>
      <c r="B669">
        <v>270531007</v>
      </c>
      <c r="C669" t="s">
        <v>37</v>
      </c>
      <c r="D669" t="s">
        <v>120</v>
      </c>
      <c r="E669" t="s">
        <v>122</v>
      </c>
      <c r="F669">
        <v>45.039720000000003</v>
      </c>
      <c r="G669">
        <v>-93.298739999999995</v>
      </c>
      <c r="H669">
        <v>150223</v>
      </c>
      <c r="I669">
        <v>28.2</v>
      </c>
      <c r="J669">
        <v>28.1</v>
      </c>
      <c r="K669">
        <v>0.5</v>
      </c>
      <c r="L669">
        <v>0.61415059999999999</v>
      </c>
      <c r="M669">
        <v>0.95432309999999998</v>
      </c>
      <c r="N669">
        <v>3.4911921000000001</v>
      </c>
      <c r="O669">
        <v>9.2712774000000007</v>
      </c>
      <c r="P669">
        <v>3.1111119</v>
      </c>
      <c r="Q669">
        <v>8.1851835000000008</v>
      </c>
      <c r="R669">
        <v>1.7799381000000001</v>
      </c>
      <c r="S669">
        <v>0.32615660000000002</v>
      </c>
      <c r="T669">
        <v>0.5</v>
      </c>
      <c r="U669">
        <v>0.61401470000000002</v>
      </c>
      <c r="V669">
        <v>0.95422759999999995</v>
      </c>
      <c r="W669">
        <v>3.4651215</v>
      </c>
      <c r="X669">
        <v>9.2703504999999993</v>
      </c>
      <c r="Y669">
        <v>3.1039455</v>
      </c>
      <c r="Z669">
        <v>8.1041737000000005</v>
      </c>
      <c r="AA669">
        <v>1.7648921</v>
      </c>
      <c r="AB669">
        <v>0.32615660000000002</v>
      </c>
      <c r="AC669">
        <v>0.99980000000000002</v>
      </c>
      <c r="AD669">
        <v>0.99990000000000001</v>
      </c>
      <c r="AE669">
        <v>0.99250000000000005</v>
      </c>
      <c r="AF669">
        <v>0.99990000000000001</v>
      </c>
      <c r="AG669">
        <v>0.99770000000000003</v>
      </c>
      <c r="AH669">
        <v>0.99009999999999998</v>
      </c>
      <c r="AI669">
        <v>0.99150000000000005</v>
      </c>
      <c r="AJ669">
        <v>1</v>
      </c>
      <c r="AK669" t="str">
        <f>VLOOKUP(D669,Ref!$C$2:$D$56,2,FALSE)&amp;"_"&amp;E669&amp;RIGHT(B669,4)</f>
        <v>MN_Hennepin1007</v>
      </c>
    </row>
    <row r="670" spans="1:37" x14ac:dyDescent="0.25">
      <c r="A670" t="s">
        <v>217</v>
      </c>
      <c r="B670">
        <v>270532006</v>
      </c>
      <c r="C670" t="s">
        <v>37</v>
      </c>
      <c r="D670" t="s">
        <v>120</v>
      </c>
      <c r="E670" t="s">
        <v>122</v>
      </c>
      <c r="F670">
        <v>44.948050000000002</v>
      </c>
      <c r="G670">
        <v>-93.343149999999994</v>
      </c>
      <c r="H670">
        <v>149222</v>
      </c>
      <c r="I670">
        <v>28.5</v>
      </c>
      <c r="J670">
        <v>28.4</v>
      </c>
      <c r="K670">
        <v>0.5</v>
      </c>
      <c r="L670">
        <v>0.39801900000000001</v>
      </c>
      <c r="M670">
        <v>0.76094910000000004</v>
      </c>
      <c r="N670">
        <v>4.2426782000000003</v>
      </c>
      <c r="O670">
        <v>6.4110497999999998</v>
      </c>
      <c r="P670">
        <v>3.2691604999999999</v>
      </c>
      <c r="Q670">
        <v>10.454864499999999</v>
      </c>
      <c r="R670">
        <v>2.1778385999999998</v>
      </c>
      <c r="S670">
        <v>0.3521048</v>
      </c>
      <c r="T670">
        <v>0.5</v>
      </c>
      <c r="U670">
        <v>0.3979394</v>
      </c>
      <c r="V670">
        <v>0.76087300000000002</v>
      </c>
      <c r="W670">
        <v>4.2149096000000004</v>
      </c>
      <c r="X670">
        <v>6.4104085</v>
      </c>
      <c r="Y670">
        <v>3.2613143999999998</v>
      </c>
      <c r="Z670">
        <v>10.369134900000001</v>
      </c>
      <c r="AA670">
        <v>2.1615313999999999</v>
      </c>
      <c r="AB670">
        <v>0.3521048</v>
      </c>
      <c r="AC670">
        <v>0.99980000000000002</v>
      </c>
      <c r="AD670">
        <v>0.99990000000000001</v>
      </c>
      <c r="AE670">
        <v>0.99350000000000005</v>
      </c>
      <c r="AF670">
        <v>0.99990000000000001</v>
      </c>
      <c r="AG670">
        <v>0.99760000000000004</v>
      </c>
      <c r="AH670">
        <v>0.99180000000000001</v>
      </c>
      <c r="AI670">
        <v>0.99250000000000005</v>
      </c>
      <c r="AJ670">
        <v>1</v>
      </c>
      <c r="AK670" t="str">
        <f>VLOOKUP(D670,Ref!$C$2:$D$56,2,FALSE)&amp;"_"&amp;E670&amp;RIGHT(B670,4)</f>
        <v>MN_Hennepin2006</v>
      </c>
    </row>
    <row r="671" spans="1:37" x14ac:dyDescent="0.25">
      <c r="A671" t="s">
        <v>217</v>
      </c>
      <c r="B671">
        <v>271230866</v>
      </c>
      <c r="C671" t="s">
        <v>37</v>
      </c>
      <c r="D671" t="s">
        <v>120</v>
      </c>
      <c r="E671" t="s">
        <v>123</v>
      </c>
      <c r="F671">
        <v>44.899259999999998</v>
      </c>
      <c r="G671">
        <v>-93.017080000000007</v>
      </c>
      <c r="H671">
        <v>148225</v>
      </c>
      <c r="I671">
        <v>28.5</v>
      </c>
      <c r="J671">
        <v>28.4</v>
      </c>
      <c r="K671">
        <v>0.5</v>
      </c>
      <c r="L671">
        <v>0.57638109999999998</v>
      </c>
      <c r="M671">
        <v>0.9179562</v>
      </c>
      <c r="N671">
        <v>3.6599202000000002</v>
      </c>
      <c r="O671">
        <v>8.9014586999999992</v>
      </c>
      <c r="P671">
        <v>3.1823348999999999</v>
      </c>
      <c r="Q671">
        <v>8.6576451999999993</v>
      </c>
      <c r="R671">
        <v>1.8675169</v>
      </c>
      <c r="S671">
        <v>0.32012160000000001</v>
      </c>
      <c r="T671">
        <v>0.5</v>
      </c>
      <c r="U671">
        <v>0.5762486</v>
      </c>
      <c r="V671">
        <v>0.91786440000000002</v>
      </c>
      <c r="W671">
        <v>3.6305363000000002</v>
      </c>
      <c r="X671">
        <v>8.9005679999999998</v>
      </c>
      <c r="Y671">
        <v>3.1747665</v>
      </c>
      <c r="Z671">
        <v>8.5657616000000001</v>
      </c>
      <c r="AA671">
        <v>1.8503978999999999</v>
      </c>
      <c r="AB671">
        <v>0.32012160000000001</v>
      </c>
      <c r="AC671">
        <v>0.99980000000000002</v>
      </c>
      <c r="AD671">
        <v>0.99990000000000001</v>
      </c>
      <c r="AE671">
        <v>0.99199999999999999</v>
      </c>
      <c r="AF671">
        <v>0.99990000000000001</v>
      </c>
      <c r="AG671">
        <v>0.99760000000000004</v>
      </c>
      <c r="AH671">
        <v>0.98939999999999995</v>
      </c>
      <c r="AI671">
        <v>0.99080000000000001</v>
      </c>
      <c r="AJ671">
        <v>1</v>
      </c>
      <c r="AK671" t="str">
        <f>VLOOKUP(D671,Ref!$C$2:$D$56,2,FALSE)&amp;"_"&amp;E671&amp;RIGHT(B671,4)</f>
        <v>MN_Ramsey0866</v>
      </c>
    </row>
    <row r="672" spans="1:37" x14ac:dyDescent="0.25">
      <c r="A672" t="s">
        <v>217</v>
      </c>
      <c r="B672">
        <v>271230868</v>
      </c>
      <c r="C672" t="s">
        <v>37</v>
      </c>
      <c r="D672" t="s">
        <v>120</v>
      </c>
      <c r="E672" t="s">
        <v>123</v>
      </c>
      <c r="F672">
        <v>44.950719999999997</v>
      </c>
      <c r="G672">
        <v>-93.098269999999999</v>
      </c>
      <c r="H672">
        <v>149224</v>
      </c>
      <c r="I672">
        <v>31.8</v>
      </c>
      <c r="J672">
        <v>31.6</v>
      </c>
      <c r="K672">
        <v>0.5</v>
      </c>
      <c r="L672">
        <v>0.68615329999999997</v>
      </c>
      <c r="M672">
        <v>1.0105511</v>
      </c>
      <c r="N672">
        <v>3.8022361</v>
      </c>
      <c r="O672">
        <v>11.2686014</v>
      </c>
      <c r="P672">
        <v>3.5579643000000001</v>
      </c>
      <c r="Q672">
        <v>8.6681757000000008</v>
      </c>
      <c r="R672">
        <v>1.9863405000000001</v>
      </c>
      <c r="S672">
        <v>0.33108749999999998</v>
      </c>
      <c r="T672">
        <v>0.5</v>
      </c>
      <c r="U672">
        <v>0.68600989999999995</v>
      </c>
      <c r="V672">
        <v>1.0104500000000001</v>
      </c>
      <c r="W672">
        <v>3.7727298999999999</v>
      </c>
      <c r="X672">
        <v>11.2674751</v>
      </c>
      <c r="Y672">
        <v>3.5501114999999999</v>
      </c>
      <c r="Z672">
        <v>8.5762509999999992</v>
      </c>
      <c r="AA672">
        <v>1.9691299</v>
      </c>
      <c r="AB672">
        <v>0.33108749999999998</v>
      </c>
      <c r="AC672">
        <v>0.99980000000000002</v>
      </c>
      <c r="AD672">
        <v>0.99990000000000001</v>
      </c>
      <c r="AE672">
        <v>0.99219999999999997</v>
      </c>
      <c r="AF672">
        <v>0.99990000000000001</v>
      </c>
      <c r="AG672">
        <v>0.99780000000000002</v>
      </c>
      <c r="AH672">
        <v>0.98939999999999995</v>
      </c>
      <c r="AI672">
        <v>0.99129999999999996</v>
      </c>
      <c r="AJ672">
        <v>1</v>
      </c>
      <c r="AK672" t="str">
        <f>VLOOKUP(D672,Ref!$C$2:$D$56,2,FALSE)&amp;"_"&amp;E672&amp;RIGHT(B672,4)</f>
        <v>MN_Ramsey0868</v>
      </c>
    </row>
    <row r="673" spans="1:37" x14ac:dyDescent="0.25">
      <c r="A673" t="s">
        <v>217</v>
      </c>
      <c r="B673">
        <v>271230871</v>
      </c>
      <c r="C673" t="s">
        <v>37</v>
      </c>
      <c r="D673" t="s">
        <v>120</v>
      </c>
      <c r="E673" t="s">
        <v>123</v>
      </c>
      <c r="F673">
        <v>44.959389999999999</v>
      </c>
      <c r="G673">
        <v>-93.035870000000003</v>
      </c>
      <c r="H673">
        <v>149224</v>
      </c>
      <c r="I673">
        <v>33</v>
      </c>
      <c r="J673">
        <v>32.799999999999997</v>
      </c>
      <c r="K673">
        <v>0.5</v>
      </c>
      <c r="L673">
        <v>0.71059859999999997</v>
      </c>
      <c r="M673">
        <v>1.1036680000000001</v>
      </c>
      <c r="N673">
        <v>4.2210383</v>
      </c>
      <c r="O673">
        <v>10.273119899999999</v>
      </c>
      <c r="P673">
        <v>4.0752106000000001</v>
      </c>
      <c r="Q673">
        <v>9.5215616000000001</v>
      </c>
      <c r="R673">
        <v>2.2761673999999998</v>
      </c>
      <c r="S673">
        <v>0.3630835</v>
      </c>
      <c r="T673">
        <v>0.5</v>
      </c>
      <c r="U673">
        <v>0.71043590000000001</v>
      </c>
      <c r="V673">
        <v>1.1035576</v>
      </c>
      <c r="W673">
        <v>4.1882820000000001</v>
      </c>
      <c r="X673">
        <v>10.272092799999999</v>
      </c>
      <c r="Y673">
        <v>4.0663023000000003</v>
      </c>
      <c r="Z673">
        <v>9.4196805999999995</v>
      </c>
      <c r="AA673">
        <v>2.2569045999999999</v>
      </c>
      <c r="AB673">
        <v>0.3630835</v>
      </c>
      <c r="AC673">
        <v>0.99980000000000002</v>
      </c>
      <c r="AD673">
        <v>0.99990000000000001</v>
      </c>
      <c r="AE673">
        <v>0.99219999999999997</v>
      </c>
      <c r="AF673">
        <v>0.99990000000000001</v>
      </c>
      <c r="AG673">
        <v>0.99780000000000002</v>
      </c>
      <c r="AH673">
        <v>0.98929999999999996</v>
      </c>
      <c r="AI673">
        <v>0.99150000000000005</v>
      </c>
      <c r="AJ673">
        <v>1</v>
      </c>
      <c r="AK673" t="str">
        <f>VLOOKUP(D673,Ref!$C$2:$D$56,2,FALSE)&amp;"_"&amp;E673&amp;RIGHT(B673,4)</f>
        <v>MN_Ramsey0871</v>
      </c>
    </row>
    <row r="674" spans="1:37" x14ac:dyDescent="0.25">
      <c r="A674" t="s">
        <v>217</v>
      </c>
      <c r="B674">
        <v>271377001</v>
      </c>
      <c r="C674" t="s">
        <v>37</v>
      </c>
      <c r="D674" t="s">
        <v>120</v>
      </c>
      <c r="E674" t="s">
        <v>124</v>
      </c>
      <c r="F674">
        <v>47.523355000000002</v>
      </c>
      <c r="G674">
        <v>-92.536304999999999</v>
      </c>
      <c r="H674">
        <v>173225</v>
      </c>
      <c r="I674">
        <v>16.600000000000001</v>
      </c>
      <c r="J674">
        <v>16.5</v>
      </c>
      <c r="K674">
        <v>0.5</v>
      </c>
      <c r="L674">
        <v>0.81467880000000004</v>
      </c>
      <c r="M674">
        <v>0.4553334</v>
      </c>
      <c r="N674">
        <v>1.5885655000000001</v>
      </c>
      <c r="O674">
        <v>7.2511333999999996</v>
      </c>
      <c r="P674">
        <v>2.9812202000000001</v>
      </c>
      <c r="Q674">
        <v>1.9206181</v>
      </c>
      <c r="R674">
        <v>1.0933558000000001</v>
      </c>
      <c r="S674">
        <v>1.7317099999999998E-2</v>
      </c>
      <c r="T674">
        <v>0.5</v>
      </c>
      <c r="U674">
        <v>0.81449629999999995</v>
      </c>
      <c r="V674">
        <v>0.45526870000000003</v>
      </c>
      <c r="W674">
        <v>1.5814438</v>
      </c>
      <c r="X674">
        <v>7.2498775000000002</v>
      </c>
      <c r="Y674">
        <v>2.9738929000000001</v>
      </c>
      <c r="Z674">
        <v>1.9048889</v>
      </c>
      <c r="AA674">
        <v>1.0895486000000001</v>
      </c>
      <c r="AB674">
        <v>1.7317099999999998E-2</v>
      </c>
      <c r="AC674">
        <v>0.99980000000000002</v>
      </c>
      <c r="AD674">
        <v>0.99990000000000001</v>
      </c>
      <c r="AE674">
        <v>0.99550000000000005</v>
      </c>
      <c r="AF674">
        <v>0.99980000000000002</v>
      </c>
      <c r="AG674">
        <v>0.99750000000000005</v>
      </c>
      <c r="AH674">
        <v>0.99180000000000001</v>
      </c>
      <c r="AI674">
        <v>0.99650000000000005</v>
      </c>
      <c r="AJ674">
        <v>1</v>
      </c>
      <c r="AK674" t="str">
        <f>VLOOKUP(D674,Ref!$C$2:$D$56,2,FALSE)&amp;"_"&amp;E674&amp;RIGHT(B674,4)</f>
        <v>MN_St. Louis7001</v>
      </c>
    </row>
    <row r="675" spans="1:37" x14ac:dyDescent="0.25">
      <c r="A675" t="s">
        <v>217</v>
      </c>
      <c r="B675">
        <v>271390505</v>
      </c>
      <c r="C675" t="s">
        <v>37</v>
      </c>
      <c r="D675" t="s">
        <v>120</v>
      </c>
      <c r="E675" t="s">
        <v>125</v>
      </c>
      <c r="F675">
        <v>44.791437000000002</v>
      </c>
      <c r="G675">
        <v>-93.512534000000002</v>
      </c>
      <c r="H675">
        <v>147221</v>
      </c>
      <c r="I675">
        <v>26.2</v>
      </c>
      <c r="J675">
        <v>26.1</v>
      </c>
      <c r="K675">
        <v>0.5</v>
      </c>
      <c r="L675">
        <v>0.6966021</v>
      </c>
      <c r="M675">
        <v>0.99273670000000003</v>
      </c>
      <c r="N675">
        <v>3.7398362000000001</v>
      </c>
      <c r="O675">
        <v>6.0574446000000002</v>
      </c>
      <c r="P675">
        <v>3.5342807999999999</v>
      </c>
      <c r="Q675">
        <v>8.4831772000000001</v>
      </c>
      <c r="R675">
        <v>1.9589159</v>
      </c>
      <c r="S675">
        <v>0.31478450000000002</v>
      </c>
      <c r="T675">
        <v>0.5</v>
      </c>
      <c r="U675">
        <v>0.69643409999999994</v>
      </c>
      <c r="V675">
        <v>0.99263749999999995</v>
      </c>
      <c r="W675">
        <v>3.7134198999999999</v>
      </c>
      <c r="X675">
        <v>6.0568390000000001</v>
      </c>
      <c r="Y675">
        <v>3.5243297</v>
      </c>
      <c r="Z675">
        <v>8.4044561000000009</v>
      </c>
      <c r="AA675">
        <v>1.9438142</v>
      </c>
      <c r="AB675">
        <v>0.31478450000000002</v>
      </c>
      <c r="AC675">
        <v>0.99980000000000002</v>
      </c>
      <c r="AD675">
        <v>0.99990000000000001</v>
      </c>
      <c r="AE675">
        <v>0.9929</v>
      </c>
      <c r="AF675">
        <v>0.99990000000000001</v>
      </c>
      <c r="AG675">
        <v>0.99719999999999998</v>
      </c>
      <c r="AH675">
        <v>0.99070000000000003</v>
      </c>
      <c r="AI675">
        <v>0.99229999999999996</v>
      </c>
      <c r="AJ675">
        <v>1</v>
      </c>
      <c r="AK675" t="str">
        <f>VLOOKUP(D675,Ref!$C$2:$D$56,2,FALSE)&amp;"_"&amp;E675&amp;RIGHT(B675,4)</f>
        <v>MN_Scott0505</v>
      </c>
    </row>
    <row r="676" spans="1:37" x14ac:dyDescent="0.25">
      <c r="A676" t="s">
        <v>217</v>
      </c>
      <c r="B676">
        <v>271453052</v>
      </c>
      <c r="C676" t="s">
        <v>37</v>
      </c>
      <c r="D676" t="s">
        <v>120</v>
      </c>
      <c r="E676" t="s">
        <v>126</v>
      </c>
      <c r="F676">
        <v>45.549838999999999</v>
      </c>
      <c r="G676">
        <v>-94.133449999999996</v>
      </c>
      <c r="H676">
        <v>154217</v>
      </c>
      <c r="I676">
        <v>23.5</v>
      </c>
      <c r="J676">
        <v>23.5</v>
      </c>
      <c r="K676">
        <v>0.5</v>
      </c>
      <c r="L676">
        <v>0.53194649999999999</v>
      </c>
      <c r="M676">
        <v>0.65086480000000002</v>
      </c>
      <c r="N676">
        <v>3.2276517999999998</v>
      </c>
      <c r="O676">
        <v>6.3823299000000002</v>
      </c>
      <c r="P676">
        <v>2.7391497999999999</v>
      </c>
      <c r="Q676">
        <v>7.6954222000000003</v>
      </c>
      <c r="R676">
        <v>1.6467535</v>
      </c>
      <c r="S676">
        <v>0.21476880000000001</v>
      </c>
      <c r="T676">
        <v>0.5</v>
      </c>
      <c r="U676">
        <v>0.53181210000000001</v>
      </c>
      <c r="V676">
        <v>0.65079969999999998</v>
      </c>
      <c r="W676">
        <v>3.2121048000000001</v>
      </c>
      <c r="X676">
        <v>6.3815656000000001</v>
      </c>
      <c r="Y676">
        <v>2.7321125999999998</v>
      </c>
      <c r="Z676">
        <v>7.6505833000000001</v>
      </c>
      <c r="AA676">
        <v>1.6380786000000001</v>
      </c>
      <c r="AB676">
        <v>0.21476880000000001</v>
      </c>
      <c r="AC676">
        <v>0.99970000000000003</v>
      </c>
      <c r="AD676">
        <v>0.99990000000000001</v>
      </c>
      <c r="AE676">
        <v>0.99519999999999997</v>
      </c>
      <c r="AF676">
        <v>0.99990000000000001</v>
      </c>
      <c r="AG676">
        <v>0.99739999999999995</v>
      </c>
      <c r="AH676">
        <v>0.99419999999999997</v>
      </c>
      <c r="AI676">
        <v>0.99470000000000003</v>
      </c>
      <c r="AJ676">
        <v>1</v>
      </c>
      <c r="AK676" t="str">
        <f>VLOOKUP(D676,Ref!$C$2:$D$56,2,FALSE)&amp;"_"&amp;E676&amp;RIGHT(B676,4)</f>
        <v>MN_Stearns3052</v>
      </c>
    </row>
    <row r="677" spans="1:37" x14ac:dyDescent="0.25">
      <c r="A677" t="s">
        <v>217</v>
      </c>
      <c r="B677">
        <v>271630446</v>
      </c>
      <c r="C677" t="s">
        <v>37</v>
      </c>
      <c r="D677" t="s">
        <v>120</v>
      </c>
      <c r="E677" t="s">
        <v>49</v>
      </c>
      <c r="F677">
        <v>45.027979999999999</v>
      </c>
      <c r="G677">
        <v>-92.774150000000006</v>
      </c>
      <c r="H677">
        <v>150225</v>
      </c>
      <c r="I677">
        <v>30.2</v>
      </c>
      <c r="J677">
        <v>30.1</v>
      </c>
      <c r="K677">
        <v>0.5</v>
      </c>
      <c r="L677">
        <v>0.77436210000000005</v>
      </c>
      <c r="M677">
        <v>1.1791685000000001</v>
      </c>
      <c r="N677">
        <v>4.3858800000000002</v>
      </c>
      <c r="O677">
        <v>6.6657381000000004</v>
      </c>
      <c r="P677">
        <v>4.0126885999999997</v>
      </c>
      <c r="Q677">
        <v>10.166103400000001</v>
      </c>
      <c r="R677">
        <v>2.22803</v>
      </c>
      <c r="S677">
        <v>0.35469790000000001</v>
      </c>
      <c r="T677">
        <v>0.5</v>
      </c>
      <c r="U677">
        <v>0.77419689999999997</v>
      </c>
      <c r="V677">
        <v>1.1790506000000001</v>
      </c>
      <c r="W677">
        <v>4.3527560000000003</v>
      </c>
      <c r="X677">
        <v>6.6650714999999998</v>
      </c>
      <c r="Y677">
        <v>4.0034261000000004</v>
      </c>
      <c r="Z677">
        <v>10.063346900000001</v>
      </c>
      <c r="AA677">
        <v>2.2089886999999999</v>
      </c>
      <c r="AB677">
        <v>0.35469790000000001</v>
      </c>
      <c r="AC677">
        <v>0.99980000000000002</v>
      </c>
      <c r="AD677">
        <v>0.99990000000000001</v>
      </c>
      <c r="AE677">
        <v>0.99239999999999995</v>
      </c>
      <c r="AF677">
        <v>0.99990000000000001</v>
      </c>
      <c r="AG677">
        <v>0.99770000000000003</v>
      </c>
      <c r="AH677">
        <v>0.9899</v>
      </c>
      <c r="AI677">
        <v>0.99150000000000005</v>
      </c>
      <c r="AJ677">
        <v>1</v>
      </c>
      <c r="AK677" t="str">
        <f>VLOOKUP(D677,Ref!$C$2:$D$56,2,FALSE)&amp;"_"&amp;E677&amp;RIGHT(B677,4)</f>
        <v>MN_Washington0446</v>
      </c>
    </row>
    <row r="678" spans="1:37" x14ac:dyDescent="0.25">
      <c r="A678" t="s">
        <v>217</v>
      </c>
      <c r="B678">
        <v>290210005</v>
      </c>
      <c r="C678" t="s">
        <v>37</v>
      </c>
      <c r="D678" t="s">
        <v>127</v>
      </c>
      <c r="E678" t="s">
        <v>128</v>
      </c>
      <c r="F678">
        <v>39.741694000000003</v>
      </c>
      <c r="G678">
        <v>-94.858583999999993</v>
      </c>
      <c r="H678">
        <v>100214</v>
      </c>
      <c r="I678">
        <v>24.9</v>
      </c>
      <c r="J678">
        <v>24.8</v>
      </c>
      <c r="K678">
        <v>0.5</v>
      </c>
      <c r="L678">
        <v>0.92113540000000005</v>
      </c>
      <c r="M678">
        <v>0.64464589999999999</v>
      </c>
      <c r="N678">
        <v>2.7277627</v>
      </c>
      <c r="O678">
        <v>9.7908115000000002</v>
      </c>
      <c r="P678">
        <v>4.8075390000000002</v>
      </c>
      <c r="Q678">
        <v>3.6652846000000001</v>
      </c>
      <c r="R678">
        <v>1.8695873000000001</v>
      </c>
      <c r="S678">
        <v>5.1012500000000002E-2</v>
      </c>
      <c r="T678">
        <v>0.5</v>
      </c>
      <c r="U678">
        <v>0.84220300000000003</v>
      </c>
      <c r="V678">
        <v>0.64048640000000001</v>
      </c>
      <c r="W678">
        <v>2.9057635999999998</v>
      </c>
      <c r="X678">
        <v>8.9125767000000007</v>
      </c>
      <c r="Y678">
        <v>4.6881309</v>
      </c>
      <c r="Z678">
        <v>4.4253882999999998</v>
      </c>
      <c r="AA678">
        <v>1.8511617</v>
      </c>
      <c r="AB678">
        <v>5.6340500000000002E-2</v>
      </c>
      <c r="AC678">
        <v>0.9143</v>
      </c>
      <c r="AD678">
        <v>0.99350000000000005</v>
      </c>
      <c r="AE678">
        <v>1.0652999999999999</v>
      </c>
      <c r="AF678">
        <v>0.9103</v>
      </c>
      <c r="AG678">
        <v>0.97519999999999996</v>
      </c>
      <c r="AH678">
        <v>1.2074</v>
      </c>
      <c r="AI678">
        <v>0.99009999999999998</v>
      </c>
      <c r="AJ678">
        <v>1.1044</v>
      </c>
      <c r="AK678" t="str">
        <f>VLOOKUP(D678,Ref!$C$2:$D$56,2,FALSE)&amp;"_"&amp;E678&amp;RIGHT(B678,4)</f>
        <v>MO_Buchanan0005</v>
      </c>
    </row>
    <row r="679" spans="1:37" x14ac:dyDescent="0.25">
      <c r="A679" t="s">
        <v>217</v>
      </c>
      <c r="B679">
        <v>290370003</v>
      </c>
      <c r="C679" t="s">
        <v>37</v>
      </c>
      <c r="D679" t="s">
        <v>127</v>
      </c>
      <c r="E679" t="s">
        <v>129</v>
      </c>
      <c r="F679">
        <v>38.75976</v>
      </c>
      <c r="G679">
        <v>-94.579970000000003</v>
      </c>
      <c r="H679">
        <v>91216</v>
      </c>
      <c r="I679">
        <v>23.9</v>
      </c>
      <c r="J679">
        <v>23.8</v>
      </c>
      <c r="K679">
        <v>0.5</v>
      </c>
      <c r="L679">
        <v>0.96431140000000004</v>
      </c>
      <c r="M679">
        <v>0.86892000000000003</v>
      </c>
      <c r="N679">
        <v>2.7053577999999998</v>
      </c>
      <c r="O679">
        <v>8.1769323000000007</v>
      </c>
      <c r="P679">
        <v>6.1613059000000003</v>
      </c>
      <c r="Q679">
        <v>2.219595</v>
      </c>
      <c r="R679">
        <v>2.2662496999999999</v>
      </c>
      <c r="S679">
        <v>0.12621669999999999</v>
      </c>
      <c r="T679">
        <v>0.5</v>
      </c>
      <c r="U679">
        <v>0.96394729999999995</v>
      </c>
      <c r="V679">
        <v>0.86880550000000001</v>
      </c>
      <c r="W679">
        <v>2.6865109999999999</v>
      </c>
      <c r="X679">
        <v>8.1753979000000001</v>
      </c>
      <c r="Y679">
        <v>6.1456466000000001</v>
      </c>
      <c r="Z679">
        <v>2.172533</v>
      </c>
      <c r="AA679">
        <v>2.2548794999999999</v>
      </c>
      <c r="AB679">
        <v>0.12621669999999999</v>
      </c>
      <c r="AC679">
        <v>0.99960000000000004</v>
      </c>
      <c r="AD679">
        <v>0.99990000000000001</v>
      </c>
      <c r="AE679">
        <v>0.99299999999999999</v>
      </c>
      <c r="AF679">
        <v>0.99980000000000002</v>
      </c>
      <c r="AG679">
        <v>0.99750000000000005</v>
      </c>
      <c r="AH679">
        <v>0.9788</v>
      </c>
      <c r="AI679">
        <v>0.995</v>
      </c>
      <c r="AJ679">
        <v>1</v>
      </c>
      <c r="AK679" t="str">
        <f>VLOOKUP(D679,Ref!$C$2:$D$56,2,FALSE)&amp;"_"&amp;E679&amp;RIGHT(B679,4)</f>
        <v>MO_Cass0003</v>
      </c>
    </row>
    <row r="680" spans="1:37" x14ac:dyDescent="0.25">
      <c r="A680" t="s">
        <v>217</v>
      </c>
      <c r="B680">
        <v>290470005</v>
      </c>
      <c r="C680" t="s">
        <v>37</v>
      </c>
      <c r="D680" t="s">
        <v>127</v>
      </c>
      <c r="E680" t="s">
        <v>130</v>
      </c>
      <c r="F680">
        <v>39.303089999999997</v>
      </c>
      <c r="G680">
        <v>-94.376622999999995</v>
      </c>
      <c r="H680">
        <v>96217</v>
      </c>
      <c r="I680">
        <v>22.5</v>
      </c>
      <c r="J680">
        <v>22.3</v>
      </c>
      <c r="K680">
        <v>0.5</v>
      </c>
      <c r="L680">
        <v>0.57020510000000002</v>
      </c>
      <c r="M680">
        <v>0.57750230000000002</v>
      </c>
      <c r="N680">
        <v>3.2351695999999999</v>
      </c>
      <c r="O680">
        <v>5.7814230999999996</v>
      </c>
      <c r="P680">
        <v>5.5125846999999997</v>
      </c>
      <c r="Q680">
        <v>4.2127356999999996</v>
      </c>
      <c r="R680">
        <v>2.0886331</v>
      </c>
      <c r="S680">
        <v>3.2858699999999998E-2</v>
      </c>
      <c r="T680">
        <v>0.5</v>
      </c>
      <c r="U680">
        <v>0.60443659999999999</v>
      </c>
      <c r="V680">
        <v>0.57508119999999996</v>
      </c>
      <c r="W680">
        <v>3.0376932999999999</v>
      </c>
      <c r="X680">
        <v>6.4093613999999999</v>
      </c>
      <c r="Y680">
        <v>6.5828528000000004</v>
      </c>
      <c r="Z680">
        <v>2.1805427000000002</v>
      </c>
      <c r="AA680">
        <v>2.4344863999999999</v>
      </c>
      <c r="AB680">
        <v>2.8310399999999999E-2</v>
      </c>
      <c r="AC680">
        <v>1.06</v>
      </c>
      <c r="AD680">
        <v>0.99580000000000002</v>
      </c>
      <c r="AE680">
        <v>0.93899999999999995</v>
      </c>
      <c r="AF680">
        <v>1.1086</v>
      </c>
      <c r="AG680">
        <v>1.1940999999999999</v>
      </c>
      <c r="AH680">
        <v>0.51759999999999995</v>
      </c>
      <c r="AI680">
        <v>1.1656</v>
      </c>
      <c r="AJ680">
        <v>0.86160000000000003</v>
      </c>
      <c r="AK680" t="str">
        <f>VLOOKUP(D680,Ref!$C$2:$D$56,2,FALSE)&amp;"_"&amp;E680&amp;RIGHT(B680,4)</f>
        <v>MO_Clay0005</v>
      </c>
    </row>
    <row r="681" spans="1:37" x14ac:dyDescent="0.25">
      <c r="A681" t="s">
        <v>217</v>
      </c>
      <c r="B681">
        <v>290770032</v>
      </c>
      <c r="C681" t="s">
        <v>37</v>
      </c>
      <c r="D681" t="s">
        <v>127</v>
      </c>
      <c r="E681" t="s">
        <v>131</v>
      </c>
      <c r="F681">
        <v>37.199541000000004</v>
      </c>
      <c r="G681">
        <v>-93.284874000000002</v>
      </c>
      <c r="H681">
        <v>77225</v>
      </c>
      <c r="I681">
        <v>23.5</v>
      </c>
      <c r="J681">
        <v>23.3</v>
      </c>
      <c r="K681">
        <v>0.5</v>
      </c>
      <c r="L681">
        <v>1.0857296999999999</v>
      </c>
      <c r="M681">
        <v>0.57632729999999999</v>
      </c>
      <c r="N681">
        <v>2.3267324</v>
      </c>
      <c r="O681">
        <v>10.2231474</v>
      </c>
      <c r="P681">
        <v>5.1468376999999998</v>
      </c>
      <c r="Q681">
        <v>1.9411624999999999</v>
      </c>
      <c r="R681">
        <v>1.7381934000000001</v>
      </c>
      <c r="S681">
        <v>6.3147999999999998E-3</v>
      </c>
      <c r="T681">
        <v>0.5</v>
      </c>
      <c r="U681">
        <v>1.0851835999999999</v>
      </c>
      <c r="V681">
        <v>0.5762372</v>
      </c>
      <c r="W681">
        <v>2.2946908000000001</v>
      </c>
      <c r="X681">
        <v>10.218859699999999</v>
      </c>
      <c r="Y681">
        <v>5.1301354999999997</v>
      </c>
      <c r="Z681">
        <v>1.8511051999999999</v>
      </c>
      <c r="AA681">
        <v>1.7275232</v>
      </c>
      <c r="AB681">
        <v>6.3147999999999998E-3</v>
      </c>
      <c r="AC681">
        <v>0.99950000000000006</v>
      </c>
      <c r="AD681">
        <v>0.99980000000000002</v>
      </c>
      <c r="AE681">
        <v>0.98619999999999997</v>
      </c>
      <c r="AF681">
        <v>0.99960000000000004</v>
      </c>
      <c r="AG681">
        <v>0.99680000000000002</v>
      </c>
      <c r="AH681">
        <v>0.9536</v>
      </c>
      <c r="AI681">
        <v>0.99390000000000001</v>
      </c>
      <c r="AJ681">
        <v>1</v>
      </c>
      <c r="AK681" t="str">
        <f>VLOOKUP(D681,Ref!$C$2:$D$56,2,FALSE)&amp;"_"&amp;E681&amp;RIGHT(B681,4)</f>
        <v>MO_Greene0032</v>
      </c>
    </row>
    <row r="682" spans="1:37" x14ac:dyDescent="0.25">
      <c r="A682" t="s">
        <v>217</v>
      </c>
      <c r="B682">
        <v>290950034</v>
      </c>
      <c r="C682" t="s">
        <v>37</v>
      </c>
      <c r="D682" t="s">
        <v>127</v>
      </c>
      <c r="E682" t="s">
        <v>132</v>
      </c>
      <c r="F682">
        <v>39.104757999999997</v>
      </c>
      <c r="G682">
        <v>-94.570796000000001</v>
      </c>
      <c r="H682">
        <v>94216</v>
      </c>
      <c r="I682">
        <v>26.5</v>
      </c>
      <c r="J682">
        <v>26.4</v>
      </c>
      <c r="K682">
        <v>0.5</v>
      </c>
      <c r="L682">
        <v>0.96638020000000002</v>
      </c>
      <c r="M682">
        <v>1.0118818000000001</v>
      </c>
      <c r="N682">
        <v>2.8834735999999999</v>
      </c>
      <c r="O682">
        <v>9.9390868999999995</v>
      </c>
      <c r="P682">
        <v>4.7544054999999998</v>
      </c>
      <c r="Q682">
        <v>4.5342020999999999</v>
      </c>
      <c r="R682">
        <v>1.7967059999999999</v>
      </c>
      <c r="S682">
        <v>0.18053449999999999</v>
      </c>
      <c r="T682">
        <v>0.5</v>
      </c>
      <c r="U682">
        <v>1.0162028000000001</v>
      </c>
      <c r="V682">
        <v>0.98564160000000001</v>
      </c>
      <c r="W682">
        <v>2.8536997</v>
      </c>
      <c r="X682">
        <v>9.9701003999999998</v>
      </c>
      <c r="Y682">
        <v>4.9190906999999999</v>
      </c>
      <c r="Z682">
        <v>4.1510119000000003</v>
      </c>
      <c r="AA682">
        <v>1.8345293</v>
      </c>
      <c r="AB682">
        <v>0.1709678</v>
      </c>
      <c r="AC682">
        <v>1.0516000000000001</v>
      </c>
      <c r="AD682">
        <v>0.97409999999999997</v>
      </c>
      <c r="AE682">
        <v>0.98970000000000002</v>
      </c>
      <c r="AF682">
        <v>1.0031000000000001</v>
      </c>
      <c r="AG682">
        <v>1.0346</v>
      </c>
      <c r="AH682">
        <v>0.91549999999999998</v>
      </c>
      <c r="AI682">
        <v>1.0210999999999999</v>
      </c>
      <c r="AJ682">
        <v>0.94699999999999995</v>
      </c>
      <c r="AK682" t="str">
        <f>VLOOKUP(D682,Ref!$C$2:$D$56,2,FALSE)&amp;"_"&amp;E682&amp;RIGHT(B682,4)</f>
        <v>MO_Jackson0034</v>
      </c>
    </row>
    <row r="683" spans="1:37" x14ac:dyDescent="0.25">
      <c r="A683" t="s">
        <v>217</v>
      </c>
      <c r="B683">
        <v>300131026</v>
      </c>
      <c r="C683" t="s">
        <v>37</v>
      </c>
      <c r="D683" t="s">
        <v>133</v>
      </c>
      <c r="E683" t="s">
        <v>134</v>
      </c>
      <c r="F683">
        <v>47.502222000000003</v>
      </c>
      <c r="G683">
        <v>-111.27888900000001</v>
      </c>
      <c r="H683">
        <v>179109</v>
      </c>
      <c r="I683">
        <v>16.7</v>
      </c>
      <c r="J683">
        <v>16.7</v>
      </c>
      <c r="K683">
        <v>0.5</v>
      </c>
      <c r="L683">
        <v>1.3210337000000001</v>
      </c>
      <c r="M683">
        <v>0.77376129999999999</v>
      </c>
      <c r="N683">
        <v>0.23075019999999999</v>
      </c>
      <c r="O683">
        <v>13.013333299999999</v>
      </c>
      <c r="P683">
        <v>0.65758220000000001</v>
      </c>
      <c r="Q683">
        <v>3.16957E-2</v>
      </c>
      <c r="R683">
        <v>0.22250220000000001</v>
      </c>
      <c r="S683">
        <v>1.60077E-2</v>
      </c>
      <c r="T683">
        <v>0.5</v>
      </c>
      <c r="U683">
        <v>1.3209015</v>
      </c>
      <c r="V683">
        <v>0.77361270000000004</v>
      </c>
      <c r="W683">
        <v>0.23035649999999999</v>
      </c>
      <c r="X683">
        <v>13.0120316</v>
      </c>
      <c r="Y683">
        <v>0.65646340000000003</v>
      </c>
      <c r="Z683">
        <v>3.1686199999999998E-2</v>
      </c>
      <c r="AA683">
        <v>0.22210379999999999</v>
      </c>
      <c r="AB683">
        <v>1.60077E-2</v>
      </c>
      <c r="AC683">
        <v>0.99990000000000001</v>
      </c>
      <c r="AD683">
        <v>0.99980000000000002</v>
      </c>
      <c r="AE683">
        <v>0.99829999999999997</v>
      </c>
      <c r="AF683">
        <v>0.99990000000000001</v>
      </c>
      <c r="AG683">
        <v>0.99829999999999997</v>
      </c>
      <c r="AH683">
        <v>0.99970000000000003</v>
      </c>
      <c r="AI683">
        <v>0.99819999999999998</v>
      </c>
      <c r="AJ683">
        <v>1</v>
      </c>
      <c r="AK683" t="str">
        <f>VLOOKUP(D683,Ref!$C$2:$D$56,2,FALSE)&amp;"_"&amp;E683&amp;RIGHT(B683,4)</f>
        <v>MT_Cascade1026</v>
      </c>
    </row>
    <row r="684" spans="1:37" x14ac:dyDescent="0.25">
      <c r="A684" t="s">
        <v>217</v>
      </c>
      <c r="B684">
        <v>300290009</v>
      </c>
      <c r="C684" t="s">
        <v>37</v>
      </c>
      <c r="D684" t="s">
        <v>133</v>
      </c>
      <c r="E684" t="s">
        <v>135</v>
      </c>
      <c r="F684">
        <v>48.399721999999997</v>
      </c>
      <c r="G684">
        <v>-114.333611</v>
      </c>
      <c r="H684">
        <v>191092</v>
      </c>
      <c r="I684">
        <v>21.7</v>
      </c>
      <c r="J684">
        <v>21.6</v>
      </c>
      <c r="K684">
        <v>0.5</v>
      </c>
      <c r="L684">
        <v>0.92990680000000003</v>
      </c>
      <c r="M684">
        <v>0.61010220000000004</v>
      </c>
      <c r="N684">
        <v>0.53991529999999999</v>
      </c>
      <c r="O684">
        <v>16.960000999999998</v>
      </c>
      <c r="P684">
        <v>1.1343175000000001</v>
      </c>
      <c r="Q684">
        <v>0.67497079999999998</v>
      </c>
      <c r="R684">
        <v>0.34421459999999998</v>
      </c>
      <c r="S684">
        <v>6.5728999999999996E-3</v>
      </c>
      <c r="T684">
        <v>0.5</v>
      </c>
      <c r="U684">
        <v>0.92981380000000002</v>
      </c>
      <c r="V684">
        <v>0.60999859999999995</v>
      </c>
      <c r="W684">
        <v>0.53973839999999995</v>
      </c>
      <c r="X684">
        <v>16.9583054</v>
      </c>
      <c r="Y684">
        <v>1.1340262999999999</v>
      </c>
      <c r="Z684">
        <v>0.67470090000000005</v>
      </c>
      <c r="AA684">
        <v>0.34409620000000002</v>
      </c>
      <c r="AB684">
        <v>6.5728999999999996E-3</v>
      </c>
      <c r="AC684">
        <v>0.99990000000000001</v>
      </c>
      <c r="AD684">
        <v>0.99980000000000002</v>
      </c>
      <c r="AE684">
        <v>0.99970000000000003</v>
      </c>
      <c r="AF684">
        <v>0.99990000000000001</v>
      </c>
      <c r="AG684">
        <v>0.99970000000000003</v>
      </c>
      <c r="AH684">
        <v>0.99960000000000004</v>
      </c>
      <c r="AI684">
        <v>0.99970000000000003</v>
      </c>
      <c r="AJ684">
        <v>1</v>
      </c>
      <c r="AK684" t="str">
        <f>VLOOKUP(D684,Ref!$C$2:$D$56,2,FALSE)&amp;"_"&amp;E684&amp;RIGHT(B684,4)</f>
        <v>MT_Flathead0009</v>
      </c>
    </row>
    <row r="685" spans="1:37" x14ac:dyDescent="0.25">
      <c r="A685" t="s">
        <v>217</v>
      </c>
      <c r="B685">
        <v>300290047</v>
      </c>
      <c r="C685" t="s">
        <v>37</v>
      </c>
      <c r="D685" t="s">
        <v>133</v>
      </c>
      <c r="E685" t="s">
        <v>135</v>
      </c>
      <c r="F685">
        <v>48.202500000000001</v>
      </c>
      <c r="G685">
        <v>-114.305556</v>
      </c>
      <c r="H685">
        <v>189091</v>
      </c>
      <c r="I685">
        <v>19.5</v>
      </c>
      <c r="J685">
        <v>19.5</v>
      </c>
      <c r="K685">
        <v>0.5</v>
      </c>
      <c r="L685">
        <v>1.0561233000000001</v>
      </c>
      <c r="M685">
        <v>0.81431039999999999</v>
      </c>
      <c r="N685">
        <v>0.38626260000000001</v>
      </c>
      <c r="O685">
        <v>15.262222299999999</v>
      </c>
      <c r="P685">
        <v>0.9480518</v>
      </c>
      <c r="Q685">
        <v>0.31547019999999998</v>
      </c>
      <c r="R685">
        <v>0.28783330000000001</v>
      </c>
      <c r="S685">
        <v>7.5031999999999998E-3</v>
      </c>
      <c r="T685">
        <v>0.5</v>
      </c>
      <c r="U685">
        <v>1.0560411000000001</v>
      </c>
      <c r="V685">
        <v>0.81415789999999999</v>
      </c>
      <c r="W685">
        <v>0.38611529999999999</v>
      </c>
      <c r="X685">
        <v>15.260695500000001</v>
      </c>
      <c r="Y685">
        <v>0.94772500000000004</v>
      </c>
      <c r="Z685">
        <v>0.31535220000000003</v>
      </c>
      <c r="AA685">
        <v>0.28771160000000001</v>
      </c>
      <c r="AB685">
        <v>7.5031999999999998E-3</v>
      </c>
      <c r="AC685">
        <v>0.99990000000000001</v>
      </c>
      <c r="AD685">
        <v>0.99980000000000002</v>
      </c>
      <c r="AE685">
        <v>0.99960000000000004</v>
      </c>
      <c r="AF685">
        <v>0.99990000000000001</v>
      </c>
      <c r="AG685">
        <v>0.99970000000000003</v>
      </c>
      <c r="AH685">
        <v>0.99960000000000004</v>
      </c>
      <c r="AI685">
        <v>0.99960000000000004</v>
      </c>
      <c r="AJ685">
        <v>1</v>
      </c>
      <c r="AK685" t="str">
        <f>VLOOKUP(D685,Ref!$C$2:$D$56,2,FALSE)&amp;"_"&amp;E685&amp;RIGHT(B685,4)</f>
        <v>MT_Flathead0047</v>
      </c>
    </row>
    <row r="686" spans="1:37" x14ac:dyDescent="0.25">
      <c r="A686" t="s">
        <v>217</v>
      </c>
      <c r="B686">
        <v>300310008</v>
      </c>
      <c r="C686" t="s">
        <v>37</v>
      </c>
      <c r="D686" t="s">
        <v>133</v>
      </c>
      <c r="E686" t="s">
        <v>136</v>
      </c>
      <c r="F686">
        <v>45.772778000000002</v>
      </c>
      <c r="G686">
        <v>-111.17749999999999</v>
      </c>
      <c r="H686">
        <v>163107</v>
      </c>
      <c r="I686">
        <v>26.3</v>
      </c>
      <c r="J686">
        <v>26.2</v>
      </c>
      <c r="K686">
        <v>0.5</v>
      </c>
      <c r="L686">
        <v>1.3251987000000001</v>
      </c>
      <c r="M686">
        <v>1.3658296999999999</v>
      </c>
      <c r="N686">
        <v>0.50351449999999998</v>
      </c>
      <c r="O686">
        <v>20.567386599999999</v>
      </c>
      <c r="P686">
        <v>0.815608</v>
      </c>
      <c r="Q686">
        <v>0.82983899999999999</v>
      </c>
      <c r="R686">
        <v>0.33196150000000002</v>
      </c>
      <c r="S686">
        <v>6.0661300000000001E-2</v>
      </c>
      <c r="T686">
        <v>0.5</v>
      </c>
      <c r="U686">
        <v>1.3250662</v>
      </c>
      <c r="V686">
        <v>1.3656931999999999</v>
      </c>
      <c r="W686">
        <v>0.50268330000000006</v>
      </c>
      <c r="X686">
        <v>20.565330500000002</v>
      </c>
      <c r="Y686">
        <v>0.81484659999999998</v>
      </c>
      <c r="Z686">
        <v>0.82784389999999997</v>
      </c>
      <c r="AA686">
        <v>0.33141739999999997</v>
      </c>
      <c r="AB686">
        <v>6.0661300000000001E-2</v>
      </c>
      <c r="AC686">
        <v>0.99990000000000001</v>
      </c>
      <c r="AD686">
        <v>0.99990000000000001</v>
      </c>
      <c r="AE686">
        <v>0.99829999999999997</v>
      </c>
      <c r="AF686">
        <v>0.99990000000000001</v>
      </c>
      <c r="AG686">
        <v>0.99909999999999999</v>
      </c>
      <c r="AH686">
        <v>0.99760000000000004</v>
      </c>
      <c r="AI686">
        <v>0.99839999999999995</v>
      </c>
      <c r="AJ686">
        <v>1</v>
      </c>
      <c r="AK686" t="str">
        <f>VLOOKUP(D686,Ref!$C$2:$D$56,2,FALSE)&amp;"_"&amp;E686&amp;RIGHT(B686,4)</f>
        <v>MT_Gallatin0008</v>
      </c>
    </row>
    <row r="687" spans="1:37" x14ac:dyDescent="0.25">
      <c r="A687" t="s">
        <v>217</v>
      </c>
      <c r="B687">
        <v>300310016</v>
      </c>
      <c r="C687" t="s">
        <v>37</v>
      </c>
      <c r="D687" t="s">
        <v>133</v>
      </c>
      <c r="E687" t="s">
        <v>136</v>
      </c>
      <c r="F687">
        <v>44.661392999999997</v>
      </c>
      <c r="G687">
        <v>-111.105891</v>
      </c>
      <c r="H687">
        <v>153106</v>
      </c>
      <c r="I687">
        <v>22.2</v>
      </c>
      <c r="J687">
        <v>22.1</v>
      </c>
      <c r="K687">
        <v>0.5</v>
      </c>
      <c r="L687">
        <v>1.2738037</v>
      </c>
      <c r="M687">
        <v>0.65409079999999997</v>
      </c>
      <c r="N687">
        <v>0.4926856</v>
      </c>
      <c r="O687">
        <v>17.373332999999999</v>
      </c>
      <c r="P687">
        <v>0.98256429999999995</v>
      </c>
      <c r="Q687">
        <v>0.62121559999999998</v>
      </c>
      <c r="R687">
        <v>0.29655369999999998</v>
      </c>
      <c r="S687">
        <v>2.24186E-2</v>
      </c>
      <c r="T687">
        <v>0.5</v>
      </c>
      <c r="U687">
        <v>1.2735924999999999</v>
      </c>
      <c r="V687">
        <v>0.65398060000000002</v>
      </c>
      <c r="W687">
        <v>0.48902950000000001</v>
      </c>
      <c r="X687">
        <v>17.367805499999999</v>
      </c>
      <c r="Y687">
        <v>0.97923640000000001</v>
      </c>
      <c r="Z687">
        <v>0.61226080000000005</v>
      </c>
      <c r="AA687">
        <v>0.2952842</v>
      </c>
      <c r="AB687">
        <v>2.24186E-2</v>
      </c>
      <c r="AC687">
        <v>0.99980000000000002</v>
      </c>
      <c r="AD687">
        <v>0.99980000000000002</v>
      </c>
      <c r="AE687">
        <v>0.99260000000000004</v>
      </c>
      <c r="AF687">
        <v>0.99970000000000003</v>
      </c>
      <c r="AG687">
        <v>0.99660000000000004</v>
      </c>
      <c r="AH687">
        <v>0.98560000000000003</v>
      </c>
      <c r="AI687">
        <v>0.99570000000000003</v>
      </c>
      <c r="AJ687">
        <v>1</v>
      </c>
      <c r="AK687" t="str">
        <f>VLOOKUP(D687,Ref!$C$2:$D$56,2,FALSE)&amp;"_"&amp;E687&amp;RIGHT(B687,4)</f>
        <v>MT_Gallatin0016</v>
      </c>
    </row>
    <row r="688" spans="1:37" x14ac:dyDescent="0.25">
      <c r="A688" t="s">
        <v>217</v>
      </c>
      <c r="B688">
        <v>300530018</v>
      </c>
      <c r="C688" t="s">
        <v>37</v>
      </c>
      <c r="D688" t="s">
        <v>133</v>
      </c>
      <c r="E688" t="s">
        <v>137</v>
      </c>
      <c r="F688">
        <v>48.384166999999998</v>
      </c>
      <c r="G688">
        <v>-115.548056</v>
      </c>
      <c r="H688">
        <v>192084</v>
      </c>
      <c r="I688">
        <v>32.299999999999997</v>
      </c>
      <c r="J688">
        <v>32.299999999999997</v>
      </c>
      <c r="K688">
        <v>0.5</v>
      </c>
      <c r="L688">
        <v>0.60226840000000004</v>
      </c>
      <c r="M688">
        <v>2.6703725</v>
      </c>
      <c r="N688">
        <v>0.61674119999999999</v>
      </c>
      <c r="O688">
        <v>25.448888799999999</v>
      </c>
      <c r="P688">
        <v>0.92920820000000004</v>
      </c>
      <c r="Q688">
        <v>1.0929685</v>
      </c>
      <c r="R688">
        <v>0.33483990000000002</v>
      </c>
      <c r="S688">
        <v>0.1158216</v>
      </c>
      <c r="T688">
        <v>0.5</v>
      </c>
      <c r="U688">
        <v>0.60220819999999997</v>
      </c>
      <c r="V688">
        <v>2.6701055</v>
      </c>
      <c r="W688">
        <v>0.61661980000000005</v>
      </c>
      <c r="X688">
        <v>25.446344400000001</v>
      </c>
      <c r="Y688">
        <v>0.92911529999999998</v>
      </c>
      <c r="Z688">
        <v>1.0926555</v>
      </c>
      <c r="AA688">
        <v>0.3347753</v>
      </c>
      <c r="AB688">
        <v>0.1158216</v>
      </c>
      <c r="AC688">
        <v>0.99990000000000001</v>
      </c>
      <c r="AD688">
        <v>0.99990000000000001</v>
      </c>
      <c r="AE688">
        <v>0.99980000000000002</v>
      </c>
      <c r="AF688">
        <v>0.99990000000000001</v>
      </c>
      <c r="AG688">
        <v>0.99990000000000001</v>
      </c>
      <c r="AH688">
        <v>0.99970000000000003</v>
      </c>
      <c r="AI688">
        <v>0.99980000000000002</v>
      </c>
      <c r="AJ688">
        <v>1</v>
      </c>
      <c r="AK688" t="str">
        <f>VLOOKUP(D688,Ref!$C$2:$D$56,2,FALSE)&amp;"_"&amp;E688&amp;RIGHT(B688,4)</f>
        <v>MT_Lincoln0018</v>
      </c>
    </row>
    <row r="689" spans="1:37" x14ac:dyDescent="0.25">
      <c r="A689" t="s">
        <v>217</v>
      </c>
      <c r="B689">
        <v>300630031</v>
      </c>
      <c r="C689" t="s">
        <v>37</v>
      </c>
      <c r="D689" t="s">
        <v>133</v>
      </c>
      <c r="E689" t="s">
        <v>138</v>
      </c>
      <c r="F689">
        <v>46.874912000000002</v>
      </c>
      <c r="G689">
        <v>-113.99525300000001</v>
      </c>
      <c r="H689">
        <v>176091</v>
      </c>
      <c r="I689">
        <v>26</v>
      </c>
      <c r="J689">
        <v>26</v>
      </c>
      <c r="K689">
        <v>0.5</v>
      </c>
      <c r="L689">
        <v>1.1545429</v>
      </c>
      <c r="M689">
        <v>1.7641713999999999</v>
      </c>
      <c r="N689">
        <v>0.76389850000000004</v>
      </c>
      <c r="O689">
        <v>18.354532200000001</v>
      </c>
      <c r="P689">
        <v>1.1297679</v>
      </c>
      <c r="Q689">
        <v>1.5795634000000001</v>
      </c>
      <c r="R689">
        <v>0.59025099999999997</v>
      </c>
      <c r="S689">
        <v>0.19660520000000001</v>
      </c>
      <c r="T689">
        <v>0.5</v>
      </c>
      <c r="U689">
        <v>1.1544274000000001</v>
      </c>
      <c r="V689">
        <v>1.7639948999999999</v>
      </c>
      <c r="W689">
        <v>0.76337980000000005</v>
      </c>
      <c r="X689">
        <v>18.3526974</v>
      </c>
      <c r="Y689">
        <v>1.1291469000000001</v>
      </c>
      <c r="Z689">
        <v>1.5784357</v>
      </c>
      <c r="AA689">
        <v>0.58984349999999997</v>
      </c>
      <c r="AB689">
        <v>0.19660520000000001</v>
      </c>
      <c r="AC689">
        <v>0.99990000000000001</v>
      </c>
      <c r="AD689">
        <v>0.99990000000000001</v>
      </c>
      <c r="AE689">
        <v>0.99929999999999997</v>
      </c>
      <c r="AF689">
        <v>0.99990000000000001</v>
      </c>
      <c r="AG689">
        <v>0.99950000000000006</v>
      </c>
      <c r="AH689">
        <v>0.99929999999999997</v>
      </c>
      <c r="AI689">
        <v>0.99929999999999997</v>
      </c>
      <c r="AJ689">
        <v>1</v>
      </c>
      <c r="AK689" t="str">
        <f>VLOOKUP(D689,Ref!$C$2:$D$56,2,FALSE)&amp;"_"&amp;E689&amp;RIGHT(B689,4)</f>
        <v>MT_Missoula0031</v>
      </c>
    </row>
    <row r="690" spans="1:37" x14ac:dyDescent="0.25">
      <c r="A690" t="s">
        <v>217</v>
      </c>
      <c r="B690">
        <v>300810007</v>
      </c>
      <c r="C690" t="s">
        <v>37</v>
      </c>
      <c r="D690" t="s">
        <v>133</v>
      </c>
      <c r="E690" t="s">
        <v>139</v>
      </c>
      <c r="F690">
        <v>46.245517</v>
      </c>
      <c r="G690">
        <v>-114.159808</v>
      </c>
      <c r="H690">
        <v>171089</v>
      </c>
      <c r="I690">
        <v>29.4</v>
      </c>
      <c r="J690">
        <v>29.3</v>
      </c>
      <c r="K690">
        <v>0.5</v>
      </c>
      <c r="L690">
        <v>0.75134160000000005</v>
      </c>
      <c r="M690">
        <v>1.1052382999999999</v>
      </c>
      <c r="N690">
        <v>0.70405300000000004</v>
      </c>
      <c r="O690">
        <v>23.1200008</v>
      </c>
      <c r="P690">
        <v>1.0591826</v>
      </c>
      <c r="Q690">
        <v>1.5629597</v>
      </c>
      <c r="R690">
        <v>0.44336950000000003</v>
      </c>
      <c r="S690">
        <v>0.15385650000000001</v>
      </c>
      <c r="T690">
        <v>0.5</v>
      </c>
      <c r="U690">
        <v>0.7512664</v>
      </c>
      <c r="V690">
        <v>1.1051276999999999</v>
      </c>
      <c r="W690">
        <v>0.70316990000000001</v>
      </c>
      <c r="X690">
        <v>23.1176891</v>
      </c>
      <c r="Y690">
        <v>1.0576687</v>
      </c>
      <c r="Z690">
        <v>1.5611472</v>
      </c>
      <c r="AA690">
        <v>0.4428069</v>
      </c>
      <c r="AB690">
        <v>0.15385650000000001</v>
      </c>
      <c r="AC690">
        <v>0.99990000000000001</v>
      </c>
      <c r="AD690">
        <v>0.99990000000000001</v>
      </c>
      <c r="AE690">
        <v>0.99870000000000003</v>
      </c>
      <c r="AF690">
        <v>0.99990000000000001</v>
      </c>
      <c r="AG690">
        <v>0.99860000000000004</v>
      </c>
      <c r="AH690">
        <v>0.99880000000000002</v>
      </c>
      <c r="AI690">
        <v>0.99870000000000003</v>
      </c>
      <c r="AJ690">
        <v>1</v>
      </c>
      <c r="AK690" t="str">
        <f>VLOOKUP(D690,Ref!$C$2:$D$56,2,FALSE)&amp;"_"&amp;E690&amp;RIGHT(B690,4)</f>
        <v>MT_Ravalli0007</v>
      </c>
    </row>
    <row r="691" spans="1:37" x14ac:dyDescent="0.25">
      <c r="A691" t="s">
        <v>217</v>
      </c>
      <c r="B691">
        <v>300890007</v>
      </c>
      <c r="C691" t="s">
        <v>37</v>
      </c>
      <c r="D691" t="s">
        <v>133</v>
      </c>
      <c r="E691" t="s">
        <v>140</v>
      </c>
      <c r="F691">
        <v>47.596389000000002</v>
      </c>
      <c r="G691">
        <v>-115.323611</v>
      </c>
      <c r="H691">
        <v>184084</v>
      </c>
      <c r="I691">
        <v>19.399999999999999</v>
      </c>
      <c r="J691">
        <v>19.399999999999999</v>
      </c>
      <c r="K691">
        <v>0.5</v>
      </c>
      <c r="L691">
        <v>0.96493419999999996</v>
      </c>
      <c r="M691">
        <v>0.81751470000000004</v>
      </c>
      <c r="N691">
        <v>0.3924221</v>
      </c>
      <c r="O691">
        <v>15.1377773</v>
      </c>
      <c r="P691">
        <v>0.87431380000000003</v>
      </c>
      <c r="Q691">
        <v>0.45138440000000002</v>
      </c>
      <c r="R691">
        <v>0.25806390000000001</v>
      </c>
      <c r="S691">
        <v>2.5809800000000001E-2</v>
      </c>
      <c r="T691">
        <v>0.5</v>
      </c>
      <c r="U691">
        <v>0.96483770000000002</v>
      </c>
      <c r="V691">
        <v>0.81741169999999996</v>
      </c>
      <c r="W691">
        <v>0.3923027</v>
      </c>
      <c r="X691">
        <v>15.1362638</v>
      </c>
      <c r="Y691">
        <v>0.87400849999999997</v>
      </c>
      <c r="Z691">
        <v>0.45129409999999998</v>
      </c>
      <c r="AA691">
        <v>0.25797429999999999</v>
      </c>
      <c r="AB691">
        <v>2.5809800000000001E-2</v>
      </c>
      <c r="AC691">
        <v>0.99990000000000001</v>
      </c>
      <c r="AD691">
        <v>0.99990000000000001</v>
      </c>
      <c r="AE691">
        <v>0.99970000000000003</v>
      </c>
      <c r="AF691">
        <v>0.99990000000000001</v>
      </c>
      <c r="AG691">
        <v>0.99970000000000003</v>
      </c>
      <c r="AH691">
        <v>0.99980000000000002</v>
      </c>
      <c r="AI691">
        <v>0.99970000000000003</v>
      </c>
      <c r="AJ691">
        <v>1</v>
      </c>
      <c r="AK691" t="str">
        <f>VLOOKUP(D691,Ref!$C$2:$D$56,2,FALSE)&amp;"_"&amp;E691&amp;RIGHT(B691,4)</f>
        <v>MT_Sanders0007</v>
      </c>
    </row>
    <row r="692" spans="1:37" x14ac:dyDescent="0.25">
      <c r="A692" t="s">
        <v>217</v>
      </c>
      <c r="B692">
        <v>300930005</v>
      </c>
      <c r="C692" t="s">
        <v>37</v>
      </c>
      <c r="D692" t="s">
        <v>133</v>
      </c>
      <c r="E692" t="s">
        <v>141</v>
      </c>
      <c r="F692">
        <v>46.002397000000002</v>
      </c>
      <c r="G692">
        <v>-112.50088599999999</v>
      </c>
      <c r="H692">
        <v>166099</v>
      </c>
      <c r="I692">
        <v>34.1</v>
      </c>
      <c r="J692">
        <v>34.1</v>
      </c>
      <c r="K692">
        <v>0.5</v>
      </c>
      <c r="L692">
        <v>1.1736664999999999</v>
      </c>
      <c r="M692">
        <v>3.2408636</v>
      </c>
      <c r="N692">
        <v>0.88693129999999998</v>
      </c>
      <c r="O692">
        <v>24.606197399999999</v>
      </c>
      <c r="P692">
        <v>0.68545160000000005</v>
      </c>
      <c r="Q692">
        <v>2.3240767</v>
      </c>
      <c r="R692">
        <v>0.54426870000000005</v>
      </c>
      <c r="S692">
        <v>0.16076480000000001</v>
      </c>
      <c r="T692">
        <v>0.5</v>
      </c>
      <c r="U692">
        <v>1.1735492000000001</v>
      </c>
      <c r="V692">
        <v>3.2405181000000001</v>
      </c>
      <c r="W692">
        <v>0.886042</v>
      </c>
      <c r="X692">
        <v>24.603738799999999</v>
      </c>
      <c r="Y692">
        <v>0.68498190000000003</v>
      </c>
      <c r="Z692">
        <v>2.3214964999999999</v>
      </c>
      <c r="AA692">
        <v>0.54371060000000004</v>
      </c>
      <c r="AB692">
        <v>0.16076480000000001</v>
      </c>
      <c r="AC692">
        <v>0.99990000000000001</v>
      </c>
      <c r="AD692">
        <v>0.99990000000000001</v>
      </c>
      <c r="AE692">
        <v>0.999</v>
      </c>
      <c r="AF692">
        <v>0.99990000000000001</v>
      </c>
      <c r="AG692">
        <v>0.99929999999999997</v>
      </c>
      <c r="AH692">
        <v>0.99890000000000001</v>
      </c>
      <c r="AI692">
        <v>0.999</v>
      </c>
      <c r="AJ692">
        <v>1</v>
      </c>
      <c r="AK692" t="str">
        <f>VLOOKUP(D692,Ref!$C$2:$D$56,2,FALSE)&amp;"_"&amp;E692&amp;RIGHT(B692,4)</f>
        <v>MT_Silver Bow0005</v>
      </c>
    </row>
    <row r="693" spans="1:37" x14ac:dyDescent="0.25">
      <c r="A693" t="s">
        <v>217</v>
      </c>
      <c r="B693">
        <v>301111065</v>
      </c>
      <c r="C693" t="s">
        <v>37</v>
      </c>
      <c r="D693" t="s">
        <v>133</v>
      </c>
      <c r="E693" t="s">
        <v>142</v>
      </c>
      <c r="F693">
        <v>45.801943999999999</v>
      </c>
      <c r="G693">
        <v>-108.42611100000001</v>
      </c>
      <c r="H693">
        <v>161125</v>
      </c>
      <c r="I693">
        <v>17.8</v>
      </c>
      <c r="J693">
        <v>17.7</v>
      </c>
      <c r="K693">
        <v>0.5</v>
      </c>
      <c r="L693">
        <v>1.2062546999999999</v>
      </c>
      <c r="M693">
        <v>0.46262029999999998</v>
      </c>
      <c r="N693">
        <v>0.33455869999999999</v>
      </c>
      <c r="O693">
        <v>13.866666800000001</v>
      </c>
      <c r="P693">
        <v>0.86894660000000001</v>
      </c>
      <c r="Q693">
        <v>0.16383329999999999</v>
      </c>
      <c r="R693">
        <v>0.28387980000000002</v>
      </c>
      <c r="S693">
        <v>0.14657519999999999</v>
      </c>
      <c r="T693">
        <v>0.5</v>
      </c>
      <c r="U693">
        <v>1.2058697</v>
      </c>
      <c r="V693">
        <v>0.46257399999999999</v>
      </c>
      <c r="W693">
        <v>0.32682339999999999</v>
      </c>
      <c r="X693">
        <v>13.863880200000001</v>
      </c>
      <c r="Y693">
        <v>0.84778739999999997</v>
      </c>
      <c r="Z693">
        <v>0.1604583</v>
      </c>
      <c r="AA693">
        <v>0.2772116</v>
      </c>
      <c r="AB693">
        <v>0.14657519999999999</v>
      </c>
      <c r="AC693">
        <v>0.99970000000000003</v>
      </c>
      <c r="AD693">
        <v>0.99990000000000001</v>
      </c>
      <c r="AE693">
        <v>0.97689999999999999</v>
      </c>
      <c r="AF693">
        <v>0.99980000000000002</v>
      </c>
      <c r="AG693">
        <v>0.97560000000000002</v>
      </c>
      <c r="AH693">
        <v>0.97940000000000005</v>
      </c>
      <c r="AI693">
        <v>0.97650000000000003</v>
      </c>
      <c r="AJ693">
        <v>1</v>
      </c>
      <c r="AK693" t="str">
        <f>VLOOKUP(D693,Ref!$C$2:$D$56,2,FALSE)&amp;"_"&amp;E693&amp;RIGHT(B693,4)</f>
        <v>MT_Yellowstone1065</v>
      </c>
    </row>
    <row r="694" spans="1:37" x14ac:dyDescent="0.25">
      <c r="A694" t="s">
        <v>217</v>
      </c>
      <c r="B694">
        <v>310550019</v>
      </c>
      <c r="C694" t="s">
        <v>37</v>
      </c>
      <c r="D694" t="s">
        <v>143</v>
      </c>
      <c r="E694" t="s">
        <v>93</v>
      </c>
      <c r="F694">
        <v>41.247486000000002</v>
      </c>
      <c r="G694">
        <v>-95.973141999999996</v>
      </c>
      <c r="H694">
        <v>114206</v>
      </c>
      <c r="I694">
        <v>23</v>
      </c>
      <c r="J694">
        <v>22.8</v>
      </c>
      <c r="K694">
        <v>0.5</v>
      </c>
      <c r="L694">
        <v>1.5769985</v>
      </c>
      <c r="M694">
        <v>0.67285329999999999</v>
      </c>
      <c r="N694">
        <v>2.676291</v>
      </c>
      <c r="O694">
        <v>7.2349205000000003</v>
      </c>
      <c r="P694">
        <v>3.7069442000000001</v>
      </c>
      <c r="Q694">
        <v>4.8728360999999998</v>
      </c>
      <c r="R694">
        <v>1.6055801999999999</v>
      </c>
      <c r="S694">
        <v>0.22024189999999999</v>
      </c>
      <c r="T694">
        <v>0.5</v>
      </c>
      <c r="U694">
        <v>1.57622</v>
      </c>
      <c r="V694">
        <v>0.672786</v>
      </c>
      <c r="W694">
        <v>2.6392983999999999</v>
      </c>
      <c r="X694">
        <v>7.2320313000000001</v>
      </c>
      <c r="Y694">
        <v>3.6921713</v>
      </c>
      <c r="Z694">
        <v>4.7634911999999998</v>
      </c>
      <c r="AA694">
        <v>1.5849367000000001</v>
      </c>
      <c r="AB694">
        <v>0.22024189999999999</v>
      </c>
      <c r="AC694">
        <v>0.99950000000000006</v>
      </c>
      <c r="AD694">
        <v>0.99990000000000001</v>
      </c>
      <c r="AE694">
        <v>0.98619999999999997</v>
      </c>
      <c r="AF694">
        <v>0.99960000000000004</v>
      </c>
      <c r="AG694">
        <v>0.996</v>
      </c>
      <c r="AH694">
        <v>0.97760000000000002</v>
      </c>
      <c r="AI694">
        <v>0.98709999999999998</v>
      </c>
      <c r="AJ694">
        <v>1</v>
      </c>
      <c r="AK694" t="str">
        <f>VLOOKUP(D694,Ref!$C$2:$D$56,2,FALSE)&amp;"_"&amp;E694&amp;RIGHT(B694,4)</f>
        <v>NE_Douglas0019</v>
      </c>
    </row>
    <row r="695" spans="1:37" x14ac:dyDescent="0.25">
      <c r="A695" t="s">
        <v>217</v>
      </c>
      <c r="B695">
        <v>310550052</v>
      </c>
      <c r="C695" t="s">
        <v>37</v>
      </c>
      <c r="D695" t="s">
        <v>143</v>
      </c>
      <c r="E695" t="s">
        <v>93</v>
      </c>
      <c r="F695">
        <v>41.197847000000003</v>
      </c>
      <c r="G695">
        <v>-96.056685999999999</v>
      </c>
      <c r="H695">
        <v>114205</v>
      </c>
      <c r="I695">
        <v>21.9</v>
      </c>
      <c r="J695">
        <v>21.7</v>
      </c>
      <c r="K695">
        <v>0.5</v>
      </c>
      <c r="L695">
        <v>1.5806712999999999</v>
      </c>
      <c r="M695">
        <v>0.68679040000000002</v>
      </c>
      <c r="N695">
        <v>2.9780369000000002</v>
      </c>
      <c r="O695">
        <v>5.1126690000000004</v>
      </c>
      <c r="P695">
        <v>3.1190034999999998</v>
      </c>
      <c r="Q695">
        <v>6.2910624000000004</v>
      </c>
      <c r="R695">
        <v>1.5669793000000001</v>
      </c>
      <c r="S695">
        <v>0.1092308</v>
      </c>
      <c r="T695">
        <v>0.5</v>
      </c>
      <c r="U695">
        <v>1.6423365000000001</v>
      </c>
      <c r="V695">
        <v>0.66933980000000004</v>
      </c>
      <c r="W695">
        <v>2.7583039</v>
      </c>
      <c r="X695">
        <v>5.5903562999999998</v>
      </c>
      <c r="Y695">
        <v>3.6894635999999998</v>
      </c>
      <c r="Z695">
        <v>5.0692862999999999</v>
      </c>
      <c r="AA695">
        <v>1.6626939000000001</v>
      </c>
      <c r="AB695">
        <v>0.1886264</v>
      </c>
      <c r="AC695">
        <v>1.0389999999999999</v>
      </c>
      <c r="AD695">
        <v>0.97460000000000002</v>
      </c>
      <c r="AE695">
        <v>0.92620000000000002</v>
      </c>
      <c r="AF695">
        <v>1.0933999999999999</v>
      </c>
      <c r="AG695">
        <v>1.1829000000000001</v>
      </c>
      <c r="AH695">
        <v>0.80579999999999996</v>
      </c>
      <c r="AI695">
        <v>1.0610999999999999</v>
      </c>
      <c r="AJ695">
        <v>1.7269000000000001</v>
      </c>
      <c r="AK695" t="str">
        <f>VLOOKUP(D695,Ref!$C$2:$D$56,2,FALSE)&amp;"_"&amp;E695&amp;RIGHT(B695,4)</f>
        <v>NE_Douglas0052</v>
      </c>
    </row>
    <row r="696" spans="1:37" x14ac:dyDescent="0.25">
      <c r="A696" t="s">
        <v>217</v>
      </c>
      <c r="B696">
        <v>310790004</v>
      </c>
      <c r="C696" t="s">
        <v>37</v>
      </c>
      <c r="D696" t="s">
        <v>143</v>
      </c>
      <c r="E696" t="s">
        <v>144</v>
      </c>
      <c r="F696">
        <v>40.942098999999999</v>
      </c>
      <c r="G696">
        <v>-98.364966999999993</v>
      </c>
      <c r="H696">
        <v>111189</v>
      </c>
      <c r="I696">
        <v>18.3</v>
      </c>
      <c r="J696">
        <v>18</v>
      </c>
      <c r="K696">
        <v>0.5</v>
      </c>
      <c r="L696">
        <v>1.0958775000000001</v>
      </c>
      <c r="M696">
        <v>0.49787989999999999</v>
      </c>
      <c r="N696">
        <v>2.4016435</v>
      </c>
      <c r="O696">
        <v>4.9425787999999997</v>
      </c>
      <c r="P696">
        <v>3.2211823000000002</v>
      </c>
      <c r="Q696">
        <v>4.3462892000000002</v>
      </c>
      <c r="R696">
        <v>1.2951176</v>
      </c>
      <c r="S696">
        <v>3.2767499999999998E-2</v>
      </c>
      <c r="T696">
        <v>0.5</v>
      </c>
      <c r="U696">
        <v>1.1325517000000001</v>
      </c>
      <c r="V696">
        <v>0.49015140000000001</v>
      </c>
      <c r="W696">
        <v>2.2738206000000001</v>
      </c>
      <c r="X696">
        <v>5.1280545999999996</v>
      </c>
      <c r="Y696">
        <v>3.4057229000000002</v>
      </c>
      <c r="Z696">
        <v>3.7380357000000002</v>
      </c>
      <c r="AA696">
        <v>1.3286024000000001</v>
      </c>
      <c r="AB696">
        <v>4.0239200000000003E-2</v>
      </c>
      <c r="AC696">
        <v>1.0335000000000001</v>
      </c>
      <c r="AD696">
        <v>0.98450000000000004</v>
      </c>
      <c r="AE696">
        <v>0.94679999999999997</v>
      </c>
      <c r="AF696">
        <v>1.0375000000000001</v>
      </c>
      <c r="AG696">
        <v>1.0572999999999999</v>
      </c>
      <c r="AH696">
        <v>0.86009999999999998</v>
      </c>
      <c r="AI696">
        <v>1.0259</v>
      </c>
      <c r="AJ696">
        <v>1.228</v>
      </c>
      <c r="AK696" t="str">
        <f>VLOOKUP(D696,Ref!$C$2:$D$56,2,FALSE)&amp;"_"&amp;E696&amp;RIGHT(B696,4)</f>
        <v>NE_Hall0004</v>
      </c>
    </row>
    <row r="697" spans="1:37" x14ac:dyDescent="0.25">
      <c r="A697" t="s">
        <v>217</v>
      </c>
      <c r="B697">
        <v>311090022</v>
      </c>
      <c r="C697" t="s">
        <v>37</v>
      </c>
      <c r="D697" t="s">
        <v>143</v>
      </c>
      <c r="E697" t="s">
        <v>145</v>
      </c>
      <c r="F697">
        <v>40.81259</v>
      </c>
      <c r="G697">
        <v>-96.683019999999999</v>
      </c>
      <c r="H697">
        <v>110201</v>
      </c>
      <c r="I697">
        <v>18.3</v>
      </c>
      <c r="J697">
        <v>18.3</v>
      </c>
      <c r="K697">
        <v>0.5</v>
      </c>
      <c r="L697">
        <v>1.4638716000000001</v>
      </c>
      <c r="M697">
        <v>0.54507240000000001</v>
      </c>
      <c r="N697">
        <v>2.2079265000000001</v>
      </c>
      <c r="O697">
        <v>4.7839717999999998</v>
      </c>
      <c r="P697">
        <v>4.5887412999999997</v>
      </c>
      <c r="Q697">
        <v>2.3845508</v>
      </c>
      <c r="R697">
        <v>1.7470611</v>
      </c>
      <c r="S697">
        <v>0.16769310000000001</v>
      </c>
      <c r="T697">
        <v>0.5</v>
      </c>
      <c r="U697">
        <v>1.7278376</v>
      </c>
      <c r="V697">
        <v>0.59728570000000003</v>
      </c>
      <c r="W697">
        <v>1.9870409</v>
      </c>
      <c r="X697">
        <v>5.4731335999999997</v>
      </c>
      <c r="Y697">
        <v>4.9523602000000002</v>
      </c>
      <c r="Z697">
        <v>1.1566592</v>
      </c>
      <c r="AA697">
        <v>1.7665542000000001</v>
      </c>
      <c r="AB697">
        <v>0.15354960000000001</v>
      </c>
      <c r="AC697">
        <v>1.1802999999999999</v>
      </c>
      <c r="AD697">
        <v>1.0958000000000001</v>
      </c>
      <c r="AE697">
        <v>0.9</v>
      </c>
      <c r="AF697">
        <v>1.1440999999999999</v>
      </c>
      <c r="AG697">
        <v>1.0791999999999999</v>
      </c>
      <c r="AH697">
        <v>0.48509999999999998</v>
      </c>
      <c r="AI697">
        <v>1.0112000000000001</v>
      </c>
      <c r="AJ697">
        <v>0.91569999999999996</v>
      </c>
      <c r="AK697" t="str">
        <f>VLOOKUP(D697,Ref!$C$2:$D$56,2,FALSE)&amp;"_"&amp;E697&amp;RIGHT(B697,4)</f>
        <v>NE_Lancaster0022</v>
      </c>
    </row>
    <row r="698" spans="1:37" x14ac:dyDescent="0.25">
      <c r="A698" t="s">
        <v>217</v>
      </c>
      <c r="B698">
        <v>311530007</v>
      </c>
      <c r="C698" t="s">
        <v>37</v>
      </c>
      <c r="D698" t="s">
        <v>143</v>
      </c>
      <c r="E698" t="s">
        <v>146</v>
      </c>
      <c r="F698">
        <v>41.133293999999999</v>
      </c>
      <c r="G698">
        <v>-95.956102999999999</v>
      </c>
      <c r="H698">
        <v>113206</v>
      </c>
      <c r="I698">
        <v>22.5</v>
      </c>
      <c r="J698">
        <v>22.4</v>
      </c>
      <c r="K698">
        <v>0.5</v>
      </c>
      <c r="L698">
        <v>2.0357683</v>
      </c>
      <c r="M698">
        <v>0.68145730000000004</v>
      </c>
      <c r="N698">
        <v>2.0898303999999999</v>
      </c>
      <c r="O698">
        <v>9.0519675999999993</v>
      </c>
      <c r="P698">
        <v>4.4653353999999998</v>
      </c>
      <c r="Q698">
        <v>1.9571078</v>
      </c>
      <c r="R698">
        <v>1.5741263999999999</v>
      </c>
      <c r="S698">
        <v>0.18885150000000001</v>
      </c>
      <c r="T698">
        <v>0.5</v>
      </c>
      <c r="U698">
        <v>2.0611928000000002</v>
      </c>
      <c r="V698">
        <v>0.65673559999999997</v>
      </c>
      <c r="W698">
        <v>1.8896073</v>
      </c>
      <c r="X698">
        <v>9.6383981999999992</v>
      </c>
      <c r="Y698">
        <v>4.8708223999999998</v>
      </c>
      <c r="Z698">
        <v>0.95720260000000001</v>
      </c>
      <c r="AA698">
        <v>1.6372521</v>
      </c>
      <c r="AB698">
        <v>0.2494191</v>
      </c>
      <c r="AC698">
        <v>1.0125</v>
      </c>
      <c r="AD698">
        <v>0.9637</v>
      </c>
      <c r="AE698">
        <v>0.9042</v>
      </c>
      <c r="AF698">
        <v>1.0648</v>
      </c>
      <c r="AG698">
        <v>1.0908</v>
      </c>
      <c r="AH698">
        <v>0.48909999999999998</v>
      </c>
      <c r="AI698">
        <v>1.0401</v>
      </c>
      <c r="AJ698">
        <v>1.3207</v>
      </c>
      <c r="AK698" t="str">
        <f>VLOOKUP(D698,Ref!$C$2:$D$56,2,FALSE)&amp;"_"&amp;E698&amp;RIGHT(B698,4)</f>
        <v>NE_Sarpy0007</v>
      </c>
    </row>
    <row r="699" spans="1:37" x14ac:dyDescent="0.25">
      <c r="A699" t="s">
        <v>217</v>
      </c>
      <c r="B699">
        <v>311570003</v>
      </c>
      <c r="C699" t="s">
        <v>37</v>
      </c>
      <c r="D699" t="s">
        <v>143</v>
      </c>
      <c r="E699" t="s">
        <v>147</v>
      </c>
      <c r="F699">
        <v>41.865000000000002</v>
      </c>
      <c r="G699">
        <v>-103.664444</v>
      </c>
      <c r="H699">
        <v>121153</v>
      </c>
      <c r="I699">
        <v>18.600000000000001</v>
      </c>
      <c r="J699">
        <v>18.5</v>
      </c>
      <c r="K699">
        <v>0.5</v>
      </c>
      <c r="L699">
        <v>1.5848005999999999</v>
      </c>
      <c r="M699">
        <v>0.51042620000000005</v>
      </c>
      <c r="N699">
        <v>0.77650079999999999</v>
      </c>
      <c r="O699">
        <v>12.359841299999999</v>
      </c>
      <c r="P699">
        <v>1.6814697000000001</v>
      </c>
      <c r="Q699">
        <v>0.57461079999999998</v>
      </c>
      <c r="R699">
        <v>0.60848809999999998</v>
      </c>
      <c r="S699">
        <v>7.0528800000000003E-2</v>
      </c>
      <c r="T699">
        <v>0.5</v>
      </c>
      <c r="U699">
        <v>1.5823062999999999</v>
      </c>
      <c r="V699">
        <v>0.51034310000000005</v>
      </c>
      <c r="W699">
        <v>0.75170789999999998</v>
      </c>
      <c r="X699">
        <v>12.333086</v>
      </c>
      <c r="Y699">
        <v>1.649483</v>
      </c>
      <c r="Z699">
        <v>0.52910159999999995</v>
      </c>
      <c r="AA699">
        <v>0.59308640000000001</v>
      </c>
      <c r="AB699">
        <v>7.0528800000000003E-2</v>
      </c>
      <c r="AC699">
        <v>0.99839999999999995</v>
      </c>
      <c r="AD699">
        <v>0.99980000000000002</v>
      </c>
      <c r="AE699">
        <v>0.96809999999999996</v>
      </c>
      <c r="AF699">
        <v>0.99780000000000002</v>
      </c>
      <c r="AG699">
        <v>0.98099999999999998</v>
      </c>
      <c r="AH699">
        <v>0.92079999999999995</v>
      </c>
      <c r="AI699">
        <v>0.97470000000000001</v>
      </c>
      <c r="AJ699">
        <v>1</v>
      </c>
      <c r="AK699" t="str">
        <f>VLOOKUP(D699,Ref!$C$2:$D$56,2,FALSE)&amp;"_"&amp;E699&amp;RIGHT(B699,4)</f>
        <v>NE_Scotts Bluff0003</v>
      </c>
    </row>
    <row r="700" spans="1:37" x14ac:dyDescent="0.25">
      <c r="A700" t="s">
        <v>217</v>
      </c>
      <c r="B700">
        <v>311770002</v>
      </c>
      <c r="C700" t="s">
        <v>37</v>
      </c>
      <c r="D700" t="s">
        <v>143</v>
      </c>
      <c r="E700" t="s">
        <v>49</v>
      </c>
      <c r="F700">
        <v>41.551211000000002</v>
      </c>
      <c r="G700">
        <v>-96.146174999999999</v>
      </c>
      <c r="H700">
        <v>117204</v>
      </c>
      <c r="I700">
        <v>20</v>
      </c>
      <c r="J700">
        <v>19.899999999999999</v>
      </c>
      <c r="K700">
        <v>0.5</v>
      </c>
      <c r="L700">
        <v>1.1359155000000001</v>
      </c>
      <c r="M700">
        <v>0.55719580000000002</v>
      </c>
      <c r="N700">
        <v>2.908401</v>
      </c>
      <c r="O700">
        <v>3.8165597999999998</v>
      </c>
      <c r="P700">
        <v>3.2571270000000001</v>
      </c>
      <c r="Q700">
        <v>6.1317257999999999</v>
      </c>
      <c r="R700">
        <v>1.6209502</v>
      </c>
      <c r="S700">
        <v>0.13879340000000001</v>
      </c>
      <c r="T700">
        <v>0.5</v>
      </c>
      <c r="U700">
        <v>1.1353753</v>
      </c>
      <c r="V700">
        <v>0.55712629999999996</v>
      </c>
      <c r="W700">
        <v>2.8773675000000001</v>
      </c>
      <c r="X700">
        <v>3.8143115000000001</v>
      </c>
      <c r="Y700">
        <v>3.2437241000000001</v>
      </c>
      <c r="Z700">
        <v>6.0412454999999996</v>
      </c>
      <c r="AA700">
        <v>1.6035324</v>
      </c>
      <c r="AB700">
        <v>0.13879340000000001</v>
      </c>
      <c r="AC700">
        <v>0.99950000000000006</v>
      </c>
      <c r="AD700">
        <v>0.99990000000000001</v>
      </c>
      <c r="AE700">
        <v>0.98929999999999996</v>
      </c>
      <c r="AF700">
        <v>0.99939999999999996</v>
      </c>
      <c r="AG700">
        <v>0.99590000000000001</v>
      </c>
      <c r="AH700">
        <v>0.98519999999999996</v>
      </c>
      <c r="AI700">
        <v>0.98929999999999996</v>
      </c>
      <c r="AJ700">
        <v>1</v>
      </c>
      <c r="AK700" t="str">
        <f>VLOOKUP(D700,Ref!$C$2:$D$56,2,FALSE)&amp;"_"&amp;E700&amp;RIGHT(B700,4)</f>
        <v>NE_Washington0002</v>
      </c>
    </row>
    <row r="701" spans="1:37" x14ac:dyDescent="0.25">
      <c r="A701" t="s">
        <v>217</v>
      </c>
      <c r="B701">
        <v>320030561</v>
      </c>
      <c r="C701" t="s">
        <v>37</v>
      </c>
      <c r="D701" t="s">
        <v>66</v>
      </c>
      <c r="E701" t="s">
        <v>148</v>
      </c>
      <c r="F701">
        <v>36.163994000000002</v>
      </c>
      <c r="G701">
        <v>-115.11393</v>
      </c>
      <c r="H701">
        <v>81064</v>
      </c>
      <c r="I701">
        <v>21.4</v>
      </c>
      <c r="J701">
        <v>21.4</v>
      </c>
      <c r="K701">
        <v>0.5</v>
      </c>
      <c r="L701">
        <v>2.3355472000000002</v>
      </c>
      <c r="M701">
        <v>3.4639926000000001</v>
      </c>
      <c r="N701">
        <v>0.31919449999999999</v>
      </c>
      <c r="O701">
        <v>12.3385763</v>
      </c>
      <c r="P701">
        <v>1.1459025</v>
      </c>
      <c r="Q701">
        <v>0.2202382</v>
      </c>
      <c r="R701">
        <v>0.57832709999999998</v>
      </c>
      <c r="S701">
        <v>0.55377540000000003</v>
      </c>
      <c r="T701">
        <v>0.5</v>
      </c>
      <c r="U701">
        <v>1.7685617</v>
      </c>
      <c r="V701">
        <v>3.3922471999999999</v>
      </c>
      <c r="W701">
        <v>0.3169805</v>
      </c>
      <c r="X701">
        <v>12.9062529</v>
      </c>
      <c r="Y701">
        <v>1.1019713</v>
      </c>
      <c r="Z701">
        <v>0.26604250000000002</v>
      </c>
      <c r="AA701">
        <v>0.55856360000000005</v>
      </c>
      <c r="AB701">
        <v>0.63381480000000001</v>
      </c>
      <c r="AC701">
        <v>0.75719999999999998</v>
      </c>
      <c r="AD701">
        <v>0.97929999999999995</v>
      </c>
      <c r="AE701">
        <v>0.99309999999999998</v>
      </c>
      <c r="AF701">
        <v>1.046</v>
      </c>
      <c r="AG701">
        <v>0.9617</v>
      </c>
      <c r="AH701">
        <v>1.208</v>
      </c>
      <c r="AI701">
        <v>0.96579999999999999</v>
      </c>
      <c r="AJ701">
        <v>1.1445000000000001</v>
      </c>
      <c r="AK701" t="str">
        <f>VLOOKUP(D701,Ref!$C$2:$D$56,2,FALSE)&amp;"_"&amp;E701&amp;RIGHT(B701,4)</f>
        <v>NV_Clark0561</v>
      </c>
    </row>
    <row r="702" spans="1:37" x14ac:dyDescent="0.25">
      <c r="A702" t="s">
        <v>217</v>
      </c>
      <c r="B702">
        <v>320031019</v>
      </c>
      <c r="C702" t="s">
        <v>37</v>
      </c>
      <c r="D702" t="s">
        <v>66</v>
      </c>
      <c r="E702" t="s">
        <v>148</v>
      </c>
      <c r="F702">
        <v>35.785634000000002</v>
      </c>
      <c r="G702">
        <v>-115.35706</v>
      </c>
      <c r="H702">
        <v>77062</v>
      </c>
      <c r="I702">
        <v>10.9</v>
      </c>
      <c r="J702">
        <v>10.9</v>
      </c>
      <c r="K702">
        <v>0.5</v>
      </c>
      <c r="L702">
        <v>2.2942100000000001</v>
      </c>
      <c r="M702">
        <v>0.9971257</v>
      </c>
      <c r="N702">
        <v>0.43021890000000002</v>
      </c>
      <c r="O702">
        <v>4.7754954999999999</v>
      </c>
      <c r="P702">
        <v>1.3593526</v>
      </c>
      <c r="Q702">
        <v>2.93098E-2</v>
      </c>
      <c r="R702">
        <v>0.41345589999999999</v>
      </c>
      <c r="S702">
        <v>0.16749910000000001</v>
      </c>
      <c r="T702">
        <v>0.5</v>
      </c>
      <c r="U702">
        <v>2.2938537999999999</v>
      </c>
      <c r="V702">
        <v>0.99492380000000002</v>
      </c>
      <c r="W702">
        <v>0.42886410000000003</v>
      </c>
      <c r="X702">
        <v>4.7714581000000003</v>
      </c>
      <c r="Y702">
        <v>1.354501</v>
      </c>
      <c r="Z702">
        <v>2.89844E-2</v>
      </c>
      <c r="AA702">
        <v>0.41235179999999999</v>
      </c>
      <c r="AB702">
        <v>0.16749910000000001</v>
      </c>
      <c r="AC702">
        <v>0.99980000000000002</v>
      </c>
      <c r="AD702">
        <v>0.99780000000000002</v>
      </c>
      <c r="AE702">
        <v>0.99690000000000001</v>
      </c>
      <c r="AF702">
        <v>0.99919999999999998</v>
      </c>
      <c r="AG702">
        <v>0.99639999999999995</v>
      </c>
      <c r="AH702">
        <v>0.9889</v>
      </c>
      <c r="AI702">
        <v>0.99729999999999996</v>
      </c>
      <c r="AJ702">
        <v>1</v>
      </c>
      <c r="AK702" t="str">
        <f>VLOOKUP(D702,Ref!$C$2:$D$56,2,FALSE)&amp;"_"&amp;E702&amp;RIGHT(B702,4)</f>
        <v>NV_Clark1019</v>
      </c>
    </row>
    <row r="703" spans="1:37" x14ac:dyDescent="0.25">
      <c r="A703" t="s">
        <v>217</v>
      </c>
      <c r="B703">
        <v>320032002</v>
      </c>
      <c r="C703" t="s">
        <v>37</v>
      </c>
      <c r="D703" t="s">
        <v>66</v>
      </c>
      <c r="E703" t="s">
        <v>148</v>
      </c>
      <c r="F703">
        <v>36.191110999999999</v>
      </c>
      <c r="G703">
        <v>-115.12222199999999</v>
      </c>
      <c r="H703">
        <v>81064</v>
      </c>
      <c r="I703">
        <v>19.2</v>
      </c>
      <c r="J703">
        <v>19.2</v>
      </c>
      <c r="K703">
        <v>0.5</v>
      </c>
      <c r="L703">
        <v>2.4796705000000001</v>
      </c>
      <c r="M703">
        <v>1.4088799999999999</v>
      </c>
      <c r="N703">
        <v>0.50878909999999999</v>
      </c>
      <c r="O703">
        <v>10.5801067</v>
      </c>
      <c r="P703">
        <v>2.2213714000000002</v>
      </c>
      <c r="Q703">
        <v>7.0895899999999998E-2</v>
      </c>
      <c r="R703">
        <v>0.87716729999999998</v>
      </c>
      <c r="S703">
        <v>0.58645290000000005</v>
      </c>
      <c r="T703">
        <v>0.5</v>
      </c>
      <c r="U703">
        <v>2.4794225999999999</v>
      </c>
      <c r="V703">
        <v>1.4084243000000001</v>
      </c>
      <c r="W703">
        <v>0.50718940000000001</v>
      </c>
      <c r="X703">
        <v>10.577734</v>
      </c>
      <c r="Y703">
        <v>2.2121696000000002</v>
      </c>
      <c r="Z703">
        <v>7.0839200000000005E-2</v>
      </c>
      <c r="AA703">
        <v>0.87344940000000004</v>
      </c>
      <c r="AB703">
        <v>0.58645290000000005</v>
      </c>
      <c r="AC703">
        <v>0.99990000000000001</v>
      </c>
      <c r="AD703">
        <v>0.99970000000000003</v>
      </c>
      <c r="AE703">
        <v>0.99690000000000001</v>
      </c>
      <c r="AF703">
        <v>0.99980000000000002</v>
      </c>
      <c r="AG703">
        <v>0.99590000000000001</v>
      </c>
      <c r="AH703">
        <v>0.99919999999999998</v>
      </c>
      <c r="AI703">
        <v>0.99580000000000002</v>
      </c>
      <c r="AJ703">
        <v>1</v>
      </c>
      <c r="AK703" t="str">
        <f>VLOOKUP(D703,Ref!$C$2:$D$56,2,FALSE)&amp;"_"&amp;E703&amp;RIGHT(B703,4)</f>
        <v>NV_Clark2002</v>
      </c>
    </row>
    <row r="704" spans="1:37" x14ac:dyDescent="0.25">
      <c r="A704" t="s">
        <v>217</v>
      </c>
      <c r="B704">
        <v>320310016</v>
      </c>
      <c r="C704" t="s">
        <v>37</v>
      </c>
      <c r="D704" t="s">
        <v>66</v>
      </c>
      <c r="E704" t="s">
        <v>149</v>
      </c>
      <c r="F704">
        <v>39.525083000000002</v>
      </c>
      <c r="G704">
        <v>-119.807717</v>
      </c>
      <c r="H704">
        <v>118038</v>
      </c>
      <c r="I704">
        <v>37.200000000000003</v>
      </c>
      <c r="J704">
        <v>37.200000000000003</v>
      </c>
      <c r="K704">
        <v>0.5</v>
      </c>
      <c r="L704">
        <v>1.9055381</v>
      </c>
      <c r="M704">
        <v>2.8920952999999998</v>
      </c>
      <c r="N704">
        <v>1.4580953000000001</v>
      </c>
      <c r="O704">
        <v>24.583931</v>
      </c>
      <c r="P704">
        <v>1.2542386000000001</v>
      </c>
      <c r="Q704">
        <v>3.4437904000000001</v>
      </c>
      <c r="R704">
        <v>0.99430280000000004</v>
      </c>
      <c r="S704">
        <v>0.21245359999999999</v>
      </c>
      <c r="T704">
        <v>0.5</v>
      </c>
      <c r="U704">
        <v>1.9053475</v>
      </c>
      <c r="V704">
        <v>2.8916398999999999</v>
      </c>
      <c r="W704">
        <v>1.4564793</v>
      </c>
      <c r="X704">
        <v>24.581470499999998</v>
      </c>
      <c r="Y704">
        <v>1.2538526999999999</v>
      </c>
      <c r="Z704">
        <v>3.4386933000000002</v>
      </c>
      <c r="AA704">
        <v>0.99327529999999997</v>
      </c>
      <c r="AB704">
        <v>0.21245359999999999</v>
      </c>
      <c r="AC704">
        <v>0.99990000000000001</v>
      </c>
      <c r="AD704">
        <v>0.99980000000000002</v>
      </c>
      <c r="AE704">
        <v>0.99890000000000001</v>
      </c>
      <c r="AF704">
        <v>0.99990000000000001</v>
      </c>
      <c r="AG704">
        <v>0.99970000000000003</v>
      </c>
      <c r="AH704">
        <v>0.99850000000000005</v>
      </c>
      <c r="AI704">
        <v>0.999</v>
      </c>
      <c r="AJ704">
        <v>1</v>
      </c>
      <c r="AK704" t="str">
        <f>VLOOKUP(D704,Ref!$C$2:$D$56,2,FALSE)&amp;"_"&amp;E704&amp;RIGHT(B704,4)</f>
        <v>NV_Washoe0016</v>
      </c>
    </row>
    <row r="705" spans="1:37" x14ac:dyDescent="0.25">
      <c r="A705" t="s">
        <v>217</v>
      </c>
      <c r="B705">
        <v>350010023</v>
      </c>
      <c r="C705" t="s">
        <v>37</v>
      </c>
      <c r="D705" t="s">
        <v>150</v>
      </c>
      <c r="E705" t="s">
        <v>151</v>
      </c>
      <c r="F705">
        <v>35.134300000000003</v>
      </c>
      <c r="G705">
        <v>-106.5852</v>
      </c>
      <c r="H705">
        <v>61126</v>
      </c>
      <c r="I705">
        <v>15.4</v>
      </c>
      <c r="J705">
        <v>15.3</v>
      </c>
      <c r="K705">
        <v>0.5</v>
      </c>
      <c r="L705">
        <v>0.86182559999999997</v>
      </c>
      <c r="M705">
        <v>2.0834807999999998</v>
      </c>
      <c r="N705">
        <v>0.56639530000000005</v>
      </c>
      <c r="O705">
        <v>9.3726520999999998</v>
      </c>
      <c r="P705">
        <v>0.88998429999999995</v>
      </c>
      <c r="Q705">
        <v>0.8405994</v>
      </c>
      <c r="R705">
        <v>0.31444810000000001</v>
      </c>
      <c r="S705">
        <v>2.6171099999999999E-2</v>
      </c>
      <c r="T705">
        <v>0.5</v>
      </c>
      <c r="U705">
        <v>0.81428270000000003</v>
      </c>
      <c r="V705">
        <v>1.993946</v>
      </c>
      <c r="W705">
        <v>0.53064719999999999</v>
      </c>
      <c r="X705">
        <v>9.5576839000000007</v>
      </c>
      <c r="Y705">
        <v>0.88497360000000003</v>
      </c>
      <c r="Z705">
        <v>0.72780999999999996</v>
      </c>
      <c r="AA705">
        <v>0.3020409</v>
      </c>
      <c r="AB705">
        <v>2.3772600000000001E-2</v>
      </c>
      <c r="AC705">
        <v>0.94479999999999997</v>
      </c>
      <c r="AD705">
        <v>0.95699999999999996</v>
      </c>
      <c r="AE705">
        <v>0.93689999999999996</v>
      </c>
      <c r="AF705">
        <v>1.0197000000000001</v>
      </c>
      <c r="AG705">
        <v>0.99439999999999995</v>
      </c>
      <c r="AH705">
        <v>0.86580000000000001</v>
      </c>
      <c r="AI705">
        <v>0.96050000000000002</v>
      </c>
      <c r="AJ705">
        <v>0.90839999999999999</v>
      </c>
      <c r="AK705" t="str">
        <f>VLOOKUP(D705,Ref!$C$2:$D$56,2,FALSE)&amp;"_"&amp;E705&amp;RIGHT(B705,4)</f>
        <v>NM_Bernalillo0023</v>
      </c>
    </row>
    <row r="706" spans="1:37" x14ac:dyDescent="0.25">
      <c r="A706" t="s">
        <v>217</v>
      </c>
      <c r="B706">
        <v>350010024</v>
      </c>
      <c r="C706" t="s">
        <v>37</v>
      </c>
      <c r="D706" t="s">
        <v>150</v>
      </c>
      <c r="E706" t="s">
        <v>151</v>
      </c>
      <c r="F706">
        <v>35.063099999999999</v>
      </c>
      <c r="G706">
        <v>-106.578785</v>
      </c>
      <c r="H706">
        <v>61126</v>
      </c>
      <c r="I706">
        <v>15.9</v>
      </c>
      <c r="J706">
        <v>15.8</v>
      </c>
      <c r="K706">
        <v>0.5</v>
      </c>
      <c r="L706">
        <v>1.4022102000000001</v>
      </c>
      <c r="M706">
        <v>1.7270373000000001</v>
      </c>
      <c r="N706">
        <v>0.61081770000000002</v>
      </c>
      <c r="O706">
        <v>9.4457234999999997</v>
      </c>
      <c r="P706">
        <v>1.2017770999999999</v>
      </c>
      <c r="Q706">
        <v>0.60338210000000003</v>
      </c>
      <c r="R706">
        <v>0.44368259999999998</v>
      </c>
      <c r="S706">
        <v>3.2036299999999997E-2</v>
      </c>
      <c r="T706">
        <v>0.5</v>
      </c>
      <c r="U706">
        <v>1.4014397000000001</v>
      </c>
      <c r="V706">
        <v>1.7268087999999999</v>
      </c>
      <c r="W706">
        <v>0.59061940000000002</v>
      </c>
      <c r="X706">
        <v>9.4410009000000006</v>
      </c>
      <c r="Y706">
        <v>1.1935096000000001</v>
      </c>
      <c r="Z706">
        <v>0.54413</v>
      </c>
      <c r="AA706">
        <v>0.43384640000000002</v>
      </c>
      <c r="AB706">
        <v>3.2036299999999997E-2</v>
      </c>
      <c r="AC706">
        <v>0.99950000000000006</v>
      </c>
      <c r="AD706">
        <v>0.99990000000000001</v>
      </c>
      <c r="AE706">
        <v>0.96689999999999998</v>
      </c>
      <c r="AF706">
        <v>0.99950000000000006</v>
      </c>
      <c r="AG706">
        <v>0.99309999999999998</v>
      </c>
      <c r="AH706">
        <v>0.90180000000000005</v>
      </c>
      <c r="AI706">
        <v>0.9778</v>
      </c>
      <c r="AJ706">
        <v>1</v>
      </c>
      <c r="AK706" t="str">
        <f>VLOOKUP(D706,Ref!$C$2:$D$56,2,FALSE)&amp;"_"&amp;E706&amp;RIGHT(B706,4)</f>
        <v>NM_Bernalillo0024</v>
      </c>
    </row>
    <row r="707" spans="1:37" x14ac:dyDescent="0.25">
      <c r="A707" t="s">
        <v>217</v>
      </c>
      <c r="B707">
        <v>350050005</v>
      </c>
      <c r="C707" t="s">
        <v>37</v>
      </c>
      <c r="D707" t="s">
        <v>150</v>
      </c>
      <c r="E707" t="s">
        <v>152</v>
      </c>
      <c r="F707">
        <v>33.396943999999998</v>
      </c>
      <c r="G707">
        <v>-104.523611</v>
      </c>
      <c r="H707">
        <v>44140</v>
      </c>
      <c r="I707">
        <v>15.9</v>
      </c>
      <c r="J707">
        <v>15.5</v>
      </c>
      <c r="K707">
        <v>0.5</v>
      </c>
      <c r="L707">
        <v>2.8058233000000001</v>
      </c>
      <c r="M707">
        <v>0.29234250000000001</v>
      </c>
      <c r="N707">
        <v>1.5874618</v>
      </c>
      <c r="O707">
        <v>4.7397079</v>
      </c>
      <c r="P707">
        <v>3.5095456</v>
      </c>
      <c r="Q707">
        <v>1.3489469000000001</v>
      </c>
      <c r="R707">
        <v>1.1796123999999999</v>
      </c>
      <c r="S707">
        <v>3.2261999999999998E-3</v>
      </c>
      <c r="T707">
        <v>0.5</v>
      </c>
      <c r="U707">
        <v>2.2805480999999999</v>
      </c>
      <c r="V707">
        <v>0.3439699</v>
      </c>
      <c r="W707">
        <v>1.4029516</v>
      </c>
      <c r="X707">
        <v>5.9654268999999998</v>
      </c>
      <c r="Y707">
        <v>2.7542040000000001</v>
      </c>
      <c r="Z707">
        <v>1.4423505000000001</v>
      </c>
      <c r="AA707">
        <v>0.88005089999999997</v>
      </c>
      <c r="AB707">
        <v>3.2697E-3</v>
      </c>
      <c r="AC707">
        <v>0.81279999999999997</v>
      </c>
      <c r="AD707">
        <v>1.1766000000000001</v>
      </c>
      <c r="AE707">
        <v>0.88380000000000003</v>
      </c>
      <c r="AF707">
        <v>1.2585999999999999</v>
      </c>
      <c r="AG707">
        <v>0.78480000000000005</v>
      </c>
      <c r="AH707">
        <v>1.0691999999999999</v>
      </c>
      <c r="AI707">
        <v>0.74609999999999999</v>
      </c>
      <c r="AJ707">
        <v>1.0135000000000001</v>
      </c>
      <c r="AK707" t="str">
        <f>VLOOKUP(D707,Ref!$C$2:$D$56,2,FALSE)&amp;"_"&amp;E707&amp;RIGHT(B707,4)</f>
        <v>NM_Chaves0005</v>
      </c>
    </row>
    <row r="708" spans="1:37" x14ac:dyDescent="0.25">
      <c r="A708" t="s">
        <v>217</v>
      </c>
      <c r="B708">
        <v>350130017</v>
      </c>
      <c r="C708" t="s">
        <v>37</v>
      </c>
      <c r="D708" t="s">
        <v>150</v>
      </c>
      <c r="E708" t="s">
        <v>153</v>
      </c>
      <c r="F708">
        <v>31.795832999999998</v>
      </c>
      <c r="G708">
        <v>-106.5575</v>
      </c>
      <c r="H708">
        <v>31123</v>
      </c>
      <c r="I708">
        <v>34.5</v>
      </c>
      <c r="J708">
        <v>34.4</v>
      </c>
      <c r="K708">
        <v>0.5</v>
      </c>
      <c r="L708">
        <v>5.3252348999999999</v>
      </c>
      <c r="M708">
        <v>2.5482211000000001</v>
      </c>
      <c r="N708">
        <v>0.62495730000000005</v>
      </c>
      <c r="O708">
        <v>22.803896000000002</v>
      </c>
      <c r="P708">
        <v>1.3769089000000001</v>
      </c>
      <c r="Q708">
        <v>0.4272687</v>
      </c>
      <c r="R708">
        <v>0.45902480000000001</v>
      </c>
      <c r="S708">
        <v>0.43448789999999998</v>
      </c>
      <c r="T708">
        <v>0.5</v>
      </c>
      <c r="U708">
        <v>5.3218842000000004</v>
      </c>
      <c r="V708">
        <v>2.5479661999999998</v>
      </c>
      <c r="W708">
        <v>0.61932739999999997</v>
      </c>
      <c r="X708">
        <v>22.7777405</v>
      </c>
      <c r="Y708">
        <v>1.3676419</v>
      </c>
      <c r="Z708">
        <v>0.41949950000000003</v>
      </c>
      <c r="AA708">
        <v>0.45623780000000003</v>
      </c>
      <c r="AB708">
        <v>0.43448789999999998</v>
      </c>
      <c r="AC708">
        <v>0.99939999999999996</v>
      </c>
      <c r="AD708">
        <v>0.99990000000000001</v>
      </c>
      <c r="AE708">
        <v>0.99099999999999999</v>
      </c>
      <c r="AF708">
        <v>0.99890000000000001</v>
      </c>
      <c r="AG708">
        <v>0.99329999999999996</v>
      </c>
      <c r="AH708">
        <v>0.98180000000000001</v>
      </c>
      <c r="AI708">
        <v>0.99390000000000001</v>
      </c>
      <c r="AJ708">
        <v>1</v>
      </c>
      <c r="AK708" t="str">
        <f>VLOOKUP(D708,Ref!$C$2:$D$56,2,FALSE)&amp;"_"&amp;E708&amp;RIGHT(B708,4)</f>
        <v>NM_Doña Ana0017</v>
      </c>
    </row>
    <row r="709" spans="1:37" x14ac:dyDescent="0.25">
      <c r="A709" t="s">
        <v>217</v>
      </c>
      <c r="B709">
        <v>350130025</v>
      </c>
      <c r="C709" t="s">
        <v>37</v>
      </c>
      <c r="D709" t="s">
        <v>150</v>
      </c>
      <c r="E709" t="s">
        <v>153</v>
      </c>
      <c r="F709">
        <v>32.321944000000002</v>
      </c>
      <c r="G709">
        <v>-106.76777800000001</v>
      </c>
      <c r="H709">
        <v>36122</v>
      </c>
      <c r="I709">
        <v>12.8</v>
      </c>
      <c r="J709">
        <v>12.7</v>
      </c>
      <c r="K709">
        <v>0.5</v>
      </c>
      <c r="L709">
        <v>3.5394185</v>
      </c>
      <c r="M709">
        <v>1.3348614999999999</v>
      </c>
      <c r="N709">
        <v>0.63341919999999996</v>
      </c>
      <c r="O709">
        <v>4.1953721000000002</v>
      </c>
      <c r="P709">
        <v>1.5799321</v>
      </c>
      <c r="Q709">
        <v>0.3284067</v>
      </c>
      <c r="R709">
        <v>0.53462739999999997</v>
      </c>
      <c r="S709">
        <v>0.16507340000000001</v>
      </c>
      <c r="T709">
        <v>0.5</v>
      </c>
      <c r="U709">
        <v>3.5382285000000002</v>
      </c>
      <c r="V709">
        <v>1.3344841999999999</v>
      </c>
      <c r="W709">
        <v>0.62787930000000003</v>
      </c>
      <c r="X709">
        <v>4.1931295000000004</v>
      </c>
      <c r="Y709">
        <v>1.5677253</v>
      </c>
      <c r="Z709">
        <v>0.32362030000000003</v>
      </c>
      <c r="AA709">
        <v>0.5306265</v>
      </c>
      <c r="AB709">
        <v>0.16507340000000001</v>
      </c>
      <c r="AC709">
        <v>0.99970000000000003</v>
      </c>
      <c r="AD709">
        <v>0.99970000000000003</v>
      </c>
      <c r="AE709">
        <v>0.99129999999999996</v>
      </c>
      <c r="AF709">
        <v>0.99950000000000006</v>
      </c>
      <c r="AG709">
        <v>0.99229999999999996</v>
      </c>
      <c r="AH709">
        <v>0.98540000000000005</v>
      </c>
      <c r="AI709">
        <v>0.99250000000000005</v>
      </c>
      <c r="AJ709">
        <v>1</v>
      </c>
      <c r="AK709" t="str">
        <f>VLOOKUP(D709,Ref!$C$2:$D$56,2,FALSE)&amp;"_"&amp;E709&amp;RIGHT(B709,4)</f>
        <v>NM_Doña Ana0025</v>
      </c>
    </row>
    <row r="710" spans="1:37" x14ac:dyDescent="0.25">
      <c r="A710" t="s">
        <v>217</v>
      </c>
      <c r="B710">
        <v>350171002</v>
      </c>
      <c r="C710" t="s">
        <v>37</v>
      </c>
      <c r="D710" t="s">
        <v>150</v>
      </c>
      <c r="E710" t="s">
        <v>154</v>
      </c>
      <c r="F710">
        <v>32.784444000000001</v>
      </c>
      <c r="G710">
        <v>-108.27166699999999</v>
      </c>
      <c r="H710">
        <v>41111</v>
      </c>
      <c r="I710">
        <v>10.3</v>
      </c>
      <c r="J710">
        <v>10.3</v>
      </c>
      <c r="K710">
        <v>0.5</v>
      </c>
      <c r="L710">
        <v>1.7852503</v>
      </c>
      <c r="M710">
        <v>0.29755569999999998</v>
      </c>
      <c r="N710">
        <v>0.49941150000000001</v>
      </c>
      <c r="O710">
        <v>5.3542608999999999</v>
      </c>
      <c r="P710">
        <v>1.3653010000000001</v>
      </c>
      <c r="Q710">
        <v>4.7729500000000001E-2</v>
      </c>
      <c r="R710">
        <v>0.48475550000000001</v>
      </c>
      <c r="S710">
        <v>1.5735800000000001E-2</v>
      </c>
      <c r="T710">
        <v>0.5</v>
      </c>
      <c r="U710">
        <v>1.6101141000000001</v>
      </c>
      <c r="V710">
        <v>0.30569689999999999</v>
      </c>
      <c r="W710">
        <v>0.52565459999999997</v>
      </c>
      <c r="X710">
        <v>5.3824700999999999</v>
      </c>
      <c r="Y710">
        <v>1.4373912</v>
      </c>
      <c r="Z710">
        <v>3.8014399999999997E-2</v>
      </c>
      <c r="AA710">
        <v>0.51068899999999995</v>
      </c>
      <c r="AB710">
        <v>1.6449800000000001E-2</v>
      </c>
      <c r="AC710">
        <v>0.90190000000000003</v>
      </c>
      <c r="AD710">
        <v>1.0274000000000001</v>
      </c>
      <c r="AE710">
        <v>1.0525</v>
      </c>
      <c r="AF710">
        <v>1.0053000000000001</v>
      </c>
      <c r="AG710">
        <v>1.0528</v>
      </c>
      <c r="AH710">
        <v>0.79649999999999999</v>
      </c>
      <c r="AI710">
        <v>1.0535000000000001</v>
      </c>
      <c r="AJ710">
        <v>1.0454000000000001</v>
      </c>
      <c r="AK710" t="str">
        <f>VLOOKUP(D710,Ref!$C$2:$D$56,2,FALSE)&amp;"_"&amp;E710&amp;RIGHT(B710,4)</f>
        <v>NM_Grant1002</v>
      </c>
    </row>
    <row r="711" spans="1:37" x14ac:dyDescent="0.25">
      <c r="A711" t="s">
        <v>217</v>
      </c>
      <c r="B711">
        <v>350431003</v>
      </c>
      <c r="C711" t="s">
        <v>37</v>
      </c>
      <c r="D711" t="s">
        <v>150</v>
      </c>
      <c r="E711" t="s">
        <v>155</v>
      </c>
      <c r="F711">
        <v>35.238056</v>
      </c>
      <c r="G711">
        <v>-106.649444</v>
      </c>
      <c r="H711">
        <v>62126</v>
      </c>
      <c r="I711">
        <v>9.6</v>
      </c>
      <c r="J711">
        <v>9.6</v>
      </c>
      <c r="K711">
        <v>0.5</v>
      </c>
      <c r="L711">
        <v>1.2609336</v>
      </c>
      <c r="M711">
        <v>0.87868889999999999</v>
      </c>
      <c r="N711">
        <v>0.44042579999999998</v>
      </c>
      <c r="O711">
        <v>4.9185895999999998</v>
      </c>
      <c r="P711">
        <v>1.0283628</v>
      </c>
      <c r="Q711">
        <v>0.2416421</v>
      </c>
      <c r="R711">
        <v>0.37773230000000002</v>
      </c>
      <c r="S711">
        <v>2.02904E-2</v>
      </c>
      <c r="T711">
        <v>0.5</v>
      </c>
      <c r="U711">
        <v>1.2603636</v>
      </c>
      <c r="V711">
        <v>0.87857149999999995</v>
      </c>
      <c r="W711">
        <v>0.43198379999999997</v>
      </c>
      <c r="X711">
        <v>4.9163503999999998</v>
      </c>
      <c r="Y711">
        <v>1.0212791000000001</v>
      </c>
      <c r="Z711">
        <v>0.22134419999999999</v>
      </c>
      <c r="AA711">
        <v>0.37296699999999999</v>
      </c>
      <c r="AB711">
        <v>2.02904E-2</v>
      </c>
      <c r="AC711">
        <v>0.99950000000000006</v>
      </c>
      <c r="AD711">
        <v>0.99990000000000001</v>
      </c>
      <c r="AE711">
        <v>0.98080000000000001</v>
      </c>
      <c r="AF711">
        <v>0.99950000000000006</v>
      </c>
      <c r="AG711">
        <v>0.99309999999999998</v>
      </c>
      <c r="AH711">
        <v>0.91600000000000004</v>
      </c>
      <c r="AI711">
        <v>0.98740000000000006</v>
      </c>
      <c r="AJ711">
        <v>1</v>
      </c>
      <c r="AK711" t="str">
        <f>VLOOKUP(D711,Ref!$C$2:$D$56,2,FALSE)&amp;"_"&amp;E711&amp;RIGHT(B711,4)</f>
        <v>NM_Sandoval1003</v>
      </c>
    </row>
    <row r="712" spans="1:37" x14ac:dyDescent="0.25">
      <c r="A712" t="s">
        <v>217</v>
      </c>
      <c r="B712">
        <v>350490020</v>
      </c>
      <c r="C712" t="s">
        <v>37</v>
      </c>
      <c r="D712" t="s">
        <v>150</v>
      </c>
      <c r="E712" t="s">
        <v>156</v>
      </c>
      <c r="F712">
        <v>35.671111000000003</v>
      </c>
      <c r="G712">
        <v>-105.953611</v>
      </c>
      <c r="H712">
        <v>66131</v>
      </c>
      <c r="I712">
        <v>8.4</v>
      </c>
      <c r="J712">
        <v>8.4</v>
      </c>
      <c r="K712">
        <v>0.5</v>
      </c>
      <c r="L712">
        <v>1.6970803000000001</v>
      </c>
      <c r="M712">
        <v>0.43776900000000002</v>
      </c>
      <c r="N712">
        <v>0.47359440000000003</v>
      </c>
      <c r="O712">
        <v>3.6309133</v>
      </c>
      <c r="P712">
        <v>1.0761851</v>
      </c>
      <c r="Q712">
        <v>0.29471069999999999</v>
      </c>
      <c r="R712">
        <v>0.36213990000000001</v>
      </c>
      <c r="S712">
        <v>5.3857000000000002E-3</v>
      </c>
      <c r="T712">
        <v>0.5</v>
      </c>
      <c r="U712">
        <v>1.6963694</v>
      </c>
      <c r="V712">
        <v>0.43770750000000003</v>
      </c>
      <c r="W712">
        <v>0.46137359999999999</v>
      </c>
      <c r="X712">
        <v>3.6286494999999999</v>
      </c>
      <c r="Y712">
        <v>1.0681963000000001</v>
      </c>
      <c r="Z712">
        <v>0.26253270000000001</v>
      </c>
      <c r="AA712">
        <v>0.3615775</v>
      </c>
      <c r="AB712">
        <v>5.3857000000000002E-3</v>
      </c>
      <c r="AC712">
        <v>0.99960000000000004</v>
      </c>
      <c r="AD712">
        <v>0.99990000000000001</v>
      </c>
      <c r="AE712">
        <v>0.97419999999999995</v>
      </c>
      <c r="AF712">
        <v>0.99939999999999996</v>
      </c>
      <c r="AG712">
        <v>0.99260000000000004</v>
      </c>
      <c r="AH712">
        <v>0.89080000000000004</v>
      </c>
      <c r="AI712">
        <v>0.99839999999999995</v>
      </c>
      <c r="AJ712">
        <v>1</v>
      </c>
      <c r="AK712" t="str">
        <f>VLOOKUP(D712,Ref!$C$2:$D$56,2,FALSE)&amp;"_"&amp;E712&amp;RIGHT(B712,4)</f>
        <v>NM_Santa Fe0020</v>
      </c>
    </row>
    <row r="713" spans="1:37" x14ac:dyDescent="0.25">
      <c r="A713" t="s">
        <v>217</v>
      </c>
      <c r="B713">
        <v>380070002</v>
      </c>
      <c r="C713" t="s">
        <v>37</v>
      </c>
      <c r="D713" t="s">
        <v>157</v>
      </c>
      <c r="E713" t="s">
        <v>158</v>
      </c>
      <c r="F713">
        <v>46.894300000000001</v>
      </c>
      <c r="G713">
        <v>-103.37853</v>
      </c>
      <c r="H713">
        <v>168158</v>
      </c>
      <c r="I713">
        <v>11.9</v>
      </c>
      <c r="J713">
        <v>11.7</v>
      </c>
      <c r="K713">
        <v>0.5</v>
      </c>
      <c r="L713">
        <v>0.74363500000000005</v>
      </c>
      <c r="M713">
        <v>0.32276959999999999</v>
      </c>
      <c r="N713">
        <v>1.5475112</v>
      </c>
      <c r="O713">
        <v>3.1397262000000001</v>
      </c>
      <c r="P713">
        <v>2.377589</v>
      </c>
      <c r="Q713">
        <v>2.3170457</v>
      </c>
      <c r="R713">
        <v>0.7949851</v>
      </c>
      <c r="S713">
        <v>0.15673799999999999</v>
      </c>
      <c r="T713">
        <v>0.5</v>
      </c>
      <c r="U713">
        <v>0.74301320000000004</v>
      </c>
      <c r="V713">
        <v>0.32227129999999998</v>
      </c>
      <c r="W713">
        <v>1.5261663999999999</v>
      </c>
      <c r="X713">
        <v>3.1363599</v>
      </c>
      <c r="Y713">
        <v>2.3571224000000002</v>
      </c>
      <c r="Z713">
        <v>2.2693880000000002</v>
      </c>
      <c r="AA713">
        <v>0.78537570000000001</v>
      </c>
      <c r="AB713">
        <v>0.15673799999999999</v>
      </c>
      <c r="AC713">
        <v>0.99919999999999998</v>
      </c>
      <c r="AD713">
        <v>0.99850000000000005</v>
      </c>
      <c r="AE713">
        <v>0.98619999999999997</v>
      </c>
      <c r="AF713">
        <v>0.99890000000000001</v>
      </c>
      <c r="AG713">
        <v>0.99139999999999995</v>
      </c>
      <c r="AH713">
        <v>0.97940000000000005</v>
      </c>
      <c r="AI713">
        <v>0.9879</v>
      </c>
      <c r="AJ713">
        <v>1</v>
      </c>
      <c r="AK713" t="str">
        <f>VLOOKUP(D713,Ref!$C$2:$D$56,2,FALSE)&amp;"_"&amp;E713&amp;RIGHT(B713,4)</f>
        <v>ND_Billings0002</v>
      </c>
    </row>
    <row r="714" spans="1:37" x14ac:dyDescent="0.25">
      <c r="A714" t="s">
        <v>217</v>
      </c>
      <c r="B714">
        <v>380150003</v>
      </c>
      <c r="C714" t="s">
        <v>37</v>
      </c>
      <c r="D714" t="s">
        <v>157</v>
      </c>
      <c r="E714" t="s">
        <v>159</v>
      </c>
      <c r="F714">
        <v>46.825425000000003</v>
      </c>
      <c r="G714">
        <v>-100.76821</v>
      </c>
      <c r="H714">
        <v>166175</v>
      </c>
      <c r="I714">
        <v>15.9</v>
      </c>
      <c r="J714">
        <v>15.9</v>
      </c>
      <c r="K714">
        <v>0.5</v>
      </c>
      <c r="L714">
        <v>0.32538070000000002</v>
      </c>
      <c r="M714">
        <v>0.37891639999999999</v>
      </c>
      <c r="N714">
        <v>1.3588943</v>
      </c>
      <c r="O714">
        <v>8.4969281999999993</v>
      </c>
      <c r="P714">
        <v>2.1345557999999998</v>
      </c>
      <c r="Q714">
        <v>1.9730197</v>
      </c>
      <c r="R714">
        <v>0.81902699999999995</v>
      </c>
      <c r="S714">
        <v>2.1665E-3</v>
      </c>
      <c r="T714">
        <v>0.5</v>
      </c>
      <c r="U714">
        <v>0.43034640000000002</v>
      </c>
      <c r="V714">
        <v>0.41340589999999999</v>
      </c>
      <c r="W714">
        <v>1.0182336999999999</v>
      </c>
      <c r="X714">
        <v>9.8851452000000002</v>
      </c>
      <c r="Y714">
        <v>1.8312477</v>
      </c>
      <c r="Z714">
        <v>1.1766367</v>
      </c>
      <c r="AA714">
        <v>0.68032170000000003</v>
      </c>
      <c r="AB714">
        <v>1.2436999999999999E-3</v>
      </c>
      <c r="AC714">
        <v>1.3226</v>
      </c>
      <c r="AD714">
        <v>1.091</v>
      </c>
      <c r="AE714">
        <v>0.74929999999999997</v>
      </c>
      <c r="AF714">
        <v>1.1634</v>
      </c>
      <c r="AG714">
        <v>0.8579</v>
      </c>
      <c r="AH714">
        <v>0.59640000000000004</v>
      </c>
      <c r="AI714">
        <v>0.8306</v>
      </c>
      <c r="AJ714">
        <v>0.57410000000000005</v>
      </c>
      <c r="AK714" t="str">
        <f>VLOOKUP(D714,Ref!$C$2:$D$56,2,FALSE)&amp;"_"&amp;E714&amp;RIGHT(B714,4)</f>
        <v>ND_Burleigh0003</v>
      </c>
    </row>
    <row r="715" spans="1:37" x14ac:dyDescent="0.25">
      <c r="A715" t="s">
        <v>217</v>
      </c>
      <c r="B715">
        <v>380171004</v>
      </c>
      <c r="C715" t="s">
        <v>37</v>
      </c>
      <c r="D715" t="s">
        <v>157</v>
      </c>
      <c r="E715" t="s">
        <v>129</v>
      </c>
      <c r="F715">
        <v>46.933754</v>
      </c>
      <c r="G715">
        <v>-96.855350000000001</v>
      </c>
      <c r="H715">
        <v>167199</v>
      </c>
      <c r="I715">
        <v>20.399999999999999</v>
      </c>
      <c r="J715">
        <v>20.399999999999999</v>
      </c>
      <c r="K715">
        <v>0.5</v>
      </c>
      <c r="L715">
        <v>2.3600819</v>
      </c>
      <c r="M715">
        <v>0.56161450000000002</v>
      </c>
      <c r="N715">
        <v>1.4473393999999999</v>
      </c>
      <c r="O715">
        <v>10.0201311</v>
      </c>
      <c r="P715">
        <v>2.6107697000000001</v>
      </c>
      <c r="Q715">
        <v>1.8225633999999999</v>
      </c>
      <c r="R715">
        <v>1.0845783</v>
      </c>
      <c r="S715">
        <v>5.95884E-2</v>
      </c>
      <c r="T715">
        <v>0.5</v>
      </c>
      <c r="U715">
        <v>2.3596949999999999</v>
      </c>
      <c r="V715">
        <v>0.56155829999999995</v>
      </c>
      <c r="W715">
        <v>1.4433122</v>
      </c>
      <c r="X715">
        <v>10.018868400000001</v>
      </c>
      <c r="Y715">
        <v>2.6044507000000001</v>
      </c>
      <c r="Z715">
        <v>1.8161563000000001</v>
      </c>
      <c r="AA715">
        <v>1.0815908000000001</v>
      </c>
      <c r="AB715">
        <v>5.95884E-2</v>
      </c>
      <c r="AC715">
        <v>0.99980000000000002</v>
      </c>
      <c r="AD715">
        <v>0.99990000000000001</v>
      </c>
      <c r="AE715">
        <v>0.99719999999999998</v>
      </c>
      <c r="AF715">
        <v>0.99990000000000001</v>
      </c>
      <c r="AG715">
        <v>0.99760000000000004</v>
      </c>
      <c r="AH715">
        <v>0.99650000000000005</v>
      </c>
      <c r="AI715">
        <v>0.99719999999999998</v>
      </c>
      <c r="AJ715">
        <v>1</v>
      </c>
      <c r="AK715" t="str">
        <f>VLOOKUP(D715,Ref!$C$2:$D$56,2,FALSE)&amp;"_"&amp;E715&amp;RIGHT(B715,4)</f>
        <v>ND_Cass1004</v>
      </c>
    </row>
    <row r="716" spans="1:37" x14ac:dyDescent="0.25">
      <c r="A716" t="s">
        <v>217</v>
      </c>
      <c r="B716">
        <v>380570004</v>
      </c>
      <c r="C716" t="s">
        <v>37</v>
      </c>
      <c r="D716" t="s">
        <v>157</v>
      </c>
      <c r="E716" t="s">
        <v>160</v>
      </c>
      <c r="F716">
        <v>47.298611000000001</v>
      </c>
      <c r="G716">
        <v>-101.766944</v>
      </c>
      <c r="H716">
        <v>171168</v>
      </c>
      <c r="I716">
        <v>14.1</v>
      </c>
      <c r="J716">
        <v>14</v>
      </c>
      <c r="K716">
        <v>0.5</v>
      </c>
      <c r="L716">
        <v>0.6598792</v>
      </c>
      <c r="M716">
        <v>0.33233600000000002</v>
      </c>
      <c r="N716">
        <v>1.5547863</v>
      </c>
      <c r="O716">
        <v>5.3966789000000004</v>
      </c>
      <c r="P716">
        <v>2.1008760999999998</v>
      </c>
      <c r="Q716">
        <v>2.7080736000000001</v>
      </c>
      <c r="R716">
        <v>0.90084560000000002</v>
      </c>
      <c r="S716">
        <v>2.0798000000000001E-3</v>
      </c>
      <c r="T716">
        <v>0.5</v>
      </c>
      <c r="U716">
        <v>0.65969999999999995</v>
      </c>
      <c r="V716">
        <v>0.33206419999999998</v>
      </c>
      <c r="W716">
        <v>1.5425161999999999</v>
      </c>
      <c r="X716">
        <v>5.3934793000000001</v>
      </c>
      <c r="Y716">
        <v>2.0915488999999998</v>
      </c>
      <c r="Z716">
        <v>2.6775026</v>
      </c>
      <c r="AA716">
        <v>0.89394549999999995</v>
      </c>
      <c r="AB716">
        <v>2.0798000000000001E-3</v>
      </c>
      <c r="AC716">
        <v>0.99970000000000003</v>
      </c>
      <c r="AD716">
        <v>0.99919999999999998</v>
      </c>
      <c r="AE716">
        <v>0.99209999999999998</v>
      </c>
      <c r="AF716">
        <v>0.99939999999999996</v>
      </c>
      <c r="AG716">
        <v>0.99560000000000004</v>
      </c>
      <c r="AH716">
        <v>0.98870000000000002</v>
      </c>
      <c r="AI716">
        <v>0.99229999999999996</v>
      </c>
      <c r="AJ716">
        <v>1</v>
      </c>
      <c r="AK716" t="str">
        <f>VLOOKUP(D716,Ref!$C$2:$D$56,2,FALSE)&amp;"_"&amp;E716&amp;RIGHT(B716,4)</f>
        <v>ND_Mercer0004</v>
      </c>
    </row>
    <row r="717" spans="1:37" x14ac:dyDescent="0.25">
      <c r="A717" t="s">
        <v>217</v>
      </c>
      <c r="B717">
        <v>400159008</v>
      </c>
      <c r="C717" t="s">
        <v>37</v>
      </c>
      <c r="D717" t="s">
        <v>161</v>
      </c>
      <c r="E717" t="s">
        <v>162</v>
      </c>
      <c r="F717">
        <v>35.111944000000001</v>
      </c>
      <c r="G717">
        <v>-98.252778000000006</v>
      </c>
      <c r="H717">
        <v>57189</v>
      </c>
      <c r="I717">
        <v>-9</v>
      </c>
      <c r="J717">
        <v>-9</v>
      </c>
      <c r="K717">
        <v>0.5</v>
      </c>
      <c r="L717">
        <v>1.3642846</v>
      </c>
      <c r="M717">
        <v>0.57046490000000005</v>
      </c>
      <c r="N717">
        <v>2.0781445999999999</v>
      </c>
      <c r="O717">
        <v>13.000951799999999</v>
      </c>
      <c r="P717">
        <v>4.9194145000000002</v>
      </c>
      <c r="Q717">
        <v>1.5046158999999999</v>
      </c>
      <c r="R717">
        <v>1.7374721</v>
      </c>
      <c r="S717">
        <v>1.35414E-2</v>
      </c>
      <c r="T717">
        <v>0.5</v>
      </c>
      <c r="U717">
        <v>1.3607825</v>
      </c>
      <c r="V717">
        <v>0.57013369999999997</v>
      </c>
      <c r="W717">
        <v>1.9898471</v>
      </c>
      <c r="X717">
        <v>12.984000200000001</v>
      </c>
      <c r="Y717">
        <v>4.8752575</v>
      </c>
      <c r="Z717">
        <v>1.2513071</v>
      </c>
      <c r="AA717">
        <v>1.6950073999999999</v>
      </c>
      <c r="AB717">
        <v>1.35414E-2</v>
      </c>
      <c r="AC717">
        <v>0.99739999999999995</v>
      </c>
      <c r="AD717">
        <v>0.99939999999999996</v>
      </c>
      <c r="AE717">
        <v>0.95750000000000002</v>
      </c>
      <c r="AF717">
        <v>0.99870000000000003</v>
      </c>
      <c r="AG717">
        <v>0.99099999999999999</v>
      </c>
      <c r="AH717">
        <v>0.83160000000000001</v>
      </c>
      <c r="AI717">
        <v>0.97560000000000002</v>
      </c>
      <c r="AJ717">
        <v>1</v>
      </c>
      <c r="AK717" t="str">
        <f>VLOOKUP(D717,Ref!$C$2:$D$56,2,FALSE)&amp;"_"&amp;E717&amp;RIGHT(B717,4)</f>
        <v>OK_Caddo9008</v>
      </c>
    </row>
    <row r="718" spans="1:37" x14ac:dyDescent="0.25">
      <c r="A718" t="s">
        <v>217</v>
      </c>
      <c r="B718">
        <v>400970186</v>
      </c>
      <c r="C718" t="s">
        <v>37</v>
      </c>
      <c r="D718" t="s">
        <v>161</v>
      </c>
      <c r="E718" t="s">
        <v>163</v>
      </c>
      <c r="F718">
        <v>36.304623999999997</v>
      </c>
      <c r="G718">
        <v>-95.310615999999996</v>
      </c>
      <c r="H718">
        <v>69211</v>
      </c>
      <c r="I718">
        <v>23.2</v>
      </c>
      <c r="J718">
        <v>23.1</v>
      </c>
      <c r="K718">
        <v>0.5</v>
      </c>
      <c r="L718">
        <v>1.1755925</v>
      </c>
      <c r="M718">
        <v>0.69282969999999999</v>
      </c>
      <c r="N718">
        <v>2.2084798999999999</v>
      </c>
      <c r="O718">
        <v>10.450390799999999</v>
      </c>
      <c r="P718">
        <v>4.8501219999999998</v>
      </c>
      <c r="Q718">
        <v>1.8457079999999999</v>
      </c>
      <c r="R718">
        <v>1.5462511999999999</v>
      </c>
      <c r="S718">
        <v>1.95169E-2</v>
      </c>
      <c r="T718">
        <v>0.5</v>
      </c>
      <c r="U718">
        <v>1.1749064</v>
      </c>
      <c r="V718">
        <v>0.69267699999999999</v>
      </c>
      <c r="W718">
        <v>2.1778064000000001</v>
      </c>
      <c r="X718">
        <v>10.4458609</v>
      </c>
      <c r="Y718">
        <v>4.8301214999999997</v>
      </c>
      <c r="Z718">
        <v>1.7646326000000001</v>
      </c>
      <c r="AA718">
        <v>1.5394144999999999</v>
      </c>
      <c r="AB718">
        <v>1.95169E-2</v>
      </c>
      <c r="AC718">
        <v>0.99939999999999996</v>
      </c>
      <c r="AD718">
        <v>0.99980000000000002</v>
      </c>
      <c r="AE718">
        <v>0.98609999999999998</v>
      </c>
      <c r="AF718">
        <v>0.99960000000000004</v>
      </c>
      <c r="AG718">
        <v>0.99590000000000001</v>
      </c>
      <c r="AH718">
        <v>0.95609999999999995</v>
      </c>
      <c r="AI718">
        <v>0.99560000000000004</v>
      </c>
      <c r="AJ718">
        <v>1</v>
      </c>
      <c r="AK718" t="str">
        <f>VLOOKUP(D718,Ref!$C$2:$D$56,2,FALSE)&amp;"_"&amp;E718&amp;RIGHT(B718,4)</f>
        <v>OK_Mayes0186</v>
      </c>
    </row>
    <row r="719" spans="1:37" x14ac:dyDescent="0.25">
      <c r="A719" t="s">
        <v>217</v>
      </c>
      <c r="B719">
        <v>401010169</v>
      </c>
      <c r="C719" t="s">
        <v>37</v>
      </c>
      <c r="D719" t="s">
        <v>161</v>
      </c>
      <c r="E719" t="s">
        <v>164</v>
      </c>
      <c r="F719">
        <v>35.755273000000003</v>
      </c>
      <c r="G719">
        <v>-95.377668999999997</v>
      </c>
      <c r="H719">
        <v>63211</v>
      </c>
      <c r="I719">
        <v>24.4</v>
      </c>
      <c r="J719">
        <v>24.3</v>
      </c>
      <c r="K719">
        <v>0.5</v>
      </c>
      <c r="L719">
        <v>1.0721423999999999</v>
      </c>
      <c r="M719">
        <v>0.7025496</v>
      </c>
      <c r="N719">
        <v>2.2535745999999999</v>
      </c>
      <c r="O719">
        <v>11.357255</v>
      </c>
      <c r="P719">
        <v>5.1887884</v>
      </c>
      <c r="Q719">
        <v>1.6454574</v>
      </c>
      <c r="R719">
        <v>1.6914720999999999</v>
      </c>
      <c r="S719">
        <v>2.2095799999999999E-2</v>
      </c>
      <c r="T719">
        <v>0.5</v>
      </c>
      <c r="U719">
        <v>1.2531232000000001</v>
      </c>
      <c r="V719">
        <v>0.60126550000000001</v>
      </c>
      <c r="W719">
        <v>2.1060108999999998</v>
      </c>
      <c r="X719">
        <v>11.448068599999999</v>
      </c>
      <c r="Y719">
        <v>5.5986133000000002</v>
      </c>
      <c r="Z719">
        <v>0.95671410000000001</v>
      </c>
      <c r="AA719">
        <v>1.8618884</v>
      </c>
      <c r="AB719">
        <v>2.37098E-2</v>
      </c>
      <c r="AC719">
        <v>1.1688000000000001</v>
      </c>
      <c r="AD719">
        <v>0.85580000000000001</v>
      </c>
      <c r="AE719">
        <v>0.9345</v>
      </c>
      <c r="AF719">
        <v>1.008</v>
      </c>
      <c r="AG719">
        <v>1.079</v>
      </c>
      <c r="AH719">
        <v>0.58140000000000003</v>
      </c>
      <c r="AI719">
        <v>1.1008</v>
      </c>
      <c r="AJ719">
        <v>1.073</v>
      </c>
      <c r="AK719" t="str">
        <f>VLOOKUP(D719,Ref!$C$2:$D$56,2,FALSE)&amp;"_"&amp;E719&amp;RIGHT(B719,4)</f>
        <v>OK_Muskogee0169</v>
      </c>
    </row>
    <row r="720" spans="1:37" x14ac:dyDescent="0.25">
      <c r="A720" t="s">
        <v>217</v>
      </c>
      <c r="B720">
        <v>401090035</v>
      </c>
      <c r="C720" t="s">
        <v>37</v>
      </c>
      <c r="D720" t="s">
        <v>161</v>
      </c>
      <c r="E720" t="s">
        <v>161</v>
      </c>
      <c r="F720">
        <v>35.472920000000002</v>
      </c>
      <c r="G720">
        <v>-97.527090000000001</v>
      </c>
      <c r="H720">
        <v>61195</v>
      </c>
      <c r="I720">
        <v>21.3</v>
      </c>
      <c r="J720">
        <v>21.1</v>
      </c>
      <c r="K720">
        <v>0.5</v>
      </c>
      <c r="L720">
        <v>0.93068010000000001</v>
      </c>
      <c r="M720">
        <v>0.63928839999999998</v>
      </c>
      <c r="N720">
        <v>2.2449241</v>
      </c>
      <c r="O720">
        <v>8.5162916000000006</v>
      </c>
      <c r="P720">
        <v>4.6213335999999998</v>
      </c>
      <c r="Q720">
        <v>2.3315356</v>
      </c>
      <c r="R720">
        <v>1.5790204000000001</v>
      </c>
      <c r="S720">
        <v>2.58146E-2</v>
      </c>
      <c r="T720">
        <v>0.5</v>
      </c>
      <c r="U720">
        <v>1.1535280999999999</v>
      </c>
      <c r="V720">
        <v>0.64580890000000002</v>
      </c>
      <c r="W720">
        <v>1.7774483999999999</v>
      </c>
      <c r="X720">
        <v>9.8413295999999999</v>
      </c>
      <c r="Y720">
        <v>5.2116994999999999</v>
      </c>
      <c r="Z720">
        <v>0.26702890000000001</v>
      </c>
      <c r="AA720">
        <v>1.7742312</v>
      </c>
      <c r="AB720">
        <v>2.1976200000000001E-2</v>
      </c>
      <c r="AC720">
        <v>1.2394000000000001</v>
      </c>
      <c r="AD720">
        <v>1.0102</v>
      </c>
      <c r="AE720">
        <v>0.79179999999999995</v>
      </c>
      <c r="AF720">
        <v>1.1556</v>
      </c>
      <c r="AG720">
        <v>1.1276999999999999</v>
      </c>
      <c r="AH720">
        <v>0.1145</v>
      </c>
      <c r="AI720">
        <v>1.1235999999999999</v>
      </c>
      <c r="AJ720">
        <v>0.85129999999999995</v>
      </c>
      <c r="AK720" t="str">
        <f>VLOOKUP(D720,Ref!$C$2:$D$56,2,FALSE)&amp;"_"&amp;E720&amp;RIGHT(B720,4)</f>
        <v>OK_Oklahoma0035</v>
      </c>
    </row>
    <row r="721" spans="1:37" x14ac:dyDescent="0.25">
      <c r="A721" t="s">
        <v>217</v>
      </c>
      <c r="B721">
        <v>401091037</v>
      </c>
      <c r="C721" t="s">
        <v>37</v>
      </c>
      <c r="D721" t="s">
        <v>161</v>
      </c>
      <c r="E721" t="s">
        <v>161</v>
      </c>
      <c r="F721">
        <v>35.614131</v>
      </c>
      <c r="G721">
        <v>-97.475082999999998</v>
      </c>
      <c r="H721">
        <v>62195</v>
      </c>
      <c r="I721">
        <v>22.2</v>
      </c>
      <c r="J721">
        <v>22.1</v>
      </c>
      <c r="K721">
        <v>0.5</v>
      </c>
      <c r="L721">
        <v>0.85912469999999996</v>
      </c>
      <c r="M721">
        <v>0.53330610000000001</v>
      </c>
      <c r="N721">
        <v>2.2503020999999999</v>
      </c>
      <c r="O721">
        <v>9.4383631000000001</v>
      </c>
      <c r="P721">
        <v>5.4773940999999997</v>
      </c>
      <c r="Q721">
        <v>1.1829685999999999</v>
      </c>
      <c r="R721">
        <v>2.0238120999999998</v>
      </c>
      <c r="S721">
        <v>1.2507000000000001E-2</v>
      </c>
      <c r="T721">
        <v>0.5</v>
      </c>
      <c r="U721">
        <v>0.86818430000000002</v>
      </c>
      <c r="V721">
        <v>0.53459250000000003</v>
      </c>
      <c r="W721">
        <v>2.1111224000000002</v>
      </c>
      <c r="X721">
        <v>9.8593235000000004</v>
      </c>
      <c r="Y721">
        <v>5.5780944999999997</v>
      </c>
      <c r="Z721">
        <v>0.61077680000000001</v>
      </c>
      <c r="AA721">
        <v>2.0530032999999999</v>
      </c>
      <c r="AB721">
        <v>1.0516599999999999E-2</v>
      </c>
      <c r="AC721">
        <v>1.0105</v>
      </c>
      <c r="AD721">
        <v>1.0024</v>
      </c>
      <c r="AE721">
        <v>0.93820000000000003</v>
      </c>
      <c r="AF721">
        <v>1.0446</v>
      </c>
      <c r="AG721">
        <v>1.0184</v>
      </c>
      <c r="AH721">
        <v>0.51629999999999998</v>
      </c>
      <c r="AI721">
        <v>1.0144</v>
      </c>
      <c r="AJ721">
        <v>0.84089999999999998</v>
      </c>
      <c r="AK721" t="str">
        <f>VLOOKUP(D721,Ref!$C$2:$D$56,2,FALSE)&amp;"_"&amp;E721&amp;RIGHT(B721,4)</f>
        <v>OK_Oklahoma1037</v>
      </c>
    </row>
    <row r="722" spans="1:37" x14ac:dyDescent="0.25">
      <c r="A722" t="s">
        <v>217</v>
      </c>
      <c r="B722">
        <v>401159004</v>
      </c>
      <c r="C722" t="s">
        <v>37</v>
      </c>
      <c r="D722" t="s">
        <v>161</v>
      </c>
      <c r="E722" t="s">
        <v>165</v>
      </c>
      <c r="F722">
        <v>36.922221999999998</v>
      </c>
      <c r="G722">
        <v>-94.838888999999995</v>
      </c>
      <c r="H722">
        <v>74214</v>
      </c>
      <c r="I722">
        <v>23.1</v>
      </c>
      <c r="J722">
        <v>23.1</v>
      </c>
      <c r="K722">
        <v>0.5</v>
      </c>
      <c r="L722">
        <v>2.2350218000000002</v>
      </c>
      <c r="M722">
        <v>0.54963269999999997</v>
      </c>
      <c r="N722">
        <v>2.2024088000000002</v>
      </c>
      <c r="O722">
        <v>8.3323689000000005</v>
      </c>
      <c r="P722">
        <v>6.9878020000000003</v>
      </c>
      <c r="Q722">
        <v>0</v>
      </c>
      <c r="R722">
        <v>2.3493070999999999</v>
      </c>
      <c r="S722">
        <v>1.0127499999999999E-2</v>
      </c>
      <c r="T722">
        <v>0.5</v>
      </c>
      <c r="U722">
        <v>2.2343511999999999</v>
      </c>
      <c r="V722">
        <v>0.54952279999999998</v>
      </c>
      <c r="W722">
        <v>2.1973443000000001</v>
      </c>
      <c r="X722">
        <v>8.3315353000000005</v>
      </c>
      <c r="Y722">
        <v>6.9717301999999997</v>
      </c>
      <c r="Z722">
        <v>0</v>
      </c>
      <c r="AA722">
        <v>2.3439025999999998</v>
      </c>
      <c r="AB722">
        <v>1.0127499999999999E-2</v>
      </c>
      <c r="AC722">
        <v>0.99970000000000003</v>
      </c>
      <c r="AD722">
        <v>0.99980000000000002</v>
      </c>
      <c r="AE722">
        <v>0.99770000000000003</v>
      </c>
      <c r="AF722">
        <v>0.99990000000000001</v>
      </c>
      <c r="AG722">
        <v>0.99770000000000003</v>
      </c>
      <c r="AH722">
        <v>-9</v>
      </c>
      <c r="AI722">
        <v>0.99770000000000003</v>
      </c>
      <c r="AJ722">
        <v>1</v>
      </c>
      <c r="AK722" t="str">
        <f>VLOOKUP(D722,Ref!$C$2:$D$56,2,FALSE)&amp;"_"&amp;E722&amp;RIGHT(B722,4)</f>
        <v>OK_Ottawa9004</v>
      </c>
    </row>
    <row r="723" spans="1:37" x14ac:dyDescent="0.25">
      <c r="A723" t="s">
        <v>217</v>
      </c>
      <c r="B723">
        <v>401210415</v>
      </c>
      <c r="C723" t="s">
        <v>37</v>
      </c>
      <c r="D723" t="s">
        <v>161</v>
      </c>
      <c r="E723" t="s">
        <v>166</v>
      </c>
      <c r="F723">
        <v>34.906083000000002</v>
      </c>
      <c r="G723">
        <v>-95.794128000000001</v>
      </c>
      <c r="H723">
        <v>56208</v>
      </c>
      <c r="I723">
        <v>22.9</v>
      </c>
      <c r="J723">
        <v>22.7</v>
      </c>
      <c r="K723">
        <v>0.5</v>
      </c>
      <c r="L723">
        <v>1.3678600000000001</v>
      </c>
      <c r="M723">
        <v>0.57201139999999995</v>
      </c>
      <c r="N723">
        <v>1.9817102</v>
      </c>
      <c r="O723">
        <v>10.3471136</v>
      </c>
      <c r="P723">
        <v>5.7057723999999999</v>
      </c>
      <c r="Q723">
        <v>0.56324799999999997</v>
      </c>
      <c r="R723">
        <v>1.8669726</v>
      </c>
      <c r="S723">
        <v>1.7536199999999998E-2</v>
      </c>
      <c r="T723">
        <v>0.5</v>
      </c>
      <c r="U723">
        <v>1.3657931000000001</v>
      </c>
      <c r="V723">
        <v>0.57188369999999999</v>
      </c>
      <c r="W723">
        <v>1.9567082</v>
      </c>
      <c r="X723">
        <v>10.342467299999999</v>
      </c>
      <c r="Y723">
        <v>5.6863403000000003</v>
      </c>
      <c r="Z723">
        <v>0.49898140000000002</v>
      </c>
      <c r="AA723">
        <v>1.8587191000000001</v>
      </c>
      <c r="AB723">
        <v>1.7536199999999998E-2</v>
      </c>
      <c r="AC723">
        <v>0.99850000000000005</v>
      </c>
      <c r="AD723">
        <v>0.99980000000000002</v>
      </c>
      <c r="AE723">
        <v>0.98740000000000006</v>
      </c>
      <c r="AF723">
        <v>0.99960000000000004</v>
      </c>
      <c r="AG723">
        <v>0.99660000000000004</v>
      </c>
      <c r="AH723">
        <v>0.88590000000000002</v>
      </c>
      <c r="AI723">
        <v>0.99560000000000004</v>
      </c>
      <c r="AJ723">
        <v>1</v>
      </c>
      <c r="AK723" t="str">
        <f>VLOOKUP(D723,Ref!$C$2:$D$56,2,FALSE)&amp;"_"&amp;E723&amp;RIGHT(B723,4)</f>
        <v>OK_Pittsburg0415</v>
      </c>
    </row>
    <row r="724" spans="1:37" x14ac:dyDescent="0.25">
      <c r="A724" t="s">
        <v>217</v>
      </c>
      <c r="B724">
        <v>401359015</v>
      </c>
      <c r="C724" t="s">
        <v>37</v>
      </c>
      <c r="D724" t="s">
        <v>161</v>
      </c>
      <c r="E724" t="s">
        <v>167</v>
      </c>
      <c r="F724">
        <v>35.581173999999997</v>
      </c>
      <c r="G724">
        <v>-94.830059000000006</v>
      </c>
      <c r="H724">
        <v>62215</v>
      </c>
      <c r="I724">
        <v>25.2</v>
      </c>
      <c r="J724">
        <v>25.1</v>
      </c>
      <c r="K724">
        <v>0.5</v>
      </c>
      <c r="L724">
        <v>1.1579733000000001</v>
      </c>
      <c r="M724">
        <v>0.6636145</v>
      </c>
      <c r="N724">
        <v>2.1034752999999999</v>
      </c>
      <c r="O724">
        <v>12.7819948</v>
      </c>
      <c r="P724">
        <v>5.1384568000000002</v>
      </c>
      <c r="Q724">
        <v>1.1451958</v>
      </c>
      <c r="R724">
        <v>1.7298169000000001</v>
      </c>
      <c r="S724">
        <v>1.2805E-2</v>
      </c>
      <c r="T724">
        <v>0.5</v>
      </c>
      <c r="U724">
        <v>1.1569693999999999</v>
      </c>
      <c r="V724">
        <v>0.66343209999999997</v>
      </c>
      <c r="W724">
        <v>2.0776458</v>
      </c>
      <c r="X724">
        <v>12.7761955</v>
      </c>
      <c r="Y724">
        <v>5.1126937999999997</v>
      </c>
      <c r="Z724">
        <v>1.0870998000000001</v>
      </c>
      <c r="AA724">
        <v>1.7236784999999999</v>
      </c>
      <c r="AB724">
        <v>1.2805E-2</v>
      </c>
      <c r="AC724">
        <v>0.99909999999999999</v>
      </c>
      <c r="AD724">
        <v>0.99970000000000003</v>
      </c>
      <c r="AE724">
        <v>0.98770000000000002</v>
      </c>
      <c r="AF724">
        <v>0.99950000000000006</v>
      </c>
      <c r="AG724">
        <v>0.995</v>
      </c>
      <c r="AH724">
        <v>0.94930000000000003</v>
      </c>
      <c r="AI724">
        <v>0.99650000000000005</v>
      </c>
      <c r="AJ724">
        <v>1</v>
      </c>
      <c r="AK724" t="str">
        <f>VLOOKUP(D724,Ref!$C$2:$D$56,2,FALSE)&amp;"_"&amp;E724&amp;RIGHT(B724,4)</f>
        <v>OK_Sequoyah9015</v>
      </c>
    </row>
    <row r="725" spans="1:37" x14ac:dyDescent="0.25">
      <c r="A725" t="s">
        <v>217</v>
      </c>
      <c r="B725">
        <v>401430110</v>
      </c>
      <c r="C725" t="s">
        <v>37</v>
      </c>
      <c r="D725" t="s">
        <v>161</v>
      </c>
      <c r="E725" t="s">
        <v>168</v>
      </c>
      <c r="F725">
        <v>36.140039999999999</v>
      </c>
      <c r="G725">
        <v>-95.925381999999999</v>
      </c>
      <c r="H725">
        <v>67207</v>
      </c>
      <c r="I725">
        <v>24.8</v>
      </c>
      <c r="J725">
        <v>24.7</v>
      </c>
      <c r="K725">
        <v>0.5</v>
      </c>
      <c r="L725">
        <v>1.1435595999999999</v>
      </c>
      <c r="M725">
        <v>0.67035169999999999</v>
      </c>
      <c r="N725">
        <v>2.0572591</v>
      </c>
      <c r="O725">
        <v>12.1383572</v>
      </c>
      <c r="P725">
        <v>6.0745000999999998</v>
      </c>
      <c r="Q725">
        <v>0</v>
      </c>
      <c r="R725">
        <v>2.2256241000000001</v>
      </c>
      <c r="S725">
        <v>2.3681199999999999E-2</v>
      </c>
      <c r="T725">
        <v>0.5</v>
      </c>
      <c r="U725">
        <v>1.1432165000000001</v>
      </c>
      <c r="V725">
        <v>0.67028469999999996</v>
      </c>
      <c r="W725">
        <v>2.0508818999999998</v>
      </c>
      <c r="X725">
        <v>12.1359291</v>
      </c>
      <c r="Y725">
        <v>6.0556692999999999</v>
      </c>
      <c r="Z725">
        <v>0</v>
      </c>
      <c r="AA725">
        <v>2.2187234999999998</v>
      </c>
      <c r="AB725">
        <v>2.3681199999999999E-2</v>
      </c>
      <c r="AC725">
        <v>0.99970000000000003</v>
      </c>
      <c r="AD725">
        <v>0.99990000000000001</v>
      </c>
      <c r="AE725">
        <v>0.99690000000000001</v>
      </c>
      <c r="AF725">
        <v>0.99980000000000002</v>
      </c>
      <c r="AG725">
        <v>0.99690000000000001</v>
      </c>
      <c r="AH725">
        <v>-9</v>
      </c>
      <c r="AI725">
        <v>0.99690000000000001</v>
      </c>
      <c r="AJ725">
        <v>1</v>
      </c>
      <c r="AK725" t="str">
        <f>VLOOKUP(D725,Ref!$C$2:$D$56,2,FALSE)&amp;"_"&amp;E725&amp;RIGHT(B725,4)</f>
        <v>OK_Tulsa0110</v>
      </c>
    </row>
    <row r="726" spans="1:37" x14ac:dyDescent="0.25">
      <c r="A726" t="s">
        <v>217</v>
      </c>
      <c r="B726">
        <v>401431127</v>
      </c>
      <c r="C726" t="s">
        <v>37</v>
      </c>
      <c r="D726" t="s">
        <v>161</v>
      </c>
      <c r="E726" t="s">
        <v>168</v>
      </c>
      <c r="F726">
        <v>36.204901999999997</v>
      </c>
      <c r="G726">
        <v>-95.976536999999993</v>
      </c>
      <c r="H726">
        <v>68206</v>
      </c>
      <c r="I726">
        <v>25.5</v>
      </c>
      <c r="J726">
        <v>25.5</v>
      </c>
      <c r="K726">
        <v>0.5</v>
      </c>
      <c r="L726">
        <v>1.5316346000000001</v>
      </c>
      <c r="M726">
        <v>0.74360910000000002</v>
      </c>
      <c r="N726">
        <v>2.2320864</v>
      </c>
      <c r="O726">
        <v>11.3471928</v>
      </c>
      <c r="P726">
        <v>6.5041585</v>
      </c>
      <c r="Q726">
        <v>0.45546599999999998</v>
      </c>
      <c r="R726">
        <v>2.2132676</v>
      </c>
      <c r="S726">
        <v>3.92536E-2</v>
      </c>
      <c r="T726">
        <v>0.5</v>
      </c>
      <c r="U726">
        <v>1.5311121999999999</v>
      </c>
      <c r="V726">
        <v>0.74352770000000001</v>
      </c>
      <c r="W726">
        <v>2.2188859000000001</v>
      </c>
      <c r="X726">
        <v>11.3455944</v>
      </c>
      <c r="Y726">
        <v>6.4881849000000003</v>
      </c>
      <c r="Z726">
        <v>0.42813800000000002</v>
      </c>
      <c r="AA726">
        <v>2.2061261999999999</v>
      </c>
      <c r="AB726">
        <v>3.92536E-2</v>
      </c>
      <c r="AC726">
        <v>0.99970000000000003</v>
      </c>
      <c r="AD726">
        <v>0.99990000000000001</v>
      </c>
      <c r="AE726">
        <v>0.99409999999999998</v>
      </c>
      <c r="AF726">
        <v>0.99990000000000001</v>
      </c>
      <c r="AG726">
        <v>0.99750000000000005</v>
      </c>
      <c r="AH726">
        <v>0.94</v>
      </c>
      <c r="AI726">
        <v>0.99680000000000002</v>
      </c>
      <c r="AJ726">
        <v>1</v>
      </c>
      <c r="AK726" t="str">
        <f>VLOOKUP(D726,Ref!$C$2:$D$56,2,FALSE)&amp;"_"&amp;E726&amp;RIGHT(B726,4)</f>
        <v>OK_Tulsa1127</v>
      </c>
    </row>
    <row r="727" spans="1:37" x14ac:dyDescent="0.25">
      <c r="A727" t="s">
        <v>217</v>
      </c>
      <c r="B727">
        <v>410250002</v>
      </c>
      <c r="C727" t="s">
        <v>37</v>
      </c>
      <c r="D727" t="s">
        <v>169</v>
      </c>
      <c r="E727" t="s">
        <v>170</v>
      </c>
      <c r="F727">
        <v>43.586388999999997</v>
      </c>
      <c r="G727">
        <v>-119.05111100000001</v>
      </c>
      <c r="H727">
        <v>153052</v>
      </c>
      <c r="I727">
        <v>33</v>
      </c>
      <c r="J727">
        <v>32.9</v>
      </c>
      <c r="K727">
        <v>0.5</v>
      </c>
      <c r="L727">
        <v>1.0528245000000001</v>
      </c>
      <c r="M727">
        <v>1.6374344999999999</v>
      </c>
      <c r="N727">
        <v>0.67776150000000002</v>
      </c>
      <c r="O727">
        <v>26</v>
      </c>
      <c r="P727">
        <v>1.0446378000000001</v>
      </c>
      <c r="Q727">
        <v>1.5490508000000001</v>
      </c>
      <c r="R727">
        <v>0.46435019999999999</v>
      </c>
      <c r="S727">
        <v>7.3940800000000001E-2</v>
      </c>
      <c r="T727">
        <v>0.5</v>
      </c>
      <c r="U727">
        <v>1.0527192000000001</v>
      </c>
      <c r="V727">
        <v>1.6369431999999999</v>
      </c>
      <c r="W727">
        <v>0.67735429999999996</v>
      </c>
      <c r="X727">
        <v>25.997400299999999</v>
      </c>
      <c r="Y727">
        <v>1.0442199000000001</v>
      </c>
      <c r="Z727">
        <v>1.5479664</v>
      </c>
      <c r="AA727">
        <v>0.4640803</v>
      </c>
      <c r="AB727">
        <v>7.3940800000000001E-2</v>
      </c>
      <c r="AC727">
        <v>0.99990000000000001</v>
      </c>
      <c r="AD727">
        <v>0.99970000000000003</v>
      </c>
      <c r="AE727">
        <v>0.99939999999999996</v>
      </c>
      <c r="AF727">
        <v>0.99990000000000001</v>
      </c>
      <c r="AG727">
        <v>0.99960000000000004</v>
      </c>
      <c r="AH727">
        <v>0.99929999999999997</v>
      </c>
      <c r="AI727">
        <v>0.99939999999999996</v>
      </c>
      <c r="AJ727">
        <v>1</v>
      </c>
      <c r="AK727" t="str">
        <f>VLOOKUP(D727,Ref!$C$2:$D$56,2,FALSE)&amp;"_"&amp;E727&amp;RIGHT(B727,4)</f>
        <v>OR_Harney0002</v>
      </c>
    </row>
    <row r="728" spans="1:37" x14ac:dyDescent="0.25">
      <c r="A728" t="s">
        <v>217</v>
      </c>
      <c r="B728">
        <v>410290133</v>
      </c>
      <c r="C728" t="s">
        <v>37</v>
      </c>
      <c r="D728" t="s">
        <v>169</v>
      </c>
      <c r="E728" t="s">
        <v>132</v>
      </c>
      <c r="F728">
        <v>42.314078000000002</v>
      </c>
      <c r="G728">
        <v>-122.879244</v>
      </c>
      <c r="H728">
        <v>149024</v>
      </c>
      <c r="I728">
        <v>31.7</v>
      </c>
      <c r="J728">
        <v>31.7</v>
      </c>
      <c r="K728">
        <v>0.5</v>
      </c>
      <c r="L728">
        <v>1.6318899</v>
      </c>
      <c r="M728">
        <v>1.2180253999999999</v>
      </c>
      <c r="N728">
        <v>0.63115969999999999</v>
      </c>
      <c r="O728">
        <v>24.778877300000001</v>
      </c>
      <c r="P728">
        <v>1.0167524999999999</v>
      </c>
      <c r="Q728">
        <v>1.3447248000000001</v>
      </c>
      <c r="R728">
        <v>0.54209799999999997</v>
      </c>
      <c r="S728">
        <v>6.9807499999999995E-2</v>
      </c>
      <c r="T728">
        <v>0.5</v>
      </c>
      <c r="U728">
        <v>1.6317462</v>
      </c>
      <c r="V728">
        <v>1.2179036000000001</v>
      </c>
      <c r="W728">
        <v>0.63094240000000001</v>
      </c>
      <c r="X728">
        <v>24.776802100000001</v>
      </c>
      <c r="Y728">
        <v>1.0164474999999999</v>
      </c>
      <c r="Z728">
        <v>1.3442531</v>
      </c>
      <c r="AA728">
        <v>0.5419176</v>
      </c>
      <c r="AB728">
        <v>6.9807499999999995E-2</v>
      </c>
      <c r="AC728">
        <v>0.99990000000000001</v>
      </c>
      <c r="AD728">
        <v>0.99990000000000001</v>
      </c>
      <c r="AE728">
        <v>0.99970000000000003</v>
      </c>
      <c r="AF728">
        <v>0.99990000000000001</v>
      </c>
      <c r="AG728">
        <v>0.99970000000000003</v>
      </c>
      <c r="AH728">
        <v>0.99960000000000004</v>
      </c>
      <c r="AI728">
        <v>0.99970000000000003</v>
      </c>
      <c r="AJ728">
        <v>1</v>
      </c>
      <c r="AK728" t="str">
        <f>VLOOKUP(D728,Ref!$C$2:$D$56,2,FALSE)&amp;"_"&amp;E728&amp;RIGHT(B728,4)</f>
        <v>OR_Jackson0133</v>
      </c>
    </row>
    <row r="729" spans="1:37" x14ac:dyDescent="0.25">
      <c r="A729" t="s">
        <v>217</v>
      </c>
      <c r="B729">
        <v>410291001</v>
      </c>
      <c r="C729" t="s">
        <v>37</v>
      </c>
      <c r="D729" t="s">
        <v>169</v>
      </c>
      <c r="E729" t="s">
        <v>132</v>
      </c>
      <c r="F729">
        <v>42.536110999999998</v>
      </c>
      <c r="G729">
        <v>-122.875</v>
      </c>
      <c r="H729">
        <v>151025</v>
      </c>
      <c r="I729">
        <v>17.600000000000001</v>
      </c>
      <c r="J729">
        <v>17.600000000000001</v>
      </c>
      <c r="K729">
        <v>0.5</v>
      </c>
      <c r="L729">
        <v>0.72809199999999996</v>
      </c>
      <c r="M729">
        <v>1.0169032</v>
      </c>
      <c r="N729">
        <v>0.44814739999999997</v>
      </c>
      <c r="O729">
        <v>12.7653704</v>
      </c>
      <c r="P729">
        <v>0.65127120000000005</v>
      </c>
      <c r="Q729">
        <v>1.1275086000000001</v>
      </c>
      <c r="R729">
        <v>0.37806919999999999</v>
      </c>
      <c r="S729">
        <v>6.79704E-2</v>
      </c>
      <c r="T729">
        <v>0.5</v>
      </c>
      <c r="U729">
        <v>0.72803589999999996</v>
      </c>
      <c r="V729">
        <v>1.0167488</v>
      </c>
      <c r="W729">
        <v>0.44789570000000001</v>
      </c>
      <c r="X729">
        <v>12.7640934</v>
      </c>
      <c r="Y729">
        <v>0.65099220000000002</v>
      </c>
      <c r="Z729">
        <v>1.1268081999999999</v>
      </c>
      <c r="AA729">
        <v>0.37787209999999999</v>
      </c>
      <c r="AB729">
        <v>6.79704E-2</v>
      </c>
      <c r="AC729">
        <v>0.99990000000000001</v>
      </c>
      <c r="AD729">
        <v>0.99980000000000002</v>
      </c>
      <c r="AE729">
        <v>0.99939999999999996</v>
      </c>
      <c r="AF729">
        <v>0.99990000000000001</v>
      </c>
      <c r="AG729">
        <v>0.99960000000000004</v>
      </c>
      <c r="AH729">
        <v>0.99939999999999996</v>
      </c>
      <c r="AI729">
        <v>0.99950000000000006</v>
      </c>
      <c r="AJ729">
        <v>1</v>
      </c>
      <c r="AK729" t="str">
        <f>VLOOKUP(D729,Ref!$C$2:$D$56,2,FALSE)&amp;"_"&amp;E729&amp;RIGHT(B729,4)</f>
        <v>OR_Jackson1001</v>
      </c>
    </row>
    <row r="730" spans="1:37" x14ac:dyDescent="0.25">
      <c r="A730" t="s">
        <v>217</v>
      </c>
      <c r="B730">
        <v>410330114</v>
      </c>
      <c r="C730" t="s">
        <v>37</v>
      </c>
      <c r="D730" t="s">
        <v>169</v>
      </c>
      <c r="E730" t="s">
        <v>171</v>
      </c>
      <c r="F730">
        <v>42.434139000000002</v>
      </c>
      <c r="G730">
        <v>-123.34848599999999</v>
      </c>
      <c r="H730">
        <v>151021</v>
      </c>
      <c r="I730">
        <v>29.1</v>
      </c>
      <c r="J730">
        <v>29.1</v>
      </c>
      <c r="K730">
        <v>0.5</v>
      </c>
      <c r="L730">
        <v>0.85945669999999996</v>
      </c>
      <c r="M730">
        <v>1.4133899000000001</v>
      </c>
      <c r="N730">
        <v>0.52604700000000004</v>
      </c>
      <c r="O730">
        <v>22.946666700000002</v>
      </c>
      <c r="P730">
        <v>0.95573960000000002</v>
      </c>
      <c r="Q730">
        <v>1.3067789000000001</v>
      </c>
      <c r="R730">
        <v>0.47920010000000002</v>
      </c>
      <c r="S730">
        <v>0.1960556</v>
      </c>
      <c r="T730">
        <v>0.5</v>
      </c>
      <c r="U730">
        <v>0.85937070000000004</v>
      </c>
      <c r="V730">
        <v>1.4132487</v>
      </c>
      <c r="W730">
        <v>0.52585510000000002</v>
      </c>
      <c r="X730">
        <v>22.9443722</v>
      </c>
      <c r="Y730">
        <v>0.95549770000000001</v>
      </c>
      <c r="Z730">
        <v>1.3062427999999999</v>
      </c>
      <c r="AA730">
        <v>0.47904550000000001</v>
      </c>
      <c r="AB730">
        <v>0.1960556</v>
      </c>
      <c r="AC730">
        <v>0.99990000000000001</v>
      </c>
      <c r="AD730">
        <v>0.99990000000000001</v>
      </c>
      <c r="AE730">
        <v>0.99960000000000004</v>
      </c>
      <c r="AF730">
        <v>0.99990000000000001</v>
      </c>
      <c r="AG730">
        <v>0.99970000000000003</v>
      </c>
      <c r="AH730">
        <v>0.99960000000000004</v>
      </c>
      <c r="AI730">
        <v>0.99970000000000003</v>
      </c>
      <c r="AJ730">
        <v>1</v>
      </c>
      <c r="AK730" t="str">
        <f>VLOOKUP(D730,Ref!$C$2:$D$56,2,FALSE)&amp;"_"&amp;E730&amp;RIGHT(B730,4)</f>
        <v>OR_Josephine0114</v>
      </c>
    </row>
    <row r="731" spans="1:37" x14ac:dyDescent="0.25">
      <c r="A731" t="s">
        <v>217</v>
      </c>
      <c r="B731">
        <v>410350004</v>
      </c>
      <c r="C731" t="s">
        <v>37</v>
      </c>
      <c r="D731" t="s">
        <v>169</v>
      </c>
      <c r="E731" t="s">
        <v>172</v>
      </c>
      <c r="F731">
        <v>42.188889000000003</v>
      </c>
      <c r="G731">
        <v>-121.7225</v>
      </c>
      <c r="H731">
        <v>146032</v>
      </c>
      <c r="I731">
        <v>46</v>
      </c>
      <c r="J731">
        <v>46</v>
      </c>
      <c r="K731">
        <v>0.5</v>
      </c>
      <c r="L731">
        <v>0.91813500000000003</v>
      </c>
      <c r="M731">
        <v>4.3546300000000002</v>
      </c>
      <c r="N731">
        <v>0.58843449999999997</v>
      </c>
      <c r="O731">
        <v>36.444442700000003</v>
      </c>
      <c r="P731">
        <v>0.81884659999999998</v>
      </c>
      <c r="Q731">
        <v>1.6671351000000001</v>
      </c>
      <c r="R731">
        <v>0.53620820000000002</v>
      </c>
      <c r="S731">
        <v>0.2277217</v>
      </c>
      <c r="T731">
        <v>0.5</v>
      </c>
      <c r="U731">
        <v>0.91804319999999995</v>
      </c>
      <c r="V731">
        <v>4.3534322000000003</v>
      </c>
      <c r="W731">
        <v>0.5876903</v>
      </c>
      <c r="X731">
        <v>36.440799699999999</v>
      </c>
      <c r="Y731">
        <v>0.81855489999999997</v>
      </c>
      <c r="Z731">
        <v>1.6646935</v>
      </c>
      <c r="AA731">
        <v>0.53570090000000004</v>
      </c>
      <c r="AB731">
        <v>0.2277217</v>
      </c>
      <c r="AC731">
        <v>0.99990000000000001</v>
      </c>
      <c r="AD731">
        <v>0.99970000000000003</v>
      </c>
      <c r="AE731">
        <v>0.99870000000000003</v>
      </c>
      <c r="AF731">
        <v>0.99990000000000001</v>
      </c>
      <c r="AG731">
        <v>0.99960000000000004</v>
      </c>
      <c r="AH731">
        <v>0.99850000000000005</v>
      </c>
      <c r="AI731">
        <v>0.99909999999999999</v>
      </c>
      <c r="AJ731">
        <v>1</v>
      </c>
      <c r="AK731" t="str">
        <f>VLOOKUP(D731,Ref!$C$2:$D$56,2,FALSE)&amp;"_"&amp;E731&amp;RIGHT(B731,4)</f>
        <v>OR_Klamath0004</v>
      </c>
    </row>
    <row r="732" spans="1:37" x14ac:dyDescent="0.25">
      <c r="A732" t="s">
        <v>217</v>
      </c>
      <c r="B732">
        <v>410390058</v>
      </c>
      <c r="C732" t="s">
        <v>37</v>
      </c>
      <c r="D732" t="s">
        <v>169</v>
      </c>
      <c r="E732" t="s">
        <v>173</v>
      </c>
      <c r="F732">
        <v>44.066304000000002</v>
      </c>
      <c r="G732">
        <v>-123.139831</v>
      </c>
      <c r="H732">
        <v>165027</v>
      </c>
      <c r="I732">
        <v>27</v>
      </c>
      <c r="J732">
        <v>27</v>
      </c>
      <c r="K732">
        <v>0.5</v>
      </c>
      <c r="L732">
        <v>0.74985829999999998</v>
      </c>
      <c r="M732">
        <v>1.318025</v>
      </c>
      <c r="N732">
        <v>0.73774260000000003</v>
      </c>
      <c r="O732">
        <v>20.038385399999999</v>
      </c>
      <c r="P732">
        <v>1.2904253999999999</v>
      </c>
      <c r="Q732">
        <v>1.7484968000000001</v>
      </c>
      <c r="R732">
        <v>0.59810839999999998</v>
      </c>
      <c r="S732">
        <v>8.5627200000000001E-2</v>
      </c>
      <c r="T732">
        <v>0.5</v>
      </c>
      <c r="U732">
        <v>0.74978330000000004</v>
      </c>
      <c r="V732">
        <v>1.3178931</v>
      </c>
      <c r="W732">
        <v>0.73757209999999995</v>
      </c>
      <c r="X732">
        <v>20.0363808</v>
      </c>
      <c r="Y732">
        <v>1.2900995</v>
      </c>
      <c r="Z732">
        <v>1.7481199999999999</v>
      </c>
      <c r="AA732">
        <v>0.59797040000000001</v>
      </c>
      <c r="AB732">
        <v>8.5627200000000001E-2</v>
      </c>
      <c r="AC732">
        <v>0.99990000000000001</v>
      </c>
      <c r="AD732">
        <v>0.99990000000000001</v>
      </c>
      <c r="AE732">
        <v>0.99980000000000002</v>
      </c>
      <c r="AF732">
        <v>0.99990000000000001</v>
      </c>
      <c r="AG732">
        <v>0.99970000000000003</v>
      </c>
      <c r="AH732">
        <v>0.99980000000000002</v>
      </c>
      <c r="AI732">
        <v>0.99980000000000002</v>
      </c>
      <c r="AJ732">
        <v>1</v>
      </c>
      <c r="AK732" t="str">
        <f>VLOOKUP(D732,Ref!$C$2:$D$56,2,FALSE)&amp;"_"&amp;E732&amp;RIGHT(B732,4)</f>
        <v>OR_Lane0058</v>
      </c>
    </row>
    <row r="733" spans="1:37" x14ac:dyDescent="0.25">
      <c r="A733" t="s">
        <v>217</v>
      </c>
      <c r="B733">
        <v>410390060</v>
      </c>
      <c r="C733" t="s">
        <v>37</v>
      </c>
      <c r="D733" t="s">
        <v>169</v>
      </c>
      <c r="E733" t="s">
        <v>173</v>
      </c>
      <c r="F733">
        <v>44.026311999999997</v>
      </c>
      <c r="G733">
        <v>-123.083737</v>
      </c>
      <c r="H733">
        <v>164027</v>
      </c>
      <c r="I733">
        <v>30.9</v>
      </c>
      <c r="J733">
        <v>30.9</v>
      </c>
      <c r="K733">
        <v>0.5</v>
      </c>
      <c r="L733">
        <v>0.79033770000000003</v>
      </c>
      <c r="M733">
        <v>1.2778311</v>
      </c>
      <c r="N733">
        <v>1.0510904000000001</v>
      </c>
      <c r="O733">
        <v>22.154159499999999</v>
      </c>
      <c r="P733">
        <v>1.3373185000000001</v>
      </c>
      <c r="Q733">
        <v>2.9169996</v>
      </c>
      <c r="R733">
        <v>0.85268189999999999</v>
      </c>
      <c r="S733">
        <v>9.7356300000000007E-2</v>
      </c>
      <c r="T733">
        <v>0.5</v>
      </c>
      <c r="U733">
        <v>0.79025869999999998</v>
      </c>
      <c r="V733">
        <v>1.2777033</v>
      </c>
      <c r="W733">
        <v>1.0509582</v>
      </c>
      <c r="X733">
        <v>22.151943200000002</v>
      </c>
      <c r="Y733">
        <v>1.3371162000000001</v>
      </c>
      <c r="Z733">
        <v>2.9166609999999999</v>
      </c>
      <c r="AA733">
        <v>0.8525739</v>
      </c>
      <c r="AB733">
        <v>9.7356300000000007E-2</v>
      </c>
      <c r="AC733">
        <v>0.99990000000000001</v>
      </c>
      <c r="AD733">
        <v>0.99990000000000001</v>
      </c>
      <c r="AE733">
        <v>0.99990000000000001</v>
      </c>
      <c r="AF733">
        <v>0.99990000000000001</v>
      </c>
      <c r="AG733">
        <v>0.99980000000000002</v>
      </c>
      <c r="AH733">
        <v>0.99990000000000001</v>
      </c>
      <c r="AI733">
        <v>0.99990000000000001</v>
      </c>
      <c r="AJ733">
        <v>1</v>
      </c>
      <c r="AK733" t="str">
        <f>VLOOKUP(D733,Ref!$C$2:$D$56,2,FALSE)&amp;"_"&amp;E733&amp;RIGHT(B733,4)</f>
        <v>OR_Lane0060</v>
      </c>
    </row>
    <row r="734" spans="1:37" x14ac:dyDescent="0.25">
      <c r="A734" t="s">
        <v>217</v>
      </c>
      <c r="B734">
        <v>410391009</v>
      </c>
      <c r="C734" t="s">
        <v>37</v>
      </c>
      <c r="D734" t="s">
        <v>169</v>
      </c>
      <c r="E734" t="s">
        <v>173</v>
      </c>
      <c r="F734">
        <v>44.046695999999997</v>
      </c>
      <c r="G734">
        <v>-123.01770399999999</v>
      </c>
      <c r="H734">
        <v>164028</v>
      </c>
      <c r="I734">
        <v>20.6</v>
      </c>
      <c r="J734">
        <v>20.6</v>
      </c>
      <c r="K734">
        <v>0.5</v>
      </c>
      <c r="L734">
        <v>0.55532959999999998</v>
      </c>
      <c r="M734">
        <v>0.75439140000000005</v>
      </c>
      <c r="N734">
        <v>0.54106149999999997</v>
      </c>
      <c r="O734">
        <v>15.6301956</v>
      </c>
      <c r="P734">
        <v>0.78999050000000004</v>
      </c>
      <c r="Q734">
        <v>1.3628069</v>
      </c>
      <c r="R734">
        <v>0.44867970000000001</v>
      </c>
      <c r="S734">
        <v>5.0875900000000002E-2</v>
      </c>
      <c r="T734">
        <v>0.5</v>
      </c>
      <c r="U734">
        <v>0.55530230000000003</v>
      </c>
      <c r="V734">
        <v>0.75436150000000002</v>
      </c>
      <c r="W734">
        <v>0.54096560000000005</v>
      </c>
      <c r="X734">
        <v>15.6298809</v>
      </c>
      <c r="Y734">
        <v>0.7898058</v>
      </c>
      <c r="Z734">
        <v>1.3626050999999999</v>
      </c>
      <c r="AA734">
        <v>0.4485961</v>
      </c>
      <c r="AB734">
        <v>5.0875900000000002E-2</v>
      </c>
      <c r="AC734">
        <v>1</v>
      </c>
      <c r="AD734">
        <v>1</v>
      </c>
      <c r="AE734">
        <v>0.99980000000000002</v>
      </c>
      <c r="AF734">
        <v>1</v>
      </c>
      <c r="AG734">
        <v>0.99980000000000002</v>
      </c>
      <c r="AH734">
        <v>0.99990000000000001</v>
      </c>
      <c r="AI734">
        <v>0.99980000000000002</v>
      </c>
      <c r="AJ734">
        <v>1</v>
      </c>
      <c r="AK734" t="str">
        <f>VLOOKUP(D734,Ref!$C$2:$D$56,2,FALSE)&amp;"_"&amp;E734&amp;RIGHT(B734,4)</f>
        <v>OR_Lane1009</v>
      </c>
    </row>
    <row r="735" spans="1:37" x14ac:dyDescent="0.25">
      <c r="A735" t="s">
        <v>217</v>
      </c>
      <c r="B735">
        <v>410399004</v>
      </c>
      <c r="C735" t="s">
        <v>37</v>
      </c>
      <c r="D735" t="s">
        <v>169</v>
      </c>
      <c r="E735" t="s">
        <v>173</v>
      </c>
      <c r="F735">
        <v>43.799570000000003</v>
      </c>
      <c r="G735">
        <v>-123.05349</v>
      </c>
      <c r="H735">
        <v>162027</v>
      </c>
      <c r="I735">
        <v>23.2</v>
      </c>
      <c r="J735">
        <v>23.1</v>
      </c>
      <c r="K735">
        <v>0.5</v>
      </c>
      <c r="L735">
        <v>0.69006279999999998</v>
      </c>
      <c r="M735">
        <v>1.5186099</v>
      </c>
      <c r="N735">
        <v>0.6906582</v>
      </c>
      <c r="O735">
        <v>16.0542221</v>
      </c>
      <c r="P735">
        <v>1.0250337</v>
      </c>
      <c r="Q735">
        <v>1.9489536999999999</v>
      </c>
      <c r="R735">
        <v>0.65653989999999995</v>
      </c>
      <c r="S735">
        <v>0.11591799999999999</v>
      </c>
      <c r="T735">
        <v>0.5</v>
      </c>
      <c r="U735">
        <v>0.69004569999999998</v>
      </c>
      <c r="V735">
        <v>1.5185702999999999</v>
      </c>
      <c r="W735">
        <v>0.6905521</v>
      </c>
      <c r="X735">
        <v>16.053771999999999</v>
      </c>
      <c r="Y735">
        <v>1.0248615000000001</v>
      </c>
      <c r="Z735">
        <v>1.9486749000000001</v>
      </c>
      <c r="AA735">
        <v>0.65643750000000001</v>
      </c>
      <c r="AB735">
        <v>0.11591799999999999</v>
      </c>
      <c r="AC735">
        <v>1</v>
      </c>
      <c r="AD735">
        <v>1</v>
      </c>
      <c r="AE735">
        <v>0.99980000000000002</v>
      </c>
      <c r="AF735">
        <v>1</v>
      </c>
      <c r="AG735">
        <v>0.99980000000000002</v>
      </c>
      <c r="AH735">
        <v>0.99990000000000001</v>
      </c>
      <c r="AI735">
        <v>0.99980000000000002</v>
      </c>
      <c r="AJ735">
        <v>1</v>
      </c>
      <c r="AK735" t="str">
        <f>VLOOKUP(D735,Ref!$C$2:$D$56,2,FALSE)&amp;"_"&amp;E735&amp;RIGHT(B735,4)</f>
        <v>OR_Lane9004</v>
      </c>
    </row>
    <row r="736" spans="1:37" x14ac:dyDescent="0.25">
      <c r="A736" t="s">
        <v>217</v>
      </c>
      <c r="B736">
        <v>410510080</v>
      </c>
      <c r="C736" t="s">
        <v>37</v>
      </c>
      <c r="D736" t="s">
        <v>169</v>
      </c>
      <c r="E736" t="s">
        <v>174</v>
      </c>
      <c r="F736">
        <v>45.496473999999999</v>
      </c>
      <c r="G736">
        <v>-122.60341099999999</v>
      </c>
      <c r="H736">
        <v>177034</v>
      </c>
      <c r="I736">
        <v>26.1</v>
      </c>
      <c r="J736">
        <v>26.1</v>
      </c>
      <c r="K736">
        <v>0.5</v>
      </c>
      <c r="L736">
        <v>0.55220919999999996</v>
      </c>
      <c r="M736">
        <v>2.3139677000000001</v>
      </c>
      <c r="N736">
        <v>0.75669339999999996</v>
      </c>
      <c r="O736">
        <v>19.067451500000001</v>
      </c>
      <c r="P736">
        <v>1.1895772</v>
      </c>
      <c r="Q736">
        <v>1.1910464000000001</v>
      </c>
      <c r="R736">
        <v>0.40140940000000003</v>
      </c>
      <c r="S736">
        <v>0.19431090000000001</v>
      </c>
      <c r="T736">
        <v>0.5</v>
      </c>
      <c r="U736">
        <v>0.55217050000000001</v>
      </c>
      <c r="V736">
        <v>2.3138065000000001</v>
      </c>
      <c r="W736">
        <v>0.75660090000000002</v>
      </c>
      <c r="X736">
        <v>19.066112499999999</v>
      </c>
      <c r="Y736">
        <v>1.1894583000000001</v>
      </c>
      <c r="Z736">
        <v>1.1908685000000001</v>
      </c>
      <c r="AA736">
        <v>0.40136709999999998</v>
      </c>
      <c r="AB736">
        <v>0.19431090000000001</v>
      </c>
      <c r="AC736">
        <v>0.99990000000000001</v>
      </c>
      <c r="AD736">
        <v>0.99990000000000001</v>
      </c>
      <c r="AE736">
        <v>0.99990000000000001</v>
      </c>
      <c r="AF736">
        <v>0.99990000000000001</v>
      </c>
      <c r="AG736">
        <v>0.99990000000000001</v>
      </c>
      <c r="AH736">
        <v>0.99990000000000001</v>
      </c>
      <c r="AI736">
        <v>0.99990000000000001</v>
      </c>
      <c r="AJ736">
        <v>1</v>
      </c>
      <c r="AK736" t="str">
        <f>VLOOKUP(D736,Ref!$C$2:$D$56,2,FALSE)&amp;"_"&amp;E736&amp;RIGHT(B736,4)</f>
        <v>OR_Multnomah0080</v>
      </c>
    </row>
    <row r="737" spans="1:37" x14ac:dyDescent="0.25">
      <c r="A737" t="s">
        <v>217</v>
      </c>
      <c r="B737">
        <v>410510246</v>
      </c>
      <c r="C737" t="s">
        <v>37</v>
      </c>
      <c r="D737" t="s">
        <v>169</v>
      </c>
      <c r="E737" t="s">
        <v>174</v>
      </c>
      <c r="F737">
        <v>45.561301</v>
      </c>
      <c r="G737">
        <v>-122.67878399999999</v>
      </c>
      <c r="H737">
        <v>177034</v>
      </c>
      <c r="I737">
        <v>20.9</v>
      </c>
      <c r="J737">
        <v>20.9</v>
      </c>
      <c r="K737">
        <v>0.5</v>
      </c>
      <c r="L737">
        <v>0.73675469999999998</v>
      </c>
      <c r="M737">
        <v>2.0660159999999999</v>
      </c>
      <c r="N737">
        <v>1.3477338999999999</v>
      </c>
      <c r="O737">
        <v>11.3791656</v>
      </c>
      <c r="P737">
        <v>2.4378548000000002</v>
      </c>
      <c r="Q737">
        <v>1.5238585</v>
      </c>
      <c r="R737">
        <v>0.75348570000000004</v>
      </c>
      <c r="S737">
        <v>0.16624159999999999</v>
      </c>
      <c r="T737">
        <v>0.5</v>
      </c>
      <c r="U737">
        <v>0.73671330000000002</v>
      </c>
      <c r="V737">
        <v>2.0659014999999998</v>
      </c>
      <c r="W737">
        <v>1.3475782000000001</v>
      </c>
      <c r="X737">
        <v>11.3785267</v>
      </c>
      <c r="Y737">
        <v>2.4376109000000001</v>
      </c>
      <c r="Z737">
        <v>1.5236331999999999</v>
      </c>
      <c r="AA737">
        <v>0.75341389999999997</v>
      </c>
      <c r="AB737">
        <v>0.16624159999999999</v>
      </c>
      <c r="AC737">
        <v>0.99990000000000001</v>
      </c>
      <c r="AD737">
        <v>0.99990000000000001</v>
      </c>
      <c r="AE737">
        <v>0.99990000000000001</v>
      </c>
      <c r="AF737">
        <v>0.99990000000000001</v>
      </c>
      <c r="AG737">
        <v>0.99990000000000001</v>
      </c>
      <c r="AH737">
        <v>0.99990000000000001</v>
      </c>
      <c r="AI737">
        <v>0.99990000000000001</v>
      </c>
      <c r="AJ737">
        <v>1</v>
      </c>
      <c r="AK737" t="str">
        <f>VLOOKUP(D737,Ref!$C$2:$D$56,2,FALSE)&amp;"_"&amp;E737&amp;RIGHT(B737,4)</f>
        <v>OR_Multnomah0246</v>
      </c>
    </row>
    <row r="738" spans="1:37" x14ac:dyDescent="0.25">
      <c r="A738" t="s">
        <v>217</v>
      </c>
      <c r="B738">
        <v>410590121</v>
      </c>
      <c r="C738" t="s">
        <v>37</v>
      </c>
      <c r="D738" t="s">
        <v>169</v>
      </c>
      <c r="E738" t="s">
        <v>175</v>
      </c>
      <c r="F738">
        <v>45.651944</v>
      </c>
      <c r="G738">
        <v>-118.818611</v>
      </c>
      <c r="H738">
        <v>172058</v>
      </c>
      <c r="I738">
        <v>24</v>
      </c>
      <c r="J738">
        <v>23.9</v>
      </c>
      <c r="K738">
        <v>0.5</v>
      </c>
      <c r="L738">
        <v>0.46220739999999999</v>
      </c>
      <c r="M738">
        <v>0.83529569999999997</v>
      </c>
      <c r="N738">
        <v>0.66982989999999998</v>
      </c>
      <c r="O738">
        <v>18.569904300000001</v>
      </c>
      <c r="P738">
        <v>0.52402649999999995</v>
      </c>
      <c r="Q738">
        <v>1.9488785</v>
      </c>
      <c r="R738">
        <v>0.45388840000000003</v>
      </c>
      <c r="S738">
        <v>3.59668E-2</v>
      </c>
      <c r="T738">
        <v>0.5</v>
      </c>
      <c r="U738">
        <v>0.46216119999999999</v>
      </c>
      <c r="V738">
        <v>0.83521219999999996</v>
      </c>
      <c r="W738">
        <v>0.66968530000000004</v>
      </c>
      <c r="X738">
        <v>18.568046599999999</v>
      </c>
      <c r="Y738">
        <v>0.52386929999999998</v>
      </c>
      <c r="Z738">
        <v>1.9484887</v>
      </c>
      <c r="AA738">
        <v>0.45378810000000003</v>
      </c>
      <c r="AB738">
        <v>3.59668E-2</v>
      </c>
      <c r="AC738">
        <v>0.99990000000000001</v>
      </c>
      <c r="AD738">
        <v>0.99990000000000001</v>
      </c>
      <c r="AE738">
        <v>0.99980000000000002</v>
      </c>
      <c r="AF738">
        <v>0.99990000000000001</v>
      </c>
      <c r="AG738">
        <v>0.99970000000000003</v>
      </c>
      <c r="AH738">
        <v>0.99980000000000002</v>
      </c>
      <c r="AI738">
        <v>0.99980000000000002</v>
      </c>
      <c r="AJ738">
        <v>1</v>
      </c>
      <c r="AK738" t="str">
        <f>VLOOKUP(D738,Ref!$C$2:$D$56,2,FALSE)&amp;"_"&amp;E738&amp;RIGHT(B738,4)</f>
        <v>OR_Umatilla0121</v>
      </c>
    </row>
    <row r="739" spans="1:37" x14ac:dyDescent="0.25">
      <c r="A739" t="s">
        <v>217</v>
      </c>
      <c r="B739">
        <v>410610119</v>
      </c>
      <c r="C739" t="s">
        <v>37</v>
      </c>
      <c r="D739" t="s">
        <v>169</v>
      </c>
      <c r="E739" t="s">
        <v>176</v>
      </c>
      <c r="F739">
        <v>45.338971999999998</v>
      </c>
      <c r="G739">
        <v>-118.094497</v>
      </c>
      <c r="H739">
        <v>168062</v>
      </c>
      <c r="I739">
        <v>18.5</v>
      </c>
      <c r="J739">
        <v>18.5</v>
      </c>
      <c r="K739">
        <v>0.5</v>
      </c>
      <c r="L739">
        <v>0.43737179999999998</v>
      </c>
      <c r="M739">
        <v>0.51823620000000004</v>
      </c>
      <c r="N739">
        <v>0.50821289999999997</v>
      </c>
      <c r="O739">
        <v>14.462223099999999</v>
      </c>
      <c r="P739">
        <v>0.29478860000000001</v>
      </c>
      <c r="Q739">
        <v>1.480391</v>
      </c>
      <c r="R739">
        <v>0.35280529999999999</v>
      </c>
      <c r="S739">
        <v>2.37483E-2</v>
      </c>
      <c r="T739">
        <v>0.5</v>
      </c>
      <c r="U739">
        <v>0.4373281</v>
      </c>
      <c r="V739">
        <v>0.51816580000000001</v>
      </c>
      <c r="W739">
        <v>0.5077142</v>
      </c>
      <c r="X739">
        <v>14.460775399999999</v>
      </c>
      <c r="Y739">
        <v>0.29457830000000002</v>
      </c>
      <c r="Z739">
        <v>1.4789106000000001</v>
      </c>
      <c r="AA739">
        <v>0.35246620000000001</v>
      </c>
      <c r="AB739">
        <v>2.37483E-2</v>
      </c>
      <c r="AC739">
        <v>0.99990000000000001</v>
      </c>
      <c r="AD739">
        <v>0.99990000000000001</v>
      </c>
      <c r="AE739">
        <v>0.999</v>
      </c>
      <c r="AF739">
        <v>0.99990000000000001</v>
      </c>
      <c r="AG739">
        <v>0.99929999999999997</v>
      </c>
      <c r="AH739">
        <v>0.999</v>
      </c>
      <c r="AI739">
        <v>0.999</v>
      </c>
      <c r="AJ739">
        <v>1</v>
      </c>
      <c r="AK739" t="str">
        <f>VLOOKUP(D739,Ref!$C$2:$D$56,2,FALSE)&amp;"_"&amp;E739&amp;RIGHT(B739,4)</f>
        <v>OR_Union0119</v>
      </c>
    </row>
    <row r="740" spans="1:37" x14ac:dyDescent="0.25">
      <c r="A740" t="s">
        <v>217</v>
      </c>
      <c r="B740">
        <v>410670004</v>
      </c>
      <c r="C740" t="s">
        <v>37</v>
      </c>
      <c r="D740" t="s">
        <v>169</v>
      </c>
      <c r="E740" t="s">
        <v>49</v>
      </c>
      <c r="F740">
        <v>45.528530000000003</v>
      </c>
      <c r="G740">
        <v>-122.97244000000001</v>
      </c>
      <c r="H740">
        <v>178032</v>
      </c>
      <c r="I740">
        <v>31.6</v>
      </c>
      <c r="J740">
        <v>31.6</v>
      </c>
      <c r="K740">
        <v>0.5</v>
      </c>
      <c r="L740">
        <v>0.68559809999999999</v>
      </c>
      <c r="M740">
        <v>2.3403858999999998</v>
      </c>
      <c r="N740">
        <v>1.2208638000000001</v>
      </c>
      <c r="O740">
        <v>22.459806400000002</v>
      </c>
      <c r="P740">
        <v>1.8191234999999999</v>
      </c>
      <c r="Q740">
        <v>1.8977009</v>
      </c>
      <c r="R740">
        <v>0.59537989999999996</v>
      </c>
      <c r="S740">
        <v>0.14780789999999999</v>
      </c>
      <c r="T740">
        <v>0.5</v>
      </c>
      <c r="U740">
        <v>0.68559809999999999</v>
      </c>
      <c r="V740">
        <v>2.3403858999999998</v>
      </c>
      <c r="W740">
        <v>1.2207421000000001</v>
      </c>
      <c r="X740">
        <v>22.459806400000002</v>
      </c>
      <c r="Y740">
        <v>1.8189416</v>
      </c>
      <c r="Z740">
        <v>1.8975111</v>
      </c>
      <c r="AA740">
        <v>0.59532090000000004</v>
      </c>
      <c r="AB740">
        <v>0.14780789999999999</v>
      </c>
      <c r="AC740">
        <v>1</v>
      </c>
      <c r="AD740">
        <v>1</v>
      </c>
      <c r="AE740">
        <v>0.99990000000000001</v>
      </c>
      <c r="AF740">
        <v>1</v>
      </c>
      <c r="AG740">
        <v>0.99990000000000001</v>
      </c>
      <c r="AH740">
        <v>0.99990000000000001</v>
      </c>
      <c r="AI740">
        <v>0.99990000000000001</v>
      </c>
      <c r="AJ740">
        <v>1</v>
      </c>
      <c r="AK740" t="str">
        <f>VLOOKUP(D740,Ref!$C$2:$D$56,2,FALSE)&amp;"_"&amp;E740&amp;RIGHT(B740,4)</f>
        <v>OR_Washington0004</v>
      </c>
    </row>
    <row r="741" spans="1:37" x14ac:dyDescent="0.25">
      <c r="A741" t="s">
        <v>217</v>
      </c>
      <c r="B741">
        <v>460110002</v>
      </c>
      <c r="C741" t="s">
        <v>37</v>
      </c>
      <c r="D741" t="s">
        <v>177</v>
      </c>
      <c r="E741" t="s">
        <v>178</v>
      </c>
      <c r="F741">
        <v>44.310282999999998</v>
      </c>
      <c r="G741">
        <v>-96.800709999999995</v>
      </c>
      <c r="H741">
        <v>142200</v>
      </c>
      <c r="I741">
        <v>21.9</v>
      </c>
      <c r="J741">
        <v>21.8</v>
      </c>
      <c r="K741">
        <v>0.5</v>
      </c>
      <c r="L741">
        <v>0.97444960000000003</v>
      </c>
      <c r="M741">
        <v>0.53227380000000002</v>
      </c>
      <c r="N741">
        <v>2.8740622999999998</v>
      </c>
      <c r="O741">
        <v>6.2904724999999999</v>
      </c>
      <c r="P741">
        <v>3.9942175999999998</v>
      </c>
      <c r="Q741">
        <v>4.8495106999999997</v>
      </c>
      <c r="R741">
        <v>1.9089921000000001</v>
      </c>
      <c r="S741">
        <v>3.1578299999999997E-2</v>
      </c>
      <c r="T741">
        <v>0.5</v>
      </c>
      <c r="U741">
        <v>0.97411840000000005</v>
      </c>
      <c r="V741">
        <v>0.53219890000000003</v>
      </c>
      <c r="W741">
        <v>2.8536711000000001</v>
      </c>
      <c r="X741">
        <v>6.2884330999999998</v>
      </c>
      <c r="Y741">
        <v>3.9829306999999998</v>
      </c>
      <c r="Z741">
        <v>4.7935084999999997</v>
      </c>
      <c r="AA741">
        <v>1.8960239999999999</v>
      </c>
      <c r="AB741">
        <v>3.1578299999999997E-2</v>
      </c>
      <c r="AC741">
        <v>0.99970000000000003</v>
      </c>
      <c r="AD741">
        <v>0.99990000000000001</v>
      </c>
      <c r="AE741">
        <v>0.9929</v>
      </c>
      <c r="AF741">
        <v>0.99970000000000003</v>
      </c>
      <c r="AG741">
        <v>0.99719999999999998</v>
      </c>
      <c r="AH741">
        <v>0.98850000000000005</v>
      </c>
      <c r="AI741">
        <v>0.99319999999999997</v>
      </c>
      <c r="AJ741">
        <v>1</v>
      </c>
      <c r="AK741" t="str">
        <f>VLOOKUP(D741,Ref!$C$2:$D$56,2,FALSE)&amp;"_"&amp;E741&amp;RIGHT(B741,4)</f>
        <v>SD_Brookings0002</v>
      </c>
    </row>
    <row r="742" spans="1:37" x14ac:dyDescent="0.25">
      <c r="A742" t="s">
        <v>217</v>
      </c>
      <c r="B742">
        <v>460130003</v>
      </c>
      <c r="C742" t="s">
        <v>37</v>
      </c>
      <c r="D742" t="s">
        <v>177</v>
      </c>
      <c r="E742" t="s">
        <v>179</v>
      </c>
      <c r="F742">
        <v>45.462499999999999</v>
      </c>
      <c r="G742">
        <v>-98.486110999999994</v>
      </c>
      <c r="H742">
        <v>153189</v>
      </c>
      <c r="I742">
        <v>18.7</v>
      </c>
      <c r="J742">
        <v>18.600000000000001</v>
      </c>
      <c r="K742">
        <v>0.5</v>
      </c>
      <c r="L742">
        <v>0.92495839999999996</v>
      </c>
      <c r="M742">
        <v>0.43602210000000002</v>
      </c>
      <c r="N742">
        <v>2.2863340000000001</v>
      </c>
      <c r="O742">
        <v>5.8643155</v>
      </c>
      <c r="P742">
        <v>3.1074185000000001</v>
      </c>
      <c r="Q742">
        <v>4.094017</v>
      </c>
      <c r="R742">
        <v>1.4886112</v>
      </c>
      <c r="S742">
        <v>3.1656400000000001E-2</v>
      </c>
      <c r="T742">
        <v>0.5</v>
      </c>
      <c r="U742">
        <v>0.92442999999999997</v>
      </c>
      <c r="V742">
        <v>0.43588640000000001</v>
      </c>
      <c r="W742">
        <v>2.2611531999999999</v>
      </c>
      <c r="X742">
        <v>5.8602103999999997</v>
      </c>
      <c r="Y742">
        <v>3.0892252999999998</v>
      </c>
      <c r="Z742">
        <v>4.0293311999999997</v>
      </c>
      <c r="AA742">
        <v>1.4721991000000001</v>
      </c>
      <c r="AB742">
        <v>3.1656400000000001E-2</v>
      </c>
      <c r="AC742">
        <v>0.99939999999999996</v>
      </c>
      <c r="AD742">
        <v>0.99970000000000003</v>
      </c>
      <c r="AE742">
        <v>0.98899999999999999</v>
      </c>
      <c r="AF742">
        <v>0.99929999999999997</v>
      </c>
      <c r="AG742">
        <v>0.99409999999999998</v>
      </c>
      <c r="AH742">
        <v>0.98419999999999996</v>
      </c>
      <c r="AI742">
        <v>0.98899999999999999</v>
      </c>
      <c r="AJ742">
        <v>1</v>
      </c>
      <c r="AK742" t="str">
        <f>VLOOKUP(D742,Ref!$C$2:$D$56,2,FALSE)&amp;"_"&amp;E742&amp;RIGHT(B742,4)</f>
        <v>SD_Brown0003</v>
      </c>
    </row>
    <row r="743" spans="1:37" x14ac:dyDescent="0.25">
      <c r="A743" t="s">
        <v>217</v>
      </c>
      <c r="B743">
        <v>460290002</v>
      </c>
      <c r="C743" t="s">
        <v>37</v>
      </c>
      <c r="D743" t="s">
        <v>177</v>
      </c>
      <c r="E743" t="s">
        <v>180</v>
      </c>
      <c r="F743">
        <v>44.899650000000001</v>
      </c>
      <c r="G743">
        <v>-97.128801999999993</v>
      </c>
      <c r="H743">
        <v>148198</v>
      </c>
      <c r="I743">
        <v>24.5</v>
      </c>
      <c r="J743">
        <v>24.4</v>
      </c>
      <c r="K743">
        <v>0.5</v>
      </c>
      <c r="L743">
        <v>0.68372849999999996</v>
      </c>
      <c r="M743">
        <v>0.492178</v>
      </c>
      <c r="N743">
        <v>4.1682191</v>
      </c>
      <c r="O743">
        <v>2.9302541999999998</v>
      </c>
      <c r="P743">
        <v>3.4520233</v>
      </c>
      <c r="Q743">
        <v>10.0227413</v>
      </c>
      <c r="R743">
        <v>2.2249463</v>
      </c>
      <c r="S743">
        <v>4.8127700000000002E-2</v>
      </c>
      <c r="T743">
        <v>0.5</v>
      </c>
      <c r="U743">
        <v>0.68354110000000001</v>
      </c>
      <c r="V743">
        <v>0.49212260000000002</v>
      </c>
      <c r="W743">
        <v>4.1446161000000004</v>
      </c>
      <c r="X743">
        <v>2.9290821999999999</v>
      </c>
      <c r="Y743">
        <v>3.4431634</v>
      </c>
      <c r="Z743">
        <v>9.9525126999999998</v>
      </c>
      <c r="AA743">
        <v>2.2111763999999998</v>
      </c>
      <c r="AB743">
        <v>4.8127700000000002E-2</v>
      </c>
      <c r="AC743">
        <v>0.99970000000000003</v>
      </c>
      <c r="AD743">
        <v>0.99990000000000001</v>
      </c>
      <c r="AE743">
        <v>0.99429999999999996</v>
      </c>
      <c r="AF743">
        <v>0.99960000000000004</v>
      </c>
      <c r="AG743">
        <v>0.99739999999999995</v>
      </c>
      <c r="AH743">
        <v>0.99299999999999999</v>
      </c>
      <c r="AI743">
        <v>0.99380000000000002</v>
      </c>
      <c r="AJ743">
        <v>1</v>
      </c>
      <c r="AK743" t="str">
        <f>VLOOKUP(D743,Ref!$C$2:$D$56,2,FALSE)&amp;"_"&amp;E743&amp;RIGHT(B743,4)</f>
        <v>SD_Codington0002</v>
      </c>
    </row>
    <row r="744" spans="1:37" x14ac:dyDescent="0.25">
      <c r="A744" t="s">
        <v>217</v>
      </c>
      <c r="B744">
        <v>460330132</v>
      </c>
      <c r="C744" t="s">
        <v>37</v>
      </c>
      <c r="D744" t="s">
        <v>177</v>
      </c>
      <c r="E744" t="s">
        <v>181</v>
      </c>
      <c r="F744">
        <v>43.5578</v>
      </c>
      <c r="G744">
        <v>-103.48390000000001</v>
      </c>
      <c r="H744">
        <v>137155</v>
      </c>
      <c r="I744">
        <v>13.6</v>
      </c>
      <c r="J744">
        <v>13.5</v>
      </c>
      <c r="K744">
        <v>0.5</v>
      </c>
      <c r="L744">
        <v>1.9286232000000001</v>
      </c>
      <c r="M744">
        <v>0.34311779999999997</v>
      </c>
      <c r="N744">
        <v>0.71613680000000002</v>
      </c>
      <c r="O744">
        <v>7.4979820000000004</v>
      </c>
      <c r="P744">
        <v>1.7828039</v>
      </c>
      <c r="Q744">
        <v>0.1988026</v>
      </c>
      <c r="R744">
        <v>0.63253440000000005</v>
      </c>
      <c r="S744">
        <v>0</v>
      </c>
      <c r="T744">
        <v>0.5</v>
      </c>
      <c r="U744">
        <v>1.7508492</v>
      </c>
      <c r="V744">
        <v>0.346134</v>
      </c>
      <c r="W744">
        <v>0.65408849999999996</v>
      </c>
      <c r="X744">
        <v>7.8960295</v>
      </c>
      <c r="Y744">
        <v>1.6306765000000001</v>
      </c>
      <c r="Z744">
        <v>0.18263989999999999</v>
      </c>
      <c r="AA744">
        <v>0.57799149999999999</v>
      </c>
      <c r="AB744">
        <v>0</v>
      </c>
      <c r="AC744">
        <v>0.90780000000000005</v>
      </c>
      <c r="AD744">
        <v>1.0087999999999999</v>
      </c>
      <c r="AE744">
        <v>0.91339999999999999</v>
      </c>
      <c r="AF744">
        <v>1.0530999999999999</v>
      </c>
      <c r="AG744">
        <v>0.91469999999999996</v>
      </c>
      <c r="AH744">
        <v>0.91869999999999996</v>
      </c>
      <c r="AI744">
        <v>0.91379999999999995</v>
      </c>
      <c r="AJ744">
        <v>-9</v>
      </c>
      <c r="AK744" t="str">
        <f>VLOOKUP(D744,Ref!$C$2:$D$56,2,FALSE)&amp;"_"&amp;E744&amp;RIGHT(B744,4)</f>
        <v>SD_Custer0132</v>
      </c>
    </row>
    <row r="745" spans="1:37" x14ac:dyDescent="0.25">
      <c r="A745" t="s">
        <v>217</v>
      </c>
      <c r="B745">
        <v>460710001</v>
      </c>
      <c r="C745" t="s">
        <v>37</v>
      </c>
      <c r="D745" t="s">
        <v>177</v>
      </c>
      <c r="E745" t="s">
        <v>132</v>
      </c>
      <c r="F745">
        <v>43.745609999999999</v>
      </c>
      <c r="G745">
        <v>-101.94121800000001</v>
      </c>
      <c r="H745">
        <v>138166</v>
      </c>
      <c r="I745">
        <v>12.3</v>
      </c>
      <c r="J745">
        <v>12.2</v>
      </c>
      <c r="K745">
        <v>0.5</v>
      </c>
      <c r="L745">
        <v>1.2499396</v>
      </c>
      <c r="M745">
        <v>0.25206659999999997</v>
      </c>
      <c r="N745">
        <v>0.75979450000000004</v>
      </c>
      <c r="O745">
        <v>6.7862505999999998</v>
      </c>
      <c r="P745">
        <v>1.9010214000000001</v>
      </c>
      <c r="Q745">
        <v>0.2271502</v>
      </c>
      <c r="R745">
        <v>0.66822190000000004</v>
      </c>
      <c r="S745">
        <v>0</v>
      </c>
      <c r="T745">
        <v>0.5</v>
      </c>
      <c r="U745">
        <v>1.0989864</v>
      </c>
      <c r="V745">
        <v>0.27099440000000002</v>
      </c>
      <c r="W745">
        <v>0.70328139999999995</v>
      </c>
      <c r="X745">
        <v>7.1070222999999997</v>
      </c>
      <c r="Y745">
        <v>1.8195494000000001</v>
      </c>
      <c r="Z745">
        <v>0.14338809999999999</v>
      </c>
      <c r="AA745">
        <v>0.64993020000000001</v>
      </c>
      <c r="AB745">
        <v>0</v>
      </c>
      <c r="AC745">
        <v>0.87919999999999998</v>
      </c>
      <c r="AD745">
        <v>1.0750999999999999</v>
      </c>
      <c r="AE745">
        <v>0.92559999999999998</v>
      </c>
      <c r="AF745">
        <v>1.0472999999999999</v>
      </c>
      <c r="AG745">
        <v>0.95709999999999995</v>
      </c>
      <c r="AH745">
        <v>0.63119999999999998</v>
      </c>
      <c r="AI745">
        <v>0.97260000000000002</v>
      </c>
      <c r="AJ745">
        <v>-9</v>
      </c>
      <c r="AK745" t="str">
        <f>VLOOKUP(D745,Ref!$C$2:$D$56,2,FALSE)&amp;"_"&amp;E745&amp;RIGHT(B745,4)</f>
        <v>SD_Jackson0001</v>
      </c>
    </row>
    <row r="746" spans="1:37" x14ac:dyDescent="0.25">
      <c r="A746" t="s">
        <v>217</v>
      </c>
      <c r="B746">
        <v>460990006</v>
      </c>
      <c r="C746" t="s">
        <v>37</v>
      </c>
      <c r="D746" t="s">
        <v>177</v>
      </c>
      <c r="E746" t="s">
        <v>182</v>
      </c>
      <c r="F746">
        <v>43.544288999999999</v>
      </c>
      <c r="G746">
        <v>-96.726434999999995</v>
      </c>
      <c r="H746">
        <v>135200</v>
      </c>
      <c r="I746">
        <v>25.4</v>
      </c>
      <c r="J746">
        <v>25.1</v>
      </c>
      <c r="K746">
        <v>0.5</v>
      </c>
      <c r="L746">
        <v>0.56266380000000005</v>
      </c>
      <c r="M746">
        <v>0.61888509999999997</v>
      </c>
      <c r="N746">
        <v>4.5204825</v>
      </c>
      <c r="O746">
        <v>2.0374444</v>
      </c>
      <c r="P746">
        <v>3.2373514000000001</v>
      </c>
      <c r="Q746">
        <v>11.508448599999999</v>
      </c>
      <c r="R746">
        <v>2.3820182999999999</v>
      </c>
      <c r="S746">
        <v>8.8261599999999996E-2</v>
      </c>
      <c r="T746">
        <v>0.5</v>
      </c>
      <c r="U746">
        <v>0.54118469999999996</v>
      </c>
      <c r="V746">
        <v>0.60183469999999994</v>
      </c>
      <c r="W746">
        <v>4.3669558000000004</v>
      </c>
      <c r="X746">
        <v>2.6457240999999998</v>
      </c>
      <c r="Y746">
        <v>3.7490575000000002</v>
      </c>
      <c r="Z746">
        <v>10.316993699999999</v>
      </c>
      <c r="AA746">
        <v>2.4053464</v>
      </c>
      <c r="AB746">
        <v>6.3793000000000002E-2</v>
      </c>
      <c r="AC746">
        <v>0.96179999999999999</v>
      </c>
      <c r="AD746">
        <v>0.97240000000000004</v>
      </c>
      <c r="AE746">
        <v>0.96599999999999997</v>
      </c>
      <c r="AF746">
        <v>1.2986</v>
      </c>
      <c r="AG746">
        <v>1.1580999999999999</v>
      </c>
      <c r="AH746">
        <v>0.89649999999999996</v>
      </c>
      <c r="AI746">
        <v>1.0098</v>
      </c>
      <c r="AJ746">
        <v>0.7228</v>
      </c>
      <c r="AK746" t="str">
        <f>VLOOKUP(D746,Ref!$C$2:$D$56,2,FALSE)&amp;"_"&amp;E746&amp;RIGHT(B746,4)</f>
        <v>SD_Minnehaha0006</v>
      </c>
    </row>
    <row r="747" spans="1:37" x14ac:dyDescent="0.25">
      <c r="A747" t="s">
        <v>217</v>
      </c>
      <c r="B747">
        <v>460990008</v>
      </c>
      <c r="C747" t="s">
        <v>37</v>
      </c>
      <c r="D747" t="s">
        <v>177</v>
      </c>
      <c r="E747" t="s">
        <v>182</v>
      </c>
      <c r="F747">
        <v>43.547919999999998</v>
      </c>
      <c r="G747">
        <v>-96.700768999999994</v>
      </c>
      <c r="H747">
        <v>135201</v>
      </c>
      <c r="I747">
        <v>23.7</v>
      </c>
      <c r="J747">
        <v>23.5</v>
      </c>
      <c r="K747">
        <v>0.5</v>
      </c>
      <c r="L747">
        <v>0.69203389999999998</v>
      </c>
      <c r="M747">
        <v>0.50832500000000003</v>
      </c>
      <c r="N747">
        <v>3.7854774</v>
      </c>
      <c r="O747">
        <v>3.7408030000000001</v>
      </c>
      <c r="P747">
        <v>3.8991672999999998</v>
      </c>
      <c r="Q747">
        <v>8.1612711000000004</v>
      </c>
      <c r="R747">
        <v>2.3801093</v>
      </c>
      <c r="S747">
        <v>3.2811199999999999E-2</v>
      </c>
      <c r="T747">
        <v>0.5</v>
      </c>
      <c r="U747">
        <v>1.1178606</v>
      </c>
      <c r="V747">
        <v>0.55546689999999999</v>
      </c>
      <c r="W747">
        <v>2.4112917999999999</v>
      </c>
      <c r="X747">
        <v>9.8403939999999999</v>
      </c>
      <c r="Y747">
        <v>3.8591261000000001</v>
      </c>
      <c r="Z747">
        <v>3.4742223999999999</v>
      </c>
      <c r="AA747">
        <v>1.8069116000000001</v>
      </c>
      <c r="AB747">
        <v>2.0859099999999998E-2</v>
      </c>
      <c r="AC747">
        <v>1.6153</v>
      </c>
      <c r="AD747">
        <v>1.0927</v>
      </c>
      <c r="AE747">
        <v>0.63700000000000001</v>
      </c>
      <c r="AF747">
        <v>2.6305999999999998</v>
      </c>
      <c r="AG747">
        <v>0.98970000000000002</v>
      </c>
      <c r="AH747">
        <v>0.42570000000000002</v>
      </c>
      <c r="AI747">
        <v>0.75919999999999999</v>
      </c>
      <c r="AJ747">
        <v>0.63570000000000004</v>
      </c>
      <c r="AK747" t="str">
        <f>VLOOKUP(D747,Ref!$C$2:$D$56,2,FALSE)&amp;"_"&amp;E747&amp;RIGHT(B747,4)</f>
        <v>SD_Minnehaha0008</v>
      </c>
    </row>
    <row r="748" spans="1:37" x14ac:dyDescent="0.25">
      <c r="A748" t="s">
        <v>217</v>
      </c>
      <c r="B748">
        <v>461030020</v>
      </c>
      <c r="C748" t="s">
        <v>37</v>
      </c>
      <c r="D748" t="s">
        <v>177</v>
      </c>
      <c r="E748" t="s">
        <v>183</v>
      </c>
      <c r="F748">
        <v>44.087397000000003</v>
      </c>
      <c r="G748">
        <v>-103.273777</v>
      </c>
      <c r="H748">
        <v>142157</v>
      </c>
      <c r="I748">
        <v>16.8</v>
      </c>
      <c r="J748">
        <v>16.8</v>
      </c>
      <c r="K748">
        <v>0.5</v>
      </c>
      <c r="L748">
        <v>1.6721638000000001</v>
      </c>
      <c r="M748">
        <v>0.41349059999999999</v>
      </c>
      <c r="N748">
        <v>0.56229220000000002</v>
      </c>
      <c r="O748">
        <v>11.573490100000001</v>
      </c>
      <c r="P748">
        <v>1.4838476</v>
      </c>
      <c r="Q748">
        <v>5.8935500000000002E-2</v>
      </c>
      <c r="R748">
        <v>0.53138660000000004</v>
      </c>
      <c r="S748">
        <v>7.1061299999999994E-2</v>
      </c>
      <c r="T748">
        <v>0.5</v>
      </c>
      <c r="U748">
        <v>1.5913345000000001</v>
      </c>
      <c r="V748">
        <v>0.3447578</v>
      </c>
      <c r="W748">
        <v>0.70994650000000004</v>
      </c>
      <c r="X748">
        <v>11.0827799</v>
      </c>
      <c r="Y748">
        <v>1.6835096000000001</v>
      </c>
      <c r="Z748">
        <v>0.31874649999999999</v>
      </c>
      <c r="AA748">
        <v>0.58831109999999998</v>
      </c>
      <c r="AB748">
        <v>7.25E-5</v>
      </c>
      <c r="AC748">
        <v>0.95169999999999999</v>
      </c>
      <c r="AD748">
        <v>0.83379999999999999</v>
      </c>
      <c r="AE748">
        <v>1.2625999999999999</v>
      </c>
      <c r="AF748">
        <v>0.95760000000000001</v>
      </c>
      <c r="AG748">
        <v>1.1346000000000001</v>
      </c>
      <c r="AH748">
        <v>5.4084000000000003</v>
      </c>
      <c r="AI748">
        <v>1.1071</v>
      </c>
      <c r="AJ748">
        <v>1E-3</v>
      </c>
      <c r="AK748" t="str">
        <f>VLOOKUP(D748,Ref!$C$2:$D$56,2,FALSE)&amp;"_"&amp;E748&amp;RIGHT(B748,4)</f>
        <v>SD_Pennington0020</v>
      </c>
    </row>
    <row r="749" spans="1:37" x14ac:dyDescent="0.25">
      <c r="A749" t="s">
        <v>217</v>
      </c>
      <c r="B749">
        <v>461031001</v>
      </c>
      <c r="C749" t="s">
        <v>37</v>
      </c>
      <c r="D749" t="s">
        <v>177</v>
      </c>
      <c r="E749" t="s">
        <v>183</v>
      </c>
      <c r="F749">
        <v>44.080295</v>
      </c>
      <c r="G749">
        <v>-103.228545</v>
      </c>
      <c r="H749">
        <v>142157</v>
      </c>
      <c r="I749">
        <v>15.7</v>
      </c>
      <c r="J749">
        <v>15.7</v>
      </c>
      <c r="K749">
        <v>0.5</v>
      </c>
      <c r="L749">
        <v>1.5866742</v>
      </c>
      <c r="M749">
        <v>0.40399960000000001</v>
      </c>
      <c r="N749">
        <v>0.66075609999999996</v>
      </c>
      <c r="O749">
        <v>10.102990200000001</v>
      </c>
      <c r="P749">
        <v>1.5785433</v>
      </c>
      <c r="Q749">
        <v>0.27971689999999999</v>
      </c>
      <c r="R749">
        <v>0.54935369999999994</v>
      </c>
      <c r="S749">
        <v>0.1157437</v>
      </c>
      <c r="T749">
        <v>0.5</v>
      </c>
      <c r="U749">
        <v>1.5856977999999999</v>
      </c>
      <c r="V749">
        <v>0.40393679999999998</v>
      </c>
      <c r="W749">
        <v>0.65029590000000004</v>
      </c>
      <c r="X749">
        <v>10.098609</v>
      </c>
      <c r="Y749">
        <v>1.5638573</v>
      </c>
      <c r="Z749">
        <v>0.26223829999999998</v>
      </c>
      <c r="AA749">
        <v>0.54423639999999995</v>
      </c>
      <c r="AB749">
        <v>0.1157437</v>
      </c>
      <c r="AC749">
        <v>0.99939999999999996</v>
      </c>
      <c r="AD749">
        <v>0.99980000000000002</v>
      </c>
      <c r="AE749">
        <v>0.98419999999999996</v>
      </c>
      <c r="AF749">
        <v>0.99960000000000004</v>
      </c>
      <c r="AG749">
        <v>0.99070000000000003</v>
      </c>
      <c r="AH749">
        <v>0.9375</v>
      </c>
      <c r="AI749">
        <v>0.99070000000000003</v>
      </c>
      <c r="AJ749">
        <v>1</v>
      </c>
      <c r="AK749" t="str">
        <f>VLOOKUP(D749,Ref!$C$2:$D$56,2,FALSE)&amp;"_"&amp;E749&amp;RIGHT(B749,4)</f>
        <v>SD_Pennington1001</v>
      </c>
    </row>
    <row r="750" spans="1:37" x14ac:dyDescent="0.25">
      <c r="A750" t="s">
        <v>217</v>
      </c>
      <c r="B750">
        <v>480290032</v>
      </c>
      <c r="C750" t="s">
        <v>37</v>
      </c>
      <c r="D750" t="s">
        <v>184</v>
      </c>
      <c r="E750" t="s">
        <v>185</v>
      </c>
      <c r="F750">
        <v>29.515049999999999</v>
      </c>
      <c r="G750">
        <v>-98.620191000000005</v>
      </c>
      <c r="H750">
        <v>6185</v>
      </c>
      <c r="I750">
        <v>20.3</v>
      </c>
      <c r="J750">
        <v>20.2</v>
      </c>
      <c r="K750">
        <v>0.5</v>
      </c>
      <c r="L750">
        <v>4.3396977999999997</v>
      </c>
      <c r="M750">
        <v>0.7801749</v>
      </c>
      <c r="N750">
        <v>1.6100627999999999</v>
      </c>
      <c r="O750">
        <v>6.2054252999999999</v>
      </c>
      <c r="P750">
        <v>4.8586043999999999</v>
      </c>
      <c r="Q750">
        <v>2.1304699999999999E-2</v>
      </c>
      <c r="R750">
        <v>1.6505113</v>
      </c>
      <c r="S750">
        <v>0.33421869999999998</v>
      </c>
      <c r="T750">
        <v>0.5</v>
      </c>
      <c r="U750">
        <v>4.3357109999999999</v>
      </c>
      <c r="V750">
        <v>0.77995490000000001</v>
      </c>
      <c r="W750">
        <v>1.5999395000000001</v>
      </c>
      <c r="X750">
        <v>6.2021794000000003</v>
      </c>
      <c r="Y750">
        <v>4.8308534999999999</v>
      </c>
      <c r="Z750">
        <v>1.91465E-2</v>
      </c>
      <c r="AA750">
        <v>1.6410264000000001</v>
      </c>
      <c r="AB750">
        <v>0.33421869999999998</v>
      </c>
      <c r="AC750">
        <v>0.99909999999999999</v>
      </c>
      <c r="AD750">
        <v>0.99970000000000003</v>
      </c>
      <c r="AE750">
        <v>0.99370000000000003</v>
      </c>
      <c r="AF750">
        <v>0.99950000000000006</v>
      </c>
      <c r="AG750">
        <v>0.99429999999999996</v>
      </c>
      <c r="AH750">
        <v>0.89870000000000005</v>
      </c>
      <c r="AI750">
        <v>0.99429999999999996</v>
      </c>
      <c r="AJ750">
        <v>1</v>
      </c>
      <c r="AK750" t="str">
        <f>VLOOKUP(D750,Ref!$C$2:$D$56,2,FALSE)&amp;"_"&amp;E750&amp;RIGHT(B750,4)</f>
        <v>TX_Bexar0032</v>
      </c>
    </row>
    <row r="751" spans="1:37" x14ac:dyDescent="0.25">
      <c r="A751" t="s">
        <v>217</v>
      </c>
      <c r="B751">
        <v>480290059</v>
      </c>
      <c r="C751" t="s">
        <v>37</v>
      </c>
      <c r="D751" t="s">
        <v>184</v>
      </c>
      <c r="E751" t="s">
        <v>185</v>
      </c>
      <c r="F751">
        <v>29.275386999999998</v>
      </c>
      <c r="G751">
        <v>-98.311666000000002</v>
      </c>
      <c r="H751">
        <v>3188</v>
      </c>
      <c r="I751">
        <v>19.7</v>
      </c>
      <c r="J751">
        <v>19.5</v>
      </c>
      <c r="K751">
        <v>0.5</v>
      </c>
      <c r="L751">
        <v>3.9235899000000001</v>
      </c>
      <c r="M751">
        <v>0.65943640000000003</v>
      </c>
      <c r="N751">
        <v>1.7322108000000001</v>
      </c>
      <c r="O751">
        <v>5.502955</v>
      </c>
      <c r="P751">
        <v>5.0431733000000003</v>
      </c>
      <c r="Q751">
        <v>0.23332710000000001</v>
      </c>
      <c r="R751">
        <v>1.6980708</v>
      </c>
      <c r="S751">
        <v>0.40723740000000003</v>
      </c>
      <c r="T751">
        <v>0.5</v>
      </c>
      <c r="U751">
        <v>3.9184318</v>
      </c>
      <c r="V751">
        <v>0.65911039999999999</v>
      </c>
      <c r="W751">
        <v>1.7118325000000001</v>
      </c>
      <c r="X751">
        <v>5.4990100999999996</v>
      </c>
      <c r="Y751">
        <v>5.0058289</v>
      </c>
      <c r="Z751">
        <v>0.20712449999999999</v>
      </c>
      <c r="AA751">
        <v>1.6884555999999999</v>
      </c>
      <c r="AB751">
        <v>0.40723740000000003</v>
      </c>
      <c r="AC751">
        <v>0.99870000000000003</v>
      </c>
      <c r="AD751">
        <v>0.99950000000000006</v>
      </c>
      <c r="AE751">
        <v>0.98819999999999997</v>
      </c>
      <c r="AF751">
        <v>0.99929999999999997</v>
      </c>
      <c r="AG751">
        <v>0.99260000000000004</v>
      </c>
      <c r="AH751">
        <v>0.88770000000000004</v>
      </c>
      <c r="AI751">
        <v>0.99429999999999996</v>
      </c>
      <c r="AJ751">
        <v>1</v>
      </c>
      <c r="AK751" t="str">
        <f>VLOOKUP(D751,Ref!$C$2:$D$56,2,FALSE)&amp;"_"&amp;E751&amp;RIGHT(B751,4)</f>
        <v>TX_Bexar0059</v>
      </c>
    </row>
    <row r="752" spans="1:37" x14ac:dyDescent="0.25">
      <c r="A752" t="s">
        <v>217</v>
      </c>
      <c r="B752">
        <v>480370004</v>
      </c>
      <c r="C752" t="s">
        <v>37</v>
      </c>
      <c r="D752" t="s">
        <v>184</v>
      </c>
      <c r="E752" t="s">
        <v>186</v>
      </c>
      <c r="F752">
        <v>33.425756999999997</v>
      </c>
      <c r="G752">
        <v>-94.070807000000002</v>
      </c>
      <c r="H752">
        <v>42221</v>
      </c>
      <c r="I752">
        <v>24.6</v>
      </c>
      <c r="J752">
        <v>24.5</v>
      </c>
      <c r="K752">
        <v>0.5</v>
      </c>
      <c r="L752">
        <v>1.5060245999999999</v>
      </c>
      <c r="M752">
        <v>0.66306240000000005</v>
      </c>
      <c r="N752">
        <v>1.7184695000000001</v>
      </c>
      <c r="O752">
        <v>12.0932703</v>
      </c>
      <c r="P752">
        <v>6.7210245000000004</v>
      </c>
      <c r="Q752">
        <v>0</v>
      </c>
      <c r="R752">
        <v>1.3799124</v>
      </c>
      <c r="S752">
        <v>1.82364E-2</v>
      </c>
      <c r="T752">
        <v>0.5</v>
      </c>
      <c r="U752">
        <v>1.5043192000000001</v>
      </c>
      <c r="V752">
        <v>0.66280850000000002</v>
      </c>
      <c r="W752">
        <v>1.7080059999999999</v>
      </c>
      <c r="X752">
        <v>12.0897264</v>
      </c>
      <c r="Y752">
        <v>6.6803131000000002</v>
      </c>
      <c r="Z752">
        <v>0</v>
      </c>
      <c r="AA752">
        <v>1.3714691000000001</v>
      </c>
      <c r="AB752">
        <v>1.82364E-2</v>
      </c>
      <c r="AC752">
        <v>0.99890000000000001</v>
      </c>
      <c r="AD752">
        <v>0.99960000000000004</v>
      </c>
      <c r="AE752">
        <v>0.99390000000000001</v>
      </c>
      <c r="AF752">
        <v>0.99970000000000003</v>
      </c>
      <c r="AG752">
        <v>0.99390000000000001</v>
      </c>
      <c r="AH752">
        <v>-9</v>
      </c>
      <c r="AI752">
        <v>0.99390000000000001</v>
      </c>
      <c r="AJ752">
        <v>1</v>
      </c>
      <c r="AK752" t="str">
        <f>VLOOKUP(D752,Ref!$C$2:$D$56,2,FALSE)&amp;"_"&amp;E752&amp;RIGHT(B752,4)</f>
        <v>TX_Bowie0004</v>
      </c>
    </row>
    <row r="753" spans="1:37" x14ac:dyDescent="0.25">
      <c r="A753" t="s">
        <v>217</v>
      </c>
      <c r="B753">
        <v>481130069</v>
      </c>
      <c r="C753" t="s">
        <v>37</v>
      </c>
      <c r="D753" t="s">
        <v>184</v>
      </c>
      <c r="E753" t="s">
        <v>187</v>
      </c>
      <c r="F753">
        <v>32.819952000000001</v>
      </c>
      <c r="G753">
        <v>-96.860082000000006</v>
      </c>
      <c r="H753">
        <v>36200</v>
      </c>
      <c r="I753">
        <v>22.3</v>
      </c>
      <c r="J753">
        <v>22.1</v>
      </c>
      <c r="K753">
        <v>0.5</v>
      </c>
      <c r="L753">
        <v>1.2460150000000001</v>
      </c>
      <c r="M753">
        <v>1.0506203999999999</v>
      </c>
      <c r="N753">
        <v>2.2722479999999998</v>
      </c>
      <c r="O753">
        <v>8.5110340000000004</v>
      </c>
      <c r="P753">
        <v>6.0255460999999997</v>
      </c>
      <c r="Q753">
        <v>0.53233030000000003</v>
      </c>
      <c r="R753">
        <v>2.1102175999999999</v>
      </c>
      <c r="S753">
        <v>6.3100400000000001E-2</v>
      </c>
      <c r="T753">
        <v>0.5</v>
      </c>
      <c r="U753">
        <v>1.3207279000000001</v>
      </c>
      <c r="V753">
        <v>0.89445209999999997</v>
      </c>
      <c r="W753">
        <v>2.2184884999999999</v>
      </c>
      <c r="X753">
        <v>8.3912659000000005</v>
      </c>
      <c r="Y753">
        <v>6.2002616000000002</v>
      </c>
      <c r="Z753">
        <v>0.32347690000000001</v>
      </c>
      <c r="AA753">
        <v>2.1938293</v>
      </c>
      <c r="AB753">
        <v>7.8276499999999999E-2</v>
      </c>
      <c r="AC753">
        <v>1.06</v>
      </c>
      <c r="AD753">
        <v>0.85140000000000005</v>
      </c>
      <c r="AE753">
        <v>0.97629999999999995</v>
      </c>
      <c r="AF753">
        <v>0.9859</v>
      </c>
      <c r="AG753">
        <v>1.0289999999999999</v>
      </c>
      <c r="AH753">
        <v>0.60770000000000002</v>
      </c>
      <c r="AI753">
        <v>1.0396000000000001</v>
      </c>
      <c r="AJ753">
        <v>1.2404999999999999</v>
      </c>
      <c r="AK753" t="str">
        <f>VLOOKUP(D753,Ref!$C$2:$D$56,2,FALSE)&amp;"_"&amp;E753&amp;RIGHT(B753,4)</f>
        <v>TX_Dallas0069</v>
      </c>
    </row>
    <row r="754" spans="1:37" x14ac:dyDescent="0.25">
      <c r="A754" t="s">
        <v>217</v>
      </c>
      <c r="B754">
        <v>481130087</v>
      </c>
      <c r="C754" t="s">
        <v>37</v>
      </c>
      <c r="D754" t="s">
        <v>184</v>
      </c>
      <c r="E754" t="s">
        <v>187</v>
      </c>
      <c r="F754">
        <v>32.676600000000001</v>
      </c>
      <c r="G754">
        <v>-96.871600000000001</v>
      </c>
      <c r="H754">
        <v>35200</v>
      </c>
      <c r="I754">
        <v>24.9</v>
      </c>
      <c r="J754">
        <v>24.9</v>
      </c>
      <c r="K754">
        <v>0.5</v>
      </c>
      <c r="L754">
        <v>1.7578053</v>
      </c>
      <c r="M754">
        <v>0.72475769999999995</v>
      </c>
      <c r="N754">
        <v>2.2255403999999999</v>
      </c>
      <c r="O754">
        <v>10.4976749</v>
      </c>
      <c r="P754">
        <v>6.7565255000000004</v>
      </c>
      <c r="Q754">
        <v>0</v>
      </c>
      <c r="R754">
        <v>2.4158971</v>
      </c>
      <c r="S754">
        <v>8.8465299999999997E-2</v>
      </c>
      <c r="T754">
        <v>0.5</v>
      </c>
      <c r="U754">
        <v>1.7565227999999999</v>
      </c>
      <c r="V754">
        <v>0.72462020000000005</v>
      </c>
      <c r="W754">
        <v>2.2144358</v>
      </c>
      <c r="X754">
        <v>10.4925728</v>
      </c>
      <c r="Y754">
        <v>6.7229489999999998</v>
      </c>
      <c r="Z754">
        <v>0</v>
      </c>
      <c r="AA754">
        <v>2.4038384000000002</v>
      </c>
      <c r="AB754">
        <v>8.8465299999999997E-2</v>
      </c>
      <c r="AC754">
        <v>0.99929999999999997</v>
      </c>
      <c r="AD754">
        <v>0.99980000000000002</v>
      </c>
      <c r="AE754">
        <v>0.995</v>
      </c>
      <c r="AF754">
        <v>0.99950000000000006</v>
      </c>
      <c r="AG754">
        <v>0.995</v>
      </c>
      <c r="AH754">
        <v>-9</v>
      </c>
      <c r="AI754">
        <v>0.995</v>
      </c>
      <c r="AJ754">
        <v>1</v>
      </c>
      <c r="AK754" t="str">
        <f>VLOOKUP(D754,Ref!$C$2:$D$56,2,FALSE)&amp;"_"&amp;E754&amp;RIGHT(B754,4)</f>
        <v>TX_Dallas0087</v>
      </c>
    </row>
    <row r="755" spans="1:37" x14ac:dyDescent="0.25">
      <c r="A755" t="s">
        <v>217</v>
      </c>
      <c r="B755">
        <v>481350003</v>
      </c>
      <c r="C755" t="s">
        <v>37</v>
      </c>
      <c r="D755" t="s">
        <v>184</v>
      </c>
      <c r="E755" t="s">
        <v>188</v>
      </c>
      <c r="F755">
        <v>31.836579</v>
      </c>
      <c r="G755">
        <v>-102.341978</v>
      </c>
      <c r="H755">
        <v>28156</v>
      </c>
      <c r="I755">
        <v>17.3</v>
      </c>
      <c r="J755">
        <v>16.899999999999999</v>
      </c>
      <c r="K755">
        <v>0.5</v>
      </c>
      <c r="L755">
        <v>2.3361434999999999</v>
      </c>
      <c r="M755">
        <v>0.35670190000000002</v>
      </c>
      <c r="N755">
        <v>1.3434858000000001</v>
      </c>
      <c r="O755">
        <v>7.4287824999999996</v>
      </c>
      <c r="P755">
        <v>3.8402468999999999</v>
      </c>
      <c r="Q755">
        <v>0.16272020000000001</v>
      </c>
      <c r="R755">
        <v>1.3503080999999999</v>
      </c>
      <c r="S755">
        <v>1.49455E-2</v>
      </c>
      <c r="T755">
        <v>0.5</v>
      </c>
      <c r="U755">
        <v>2.3139968</v>
      </c>
      <c r="V755">
        <v>0.35563220000000001</v>
      </c>
      <c r="W755">
        <v>1.3024579000000001</v>
      </c>
      <c r="X755">
        <v>7.2442888999999999</v>
      </c>
      <c r="Y755">
        <v>3.7554151999999998</v>
      </c>
      <c r="Z755">
        <v>0.12207270000000001</v>
      </c>
      <c r="AA755">
        <v>1.3252790000000001</v>
      </c>
      <c r="AB755">
        <v>1.49455E-2</v>
      </c>
      <c r="AC755">
        <v>0.99050000000000005</v>
      </c>
      <c r="AD755">
        <v>0.997</v>
      </c>
      <c r="AE755">
        <v>0.96950000000000003</v>
      </c>
      <c r="AF755">
        <v>0.97519999999999996</v>
      </c>
      <c r="AG755">
        <v>0.97789999999999999</v>
      </c>
      <c r="AH755">
        <v>0.75019999999999998</v>
      </c>
      <c r="AI755">
        <v>0.98150000000000004</v>
      </c>
      <c r="AJ755">
        <v>1</v>
      </c>
      <c r="AK755" t="str">
        <f>VLOOKUP(D755,Ref!$C$2:$D$56,2,FALSE)&amp;"_"&amp;E755&amp;RIGHT(B755,4)</f>
        <v>TX_Ector0003</v>
      </c>
    </row>
    <row r="756" spans="1:37" x14ac:dyDescent="0.25">
      <c r="A756" t="s">
        <v>217</v>
      </c>
      <c r="B756">
        <v>481410037</v>
      </c>
      <c r="C756" t="s">
        <v>37</v>
      </c>
      <c r="D756" t="s">
        <v>184</v>
      </c>
      <c r="E756" t="s">
        <v>95</v>
      </c>
      <c r="F756">
        <v>31.768281000000002</v>
      </c>
      <c r="G756">
        <v>-106.50125300000001</v>
      </c>
      <c r="H756">
        <v>30124</v>
      </c>
      <c r="I756">
        <v>19.899999999999999</v>
      </c>
      <c r="J756">
        <v>19.8</v>
      </c>
      <c r="K756">
        <v>0.5</v>
      </c>
      <c r="L756">
        <v>7.1096348999999996</v>
      </c>
      <c r="M756">
        <v>1.4426190999999999</v>
      </c>
      <c r="N756">
        <v>0.52972039999999998</v>
      </c>
      <c r="O756">
        <v>8.0409793999999994</v>
      </c>
      <c r="P756">
        <v>1.3891032999999999</v>
      </c>
      <c r="Q756">
        <v>0.18049119999999999</v>
      </c>
      <c r="R756">
        <v>0.48324339999999999</v>
      </c>
      <c r="S756">
        <v>0.2464316</v>
      </c>
      <c r="T756">
        <v>0.5</v>
      </c>
      <c r="U756">
        <v>7.1077599999999999</v>
      </c>
      <c r="V756">
        <v>1.4424371</v>
      </c>
      <c r="W756">
        <v>0.5268832</v>
      </c>
      <c r="X756">
        <v>8.0324726000000002</v>
      </c>
      <c r="Y756">
        <v>1.3836881999999999</v>
      </c>
      <c r="Z756">
        <v>0.17727780000000001</v>
      </c>
      <c r="AA756">
        <v>0.48151310000000003</v>
      </c>
      <c r="AB756">
        <v>0.2464316</v>
      </c>
      <c r="AC756">
        <v>0.99970000000000003</v>
      </c>
      <c r="AD756">
        <v>0.99990000000000001</v>
      </c>
      <c r="AE756">
        <v>0.99460000000000004</v>
      </c>
      <c r="AF756">
        <v>0.99890000000000001</v>
      </c>
      <c r="AG756">
        <v>0.99609999999999999</v>
      </c>
      <c r="AH756">
        <v>0.98219999999999996</v>
      </c>
      <c r="AI756">
        <v>0.99639999999999995</v>
      </c>
      <c r="AJ756">
        <v>1</v>
      </c>
      <c r="AK756" t="str">
        <f>VLOOKUP(D756,Ref!$C$2:$D$56,2,FALSE)&amp;"_"&amp;E756&amp;RIGHT(B756,4)</f>
        <v>TX_El Paso0037</v>
      </c>
    </row>
    <row r="757" spans="1:37" x14ac:dyDescent="0.25">
      <c r="A757" t="s">
        <v>217</v>
      </c>
      <c r="B757">
        <v>481410044</v>
      </c>
      <c r="C757" t="s">
        <v>37</v>
      </c>
      <c r="D757" t="s">
        <v>184</v>
      </c>
      <c r="E757" t="s">
        <v>95</v>
      </c>
      <c r="F757">
        <v>31.765674000000001</v>
      </c>
      <c r="G757">
        <v>-106.455225</v>
      </c>
      <c r="H757">
        <v>30124</v>
      </c>
      <c r="I757">
        <v>26.2</v>
      </c>
      <c r="J757">
        <v>26.1</v>
      </c>
      <c r="K757">
        <v>0.5</v>
      </c>
      <c r="L757">
        <v>6.1211433</v>
      </c>
      <c r="M757">
        <v>1.6523968</v>
      </c>
      <c r="N757">
        <v>0.7370276</v>
      </c>
      <c r="O757">
        <v>14.0704031</v>
      </c>
      <c r="P757">
        <v>2.0637800999999998</v>
      </c>
      <c r="Q757">
        <v>0.1879189</v>
      </c>
      <c r="R757">
        <v>0.7256551</v>
      </c>
      <c r="S757">
        <v>0.15278630000000001</v>
      </c>
      <c r="T757">
        <v>0.5</v>
      </c>
      <c r="U757">
        <v>6.1187104999999997</v>
      </c>
      <c r="V757">
        <v>1.6519801999999999</v>
      </c>
      <c r="W757">
        <v>0.73257680000000003</v>
      </c>
      <c r="X757">
        <v>14.057028799999999</v>
      </c>
      <c r="Y757">
        <v>2.0530841</v>
      </c>
      <c r="Z757">
        <v>0.18476190000000001</v>
      </c>
      <c r="AA757">
        <v>0.72182829999999998</v>
      </c>
      <c r="AB757">
        <v>0.15278630000000001</v>
      </c>
      <c r="AC757">
        <v>0.99960000000000004</v>
      </c>
      <c r="AD757">
        <v>0.99970000000000003</v>
      </c>
      <c r="AE757">
        <v>0.99399999999999999</v>
      </c>
      <c r="AF757">
        <v>0.999</v>
      </c>
      <c r="AG757">
        <v>0.99480000000000002</v>
      </c>
      <c r="AH757">
        <v>0.98319999999999996</v>
      </c>
      <c r="AI757">
        <v>0.99470000000000003</v>
      </c>
      <c r="AJ757">
        <v>1</v>
      </c>
      <c r="AK757" t="str">
        <f>VLOOKUP(D757,Ref!$C$2:$D$56,2,FALSE)&amp;"_"&amp;E757&amp;RIGHT(B757,4)</f>
        <v>TX_El Paso0044</v>
      </c>
    </row>
    <row r="758" spans="1:37" x14ac:dyDescent="0.25">
      <c r="A758" t="s">
        <v>217</v>
      </c>
      <c r="B758">
        <v>482010058</v>
      </c>
      <c r="C758" t="s">
        <v>37</v>
      </c>
      <c r="D758" t="s">
        <v>184</v>
      </c>
      <c r="E758" t="s">
        <v>189</v>
      </c>
      <c r="F758">
        <v>29.770699</v>
      </c>
      <c r="G758">
        <v>-95.031222999999997</v>
      </c>
      <c r="H758">
        <v>8214</v>
      </c>
      <c r="I758">
        <v>21.9</v>
      </c>
      <c r="J758">
        <v>21.8</v>
      </c>
      <c r="K758">
        <v>0.5</v>
      </c>
      <c r="L758">
        <v>4.3024807000000003</v>
      </c>
      <c r="M758">
        <v>0.5466415</v>
      </c>
      <c r="N758">
        <v>1.8303879000000001</v>
      </c>
      <c r="O758">
        <v>6.4353008000000003</v>
      </c>
      <c r="P758">
        <v>5.9122009000000002</v>
      </c>
      <c r="Q758">
        <v>8.2907800000000004E-2</v>
      </c>
      <c r="R758">
        <v>1.8028431</v>
      </c>
      <c r="S758">
        <v>0.52056999999999998</v>
      </c>
      <c r="T758">
        <v>0.5</v>
      </c>
      <c r="U758">
        <v>4.2991036999999999</v>
      </c>
      <c r="V758">
        <v>0.54612139999999998</v>
      </c>
      <c r="W758">
        <v>1.8229541</v>
      </c>
      <c r="X758">
        <v>6.4293699000000002</v>
      </c>
      <c r="Y758">
        <v>5.8918252000000004</v>
      </c>
      <c r="Z758">
        <v>7.9201800000000003E-2</v>
      </c>
      <c r="AA758">
        <v>1.7969330999999999</v>
      </c>
      <c r="AB758">
        <v>0.52056999999999998</v>
      </c>
      <c r="AC758">
        <v>0.99919999999999998</v>
      </c>
      <c r="AD758">
        <v>0.999</v>
      </c>
      <c r="AE758">
        <v>0.99590000000000001</v>
      </c>
      <c r="AF758">
        <v>0.99909999999999999</v>
      </c>
      <c r="AG758">
        <v>0.99660000000000004</v>
      </c>
      <c r="AH758">
        <v>0.95530000000000004</v>
      </c>
      <c r="AI758">
        <v>0.99670000000000003</v>
      </c>
      <c r="AJ758">
        <v>1</v>
      </c>
      <c r="AK758" t="str">
        <f>VLOOKUP(D758,Ref!$C$2:$D$56,2,FALSE)&amp;"_"&amp;E758&amp;RIGHT(B758,4)</f>
        <v>TX_Harris0058</v>
      </c>
    </row>
    <row r="759" spans="1:37" x14ac:dyDescent="0.25">
      <c r="A759" t="s">
        <v>217</v>
      </c>
      <c r="B759">
        <v>482011035</v>
      </c>
      <c r="C759" t="s">
        <v>37</v>
      </c>
      <c r="D759" t="s">
        <v>184</v>
      </c>
      <c r="E759" t="s">
        <v>189</v>
      </c>
      <c r="F759">
        <v>29.733713000000002</v>
      </c>
      <c r="G759">
        <v>-95.257591000000005</v>
      </c>
      <c r="H759">
        <v>8213</v>
      </c>
      <c r="I759">
        <v>27.8</v>
      </c>
      <c r="J759">
        <v>27.8</v>
      </c>
      <c r="K759">
        <v>0.5</v>
      </c>
      <c r="L759">
        <v>3.9988920999999999</v>
      </c>
      <c r="M759">
        <v>0.61136979999999996</v>
      </c>
      <c r="N759">
        <v>1.9542702000000001</v>
      </c>
      <c r="O759">
        <v>12.5335073</v>
      </c>
      <c r="P759">
        <v>5.9105144000000003</v>
      </c>
      <c r="Q759">
        <v>0.24282790000000001</v>
      </c>
      <c r="R759">
        <v>1.8439299</v>
      </c>
      <c r="S759">
        <v>0.2935779</v>
      </c>
      <c r="T759">
        <v>0.5</v>
      </c>
      <c r="U759">
        <v>3.5132921000000001</v>
      </c>
      <c r="V759">
        <v>0.65601069999999995</v>
      </c>
      <c r="W759">
        <v>1.9812996</v>
      </c>
      <c r="X759">
        <v>12.909756700000001</v>
      </c>
      <c r="Y759">
        <v>5.8734330999999997</v>
      </c>
      <c r="Z759">
        <v>0.23525670000000001</v>
      </c>
      <c r="AA759">
        <v>1.8716775999999999</v>
      </c>
      <c r="AB759">
        <v>0.28351150000000003</v>
      </c>
      <c r="AC759">
        <v>0.87860000000000005</v>
      </c>
      <c r="AD759">
        <v>1.073</v>
      </c>
      <c r="AE759">
        <v>1.0138</v>
      </c>
      <c r="AF759">
        <v>1.03</v>
      </c>
      <c r="AG759">
        <v>0.99370000000000003</v>
      </c>
      <c r="AH759">
        <v>0.96879999999999999</v>
      </c>
      <c r="AI759">
        <v>1.0149999999999999</v>
      </c>
      <c r="AJ759">
        <v>0.9657</v>
      </c>
      <c r="AK759" t="str">
        <f>VLOOKUP(D759,Ref!$C$2:$D$56,2,FALSE)&amp;"_"&amp;E759&amp;RIGHT(B759,4)</f>
        <v>TX_Harris1035</v>
      </c>
    </row>
    <row r="760" spans="1:37" x14ac:dyDescent="0.25">
      <c r="A760" t="s">
        <v>217</v>
      </c>
      <c r="B760">
        <v>482030002</v>
      </c>
      <c r="C760" t="s">
        <v>37</v>
      </c>
      <c r="D760" t="s">
        <v>184</v>
      </c>
      <c r="E760" t="s">
        <v>190</v>
      </c>
      <c r="F760">
        <v>32.669004000000001</v>
      </c>
      <c r="G760">
        <v>-94.167449000000005</v>
      </c>
      <c r="H760">
        <v>35221</v>
      </c>
      <c r="I760">
        <v>21.4</v>
      </c>
      <c r="J760">
        <v>21.3</v>
      </c>
      <c r="K760">
        <v>0.5</v>
      </c>
      <c r="L760">
        <v>1.2082581999999999</v>
      </c>
      <c r="M760">
        <v>0.65334530000000002</v>
      </c>
      <c r="N760">
        <v>1.1011089000000001</v>
      </c>
      <c r="O760">
        <v>12.4297676</v>
      </c>
      <c r="P760">
        <v>4.0721784000000003</v>
      </c>
      <c r="Q760">
        <v>0</v>
      </c>
      <c r="R760">
        <v>1.4631329</v>
      </c>
      <c r="S760">
        <v>1.66549E-2</v>
      </c>
      <c r="T760">
        <v>0.5</v>
      </c>
      <c r="U760">
        <v>1.6937188000000001</v>
      </c>
      <c r="V760">
        <v>0.55728509999999998</v>
      </c>
      <c r="W760">
        <v>0.93848430000000005</v>
      </c>
      <c r="X760">
        <v>12.0342541</v>
      </c>
      <c r="Y760">
        <v>4.1463388999999999</v>
      </c>
      <c r="Z760">
        <v>0</v>
      </c>
      <c r="AA760">
        <v>1.4648397</v>
      </c>
      <c r="AB760">
        <v>1.3827600000000001E-2</v>
      </c>
      <c r="AC760">
        <v>1.4017999999999999</v>
      </c>
      <c r="AD760">
        <v>0.85299999999999998</v>
      </c>
      <c r="AE760">
        <v>0.85229999999999995</v>
      </c>
      <c r="AF760">
        <v>0.96819999999999995</v>
      </c>
      <c r="AG760">
        <v>1.0182</v>
      </c>
      <c r="AH760">
        <v>-9</v>
      </c>
      <c r="AI760">
        <v>1.0012000000000001</v>
      </c>
      <c r="AJ760">
        <v>0.83020000000000005</v>
      </c>
      <c r="AK760" t="str">
        <f>VLOOKUP(D760,Ref!$C$2:$D$56,2,FALSE)&amp;"_"&amp;E760&amp;RIGHT(B760,4)</f>
        <v>TX_Harrison0002</v>
      </c>
    </row>
    <row r="761" spans="1:37" x14ac:dyDescent="0.25">
      <c r="A761" t="s">
        <v>217</v>
      </c>
      <c r="B761">
        <v>483750320</v>
      </c>
      <c r="C761" t="s">
        <v>37</v>
      </c>
      <c r="D761" t="s">
        <v>184</v>
      </c>
      <c r="E761" t="s">
        <v>191</v>
      </c>
      <c r="F761">
        <v>35.201588000000001</v>
      </c>
      <c r="G761">
        <v>-101.90923600000001</v>
      </c>
      <c r="H761">
        <v>59161</v>
      </c>
      <c r="I761">
        <v>14.8</v>
      </c>
      <c r="J761">
        <v>14.4</v>
      </c>
      <c r="K761">
        <v>0.5</v>
      </c>
      <c r="L761">
        <v>3.0240486</v>
      </c>
      <c r="M761">
        <v>0.38762259999999998</v>
      </c>
      <c r="N761">
        <v>1.3099265</v>
      </c>
      <c r="O761">
        <v>4.6035190000000004</v>
      </c>
      <c r="P761">
        <v>2.7845105999999999</v>
      </c>
      <c r="Q761">
        <v>1.2235209</v>
      </c>
      <c r="R761">
        <v>1.0277543</v>
      </c>
      <c r="S761">
        <v>5.764E-3</v>
      </c>
      <c r="T761">
        <v>0.5</v>
      </c>
      <c r="U761">
        <v>2.3470627999999998</v>
      </c>
      <c r="V761">
        <v>0.45214739999999998</v>
      </c>
      <c r="W761">
        <v>1.7081226</v>
      </c>
      <c r="X761">
        <v>3.1409853000000001</v>
      </c>
      <c r="Y761">
        <v>2.8883247000000001</v>
      </c>
      <c r="Z761">
        <v>2.4052435999999999</v>
      </c>
      <c r="AA761">
        <v>1.0417613999999999</v>
      </c>
      <c r="AB761">
        <v>4.2690999999999996E-3</v>
      </c>
      <c r="AC761">
        <v>0.77610000000000001</v>
      </c>
      <c r="AD761">
        <v>1.1665000000000001</v>
      </c>
      <c r="AE761">
        <v>1.304</v>
      </c>
      <c r="AF761">
        <v>0.68230000000000002</v>
      </c>
      <c r="AG761">
        <v>1.0373000000000001</v>
      </c>
      <c r="AH761">
        <v>1.9658</v>
      </c>
      <c r="AI761">
        <v>1.0136000000000001</v>
      </c>
      <c r="AJ761">
        <v>0.74060000000000004</v>
      </c>
      <c r="AK761" t="str">
        <f>VLOOKUP(D761,Ref!$C$2:$D$56,2,FALSE)&amp;"_"&amp;E761&amp;RIGHT(B761,4)</f>
        <v>TX_Potter0320</v>
      </c>
    </row>
    <row r="762" spans="1:37" x14ac:dyDescent="0.25">
      <c r="A762" t="s">
        <v>217</v>
      </c>
      <c r="B762">
        <v>484391002</v>
      </c>
      <c r="C762" t="s">
        <v>37</v>
      </c>
      <c r="D762" t="s">
        <v>184</v>
      </c>
      <c r="E762" t="s">
        <v>192</v>
      </c>
      <c r="F762">
        <v>32.805819999999997</v>
      </c>
      <c r="G762">
        <v>-97.356570000000005</v>
      </c>
      <c r="H762">
        <v>36196</v>
      </c>
      <c r="I762">
        <v>23.9</v>
      </c>
      <c r="J762">
        <v>23.7</v>
      </c>
      <c r="K762">
        <v>0.5</v>
      </c>
      <c r="L762">
        <v>2.0870943</v>
      </c>
      <c r="M762">
        <v>0.7545193</v>
      </c>
      <c r="N762">
        <v>2.1232815</v>
      </c>
      <c r="O762">
        <v>9.7850903999999996</v>
      </c>
      <c r="P762">
        <v>6.2221684000000002</v>
      </c>
      <c r="Q762">
        <v>0.21231149999999999</v>
      </c>
      <c r="R762">
        <v>2.1960373</v>
      </c>
      <c r="S762">
        <v>6.3942100000000002E-2</v>
      </c>
      <c r="T762">
        <v>0.5</v>
      </c>
      <c r="U762">
        <v>2.0636432</v>
      </c>
      <c r="V762">
        <v>0.75441930000000001</v>
      </c>
      <c r="W762">
        <v>2.0886942999999998</v>
      </c>
      <c r="X762">
        <v>9.7631464000000001</v>
      </c>
      <c r="Y762">
        <v>6.1522689000000002</v>
      </c>
      <c r="Z762">
        <v>0.17464740000000001</v>
      </c>
      <c r="AA762">
        <v>2.1744026999999999</v>
      </c>
      <c r="AB762">
        <v>6.3942100000000002E-2</v>
      </c>
      <c r="AC762">
        <v>0.98880000000000001</v>
      </c>
      <c r="AD762">
        <v>0.99990000000000001</v>
      </c>
      <c r="AE762">
        <v>0.98370000000000002</v>
      </c>
      <c r="AF762">
        <v>0.99780000000000002</v>
      </c>
      <c r="AG762">
        <v>0.98880000000000001</v>
      </c>
      <c r="AH762">
        <v>0.8226</v>
      </c>
      <c r="AI762">
        <v>0.99009999999999998</v>
      </c>
      <c r="AJ762">
        <v>1</v>
      </c>
      <c r="AK762" t="str">
        <f>VLOOKUP(D762,Ref!$C$2:$D$56,2,FALSE)&amp;"_"&amp;E762&amp;RIGHT(B762,4)</f>
        <v>TX_Tarrant1002</v>
      </c>
    </row>
    <row r="763" spans="1:37" x14ac:dyDescent="0.25">
      <c r="A763" t="s">
        <v>217</v>
      </c>
      <c r="B763">
        <v>484391006</v>
      </c>
      <c r="C763" t="s">
        <v>37</v>
      </c>
      <c r="D763" t="s">
        <v>184</v>
      </c>
      <c r="E763" t="s">
        <v>192</v>
      </c>
      <c r="F763">
        <v>32.759166999999998</v>
      </c>
      <c r="G763">
        <v>-97.341389000000007</v>
      </c>
      <c r="H763">
        <v>36196</v>
      </c>
      <c r="I763">
        <v>24.6</v>
      </c>
      <c r="J763">
        <v>24.1</v>
      </c>
      <c r="K763">
        <v>0.5</v>
      </c>
      <c r="L763">
        <v>1.4774185</v>
      </c>
      <c r="M763">
        <v>0.9368474</v>
      </c>
      <c r="N763">
        <v>2.3434935000000001</v>
      </c>
      <c r="O763">
        <v>10.1619606</v>
      </c>
      <c r="P763">
        <v>6.3172426000000002</v>
      </c>
      <c r="Q763">
        <v>0.5805785</v>
      </c>
      <c r="R763">
        <v>2.2055479999999998</v>
      </c>
      <c r="S763">
        <v>7.6911199999999999E-2</v>
      </c>
      <c r="T763">
        <v>0.5</v>
      </c>
      <c r="U763">
        <v>1.460124</v>
      </c>
      <c r="V763">
        <v>0.93664340000000001</v>
      </c>
      <c r="W763">
        <v>2.2639312999999999</v>
      </c>
      <c r="X763">
        <v>10.1360083</v>
      </c>
      <c r="Y763">
        <v>6.1836156999999998</v>
      </c>
      <c r="Z763">
        <v>0.47068939999999998</v>
      </c>
      <c r="AA763">
        <v>2.168371</v>
      </c>
      <c r="AB763">
        <v>7.6911199999999999E-2</v>
      </c>
      <c r="AC763">
        <v>0.98829999999999996</v>
      </c>
      <c r="AD763">
        <v>0.99980000000000002</v>
      </c>
      <c r="AE763">
        <v>0.96599999999999997</v>
      </c>
      <c r="AF763">
        <v>0.99739999999999995</v>
      </c>
      <c r="AG763">
        <v>0.9788</v>
      </c>
      <c r="AH763">
        <v>0.81069999999999998</v>
      </c>
      <c r="AI763">
        <v>0.98309999999999997</v>
      </c>
      <c r="AJ763">
        <v>1</v>
      </c>
      <c r="AK763" t="str">
        <f>VLOOKUP(D763,Ref!$C$2:$D$56,2,FALSE)&amp;"_"&amp;E763&amp;RIGHT(B763,4)</f>
        <v>TX_Tarrant1006</v>
      </c>
    </row>
    <row r="764" spans="1:37" x14ac:dyDescent="0.25">
      <c r="A764" t="s">
        <v>217</v>
      </c>
      <c r="B764">
        <v>484530020</v>
      </c>
      <c r="C764" t="s">
        <v>37</v>
      </c>
      <c r="D764" t="s">
        <v>184</v>
      </c>
      <c r="E764" t="s">
        <v>193</v>
      </c>
      <c r="F764">
        <v>30.483174999999999</v>
      </c>
      <c r="G764">
        <v>-97.872309999999999</v>
      </c>
      <c r="H764">
        <v>15191</v>
      </c>
      <c r="I764">
        <v>21.1</v>
      </c>
      <c r="J764">
        <v>21.1</v>
      </c>
      <c r="K764">
        <v>0.5</v>
      </c>
      <c r="L764">
        <v>3.1074245</v>
      </c>
      <c r="M764">
        <v>0.56146790000000002</v>
      </c>
      <c r="N764">
        <v>1.6036733000000001</v>
      </c>
      <c r="O764">
        <v>8.5793666999999996</v>
      </c>
      <c r="P764">
        <v>4.9199162000000003</v>
      </c>
      <c r="Q764">
        <v>0.15449499999999999</v>
      </c>
      <c r="R764">
        <v>1.6232551</v>
      </c>
      <c r="S764">
        <v>0.11706809999999999</v>
      </c>
      <c r="T764">
        <v>0.5</v>
      </c>
      <c r="U764">
        <v>3.1056759</v>
      </c>
      <c r="V764">
        <v>0.56133129999999998</v>
      </c>
      <c r="W764">
        <v>1.5926355000000001</v>
      </c>
      <c r="X764">
        <v>8.5764809</v>
      </c>
      <c r="Y764">
        <v>4.9010161999999999</v>
      </c>
      <c r="Z764">
        <v>0.1377169</v>
      </c>
      <c r="AA764">
        <v>1.6185461999999999</v>
      </c>
      <c r="AB764">
        <v>0.11706809999999999</v>
      </c>
      <c r="AC764">
        <v>0.99939999999999996</v>
      </c>
      <c r="AD764">
        <v>0.99980000000000002</v>
      </c>
      <c r="AE764">
        <v>0.99309999999999998</v>
      </c>
      <c r="AF764">
        <v>0.99970000000000003</v>
      </c>
      <c r="AG764">
        <v>0.99619999999999997</v>
      </c>
      <c r="AH764">
        <v>0.89139999999999997</v>
      </c>
      <c r="AI764">
        <v>0.99709999999999999</v>
      </c>
      <c r="AJ764">
        <v>1</v>
      </c>
      <c r="AK764" t="str">
        <f>VLOOKUP(D764,Ref!$C$2:$D$56,2,FALSE)&amp;"_"&amp;E764&amp;RIGHT(B764,4)</f>
        <v>TX_Travis0020</v>
      </c>
    </row>
    <row r="765" spans="1:37" x14ac:dyDescent="0.25">
      <c r="A765" t="s">
        <v>217</v>
      </c>
      <c r="B765">
        <v>484530021</v>
      </c>
      <c r="C765" t="s">
        <v>37</v>
      </c>
      <c r="D765" t="s">
        <v>184</v>
      </c>
      <c r="E765" t="s">
        <v>193</v>
      </c>
      <c r="F765">
        <v>30.263233</v>
      </c>
      <c r="G765">
        <v>-97.712883000000005</v>
      </c>
      <c r="H765">
        <v>12193</v>
      </c>
      <c r="I765">
        <v>22.2</v>
      </c>
      <c r="J765">
        <v>22.1</v>
      </c>
      <c r="K765">
        <v>0.5</v>
      </c>
      <c r="L765">
        <v>2.7868675999999999</v>
      </c>
      <c r="M765">
        <v>0.72428749999999997</v>
      </c>
      <c r="N765">
        <v>1.9974951999999999</v>
      </c>
      <c r="O765">
        <v>7.7523546000000003</v>
      </c>
      <c r="P765">
        <v>5.9460129999999998</v>
      </c>
      <c r="Q765">
        <v>0.11716559999999999</v>
      </c>
      <c r="R765">
        <v>2.0371640000000002</v>
      </c>
      <c r="S765">
        <v>0.40532089999999998</v>
      </c>
      <c r="T765">
        <v>0.5</v>
      </c>
      <c r="U765">
        <v>2.7843056000000002</v>
      </c>
      <c r="V765">
        <v>0.72410260000000004</v>
      </c>
      <c r="W765">
        <v>1.9724022999999999</v>
      </c>
      <c r="X765">
        <v>7.7482680999999998</v>
      </c>
      <c r="Y765">
        <v>5.8816571</v>
      </c>
      <c r="Z765">
        <v>0.1053436</v>
      </c>
      <c r="AA765">
        <v>2.0159723999999999</v>
      </c>
      <c r="AB765">
        <v>0.40532089999999998</v>
      </c>
      <c r="AC765">
        <v>0.99909999999999999</v>
      </c>
      <c r="AD765">
        <v>0.99970000000000003</v>
      </c>
      <c r="AE765">
        <v>0.98740000000000006</v>
      </c>
      <c r="AF765">
        <v>0.99950000000000006</v>
      </c>
      <c r="AG765">
        <v>0.98919999999999997</v>
      </c>
      <c r="AH765">
        <v>0.89910000000000001</v>
      </c>
      <c r="AI765">
        <v>0.98960000000000004</v>
      </c>
      <c r="AJ765">
        <v>1</v>
      </c>
      <c r="AK765" t="str">
        <f>VLOOKUP(D765,Ref!$C$2:$D$56,2,FALSE)&amp;"_"&amp;E765&amp;RIGHT(B765,4)</f>
        <v>TX_Travis0021</v>
      </c>
    </row>
    <row r="766" spans="1:37" x14ac:dyDescent="0.25">
      <c r="A766" t="s">
        <v>217</v>
      </c>
      <c r="B766">
        <v>490030003</v>
      </c>
      <c r="C766" t="s">
        <v>37</v>
      </c>
      <c r="D766" t="s">
        <v>194</v>
      </c>
      <c r="E766" t="s">
        <v>195</v>
      </c>
      <c r="F766">
        <v>41.492778000000001</v>
      </c>
      <c r="G766">
        <v>-112.018056</v>
      </c>
      <c r="H766">
        <v>125095</v>
      </c>
      <c r="I766">
        <v>38.200000000000003</v>
      </c>
      <c r="J766">
        <v>38.1</v>
      </c>
      <c r="K766">
        <v>0.5</v>
      </c>
      <c r="L766">
        <v>3.6685162</v>
      </c>
      <c r="M766">
        <v>1.3536223000000001</v>
      </c>
      <c r="N766">
        <v>2.8978152000000001</v>
      </c>
      <c r="O766">
        <v>18.109315899999999</v>
      </c>
      <c r="P766">
        <v>2.4379727999999998</v>
      </c>
      <c r="Q766">
        <v>6.9826069000000004</v>
      </c>
      <c r="R766">
        <v>1.9054526000000001</v>
      </c>
      <c r="S766">
        <v>0.38913940000000002</v>
      </c>
      <c r="T766">
        <v>0.5</v>
      </c>
      <c r="U766">
        <v>3.6680025999999999</v>
      </c>
      <c r="V766">
        <v>1.3534421000000001</v>
      </c>
      <c r="W766">
        <v>2.8767706999999998</v>
      </c>
      <c r="X766">
        <v>18.1045132</v>
      </c>
      <c r="Y766">
        <v>2.4338066999999999</v>
      </c>
      <c r="Z766">
        <v>6.9153327999999998</v>
      </c>
      <c r="AA766">
        <v>1.8923858</v>
      </c>
      <c r="AB766">
        <v>0.38913940000000002</v>
      </c>
      <c r="AC766">
        <v>0.99990000000000001</v>
      </c>
      <c r="AD766">
        <v>0.99990000000000001</v>
      </c>
      <c r="AE766">
        <v>0.99270000000000003</v>
      </c>
      <c r="AF766">
        <v>0.99970000000000003</v>
      </c>
      <c r="AG766">
        <v>0.99829999999999997</v>
      </c>
      <c r="AH766">
        <v>0.99039999999999995</v>
      </c>
      <c r="AI766">
        <v>0.99309999999999998</v>
      </c>
      <c r="AJ766">
        <v>1</v>
      </c>
      <c r="AK766" t="str">
        <f>VLOOKUP(D766,Ref!$C$2:$D$56,2,FALSE)&amp;"_"&amp;E766&amp;RIGHT(B766,4)</f>
        <v>UT_Box Elder0003</v>
      </c>
    </row>
    <row r="767" spans="1:37" x14ac:dyDescent="0.25">
      <c r="A767" t="s">
        <v>217</v>
      </c>
      <c r="B767">
        <v>490050004</v>
      </c>
      <c r="C767" t="s">
        <v>37</v>
      </c>
      <c r="D767" t="s">
        <v>194</v>
      </c>
      <c r="E767" t="s">
        <v>196</v>
      </c>
      <c r="F767">
        <v>41.731110999999999</v>
      </c>
      <c r="G767">
        <v>-111.83750000000001</v>
      </c>
      <c r="H767">
        <v>127097</v>
      </c>
      <c r="I767">
        <v>39.5</v>
      </c>
      <c r="J767">
        <v>39.4</v>
      </c>
      <c r="K767">
        <v>0.5</v>
      </c>
      <c r="L767">
        <v>0.69877869999999997</v>
      </c>
      <c r="M767">
        <v>0.89186460000000001</v>
      </c>
      <c r="N767">
        <v>3.3656470999999999</v>
      </c>
      <c r="O767">
        <v>20.4718418</v>
      </c>
      <c r="P767">
        <v>1.4503975</v>
      </c>
      <c r="Q767">
        <v>9.7793826999999993</v>
      </c>
      <c r="R767">
        <v>1.9279515</v>
      </c>
      <c r="S767">
        <v>0.43635819999999997</v>
      </c>
      <c r="T767">
        <v>0.5</v>
      </c>
      <c r="U767">
        <v>0.77275760000000004</v>
      </c>
      <c r="V767">
        <v>1.0011897999999999</v>
      </c>
      <c r="W767">
        <v>3.4219151000000001</v>
      </c>
      <c r="X767">
        <v>19.919235199999999</v>
      </c>
      <c r="Y767">
        <v>1.4772620000000001</v>
      </c>
      <c r="Z767">
        <v>9.9363364999999995</v>
      </c>
      <c r="AA767">
        <v>1.9587102999999999</v>
      </c>
      <c r="AB767">
        <v>0.46679310000000002</v>
      </c>
      <c r="AC767">
        <v>1.1059000000000001</v>
      </c>
      <c r="AD767">
        <v>1.1226</v>
      </c>
      <c r="AE767">
        <v>1.0166999999999999</v>
      </c>
      <c r="AF767">
        <v>0.97299999999999998</v>
      </c>
      <c r="AG767">
        <v>1.0185</v>
      </c>
      <c r="AH767">
        <v>1.016</v>
      </c>
      <c r="AI767">
        <v>1.016</v>
      </c>
      <c r="AJ767">
        <v>1.0697000000000001</v>
      </c>
      <c r="AK767" t="str">
        <f>VLOOKUP(D767,Ref!$C$2:$D$56,2,FALSE)&amp;"_"&amp;E767&amp;RIGHT(B767,4)</f>
        <v>UT_Cache0004</v>
      </c>
    </row>
    <row r="768" spans="1:37" x14ac:dyDescent="0.25">
      <c r="A768" t="s">
        <v>217</v>
      </c>
      <c r="B768">
        <v>490110004</v>
      </c>
      <c r="C768" t="s">
        <v>37</v>
      </c>
      <c r="D768" t="s">
        <v>194</v>
      </c>
      <c r="E768" t="s">
        <v>197</v>
      </c>
      <c r="F768">
        <v>40.902966999999997</v>
      </c>
      <c r="G768">
        <v>-111.884467</v>
      </c>
      <c r="H768">
        <v>119095</v>
      </c>
      <c r="I768">
        <v>36.9</v>
      </c>
      <c r="J768">
        <v>36.799999999999997</v>
      </c>
      <c r="K768">
        <v>0.5</v>
      </c>
      <c r="L768">
        <v>1.1914997000000001</v>
      </c>
      <c r="M768">
        <v>2.0269927999999999</v>
      </c>
      <c r="N768">
        <v>4.7198744000000001</v>
      </c>
      <c r="O768">
        <v>9.2629099000000004</v>
      </c>
      <c r="P768">
        <v>1.8637807</v>
      </c>
      <c r="Q768">
        <v>13.886055000000001</v>
      </c>
      <c r="R768">
        <v>2.7182493000000001</v>
      </c>
      <c r="S768">
        <v>0.80841730000000001</v>
      </c>
      <c r="T768">
        <v>0.5</v>
      </c>
      <c r="U768">
        <v>0.96745199999999998</v>
      </c>
      <c r="V768">
        <v>1.6787704000000001</v>
      </c>
      <c r="W768">
        <v>4.5150948</v>
      </c>
      <c r="X768">
        <v>10.8005209</v>
      </c>
      <c r="Y768">
        <v>1.7970172</v>
      </c>
      <c r="Z768">
        <v>13.278072399999999</v>
      </c>
      <c r="AA768">
        <v>2.6018159000000001</v>
      </c>
      <c r="AB768">
        <v>0.71255049999999998</v>
      </c>
      <c r="AC768">
        <v>0.81200000000000006</v>
      </c>
      <c r="AD768">
        <v>0.82820000000000005</v>
      </c>
      <c r="AE768">
        <v>0.95660000000000001</v>
      </c>
      <c r="AF768">
        <v>1.1659999999999999</v>
      </c>
      <c r="AG768">
        <v>0.96419999999999995</v>
      </c>
      <c r="AH768">
        <v>0.95620000000000005</v>
      </c>
      <c r="AI768">
        <v>0.95720000000000005</v>
      </c>
      <c r="AJ768">
        <v>0.88139999999999996</v>
      </c>
      <c r="AK768" t="str">
        <f>VLOOKUP(D768,Ref!$C$2:$D$56,2,FALSE)&amp;"_"&amp;E768&amp;RIGHT(B768,4)</f>
        <v>UT_Davis0004</v>
      </c>
    </row>
    <row r="769" spans="1:37" x14ac:dyDescent="0.25">
      <c r="A769" t="s">
        <v>217</v>
      </c>
      <c r="B769">
        <v>490350003</v>
      </c>
      <c r="C769" t="s">
        <v>37</v>
      </c>
      <c r="D769" t="s">
        <v>194</v>
      </c>
      <c r="E769" t="s">
        <v>198</v>
      </c>
      <c r="F769">
        <v>40.646667000000001</v>
      </c>
      <c r="G769">
        <v>-111.849722</v>
      </c>
      <c r="H769">
        <v>117095</v>
      </c>
      <c r="I769">
        <v>46.1</v>
      </c>
      <c r="J769">
        <v>46</v>
      </c>
      <c r="K769">
        <v>0.5</v>
      </c>
      <c r="L769">
        <v>1.3111701</v>
      </c>
      <c r="M769">
        <v>1.8840507</v>
      </c>
      <c r="N769">
        <v>5.3456334999999999</v>
      </c>
      <c r="O769">
        <v>14.8353214</v>
      </c>
      <c r="P769">
        <v>1.9480256</v>
      </c>
      <c r="Q769">
        <v>16.0067825</v>
      </c>
      <c r="R769">
        <v>3.1282692000000001</v>
      </c>
      <c r="S769">
        <v>1.1629750000000001</v>
      </c>
      <c r="T769">
        <v>0.5</v>
      </c>
      <c r="U769">
        <v>1.3109753</v>
      </c>
      <c r="V769">
        <v>1.8838623999999999</v>
      </c>
      <c r="W769">
        <v>5.3284124999999998</v>
      </c>
      <c r="X769">
        <v>14.833838500000001</v>
      </c>
      <c r="Y769">
        <v>1.9446502000000001</v>
      </c>
      <c r="Z769">
        <v>15.951483700000001</v>
      </c>
      <c r="AA769">
        <v>3.1177104</v>
      </c>
      <c r="AB769">
        <v>1.1629750000000001</v>
      </c>
      <c r="AC769">
        <v>0.99990000000000001</v>
      </c>
      <c r="AD769">
        <v>0.99990000000000001</v>
      </c>
      <c r="AE769">
        <v>0.99680000000000002</v>
      </c>
      <c r="AF769">
        <v>0.99990000000000001</v>
      </c>
      <c r="AG769">
        <v>0.99829999999999997</v>
      </c>
      <c r="AH769">
        <v>0.99650000000000005</v>
      </c>
      <c r="AI769">
        <v>0.99660000000000004</v>
      </c>
      <c r="AJ769">
        <v>1</v>
      </c>
      <c r="AK769" t="str">
        <f>VLOOKUP(D769,Ref!$C$2:$D$56,2,FALSE)&amp;"_"&amp;E769&amp;RIGHT(B769,4)</f>
        <v>UT_Salt Lake0003</v>
      </c>
    </row>
    <row r="770" spans="1:37" x14ac:dyDescent="0.25">
      <c r="A770" t="s">
        <v>217</v>
      </c>
      <c r="B770">
        <v>490351001</v>
      </c>
      <c r="C770" t="s">
        <v>37</v>
      </c>
      <c r="D770" t="s">
        <v>194</v>
      </c>
      <c r="E770" t="s">
        <v>198</v>
      </c>
      <c r="F770">
        <v>40.708610999999998</v>
      </c>
      <c r="G770">
        <v>-112.094722</v>
      </c>
      <c r="H770">
        <v>118093</v>
      </c>
      <c r="I770">
        <v>30.8</v>
      </c>
      <c r="J770">
        <v>30.7</v>
      </c>
      <c r="K770">
        <v>0.5</v>
      </c>
      <c r="L770">
        <v>1.3123456</v>
      </c>
      <c r="M770">
        <v>1.8691044999999999</v>
      </c>
      <c r="N770">
        <v>3.9708700000000001</v>
      </c>
      <c r="O770">
        <v>6.7152003999999996</v>
      </c>
      <c r="P770">
        <v>1.6134312</v>
      </c>
      <c r="Q770">
        <v>11.7059278</v>
      </c>
      <c r="R770">
        <v>2.3045602000000001</v>
      </c>
      <c r="S770">
        <v>0.84189510000000001</v>
      </c>
      <c r="T770">
        <v>0.5</v>
      </c>
      <c r="U770">
        <v>1.3120006</v>
      </c>
      <c r="V770">
        <v>1.8689176000000001</v>
      </c>
      <c r="W770">
        <v>3.9576742999999999</v>
      </c>
      <c r="X770">
        <v>6.7141032000000003</v>
      </c>
      <c r="Y770">
        <v>1.6062936000000001</v>
      </c>
      <c r="Z770">
        <v>11.6691389</v>
      </c>
      <c r="AA770">
        <v>2.2971461</v>
      </c>
      <c r="AB770">
        <v>0.84189510000000001</v>
      </c>
      <c r="AC770">
        <v>0.99970000000000003</v>
      </c>
      <c r="AD770">
        <v>0.99990000000000001</v>
      </c>
      <c r="AE770">
        <v>0.99670000000000003</v>
      </c>
      <c r="AF770">
        <v>0.99980000000000002</v>
      </c>
      <c r="AG770">
        <v>0.99560000000000004</v>
      </c>
      <c r="AH770">
        <v>0.99690000000000001</v>
      </c>
      <c r="AI770">
        <v>0.99680000000000002</v>
      </c>
      <c r="AJ770">
        <v>1</v>
      </c>
      <c r="AK770" t="str">
        <f>VLOOKUP(D770,Ref!$C$2:$D$56,2,FALSE)&amp;"_"&amp;E770&amp;RIGHT(B770,4)</f>
        <v>UT_Salt Lake1001</v>
      </c>
    </row>
    <row r="771" spans="1:37" x14ac:dyDescent="0.25">
      <c r="A771" t="s">
        <v>217</v>
      </c>
      <c r="B771">
        <v>490353006</v>
      </c>
      <c r="C771" t="s">
        <v>37</v>
      </c>
      <c r="D771" t="s">
        <v>194</v>
      </c>
      <c r="E771" t="s">
        <v>198</v>
      </c>
      <c r="F771">
        <v>40.736389000000003</v>
      </c>
      <c r="G771">
        <v>-111.87222199999999</v>
      </c>
      <c r="H771">
        <v>118095</v>
      </c>
      <c r="I771">
        <v>45.9</v>
      </c>
      <c r="J771">
        <v>45.8</v>
      </c>
      <c r="K771">
        <v>0.5</v>
      </c>
      <c r="L771">
        <v>1.3780261</v>
      </c>
      <c r="M771">
        <v>1.9858985</v>
      </c>
      <c r="N771">
        <v>5.6428307999999996</v>
      </c>
      <c r="O771">
        <v>12.8649693</v>
      </c>
      <c r="P771">
        <v>2.0708991999999999</v>
      </c>
      <c r="Q771">
        <v>16.889867800000001</v>
      </c>
      <c r="R771">
        <v>3.3034563000000001</v>
      </c>
      <c r="S771">
        <v>1.2973901999999999</v>
      </c>
      <c r="T771">
        <v>0.5</v>
      </c>
      <c r="U771">
        <v>1.377823</v>
      </c>
      <c r="V771">
        <v>1.9856997999999999</v>
      </c>
      <c r="W771">
        <v>5.6270265999999998</v>
      </c>
      <c r="X771">
        <v>12.8636827</v>
      </c>
      <c r="Y771">
        <v>2.0681585999999998</v>
      </c>
      <c r="Z771">
        <v>16.838643999999999</v>
      </c>
      <c r="AA771">
        <v>3.2937074000000002</v>
      </c>
      <c r="AB771">
        <v>1.2973901999999999</v>
      </c>
      <c r="AC771">
        <v>0.99990000000000001</v>
      </c>
      <c r="AD771">
        <v>0.99990000000000001</v>
      </c>
      <c r="AE771">
        <v>0.99719999999999998</v>
      </c>
      <c r="AF771">
        <v>0.99990000000000001</v>
      </c>
      <c r="AG771">
        <v>0.99870000000000003</v>
      </c>
      <c r="AH771">
        <v>0.997</v>
      </c>
      <c r="AI771">
        <v>0.997</v>
      </c>
      <c r="AJ771">
        <v>1</v>
      </c>
      <c r="AK771" t="str">
        <f>VLOOKUP(D771,Ref!$C$2:$D$56,2,FALSE)&amp;"_"&amp;E771&amp;RIGHT(B771,4)</f>
        <v>UT_Salt Lake3006</v>
      </c>
    </row>
    <row r="772" spans="1:37" x14ac:dyDescent="0.25">
      <c r="A772" t="s">
        <v>217</v>
      </c>
      <c r="B772">
        <v>490353007</v>
      </c>
      <c r="C772" t="s">
        <v>37</v>
      </c>
      <c r="D772" t="s">
        <v>194</v>
      </c>
      <c r="E772" t="s">
        <v>198</v>
      </c>
      <c r="F772">
        <v>40.704444000000002</v>
      </c>
      <c r="G772">
        <v>-111.968611</v>
      </c>
      <c r="H772">
        <v>118094</v>
      </c>
      <c r="I772">
        <v>-9</v>
      </c>
      <c r="J772">
        <v>-9</v>
      </c>
      <c r="K772">
        <v>0.5</v>
      </c>
      <c r="L772">
        <v>1.258659</v>
      </c>
      <c r="M772">
        <v>1.8478687</v>
      </c>
      <c r="N772">
        <v>5.5258535999999996</v>
      </c>
      <c r="O772">
        <v>12.5070181</v>
      </c>
      <c r="P772">
        <v>1.9944381</v>
      </c>
      <c r="Q772">
        <v>16.5612259</v>
      </c>
      <c r="R772">
        <v>3.2339541999999999</v>
      </c>
      <c r="S772">
        <v>1.2043136000000001</v>
      </c>
      <c r="T772">
        <v>0.5</v>
      </c>
      <c r="U772">
        <v>1.2584811</v>
      </c>
      <c r="V772">
        <v>1.8476838</v>
      </c>
      <c r="W772">
        <v>5.5132484000000002</v>
      </c>
      <c r="X772">
        <v>12.505766899999999</v>
      </c>
      <c r="Y772">
        <v>1.990901</v>
      </c>
      <c r="Z772">
        <v>16.522075699999998</v>
      </c>
      <c r="AA772">
        <v>3.2263906000000002</v>
      </c>
      <c r="AB772">
        <v>1.2043136000000001</v>
      </c>
      <c r="AC772">
        <v>0.99990000000000001</v>
      </c>
      <c r="AD772">
        <v>0.99990000000000001</v>
      </c>
      <c r="AE772">
        <v>0.99770000000000003</v>
      </c>
      <c r="AF772">
        <v>0.99990000000000001</v>
      </c>
      <c r="AG772">
        <v>0.99819999999999998</v>
      </c>
      <c r="AH772">
        <v>0.99760000000000004</v>
      </c>
      <c r="AI772">
        <v>0.99770000000000003</v>
      </c>
      <c r="AJ772">
        <v>1</v>
      </c>
      <c r="AK772" t="str">
        <f>VLOOKUP(D772,Ref!$C$2:$D$56,2,FALSE)&amp;"_"&amp;E772&amp;RIGHT(B772,4)</f>
        <v>UT_Salt Lake3007</v>
      </c>
    </row>
    <row r="773" spans="1:37" x14ac:dyDescent="0.25">
      <c r="A773" t="s">
        <v>217</v>
      </c>
      <c r="B773">
        <v>490353008</v>
      </c>
      <c r="C773" t="s">
        <v>37</v>
      </c>
      <c r="D773" t="s">
        <v>194</v>
      </c>
      <c r="E773" t="s">
        <v>198</v>
      </c>
      <c r="F773">
        <v>40.517946000000002</v>
      </c>
      <c r="G773">
        <v>-112.023051</v>
      </c>
      <c r="H773">
        <v>116094</v>
      </c>
      <c r="I773">
        <v>-9</v>
      </c>
      <c r="J773">
        <v>-9</v>
      </c>
      <c r="K773">
        <v>0.5</v>
      </c>
      <c r="L773">
        <v>1.1460292000000001</v>
      </c>
      <c r="M773">
        <v>1.5817052</v>
      </c>
      <c r="N773">
        <v>3.9669981000000001</v>
      </c>
      <c r="O773">
        <v>5.5415768999999999</v>
      </c>
      <c r="P773">
        <v>1.4121857</v>
      </c>
      <c r="Q773">
        <v>11.9095964</v>
      </c>
      <c r="R773">
        <v>2.3232879999999998</v>
      </c>
      <c r="S773">
        <v>0.75195639999999997</v>
      </c>
      <c r="T773">
        <v>0.5</v>
      </c>
      <c r="U773">
        <v>1.1458389</v>
      </c>
      <c r="V773">
        <v>1.581547</v>
      </c>
      <c r="W773">
        <v>3.9505574999999999</v>
      </c>
      <c r="X773">
        <v>5.5407013999999997</v>
      </c>
      <c r="Y773">
        <v>1.4075530000000001</v>
      </c>
      <c r="Z773">
        <v>11.8586311</v>
      </c>
      <c r="AA773">
        <v>2.3134448999999999</v>
      </c>
      <c r="AB773">
        <v>0.75195639999999997</v>
      </c>
      <c r="AC773">
        <v>0.99980000000000002</v>
      </c>
      <c r="AD773">
        <v>0.99990000000000001</v>
      </c>
      <c r="AE773">
        <v>0.99590000000000001</v>
      </c>
      <c r="AF773">
        <v>0.99980000000000002</v>
      </c>
      <c r="AG773">
        <v>0.99670000000000003</v>
      </c>
      <c r="AH773">
        <v>0.99570000000000003</v>
      </c>
      <c r="AI773">
        <v>0.99580000000000002</v>
      </c>
      <c r="AJ773">
        <v>1</v>
      </c>
      <c r="AK773" t="str">
        <f>VLOOKUP(D773,Ref!$C$2:$D$56,2,FALSE)&amp;"_"&amp;E773&amp;RIGHT(B773,4)</f>
        <v>UT_Salt Lake3008</v>
      </c>
    </row>
    <row r="774" spans="1:37" x14ac:dyDescent="0.25">
      <c r="A774" t="s">
        <v>217</v>
      </c>
      <c r="B774">
        <v>490353010</v>
      </c>
      <c r="C774" t="s">
        <v>37</v>
      </c>
      <c r="D774" t="s">
        <v>194</v>
      </c>
      <c r="E774" t="s">
        <v>198</v>
      </c>
      <c r="F774">
        <v>40.784219999999998</v>
      </c>
      <c r="G774">
        <v>-111.931</v>
      </c>
      <c r="H774">
        <v>118095</v>
      </c>
      <c r="I774">
        <v>39.1</v>
      </c>
      <c r="J774">
        <v>39</v>
      </c>
      <c r="K774">
        <v>0.5</v>
      </c>
      <c r="L774">
        <v>1.4596757</v>
      </c>
      <c r="M774">
        <v>2.0613600999999999</v>
      </c>
      <c r="N774">
        <v>4.364789</v>
      </c>
      <c r="O774">
        <v>12.63622</v>
      </c>
      <c r="P774">
        <v>1.8112587</v>
      </c>
      <c r="Q774">
        <v>12.8409777</v>
      </c>
      <c r="R774">
        <v>2.5337478999999998</v>
      </c>
      <c r="S774">
        <v>0.97530450000000002</v>
      </c>
      <c r="T774">
        <v>0.5</v>
      </c>
      <c r="U774">
        <v>1.4594123000000001</v>
      </c>
      <c r="V774">
        <v>2.0611541</v>
      </c>
      <c r="W774">
        <v>4.3434895999999998</v>
      </c>
      <c r="X774">
        <v>12.6349564</v>
      </c>
      <c r="Y774">
        <v>1.8071710999999999</v>
      </c>
      <c r="Z774">
        <v>12.7724352</v>
      </c>
      <c r="AA774">
        <v>2.5206699000000001</v>
      </c>
      <c r="AB774">
        <v>0.97530450000000002</v>
      </c>
      <c r="AC774">
        <v>0.99980000000000002</v>
      </c>
      <c r="AD774">
        <v>0.99990000000000001</v>
      </c>
      <c r="AE774">
        <v>0.99509999999999998</v>
      </c>
      <c r="AF774">
        <v>0.99990000000000001</v>
      </c>
      <c r="AG774">
        <v>0.99770000000000003</v>
      </c>
      <c r="AH774">
        <v>0.99470000000000003</v>
      </c>
      <c r="AI774">
        <v>0.99480000000000002</v>
      </c>
      <c r="AJ774">
        <v>1</v>
      </c>
      <c r="AK774" t="str">
        <f>VLOOKUP(D774,Ref!$C$2:$D$56,2,FALSE)&amp;"_"&amp;E774&amp;RIGHT(B774,4)</f>
        <v>UT_Salt Lake3010</v>
      </c>
    </row>
    <row r="775" spans="1:37" x14ac:dyDescent="0.25">
      <c r="A775" t="s">
        <v>217</v>
      </c>
      <c r="B775">
        <v>490450003</v>
      </c>
      <c r="C775" t="s">
        <v>37</v>
      </c>
      <c r="D775" t="s">
        <v>194</v>
      </c>
      <c r="E775" t="s">
        <v>199</v>
      </c>
      <c r="F775">
        <v>40.543371</v>
      </c>
      <c r="G775">
        <v>-112.29881399999999</v>
      </c>
      <c r="H775">
        <v>117092</v>
      </c>
      <c r="I775">
        <v>23.5</v>
      </c>
      <c r="J775">
        <v>23.5</v>
      </c>
      <c r="K775">
        <v>0.5</v>
      </c>
      <c r="L775">
        <v>2.0682556999999999</v>
      </c>
      <c r="M775">
        <v>1.1428248999999999</v>
      </c>
      <c r="N775">
        <v>2.6572882999999998</v>
      </c>
      <c r="O775">
        <v>6.3179102</v>
      </c>
      <c r="P775">
        <v>1.4925558999999999</v>
      </c>
      <c r="Q775">
        <v>7.2903190000000002</v>
      </c>
      <c r="R775">
        <v>1.6385689000000001</v>
      </c>
      <c r="S775">
        <v>0.45894439999999997</v>
      </c>
      <c r="T775">
        <v>0.5</v>
      </c>
      <c r="U775">
        <v>2.0679919999999998</v>
      </c>
      <c r="V775">
        <v>1.1426787</v>
      </c>
      <c r="W775">
        <v>2.6485243000000001</v>
      </c>
      <c r="X775">
        <v>6.3170070999999997</v>
      </c>
      <c r="Y775">
        <v>1.4891851</v>
      </c>
      <c r="Z775">
        <v>7.2643022999999998</v>
      </c>
      <c r="AA775">
        <v>1.6333542999999999</v>
      </c>
      <c r="AB775">
        <v>0.45894439999999997</v>
      </c>
      <c r="AC775">
        <v>0.99990000000000001</v>
      </c>
      <c r="AD775">
        <v>0.99990000000000001</v>
      </c>
      <c r="AE775">
        <v>0.99670000000000003</v>
      </c>
      <c r="AF775">
        <v>0.99990000000000001</v>
      </c>
      <c r="AG775">
        <v>0.99770000000000003</v>
      </c>
      <c r="AH775">
        <v>0.99639999999999995</v>
      </c>
      <c r="AI775">
        <v>0.99680000000000002</v>
      </c>
      <c r="AJ775">
        <v>1</v>
      </c>
      <c r="AK775" t="str">
        <f>VLOOKUP(D775,Ref!$C$2:$D$56,2,FALSE)&amp;"_"&amp;E775&amp;RIGHT(B775,4)</f>
        <v>UT_Tooele0003</v>
      </c>
    </row>
    <row r="776" spans="1:37" x14ac:dyDescent="0.25">
      <c r="A776" t="s">
        <v>217</v>
      </c>
      <c r="B776">
        <v>490490002</v>
      </c>
      <c r="C776" t="s">
        <v>37</v>
      </c>
      <c r="D776" t="s">
        <v>194</v>
      </c>
      <c r="E776" t="s">
        <v>194</v>
      </c>
      <c r="F776">
        <v>40.253610999999999</v>
      </c>
      <c r="G776">
        <v>-111.663056</v>
      </c>
      <c r="H776">
        <v>113096</v>
      </c>
      <c r="I776">
        <v>38.4</v>
      </c>
      <c r="J776">
        <v>38.299999999999997</v>
      </c>
      <c r="K776">
        <v>0.5</v>
      </c>
      <c r="L776">
        <v>3.0130013999999998</v>
      </c>
      <c r="M776">
        <v>1.4273969</v>
      </c>
      <c r="N776">
        <v>3.7006187000000001</v>
      </c>
      <c r="O776">
        <v>14.686662699999999</v>
      </c>
      <c r="P776">
        <v>1.6428615</v>
      </c>
      <c r="Q776">
        <v>10.6685848</v>
      </c>
      <c r="R776">
        <v>2.3272208999999999</v>
      </c>
      <c r="S776">
        <v>0.46698499999999998</v>
      </c>
      <c r="T776">
        <v>0.5</v>
      </c>
      <c r="U776">
        <v>3.0126550000000001</v>
      </c>
      <c r="V776">
        <v>1.4271906999999999</v>
      </c>
      <c r="W776">
        <v>3.6821442000000002</v>
      </c>
      <c r="X776">
        <v>14.684068699999999</v>
      </c>
      <c r="Y776">
        <v>1.6378706000000001</v>
      </c>
      <c r="Z776">
        <v>10.611273799999999</v>
      </c>
      <c r="AA776">
        <v>2.3157548999999999</v>
      </c>
      <c r="AB776">
        <v>0.46698499999999998</v>
      </c>
      <c r="AC776">
        <v>0.99990000000000001</v>
      </c>
      <c r="AD776">
        <v>0.99990000000000001</v>
      </c>
      <c r="AE776">
        <v>0.995</v>
      </c>
      <c r="AF776">
        <v>0.99980000000000002</v>
      </c>
      <c r="AG776">
        <v>0.997</v>
      </c>
      <c r="AH776">
        <v>0.99460000000000004</v>
      </c>
      <c r="AI776">
        <v>0.99509999999999998</v>
      </c>
      <c r="AJ776">
        <v>1</v>
      </c>
      <c r="AK776" t="str">
        <f>VLOOKUP(D776,Ref!$C$2:$D$56,2,FALSE)&amp;"_"&amp;E776&amp;RIGHT(B776,4)</f>
        <v>UT_Utah0002</v>
      </c>
    </row>
    <row r="777" spans="1:37" x14ac:dyDescent="0.25">
      <c r="A777" t="s">
        <v>217</v>
      </c>
      <c r="B777">
        <v>490494001</v>
      </c>
      <c r="C777" t="s">
        <v>37</v>
      </c>
      <c r="D777" t="s">
        <v>194</v>
      </c>
      <c r="E777" t="s">
        <v>194</v>
      </c>
      <c r="F777">
        <v>40.341388999999999</v>
      </c>
      <c r="G777">
        <v>-111.713611</v>
      </c>
      <c r="H777">
        <v>114096</v>
      </c>
      <c r="I777">
        <v>44.8</v>
      </c>
      <c r="J777">
        <v>44.7</v>
      </c>
      <c r="K777">
        <v>0.5</v>
      </c>
      <c r="L777">
        <v>1.3322524</v>
      </c>
      <c r="M777">
        <v>1.3070383999999999</v>
      </c>
      <c r="N777">
        <v>5.6664118999999999</v>
      </c>
      <c r="O777">
        <v>12.7033348</v>
      </c>
      <c r="P777">
        <v>1.317415</v>
      </c>
      <c r="Q777">
        <v>17.8357964</v>
      </c>
      <c r="R777">
        <v>3.4130875999999999</v>
      </c>
      <c r="S777">
        <v>0.78021879999999999</v>
      </c>
      <c r="T777">
        <v>0.5</v>
      </c>
      <c r="U777">
        <v>1.3321065999999999</v>
      </c>
      <c r="V777">
        <v>1.3069078000000001</v>
      </c>
      <c r="W777">
        <v>5.6446319000000003</v>
      </c>
      <c r="X777">
        <v>12.701947199999999</v>
      </c>
      <c r="Y777">
        <v>1.3154154</v>
      </c>
      <c r="Z777">
        <v>17.763279000000001</v>
      </c>
      <c r="AA777">
        <v>3.3994645999999999</v>
      </c>
      <c r="AB777">
        <v>0.78021879999999999</v>
      </c>
      <c r="AC777">
        <v>0.99990000000000001</v>
      </c>
      <c r="AD777">
        <v>0.99990000000000001</v>
      </c>
      <c r="AE777">
        <v>0.99619999999999997</v>
      </c>
      <c r="AF777">
        <v>0.99990000000000001</v>
      </c>
      <c r="AG777">
        <v>0.99850000000000005</v>
      </c>
      <c r="AH777">
        <v>0.99590000000000001</v>
      </c>
      <c r="AI777">
        <v>0.996</v>
      </c>
      <c r="AJ777">
        <v>1</v>
      </c>
      <c r="AK777" t="str">
        <f>VLOOKUP(D777,Ref!$C$2:$D$56,2,FALSE)&amp;"_"&amp;E777&amp;RIGHT(B777,4)</f>
        <v>UT_Utah4001</v>
      </c>
    </row>
    <row r="778" spans="1:37" x14ac:dyDescent="0.25">
      <c r="A778" t="s">
        <v>217</v>
      </c>
      <c r="B778">
        <v>490495008</v>
      </c>
      <c r="C778" t="s">
        <v>37</v>
      </c>
      <c r="D778" t="s">
        <v>194</v>
      </c>
      <c r="E778" t="s">
        <v>194</v>
      </c>
      <c r="F778">
        <v>40.430278000000001</v>
      </c>
      <c r="G778">
        <v>-111.803889</v>
      </c>
      <c r="H778">
        <v>115095</v>
      </c>
      <c r="I778">
        <v>34.200000000000003</v>
      </c>
      <c r="J778">
        <v>34.1</v>
      </c>
      <c r="K778">
        <v>0.5</v>
      </c>
      <c r="L778">
        <v>2.453757</v>
      </c>
      <c r="M778">
        <v>1.3546263999999999</v>
      </c>
      <c r="N778">
        <v>3.9229599999999998</v>
      </c>
      <c r="O778">
        <v>9.9393101000000001</v>
      </c>
      <c r="P778">
        <v>1.5344726</v>
      </c>
      <c r="Q778">
        <v>11.5714264</v>
      </c>
      <c r="R778">
        <v>2.4236474000000001</v>
      </c>
      <c r="S778">
        <v>0.55535440000000003</v>
      </c>
      <c r="T778">
        <v>0.5</v>
      </c>
      <c r="U778">
        <v>2.4534764</v>
      </c>
      <c r="V778">
        <v>1.3544658000000001</v>
      </c>
      <c r="W778">
        <v>3.9091157999999999</v>
      </c>
      <c r="X778">
        <v>9.9381771000000008</v>
      </c>
      <c r="Y778">
        <v>1.5316182</v>
      </c>
      <c r="Z778">
        <v>11.527336099999999</v>
      </c>
      <c r="AA778">
        <v>2.4151454000000001</v>
      </c>
      <c r="AB778">
        <v>0.55535440000000003</v>
      </c>
      <c r="AC778">
        <v>0.99990000000000001</v>
      </c>
      <c r="AD778">
        <v>0.99990000000000001</v>
      </c>
      <c r="AE778">
        <v>0.99650000000000005</v>
      </c>
      <c r="AF778">
        <v>0.99990000000000001</v>
      </c>
      <c r="AG778">
        <v>0.99809999999999999</v>
      </c>
      <c r="AH778">
        <v>0.99619999999999997</v>
      </c>
      <c r="AI778">
        <v>0.99650000000000005</v>
      </c>
      <c r="AJ778">
        <v>1</v>
      </c>
      <c r="AK778" t="str">
        <f>VLOOKUP(D778,Ref!$C$2:$D$56,2,FALSE)&amp;"_"&amp;E778&amp;RIGHT(B778,4)</f>
        <v>UT_Utah5008</v>
      </c>
    </row>
    <row r="779" spans="1:37" x14ac:dyDescent="0.25">
      <c r="A779" t="s">
        <v>217</v>
      </c>
      <c r="B779">
        <v>490495010</v>
      </c>
      <c r="C779" t="s">
        <v>37</v>
      </c>
      <c r="D779" t="s">
        <v>194</v>
      </c>
      <c r="E779" t="s">
        <v>194</v>
      </c>
      <c r="F779">
        <v>40.136389000000001</v>
      </c>
      <c r="G779">
        <v>-111.659722</v>
      </c>
      <c r="H779">
        <v>112096</v>
      </c>
      <c r="I779">
        <v>40.4</v>
      </c>
      <c r="J779">
        <v>40.299999999999997</v>
      </c>
      <c r="K779">
        <v>0.5</v>
      </c>
      <c r="L779">
        <v>1.4498705000000001</v>
      </c>
      <c r="M779">
        <v>1.6848000999999999</v>
      </c>
      <c r="N779">
        <v>5.3589573000000001</v>
      </c>
      <c r="O779">
        <v>9.4755448999999992</v>
      </c>
      <c r="P779">
        <v>1.3749992</v>
      </c>
      <c r="Q779">
        <v>16.7016144</v>
      </c>
      <c r="R779">
        <v>3.2064526</v>
      </c>
      <c r="S779">
        <v>0.69775929999999997</v>
      </c>
      <c r="T779">
        <v>0.5</v>
      </c>
      <c r="U779">
        <v>1.4496601</v>
      </c>
      <c r="V779">
        <v>1.6845349999999999</v>
      </c>
      <c r="W779">
        <v>5.3314857</v>
      </c>
      <c r="X779">
        <v>9.4743318999999993</v>
      </c>
      <c r="Y779">
        <v>1.3696581999999999</v>
      </c>
      <c r="Z779">
        <v>16.6137829</v>
      </c>
      <c r="AA779">
        <v>3.1897329999999999</v>
      </c>
      <c r="AB779">
        <v>0.69775929999999997</v>
      </c>
      <c r="AC779">
        <v>0.99990000000000001</v>
      </c>
      <c r="AD779">
        <v>0.99980000000000002</v>
      </c>
      <c r="AE779">
        <v>0.99490000000000001</v>
      </c>
      <c r="AF779">
        <v>0.99990000000000001</v>
      </c>
      <c r="AG779">
        <v>0.99609999999999999</v>
      </c>
      <c r="AH779">
        <v>0.99470000000000003</v>
      </c>
      <c r="AI779">
        <v>0.99480000000000002</v>
      </c>
      <c r="AJ779">
        <v>1</v>
      </c>
      <c r="AK779" t="str">
        <f>VLOOKUP(D779,Ref!$C$2:$D$56,2,FALSE)&amp;"_"&amp;E779&amp;RIGHT(B779,4)</f>
        <v>UT_Utah5010</v>
      </c>
    </row>
    <row r="780" spans="1:37" x14ac:dyDescent="0.25">
      <c r="A780" t="s">
        <v>217</v>
      </c>
      <c r="B780">
        <v>490570002</v>
      </c>
      <c r="C780" t="s">
        <v>37</v>
      </c>
      <c r="D780" t="s">
        <v>194</v>
      </c>
      <c r="E780" t="s">
        <v>200</v>
      </c>
      <c r="F780">
        <v>41.206389000000001</v>
      </c>
      <c r="G780">
        <v>-111.974722</v>
      </c>
      <c r="H780">
        <v>122095</v>
      </c>
      <c r="I780">
        <v>38.200000000000003</v>
      </c>
      <c r="J780">
        <v>37.9</v>
      </c>
      <c r="K780">
        <v>0.5</v>
      </c>
      <c r="L780">
        <v>1.4990380999999999</v>
      </c>
      <c r="M780">
        <v>1.7871972</v>
      </c>
      <c r="N780">
        <v>4.4116521000000004</v>
      </c>
      <c r="O780">
        <v>11.846243899999999</v>
      </c>
      <c r="P780">
        <v>1.9775423000000001</v>
      </c>
      <c r="Q780">
        <v>12.7597618</v>
      </c>
      <c r="R780">
        <v>2.5968925999999999</v>
      </c>
      <c r="S780">
        <v>0.8216717</v>
      </c>
      <c r="T780">
        <v>0.5</v>
      </c>
      <c r="U780">
        <v>1.4984542999999999</v>
      </c>
      <c r="V780">
        <v>1.7869816000000001</v>
      </c>
      <c r="W780">
        <v>4.3698300999999997</v>
      </c>
      <c r="X780">
        <v>11.843069099999999</v>
      </c>
      <c r="Y780">
        <v>1.9700032000000001</v>
      </c>
      <c r="Z780">
        <v>12.6248589</v>
      </c>
      <c r="AA780">
        <v>2.570894</v>
      </c>
      <c r="AB780">
        <v>0.8216717</v>
      </c>
      <c r="AC780">
        <v>0.99960000000000004</v>
      </c>
      <c r="AD780">
        <v>0.99990000000000001</v>
      </c>
      <c r="AE780">
        <v>0.99050000000000005</v>
      </c>
      <c r="AF780">
        <v>0.99970000000000003</v>
      </c>
      <c r="AG780">
        <v>0.99619999999999997</v>
      </c>
      <c r="AH780">
        <v>0.98939999999999995</v>
      </c>
      <c r="AI780">
        <v>0.99</v>
      </c>
      <c r="AJ780">
        <v>1</v>
      </c>
      <c r="AK780" t="str">
        <f>VLOOKUP(D780,Ref!$C$2:$D$56,2,FALSE)&amp;"_"&amp;E780&amp;RIGHT(B780,4)</f>
        <v>UT_Weber0002</v>
      </c>
    </row>
    <row r="781" spans="1:37" x14ac:dyDescent="0.25">
      <c r="A781" t="s">
        <v>217</v>
      </c>
      <c r="B781">
        <v>490570007</v>
      </c>
      <c r="C781" t="s">
        <v>37</v>
      </c>
      <c r="D781" t="s">
        <v>194</v>
      </c>
      <c r="E781" t="s">
        <v>200</v>
      </c>
      <c r="F781">
        <v>41.179721999999998</v>
      </c>
      <c r="G781">
        <v>-111.983056</v>
      </c>
      <c r="H781">
        <v>122095</v>
      </c>
      <c r="I781">
        <v>-9</v>
      </c>
      <c r="J781">
        <v>-9</v>
      </c>
      <c r="K781">
        <v>0.5</v>
      </c>
      <c r="L781">
        <v>1.0209515</v>
      </c>
      <c r="M781">
        <v>1.6394012</v>
      </c>
      <c r="N781">
        <v>5.0393872000000002</v>
      </c>
      <c r="O781">
        <v>6.7095608999999996</v>
      </c>
      <c r="P781">
        <v>1.9489396000000001</v>
      </c>
      <c r="Q781">
        <v>14.914237</v>
      </c>
      <c r="R781">
        <v>2.9203146000000002</v>
      </c>
      <c r="S781">
        <v>0.87387510000000002</v>
      </c>
      <c r="T781">
        <v>0.5</v>
      </c>
      <c r="U781">
        <v>1.0206565999999999</v>
      </c>
      <c r="V781">
        <v>1.6392371999999999</v>
      </c>
      <c r="W781">
        <v>5.0058432000000002</v>
      </c>
      <c r="X781">
        <v>6.7079797000000001</v>
      </c>
      <c r="Y781">
        <v>1.9439021000000001</v>
      </c>
      <c r="Z781">
        <v>14.8049059</v>
      </c>
      <c r="AA781">
        <v>2.8995638000000001</v>
      </c>
      <c r="AB781">
        <v>0.87387510000000002</v>
      </c>
      <c r="AC781">
        <v>0.99970000000000003</v>
      </c>
      <c r="AD781">
        <v>0.99990000000000001</v>
      </c>
      <c r="AE781">
        <v>0.99329999999999996</v>
      </c>
      <c r="AF781">
        <v>0.99980000000000002</v>
      </c>
      <c r="AG781">
        <v>0.99739999999999995</v>
      </c>
      <c r="AH781">
        <v>0.99270000000000003</v>
      </c>
      <c r="AI781">
        <v>0.9929</v>
      </c>
      <c r="AJ781">
        <v>1</v>
      </c>
      <c r="AK781" t="str">
        <f>VLOOKUP(D781,Ref!$C$2:$D$56,2,FALSE)&amp;"_"&amp;E781&amp;RIGHT(B781,4)</f>
        <v>UT_Weber0007</v>
      </c>
    </row>
    <row r="782" spans="1:37" x14ac:dyDescent="0.25">
      <c r="A782" t="s">
        <v>217</v>
      </c>
      <c r="B782">
        <v>490571003</v>
      </c>
      <c r="C782" t="s">
        <v>37</v>
      </c>
      <c r="D782" t="s">
        <v>194</v>
      </c>
      <c r="E782" t="s">
        <v>200</v>
      </c>
      <c r="F782">
        <v>41.303682999999999</v>
      </c>
      <c r="G782">
        <v>-111.987067</v>
      </c>
      <c r="H782">
        <v>123095</v>
      </c>
      <c r="I782">
        <v>35.799999999999997</v>
      </c>
      <c r="J782">
        <v>35.700000000000003</v>
      </c>
      <c r="K782">
        <v>0.5</v>
      </c>
      <c r="L782">
        <v>0.89181759999999999</v>
      </c>
      <c r="M782">
        <v>1.4256302999999999</v>
      </c>
      <c r="N782">
        <v>4.2029680999999997</v>
      </c>
      <c r="O782">
        <v>11.766139000000001</v>
      </c>
      <c r="P782">
        <v>1.7118613</v>
      </c>
      <c r="Q782">
        <v>12.3332233</v>
      </c>
      <c r="R782">
        <v>2.4224967999999998</v>
      </c>
      <c r="S782">
        <v>0.62364039999999998</v>
      </c>
      <c r="T782">
        <v>0.5</v>
      </c>
      <c r="U782">
        <v>0.89153179999999999</v>
      </c>
      <c r="V782">
        <v>1.4254878</v>
      </c>
      <c r="W782">
        <v>4.1686133999999999</v>
      </c>
      <c r="X782">
        <v>11.7638588</v>
      </c>
      <c r="Y782">
        <v>1.7067022000000001</v>
      </c>
      <c r="Z782">
        <v>12.221227600000001</v>
      </c>
      <c r="AA782">
        <v>2.4012432000000001</v>
      </c>
      <c r="AB782">
        <v>0.62364039999999998</v>
      </c>
      <c r="AC782">
        <v>0.99970000000000003</v>
      </c>
      <c r="AD782">
        <v>0.99990000000000001</v>
      </c>
      <c r="AE782">
        <v>0.99180000000000001</v>
      </c>
      <c r="AF782">
        <v>0.99980000000000002</v>
      </c>
      <c r="AG782">
        <v>0.997</v>
      </c>
      <c r="AH782">
        <v>0.9909</v>
      </c>
      <c r="AI782">
        <v>0.99119999999999997</v>
      </c>
      <c r="AJ782">
        <v>1</v>
      </c>
      <c r="AK782" t="str">
        <f>VLOOKUP(D782,Ref!$C$2:$D$56,2,FALSE)&amp;"_"&amp;E782&amp;RIGHT(B782,4)</f>
        <v>UT_Weber1003</v>
      </c>
    </row>
    <row r="783" spans="1:37" x14ac:dyDescent="0.25">
      <c r="A783" t="s">
        <v>217</v>
      </c>
      <c r="B783">
        <v>530110013</v>
      </c>
      <c r="C783" t="s">
        <v>37</v>
      </c>
      <c r="D783" t="s">
        <v>49</v>
      </c>
      <c r="E783" t="s">
        <v>148</v>
      </c>
      <c r="F783">
        <v>45.648333000000001</v>
      </c>
      <c r="G783">
        <v>-122.586944</v>
      </c>
      <c r="H783">
        <v>178035</v>
      </c>
      <c r="I783">
        <v>27.3</v>
      </c>
      <c r="J783">
        <v>27.3</v>
      </c>
      <c r="K783">
        <v>0.5</v>
      </c>
      <c r="L783">
        <v>0.69888629999999996</v>
      </c>
      <c r="M783">
        <v>2.2322202</v>
      </c>
      <c r="N783">
        <v>0.52794419999999997</v>
      </c>
      <c r="O783">
        <v>21.493331900000001</v>
      </c>
      <c r="P783">
        <v>1.0015756</v>
      </c>
      <c r="Q783">
        <v>0.52628580000000003</v>
      </c>
      <c r="R783">
        <v>0.3203685</v>
      </c>
      <c r="S783">
        <v>6.6052700000000006E-2</v>
      </c>
      <c r="T783">
        <v>0.5</v>
      </c>
      <c r="U783">
        <v>0.6988164</v>
      </c>
      <c r="V783">
        <v>2.2320364000000001</v>
      </c>
      <c r="W783">
        <v>0.52789129999999995</v>
      </c>
      <c r="X783">
        <v>21.491645800000001</v>
      </c>
      <c r="Y783">
        <v>1.001495</v>
      </c>
      <c r="Z783">
        <v>0.52620389999999995</v>
      </c>
      <c r="AA783">
        <v>0.32034220000000002</v>
      </c>
      <c r="AB783">
        <v>6.6052700000000006E-2</v>
      </c>
      <c r="AC783">
        <v>0.99990000000000001</v>
      </c>
      <c r="AD783">
        <v>0.99990000000000001</v>
      </c>
      <c r="AE783">
        <v>0.99990000000000001</v>
      </c>
      <c r="AF783">
        <v>0.99990000000000001</v>
      </c>
      <c r="AG783">
        <v>0.99990000000000001</v>
      </c>
      <c r="AH783">
        <v>0.99980000000000002</v>
      </c>
      <c r="AI783">
        <v>0.99990000000000001</v>
      </c>
      <c r="AJ783">
        <v>1</v>
      </c>
      <c r="AK783" t="str">
        <f>VLOOKUP(D783,Ref!$C$2:$D$56,2,FALSE)&amp;"_"&amp;E783&amp;RIGHT(B783,4)</f>
        <v>WA_Clark0013</v>
      </c>
    </row>
    <row r="784" spans="1:37" x14ac:dyDescent="0.25">
      <c r="A784" t="s">
        <v>217</v>
      </c>
      <c r="B784">
        <v>530330057</v>
      </c>
      <c r="C784" t="s">
        <v>37</v>
      </c>
      <c r="D784" t="s">
        <v>49</v>
      </c>
      <c r="E784" t="s">
        <v>201</v>
      </c>
      <c r="F784">
        <v>47.563200000000002</v>
      </c>
      <c r="G784">
        <v>-122.34050000000001</v>
      </c>
      <c r="H784">
        <v>195041</v>
      </c>
      <c r="I784">
        <v>25.8</v>
      </c>
      <c r="J784">
        <v>25.7</v>
      </c>
      <c r="K784">
        <v>0.5</v>
      </c>
      <c r="L784">
        <v>1.7433116</v>
      </c>
      <c r="M784">
        <v>4.2264761999999996</v>
      </c>
      <c r="N784">
        <v>1.0435920999999999</v>
      </c>
      <c r="O784">
        <v>14.181143799999999</v>
      </c>
      <c r="P784">
        <v>2.0902354999999999</v>
      </c>
      <c r="Q784">
        <v>1.1290505</v>
      </c>
      <c r="R784">
        <v>0.65366849999999999</v>
      </c>
      <c r="S784">
        <v>0.2325247</v>
      </c>
      <c r="T784">
        <v>0.5</v>
      </c>
      <c r="U784">
        <v>1.7431373999999999</v>
      </c>
      <c r="V784">
        <v>4.2260536999999996</v>
      </c>
      <c r="W784">
        <v>1.0434155000000001</v>
      </c>
      <c r="X784">
        <v>14.1797247</v>
      </c>
      <c r="Y784">
        <v>2.0898173</v>
      </c>
      <c r="Z784">
        <v>1.1289376</v>
      </c>
      <c r="AA784">
        <v>0.65353479999999997</v>
      </c>
      <c r="AB784">
        <v>0.2325247</v>
      </c>
      <c r="AC784">
        <v>0.99990000000000001</v>
      </c>
      <c r="AD784">
        <v>0.99990000000000001</v>
      </c>
      <c r="AE784">
        <v>0.99980000000000002</v>
      </c>
      <c r="AF784">
        <v>0.99990000000000001</v>
      </c>
      <c r="AG784">
        <v>0.99980000000000002</v>
      </c>
      <c r="AH784">
        <v>0.99990000000000001</v>
      </c>
      <c r="AI784">
        <v>0.99980000000000002</v>
      </c>
      <c r="AJ784">
        <v>1</v>
      </c>
      <c r="AK784" t="str">
        <f>VLOOKUP(D784,Ref!$C$2:$D$56,2,FALSE)&amp;"_"&amp;E784&amp;RIGHT(B784,4)</f>
        <v>WA_King0057</v>
      </c>
    </row>
    <row r="785" spans="1:37" x14ac:dyDescent="0.25">
      <c r="A785" t="s">
        <v>217</v>
      </c>
      <c r="B785">
        <v>530330080</v>
      </c>
      <c r="C785" t="s">
        <v>37</v>
      </c>
      <c r="D785" t="s">
        <v>49</v>
      </c>
      <c r="E785" t="s">
        <v>201</v>
      </c>
      <c r="F785">
        <v>47.568333000000003</v>
      </c>
      <c r="G785">
        <v>-122.30805599999999</v>
      </c>
      <c r="H785">
        <v>195041</v>
      </c>
      <c r="I785">
        <v>17.2</v>
      </c>
      <c r="J785">
        <v>17.2</v>
      </c>
      <c r="K785">
        <v>0.5</v>
      </c>
      <c r="L785">
        <v>0.89644369999999995</v>
      </c>
      <c r="M785">
        <v>1.9570653</v>
      </c>
      <c r="N785">
        <v>0.71010459999999997</v>
      </c>
      <c r="O785">
        <v>10.603189499999999</v>
      </c>
      <c r="P785">
        <v>1.2854916000000001</v>
      </c>
      <c r="Q785">
        <v>0.85590829999999996</v>
      </c>
      <c r="R785">
        <v>0.40033049999999998</v>
      </c>
      <c r="S785">
        <v>5.8134199999999997E-2</v>
      </c>
      <c r="T785">
        <v>0.5</v>
      </c>
      <c r="U785">
        <v>0.89635410000000004</v>
      </c>
      <c r="V785">
        <v>1.9568696000000001</v>
      </c>
      <c r="W785">
        <v>0.71000649999999998</v>
      </c>
      <c r="X785">
        <v>10.602129</v>
      </c>
      <c r="Y785">
        <v>1.2853463999999999</v>
      </c>
      <c r="Z785">
        <v>0.85575069999999998</v>
      </c>
      <c r="AA785">
        <v>0.40028580000000002</v>
      </c>
      <c r="AB785">
        <v>5.8134199999999997E-2</v>
      </c>
      <c r="AC785">
        <v>0.99990000000000001</v>
      </c>
      <c r="AD785">
        <v>0.99990000000000001</v>
      </c>
      <c r="AE785">
        <v>0.99990000000000001</v>
      </c>
      <c r="AF785">
        <v>0.99990000000000001</v>
      </c>
      <c r="AG785">
        <v>0.99990000000000001</v>
      </c>
      <c r="AH785">
        <v>0.99980000000000002</v>
      </c>
      <c r="AI785">
        <v>0.99990000000000001</v>
      </c>
      <c r="AJ785">
        <v>1</v>
      </c>
      <c r="AK785" t="str">
        <f>VLOOKUP(D785,Ref!$C$2:$D$56,2,FALSE)&amp;"_"&amp;E785&amp;RIGHT(B785,4)</f>
        <v>WA_King0080</v>
      </c>
    </row>
    <row r="786" spans="1:37" x14ac:dyDescent="0.25">
      <c r="A786" t="s">
        <v>217</v>
      </c>
      <c r="B786">
        <v>530530029</v>
      </c>
      <c r="C786" t="s">
        <v>37</v>
      </c>
      <c r="D786" t="s">
        <v>49</v>
      </c>
      <c r="E786" t="s">
        <v>202</v>
      </c>
      <c r="F786">
        <v>47.186399999999999</v>
      </c>
      <c r="G786">
        <v>-122.4517</v>
      </c>
      <c r="H786">
        <v>191040</v>
      </c>
      <c r="I786">
        <v>42.5</v>
      </c>
      <c r="J786">
        <v>42.4</v>
      </c>
      <c r="K786">
        <v>0.5</v>
      </c>
      <c r="L786">
        <v>0.8942599</v>
      </c>
      <c r="M786">
        <v>3.5464981</v>
      </c>
      <c r="N786">
        <v>0.92101880000000003</v>
      </c>
      <c r="O786">
        <v>32.789218900000002</v>
      </c>
      <c r="P786">
        <v>1.7137226999999999</v>
      </c>
      <c r="Q786">
        <v>1.0615075</v>
      </c>
      <c r="R786">
        <v>0.54181310000000005</v>
      </c>
      <c r="S786">
        <v>0.53195990000000004</v>
      </c>
      <c r="T786">
        <v>0.5</v>
      </c>
      <c r="U786">
        <v>0.89417049999999998</v>
      </c>
      <c r="V786">
        <v>3.5461433000000002</v>
      </c>
      <c r="W786">
        <v>0.92085059999999996</v>
      </c>
      <c r="X786">
        <v>32.785938299999998</v>
      </c>
      <c r="Y786">
        <v>1.7133366000000001</v>
      </c>
      <c r="Z786">
        <v>1.0614011999999999</v>
      </c>
      <c r="AA786">
        <v>0.54168660000000002</v>
      </c>
      <c r="AB786">
        <v>0.53195990000000004</v>
      </c>
      <c r="AC786">
        <v>0.99990000000000001</v>
      </c>
      <c r="AD786">
        <v>0.99990000000000001</v>
      </c>
      <c r="AE786">
        <v>0.99980000000000002</v>
      </c>
      <c r="AF786">
        <v>0.99990000000000001</v>
      </c>
      <c r="AG786">
        <v>0.99980000000000002</v>
      </c>
      <c r="AH786">
        <v>0.99990000000000001</v>
      </c>
      <c r="AI786">
        <v>0.99980000000000002</v>
      </c>
      <c r="AJ786">
        <v>1</v>
      </c>
      <c r="AK786" t="str">
        <f>VLOOKUP(D786,Ref!$C$2:$D$56,2,FALSE)&amp;"_"&amp;E786&amp;RIGHT(B786,4)</f>
        <v>WA_Pierce0029</v>
      </c>
    </row>
    <row r="787" spans="1:37" x14ac:dyDescent="0.25">
      <c r="A787" t="s">
        <v>217</v>
      </c>
      <c r="B787">
        <v>530610020</v>
      </c>
      <c r="C787" t="s">
        <v>37</v>
      </c>
      <c r="D787" t="s">
        <v>49</v>
      </c>
      <c r="E787" t="s">
        <v>203</v>
      </c>
      <c r="F787">
        <v>48.246899999999997</v>
      </c>
      <c r="G787">
        <v>-121.6031</v>
      </c>
      <c r="H787">
        <v>199047</v>
      </c>
      <c r="I787">
        <v>32.1</v>
      </c>
      <c r="J787">
        <v>32.1</v>
      </c>
      <c r="K787">
        <v>0.5</v>
      </c>
      <c r="L787">
        <v>0.874614</v>
      </c>
      <c r="M787">
        <v>3.1546500000000002</v>
      </c>
      <c r="N787">
        <v>0.4440694</v>
      </c>
      <c r="O787">
        <v>25.346666299999999</v>
      </c>
      <c r="P787">
        <v>1.0029291</v>
      </c>
      <c r="Q787">
        <v>0.31127830000000001</v>
      </c>
      <c r="R787">
        <v>0.3338025</v>
      </c>
      <c r="S787">
        <v>0.21532570000000001</v>
      </c>
      <c r="T787">
        <v>0.5</v>
      </c>
      <c r="U787">
        <v>0.87457660000000004</v>
      </c>
      <c r="V787">
        <v>3.1545258</v>
      </c>
      <c r="W787">
        <v>0.44390429999999997</v>
      </c>
      <c r="X787">
        <v>25.345573399999999</v>
      </c>
      <c r="Y787">
        <v>1.0025196000000001</v>
      </c>
      <c r="Z787">
        <v>0.3111739</v>
      </c>
      <c r="AA787">
        <v>0.33368009999999998</v>
      </c>
      <c r="AB787">
        <v>0.21532570000000001</v>
      </c>
      <c r="AC787">
        <v>1</v>
      </c>
      <c r="AD787">
        <v>1</v>
      </c>
      <c r="AE787">
        <v>0.99960000000000004</v>
      </c>
      <c r="AF787">
        <v>1</v>
      </c>
      <c r="AG787">
        <v>0.99960000000000004</v>
      </c>
      <c r="AH787">
        <v>0.99970000000000003</v>
      </c>
      <c r="AI787">
        <v>0.99960000000000004</v>
      </c>
      <c r="AJ787">
        <v>1</v>
      </c>
      <c r="AK787" t="str">
        <f>VLOOKUP(D787,Ref!$C$2:$D$56,2,FALSE)&amp;"_"&amp;E787&amp;RIGHT(B787,4)</f>
        <v>WA_Snohomish0020</v>
      </c>
    </row>
    <row r="788" spans="1:37" x14ac:dyDescent="0.25">
      <c r="A788" t="s">
        <v>217</v>
      </c>
      <c r="B788">
        <v>530611007</v>
      </c>
      <c r="C788" t="s">
        <v>37</v>
      </c>
      <c r="D788" t="s">
        <v>49</v>
      </c>
      <c r="E788" t="s">
        <v>203</v>
      </c>
      <c r="F788">
        <v>48.054315000000003</v>
      </c>
      <c r="G788">
        <v>-122.17152900000001</v>
      </c>
      <c r="H788">
        <v>199043</v>
      </c>
      <c r="I788">
        <v>31.7</v>
      </c>
      <c r="J788">
        <v>31.6</v>
      </c>
      <c r="K788">
        <v>0.5</v>
      </c>
      <c r="L788">
        <v>0.65090720000000002</v>
      </c>
      <c r="M788">
        <v>3.5743765999999999</v>
      </c>
      <c r="N788">
        <v>0.51237200000000005</v>
      </c>
      <c r="O788">
        <v>24.3485947</v>
      </c>
      <c r="P788">
        <v>1.3610213</v>
      </c>
      <c r="Q788">
        <v>7.9882700000000001E-2</v>
      </c>
      <c r="R788">
        <v>0.4970253</v>
      </c>
      <c r="S788">
        <v>0.17581949999999999</v>
      </c>
      <c r="T788">
        <v>0.5</v>
      </c>
      <c r="U788">
        <v>0.65088060000000003</v>
      </c>
      <c r="V788">
        <v>3.5743005000000001</v>
      </c>
      <c r="W788">
        <v>0.51228300000000004</v>
      </c>
      <c r="X788">
        <v>24.346160900000001</v>
      </c>
      <c r="Y788">
        <v>1.3607758000000001</v>
      </c>
      <c r="Z788">
        <v>7.9874700000000007E-2</v>
      </c>
      <c r="AA788">
        <v>0.4969383</v>
      </c>
      <c r="AB788">
        <v>0.17581949999999999</v>
      </c>
      <c r="AC788">
        <v>1</v>
      </c>
      <c r="AD788">
        <v>1</v>
      </c>
      <c r="AE788">
        <v>0.99980000000000002</v>
      </c>
      <c r="AF788">
        <v>0.99990000000000001</v>
      </c>
      <c r="AG788">
        <v>0.99980000000000002</v>
      </c>
      <c r="AH788">
        <v>0.99990000000000001</v>
      </c>
      <c r="AI788">
        <v>0.99980000000000002</v>
      </c>
      <c r="AJ788">
        <v>1</v>
      </c>
      <c r="AK788" t="str">
        <f>VLOOKUP(D788,Ref!$C$2:$D$56,2,FALSE)&amp;"_"&amp;E788&amp;RIGHT(B788,4)</f>
        <v>WA_Snohomish1007</v>
      </c>
    </row>
    <row r="789" spans="1:37" x14ac:dyDescent="0.25">
      <c r="A789" t="s">
        <v>217</v>
      </c>
      <c r="B789">
        <v>530630016</v>
      </c>
      <c r="C789" t="s">
        <v>37</v>
      </c>
      <c r="D789" t="s">
        <v>49</v>
      </c>
      <c r="E789" t="s">
        <v>204</v>
      </c>
      <c r="F789">
        <v>47.660742999999997</v>
      </c>
      <c r="G789">
        <v>-117.358121</v>
      </c>
      <c r="H789">
        <v>188072</v>
      </c>
      <c r="I789">
        <v>29.8</v>
      </c>
      <c r="J789">
        <v>29.8</v>
      </c>
      <c r="K789">
        <v>0.5</v>
      </c>
      <c r="L789">
        <v>3.0020311</v>
      </c>
      <c r="M789">
        <v>2.3207385999999999</v>
      </c>
      <c r="N789">
        <v>0.76329000000000002</v>
      </c>
      <c r="O789">
        <v>20.053947399999998</v>
      </c>
      <c r="P789">
        <v>1.105478</v>
      </c>
      <c r="Q789">
        <v>1.4475944999999999</v>
      </c>
      <c r="R789">
        <v>0.51103730000000003</v>
      </c>
      <c r="S789">
        <v>0.12921659999999999</v>
      </c>
      <c r="T789">
        <v>0.5</v>
      </c>
      <c r="U789">
        <v>3.0017309000000001</v>
      </c>
      <c r="V789">
        <v>2.3205065999999999</v>
      </c>
      <c r="W789">
        <v>0.76313940000000002</v>
      </c>
      <c r="X789">
        <v>20.051942799999999</v>
      </c>
      <c r="Y789">
        <v>1.1052346</v>
      </c>
      <c r="Z789">
        <v>1.4473578</v>
      </c>
      <c r="AA789">
        <v>0.51092070000000001</v>
      </c>
      <c r="AB789">
        <v>0.12921659999999999</v>
      </c>
      <c r="AC789">
        <v>0.99990000000000001</v>
      </c>
      <c r="AD789">
        <v>0.99990000000000001</v>
      </c>
      <c r="AE789">
        <v>0.99980000000000002</v>
      </c>
      <c r="AF789">
        <v>0.99990000000000001</v>
      </c>
      <c r="AG789">
        <v>0.99980000000000002</v>
      </c>
      <c r="AH789">
        <v>0.99980000000000002</v>
      </c>
      <c r="AI789">
        <v>0.99980000000000002</v>
      </c>
      <c r="AJ789">
        <v>1</v>
      </c>
      <c r="AK789" t="str">
        <f>VLOOKUP(D789,Ref!$C$2:$D$56,2,FALSE)&amp;"_"&amp;E789&amp;RIGHT(B789,4)</f>
        <v>WA_Spokane0016</v>
      </c>
    </row>
    <row r="790" spans="1:37" x14ac:dyDescent="0.25">
      <c r="A790" t="s">
        <v>217</v>
      </c>
      <c r="B790">
        <v>530770009</v>
      </c>
      <c r="C790" t="s">
        <v>37</v>
      </c>
      <c r="D790" t="s">
        <v>49</v>
      </c>
      <c r="E790" t="s">
        <v>205</v>
      </c>
      <c r="F790">
        <v>46.596780000000003</v>
      </c>
      <c r="G790">
        <v>-120.512215</v>
      </c>
      <c r="H790">
        <v>183050</v>
      </c>
      <c r="I790">
        <v>37.200000000000003</v>
      </c>
      <c r="J790">
        <v>37.200000000000003</v>
      </c>
      <c r="K790">
        <v>0.5</v>
      </c>
      <c r="L790">
        <v>0.84948290000000004</v>
      </c>
      <c r="M790">
        <v>3.2134626000000002</v>
      </c>
      <c r="N790">
        <v>1.9893942</v>
      </c>
      <c r="O790">
        <v>22.6368771</v>
      </c>
      <c r="P790">
        <v>1.0539973</v>
      </c>
      <c r="Q790">
        <v>5.5391607</v>
      </c>
      <c r="R790">
        <v>1.1084943</v>
      </c>
      <c r="S790">
        <v>0.32579320000000001</v>
      </c>
      <c r="T790">
        <v>0.5</v>
      </c>
      <c r="U790">
        <v>0.84939790000000004</v>
      </c>
      <c r="V790">
        <v>3.2131411999999999</v>
      </c>
      <c r="W790">
        <v>1.9885811</v>
      </c>
      <c r="X790">
        <v>22.634613000000002</v>
      </c>
      <c r="Y790">
        <v>1.0537865</v>
      </c>
      <c r="Z790">
        <v>5.5366178000000001</v>
      </c>
      <c r="AA790">
        <v>1.1080055</v>
      </c>
      <c r="AB790">
        <v>0.32579320000000001</v>
      </c>
      <c r="AC790">
        <v>0.99990000000000001</v>
      </c>
      <c r="AD790">
        <v>0.99990000000000001</v>
      </c>
      <c r="AE790">
        <v>0.99960000000000004</v>
      </c>
      <c r="AF790">
        <v>0.99990000000000001</v>
      </c>
      <c r="AG790">
        <v>0.99980000000000002</v>
      </c>
      <c r="AH790">
        <v>0.99950000000000006</v>
      </c>
      <c r="AI790">
        <v>0.99960000000000004</v>
      </c>
      <c r="AJ790">
        <v>1</v>
      </c>
      <c r="AK790" t="str">
        <f>VLOOKUP(D790,Ref!$C$2:$D$56,2,FALSE)&amp;"_"&amp;E790&amp;RIGHT(B790,4)</f>
        <v>WA_Yakima0009</v>
      </c>
    </row>
    <row r="791" spans="1:37" x14ac:dyDescent="0.25">
      <c r="A791" t="s">
        <v>217</v>
      </c>
      <c r="B791">
        <v>551091002</v>
      </c>
      <c r="C791" t="s">
        <v>37</v>
      </c>
      <c r="D791" t="s">
        <v>206</v>
      </c>
      <c r="E791" t="s">
        <v>207</v>
      </c>
      <c r="F791">
        <v>45.124443999999997</v>
      </c>
      <c r="G791">
        <v>-92.662499999999994</v>
      </c>
      <c r="H791">
        <v>151225</v>
      </c>
      <c r="I791">
        <v>27.3</v>
      </c>
      <c r="J791">
        <v>27.2</v>
      </c>
      <c r="K791">
        <v>0.5</v>
      </c>
      <c r="L791">
        <v>0.80454349999999997</v>
      </c>
      <c r="M791">
        <v>1.0907735000000001</v>
      </c>
      <c r="N791">
        <v>3.3515136000000001</v>
      </c>
      <c r="O791">
        <v>8.6409272999999995</v>
      </c>
      <c r="P791">
        <v>4.6598673000000002</v>
      </c>
      <c r="Q791">
        <v>5.9460416</v>
      </c>
      <c r="R791">
        <v>2.1363902000000001</v>
      </c>
      <c r="S791">
        <v>0.2255007</v>
      </c>
      <c r="T791">
        <v>0.5</v>
      </c>
      <c r="U791">
        <v>0.8043787</v>
      </c>
      <c r="V791">
        <v>1.0906644000000001</v>
      </c>
      <c r="W791">
        <v>3.3311967999999998</v>
      </c>
      <c r="X791">
        <v>8.6400632999999996</v>
      </c>
      <c r="Y791">
        <v>4.6505637000000002</v>
      </c>
      <c r="Z791">
        <v>5.8872727999999999</v>
      </c>
      <c r="AA791">
        <v>2.1242871000000001</v>
      </c>
      <c r="AB791">
        <v>0.2255007</v>
      </c>
      <c r="AC791">
        <v>0.99980000000000002</v>
      </c>
      <c r="AD791">
        <v>0.99990000000000001</v>
      </c>
      <c r="AE791">
        <v>0.99390000000000001</v>
      </c>
      <c r="AF791">
        <v>0.99990000000000001</v>
      </c>
      <c r="AG791">
        <v>0.998</v>
      </c>
      <c r="AH791">
        <v>0.99009999999999998</v>
      </c>
      <c r="AI791">
        <v>0.99429999999999996</v>
      </c>
      <c r="AJ791">
        <v>1</v>
      </c>
      <c r="AK791" t="str">
        <f>VLOOKUP(D791,Ref!$C$2:$D$56,2,FALSE)&amp;"_"&amp;E791&amp;RIGHT(B791,4)</f>
        <v>WI_St. Croix1002</v>
      </c>
    </row>
    <row r="792" spans="1:37" x14ac:dyDescent="0.25">
      <c r="A792" t="s">
        <v>217</v>
      </c>
      <c r="B792">
        <v>560050892</v>
      </c>
      <c r="C792" t="s">
        <v>37</v>
      </c>
      <c r="D792" t="s">
        <v>208</v>
      </c>
      <c r="E792" t="s">
        <v>209</v>
      </c>
      <c r="F792">
        <v>44.097073999999999</v>
      </c>
      <c r="G792">
        <v>-105.343164</v>
      </c>
      <c r="H792">
        <v>143143</v>
      </c>
      <c r="I792">
        <v>14.3</v>
      </c>
      <c r="J792">
        <v>14.2</v>
      </c>
      <c r="K792">
        <v>0.5</v>
      </c>
      <c r="L792">
        <v>1.7185220000000001</v>
      </c>
      <c r="M792">
        <v>0.45813510000000002</v>
      </c>
      <c r="N792">
        <v>0.2470135</v>
      </c>
      <c r="O792">
        <v>10.4720631</v>
      </c>
      <c r="P792">
        <v>0.68504330000000002</v>
      </c>
      <c r="Q792">
        <v>0</v>
      </c>
      <c r="R792">
        <v>0.25241960000000002</v>
      </c>
      <c r="S792">
        <v>1.3689999999999999E-4</v>
      </c>
      <c r="T792">
        <v>0.5</v>
      </c>
      <c r="U792">
        <v>1.6390631</v>
      </c>
      <c r="V792">
        <v>0.42901270000000002</v>
      </c>
      <c r="W792">
        <v>0.35070570000000001</v>
      </c>
      <c r="X792">
        <v>10.023933400000001</v>
      </c>
      <c r="Y792">
        <v>0.85759949999999996</v>
      </c>
      <c r="Z792">
        <v>0.14114180000000001</v>
      </c>
      <c r="AA792">
        <v>0.3003979</v>
      </c>
      <c r="AB792">
        <v>1.186E-4</v>
      </c>
      <c r="AC792">
        <v>0.95379999999999998</v>
      </c>
      <c r="AD792">
        <v>0.93640000000000001</v>
      </c>
      <c r="AE792">
        <v>1.4198</v>
      </c>
      <c r="AF792">
        <v>0.95720000000000005</v>
      </c>
      <c r="AG792">
        <v>1.2519</v>
      </c>
      <c r="AH792">
        <v>-9</v>
      </c>
      <c r="AI792">
        <v>1.1900999999999999</v>
      </c>
      <c r="AJ792">
        <v>0.86629999999999996</v>
      </c>
      <c r="AK792" t="str">
        <f>VLOOKUP(D792,Ref!$C$2:$D$56,2,FALSE)&amp;"_"&amp;E792&amp;RIGHT(B792,4)</f>
        <v>WY_Campbell0892</v>
      </c>
    </row>
    <row r="793" spans="1:37" x14ac:dyDescent="0.25">
      <c r="A793" t="s">
        <v>217</v>
      </c>
      <c r="B793">
        <v>560090819</v>
      </c>
      <c r="C793" t="s">
        <v>37</v>
      </c>
      <c r="D793" t="s">
        <v>208</v>
      </c>
      <c r="E793" t="s">
        <v>210</v>
      </c>
      <c r="F793">
        <v>43.426620999999997</v>
      </c>
      <c r="G793">
        <v>-105.386453</v>
      </c>
      <c r="H793">
        <v>137142</v>
      </c>
      <c r="I793">
        <v>9.6999999999999993</v>
      </c>
      <c r="J793">
        <v>9.5</v>
      </c>
      <c r="K793">
        <v>0.5</v>
      </c>
      <c r="L793">
        <v>1.5755781</v>
      </c>
      <c r="M793">
        <v>0.42581279999999999</v>
      </c>
      <c r="N793">
        <v>0.34706189999999998</v>
      </c>
      <c r="O793">
        <v>5.5923758000000001</v>
      </c>
      <c r="P793">
        <v>0.94978209999999996</v>
      </c>
      <c r="Q793">
        <v>1.05513E-2</v>
      </c>
      <c r="R793">
        <v>0.34788730000000001</v>
      </c>
      <c r="S793">
        <v>9.5089999999999997E-4</v>
      </c>
      <c r="T793">
        <v>0.5</v>
      </c>
      <c r="U793">
        <v>1.4969538</v>
      </c>
      <c r="V793">
        <v>0.36576059999999999</v>
      </c>
      <c r="W793">
        <v>0.58897250000000001</v>
      </c>
      <c r="X793">
        <v>4.4084797</v>
      </c>
      <c r="Y793">
        <v>1.2518853000000001</v>
      </c>
      <c r="Z793">
        <v>0.46253179999999999</v>
      </c>
      <c r="AA793">
        <v>0.42633199999999999</v>
      </c>
      <c r="AB793">
        <v>1.7147E-3</v>
      </c>
      <c r="AC793">
        <v>0.95009999999999994</v>
      </c>
      <c r="AD793">
        <v>0.85899999999999999</v>
      </c>
      <c r="AE793">
        <v>1.6970000000000001</v>
      </c>
      <c r="AF793">
        <v>0.7883</v>
      </c>
      <c r="AG793">
        <v>1.3181</v>
      </c>
      <c r="AH793">
        <v>43.836300000000001</v>
      </c>
      <c r="AI793">
        <v>1.2255</v>
      </c>
      <c r="AJ793">
        <v>1.8031999999999999</v>
      </c>
      <c r="AK793" t="str">
        <f>VLOOKUP(D793,Ref!$C$2:$D$56,2,FALSE)&amp;"_"&amp;E793&amp;RIGHT(B793,4)</f>
        <v>WY_Converse0819</v>
      </c>
    </row>
    <row r="794" spans="1:37" x14ac:dyDescent="0.25">
      <c r="A794" t="s">
        <v>217</v>
      </c>
      <c r="B794">
        <v>560131003</v>
      </c>
      <c r="C794" t="s">
        <v>37</v>
      </c>
      <c r="D794" t="s">
        <v>208</v>
      </c>
      <c r="E794" t="s">
        <v>211</v>
      </c>
      <c r="F794">
        <v>42.841048999999998</v>
      </c>
      <c r="G794">
        <v>-108.736277</v>
      </c>
      <c r="H794">
        <v>134119</v>
      </c>
      <c r="I794">
        <v>27.3</v>
      </c>
      <c r="J794">
        <v>27.1</v>
      </c>
      <c r="K794">
        <v>0.5</v>
      </c>
      <c r="L794">
        <v>1.0923145999999999</v>
      </c>
      <c r="M794">
        <v>0.38595679999999999</v>
      </c>
      <c r="N794">
        <v>0.82683030000000002</v>
      </c>
      <c r="O794">
        <v>21.4889984</v>
      </c>
      <c r="P794">
        <v>0.98105260000000005</v>
      </c>
      <c r="Q794">
        <v>1.6306385999999999</v>
      </c>
      <c r="R794">
        <v>0.40218229999999999</v>
      </c>
      <c r="S794">
        <v>8.0914700000000006E-2</v>
      </c>
      <c r="T794">
        <v>0.5</v>
      </c>
      <c r="U794">
        <v>1.0912719</v>
      </c>
      <c r="V794">
        <v>0.38567669999999998</v>
      </c>
      <c r="W794">
        <v>0.77557050000000005</v>
      </c>
      <c r="X794">
        <v>21.462059</v>
      </c>
      <c r="Y794">
        <v>0.96719569999999999</v>
      </c>
      <c r="Z794">
        <v>1.4711021</v>
      </c>
      <c r="AA794">
        <v>0.3767663</v>
      </c>
      <c r="AB794">
        <v>8.0914700000000006E-2</v>
      </c>
      <c r="AC794">
        <v>0.999</v>
      </c>
      <c r="AD794">
        <v>0.99929999999999997</v>
      </c>
      <c r="AE794">
        <v>0.93799999999999994</v>
      </c>
      <c r="AF794">
        <v>0.99870000000000003</v>
      </c>
      <c r="AG794">
        <v>0.9859</v>
      </c>
      <c r="AH794">
        <v>0.9022</v>
      </c>
      <c r="AI794">
        <v>0.93679999999999997</v>
      </c>
      <c r="AJ794">
        <v>1</v>
      </c>
      <c r="AK794" t="str">
        <f>VLOOKUP(D794,Ref!$C$2:$D$56,2,FALSE)&amp;"_"&amp;E794&amp;RIGHT(B794,4)</f>
        <v>WY_Fremont1003</v>
      </c>
    </row>
    <row r="795" spans="1:37" x14ac:dyDescent="0.25">
      <c r="A795" t="s">
        <v>217</v>
      </c>
      <c r="B795">
        <v>560210001</v>
      </c>
      <c r="C795" t="s">
        <v>37</v>
      </c>
      <c r="D795" t="s">
        <v>208</v>
      </c>
      <c r="E795" t="s">
        <v>212</v>
      </c>
      <c r="F795">
        <v>41.139975999999997</v>
      </c>
      <c r="G795">
        <v>-104.817802</v>
      </c>
      <c r="H795">
        <v>115144</v>
      </c>
      <c r="I795">
        <v>9.8000000000000007</v>
      </c>
      <c r="J795">
        <v>9.6</v>
      </c>
      <c r="K795">
        <v>0.5</v>
      </c>
      <c r="L795">
        <v>2.033201</v>
      </c>
      <c r="M795">
        <v>0.54222930000000003</v>
      </c>
      <c r="N795">
        <v>0.60121709999999995</v>
      </c>
      <c r="O795">
        <v>3.9597780999999999</v>
      </c>
      <c r="P795">
        <v>1.1582094000000001</v>
      </c>
      <c r="Q795">
        <v>0.59191629999999995</v>
      </c>
      <c r="R795">
        <v>0.43247210000000003</v>
      </c>
      <c r="S795">
        <v>2.5421599999999999E-2</v>
      </c>
      <c r="T795">
        <v>0.5</v>
      </c>
      <c r="U795">
        <v>2.1445432000000002</v>
      </c>
      <c r="V795">
        <v>0.45821610000000002</v>
      </c>
      <c r="W795">
        <v>0.46899429999999998</v>
      </c>
      <c r="X795">
        <v>4.3158821999999999</v>
      </c>
      <c r="Y795">
        <v>1.1224339999999999</v>
      </c>
      <c r="Z795">
        <v>0.18503720000000001</v>
      </c>
      <c r="AA795">
        <v>0.40623369999999998</v>
      </c>
      <c r="AB795">
        <v>1.15692E-2</v>
      </c>
      <c r="AC795">
        <v>1.0548</v>
      </c>
      <c r="AD795">
        <v>0.84509999999999996</v>
      </c>
      <c r="AE795">
        <v>0.78010000000000002</v>
      </c>
      <c r="AF795">
        <v>1.0899000000000001</v>
      </c>
      <c r="AG795">
        <v>0.96909999999999996</v>
      </c>
      <c r="AH795">
        <v>0.31259999999999999</v>
      </c>
      <c r="AI795">
        <v>0.93930000000000002</v>
      </c>
      <c r="AJ795">
        <v>0.4551</v>
      </c>
      <c r="AK795" t="str">
        <f>VLOOKUP(D795,Ref!$C$2:$D$56,2,FALSE)&amp;"_"&amp;E795&amp;RIGHT(B795,4)</f>
        <v>WY_Laramie0001</v>
      </c>
    </row>
    <row r="796" spans="1:37" x14ac:dyDescent="0.25">
      <c r="A796" t="s">
        <v>217</v>
      </c>
      <c r="B796">
        <v>560330002</v>
      </c>
      <c r="C796" t="s">
        <v>37</v>
      </c>
      <c r="D796" t="s">
        <v>208</v>
      </c>
      <c r="E796" t="s">
        <v>213</v>
      </c>
      <c r="F796">
        <v>44.815142000000002</v>
      </c>
      <c r="G796">
        <v>-106.955933</v>
      </c>
      <c r="H796">
        <v>151133</v>
      </c>
      <c r="I796">
        <v>24.2</v>
      </c>
      <c r="J796">
        <v>23.8</v>
      </c>
      <c r="K796">
        <v>0.5</v>
      </c>
      <c r="L796">
        <v>1.5826720999999999</v>
      </c>
      <c r="M796">
        <v>0.47757820000000001</v>
      </c>
      <c r="N796">
        <v>0.53955010000000003</v>
      </c>
      <c r="O796">
        <v>19.0311108</v>
      </c>
      <c r="P796">
        <v>1.3285764</v>
      </c>
      <c r="Q796">
        <v>0.2346713</v>
      </c>
      <c r="R796">
        <v>0.46056589999999997</v>
      </c>
      <c r="S796">
        <v>0.13416359999999999</v>
      </c>
      <c r="T796">
        <v>0.5</v>
      </c>
      <c r="U796">
        <v>1.5507394999999999</v>
      </c>
      <c r="V796">
        <v>0.47748259999999998</v>
      </c>
      <c r="W796">
        <v>0.48041260000000002</v>
      </c>
      <c r="X796">
        <v>18.858444200000001</v>
      </c>
      <c r="Y796">
        <v>1.2014813</v>
      </c>
      <c r="Z796">
        <v>0.18576419999999999</v>
      </c>
      <c r="AA796">
        <v>0.41999829999999999</v>
      </c>
      <c r="AB796">
        <v>0.13416359999999999</v>
      </c>
      <c r="AC796">
        <v>0.9798</v>
      </c>
      <c r="AD796">
        <v>0.99980000000000002</v>
      </c>
      <c r="AE796">
        <v>0.89039999999999997</v>
      </c>
      <c r="AF796">
        <v>0.9909</v>
      </c>
      <c r="AG796">
        <v>0.90429999999999999</v>
      </c>
      <c r="AH796">
        <v>0.79159999999999997</v>
      </c>
      <c r="AI796">
        <v>0.91190000000000004</v>
      </c>
      <c r="AJ796">
        <v>1</v>
      </c>
      <c r="AK796" t="str">
        <f>VLOOKUP(D796,Ref!$C$2:$D$56,2,FALSE)&amp;"_"&amp;E796&amp;RIGHT(B796,4)</f>
        <v>WY_Sheridan0002</v>
      </c>
    </row>
    <row r="797" spans="1:37" x14ac:dyDescent="0.25">
      <c r="A797" t="s">
        <v>217</v>
      </c>
      <c r="B797">
        <v>560330003</v>
      </c>
      <c r="C797" t="s">
        <v>37</v>
      </c>
      <c r="D797" t="s">
        <v>208</v>
      </c>
      <c r="E797" t="s">
        <v>213</v>
      </c>
      <c r="F797">
        <v>44.805494000000003</v>
      </c>
      <c r="G797">
        <v>-106.976243</v>
      </c>
      <c r="H797">
        <v>150133</v>
      </c>
      <c r="I797">
        <v>15.1</v>
      </c>
      <c r="J797">
        <v>14.9</v>
      </c>
      <c r="K797">
        <v>0.5</v>
      </c>
      <c r="L797">
        <v>1.1061196</v>
      </c>
      <c r="M797">
        <v>0.47604099999999999</v>
      </c>
      <c r="N797">
        <v>0.27822000000000002</v>
      </c>
      <c r="O797">
        <v>11.7037163</v>
      </c>
      <c r="P797">
        <v>0.73683679999999996</v>
      </c>
      <c r="Q797">
        <v>5.2771400000000003E-2</v>
      </c>
      <c r="R797">
        <v>0.2653681</v>
      </c>
      <c r="S797">
        <v>3.64832E-2</v>
      </c>
      <c r="T797">
        <v>0.5</v>
      </c>
      <c r="U797">
        <v>1.0861037</v>
      </c>
      <c r="V797">
        <v>0.47594690000000001</v>
      </c>
      <c r="W797">
        <v>0.25804880000000002</v>
      </c>
      <c r="X797">
        <v>11.662776900000001</v>
      </c>
      <c r="Y797">
        <v>0.68823809999999996</v>
      </c>
      <c r="Z797">
        <v>4.2804099999999998E-2</v>
      </c>
      <c r="AA797">
        <v>0.24872540000000001</v>
      </c>
      <c r="AB797">
        <v>3.64832E-2</v>
      </c>
      <c r="AC797">
        <v>0.9819</v>
      </c>
      <c r="AD797">
        <v>0.99980000000000002</v>
      </c>
      <c r="AE797">
        <v>0.92749999999999999</v>
      </c>
      <c r="AF797">
        <v>0.99650000000000005</v>
      </c>
      <c r="AG797">
        <v>0.93400000000000005</v>
      </c>
      <c r="AH797">
        <v>0.81110000000000004</v>
      </c>
      <c r="AI797">
        <v>0.93730000000000002</v>
      </c>
      <c r="AJ797">
        <v>1</v>
      </c>
      <c r="AK797" t="str">
        <f>VLOOKUP(D797,Ref!$C$2:$D$56,2,FALSE)&amp;"_"&amp;E797&amp;RIGHT(B797,4)</f>
        <v>WY_Sheridan0003</v>
      </c>
    </row>
    <row r="798" spans="1:37" x14ac:dyDescent="0.25">
      <c r="A798" t="s">
        <v>217</v>
      </c>
      <c r="B798">
        <v>560370007</v>
      </c>
      <c r="C798" t="s">
        <v>37</v>
      </c>
      <c r="D798" t="s">
        <v>208</v>
      </c>
      <c r="E798" t="s">
        <v>214</v>
      </c>
      <c r="F798">
        <v>41.591613000000002</v>
      </c>
      <c r="G798">
        <v>-109.22072199999999</v>
      </c>
      <c r="H798">
        <v>123114</v>
      </c>
      <c r="I798">
        <v>14.5</v>
      </c>
      <c r="J798">
        <v>13.9</v>
      </c>
      <c r="K798">
        <v>0.5</v>
      </c>
      <c r="L798">
        <v>2.942555</v>
      </c>
      <c r="M798">
        <v>0.47372819999999999</v>
      </c>
      <c r="N798">
        <v>0.43790269999999998</v>
      </c>
      <c r="O798">
        <v>8.4400530000000007</v>
      </c>
      <c r="P798">
        <v>1.2210742999999999</v>
      </c>
      <c r="Q798">
        <v>3.2683999999999998E-2</v>
      </c>
      <c r="R798">
        <v>0.4402278</v>
      </c>
      <c r="S798">
        <v>4.5108299999999997E-2</v>
      </c>
      <c r="T798">
        <v>0.5</v>
      </c>
      <c r="U798">
        <v>1.8986322</v>
      </c>
      <c r="V798">
        <v>0.4948052</v>
      </c>
      <c r="W798">
        <v>1.2026946999999999</v>
      </c>
      <c r="X798">
        <v>5.0389214000000004</v>
      </c>
      <c r="Y798">
        <v>1.0021682999999999</v>
      </c>
      <c r="Z798">
        <v>2.8889480000000001</v>
      </c>
      <c r="AA798">
        <v>0.76189119999999999</v>
      </c>
      <c r="AB798">
        <v>0.18122740000000001</v>
      </c>
      <c r="AC798">
        <v>0.6452</v>
      </c>
      <c r="AD798">
        <v>1.0445</v>
      </c>
      <c r="AE798">
        <v>2.7465000000000002</v>
      </c>
      <c r="AF798">
        <v>0.59699999999999998</v>
      </c>
      <c r="AG798">
        <v>0.82069999999999999</v>
      </c>
      <c r="AH798">
        <v>88.390299999999996</v>
      </c>
      <c r="AI798">
        <v>1.7306999999999999</v>
      </c>
      <c r="AJ798">
        <v>4.0175999999999998</v>
      </c>
      <c r="AK798" t="str">
        <f>VLOOKUP(D798,Ref!$C$2:$D$56,2,FALSE)&amp;"_"&amp;E798&amp;RIGHT(B798,4)</f>
        <v>WY_Sweetwater0007</v>
      </c>
    </row>
    <row r="799" spans="1:37" x14ac:dyDescent="0.25">
      <c r="A799" t="s">
        <v>217</v>
      </c>
      <c r="B799">
        <v>560391006</v>
      </c>
      <c r="C799" t="s">
        <v>37</v>
      </c>
      <c r="D799" t="s">
        <v>208</v>
      </c>
      <c r="E799" t="s">
        <v>215</v>
      </c>
      <c r="F799">
        <v>43.478079999999999</v>
      </c>
      <c r="G799">
        <v>-110.76118</v>
      </c>
      <c r="H799">
        <v>142107</v>
      </c>
      <c r="I799">
        <v>11</v>
      </c>
      <c r="J799">
        <v>11</v>
      </c>
      <c r="K799">
        <v>0.5</v>
      </c>
      <c r="L799">
        <v>1.1064522000000001</v>
      </c>
      <c r="M799">
        <v>0.33785599999999999</v>
      </c>
      <c r="N799">
        <v>0.36967030000000001</v>
      </c>
      <c r="O799">
        <v>7.3066912000000004</v>
      </c>
      <c r="P799">
        <v>0.69588709999999998</v>
      </c>
      <c r="Q799">
        <v>0.43272149999999998</v>
      </c>
      <c r="R799">
        <v>0.25729920000000001</v>
      </c>
      <c r="S799">
        <v>2.67557E-2</v>
      </c>
      <c r="T799">
        <v>0.5</v>
      </c>
      <c r="U799">
        <v>1.1062726000000001</v>
      </c>
      <c r="V799">
        <v>0.33779490000000001</v>
      </c>
      <c r="W799">
        <v>0.3665988</v>
      </c>
      <c r="X799">
        <v>7.3046989</v>
      </c>
      <c r="Y799">
        <v>0.69303409999999999</v>
      </c>
      <c r="Z799">
        <v>0.4255816</v>
      </c>
      <c r="AA799">
        <v>0.25555840000000002</v>
      </c>
      <c r="AB799">
        <v>2.67557E-2</v>
      </c>
      <c r="AC799">
        <v>0.99980000000000002</v>
      </c>
      <c r="AD799">
        <v>0.99980000000000002</v>
      </c>
      <c r="AE799">
        <v>0.99170000000000003</v>
      </c>
      <c r="AF799">
        <v>0.99970000000000003</v>
      </c>
      <c r="AG799">
        <v>0.99590000000000001</v>
      </c>
      <c r="AH799">
        <v>0.98350000000000004</v>
      </c>
      <c r="AI799">
        <v>0.99319999999999997</v>
      </c>
      <c r="AJ799">
        <v>1</v>
      </c>
      <c r="AK799" t="str">
        <f>VLOOKUP(D799,Ref!$C$2:$D$56,2,FALSE)&amp;"_"&amp;E799&amp;RIGHT(B799,4)</f>
        <v>WY_Teton1006</v>
      </c>
    </row>
    <row r="800" spans="1:37" x14ac:dyDescent="0.25">
      <c r="A800" t="s">
        <v>218</v>
      </c>
      <c r="B800">
        <v>40031005</v>
      </c>
      <c r="C800" t="s">
        <v>37</v>
      </c>
      <c r="D800" t="s">
        <v>38</v>
      </c>
      <c r="E800" t="s">
        <v>39</v>
      </c>
      <c r="F800">
        <v>31.3492</v>
      </c>
      <c r="G800">
        <v>-109.539683</v>
      </c>
      <c r="H800">
        <v>29099</v>
      </c>
      <c r="I800">
        <v>12.9</v>
      </c>
      <c r="J800">
        <v>12.3</v>
      </c>
      <c r="K800">
        <v>0.5</v>
      </c>
      <c r="L800">
        <v>9.5696249000000009</v>
      </c>
      <c r="M800">
        <v>0.29192630000000003</v>
      </c>
      <c r="N800">
        <v>0.28854030000000003</v>
      </c>
      <c r="O800">
        <v>1.1263989999999999</v>
      </c>
      <c r="P800">
        <v>0.82534580000000002</v>
      </c>
      <c r="Q800">
        <v>0</v>
      </c>
      <c r="R800">
        <v>0.30209439999999999</v>
      </c>
      <c r="S800">
        <v>6.27355E-2</v>
      </c>
      <c r="T800">
        <v>0.5</v>
      </c>
      <c r="U800">
        <v>9.1814260000000001</v>
      </c>
      <c r="V800">
        <v>0.35098679999999999</v>
      </c>
      <c r="W800">
        <v>0.2281493</v>
      </c>
      <c r="X800">
        <v>1.2039447999999999</v>
      </c>
      <c r="Y800">
        <v>0.64041709999999996</v>
      </c>
      <c r="Z800">
        <v>0</v>
      </c>
      <c r="AA800">
        <v>0.23393520000000001</v>
      </c>
      <c r="AB800">
        <v>4.1208799999999997E-2</v>
      </c>
      <c r="AC800">
        <v>0.95940000000000003</v>
      </c>
      <c r="AD800">
        <v>1.2022999999999999</v>
      </c>
      <c r="AE800">
        <v>0.79069999999999996</v>
      </c>
      <c r="AF800">
        <v>1.0688</v>
      </c>
      <c r="AG800">
        <v>0.77590000000000003</v>
      </c>
      <c r="AH800">
        <v>-9</v>
      </c>
      <c r="AI800">
        <v>0.77439999999999998</v>
      </c>
      <c r="AJ800">
        <v>0.65690000000000004</v>
      </c>
      <c r="AK800" t="str">
        <f>VLOOKUP(D800,Ref!$C$2:$D$56,2,FALSE)&amp;"_"&amp;E800&amp;RIGHT(B800,4)</f>
        <v>AZ_Cochise1005</v>
      </c>
    </row>
    <row r="801" spans="1:37" x14ac:dyDescent="0.25">
      <c r="A801" t="s">
        <v>218</v>
      </c>
      <c r="B801">
        <v>40051008</v>
      </c>
      <c r="C801" t="s">
        <v>37</v>
      </c>
      <c r="D801" t="s">
        <v>38</v>
      </c>
      <c r="E801" t="s">
        <v>40</v>
      </c>
      <c r="F801">
        <v>35.206111</v>
      </c>
      <c r="G801">
        <v>-111.652777</v>
      </c>
      <c r="H801">
        <v>67088</v>
      </c>
      <c r="I801">
        <v>16.600000000000001</v>
      </c>
      <c r="J801">
        <v>16.2</v>
      </c>
      <c r="K801">
        <v>0.5</v>
      </c>
      <c r="L801">
        <v>4.9901466000000001</v>
      </c>
      <c r="M801">
        <v>0.55754550000000003</v>
      </c>
      <c r="N801">
        <v>0.23870759999999999</v>
      </c>
      <c r="O801">
        <v>9.4196053000000006</v>
      </c>
      <c r="P801">
        <v>0.71079270000000006</v>
      </c>
      <c r="Q801">
        <v>1.2597999999999999E-3</v>
      </c>
      <c r="R801">
        <v>0.24078649999999999</v>
      </c>
      <c r="S801">
        <v>7.8220000000000008E-3</v>
      </c>
      <c r="T801">
        <v>0.5</v>
      </c>
      <c r="U801">
        <v>6.0100045</v>
      </c>
      <c r="V801">
        <v>0.43304330000000002</v>
      </c>
      <c r="W801">
        <v>0.21641820000000001</v>
      </c>
      <c r="X801">
        <v>8.2926569000000008</v>
      </c>
      <c r="Y801">
        <v>0.59504619999999997</v>
      </c>
      <c r="Z801">
        <v>1.0231999999999999E-3</v>
      </c>
      <c r="AA801">
        <v>0.21774669999999999</v>
      </c>
      <c r="AB801">
        <v>8.1250999999999997E-3</v>
      </c>
      <c r="AC801">
        <v>1.2043999999999999</v>
      </c>
      <c r="AD801">
        <v>0.77669999999999995</v>
      </c>
      <c r="AE801">
        <v>0.90659999999999996</v>
      </c>
      <c r="AF801">
        <v>0.88039999999999996</v>
      </c>
      <c r="AG801">
        <v>0.83720000000000006</v>
      </c>
      <c r="AH801">
        <v>0.81220000000000003</v>
      </c>
      <c r="AI801">
        <v>0.90429999999999999</v>
      </c>
      <c r="AJ801">
        <v>1.0387999999999999</v>
      </c>
      <c r="AK801" t="str">
        <f>VLOOKUP(D801,Ref!$C$2:$D$56,2,FALSE)&amp;"_"&amp;E801&amp;RIGHT(B801,4)</f>
        <v>AZ_Coconino1008</v>
      </c>
    </row>
    <row r="802" spans="1:37" x14ac:dyDescent="0.25">
      <c r="A802" t="s">
        <v>218</v>
      </c>
      <c r="B802">
        <v>40130019</v>
      </c>
      <c r="C802" t="s">
        <v>37</v>
      </c>
      <c r="D802" t="s">
        <v>38</v>
      </c>
      <c r="E802" t="s">
        <v>41</v>
      </c>
      <c r="F802">
        <v>33.483849999999997</v>
      </c>
      <c r="G802">
        <v>-112.14257000000001</v>
      </c>
      <c r="H802">
        <v>52082</v>
      </c>
      <c r="I802">
        <v>26.3</v>
      </c>
      <c r="J802">
        <v>25.8</v>
      </c>
      <c r="K802">
        <v>0.5</v>
      </c>
      <c r="L802">
        <v>2.1084931</v>
      </c>
      <c r="M802">
        <v>1.9387629</v>
      </c>
      <c r="N802">
        <v>0.65753349999999999</v>
      </c>
      <c r="O802">
        <v>18.436298399999998</v>
      </c>
      <c r="P802">
        <v>1.4571597999999999</v>
      </c>
      <c r="Q802">
        <v>0.62656009999999995</v>
      </c>
      <c r="R802">
        <v>0.48709910000000001</v>
      </c>
      <c r="S802">
        <v>8.8092500000000004E-2</v>
      </c>
      <c r="T802">
        <v>0.5</v>
      </c>
      <c r="U802">
        <v>0.9530206</v>
      </c>
      <c r="V802">
        <v>2.2265933000000002</v>
      </c>
      <c r="W802">
        <v>0.4228615</v>
      </c>
      <c r="X802">
        <v>20.1328754</v>
      </c>
      <c r="Y802">
        <v>0.53566749999999996</v>
      </c>
      <c r="Z802">
        <v>0.78538470000000005</v>
      </c>
      <c r="AA802">
        <v>0.20442340000000001</v>
      </c>
      <c r="AB802">
        <v>9.7479200000000002E-2</v>
      </c>
      <c r="AC802">
        <v>0.45200000000000001</v>
      </c>
      <c r="AD802">
        <v>1.1485000000000001</v>
      </c>
      <c r="AE802">
        <v>0.6431</v>
      </c>
      <c r="AF802">
        <v>1.0920000000000001</v>
      </c>
      <c r="AG802">
        <v>0.36759999999999998</v>
      </c>
      <c r="AH802">
        <v>1.2535000000000001</v>
      </c>
      <c r="AI802">
        <v>0.41970000000000002</v>
      </c>
      <c r="AJ802">
        <v>1.1066</v>
      </c>
      <c r="AK802" t="str">
        <f>VLOOKUP(D802,Ref!$C$2:$D$56,2,FALSE)&amp;"_"&amp;E802&amp;RIGHT(B802,4)</f>
        <v>AZ_Maricopa0019</v>
      </c>
    </row>
    <row r="803" spans="1:37" x14ac:dyDescent="0.25">
      <c r="A803" t="s">
        <v>218</v>
      </c>
      <c r="B803">
        <v>40131003</v>
      </c>
      <c r="C803" t="s">
        <v>37</v>
      </c>
      <c r="D803" t="s">
        <v>38</v>
      </c>
      <c r="E803" t="s">
        <v>41</v>
      </c>
      <c r="F803">
        <v>33.410449999999997</v>
      </c>
      <c r="G803">
        <v>-111.86507</v>
      </c>
      <c r="H803">
        <v>51084</v>
      </c>
      <c r="I803">
        <v>16.2</v>
      </c>
      <c r="J803">
        <v>15.9</v>
      </c>
      <c r="K803">
        <v>0.5</v>
      </c>
      <c r="L803">
        <v>3.3794794000000001</v>
      </c>
      <c r="M803">
        <v>0.73667649999999996</v>
      </c>
      <c r="N803">
        <v>0.42760399999999998</v>
      </c>
      <c r="O803">
        <v>9.5276604000000003</v>
      </c>
      <c r="P803">
        <v>1.1290944999999999</v>
      </c>
      <c r="Q803">
        <v>0.1545695</v>
      </c>
      <c r="R803">
        <v>0.38795220000000002</v>
      </c>
      <c r="S803">
        <v>2.3630000000000002E-2</v>
      </c>
      <c r="T803">
        <v>0.5</v>
      </c>
      <c r="U803">
        <v>3.0774206999999998</v>
      </c>
      <c r="V803">
        <v>0.59521299999999999</v>
      </c>
      <c r="W803">
        <v>0.41750549999999997</v>
      </c>
      <c r="X803">
        <v>9.7687874000000008</v>
      </c>
      <c r="Y803">
        <v>1.0330793</v>
      </c>
      <c r="Z803">
        <v>0.145098</v>
      </c>
      <c r="AA803">
        <v>0.36889699999999997</v>
      </c>
      <c r="AB803">
        <v>2.8380599999999999E-2</v>
      </c>
      <c r="AC803">
        <v>0.91059999999999997</v>
      </c>
      <c r="AD803">
        <v>0.80800000000000005</v>
      </c>
      <c r="AE803">
        <v>0.97640000000000005</v>
      </c>
      <c r="AF803">
        <v>1.0253000000000001</v>
      </c>
      <c r="AG803">
        <v>0.91500000000000004</v>
      </c>
      <c r="AH803">
        <v>0.93869999999999998</v>
      </c>
      <c r="AI803">
        <v>0.95089999999999997</v>
      </c>
      <c r="AJ803">
        <v>1.2010000000000001</v>
      </c>
      <c r="AK803" t="str">
        <f>VLOOKUP(D803,Ref!$C$2:$D$56,2,FALSE)&amp;"_"&amp;E803&amp;RIGHT(B803,4)</f>
        <v>AZ_Maricopa1003</v>
      </c>
    </row>
    <row r="804" spans="1:37" x14ac:dyDescent="0.25">
      <c r="A804" t="s">
        <v>218</v>
      </c>
      <c r="B804">
        <v>40134003</v>
      </c>
      <c r="C804" t="s">
        <v>37</v>
      </c>
      <c r="D804" t="s">
        <v>38</v>
      </c>
      <c r="E804" t="s">
        <v>41</v>
      </c>
      <c r="F804">
        <v>33.40316</v>
      </c>
      <c r="G804">
        <v>-112.07532999999999</v>
      </c>
      <c r="H804">
        <v>51082</v>
      </c>
      <c r="I804">
        <v>27.5</v>
      </c>
      <c r="J804">
        <v>27.1</v>
      </c>
      <c r="K804">
        <v>0.5</v>
      </c>
      <c r="L804">
        <v>0.89832970000000001</v>
      </c>
      <c r="M804">
        <v>2.5114584</v>
      </c>
      <c r="N804">
        <v>0.48089680000000001</v>
      </c>
      <c r="O804">
        <v>21.446546600000001</v>
      </c>
      <c r="P804">
        <v>0.74906879999999998</v>
      </c>
      <c r="Q804">
        <v>0.70151589999999997</v>
      </c>
      <c r="R804">
        <v>0.2379347</v>
      </c>
      <c r="S804">
        <v>6.3137899999999997E-2</v>
      </c>
      <c r="T804">
        <v>0.5</v>
      </c>
      <c r="U804">
        <v>0.88760890000000003</v>
      </c>
      <c r="V804">
        <v>2.4356057999999998</v>
      </c>
      <c r="W804">
        <v>0.43237209999999998</v>
      </c>
      <c r="X804">
        <v>21.324758500000002</v>
      </c>
      <c r="Y804">
        <v>0.65126099999999998</v>
      </c>
      <c r="Z804">
        <v>0.65909740000000006</v>
      </c>
      <c r="AA804">
        <v>0.21072350000000001</v>
      </c>
      <c r="AB804">
        <v>6.3137899999999997E-2</v>
      </c>
      <c r="AC804">
        <v>0.98809999999999998</v>
      </c>
      <c r="AD804">
        <v>0.9698</v>
      </c>
      <c r="AE804">
        <v>0.89910000000000001</v>
      </c>
      <c r="AF804">
        <v>0.99429999999999996</v>
      </c>
      <c r="AG804">
        <v>0.86939999999999995</v>
      </c>
      <c r="AH804">
        <v>0.9395</v>
      </c>
      <c r="AI804">
        <v>0.88560000000000005</v>
      </c>
      <c r="AJ804">
        <v>1</v>
      </c>
      <c r="AK804" t="str">
        <f>VLOOKUP(D804,Ref!$C$2:$D$56,2,FALSE)&amp;"_"&amp;E804&amp;RIGHT(B804,4)</f>
        <v>AZ_Maricopa4003</v>
      </c>
    </row>
    <row r="805" spans="1:37" x14ac:dyDescent="0.25">
      <c r="A805" t="s">
        <v>218</v>
      </c>
      <c r="B805">
        <v>40137020</v>
      </c>
      <c r="C805" t="s">
        <v>37</v>
      </c>
      <c r="D805" t="s">
        <v>38</v>
      </c>
      <c r="E805" t="s">
        <v>41</v>
      </c>
      <c r="F805">
        <v>33.488242</v>
      </c>
      <c r="G805">
        <v>-111.855654</v>
      </c>
      <c r="H805">
        <v>52084</v>
      </c>
      <c r="I805">
        <v>12.9</v>
      </c>
      <c r="J805">
        <v>12.6</v>
      </c>
      <c r="K805">
        <v>0.5</v>
      </c>
      <c r="L805">
        <v>4.2952328</v>
      </c>
      <c r="M805">
        <v>0.91221560000000002</v>
      </c>
      <c r="N805">
        <v>0.4083677</v>
      </c>
      <c r="O805">
        <v>5.3311957999999997</v>
      </c>
      <c r="P805">
        <v>0.71846259999999995</v>
      </c>
      <c r="Q805">
        <v>0.47911769999999998</v>
      </c>
      <c r="R805">
        <v>0.27078479999999999</v>
      </c>
      <c r="S805">
        <v>5.1289300000000003E-2</v>
      </c>
      <c r="T805">
        <v>0.5</v>
      </c>
      <c r="U805">
        <v>4.6451149000000003</v>
      </c>
      <c r="V805">
        <v>1.1031158999999999</v>
      </c>
      <c r="W805">
        <v>0.46500639999999999</v>
      </c>
      <c r="X805">
        <v>4.2028575000000004</v>
      </c>
      <c r="Y805">
        <v>0.57280030000000004</v>
      </c>
      <c r="Z805">
        <v>0.8627804</v>
      </c>
      <c r="AA805">
        <v>0.24085760000000001</v>
      </c>
      <c r="AB805">
        <v>9.8633299999999993E-2</v>
      </c>
      <c r="AC805">
        <v>1.0814999999999999</v>
      </c>
      <c r="AD805">
        <v>1.2093</v>
      </c>
      <c r="AE805">
        <v>1.1387</v>
      </c>
      <c r="AF805">
        <v>0.78839999999999999</v>
      </c>
      <c r="AG805">
        <v>0.79730000000000001</v>
      </c>
      <c r="AH805">
        <v>1.8008</v>
      </c>
      <c r="AI805">
        <v>0.88949999999999996</v>
      </c>
      <c r="AJ805">
        <v>1.9231</v>
      </c>
      <c r="AK805" t="str">
        <f>VLOOKUP(D805,Ref!$C$2:$D$56,2,FALSE)&amp;"_"&amp;E805&amp;RIGHT(B805,4)</f>
        <v>AZ_Maricopa7020</v>
      </c>
    </row>
    <row r="806" spans="1:37" x14ac:dyDescent="0.25">
      <c r="A806" t="s">
        <v>218</v>
      </c>
      <c r="B806">
        <v>40139997</v>
      </c>
      <c r="C806" t="s">
        <v>37</v>
      </c>
      <c r="D806" t="s">
        <v>38</v>
      </c>
      <c r="E806" t="s">
        <v>41</v>
      </c>
      <c r="F806">
        <v>33.503833</v>
      </c>
      <c r="G806">
        <v>-112.095767</v>
      </c>
      <c r="H806">
        <v>52082</v>
      </c>
      <c r="I806">
        <v>20.9</v>
      </c>
      <c r="J806">
        <v>20.6</v>
      </c>
      <c r="K806">
        <v>0.5</v>
      </c>
      <c r="L806">
        <v>1.2648884</v>
      </c>
      <c r="M806">
        <v>2.7905605000000002</v>
      </c>
      <c r="N806">
        <v>0.59607529999999997</v>
      </c>
      <c r="O806">
        <v>13.564683</v>
      </c>
      <c r="P806">
        <v>0.75487490000000002</v>
      </c>
      <c r="Q806">
        <v>1.1054959</v>
      </c>
      <c r="R806">
        <v>0.29019489999999998</v>
      </c>
      <c r="S806">
        <v>0.1221155</v>
      </c>
      <c r="T806">
        <v>0.5</v>
      </c>
      <c r="U806">
        <v>1.253668</v>
      </c>
      <c r="V806">
        <v>2.7129705</v>
      </c>
      <c r="W806">
        <v>0.5468925</v>
      </c>
      <c r="X806">
        <v>13.4975691</v>
      </c>
      <c r="Y806">
        <v>0.67205210000000004</v>
      </c>
      <c r="Z806">
        <v>1.0397995</v>
      </c>
      <c r="AA806">
        <v>0.26616069999999997</v>
      </c>
      <c r="AB806">
        <v>0.1221155</v>
      </c>
      <c r="AC806">
        <v>0.99109999999999998</v>
      </c>
      <c r="AD806">
        <v>0.97219999999999995</v>
      </c>
      <c r="AE806">
        <v>0.91749999999999998</v>
      </c>
      <c r="AF806">
        <v>0.99509999999999998</v>
      </c>
      <c r="AG806">
        <v>0.89029999999999998</v>
      </c>
      <c r="AH806">
        <v>0.94059999999999999</v>
      </c>
      <c r="AI806">
        <v>0.91720000000000002</v>
      </c>
      <c r="AJ806">
        <v>1</v>
      </c>
      <c r="AK806" t="str">
        <f>VLOOKUP(D806,Ref!$C$2:$D$56,2,FALSE)&amp;"_"&amp;E806&amp;RIGHT(B806,4)</f>
        <v>AZ_Maricopa9997</v>
      </c>
    </row>
    <row r="807" spans="1:37" x14ac:dyDescent="0.25">
      <c r="A807" t="s">
        <v>218</v>
      </c>
      <c r="B807">
        <v>40190011</v>
      </c>
      <c r="C807" t="s">
        <v>37</v>
      </c>
      <c r="D807" t="s">
        <v>38</v>
      </c>
      <c r="E807" t="s">
        <v>42</v>
      </c>
      <c r="F807">
        <v>32.32255</v>
      </c>
      <c r="G807">
        <v>-111.0377</v>
      </c>
      <c r="H807">
        <v>40089</v>
      </c>
      <c r="I807">
        <v>11.6</v>
      </c>
      <c r="J807">
        <v>10.9</v>
      </c>
      <c r="K807">
        <v>0.5</v>
      </c>
      <c r="L807">
        <v>2.5269534999999999</v>
      </c>
      <c r="M807">
        <v>0.90420210000000001</v>
      </c>
      <c r="N807">
        <v>0.23466229999999999</v>
      </c>
      <c r="O807">
        <v>6.6044787999999999</v>
      </c>
      <c r="P807">
        <v>0.63747690000000001</v>
      </c>
      <c r="Q807">
        <v>8.4699999999999999E-4</v>
      </c>
      <c r="R807">
        <v>0.2315876</v>
      </c>
      <c r="S807">
        <v>4.8680599999999997E-2</v>
      </c>
      <c r="T807">
        <v>0.5</v>
      </c>
      <c r="U807">
        <v>2.0829450999999999</v>
      </c>
      <c r="V807">
        <v>1.0778357000000001</v>
      </c>
      <c r="W807">
        <v>0.2612197</v>
      </c>
      <c r="X807">
        <v>5.9926418999999997</v>
      </c>
      <c r="Y807">
        <v>0.53112610000000005</v>
      </c>
      <c r="Z807">
        <v>0.22481999999999999</v>
      </c>
      <c r="AA807">
        <v>0.19072539999999999</v>
      </c>
      <c r="AB807">
        <v>3.8668000000000001E-2</v>
      </c>
      <c r="AC807">
        <v>0.82430000000000003</v>
      </c>
      <c r="AD807">
        <v>1.1919999999999999</v>
      </c>
      <c r="AE807">
        <v>1.1132</v>
      </c>
      <c r="AF807">
        <v>0.90739999999999998</v>
      </c>
      <c r="AG807">
        <v>0.83320000000000005</v>
      </c>
      <c r="AH807">
        <v>265.43130000000002</v>
      </c>
      <c r="AI807">
        <v>0.8236</v>
      </c>
      <c r="AJ807">
        <v>0.79430000000000001</v>
      </c>
      <c r="AK807" t="str">
        <f>VLOOKUP(D807,Ref!$C$2:$D$56,2,FALSE)&amp;"_"&amp;E807&amp;RIGHT(B807,4)</f>
        <v>AZ_Pima0011</v>
      </c>
    </row>
    <row r="808" spans="1:37" x14ac:dyDescent="0.25">
      <c r="A808" t="s">
        <v>218</v>
      </c>
      <c r="B808">
        <v>40191028</v>
      </c>
      <c r="C808" t="s">
        <v>37</v>
      </c>
      <c r="D808" t="s">
        <v>38</v>
      </c>
      <c r="E808" t="s">
        <v>42</v>
      </c>
      <c r="F808">
        <v>32.29515</v>
      </c>
      <c r="G808">
        <v>-110.9823</v>
      </c>
      <c r="H808">
        <v>40089</v>
      </c>
      <c r="I808">
        <v>11.8</v>
      </c>
      <c r="J808">
        <v>11</v>
      </c>
      <c r="K808">
        <v>0.5</v>
      </c>
      <c r="L808">
        <v>2.3605149000000001</v>
      </c>
      <c r="M808">
        <v>1.0699955000000001</v>
      </c>
      <c r="N808">
        <v>0.66372949999999997</v>
      </c>
      <c r="O808">
        <v>4.6069864999999997</v>
      </c>
      <c r="P808">
        <v>1.6783655</v>
      </c>
      <c r="Q808">
        <v>0.32166850000000002</v>
      </c>
      <c r="R808">
        <v>0.60066629999999999</v>
      </c>
      <c r="S808">
        <v>5.3628299999999997E-2</v>
      </c>
      <c r="T808">
        <v>0.5</v>
      </c>
      <c r="U808">
        <v>2.1060382999999998</v>
      </c>
      <c r="V808">
        <v>1.2717468000000001</v>
      </c>
      <c r="W808">
        <v>0.34521309999999999</v>
      </c>
      <c r="X808">
        <v>5.4524488</v>
      </c>
      <c r="Y808">
        <v>0.72937810000000003</v>
      </c>
      <c r="Z808">
        <v>0.28400110000000001</v>
      </c>
      <c r="AA808">
        <v>0.26853440000000001</v>
      </c>
      <c r="AB808">
        <v>5.2251300000000001E-2</v>
      </c>
      <c r="AC808">
        <v>0.89219999999999999</v>
      </c>
      <c r="AD808">
        <v>1.1886000000000001</v>
      </c>
      <c r="AE808">
        <v>0.52010000000000001</v>
      </c>
      <c r="AF808">
        <v>1.1835</v>
      </c>
      <c r="AG808">
        <v>0.43459999999999999</v>
      </c>
      <c r="AH808">
        <v>0.88290000000000002</v>
      </c>
      <c r="AI808">
        <v>0.4471</v>
      </c>
      <c r="AJ808">
        <v>0.97430000000000005</v>
      </c>
      <c r="AK808" t="str">
        <f>VLOOKUP(D808,Ref!$C$2:$D$56,2,FALSE)&amp;"_"&amp;E808&amp;RIGHT(B808,4)</f>
        <v>AZ_Pima1028</v>
      </c>
    </row>
    <row r="809" spans="1:37" x14ac:dyDescent="0.25">
      <c r="A809" t="s">
        <v>218</v>
      </c>
      <c r="B809">
        <v>40210001</v>
      </c>
      <c r="C809" t="s">
        <v>37</v>
      </c>
      <c r="D809" t="s">
        <v>38</v>
      </c>
      <c r="E809" t="s">
        <v>43</v>
      </c>
      <c r="F809">
        <v>32.877583000000001</v>
      </c>
      <c r="G809">
        <v>-111.752222</v>
      </c>
      <c r="H809">
        <v>46084</v>
      </c>
      <c r="I809">
        <v>20.2</v>
      </c>
      <c r="J809">
        <v>19.2</v>
      </c>
      <c r="K809">
        <v>0.5</v>
      </c>
      <c r="L809">
        <v>3.1422424000000002</v>
      </c>
      <c r="M809">
        <v>0.74717619999999996</v>
      </c>
      <c r="N809">
        <v>0.70096769999999997</v>
      </c>
      <c r="O809">
        <v>12.572807299999999</v>
      </c>
      <c r="P809">
        <v>1.2508649999999999</v>
      </c>
      <c r="Q809">
        <v>0.81606129999999999</v>
      </c>
      <c r="R809">
        <v>0.44847429999999999</v>
      </c>
      <c r="S809">
        <v>6.5850000000000006E-2</v>
      </c>
      <c r="T809">
        <v>0.5</v>
      </c>
      <c r="U809">
        <v>3.0679028000000002</v>
      </c>
      <c r="V809">
        <v>0.70982279999999998</v>
      </c>
      <c r="W809">
        <v>0.61471330000000002</v>
      </c>
      <c r="X809">
        <v>12.087846799999999</v>
      </c>
      <c r="Y809">
        <v>1.0692583</v>
      </c>
      <c r="Z809">
        <v>0.75257169999999995</v>
      </c>
      <c r="AA809">
        <v>0.40371370000000001</v>
      </c>
      <c r="AB809">
        <v>6.5850000000000006E-2</v>
      </c>
      <c r="AC809">
        <v>0.97629999999999995</v>
      </c>
      <c r="AD809">
        <v>0.95</v>
      </c>
      <c r="AE809">
        <v>0.87690000000000001</v>
      </c>
      <c r="AF809">
        <v>0.96140000000000003</v>
      </c>
      <c r="AG809">
        <v>0.8548</v>
      </c>
      <c r="AH809">
        <v>0.92220000000000002</v>
      </c>
      <c r="AI809">
        <v>0.9002</v>
      </c>
      <c r="AJ809">
        <v>1</v>
      </c>
      <c r="AK809" t="str">
        <f>VLOOKUP(D809,Ref!$C$2:$D$56,2,FALSE)&amp;"_"&amp;E809&amp;RIGHT(B809,4)</f>
        <v>AZ_Pinal0001</v>
      </c>
    </row>
    <row r="810" spans="1:37" x14ac:dyDescent="0.25">
      <c r="A810" t="s">
        <v>218</v>
      </c>
      <c r="B810">
        <v>40213002</v>
      </c>
      <c r="C810" t="s">
        <v>37</v>
      </c>
      <c r="D810" t="s">
        <v>38</v>
      </c>
      <c r="E810" t="s">
        <v>43</v>
      </c>
      <c r="F810">
        <v>33.421194</v>
      </c>
      <c r="G810">
        <v>-111.50322199999999</v>
      </c>
      <c r="H810">
        <v>51087</v>
      </c>
      <c r="I810">
        <v>13.3</v>
      </c>
      <c r="J810">
        <v>13</v>
      </c>
      <c r="K810">
        <v>0.5</v>
      </c>
      <c r="L810">
        <v>4.5252929000000002</v>
      </c>
      <c r="M810">
        <v>0.19068189999999999</v>
      </c>
      <c r="N810">
        <v>0.52394680000000005</v>
      </c>
      <c r="O810">
        <v>5.6428890000000003</v>
      </c>
      <c r="P810">
        <v>1.4486682</v>
      </c>
      <c r="Q810">
        <v>0</v>
      </c>
      <c r="R810">
        <v>0.51303149999999997</v>
      </c>
      <c r="S810">
        <v>3.3268300000000001E-2</v>
      </c>
      <c r="T810">
        <v>0.5</v>
      </c>
      <c r="U810">
        <v>4.4653562999999998</v>
      </c>
      <c r="V810">
        <v>0.1855028</v>
      </c>
      <c r="W810">
        <v>0.49059839999999999</v>
      </c>
      <c r="X810">
        <v>5.5637078000000004</v>
      </c>
      <c r="Y810">
        <v>1.3498361000000001</v>
      </c>
      <c r="Z810">
        <v>0</v>
      </c>
      <c r="AA810">
        <v>0.47888199999999997</v>
      </c>
      <c r="AB810">
        <v>3.3029799999999998E-2</v>
      </c>
      <c r="AC810">
        <v>0.98680000000000001</v>
      </c>
      <c r="AD810">
        <v>0.9728</v>
      </c>
      <c r="AE810">
        <v>0.93640000000000001</v>
      </c>
      <c r="AF810">
        <v>0.98599999999999999</v>
      </c>
      <c r="AG810">
        <v>0.93179999999999996</v>
      </c>
      <c r="AH810">
        <v>-9</v>
      </c>
      <c r="AI810">
        <v>0.93340000000000001</v>
      </c>
      <c r="AJ810">
        <v>0.99280000000000002</v>
      </c>
      <c r="AK810" t="str">
        <f>VLOOKUP(D810,Ref!$C$2:$D$56,2,FALSE)&amp;"_"&amp;E810&amp;RIGHT(B810,4)</f>
        <v>AZ_Pinal3002</v>
      </c>
    </row>
    <row r="811" spans="1:37" x14ac:dyDescent="0.25">
      <c r="A811" t="s">
        <v>218</v>
      </c>
      <c r="B811">
        <v>40213013</v>
      </c>
      <c r="C811" t="s">
        <v>37</v>
      </c>
      <c r="D811" t="s">
        <v>38</v>
      </c>
      <c r="E811" t="s">
        <v>43</v>
      </c>
      <c r="F811">
        <v>33.010530000000003</v>
      </c>
      <c r="G811">
        <v>-111.97205</v>
      </c>
      <c r="H811">
        <v>48083</v>
      </c>
      <c r="I811">
        <v>39.299999999999997</v>
      </c>
      <c r="J811">
        <v>38.6</v>
      </c>
      <c r="K811">
        <v>0.5</v>
      </c>
      <c r="L811">
        <v>3.6375427</v>
      </c>
      <c r="M811">
        <v>0.67159740000000001</v>
      </c>
      <c r="N811">
        <v>0.7362611</v>
      </c>
      <c r="O811">
        <v>31.057777399999999</v>
      </c>
      <c r="P811">
        <v>1.8525665</v>
      </c>
      <c r="Q811">
        <v>0.15780359999999999</v>
      </c>
      <c r="R811">
        <v>0.67296370000000005</v>
      </c>
      <c r="S811">
        <v>3.5705800000000003E-2</v>
      </c>
      <c r="T811">
        <v>0.5</v>
      </c>
      <c r="U811">
        <v>3.6078923000000001</v>
      </c>
      <c r="V811">
        <v>0.65144939999999996</v>
      </c>
      <c r="W811">
        <v>0.697465</v>
      </c>
      <c r="X811">
        <v>30.586614600000001</v>
      </c>
      <c r="Y811">
        <v>1.7564362</v>
      </c>
      <c r="Z811">
        <v>0.14767259999999999</v>
      </c>
      <c r="AA811">
        <v>0.64085259999999999</v>
      </c>
      <c r="AB811">
        <v>3.5705800000000003E-2</v>
      </c>
      <c r="AC811">
        <v>0.99180000000000001</v>
      </c>
      <c r="AD811">
        <v>0.97</v>
      </c>
      <c r="AE811">
        <v>0.94730000000000003</v>
      </c>
      <c r="AF811">
        <v>0.98480000000000001</v>
      </c>
      <c r="AG811">
        <v>0.94810000000000005</v>
      </c>
      <c r="AH811">
        <v>0.93579999999999997</v>
      </c>
      <c r="AI811">
        <v>0.95230000000000004</v>
      </c>
      <c r="AJ811">
        <v>1</v>
      </c>
      <c r="AK811" t="str">
        <f>VLOOKUP(D811,Ref!$C$2:$D$56,2,FALSE)&amp;"_"&amp;E811&amp;RIGHT(B811,4)</f>
        <v>AZ_Pinal3013</v>
      </c>
    </row>
    <row r="812" spans="1:37" x14ac:dyDescent="0.25">
      <c r="A812" t="s">
        <v>218</v>
      </c>
      <c r="B812">
        <v>40230004</v>
      </c>
      <c r="C812" t="s">
        <v>37</v>
      </c>
      <c r="D812" t="s">
        <v>38</v>
      </c>
      <c r="E812" t="s">
        <v>44</v>
      </c>
      <c r="F812">
        <v>31.337204</v>
      </c>
      <c r="G812">
        <v>-110.936718</v>
      </c>
      <c r="H812">
        <v>31088</v>
      </c>
      <c r="I812">
        <v>34.5</v>
      </c>
      <c r="J812">
        <v>33.799999999999997</v>
      </c>
      <c r="K812">
        <v>0.5</v>
      </c>
      <c r="L812">
        <v>5.2053951999999999</v>
      </c>
      <c r="M812">
        <v>0.27594089999999999</v>
      </c>
      <c r="N812">
        <v>0.36289159999999998</v>
      </c>
      <c r="O812">
        <v>26.875478699999999</v>
      </c>
      <c r="P812">
        <v>0.92292719999999995</v>
      </c>
      <c r="Q812">
        <v>6.9868E-2</v>
      </c>
      <c r="R812">
        <v>0.32649689999999998</v>
      </c>
      <c r="S812">
        <v>1.65568E-2</v>
      </c>
      <c r="T812">
        <v>0.5</v>
      </c>
      <c r="U812">
        <v>5.1499819999999996</v>
      </c>
      <c r="V812">
        <v>0.2706887</v>
      </c>
      <c r="W812">
        <v>0.25779380000000002</v>
      </c>
      <c r="X812">
        <v>26.6933556</v>
      </c>
      <c r="Y812">
        <v>0.64600440000000003</v>
      </c>
      <c r="Z812">
        <v>6.21494E-2</v>
      </c>
      <c r="AA812">
        <v>0.22718269999999999</v>
      </c>
      <c r="AB812">
        <v>1.65568E-2</v>
      </c>
      <c r="AC812">
        <v>0.98939999999999995</v>
      </c>
      <c r="AD812">
        <v>0.98099999999999998</v>
      </c>
      <c r="AE812">
        <v>0.71040000000000003</v>
      </c>
      <c r="AF812">
        <v>0.99319999999999997</v>
      </c>
      <c r="AG812">
        <v>0.7</v>
      </c>
      <c r="AH812">
        <v>0.88949999999999996</v>
      </c>
      <c r="AI812">
        <v>0.69579999999999997</v>
      </c>
      <c r="AJ812">
        <v>1</v>
      </c>
      <c r="AK812" t="str">
        <f>VLOOKUP(D812,Ref!$C$2:$D$56,2,FALSE)&amp;"_"&amp;E812&amp;RIGHT(B812,4)</f>
        <v>AZ_Santa Cruz0004</v>
      </c>
    </row>
    <row r="813" spans="1:37" x14ac:dyDescent="0.25">
      <c r="A813" t="s">
        <v>218</v>
      </c>
      <c r="B813">
        <v>40252002</v>
      </c>
      <c r="C813" t="s">
        <v>37</v>
      </c>
      <c r="D813" t="s">
        <v>38</v>
      </c>
      <c r="E813" t="s">
        <v>45</v>
      </c>
      <c r="F813">
        <v>34.594999999999999</v>
      </c>
      <c r="G813">
        <v>-112.331</v>
      </c>
      <c r="H813">
        <v>62082</v>
      </c>
      <c r="I813">
        <v>10.7</v>
      </c>
      <c r="J813">
        <v>10.199999999999999</v>
      </c>
      <c r="K813">
        <v>0.5</v>
      </c>
      <c r="L813">
        <v>4.7773700000000003</v>
      </c>
      <c r="M813">
        <v>0.42723909999999998</v>
      </c>
      <c r="N813">
        <v>0.37150290000000002</v>
      </c>
      <c r="O813">
        <v>3.1721854</v>
      </c>
      <c r="P813">
        <v>1.0496422000000001</v>
      </c>
      <c r="Q813">
        <v>5.9973499999999999E-2</v>
      </c>
      <c r="R813">
        <v>0.36229240000000001</v>
      </c>
      <c r="S813">
        <v>4.6460799999999997E-2</v>
      </c>
      <c r="T813">
        <v>0.5</v>
      </c>
      <c r="U813">
        <v>4.7543173000000003</v>
      </c>
      <c r="V813">
        <v>0.41937140000000001</v>
      </c>
      <c r="W813">
        <v>0.28181440000000002</v>
      </c>
      <c r="X813">
        <v>3.1584978000000001</v>
      </c>
      <c r="Y813">
        <v>0.77374330000000002</v>
      </c>
      <c r="Z813">
        <v>5.2926599999999997E-2</v>
      </c>
      <c r="AA813">
        <v>0.27161279999999999</v>
      </c>
      <c r="AB813">
        <v>4.6460799999999997E-2</v>
      </c>
      <c r="AC813">
        <v>0.99519999999999997</v>
      </c>
      <c r="AD813">
        <v>0.98160000000000003</v>
      </c>
      <c r="AE813">
        <v>0.75860000000000005</v>
      </c>
      <c r="AF813">
        <v>0.99570000000000003</v>
      </c>
      <c r="AG813">
        <v>0.73709999999999998</v>
      </c>
      <c r="AH813">
        <v>0.88249999999999995</v>
      </c>
      <c r="AI813">
        <v>0.74970000000000003</v>
      </c>
      <c r="AJ813">
        <v>1</v>
      </c>
      <c r="AK813" t="str">
        <f>VLOOKUP(D813,Ref!$C$2:$D$56,2,FALSE)&amp;"_"&amp;E813&amp;RIGHT(B813,4)</f>
        <v>AZ_Yavapai2002</v>
      </c>
    </row>
    <row r="814" spans="1:37" x14ac:dyDescent="0.25">
      <c r="A814" t="s">
        <v>218</v>
      </c>
      <c r="B814">
        <v>51130002</v>
      </c>
      <c r="C814" t="s">
        <v>37</v>
      </c>
      <c r="D814" t="s">
        <v>46</v>
      </c>
      <c r="E814" t="s">
        <v>47</v>
      </c>
      <c r="F814">
        <v>34.583699000000003</v>
      </c>
      <c r="G814">
        <v>-94.226234000000005</v>
      </c>
      <c r="H814">
        <v>53220</v>
      </c>
      <c r="I814">
        <v>23.3</v>
      </c>
      <c r="J814">
        <v>15.3</v>
      </c>
      <c r="K814">
        <v>0.5</v>
      </c>
      <c r="L814">
        <v>2.0581369</v>
      </c>
      <c r="M814">
        <v>0.48168080000000002</v>
      </c>
      <c r="N814">
        <v>2.0393443000000002</v>
      </c>
      <c r="O814">
        <v>9.4315204999999995</v>
      </c>
      <c r="P814">
        <v>6.7441893000000004</v>
      </c>
      <c r="Q814">
        <v>0</v>
      </c>
      <c r="R814">
        <v>2.0889256</v>
      </c>
      <c r="S814">
        <v>6.4709999999999995E-4</v>
      </c>
      <c r="T814">
        <v>0.5</v>
      </c>
      <c r="U814">
        <v>1.5551381</v>
      </c>
      <c r="V814">
        <v>0.49495980000000001</v>
      </c>
      <c r="W814">
        <v>0.48073510000000003</v>
      </c>
      <c r="X814">
        <v>10.398268699999999</v>
      </c>
      <c r="Y814">
        <v>1.3204707</v>
      </c>
      <c r="Z814">
        <v>0.19778809999999999</v>
      </c>
      <c r="AA814">
        <v>0.41426809999999997</v>
      </c>
      <c r="AB814">
        <v>6.5709999999999998E-4</v>
      </c>
      <c r="AC814">
        <v>0.75560000000000005</v>
      </c>
      <c r="AD814">
        <v>1.0276000000000001</v>
      </c>
      <c r="AE814">
        <v>0.23569999999999999</v>
      </c>
      <c r="AF814">
        <v>1.1025</v>
      </c>
      <c r="AG814">
        <v>0.1958</v>
      </c>
      <c r="AH814">
        <v>-9</v>
      </c>
      <c r="AI814">
        <v>0.1983</v>
      </c>
      <c r="AJ814">
        <v>1.0155000000000001</v>
      </c>
      <c r="AK814" t="str">
        <f>VLOOKUP(D814,Ref!$C$2:$D$56,2,FALSE)&amp;"_"&amp;E814&amp;RIGHT(B814,4)</f>
        <v>AR_Polk0002</v>
      </c>
    </row>
    <row r="815" spans="1:37" x14ac:dyDescent="0.25">
      <c r="A815" t="s">
        <v>218</v>
      </c>
      <c r="B815">
        <v>51310008</v>
      </c>
      <c r="C815" t="s">
        <v>37</v>
      </c>
      <c r="D815" t="s">
        <v>46</v>
      </c>
      <c r="E815" t="s">
        <v>48</v>
      </c>
      <c r="F815">
        <v>35.389671999999997</v>
      </c>
      <c r="G815">
        <v>-94.424288000000004</v>
      </c>
      <c r="H815">
        <v>60218</v>
      </c>
      <c r="I815">
        <v>23.9</v>
      </c>
      <c r="J815">
        <v>15.9</v>
      </c>
      <c r="K815">
        <v>0.5</v>
      </c>
      <c r="L815">
        <v>1.2064264</v>
      </c>
      <c r="M815">
        <v>0.57891519999999996</v>
      </c>
      <c r="N815">
        <v>2.0633750000000002</v>
      </c>
      <c r="O815">
        <v>11.452441200000001</v>
      </c>
      <c r="P815">
        <v>5.4693451</v>
      </c>
      <c r="Q815">
        <v>0.89212170000000002</v>
      </c>
      <c r="R815">
        <v>1.7757400999999999</v>
      </c>
      <c r="S815">
        <v>6.0816000000000004E-3</v>
      </c>
      <c r="T815">
        <v>0.5</v>
      </c>
      <c r="U815">
        <v>1.1722945</v>
      </c>
      <c r="V815">
        <v>0.55126640000000005</v>
      </c>
      <c r="W815">
        <v>0.55137760000000002</v>
      </c>
      <c r="X815">
        <v>10.9970455</v>
      </c>
      <c r="Y815">
        <v>1.1077005</v>
      </c>
      <c r="Z815">
        <v>0.63194939999999999</v>
      </c>
      <c r="AA815">
        <v>0.3944416</v>
      </c>
      <c r="AB815">
        <v>6.0924000000000004E-3</v>
      </c>
      <c r="AC815">
        <v>0.97170000000000001</v>
      </c>
      <c r="AD815">
        <v>0.95220000000000005</v>
      </c>
      <c r="AE815">
        <v>0.26719999999999999</v>
      </c>
      <c r="AF815">
        <v>0.96020000000000005</v>
      </c>
      <c r="AG815">
        <v>0.20250000000000001</v>
      </c>
      <c r="AH815">
        <v>0.70840000000000003</v>
      </c>
      <c r="AI815">
        <v>0.22209999999999999</v>
      </c>
      <c r="AJ815">
        <v>1.0018</v>
      </c>
      <c r="AK815" t="str">
        <f>VLOOKUP(D815,Ref!$C$2:$D$56,2,FALSE)&amp;"_"&amp;E815&amp;RIGHT(B815,4)</f>
        <v>AR_Sebastian0008</v>
      </c>
    </row>
    <row r="816" spans="1:37" x14ac:dyDescent="0.25">
      <c r="A816" t="s">
        <v>218</v>
      </c>
      <c r="B816">
        <v>51430005</v>
      </c>
      <c r="C816" t="s">
        <v>37</v>
      </c>
      <c r="D816" t="s">
        <v>46</v>
      </c>
      <c r="E816" t="s">
        <v>49</v>
      </c>
      <c r="F816">
        <v>36.179699999999997</v>
      </c>
      <c r="G816">
        <v>-94.116827000000001</v>
      </c>
      <c r="H816">
        <v>68220</v>
      </c>
      <c r="I816">
        <v>22.1</v>
      </c>
      <c r="J816">
        <v>14.6</v>
      </c>
      <c r="K816">
        <v>0.5</v>
      </c>
      <c r="L816">
        <v>0.71898019999999996</v>
      </c>
      <c r="M816">
        <v>0.5536375</v>
      </c>
      <c r="N816">
        <v>1.8791111</v>
      </c>
      <c r="O816">
        <v>11.666104300000001</v>
      </c>
      <c r="P816">
        <v>4.0682263000000001</v>
      </c>
      <c r="Q816">
        <v>1.4591113</v>
      </c>
      <c r="R816">
        <v>1.318616</v>
      </c>
      <c r="S816">
        <v>2.8773000000000002E-3</v>
      </c>
      <c r="T816">
        <v>0.5</v>
      </c>
      <c r="U816">
        <v>0.62373840000000003</v>
      </c>
      <c r="V816">
        <v>0.55485930000000006</v>
      </c>
      <c r="W816">
        <v>0.70926800000000001</v>
      </c>
      <c r="X816">
        <v>9.7117558000000006</v>
      </c>
      <c r="Y816">
        <v>0.91512190000000004</v>
      </c>
      <c r="Z816">
        <v>1.3047059000000001</v>
      </c>
      <c r="AA816">
        <v>0.35784880000000002</v>
      </c>
      <c r="AB816">
        <v>3.9797000000000001E-3</v>
      </c>
      <c r="AC816">
        <v>0.86750000000000005</v>
      </c>
      <c r="AD816">
        <v>1.0022</v>
      </c>
      <c r="AE816">
        <v>0.37740000000000001</v>
      </c>
      <c r="AF816">
        <v>0.83250000000000002</v>
      </c>
      <c r="AG816">
        <v>0.22489999999999999</v>
      </c>
      <c r="AH816">
        <v>0.89419999999999999</v>
      </c>
      <c r="AI816">
        <v>0.27139999999999997</v>
      </c>
      <c r="AJ816">
        <v>1.3831</v>
      </c>
      <c r="AK816" t="str">
        <f>VLOOKUP(D816,Ref!$C$2:$D$56,2,FALSE)&amp;"_"&amp;E816&amp;RIGHT(B816,4)</f>
        <v>AR_Washington0005</v>
      </c>
    </row>
    <row r="817" spans="1:37" x14ac:dyDescent="0.25">
      <c r="A817" t="s">
        <v>218</v>
      </c>
      <c r="B817">
        <v>60010007</v>
      </c>
      <c r="C817" t="s">
        <v>37</v>
      </c>
      <c r="D817" t="s">
        <v>50</v>
      </c>
      <c r="E817" t="s">
        <v>51</v>
      </c>
      <c r="F817">
        <v>37.6875</v>
      </c>
      <c r="G817">
        <v>-121.7842</v>
      </c>
      <c r="H817">
        <v>106020</v>
      </c>
      <c r="I817">
        <v>38.5</v>
      </c>
      <c r="J817">
        <v>36</v>
      </c>
      <c r="K817">
        <v>0.5</v>
      </c>
      <c r="L817">
        <v>0.92888630000000005</v>
      </c>
      <c r="M817">
        <v>2.5117873999999998</v>
      </c>
      <c r="N817">
        <v>3.6740073999999998</v>
      </c>
      <c r="O817">
        <v>16.461957900000002</v>
      </c>
      <c r="P817">
        <v>1.9711699</v>
      </c>
      <c r="Q817">
        <v>10.161549600000001</v>
      </c>
      <c r="R817">
        <v>2.0312836000000001</v>
      </c>
      <c r="S817">
        <v>0.33713330000000002</v>
      </c>
      <c r="T817">
        <v>0.5</v>
      </c>
      <c r="U817">
        <v>0.87234339999999999</v>
      </c>
      <c r="V817">
        <v>2.3037512000000002</v>
      </c>
      <c r="W817">
        <v>3.2903836000000002</v>
      </c>
      <c r="X817">
        <v>15.9702663</v>
      </c>
      <c r="Y817">
        <v>1.5790535000000001</v>
      </c>
      <c r="Z817">
        <v>9.3375692000000008</v>
      </c>
      <c r="AA817">
        <v>1.8511397999999999</v>
      </c>
      <c r="AB817">
        <v>0.33713330000000002</v>
      </c>
      <c r="AC817">
        <v>0.93910000000000005</v>
      </c>
      <c r="AD817">
        <v>0.91720000000000002</v>
      </c>
      <c r="AE817">
        <v>0.89559999999999995</v>
      </c>
      <c r="AF817">
        <v>0.97009999999999996</v>
      </c>
      <c r="AG817">
        <v>0.80110000000000003</v>
      </c>
      <c r="AH817">
        <v>0.91890000000000005</v>
      </c>
      <c r="AI817">
        <v>0.9113</v>
      </c>
      <c r="AJ817">
        <v>1</v>
      </c>
      <c r="AK817" t="str">
        <f>VLOOKUP(D817,Ref!$C$2:$D$56,2,FALSE)&amp;"_"&amp;E817&amp;RIGHT(B817,4)</f>
        <v>CA_Alameda0007</v>
      </c>
    </row>
    <row r="818" spans="1:37" x14ac:dyDescent="0.25">
      <c r="A818" t="s">
        <v>218</v>
      </c>
      <c r="B818">
        <v>60010009</v>
      </c>
      <c r="C818" t="s">
        <v>37</v>
      </c>
      <c r="D818" t="s">
        <v>50</v>
      </c>
      <c r="E818" t="s">
        <v>51</v>
      </c>
      <c r="F818">
        <v>37.74306</v>
      </c>
      <c r="G818">
        <v>-122.16994</v>
      </c>
      <c r="H818">
        <v>107017</v>
      </c>
      <c r="I818">
        <v>24.1</v>
      </c>
      <c r="J818">
        <v>21.9</v>
      </c>
      <c r="K818">
        <v>0.5</v>
      </c>
      <c r="L818">
        <v>0.74573639999999997</v>
      </c>
      <c r="M818">
        <v>2.0372960999999998</v>
      </c>
      <c r="N818">
        <v>2.5229556999999998</v>
      </c>
      <c r="O818">
        <v>8.2339125000000006</v>
      </c>
      <c r="P818">
        <v>1.4883671000000001</v>
      </c>
      <c r="Q818">
        <v>6.8617262999999999</v>
      </c>
      <c r="R818">
        <v>1.3916424999999999</v>
      </c>
      <c r="S818">
        <v>0.31836399999999998</v>
      </c>
      <c r="T818">
        <v>0.5</v>
      </c>
      <c r="U818">
        <v>0.71105969999999996</v>
      </c>
      <c r="V818">
        <v>1.7755034000000001</v>
      </c>
      <c r="W818">
        <v>2.2012271999999999</v>
      </c>
      <c r="X818">
        <v>7.9004393000000004</v>
      </c>
      <c r="Y818">
        <v>1.1028800000000001</v>
      </c>
      <c r="Z818">
        <v>6.2283888000000003</v>
      </c>
      <c r="AA818">
        <v>1.2443173999999999</v>
      </c>
      <c r="AB818">
        <v>0.31836399999999998</v>
      </c>
      <c r="AC818">
        <v>0.95350000000000001</v>
      </c>
      <c r="AD818">
        <v>0.87150000000000005</v>
      </c>
      <c r="AE818">
        <v>0.87250000000000005</v>
      </c>
      <c r="AF818">
        <v>0.95950000000000002</v>
      </c>
      <c r="AG818">
        <v>0.74099999999999999</v>
      </c>
      <c r="AH818">
        <v>0.90769999999999995</v>
      </c>
      <c r="AI818">
        <v>0.89410000000000001</v>
      </c>
      <c r="AJ818">
        <v>1</v>
      </c>
      <c r="AK818" t="str">
        <f>VLOOKUP(D818,Ref!$C$2:$D$56,2,FALSE)&amp;"_"&amp;E818&amp;RIGHT(B818,4)</f>
        <v>CA_Alameda0009</v>
      </c>
    </row>
    <row r="819" spans="1:37" x14ac:dyDescent="0.25">
      <c r="A819" t="s">
        <v>218</v>
      </c>
      <c r="B819">
        <v>60011001</v>
      </c>
      <c r="C819" t="s">
        <v>37</v>
      </c>
      <c r="D819" t="s">
        <v>50</v>
      </c>
      <c r="E819" t="s">
        <v>51</v>
      </c>
      <c r="F819">
        <v>37.535800000000002</v>
      </c>
      <c r="G819">
        <v>-121.9619</v>
      </c>
      <c r="H819">
        <v>105018</v>
      </c>
      <c r="I819">
        <v>34.200000000000003</v>
      </c>
      <c r="J819">
        <v>31.5</v>
      </c>
      <c r="K819">
        <v>0.5</v>
      </c>
      <c r="L819">
        <v>1.0295437999999999</v>
      </c>
      <c r="M819">
        <v>3.0129329999999999</v>
      </c>
      <c r="N819">
        <v>3.315455</v>
      </c>
      <c r="O819">
        <v>13.3850403</v>
      </c>
      <c r="P819">
        <v>2.0168051999999999</v>
      </c>
      <c r="Q819">
        <v>8.8943577000000005</v>
      </c>
      <c r="R819">
        <v>1.802332</v>
      </c>
      <c r="S819">
        <v>0.32686809999999999</v>
      </c>
      <c r="T819">
        <v>0.5</v>
      </c>
      <c r="U819">
        <v>0.96577199999999996</v>
      </c>
      <c r="V819">
        <v>2.6766353000000001</v>
      </c>
      <c r="W819">
        <v>2.9143827</v>
      </c>
      <c r="X819">
        <v>12.951232900000001</v>
      </c>
      <c r="Y819">
        <v>1.5757432</v>
      </c>
      <c r="Z819">
        <v>8.0651884000000003</v>
      </c>
      <c r="AA819">
        <v>1.6160988000000001</v>
      </c>
      <c r="AB819">
        <v>0.32686809999999999</v>
      </c>
      <c r="AC819">
        <v>0.93810000000000004</v>
      </c>
      <c r="AD819">
        <v>0.88839999999999997</v>
      </c>
      <c r="AE819">
        <v>0.879</v>
      </c>
      <c r="AF819">
        <v>0.96760000000000002</v>
      </c>
      <c r="AG819">
        <v>0.78129999999999999</v>
      </c>
      <c r="AH819">
        <v>0.90680000000000005</v>
      </c>
      <c r="AI819">
        <v>0.89670000000000005</v>
      </c>
      <c r="AJ819">
        <v>1</v>
      </c>
      <c r="AK819" t="str">
        <f>VLOOKUP(D819,Ref!$C$2:$D$56,2,FALSE)&amp;"_"&amp;E819&amp;RIGHT(B819,4)</f>
        <v>CA_Alameda1001</v>
      </c>
    </row>
    <row r="820" spans="1:37" x14ac:dyDescent="0.25">
      <c r="A820" t="s">
        <v>218</v>
      </c>
      <c r="B820">
        <v>60070002</v>
      </c>
      <c r="C820" t="s">
        <v>37</v>
      </c>
      <c r="D820" t="s">
        <v>50</v>
      </c>
      <c r="E820" t="s">
        <v>52</v>
      </c>
      <c r="F820">
        <v>39.7575</v>
      </c>
      <c r="G820">
        <v>-121.84222200000001</v>
      </c>
      <c r="H820">
        <v>124025</v>
      </c>
      <c r="I820">
        <v>59.4</v>
      </c>
      <c r="J820">
        <v>58.5</v>
      </c>
      <c r="K820">
        <v>0.5</v>
      </c>
      <c r="L820">
        <v>5.3603911000000002</v>
      </c>
      <c r="M820">
        <v>3.1374787999999998</v>
      </c>
      <c r="N820">
        <v>2.602824</v>
      </c>
      <c r="O820">
        <v>37.057537099999998</v>
      </c>
      <c r="P820">
        <v>6.4737977999999998</v>
      </c>
      <c r="Q820">
        <v>1.1040934</v>
      </c>
      <c r="R820">
        <v>2.4128234000000002</v>
      </c>
      <c r="S820">
        <v>0.83994539999999995</v>
      </c>
      <c r="T820">
        <v>0.5</v>
      </c>
      <c r="U820">
        <v>5.3294597000000001</v>
      </c>
      <c r="V820">
        <v>3.0240345</v>
      </c>
      <c r="W820">
        <v>2.5151799000000001</v>
      </c>
      <c r="X820">
        <v>36.694339800000002</v>
      </c>
      <c r="Y820">
        <v>6.2980679999999998</v>
      </c>
      <c r="Z820">
        <v>1.020008</v>
      </c>
      <c r="AA820">
        <v>2.3474499999999998</v>
      </c>
      <c r="AB820">
        <v>0.83994539999999995</v>
      </c>
      <c r="AC820">
        <v>0.99419999999999997</v>
      </c>
      <c r="AD820">
        <v>0.96379999999999999</v>
      </c>
      <c r="AE820">
        <v>0.96630000000000005</v>
      </c>
      <c r="AF820">
        <v>0.99019999999999997</v>
      </c>
      <c r="AG820">
        <v>0.97289999999999999</v>
      </c>
      <c r="AH820">
        <v>0.92379999999999995</v>
      </c>
      <c r="AI820">
        <v>0.97289999999999999</v>
      </c>
      <c r="AJ820">
        <v>1</v>
      </c>
      <c r="AK820" t="str">
        <f>VLOOKUP(D820,Ref!$C$2:$D$56,2,FALSE)&amp;"_"&amp;E820&amp;RIGHT(B820,4)</f>
        <v>CA_Butte0002</v>
      </c>
    </row>
    <row r="821" spans="1:37" x14ac:dyDescent="0.25">
      <c r="A821" t="s">
        <v>218</v>
      </c>
      <c r="B821">
        <v>60090001</v>
      </c>
      <c r="C821" t="s">
        <v>37</v>
      </c>
      <c r="D821" t="s">
        <v>50</v>
      </c>
      <c r="E821" t="s">
        <v>53</v>
      </c>
      <c r="F821">
        <v>38.201943999999997</v>
      </c>
      <c r="G821">
        <v>-120.680556</v>
      </c>
      <c r="H821">
        <v>108029</v>
      </c>
      <c r="I821">
        <v>27.9</v>
      </c>
      <c r="J821">
        <v>26.3</v>
      </c>
      <c r="K821">
        <v>0.5</v>
      </c>
      <c r="L821">
        <v>1.4825056000000001</v>
      </c>
      <c r="M821">
        <v>1.3116776999999999</v>
      </c>
      <c r="N821">
        <v>1.5835172</v>
      </c>
      <c r="O821">
        <v>15.718930200000001</v>
      </c>
      <c r="P821">
        <v>2.9398396</v>
      </c>
      <c r="Q821">
        <v>2.4487513999999999</v>
      </c>
      <c r="R821">
        <v>1.1761121999999999</v>
      </c>
      <c r="S821">
        <v>0.783107</v>
      </c>
      <c r="T821">
        <v>0.5</v>
      </c>
      <c r="U821">
        <v>1.4661096</v>
      </c>
      <c r="V821">
        <v>1.2561442</v>
      </c>
      <c r="W821">
        <v>1.4263429999999999</v>
      </c>
      <c r="X821">
        <v>15.030666399999999</v>
      </c>
      <c r="Y821">
        <v>2.6159002999999998</v>
      </c>
      <c r="Z821">
        <v>2.2457862</v>
      </c>
      <c r="AA821">
        <v>1.0655447</v>
      </c>
      <c r="AB821">
        <v>0.783107</v>
      </c>
      <c r="AC821">
        <v>0.9889</v>
      </c>
      <c r="AD821">
        <v>0.9577</v>
      </c>
      <c r="AE821">
        <v>0.90069999999999995</v>
      </c>
      <c r="AF821">
        <v>0.95620000000000005</v>
      </c>
      <c r="AG821">
        <v>0.88980000000000004</v>
      </c>
      <c r="AH821">
        <v>0.91710000000000003</v>
      </c>
      <c r="AI821">
        <v>0.90600000000000003</v>
      </c>
      <c r="AJ821">
        <v>1</v>
      </c>
      <c r="AK821" t="str">
        <f>VLOOKUP(D821,Ref!$C$2:$D$56,2,FALSE)&amp;"_"&amp;E821&amp;RIGHT(B821,4)</f>
        <v>CA_Calaveras0001</v>
      </c>
    </row>
    <row r="822" spans="1:37" x14ac:dyDescent="0.25">
      <c r="A822" t="s">
        <v>218</v>
      </c>
      <c r="B822">
        <v>60130002</v>
      </c>
      <c r="C822" t="s">
        <v>37</v>
      </c>
      <c r="D822" t="s">
        <v>50</v>
      </c>
      <c r="E822" t="s">
        <v>54</v>
      </c>
      <c r="F822">
        <v>37.936</v>
      </c>
      <c r="G822">
        <v>-122.0262</v>
      </c>
      <c r="H822">
        <v>108019</v>
      </c>
      <c r="I822">
        <v>33.700000000000003</v>
      </c>
      <c r="J822">
        <v>31.3</v>
      </c>
      <c r="K822">
        <v>0.5</v>
      </c>
      <c r="L822">
        <v>0.75928910000000005</v>
      </c>
      <c r="M822">
        <v>1.8507910999999999</v>
      </c>
      <c r="N822">
        <v>3.4636635999999998</v>
      </c>
      <c r="O822">
        <v>13.395010900000001</v>
      </c>
      <c r="P822">
        <v>1.8996074999999999</v>
      </c>
      <c r="Q822">
        <v>9.5198803000000005</v>
      </c>
      <c r="R822">
        <v>1.9055443999999999</v>
      </c>
      <c r="S822">
        <v>0.40621079999999998</v>
      </c>
      <c r="T822">
        <v>0.5</v>
      </c>
      <c r="U822">
        <v>0.94199409999999995</v>
      </c>
      <c r="V822">
        <v>1.5378773999999999</v>
      </c>
      <c r="W822">
        <v>2.4906952000000002</v>
      </c>
      <c r="X822">
        <v>14.510119400000001</v>
      </c>
      <c r="Y822">
        <v>2.4023154</v>
      </c>
      <c r="Z822">
        <v>5.8605146000000001</v>
      </c>
      <c r="AA822">
        <v>1.6147267999999999</v>
      </c>
      <c r="AB822">
        <v>1.5087169</v>
      </c>
      <c r="AC822">
        <v>1.2405999999999999</v>
      </c>
      <c r="AD822">
        <v>0.83089999999999997</v>
      </c>
      <c r="AE822">
        <v>0.71909999999999996</v>
      </c>
      <c r="AF822">
        <v>1.0831999999999999</v>
      </c>
      <c r="AG822">
        <v>1.2645999999999999</v>
      </c>
      <c r="AH822">
        <v>0.61560000000000004</v>
      </c>
      <c r="AI822">
        <v>0.84740000000000004</v>
      </c>
      <c r="AJ822">
        <v>3.7141000000000002</v>
      </c>
      <c r="AK822" t="str">
        <f>VLOOKUP(D822,Ref!$C$2:$D$56,2,FALSE)&amp;"_"&amp;E822&amp;RIGHT(B822,4)</f>
        <v>CA_Contra Costa0002</v>
      </c>
    </row>
    <row r="823" spans="1:37" x14ac:dyDescent="0.25">
      <c r="A823" t="s">
        <v>218</v>
      </c>
      <c r="B823">
        <v>60190008</v>
      </c>
      <c r="C823" t="s">
        <v>37</v>
      </c>
      <c r="D823" t="s">
        <v>50</v>
      </c>
      <c r="E823" t="s">
        <v>55</v>
      </c>
      <c r="F823">
        <v>36.781388999999997</v>
      </c>
      <c r="G823">
        <v>-119.772222</v>
      </c>
      <c r="H823">
        <v>94032</v>
      </c>
      <c r="I823">
        <v>57.5</v>
      </c>
      <c r="J823">
        <v>54.4</v>
      </c>
      <c r="K823">
        <v>0.5</v>
      </c>
      <c r="L823">
        <v>0.69867820000000003</v>
      </c>
      <c r="M823">
        <v>2.0337977</v>
      </c>
      <c r="N823">
        <v>6.8188943999999996</v>
      </c>
      <c r="O823">
        <v>20.202300999999999</v>
      </c>
      <c r="P823">
        <v>2.3093259000000002</v>
      </c>
      <c r="Q823">
        <v>20.530481300000002</v>
      </c>
      <c r="R823">
        <v>3.9857874</v>
      </c>
      <c r="S823">
        <v>0.43184430000000001</v>
      </c>
      <c r="T823">
        <v>0.5</v>
      </c>
      <c r="U823">
        <v>0.66502309999999998</v>
      </c>
      <c r="V823">
        <v>1.7795791999999999</v>
      </c>
      <c r="W823">
        <v>6.4098115</v>
      </c>
      <c r="X823">
        <v>19.360714000000002</v>
      </c>
      <c r="Y823">
        <v>2.0170382999999998</v>
      </c>
      <c r="Z823">
        <v>19.494558300000001</v>
      </c>
      <c r="AA823">
        <v>3.7723927000000002</v>
      </c>
      <c r="AB823">
        <v>0.4147786</v>
      </c>
      <c r="AC823">
        <v>0.95179999999999998</v>
      </c>
      <c r="AD823">
        <v>0.875</v>
      </c>
      <c r="AE823">
        <v>0.94</v>
      </c>
      <c r="AF823">
        <v>0.95830000000000004</v>
      </c>
      <c r="AG823">
        <v>0.87339999999999995</v>
      </c>
      <c r="AH823">
        <v>0.94950000000000001</v>
      </c>
      <c r="AI823">
        <v>0.94650000000000001</v>
      </c>
      <c r="AJ823">
        <v>0.96050000000000002</v>
      </c>
      <c r="AK823" t="str">
        <f>VLOOKUP(D823,Ref!$C$2:$D$56,2,FALSE)&amp;"_"&amp;E823&amp;RIGHT(B823,4)</f>
        <v>CA_Fresno0008</v>
      </c>
    </row>
    <row r="824" spans="1:37" x14ac:dyDescent="0.25">
      <c r="A824" t="s">
        <v>218</v>
      </c>
      <c r="B824">
        <v>60195001</v>
      </c>
      <c r="C824" t="s">
        <v>37</v>
      </c>
      <c r="D824" t="s">
        <v>50</v>
      </c>
      <c r="E824" t="s">
        <v>55</v>
      </c>
      <c r="F824">
        <v>36.819167</v>
      </c>
      <c r="G824">
        <v>-119.71638900000001</v>
      </c>
      <c r="H824">
        <v>94033</v>
      </c>
      <c r="I824">
        <v>52.7</v>
      </c>
      <c r="J824">
        <v>49.9</v>
      </c>
      <c r="K824">
        <v>0.5</v>
      </c>
      <c r="L824">
        <v>0.71236069999999996</v>
      </c>
      <c r="M824">
        <v>2.0669167000000002</v>
      </c>
      <c r="N824">
        <v>6.5355682000000002</v>
      </c>
      <c r="O824">
        <v>16.720733599999999</v>
      </c>
      <c r="P824">
        <v>2.1924693999999998</v>
      </c>
      <c r="Q824">
        <v>19.709915200000001</v>
      </c>
      <c r="R824">
        <v>3.8252397</v>
      </c>
      <c r="S824">
        <v>0.43679820000000003</v>
      </c>
      <c r="T824">
        <v>0.5</v>
      </c>
      <c r="U824">
        <v>0.69083989999999995</v>
      </c>
      <c r="V824">
        <v>2.0514142999999998</v>
      </c>
      <c r="W824">
        <v>5.8013816</v>
      </c>
      <c r="X824">
        <v>17.520746200000001</v>
      </c>
      <c r="Y824">
        <v>1.7250979</v>
      </c>
      <c r="Z824">
        <v>17.789047199999999</v>
      </c>
      <c r="AA824">
        <v>3.4352067000000002</v>
      </c>
      <c r="AB824">
        <v>0.4713967</v>
      </c>
      <c r="AC824">
        <v>0.9698</v>
      </c>
      <c r="AD824">
        <v>0.99250000000000005</v>
      </c>
      <c r="AE824">
        <v>0.88770000000000004</v>
      </c>
      <c r="AF824">
        <v>1.0478000000000001</v>
      </c>
      <c r="AG824">
        <v>0.78680000000000005</v>
      </c>
      <c r="AH824">
        <v>0.90249999999999997</v>
      </c>
      <c r="AI824">
        <v>0.89800000000000002</v>
      </c>
      <c r="AJ824">
        <v>1.0791999999999999</v>
      </c>
      <c r="AK824" t="str">
        <f>VLOOKUP(D824,Ref!$C$2:$D$56,2,FALSE)&amp;"_"&amp;E824&amp;RIGHT(B824,4)</f>
        <v>CA_Fresno5001</v>
      </c>
    </row>
    <row r="825" spans="1:37" x14ac:dyDescent="0.25">
      <c r="A825" t="s">
        <v>218</v>
      </c>
      <c r="B825">
        <v>60195025</v>
      </c>
      <c r="C825" t="s">
        <v>37</v>
      </c>
      <c r="D825" t="s">
        <v>50</v>
      </c>
      <c r="E825" t="s">
        <v>55</v>
      </c>
      <c r="F825">
        <v>36.727083</v>
      </c>
      <c r="G825">
        <v>-119.732056</v>
      </c>
      <c r="H825">
        <v>93032</v>
      </c>
      <c r="I825">
        <v>51.6</v>
      </c>
      <c r="J825">
        <v>48.8</v>
      </c>
      <c r="K825">
        <v>0.5</v>
      </c>
      <c r="L825">
        <v>0.7221784</v>
      </c>
      <c r="M825">
        <v>2.3614451999999999</v>
      </c>
      <c r="N825">
        <v>6.0940199000000002</v>
      </c>
      <c r="O825">
        <v>17.3938351</v>
      </c>
      <c r="P825">
        <v>1.9079062</v>
      </c>
      <c r="Q825">
        <v>18.5720329</v>
      </c>
      <c r="R825">
        <v>3.5949515999999999</v>
      </c>
      <c r="S825">
        <v>0.49807580000000001</v>
      </c>
      <c r="T825">
        <v>0.5</v>
      </c>
      <c r="U825">
        <v>0.69399169999999999</v>
      </c>
      <c r="V825">
        <v>2.1353542999999999</v>
      </c>
      <c r="W825">
        <v>5.6604495000000004</v>
      </c>
      <c r="X825">
        <v>16.890474300000001</v>
      </c>
      <c r="Y825">
        <v>1.6015151999999999</v>
      </c>
      <c r="Z825">
        <v>17.4688549</v>
      </c>
      <c r="AA825">
        <v>3.3671913</v>
      </c>
      <c r="AB825">
        <v>0.49807580000000001</v>
      </c>
      <c r="AC825">
        <v>0.96099999999999997</v>
      </c>
      <c r="AD825">
        <v>0.90429999999999999</v>
      </c>
      <c r="AE825">
        <v>0.92889999999999995</v>
      </c>
      <c r="AF825">
        <v>0.97109999999999996</v>
      </c>
      <c r="AG825">
        <v>0.83940000000000003</v>
      </c>
      <c r="AH825">
        <v>0.94059999999999999</v>
      </c>
      <c r="AI825">
        <v>0.93659999999999999</v>
      </c>
      <c r="AJ825">
        <v>1</v>
      </c>
      <c r="AK825" t="str">
        <f>VLOOKUP(D825,Ref!$C$2:$D$56,2,FALSE)&amp;"_"&amp;E825&amp;RIGHT(B825,4)</f>
        <v>CA_Fresno5025</v>
      </c>
    </row>
    <row r="826" spans="1:37" x14ac:dyDescent="0.25">
      <c r="A826" t="s">
        <v>218</v>
      </c>
      <c r="B826">
        <v>60231002</v>
      </c>
      <c r="C826" t="s">
        <v>37</v>
      </c>
      <c r="D826" t="s">
        <v>50</v>
      </c>
      <c r="E826" t="s">
        <v>56</v>
      </c>
      <c r="F826">
        <v>40.801665999999997</v>
      </c>
      <c r="G826">
        <v>-124.16194400000001</v>
      </c>
      <c r="H826">
        <v>138012</v>
      </c>
      <c r="I826">
        <v>23.1</v>
      </c>
      <c r="J826">
        <v>21.9</v>
      </c>
      <c r="K826">
        <v>0.5</v>
      </c>
      <c r="L826">
        <v>0.80126509999999995</v>
      </c>
      <c r="M826">
        <v>1.1853777999999999</v>
      </c>
      <c r="N826">
        <v>0.4254231</v>
      </c>
      <c r="O826">
        <v>18.124445000000001</v>
      </c>
      <c r="P826">
        <v>1.1108370999999999</v>
      </c>
      <c r="Q826">
        <v>0.53100820000000004</v>
      </c>
      <c r="R826">
        <v>0.27589360000000002</v>
      </c>
      <c r="S826">
        <v>0.20130580000000001</v>
      </c>
      <c r="T826">
        <v>0.5</v>
      </c>
      <c r="U826">
        <v>0.78555419999999998</v>
      </c>
      <c r="V826">
        <v>1.0658246</v>
      </c>
      <c r="W826">
        <v>0.38114999999999999</v>
      </c>
      <c r="X826">
        <v>17.298543899999999</v>
      </c>
      <c r="Y826">
        <v>1.0123993</v>
      </c>
      <c r="Z826">
        <v>0.46149279999999998</v>
      </c>
      <c r="AA826">
        <v>0.24813199999999999</v>
      </c>
      <c r="AB826">
        <v>0.20130580000000001</v>
      </c>
      <c r="AC826">
        <v>0.98040000000000005</v>
      </c>
      <c r="AD826">
        <v>0.89910000000000001</v>
      </c>
      <c r="AE826">
        <v>0.89590000000000003</v>
      </c>
      <c r="AF826">
        <v>0.95440000000000003</v>
      </c>
      <c r="AG826">
        <v>0.91139999999999999</v>
      </c>
      <c r="AH826">
        <v>0.86909999999999998</v>
      </c>
      <c r="AI826">
        <v>0.89939999999999998</v>
      </c>
      <c r="AJ826">
        <v>1</v>
      </c>
      <c r="AK826" t="str">
        <f>VLOOKUP(D826,Ref!$C$2:$D$56,2,FALSE)&amp;"_"&amp;E826&amp;RIGHT(B826,4)</f>
        <v>CA_Humboldt1002</v>
      </c>
    </row>
    <row r="827" spans="1:37" x14ac:dyDescent="0.25">
      <c r="A827" t="s">
        <v>218</v>
      </c>
      <c r="B827">
        <v>60231004</v>
      </c>
      <c r="C827" t="s">
        <v>37</v>
      </c>
      <c r="D827" t="s">
        <v>50</v>
      </c>
      <c r="E827" t="s">
        <v>56</v>
      </c>
      <c r="F827">
        <v>40.776944</v>
      </c>
      <c r="G827">
        <v>-124.17749999999999</v>
      </c>
      <c r="H827">
        <v>138012</v>
      </c>
      <c r="I827">
        <v>24.3</v>
      </c>
      <c r="J827">
        <v>23</v>
      </c>
      <c r="K827">
        <v>0.5</v>
      </c>
      <c r="L827">
        <v>0.9494956</v>
      </c>
      <c r="M827">
        <v>1.0713607999999999</v>
      </c>
      <c r="N827">
        <v>0.45489499999999999</v>
      </c>
      <c r="O827">
        <v>19.079999900000001</v>
      </c>
      <c r="P827">
        <v>1.1566242</v>
      </c>
      <c r="Q827">
        <v>0.59459629999999997</v>
      </c>
      <c r="R827">
        <v>0.29357220000000001</v>
      </c>
      <c r="S827">
        <v>0.24945600000000001</v>
      </c>
      <c r="T827">
        <v>0.5</v>
      </c>
      <c r="U827">
        <v>0.93446560000000001</v>
      </c>
      <c r="V827">
        <v>0.95752420000000005</v>
      </c>
      <c r="W827">
        <v>0.40855069999999999</v>
      </c>
      <c r="X827">
        <v>18.191711399999999</v>
      </c>
      <c r="Y827">
        <v>1.0677179000000001</v>
      </c>
      <c r="Z827">
        <v>0.50996819999999998</v>
      </c>
      <c r="AA827">
        <v>0.26518019999999998</v>
      </c>
      <c r="AB827">
        <v>0.24945600000000001</v>
      </c>
      <c r="AC827">
        <v>0.98419999999999996</v>
      </c>
      <c r="AD827">
        <v>0.89370000000000005</v>
      </c>
      <c r="AE827">
        <v>0.89810000000000001</v>
      </c>
      <c r="AF827">
        <v>0.95340000000000003</v>
      </c>
      <c r="AG827">
        <v>0.92310000000000003</v>
      </c>
      <c r="AH827">
        <v>0.85770000000000002</v>
      </c>
      <c r="AI827">
        <v>0.90329999999999999</v>
      </c>
      <c r="AJ827">
        <v>1</v>
      </c>
      <c r="AK827" t="str">
        <f>VLOOKUP(D827,Ref!$C$2:$D$56,2,FALSE)&amp;"_"&amp;E827&amp;RIGHT(B827,4)</f>
        <v>CA_Humboldt1004</v>
      </c>
    </row>
    <row r="828" spans="1:37" x14ac:dyDescent="0.25">
      <c r="A828" t="s">
        <v>218</v>
      </c>
      <c r="B828">
        <v>60250005</v>
      </c>
      <c r="C828" t="s">
        <v>37</v>
      </c>
      <c r="D828" t="s">
        <v>50</v>
      </c>
      <c r="E828" t="s">
        <v>57</v>
      </c>
      <c r="F828">
        <v>32.676110999999999</v>
      </c>
      <c r="G828">
        <v>-115.483333</v>
      </c>
      <c r="H828">
        <v>50055</v>
      </c>
      <c r="I828">
        <v>36.1</v>
      </c>
      <c r="J828">
        <v>35.1</v>
      </c>
      <c r="K828">
        <v>0.5</v>
      </c>
      <c r="L828">
        <v>3.2431516999999999</v>
      </c>
      <c r="M828">
        <v>1.7834166</v>
      </c>
      <c r="N828">
        <v>1.0006875</v>
      </c>
      <c r="O828">
        <v>22.3039761</v>
      </c>
      <c r="P828">
        <v>0.96763449999999995</v>
      </c>
      <c r="Q828">
        <v>2.1993968000000002</v>
      </c>
      <c r="R828">
        <v>0.48282380000000003</v>
      </c>
      <c r="S828">
        <v>3.6855779000000002</v>
      </c>
      <c r="T828">
        <v>0.5</v>
      </c>
      <c r="U828">
        <v>3.1792845999999999</v>
      </c>
      <c r="V828">
        <v>1.6515104</v>
      </c>
      <c r="W828">
        <v>0.92182819999999999</v>
      </c>
      <c r="X828">
        <v>21.875829700000001</v>
      </c>
      <c r="Y828">
        <v>0.85752919999999999</v>
      </c>
      <c r="Z828">
        <v>2.0698439999999998</v>
      </c>
      <c r="AA828">
        <v>0.44837569999999999</v>
      </c>
      <c r="AB828">
        <v>3.6855779000000002</v>
      </c>
      <c r="AC828">
        <v>0.98029999999999995</v>
      </c>
      <c r="AD828">
        <v>0.92600000000000005</v>
      </c>
      <c r="AE828">
        <v>0.92120000000000002</v>
      </c>
      <c r="AF828">
        <v>0.98080000000000001</v>
      </c>
      <c r="AG828">
        <v>0.88619999999999999</v>
      </c>
      <c r="AH828">
        <v>0.94110000000000005</v>
      </c>
      <c r="AI828">
        <v>0.92869999999999997</v>
      </c>
      <c r="AJ828">
        <v>1</v>
      </c>
      <c r="AK828" t="str">
        <f>VLOOKUP(D828,Ref!$C$2:$D$56,2,FALSE)&amp;"_"&amp;E828&amp;RIGHT(B828,4)</f>
        <v>CA_Imperial0005</v>
      </c>
    </row>
    <row r="829" spans="1:37" x14ac:dyDescent="0.25">
      <c r="A829" t="s">
        <v>218</v>
      </c>
      <c r="B829">
        <v>60250007</v>
      </c>
      <c r="C829" t="s">
        <v>37</v>
      </c>
      <c r="D829" t="s">
        <v>50</v>
      </c>
      <c r="E829" t="s">
        <v>57</v>
      </c>
      <c r="F829">
        <v>32.978349999999999</v>
      </c>
      <c r="G829">
        <v>-115.53829</v>
      </c>
      <c r="H829">
        <v>52055</v>
      </c>
      <c r="I829">
        <v>19.5</v>
      </c>
      <c r="J829">
        <v>18.600000000000001</v>
      </c>
      <c r="K829">
        <v>0.5</v>
      </c>
      <c r="L829">
        <v>4.2120651999999996</v>
      </c>
      <c r="M829">
        <v>1.0903651999999999</v>
      </c>
      <c r="N829">
        <v>0.87488730000000003</v>
      </c>
      <c r="O829">
        <v>8.1899166000000001</v>
      </c>
      <c r="P829">
        <v>1.4315438</v>
      </c>
      <c r="Q829">
        <v>1.3926059</v>
      </c>
      <c r="R829">
        <v>0.56668989999999997</v>
      </c>
      <c r="S829">
        <v>1.2752600999999999</v>
      </c>
      <c r="T829">
        <v>0.5</v>
      </c>
      <c r="U829">
        <v>3.5930792999999999</v>
      </c>
      <c r="V829">
        <v>1.0191675</v>
      </c>
      <c r="W829">
        <v>0.90630160000000004</v>
      </c>
      <c r="X829">
        <v>8.0086613</v>
      </c>
      <c r="Y829">
        <v>1.5063556</v>
      </c>
      <c r="Z829">
        <v>1.3137473</v>
      </c>
      <c r="AA829">
        <v>0.63823220000000003</v>
      </c>
      <c r="AB829">
        <v>1.2118475</v>
      </c>
      <c r="AC829">
        <v>0.85299999999999998</v>
      </c>
      <c r="AD829">
        <v>0.93469999999999998</v>
      </c>
      <c r="AE829">
        <v>1.0359</v>
      </c>
      <c r="AF829">
        <v>0.97789999999999999</v>
      </c>
      <c r="AG829">
        <v>1.0523</v>
      </c>
      <c r="AH829">
        <v>0.94340000000000002</v>
      </c>
      <c r="AI829">
        <v>1.1262000000000001</v>
      </c>
      <c r="AJ829">
        <v>0.95030000000000003</v>
      </c>
      <c r="AK829" t="str">
        <f>VLOOKUP(D829,Ref!$C$2:$D$56,2,FALSE)&amp;"_"&amp;E829&amp;RIGHT(B829,4)</f>
        <v>CA_Imperial0007</v>
      </c>
    </row>
    <row r="830" spans="1:37" x14ac:dyDescent="0.25">
      <c r="A830" t="s">
        <v>218</v>
      </c>
      <c r="B830">
        <v>60251003</v>
      </c>
      <c r="C830" t="s">
        <v>37</v>
      </c>
      <c r="D830" t="s">
        <v>50</v>
      </c>
      <c r="E830" t="s">
        <v>57</v>
      </c>
      <c r="F830">
        <v>32.791666999999997</v>
      </c>
      <c r="G830">
        <v>-115.561667</v>
      </c>
      <c r="H830">
        <v>51055</v>
      </c>
      <c r="I830">
        <v>18.100000000000001</v>
      </c>
      <c r="J830">
        <v>17.2</v>
      </c>
      <c r="K830">
        <v>0.5</v>
      </c>
      <c r="L830">
        <v>4.9429249999999998</v>
      </c>
      <c r="M830">
        <v>0.65253570000000005</v>
      </c>
      <c r="N830">
        <v>0.56818230000000003</v>
      </c>
      <c r="O830">
        <v>8.3090390999999997</v>
      </c>
      <c r="P830">
        <v>1.4518244</v>
      </c>
      <c r="Q830">
        <v>0.44651980000000002</v>
      </c>
      <c r="R830">
        <v>0.46151229999999999</v>
      </c>
      <c r="S830">
        <v>0.8563499</v>
      </c>
      <c r="T830">
        <v>0.5</v>
      </c>
      <c r="U830">
        <v>4.2221488999999996</v>
      </c>
      <c r="V830">
        <v>0.64108229999999999</v>
      </c>
      <c r="W830">
        <v>0.58055159999999995</v>
      </c>
      <c r="X830">
        <v>8.2220917</v>
      </c>
      <c r="Y830">
        <v>1.4101276</v>
      </c>
      <c r="Z830">
        <v>0.42139159999999998</v>
      </c>
      <c r="AA830">
        <v>0.51059370000000004</v>
      </c>
      <c r="AB830">
        <v>0.78223229999999999</v>
      </c>
      <c r="AC830">
        <v>0.85419999999999996</v>
      </c>
      <c r="AD830">
        <v>0.98240000000000005</v>
      </c>
      <c r="AE830">
        <v>1.0218</v>
      </c>
      <c r="AF830">
        <v>0.98950000000000005</v>
      </c>
      <c r="AG830">
        <v>0.97130000000000005</v>
      </c>
      <c r="AH830">
        <v>0.94369999999999998</v>
      </c>
      <c r="AI830">
        <v>1.1063000000000001</v>
      </c>
      <c r="AJ830">
        <v>0.91339999999999999</v>
      </c>
      <c r="AK830" t="str">
        <f>VLOOKUP(D830,Ref!$C$2:$D$56,2,FALSE)&amp;"_"&amp;E830&amp;RIGHT(B830,4)</f>
        <v>CA_Imperial1003</v>
      </c>
    </row>
    <row r="831" spans="1:37" x14ac:dyDescent="0.25">
      <c r="A831" t="s">
        <v>218</v>
      </c>
      <c r="B831">
        <v>60271003</v>
      </c>
      <c r="C831" t="s">
        <v>37</v>
      </c>
      <c r="D831" t="s">
        <v>50</v>
      </c>
      <c r="E831" t="s">
        <v>58</v>
      </c>
      <c r="F831">
        <v>36.487777999999999</v>
      </c>
      <c r="G831">
        <v>-117.87055599999999</v>
      </c>
      <c r="H831">
        <v>88045</v>
      </c>
      <c r="I831">
        <v>37.1</v>
      </c>
      <c r="J831">
        <v>36.299999999999997</v>
      </c>
      <c r="K831">
        <v>0.5</v>
      </c>
      <c r="L831">
        <v>4.2006974000000001</v>
      </c>
      <c r="M831">
        <v>0.92520369999999996</v>
      </c>
      <c r="N831">
        <v>1.4433125</v>
      </c>
      <c r="O831">
        <v>24.540744799999999</v>
      </c>
      <c r="P831">
        <v>2.8962808</v>
      </c>
      <c r="Q831">
        <v>1.4644291</v>
      </c>
      <c r="R831">
        <v>1.1533526999999999</v>
      </c>
      <c r="S831">
        <v>4.2646900000000001E-2</v>
      </c>
      <c r="T831">
        <v>0.5</v>
      </c>
      <c r="U831">
        <v>3.9081687999999999</v>
      </c>
      <c r="V831">
        <v>0.92047469999999998</v>
      </c>
      <c r="W831">
        <v>1.2799986999999999</v>
      </c>
      <c r="X831">
        <v>24.744886399999999</v>
      </c>
      <c r="Y831">
        <v>2.4974153000000001</v>
      </c>
      <c r="Z831">
        <v>1.4135396</v>
      </c>
      <c r="AA831">
        <v>1.0589393</v>
      </c>
      <c r="AB831">
        <v>4.4026799999999998E-2</v>
      </c>
      <c r="AC831">
        <v>0.9304</v>
      </c>
      <c r="AD831">
        <v>0.99490000000000001</v>
      </c>
      <c r="AE831">
        <v>0.88680000000000003</v>
      </c>
      <c r="AF831">
        <v>1.0083</v>
      </c>
      <c r="AG831">
        <v>0.86229999999999996</v>
      </c>
      <c r="AH831">
        <v>0.96519999999999995</v>
      </c>
      <c r="AI831">
        <v>0.91810000000000003</v>
      </c>
      <c r="AJ831">
        <v>1.0324</v>
      </c>
      <c r="AK831" t="str">
        <f>VLOOKUP(D831,Ref!$C$2:$D$56,2,FALSE)&amp;"_"&amp;E831&amp;RIGHT(B831,4)</f>
        <v>CA_Inyo1003</v>
      </c>
    </row>
    <row r="832" spans="1:37" x14ac:dyDescent="0.25">
      <c r="A832" t="s">
        <v>218</v>
      </c>
      <c r="B832">
        <v>60290010</v>
      </c>
      <c r="C832" t="s">
        <v>37</v>
      </c>
      <c r="D832" t="s">
        <v>50</v>
      </c>
      <c r="E832" t="s">
        <v>59</v>
      </c>
      <c r="F832">
        <v>35.385556000000001</v>
      </c>
      <c r="G832">
        <v>-119.01472200000001</v>
      </c>
      <c r="H832">
        <v>80034</v>
      </c>
      <c r="I832">
        <v>67.400000000000006</v>
      </c>
      <c r="J832">
        <v>62.3</v>
      </c>
      <c r="K832">
        <v>0.5</v>
      </c>
      <c r="L832">
        <v>1.3754377</v>
      </c>
      <c r="M832">
        <v>2.4192843000000002</v>
      </c>
      <c r="N832">
        <v>7.9027557000000002</v>
      </c>
      <c r="O832">
        <v>22.535228700000001</v>
      </c>
      <c r="P832">
        <v>2.7548257999999999</v>
      </c>
      <c r="Q832">
        <v>23.6893387</v>
      </c>
      <c r="R832">
        <v>4.6033993000000004</v>
      </c>
      <c r="S832">
        <v>0.3752877</v>
      </c>
      <c r="T832">
        <v>0.5</v>
      </c>
      <c r="U832">
        <v>1.2798828</v>
      </c>
      <c r="V832">
        <v>1.8760365000000001</v>
      </c>
      <c r="W832">
        <v>7.655735</v>
      </c>
      <c r="X832">
        <v>19.46311</v>
      </c>
      <c r="Y832">
        <v>2.7626987000000001</v>
      </c>
      <c r="Z832">
        <v>22.827013000000001</v>
      </c>
      <c r="AA832">
        <v>4.4429430999999999</v>
      </c>
      <c r="AB832">
        <v>0.35052329999999998</v>
      </c>
      <c r="AC832">
        <v>0.93049999999999999</v>
      </c>
      <c r="AD832">
        <v>0.77549999999999997</v>
      </c>
      <c r="AE832">
        <v>0.96870000000000001</v>
      </c>
      <c r="AF832">
        <v>0.86370000000000002</v>
      </c>
      <c r="AG832">
        <v>1.0028999999999999</v>
      </c>
      <c r="AH832">
        <v>0.96360000000000001</v>
      </c>
      <c r="AI832">
        <v>0.96509999999999996</v>
      </c>
      <c r="AJ832">
        <v>0.93400000000000005</v>
      </c>
      <c r="AK832" t="str">
        <f>VLOOKUP(D832,Ref!$C$2:$D$56,2,FALSE)&amp;"_"&amp;E832&amp;RIGHT(B832,4)</f>
        <v>CA_Kern0010</v>
      </c>
    </row>
    <row r="833" spans="1:37" x14ac:dyDescent="0.25">
      <c r="A833" t="s">
        <v>218</v>
      </c>
      <c r="B833">
        <v>60290014</v>
      </c>
      <c r="C833" t="s">
        <v>37</v>
      </c>
      <c r="D833" t="s">
        <v>50</v>
      </c>
      <c r="E833" t="s">
        <v>59</v>
      </c>
      <c r="F833">
        <v>35.356110999999999</v>
      </c>
      <c r="G833">
        <v>-119.040278</v>
      </c>
      <c r="H833">
        <v>80034</v>
      </c>
      <c r="I833">
        <v>65.099999999999994</v>
      </c>
      <c r="J833">
        <v>60.8</v>
      </c>
      <c r="K833">
        <v>0.5</v>
      </c>
      <c r="L833">
        <v>1.3742125000000001</v>
      </c>
      <c r="M833">
        <v>2.3296877999999999</v>
      </c>
      <c r="N833">
        <v>8.5225638999999997</v>
      </c>
      <c r="O833">
        <v>18.809602699999999</v>
      </c>
      <c r="P833">
        <v>3.3715334000000001</v>
      </c>
      <c r="Q833">
        <v>25.028417600000001</v>
      </c>
      <c r="R833">
        <v>4.8940048000000003</v>
      </c>
      <c r="S833">
        <v>0.35886109999999999</v>
      </c>
      <c r="T833">
        <v>0.5</v>
      </c>
      <c r="U833">
        <v>2.7890632000000002</v>
      </c>
      <c r="V833">
        <v>1.9397892000000001</v>
      </c>
      <c r="W833">
        <v>6.4929943000000003</v>
      </c>
      <c r="X833">
        <v>23.4533749</v>
      </c>
      <c r="Y833">
        <v>3.6077754</v>
      </c>
      <c r="Z833">
        <v>17.821649600000001</v>
      </c>
      <c r="AA833">
        <v>3.9375813000000002</v>
      </c>
      <c r="AB833">
        <v>0.28169820000000001</v>
      </c>
      <c r="AC833">
        <v>2.0295999999999998</v>
      </c>
      <c r="AD833">
        <v>0.83260000000000001</v>
      </c>
      <c r="AE833">
        <v>0.76190000000000002</v>
      </c>
      <c r="AF833">
        <v>1.2468999999999999</v>
      </c>
      <c r="AG833">
        <v>1.0701000000000001</v>
      </c>
      <c r="AH833">
        <v>0.71209999999999996</v>
      </c>
      <c r="AI833">
        <v>0.80459999999999998</v>
      </c>
      <c r="AJ833">
        <v>0.78500000000000003</v>
      </c>
      <c r="AK833" t="str">
        <f>VLOOKUP(D833,Ref!$C$2:$D$56,2,FALSE)&amp;"_"&amp;E833&amp;RIGHT(B833,4)</f>
        <v>CA_Kern0014</v>
      </c>
    </row>
    <row r="834" spans="1:37" x14ac:dyDescent="0.25">
      <c r="A834" t="s">
        <v>218</v>
      </c>
      <c r="B834">
        <v>60290016</v>
      </c>
      <c r="C834" t="s">
        <v>37</v>
      </c>
      <c r="D834" t="s">
        <v>50</v>
      </c>
      <c r="E834" t="s">
        <v>59</v>
      </c>
      <c r="F834">
        <v>35.324722000000001</v>
      </c>
      <c r="G834">
        <v>-118.999167</v>
      </c>
      <c r="H834">
        <v>79034</v>
      </c>
      <c r="I834">
        <v>68.099999999999994</v>
      </c>
      <c r="J834">
        <v>63.3</v>
      </c>
      <c r="K834">
        <v>0.5</v>
      </c>
      <c r="L834">
        <v>1.359334</v>
      </c>
      <c r="M834">
        <v>2.2791872</v>
      </c>
      <c r="N834">
        <v>8.3966475000000003</v>
      </c>
      <c r="O834">
        <v>22.4618301</v>
      </c>
      <c r="P834">
        <v>3.3576068999999999</v>
      </c>
      <c r="Q834">
        <v>24.6128635</v>
      </c>
      <c r="R834">
        <v>4.8155837000000004</v>
      </c>
      <c r="S834">
        <v>0.35027960000000002</v>
      </c>
      <c r="T834">
        <v>0.5</v>
      </c>
      <c r="U834">
        <v>1.3049744000000001</v>
      </c>
      <c r="V834">
        <v>1.9224938</v>
      </c>
      <c r="W834">
        <v>7.7632284</v>
      </c>
      <c r="X834">
        <v>21.079870199999998</v>
      </c>
      <c r="Y834">
        <v>2.8824801</v>
      </c>
      <c r="Z834">
        <v>23.042940099999999</v>
      </c>
      <c r="AA834">
        <v>4.4912394999999998</v>
      </c>
      <c r="AB834">
        <v>0.35027960000000002</v>
      </c>
      <c r="AC834">
        <v>0.96</v>
      </c>
      <c r="AD834">
        <v>0.84350000000000003</v>
      </c>
      <c r="AE834">
        <v>0.92459999999999998</v>
      </c>
      <c r="AF834">
        <v>0.9385</v>
      </c>
      <c r="AG834">
        <v>0.85850000000000004</v>
      </c>
      <c r="AH834">
        <v>0.93620000000000003</v>
      </c>
      <c r="AI834">
        <v>0.93259999999999998</v>
      </c>
      <c r="AJ834">
        <v>1</v>
      </c>
      <c r="AK834" t="str">
        <f>VLOOKUP(D834,Ref!$C$2:$D$56,2,FALSE)&amp;"_"&amp;E834&amp;RIGHT(B834,4)</f>
        <v>CA_Kern0016</v>
      </c>
    </row>
    <row r="835" spans="1:37" x14ac:dyDescent="0.25">
      <c r="A835" t="s">
        <v>218</v>
      </c>
      <c r="B835">
        <v>60310004</v>
      </c>
      <c r="C835" t="s">
        <v>37</v>
      </c>
      <c r="D835" t="s">
        <v>50</v>
      </c>
      <c r="E835" t="s">
        <v>60</v>
      </c>
      <c r="F835">
        <v>36.101388999999998</v>
      </c>
      <c r="G835">
        <v>-119.565833</v>
      </c>
      <c r="H835">
        <v>87032</v>
      </c>
      <c r="I835">
        <v>53.3</v>
      </c>
      <c r="J835">
        <v>50.8</v>
      </c>
      <c r="K835">
        <v>0.5</v>
      </c>
      <c r="L835">
        <v>0.86342949999999996</v>
      </c>
      <c r="M835">
        <v>1.7012379</v>
      </c>
      <c r="N835">
        <v>5.9791993999999997</v>
      </c>
      <c r="O835">
        <v>20.333429299999999</v>
      </c>
      <c r="P835">
        <v>2.1868764999999999</v>
      </c>
      <c r="Q835">
        <v>17.9897919</v>
      </c>
      <c r="R835">
        <v>3.5150130000000002</v>
      </c>
      <c r="S835">
        <v>0.31991069999999999</v>
      </c>
      <c r="T835">
        <v>0.5</v>
      </c>
      <c r="U835">
        <v>0.82309679999999996</v>
      </c>
      <c r="V835">
        <v>1.5496270999999999</v>
      </c>
      <c r="W835">
        <v>5.6299839</v>
      </c>
      <c r="X835">
        <v>19.734102199999999</v>
      </c>
      <c r="Y835">
        <v>1.9471008000000001</v>
      </c>
      <c r="Z835">
        <v>17.070005399999999</v>
      </c>
      <c r="AA835">
        <v>3.3243114999999999</v>
      </c>
      <c r="AB835">
        <v>0.31991069999999999</v>
      </c>
      <c r="AC835">
        <v>0.95330000000000004</v>
      </c>
      <c r="AD835">
        <v>0.91090000000000004</v>
      </c>
      <c r="AE835">
        <v>0.94159999999999999</v>
      </c>
      <c r="AF835">
        <v>0.97050000000000003</v>
      </c>
      <c r="AG835">
        <v>0.89039999999999997</v>
      </c>
      <c r="AH835">
        <v>0.94889999999999997</v>
      </c>
      <c r="AI835">
        <v>0.94569999999999999</v>
      </c>
      <c r="AJ835">
        <v>1</v>
      </c>
      <c r="AK835" t="str">
        <f>VLOOKUP(D835,Ref!$C$2:$D$56,2,FALSE)&amp;"_"&amp;E835&amp;RIGHT(B835,4)</f>
        <v>CA_Kings0004</v>
      </c>
    </row>
    <row r="836" spans="1:37" x14ac:dyDescent="0.25">
      <c r="A836" t="s">
        <v>218</v>
      </c>
      <c r="B836">
        <v>60333001</v>
      </c>
      <c r="C836" t="s">
        <v>37</v>
      </c>
      <c r="D836" t="s">
        <v>50</v>
      </c>
      <c r="E836" t="s">
        <v>61</v>
      </c>
      <c r="F836">
        <v>39.031388999999997</v>
      </c>
      <c r="G836">
        <v>-122.922222</v>
      </c>
      <c r="H836">
        <v>120015</v>
      </c>
      <c r="I836">
        <v>26.4</v>
      </c>
      <c r="J836">
        <v>26.3</v>
      </c>
      <c r="K836">
        <v>0.5</v>
      </c>
      <c r="L836">
        <v>1.0511820000000001</v>
      </c>
      <c r="M836">
        <v>0.60703640000000003</v>
      </c>
      <c r="N836">
        <v>0.77099079999999998</v>
      </c>
      <c r="O836">
        <v>17.269477800000001</v>
      </c>
      <c r="P836">
        <v>2.2234077000000001</v>
      </c>
      <c r="Q836">
        <v>0.1216647</v>
      </c>
      <c r="R836">
        <v>0.80880830000000004</v>
      </c>
      <c r="S836">
        <v>3.1029884999999999</v>
      </c>
      <c r="T836">
        <v>0.5</v>
      </c>
      <c r="U836">
        <v>1.0470132000000001</v>
      </c>
      <c r="V836">
        <v>0.60043729999999995</v>
      </c>
      <c r="W836">
        <v>0.758413</v>
      </c>
      <c r="X836">
        <v>17.230772000000002</v>
      </c>
      <c r="Y836">
        <v>2.1934383</v>
      </c>
      <c r="Z836">
        <v>0.11288049999999999</v>
      </c>
      <c r="AA836">
        <v>0.7978172</v>
      </c>
      <c r="AB836">
        <v>3.1029884999999999</v>
      </c>
      <c r="AC836">
        <v>0.996</v>
      </c>
      <c r="AD836">
        <v>0.98909999999999998</v>
      </c>
      <c r="AE836">
        <v>0.98370000000000002</v>
      </c>
      <c r="AF836">
        <v>0.99780000000000002</v>
      </c>
      <c r="AG836">
        <v>0.98650000000000004</v>
      </c>
      <c r="AH836">
        <v>0.92779999999999996</v>
      </c>
      <c r="AI836">
        <v>0.98640000000000005</v>
      </c>
      <c r="AJ836">
        <v>1</v>
      </c>
      <c r="AK836" t="str">
        <f>VLOOKUP(D836,Ref!$C$2:$D$56,2,FALSE)&amp;"_"&amp;E836&amp;RIGHT(B836,4)</f>
        <v>CA_Lake3001</v>
      </c>
    </row>
    <row r="837" spans="1:37" x14ac:dyDescent="0.25">
      <c r="A837" t="s">
        <v>218</v>
      </c>
      <c r="B837">
        <v>60370002</v>
      </c>
      <c r="C837" t="s">
        <v>37</v>
      </c>
      <c r="D837" t="s">
        <v>50</v>
      </c>
      <c r="E837" t="s">
        <v>62</v>
      </c>
      <c r="F837">
        <v>34.136499999999998</v>
      </c>
      <c r="G837">
        <v>-117.92391000000001</v>
      </c>
      <c r="H837">
        <v>67040</v>
      </c>
      <c r="I837">
        <v>40.200000000000003</v>
      </c>
      <c r="J837">
        <v>37.5</v>
      </c>
      <c r="K837">
        <v>0.5</v>
      </c>
      <c r="L837">
        <v>1.4493115999999999</v>
      </c>
      <c r="M837">
        <v>2.535326</v>
      </c>
      <c r="N837">
        <v>3.9452343000000001</v>
      </c>
      <c r="O837">
        <v>17.2454605</v>
      </c>
      <c r="P837">
        <v>3.9876773000000001</v>
      </c>
      <c r="Q837">
        <v>8.4780312000000002</v>
      </c>
      <c r="R837">
        <v>2.0026769999999998</v>
      </c>
      <c r="S837">
        <v>0.12295</v>
      </c>
      <c r="T837">
        <v>0.5</v>
      </c>
      <c r="U837">
        <v>1.4774683</v>
      </c>
      <c r="V837">
        <v>2.1035398999999999</v>
      </c>
      <c r="W837">
        <v>4.0088286000000002</v>
      </c>
      <c r="X837">
        <v>14.5068169</v>
      </c>
      <c r="Y837">
        <v>3.7810565999999999</v>
      </c>
      <c r="Z837">
        <v>8.9917344999999997</v>
      </c>
      <c r="AA837">
        <v>2.0741196</v>
      </c>
      <c r="AB837">
        <v>0.113202</v>
      </c>
      <c r="AC837">
        <v>1.0194000000000001</v>
      </c>
      <c r="AD837">
        <v>0.82969999999999999</v>
      </c>
      <c r="AE837">
        <v>1.0161</v>
      </c>
      <c r="AF837">
        <v>0.84119999999999995</v>
      </c>
      <c r="AG837">
        <v>0.94820000000000004</v>
      </c>
      <c r="AH837">
        <v>1.0606</v>
      </c>
      <c r="AI837">
        <v>1.0357000000000001</v>
      </c>
      <c r="AJ837">
        <v>0.92069999999999996</v>
      </c>
      <c r="AK837" t="str">
        <f>VLOOKUP(D837,Ref!$C$2:$D$56,2,FALSE)&amp;"_"&amp;E837&amp;RIGHT(B837,4)</f>
        <v>CA_Los Angeles0002</v>
      </c>
    </row>
    <row r="838" spans="1:37" x14ac:dyDescent="0.25">
      <c r="A838" t="s">
        <v>218</v>
      </c>
      <c r="B838">
        <v>60371002</v>
      </c>
      <c r="C838" t="s">
        <v>37</v>
      </c>
      <c r="D838" t="s">
        <v>50</v>
      </c>
      <c r="E838" t="s">
        <v>62</v>
      </c>
      <c r="F838">
        <v>34.176049999999996</v>
      </c>
      <c r="G838">
        <v>-118.31712</v>
      </c>
      <c r="H838">
        <v>68037</v>
      </c>
      <c r="I838">
        <v>39.1</v>
      </c>
      <c r="J838">
        <v>35.200000000000003</v>
      </c>
      <c r="K838">
        <v>0.5</v>
      </c>
      <c r="L838">
        <v>1.3868693000000001</v>
      </c>
      <c r="M838">
        <v>2.4228208000000002</v>
      </c>
      <c r="N838">
        <v>4.8135724</v>
      </c>
      <c r="O838">
        <v>12.110254299999999</v>
      </c>
      <c r="P838">
        <v>4.3546648000000001</v>
      </c>
      <c r="Q838">
        <v>11.060746200000001</v>
      </c>
      <c r="R838">
        <v>2.3906703</v>
      </c>
      <c r="S838">
        <v>0.1159592</v>
      </c>
      <c r="T838">
        <v>0.5</v>
      </c>
      <c r="U838">
        <v>1.2161546000000001</v>
      </c>
      <c r="V838">
        <v>2.088686</v>
      </c>
      <c r="W838">
        <v>4.2132982999999999</v>
      </c>
      <c r="X838">
        <v>11.4146318</v>
      </c>
      <c r="Y838">
        <v>3.4126039000000001</v>
      </c>
      <c r="Z838">
        <v>10.189549400000001</v>
      </c>
      <c r="AA838">
        <v>2.1452100000000001</v>
      </c>
      <c r="AB838">
        <v>0.1159592</v>
      </c>
      <c r="AC838">
        <v>0.87690000000000001</v>
      </c>
      <c r="AD838">
        <v>0.86209999999999998</v>
      </c>
      <c r="AE838">
        <v>0.87529999999999997</v>
      </c>
      <c r="AF838">
        <v>0.94259999999999999</v>
      </c>
      <c r="AG838">
        <v>0.78369999999999995</v>
      </c>
      <c r="AH838">
        <v>0.92120000000000002</v>
      </c>
      <c r="AI838">
        <v>0.89729999999999999</v>
      </c>
      <c r="AJ838">
        <v>1</v>
      </c>
      <c r="AK838" t="str">
        <f>VLOOKUP(D838,Ref!$C$2:$D$56,2,FALSE)&amp;"_"&amp;E838&amp;RIGHT(B838,4)</f>
        <v>CA_Los Angeles1002</v>
      </c>
    </row>
    <row r="839" spans="1:37" x14ac:dyDescent="0.25">
      <c r="A839" t="s">
        <v>218</v>
      </c>
      <c r="B839">
        <v>60371103</v>
      </c>
      <c r="C839" t="s">
        <v>37</v>
      </c>
      <c r="D839" t="s">
        <v>50</v>
      </c>
      <c r="E839" t="s">
        <v>62</v>
      </c>
      <c r="F839">
        <v>34.066589999999998</v>
      </c>
      <c r="G839">
        <v>-118.22687999999999</v>
      </c>
      <c r="H839">
        <v>67037</v>
      </c>
      <c r="I839">
        <v>40.1</v>
      </c>
      <c r="J839">
        <v>35.6</v>
      </c>
      <c r="K839">
        <v>0.5</v>
      </c>
      <c r="L839">
        <v>1.6976591000000001</v>
      </c>
      <c r="M839">
        <v>2.1506056999999998</v>
      </c>
      <c r="N839">
        <v>5.3652224999999998</v>
      </c>
      <c r="O839">
        <v>9.0814123000000002</v>
      </c>
      <c r="P839">
        <v>6.9489068999999999</v>
      </c>
      <c r="Q839">
        <v>11.1212511</v>
      </c>
      <c r="R839">
        <v>2.9381501999999999</v>
      </c>
      <c r="S839">
        <v>0.34123969999999998</v>
      </c>
      <c r="T839">
        <v>0.5</v>
      </c>
      <c r="U839">
        <v>1.3181517</v>
      </c>
      <c r="V839">
        <v>2.0076067000000002</v>
      </c>
      <c r="W839">
        <v>4.7547784000000002</v>
      </c>
      <c r="X839">
        <v>8.9806881000000001</v>
      </c>
      <c r="Y839">
        <v>3.6533343999999999</v>
      </c>
      <c r="Z839">
        <v>11.835688599999999</v>
      </c>
      <c r="AA839">
        <v>2.4812956000000002</v>
      </c>
      <c r="AB839">
        <v>9.3956799999999993E-2</v>
      </c>
      <c r="AC839">
        <v>0.77649999999999997</v>
      </c>
      <c r="AD839">
        <v>0.9335</v>
      </c>
      <c r="AE839">
        <v>0.88619999999999999</v>
      </c>
      <c r="AF839">
        <v>0.9889</v>
      </c>
      <c r="AG839">
        <v>0.52569999999999995</v>
      </c>
      <c r="AH839">
        <v>1.0642</v>
      </c>
      <c r="AI839">
        <v>0.84450000000000003</v>
      </c>
      <c r="AJ839">
        <v>0.27529999999999999</v>
      </c>
      <c r="AK839" t="str">
        <f>VLOOKUP(D839,Ref!$C$2:$D$56,2,FALSE)&amp;"_"&amp;E839&amp;RIGHT(B839,4)</f>
        <v>CA_Los Angeles1103</v>
      </c>
    </row>
    <row r="840" spans="1:37" x14ac:dyDescent="0.25">
      <c r="A840" t="s">
        <v>218</v>
      </c>
      <c r="B840">
        <v>60371201</v>
      </c>
      <c r="C840" t="s">
        <v>37</v>
      </c>
      <c r="D840" t="s">
        <v>50</v>
      </c>
      <c r="E840" t="s">
        <v>62</v>
      </c>
      <c r="F840">
        <v>34.199249999999999</v>
      </c>
      <c r="G840">
        <v>-118.53276</v>
      </c>
      <c r="H840">
        <v>68035</v>
      </c>
      <c r="I840">
        <v>29</v>
      </c>
      <c r="J840">
        <v>26.8</v>
      </c>
      <c r="K840">
        <v>0.5</v>
      </c>
      <c r="L840">
        <v>0.76059169999999998</v>
      </c>
      <c r="M840">
        <v>1.6854944999999999</v>
      </c>
      <c r="N840">
        <v>3.0109739000000002</v>
      </c>
      <c r="O840">
        <v>11.986532199999999</v>
      </c>
      <c r="P840">
        <v>2.9345452999999999</v>
      </c>
      <c r="Q840">
        <v>6.6025381000000003</v>
      </c>
      <c r="R840">
        <v>1.4531987</v>
      </c>
      <c r="S840">
        <v>9.9463800000000005E-2</v>
      </c>
      <c r="T840">
        <v>0.5</v>
      </c>
      <c r="U840">
        <v>0.70416210000000001</v>
      </c>
      <c r="V840">
        <v>1.4566952</v>
      </c>
      <c r="W840">
        <v>2.7002537000000002</v>
      </c>
      <c r="X840">
        <v>11.437696499999999</v>
      </c>
      <c r="Y840">
        <v>2.5021412000000001</v>
      </c>
      <c r="Z840">
        <v>6.0881366999999997</v>
      </c>
      <c r="AA840">
        <v>1.3181050999999999</v>
      </c>
      <c r="AB840">
        <v>9.9463800000000005E-2</v>
      </c>
      <c r="AC840">
        <v>0.92579999999999996</v>
      </c>
      <c r="AD840">
        <v>0.86429999999999996</v>
      </c>
      <c r="AE840">
        <v>0.89680000000000004</v>
      </c>
      <c r="AF840">
        <v>0.95420000000000005</v>
      </c>
      <c r="AG840">
        <v>0.85270000000000001</v>
      </c>
      <c r="AH840">
        <v>0.92210000000000003</v>
      </c>
      <c r="AI840">
        <v>0.90700000000000003</v>
      </c>
      <c r="AJ840">
        <v>1</v>
      </c>
      <c r="AK840" t="str">
        <f>VLOOKUP(D840,Ref!$C$2:$D$56,2,FALSE)&amp;"_"&amp;E840&amp;RIGHT(B840,4)</f>
        <v>CA_Los Angeles1201</v>
      </c>
    </row>
    <row r="841" spans="1:37" x14ac:dyDescent="0.25">
      <c r="A841" t="s">
        <v>218</v>
      </c>
      <c r="B841">
        <v>60371301</v>
      </c>
      <c r="C841" t="s">
        <v>37</v>
      </c>
      <c r="D841" t="s">
        <v>50</v>
      </c>
      <c r="E841" t="s">
        <v>62</v>
      </c>
      <c r="F841">
        <v>33.928989999999999</v>
      </c>
      <c r="G841">
        <v>-118.21071000000001</v>
      </c>
      <c r="H841">
        <v>65037</v>
      </c>
      <c r="I841">
        <v>41</v>
      </c>
      <c r="J841">
        <v>36.5</v>
      </c>
      <c r="K841">
        <v>0.5</v>
      </c>
      <c r="L841">
        <v>1.4173172000000001</v>
      </c>
      <c r="M841">
        <v>2.6156744999999999</v>
      </c>
      <c r="N841">
        <v>4.8027348999999999</v>
      </c>
      <c r="O841">
        <v>13.620897299999999</v>
      </c>
      <c r="P841">
        <v>4.0868362999999999</v>
      </c>
      <c r="Q841">
        <v>11.4212103</v>
      </c>
      <c r="R841">
        <v>2.4390714</v>
      </c>
      <c r="S841">
        <v>9.6258999999999997E-2</v>
      </c>
      <c r="T841">
        <v>0.5</v>
      </c>
      <c r="U841">
        <v>1.2264527000000001</v>
      </c>
      <c r="V841">
        <v>2.2414665</v>
      </c>
      <c r="W841">
        <v>4.1580643999999998</v>
      </c>
      <c r="X841">
        <v>12.561557799999999</v>
      </c>
      <c r="Y841">
        <v>3.0527985000000002</v>
      </c>
      <c r="Z841">
        <v>10.498727799999999</v>
      </c>
      <c r="AA841">
        <v>2.1794701000000001</v>
      </c>
      <c r="AB841">
        <v>9.6258999999999997E-2</v>
      </c>
      <c r="AC841">
        <v>0.86529999999999996</v>
      </c>
      <c r="AD841">
        <v>0.8569</v>
      </c>
      <c r="AE841">
        <v>0.86580000000000001</v>
      </c>
      <c r="AF841">
        <v>0.92220000000000002</v>
      </c>
      <c r="AG841">
        <v>0.747</v>
      </c>
      <c r="AH841">
        <v>0.91920000000000002</v>
      </c>
      <c r="AI841">
        <v>0.89359999999999995</v>
      </c>
      <c r="AJ841">
        <v>1</v>
      </c>
      <c r="AK841" t="str">
        <f>VLOOKUP(D841,Ref!$C$2:$D$56,2,FALSE)&amp;"_"&amp;E841&amp;RIGHT(B841,4)</f>
        <v>CA_Los Angeles1301</v>
      </c>
    </row>
    <row r="842" spans="1:37" x14ac:dyDescent="0.25">
      <c r="A842" t="s">
        <v>218</v>
      </c>
      <c r="B842">
        <v>60371602</v>
      </c>
      <c r="C842" t="s">
        <v>37</v>
      </c>
      <c r="D842" t="s">
        <v>50</v>
      </c>
      <c r="E842" t="s">
        <v>62</v>
      </c>
      <c r="F842">
        <v>34.011940000000003</v>
      </c>
      <c r="G842">
        <v>-118.06995000000001</v>
      </c>
      <c r="H842">
        <v>66038</v>
      </c>
      <c r="I842">
        <v>39.799999999999997</v>
      </c>
      <c r="J842">
        <v>36</v>
      </c>
      <c r="K842">
        <v>0.5</v>
      </c>
      <c r="L842">
        <v>1.4958007</v>
      </c>
      <c r="M842">
        <v>3.4643579</v>
      </c>
      <c r="N842">
        <v>4.3369532</v>
      </c>
      <c r="O842">
        <v>13.8419352</v>
      </c>
      <c r="P842">
        <v>3.6534502999999998</v>
      </c>
      <c r="Q842">
        <v>10.2527781</v>
      </c>
      <c r="R842">
        <v>2.1663461000000002</v>
      </c>
      <c r="S842">
        <v>0.1217203</v>
      </c>
      <c r="T842">
        <v>0.5</v>
      </c>
      <c r="U842">
        <v>1.3067544</v>
      </c>
      <c r="V842">
        <v>3.0423651</v>
      </c>
      <c r="W842">
        <v>3.7754047000000002</v>
      </c>
      <c r="X842">
        <v>13.083762200000001</v>
      </c>
      <c r="Y842">
        <v>2.7669082</v>
      </c>
      <c r="Z842">
        <v>9.4573935999999996</v>
      </c>
      <c r="AA842">
        <v>1.9491011</v>
      </c>
      <c r="AB842">
        <v>0.1217203</v>
      </c>
      <c r="AC842">
        <v>0.87360000000000004</v>
      </c>
      <c r="AD842">
        <v>0.87819999999999998</v>
      </c>
      <c r="AE842">
        <v>0.87050000000000005</v>
      </c>
      <c r="AF842">
        <v>0.94520000000000004</v>
      </c>
      <c r="AG842">
        <v>0.75729999999999997</v>
      </c>
      <c r="AH842">
        <v>0.9224</v>
      </c>
      <c r="AI842">
        <v>0.89970000000000006</v>
      </c>
      <c r="AJ842">
        <v>1</v>
      </c>
      <c r="AK842" t="str">
        <f>VLOOKUP(D842,Ref!$C$2:$D$56,2,FALSE)&amp;"_"&amp;E842&amp;RIGHT(B842,4)</f>
        <v>CA_Los Angeles1602</v>
      </c>
    </row>
    <row r="843" spans="1:37" x14ac:dyDescent="0.25">
      <c r="A843" t="s">
        <v>218</v>
      </c>
      <c r="B843">
        <v>60372005</v>
      </c>
      <c r="C843" t="s">
        <v>37</v>
      </c>
      <c r="D843" t="s">
        <v>50</v>
      </c>
      <c r="E843" t="s">
        <v>62</v>
      </c>
      <c r="F843">
        <v>34.132599999999996</v>
      </c>
      <c r="G843">
        <v>-118.1272</v>
      </c>
      <c r="H843">
        <v>67038</v>
      </c>
      <c r="I843">
        <v>37.1</v>
      </c>
      <c r="J843">
        <v>33.1</v>
      </c>
      <c r="K843">
        <v>0.5</v>
      </c>
      <c r="L843">
        <v>1.6334276999999999</v>
      </c>
      <c r="M843">
        <v>2.5274133999999999</v>
      </c>
      <c r="N843">
        <v>4.9515346999999998</v>
      </c>
      <c r="O843">
        <v>8.7688474999999997</v>
      </c>
      <c r="P843">
        <v>5.8575705999999998</v>
      </c>
      <c r="Q843">
        <v>10.0909681</v>
      </c>
      <c r="R843">
        <v>2.5514242999999999</v>
      </c>
      <c r="S843">
        <v>0.21881110000000001</v>
      </c>
      <c r="T843">
        <v>0.5</v>
      </c>
      <c r="U843">
        <v>1.4530624999999999</v>
      </c>
      <c r="V843">
        <v>2.1838932</v>
      </c>
      <c r="W843">
        <v>4.3197755999999998</v>
      </c>
      <c r="X843">
        <v>8.2558193000000006</v>
      </c>
      <c r="Y843">
        <v>4.7080212000000001</v>
      </c>
      <c r="Z843">
        <v>9.2905177999999999</v>
      </c>
      <c r="AA843">
        <v>2.2563192999999999</v>
      </c>
      <c r="AB843">
        <v>0.21881110000000001</v>
      </c>
      <c r="AC843">
        <v>0.88959999999999995</v>
      </c>
      <c r="AD843">
        <v>0.86409999999999998</v>
      </c>
      <c r="AE843">
        <v>0.87239999999999995</v>
      </c>
      <c r="AF843">
        <v>0.9415</v>
      </c>
      <c r="AG843">
        <v>0.80369999999999997</v>
      </c>
      <c r="AH843">
        <v>0.92069999999999996</v>
      </c>
      <c r="AI843">
        <v>0.88429999999999997</v>
      </c>
      <c r="AJ843">
        <v>1</v>
      </c>
      <c r="AK843" t="str">
        <f>VLOOKUP(D843,Ref!$C$2:$D$56,2,FALSE)&amp;"_"&amp;E843&amp;RIGHT(B843,4)</f>
        <v>CA_Los Angeles2005</v>
      </c>
    </row>
    <row r="844" spans="1:37" x14ac:dyDescent="0.25">
      <c r="A844" t="s">
        <v>218</v>
      </c>
      <c r="B844">
        <v>60374002</v>
      </c>
      <c r="C844" t="s">
        <v>37</v>
      </c>
      <c r="D844" t="s">
        <v>50</v>
      </c>
      <c r="E844" t="s">
        <v>62</v>
      </c>
      <c r="F844">
        <v>33.82376</v>
      </c>
      <c r="G844">
        <v>-118.18921</v>
      </c>
      <c r="H844">
        <v>64037</v>
      </c>
      <c r="I844">
        <v>36.4</v>
      </c>
      <c r="J844">
        <v>32.6</v>
      </c>
      <c r="K844">
        <v>0.5</v>
      </c>
      <c r="L844">
        <v>1.3972576999999999</v>
      </c>
      <c r="M844">
        <v>3.2848098000000001</v>
      </c>
      <c r="N844">
        <v>4.0711969999999997</v>
      </c>
      <c r="O844">
        <v>11.905859899999999</v>
      </c>
      <c r="P844">
        <v>3.3545322</v>
      </c>
      <c r="Q844">
        <v>9.7888069000000009</v>
      </c>
      <c r="R844">
        <v>2.0708839999999999</v>
      </c>
      <c r="S844">
        <v>9.3318799999999993E-2</v>
      </c>
      <c r="T844">
        <v>0.5</v>
      </c>
      <c r="U844">
        <v>1.1947246</v>
      </c>
      <c r="V844">
        <v>2.3961877999999999</v>
      </c>
      <c r="W844">
        <v>3.9790421</v>
      </c>
      <c r="X844">
        <v>9.4697770999999999</v>
      </c>
      <c r="Y844">
        <v>2.9700141000000002</v>
      </c>
      <c r="Z844">
        <v>9.9941235000000006</v>
      </c>
      <c r="AA844">
        <v>2.0822978000000001</v>
      </c>
      <c r="AB844">
        <v>9.4516799999999998E-2</v>
      </c>
      <c r="AC844">
        <v>0.85499999999999998</v>
      </c>
      <c r="AD844">
        <v>0.72950000000000004</v>
      </c>
      <c r="AE844">
        <v>0.97740000000000005</v>
      </c>
      <c r="AF844">
        <v>0.7954</v>
      </c>
      <c r="AG844">
        <v>0.88539999999999996</v>
      </c>
      <c r="AH844">
        <v>1.0209999999999999</v>
      </c>
      <c r="AI844">
        <v>1.0055000000000001</v>
      </c>
      <c r="AJ844">
        <v>1.0127999999999999</v>
      </c>
      <c r="AK844" t="str">
        <f>VLOOKUP(D844,Ref!$C$2:$D$56,2,FALSE)&amp;"_"&amp;E844&amp;RIGHT(B844,4)</f>
        <v>CA_Los Angeles4002</v>
      </c>
    </row>
    <row r="845" spans="1:37" x14ac:dyDescent="0.25">
      <c r="A845" t="s">
        <v>218</v>
      </c>
      <c r="B845">
        <v>60374004</v>
      </c>
      <c r="C845" t="s">
        <v>37</v>
      </c>
      <c r="D845" t="s">
        <v>50</v>
      </c>
      <c r="E845" t="s">
        <v>62</v>
      </c>
      <c r="F845">
        <v>33.792360000000002</v>
      </c>
      <c r="G845">
        <v>-118.17533</v>
      </c>
      <c r="H845">
        <v>64037</v>
      </c>
      <c r="I845">
        <v>31.3</v>
      </c>
      <c r="J845">
        <v>28</v>
      </c>
      <c r="K845">
        <v>0.5</v>
      </c>
      <c r="L845">
        <v>1.2423089</v>
      </c>
      <c r="M845">
        <v>2.6223011000000001</v>
      </c>
      <c r="N845">
        <v>3.9354190999999998</v>
      </c>
      <c r="O845">
        <v>8.2485771000000003</v>
      </c>
      <c r="P845">
        <v>3.2848201000000001</v>
      </c>
      <c r="Q845">
        <v>9.4386463000000003</v>
      </c>
      <c r="R845">
        <v>2.0078363000000001</v>
      </c>
      <c r="S845">
        <v>8.6752099999999999E-2</v>
      </c>
      <c r="T845">
        <v>0.5</v>
      </c>
      <c r="U845">
        <v>1.0775277999999999</v>
      </c>
      <c r="V845">
        <v>2.3073244000000002</v>
      </c>
      <c r="W845">
        <v>3.4481947000000002</v>
      </c>
      <c r="X845">
        <v>7.6273264999999997</v>
      </c>
      <c r="Y845">
        <v>2.5429067999999999</v>
      </c>
      <c r="Z845">
        <v>8.6923075000000001</v>
      </c>
      <c r="AA845">
        <v>1.8067887</v>
      </c>
      <c r="AB845">
        <v>8.6752099999999999E-2</v>
      </c>
      <c r="AC845">
        <v>0.86739999999999995</v>
      </c>
      <c r="AD845">
        <v>0.87990000000000002</v>
      </c>
      <c r="AE845">
        <v>0.87619999999999998</v>
      </c>
      <c r="AF845">
        <v>0.92469999999999997</v>
      </c>
      <c r="AG845">
        <v>0.77410000000000001</v>
      </c>
      <c r="AH845">
        <v>0.92090000000000005</v>
      </c>
      <c r="AI845">
        <v>0.89990000000000003</v>
      </c>
      <c r="AJ845">
        <v>1</v>
      </c>
      <c r="AK845" t="str">
        <f>VLOOKUP(D845,Ref!$C$2:$D$56,2,FALSE)&amp;"_"&amp;E845&amp;RIGHT(B845,4)</f>
        <v>CA_Los Angeles4004</v>
      </c>
    </row>
    <row r="846" spans="1:37" x14ac:dyDescent="0.25">
      <c r="A846" t="s">
        <v>218</v>
      </c>
      <c r="B846">
        <v>60379033</v>
      </c>
      <c r="C846" t="s">
        <v>37</v>
      </c>
      <c r="D846" t="s">
        <v>50</v>
      </c>
      <c r="E846" t="s">
        <v>62</v>
      </c>
      <c r="F846">
        <v>34.671388999999998</v>
      </c>
      <c r="G846">
        <v>-118.130556</v>
      </c>
      <c r="H846">
        <v>72039</v>
      </c>
      <c r="I846">
        <v>19.5</v>
      </c>
      <c r="J846">
        <v>18.399999999999999</v>
      </c>
      <c r="K846">
        <v>0.5</v>
      </c>
      <c r="L846">
        <v>2.1173297999999998</v>
      </c>
      <c r="M846">
        <v>1.1520357999999999</v>
      </c>
      <c r="N846">
        <v>1.3057000999999999</v>
      </c>
      <c r="O846">
        <v>9.4501170999999999</v>
      </c>
      <c r="P846">
        <v>2.7910265999999999</v>
      </c>
      <c r="Q846">
        <v>1.1595774999999999</v>
      </c>
      <c r="R846">
        <v>0.99372139999999998</v>
      </c>
      <c r="S846">
        <v>3.0490799999999998E-2</v>
      </c>
      <c r="T846">
        <v>0.5</v>
      </c>
      <c r="U846">
        <v>1.9597741</v>
      </c>
      <c r="V846">
        <v>1.0317395</v>
      </c>
      <c r="W846">
        <v>1.1881492</v>
      </c>
      <c r="X846">
        <v>9.1906853000000002</v>
      </c>
      <c r="Y846">
        <v>2.5368366</v>
      </c>
      <c r="Z846">
        <v>1.0556056</v>
      </c>
      <c r="AA846">
        <v>0.90718600000000005</v>
      </c>
      <c r="AB846">
        <v>3.0490799999999998E-2</v>
      </c>
      <c r="AC846">
        <v>0.92559999999999998</v>
      </c>
      <c r="AD846">
        <v>0.89559999999999995</v>
      </c>
      <c r="AE846">
        <v>0.91</v>
      </c>
      <c r="AF846">
        <v>0.97250000000000003</v>
      </c>
      <c r="AG846">
        <v>0.90890000000000004</v>
      </c>
      <c r="AH846">
        <v>0.9103</v>
      </c>
      <c r="AI846">
        <v>0.91290000000000004</v>
      </c>
      <c r="AJ846">
        <v>1</v>
      </c>
      <c r="AK846" t="str">
        <f>VLOOKUP(D846,Ref!$C$2:$D$56,2,FALSE)&amp;"_"&amp;E846&amp;RIGHT(B846,4)</f>
        <v>CA_Los Angeles9033</v>
      </c>
    </row>
    <row r="847" spans="1:37" x14ac:dyDescent="0.25">
      <c r="A847" t="s">
        <v>218</v>
      </c>
      <c r="B847">
        <v>60450006</v>
      </c>
      <c r="C847" t="s">
        <v>37</v>
      </c>
      <c r="D847" t="s">
        <v>50</v>
      </c>
      <c r="E847" t="s">
        <v>63</v>
      </c>
      <c r="F847">
        <v>39.150556000000002</v>
      </c>
      <c r="G847">
        <v>-123.205</v>
      </c>
      <c r="H847">
        <v>121014</v>
      </c>
      <c r="I847">
        <v>21.1</v>
      </c>
      <c r="J847">
        <v>20.8</v>
      </c>
      <c r="K847">
        <v>0.5</v>
      </c>
      <c r="L847">
        <v>1.0068368000000001</v>
      </c>
      <c r="M847">
        <v>0.68961609999999995</v>
      </c>
      <c r="N847">
        <v>0.99273869999999997</v>
      </c>
      <c r="O847">
        <v>11.7194538</v>
      </c>
      <c r="P847">
        <v>2.0727335999999998</v>
      </c>
      <c r="Q847">
        <v>0.96995299999999995</v>
      </c>
      <c r="R847">
        <v>0.84589820000000004</v>
      </c>
      <c r="S847">
        <v>2.3361025</v>
      </c>
      <c r="T847">
        <v>0.5</v>
      </c>
      <c r="U847">
        <v>1.0038794</v>
      </c>
      <c r="V847">
        <v>0.65937900000000005</v>
      </c>
      <c r="W847">
        <v>0.95907399999999998</v>
      </c>
      <c r="X847">
        <v>11.6675568</v>
      </c>
      <c r="Y847">
        <v>2.0301311000000002</v>
      </c>
      <c r="Z847">
        <v>0.90545109999999995</v>
      </c>
      <c r="AA847">
        <v>0.82857999999999998</v>
      </c>
      <c r="AB847">
        <v>2.3361025</v>
      </c>
      <c r="AC847">
        <v>0.99709999999999999</v>
      </c>
      <c r="AD847">
        <v>0.95620000000000005</v>
      </c>
      <c r="AE847">
        <v>0.96609999999999996</v>
      </c>
      <c r="AF847">
        <v>0.99560000000000004</v>
      </c>
      <c r="AG847">
        <v>0.97940000000000005</v>
      </c>
      <c r="AH847">
        <v>0.9335</v>
      </c>
      <c r="AI847">
        <v>0.97950000000000004</v>
      </c>
      <c r="AJ847">
        <v>1</v>
      </c>
      <c r="AK847" t="str">
        <f>VLOOKUP(D847,Ref!$C$2:$D$56,2,FALSE)&amp;"_"&amp;E847&amp;RIGHT(B847,4)</f>
        <v>CA_Mendocino0006</v>
      </c>
    </row>
    <row r="848" spans="1:37" x14ac:dyDescent="0.25">
      <c r="A848" t="s">
        <v>218</v>
      </c>
      <c r="B848">
        <v>60472510</v>
      </c>
      <c r="C848" t="s">
        <v>37</v>
      </c>
      <c r="D848" t="s">
        <v>50</v>
      </c>
      <c r="E848" t="s">
        <v>64</v>
      </c>
      <c r="F848">
        <v>37.309167000000002</v>
      </c>
      <c r="G848">
        <v>-120.48055600000001</v>
      </c>
      <c r="H848">
        <v>100028</v>
      </c>
      <c r="I848">
        <v>50.8</v>
      </c>
      <c r="J848">
        <v>48.1</v>
      </c>
      <c r="K848">
        <v>0.5</v>
      </c>
      <c r="L848">
        <v>0.90672269999999999</v>
      </c>
      <c r="M848">
        <v>1.7259974</v>
      </c>
      <c r="N848">
        <v>4.0162224999999996</v>
      </c>
      <c r="O848">
        <v>27.663236600000001</v>
      </c>
      <c r="P848">
        <v>1.6216645999999999</v>
      </c>
      <c r="Q848">
        <v>11.803136800000001</v>
      </c>
      <c r="R848">
        <v>2.3169396</v>
      </c>
      <c r="S848">
        <v>0.33496619999999999</v>
      </c>
      <c r="T848">
        <v>0.5</v>
      </c>
      <c r="U848">
        <v>0.85751739999999999</v>
      </c>
      <c r="V848">
        <v>1.5787826</v>
      </c>
      <c r="W848">
        <v>3.6548048999999998</v>
      </c>
      <c r="X848">
        <v>26.831934</v>
      </c>
      <c r="Y848">
        <v>1.2650644</v>
      </c>
      <c r="Z848">
        <v>11.006319</v>
      </c>
      <c r="AA848">
        <v>2.1424427000000001</v>
      </c>
      <c r="AB848">
        <v>0.33496619999999999</v>
      </c>
      <c r="AC848">
        <v>0.94569999999999999</v>
      </c>
      <c r="AD848">
        <v>0.91469999999999996</v>
      </c>
      <c r="AE848">
        <v>0.91</v>
      </c>
      <c r="AF848">
        <v>0.96989999999999998</v>
      </c>
      <c r="AG848">
        <v>0.78010000000000002</v>
      </c>
      <c r="AH848">
        <v>0.9325</v>
      </c>
      <c r="AI848">
        <v>0.92469999999999997</v>
      </c>
      <c r="AJ848">
        <v>1</v>
      </c>
      <c r="AK848" t="str">
        <f>VLOOKUP(D848,Ref!$C$2:$D$56,2,FALSE)&amp;"_"&amp;E848&amp;RIGHT(B848,4)</f>
        <v>CA_Merced2510</v>
      </c>
    </row>
    <row r="849" spans="1:37" x14ac:dyDescent="0.25">
      <c r="A849" t="s">
        <v>218</v>
      </c>
      <c r="B849">
        <v>60531003</v>
      </c>
      <c r="C849" t="s">
        <v>37</v>
      </c>
      <c r="D849" t="s">
        <v>50</v>
      </c>
      <c r="E849" t="s">
        <v>65</v>
      </c>
      <c r="F849">
        <v>36.696829999999999</v>
      </c>
      <c r="G849">
        <v>-121.636167</v>
      </c>
      <c r="H849">
        <v>97019</v>
      </c>
      <c r="I849">
        <v>14</v>
      </c>
      <c r="J849">
        <v>13.4</v>
      </c>
      <c r="K849">
        <v>0.5</v>
      </c>
      <c r="L849">
        <v>0.80646830000000003</v>
      </c>
      <c r="M849">
        <v>1.053609</v>
      </c>
      <c r="N849">
        <v>1.267909</v>
      </c>
      <c r="O849">
        <v>5.3464146000000001</v>
      </c>
      <c r="P849">
        <v>1.7817179999999999</v>
      </c>
      <c r="Q849">
        <v>2.2706723000000002</v>
      </c>
      <c r="R849">
        <v>0.78779049999999995</v>
      </c>
      <c r="S849">
        <v>0.27430660000000001</v>
      </c>
      <c r="T849">
        <v>0.5</v>
      </c>
      <c r="U849">
        <v>0.79789080000000001</v>
      </c>
      <c r="V849">
        <v>0.97503580000000001</v>
      </c>
      <c r="W849">
        <v>1.1519082</v>
      </c>
      <c r="X849">
        <v>5.3542151000000002</v>
      </c>
      <c r="Y849">
        <v>1.5865498</v>
      </c>
      <c r="Z849">
        <v>2.0856838</v>
      </c>
      <c r="AA849">
        <v>0.72079819999999994</v>
      </c>
      <c r="AB849">
        <v>0.28631380000000001</v>
      </c>
      <c r="AC849">
        <v>0.98939999999999995</v>
      </c>
      <c r="AD849">
        <v>0.9254</v>
      </c>
      <c r="AE849">
        <v>0.90849999999999997</v>
      </c>
      <c r="AF849">
        <v>1.0015000000000001</v>
      </c>
      <c r="AG849">
        <v>0.89049999999999996</v>
      </c>
      <c r="AH849">
        <v>0.91849999999999998</v>
      </c>
      <c r="AI849">
        <v>0.91500000000000004</v>
      </c>
      <c r="AJ849">
        <v>1.0438000000000001</v>
      </c>
      <c r="AK849" t="str">
        <f>VLOOKUP(D849,Ref!$C$2:$D$56,2,FALSE)&amp;"_"&amp;E849&amp;RIGHT(B849,4)</f>
        <v>CA_Monterey1003</v>
      </c>
    </row>
    <row r="850" spans="1:37" x14ac:dyDescent="0.25">
      <c r="A850" t="s">
        <v>218</v>
      </c>
      <c r="B850">
        <v>60570005</v>
      </c>
      <c r="C850" t="s">
        <v>37</v>
      </c>
      <c r="D850" t="s">
        <v>50</v>
      </c>
      <c r="E850" t="s">
        <v>66</v>
      </c>
      <c r="F850">
        <v>39.234444000000003</v>
      </c>
      <c r="G850">
        <v>-121.055556</v>
      </c>
      <c r="H850">
        <v>118029</v>
      </c>
      <c r="I850">
        <v>32.5</v>
      </c>
      <c r="J850">
        <v>32.200000000000003</v>
      </c>
      <c r="K850">
        <v>0.5</v>
      </c>
      <c r="L850">
        <v>1.2929227000000001</v>
      </c>
      <c r="M850">
        <v>0.78898789999999996</v>
      </c>
      <c r="N850">
        <v>0.80039210000000005</v>
      </c>
      <c r="O850">
        <v>25.600000399999999</v>
      </c>
      <c r="P850">
        <v>1.9495581</v>
      </c>
      <c r="Q850">
        <v>0.43973430000000002</v>
      </c>
      <c r="R850">
        <v>0.77561880000000005</v>
      </c>
      <c r="S850">
        <v>0.35278589999999999</v>
      </c>
      <c r="T850">
        <v>0.5</v>
      </c>
      <c r="U850">
        <v>1.2885058</v>
      </c>
      <c r="V850">
        <v>0.78256309999999996</v>
      </c>
      <c r="W850">
        <v>0.76194110000000004</v>
      </c>
      <c r="X850">
        <v>25.537261999999998</v>
      </c>
      <c r="Y850">
        <v>1.8619965000000001</v>
      </c>
      <c r="Z850">
        <v>0.4121629</v>
      </c>
      <c r="AA850">
        <v>0.73932549999999997</v>
      </c>
      <c r="AB850">
        <v>0.35278589999999999</v>
      </c>
      <c r="AC850">
        <v>0.99660000000000004</v>
      </c>
      <c r="AD850">
        <v>0.9919</v>
      </c>
      <c r="AE850">
        <v>0.95199999999999996</v>
      </c>
      <c r="AF850">
        <v>0.99750000000000005</v>
      </c>
      <c r="AG850">
        <v>0.95509999999999995</v>
      </c>
      <c r="AH850">
        <v>0.93730000000000002</v>
      </c>
      <c r="AI850">
        <v>0.95320000000000005</v>
      </c>
      <c r="AJ850">
        <v>1</v>
      </c>
      <c r="AK850" t="str">
        <f>VLOOKUP(D850,Ref!$C$2:$D$56,2,FALSE)&amp;"_"&amp;E850&amp;RIGHT(B850,4)</f>
        <v>CA_Nevada0005</v>
      </c>
    </row>
    <row r="851" spans="1:37" x14ac:dyDescent="0.25">
      <c r="A851" t="s">
        <v>218</v>
      </c>
      <c r="B851">
        <v>60571001</v>
      </c>
      <c r="C851" t="s">
        <v>37</v>
      </c>
      <c r="D851" t="s">
        <v>50</v>
      </c>
      <c r="E851" t="s">
        <v>66</v>
      </c>
      <c r="F851">
        <v>39.338611</v>
      </c>
      <c r="G851">
        <v>-120.170278</v>
      </c>
      <c r="H851">
        <v>117035</v>
      </c>
      <c r="I851">
        <v>26.2</v>
      </c>
      <c r="J851">
        <v>25.9</v>
      </c>
      <c r="K851">
        <v>0.5</v>
      </c>
      <c r="L851">
        <v>1.7220637000000001</v>
      </c>
      <c r="M851">
        <v>1.5827247</v>
      </c>
      <c r="N851">
        <v>0.7069706</v>
      </c>
      <c r="O851">
        <v>18.885234799999999</v>
      </c>
      <c r="P851">
        <v>1.1815325999999999</v>
      </c>
      <c r="Q851">
        <v>0.96759899999999999</v>
      </c>
      <c r="R851">
        <v>0.54803559999999996</v>
      </c>
      <c r="S851">
        <v>0.1169502</v>
      </c>
      <c r="T851">
        <v>0.5</v>
      </c>
      <c r="U851">
        <v>1.7174560000000001</v>
      </c>
      <c r="V851">
        <v>1.5568519999999999</v>
      </c>
      <c r="W851">
        <v>0.67375470000000004</v>
      </c>
      <c r="X851">
        <v>18.844085700000001</v>
      </c>
      <c r="Y851">
        <v>1.1445525000000001</v>
      </c>
      <c r="Z851">
        <v>0.89918980000000004</v>
      </c>
      <c r="AA851">
        <v>0.5246381</v>
      </c>
      <c r="AB851">
        <v>0.1169502</v>
      </c>
      <c r="AC851">
        <v>0.99729999999999996</v>
      </c>
      <c r="AD851">
        <v>0.98370000000000002</v>
      </c>
      <c r="AE851">
        <v>0.95299999999999996</v>
      </c>
      <c r="AF851">
        <v>0.99780000000000002</v>
      </c>
      <c r="AG851">
        <v>0.96870000000000001</v>
      </c>
      <c r="AH851">
        <v>0.92930000000000001</v>
      </c>
      <c r="AI851">
        <v>0.95730000000000004</v>
      </c>
      <c r="AJ851">
        <v>1</v>
      </c>
      <c r="AK851" t="str">
        <f>VLOOKUP(D851,Ref!$C$2:$D$56,2,FALSE)&amp;"_"&amp;E851&amp;RIGHT(B851,4)</f>
        <v>CA_Nevada1001</v>
      </c>
    </row>
    <row r="852" spans="1:37" x14ac:dyDescent="0.25">
      <c r="A852" t="s">
        <v>218</v>
      </c>
      <c r="B852">
        <v>60592022</v>
      </c>
      <c r="C852" t="s">
        <v>37</v>
      </c>
      <c r="D852" t="s">
        <v>50</v>
      </c>
      <c r="E852" t="s">
        <v>67</v>
      </c>
      <c r="F852">
        <v>33.630029999999998</v>
      </c>
      <c r="G852">
        <v>-117.67592999999999</v>
      </c>
      <c r="H852">
        <v>62041</v>
      </c>
      <c r="I852">
        <v>25.7</v>
      </c>
      <c r="J852">
        <v>24.4</v>
      </c>
      <c r="K852">
        <v>0.5</v>
      </c>
      <c r="L852">
        <v>1.1065483</v>
      </c>
      <c r="M852">
        <v>2.7295899000000001</v>
      </c>
      <c r="N852">
        <v>3.0007348</v>
      </c>
      <c r="O852">
        <v>7.0021677000000002</v>
      </c>
      <c r="P852">
        <v>2.2274522999999999</v>
      </c>
      <c r="Q852">
        <v>7.4879559999999996</v>
      </c>
      <c r="R852">
        <v>1.5633518</v>
      </c>
      <c r="S852">
        <v>0.14886530000000001</v>
      </c>
      <c r="T852">
        <v>0.5</v>
      </c>
      <c r="U852">
        <v>1.0787312</v>
      </c>
      <c r="V852">
        <v>2.4734101000000002</v>
      </c>
      <c r="W852">
        <v>2.8120873</v>
      </c>
      <c r="X852">
        <v>6.7997508</v>
      </c>
      <c r="Y852">
        <v>2.0463531000000001</v>
      </c>
      <c r="Z852">
        <v>7.0698508999999996</v>
      </c>
      <c r="AA852">
        <v>1.4720982</v>
      </c>
      <c r="AB852">
        <v>0.14886530000000001</v>
      </c>
      <c r="AC852">
        <v>0.97489999999999999</v>
      </c>
      <c r="AD852">
        <v>0.90610000000000002</v>
      </c>
      <c r="AE852">
        <v>0.93710000000000004</v>
      </c>
      <c r="AF852">
        <v>0.97109999999999996</v>
      </c>
      <c r="AG852">
        <v>0.91869999999999996</v>
      </c>
      <c r="AH852">
        <v>0.94420000000000004</v>
      </c>
      <c r="AI852">
        <v>0.94159999999999999</v>
      </c>
      <c r="AJ852">
        <v>1</v>
      </c>
      <c r="AK852" t="str">
        <f>VLOOKUP(D852,Ref!$C$2:$D$56,2,FALSE)&amp;"_"&amp;E852&amp;RIGHT(B852,4)</f>
        <v>CA_Orange2022</v>
      </c>
    </row>
    <row r="853" spans="1:37" x14ac:dyDescent="0.25">
      <c r="A853" t="s">
        <v>218</v>
      </c>
      <c r="B853">
        <v>60610006</v>
      </c>
      <c r="C853" t="s">
        <v>37</v>
      </c>
      <c r="D853" t="s">
        <v>50</v>
      </c>
      <c r="E853" t="s">
        <v>68</v>
      </c>
      <c r="F853">
        <v>38.745832999999998</v>
      </c>
      <c r="G853">
        <v>-121.265278</v>
      </c>
      <c r="H853">
        <v>114026</v>
      </c>
      <c r="I853">
        <v>25.8</v>
      </c>
      <c r="J853">
        <v>24.7</v>
      </c>
      <c r="K853">
        <v>0.5</v>
      </c>
      <c r="L853">
        <v>0.32061980000000001</v>
      </c>
      <c r="M853">
        <v>1.3227091</v>
      </c>
      <c r="N853">
        <v>1.9540390000000001</v>
      </c>
      <c r="O853">
        <v>13.938329700000001</v>
      </c>
      <c r="P853">
        <v>0.74025209999999997</v>
      </c>
      <c r="Q853">
        <v>5.7932014000000001</v>
      </c>
      <c r="R853">
        <v>1.1319218</v>
      </c>
      <c r="S853">
        <v>0.15448339999999999</v>
      </c>
      <c r="T853">
        <v>0.5</v>
      </c>
      <c r="U853">
        <v>0.31074059999999998</v>
      </c>
      <c r="V853">
        <v>1.2423584000000001</v>
      </c>
      <c r="W853">
        <v>1.7958829000000001</v>
      </c>
      <c r="X853">
        <v>13.703795400000001</v>
      </c>
      <c r="Y853">
        <v>0.63766800000000001</v>
      </c>
      <c r="Z853">
        <v>5.3787656000000004</v>
      </c>
      <c r="AA853">
        <v>1.0474895</v>
      </c>
      <c r="AB853">
        <v>0.15448339999999999</v>
      </c>
      <c r="AC853">
        <v>0.96919999999999995</v>
      </c>
      <c r="AD853">
        <v>0.93930000000000002</v>
      </c>
      <c r="AE853">
        <v>0.91910000000000003</v>
      </c>
      <c r="AF853">
        <v>0.98319999999999996</v>
      </c>
      <c r="AG853">
        <v>0.86140000000000005</v>
      </c>
      <c r="AH853">
        <v>0.92849999999999999</v>
      </c>
      <c r="AI853">
        <v>0.9254</v>
      </c>
      <c r="AJ853">
        <v>1</v>
      </c>
      <c r="AK853" t="str">
        <f>VLOOKUP(D853,Ref!$C$2:$D$56,2,FALSE)&amp;"_"&amp;E853&amp;RIGHT(B853,4)</f>
        <v>CA_Placer0006</v>
      </c>
    </row>
    <row r="854" spans="1:37" x14ac:dyDescent="0.25">
      <c r="A854" t="s">
        <v>218</v>
      </c>
      <c r="B854">
        <v>60631006</v>
      </c>
      <c r="C854" t="s">
        <v>37</v>
      </c>
      <c r="D854" t="s">
        <v>50</v>
      </c>
      <c r="E854" t="s">
        <v>69</v>
      </c>
      <c r="F854">
        <v>39.937221999999998</v>
      </c>
      <c r="G854">
        <v>-120.93777799999999</v>
      </c>
      <c r="H854">
        <v>124031</v>
      </c>
      <c r="I854">
        <v>32.200000000000003</v>
      </c>
      <c r="J854">
        <v>31.4</v>
      </c>
      <c r="K854">
        <v>0.5</v>
      </c>
      <c r="L854">
        <v>1.5751113000000001</v>
      </c>
      <c r="M854">
        <v>2.1578827</v>
      </c>
      <c r="N854">
        <v>0.54198829999999998</v>
      </c>
      <c r="O854">
        <v>25.404445599999999</v>
      </c>
      <c r="P854">
        <v>0.898393</v>
      </c>
      <c r="Q854">
        <v>0.75919999999999999</v>
      </c>
      <c r="R854">
        <v>0.32665440000000001</v>
      </c>
      <c r="S854">
        <v>9.18823E-2</v>
      </c>
      <c r="T854">
        <v>0.5</v>
      </c>
      <c r="U854">
        <v>1.0264888000000001</v>
      </c>
      <c r="V854">
        <v>2.3917904000000001</v>
      </c>
      <c r="W854">
        <v>0.54818529999999999</v>
      </c>
      <c r="X854">
        <v>24.945365899999999</v>
      </c>
      <c r="Y854">
        <v>0.68536649999999999</v>
      </c>
      <c r="Z854">
        <v>1.0196668</v>
      </c>
      <c r="AA854">
        <v>0.26198080000000001</v>
      </c>
      <c r="AB854">
        <v>0.1007271</v>
      </c>
      <c r="AC854">
        <v>0.65169999999999995</v>
      </c>
      <c r="AD854">
        <v>1.1084000000000001</v>
      </c>
      <c r="AE854">
        <v>1.0114000000000001</v>
      </c>
      <c r="AF854">
        <v>0.9819</v>
      </c>
      <c r="AG854">
        <v>0.76290000000000002</v>
      </c>
      <c r="AH854">
        <v>1.3431</v>
      </c>
      <c r="AI854">
        <v>0.80200000000000005</v>
      </c>
      <c r="AJ854">
        <v>1.0963000000000001</v>
      </c>
      <c r="AK854" t="str">
        <f>VLOOKUP(D854,Ref!$C$2:$D$56,2,FALSE)&amp;"_"&amp;E854&amp;RIGHT(B854,4)</f>
        <v>CA_Plumas1006</v>
      </c>
    </row>
    <row r="855" spans="1:37" x14ac:dyDescent="0.25">
      <c r="A855" t="s">
        <v>218</v>
      </c>
      <c r="B855">
        <v>60631009</v>
      </c>
      <c r="C855" t="s">
        <v>37</v>
      </c>
      <c r="D855" t="s">
        <v>50</v>
      </c>
      <c r="E855" t="s">
        <v>69</v>
      </c>
      <c r="F855">
        <v>39.808332999999998</v>
      </c>
      <c r="G855">
        <v>-120.471667</v>
      </c>
      <c r="H855">
        <v>122034</v>
      </c>
      <c r="I855">
        <v>34.1</v>
      </c>
      <c r="J855">
        <v>33.299999999999997</v>
      </c>
      <c r="K855">
        <v>0.5</v>
      </c>
      <c r="L855">
        <v>1.2618446000000001</v>
      </c>
      <c r="M855">
        <v>3.6422903999999998</v>
      </c>
      <c r="N855">
        <v>0.3850153</v>
      </c>
      <c r="O855">
        <v>26.933332400000001</v>
      </c>
      <c r="P855">
        <v>0.69645650000000003</v>
      </c>
      <c r="Q855">
        <v>0.42704530000000002</v>
      </c>
      <c r="R855">
        <v>0.2296415</v>
      </c>
      <c r="S855">
        <v>9.1039800000000004E-2</v>
      </c>
      <c r="T855">
        <v>0.5</v>
      </c>
      <c r="U855">
        <v>1.2576303</v>
      </c>
      <c r="V855">
        <v>3.4172346999999998</v>
      </c>
      <c r="W855">
        <v>0.36088819999999999</v>
      </c>
      <c r="X855">
        <v>26.445627200000001</v>
      </c>
      <c r="Y855">
        <v>0.66181520000000005</v>
      </c>
      <c r="Z855">
        <v>0.38864650000000001</v>
      </c>
      <c r="AA855">
        <v>0.2168138</v>
      </c>
      <c r="AB855">
        <v>9.1039800000000004E-2</v>
      </c>
      <c r="AC855">
        <v>0.99670000000000003</v>
      </c>
      <c r="AD855">
        <v>0.93820000000000003</v>
      </c>
      <c r="AE855">
        <v>0.93730000000000002</v>
      </c>
      <c r="AF855">
        <v>0.9819</v>
      </c>
      <c r="AG855">
        <v>0.95030000000000003</v>
      </c>
      <c r="AH855">
        <v>0.91010000000000002</v>
      </c>
      <c r="AI855">
        <v>0.94410000000000005</v>
      </c>
      <c r="AJ855">
        <v>1</v>
      </c>
      <c r="AK855" t="str">
        <f>VLOOKUP(D855,Ref!$C$2:$D$56,2,FALSE)&amp;"_"&amp;E855&amp;RIGHT(B855,4)</f>
        <v>CA_Plumas1009</v>
      </c>
    </row>
    <row r="856" spans="1:37" x14ac:dyDescent="0.25">
      <c r="A856" t="s">
        <v>218</v>
      </c>
      <c r="B856">
        <v>60651003</v>
      </c>
      <c r="C856" t="s">
        <v>37</v>
      </c>
      <c r="D856" t="s">
        <v>50</v>
      </c>
      <c r="E856" t="s">
        <v>70</v>
      </c>
      <c r="F856">
        <v>33.94603</v>
      </c>
      <c r="G856">
        <v>-117.40063000000001</v>
      </c>
      <c r="H856">
        <v>64043</v>
      </c>
      <c r="I856">
        <v>41.7</v>
      </c>
      <c r="J856">
        <v>39.200000000000003</v>
      </c>
      <c r="K856">
        <v>0.5</v>
      </c>
      <c r="L856">
        <v>1.1790233999999999</v>
      </c>
      <c r="M856">
        <v>2.2355328000000001</v>
      </c>
      <c r="N856">
        <v>5.7800975000000001</v>
      </c>
      <c r="O856">
        <v>9.8295183000000002</v>
      </c>
      <c r="P856">
        <v>3.7254596000000002</v>
      </c>
      <c r="Q856">
        <v>15.1144123</v>
      </c>
      <c r="R856">
        <v>3.0711149999999998</v>
      </c>
      <c r="S856">
        <v>0.32039420000000002</v>
      </c>
      <c r="T856">
        <v>0.5</v>
      </c>
      <c r="U856">
        <v>1.1351618000000001</v>
      </c>
      <c r="V856">
        <v>1.9276696</v>
      </c>
      <c r="W856">
        <v>5.3904858000000004</v>
      </c>
      <c r="X856">
        <v>9.5266418000000002</v>
      </c>
      <c r="Y856">
        <v>3.3856223000000001</v>
      </c>
      <c r="Z856">
        <v>14.210326200000001</v>
      </c>
      <c r="AA856">
        <v>2.8797226</v>
      </c>
      <c r="AB856">
        <v>0.32039420000000002</v>
      </c>
      <c r="AC856">
        <v>0.96279999999999999</v>
      </c>
      <c r="AD856">
        <v>0.86229999999999996</v>
      </c>
      <c r="AE856">
        <v>0.93259999999999998</v>
      </c>
      <c r="AF856">
        <v>0.96919999999999995</v>
      </c>
      <c r="AG856">
        <v>0.90880000000000005</v>
      </c>
      <c r="AH856">
        <v>0.94020000000000004</v>
      </c>
      <c r="AI856">
        <v>0.93769999999999998</v>
      </c>
      <c r="AJ856">
        <v>1</v>
      </c>
      <c r="AK856" t="str">
        <f>VLOOKUP(D856,Ref!$C$2:$D$56,2,FALSE)&amp;"_"&amp;E856&amp;RIGHT(B856,4)</f>
        <v>CA_Riverside1003</v>
      </c>
    </row>
    <row r="857" spans="1:37" x14ac:dyDescent="0.25">
      <c r="A857" t="s">
        <v>218</v>
      </c>
      <c r="B857">
        <v>60652002</v>
      </c>
      <c r="C857" t="s">
        <v>37</v>
      </c>
      <c r="D857" t="s">
        <v>50</v>
      </c>
      <c r="E857" t="s">
        <v>70</v>
      </c>
      <c r="F857">
        <v>33.708530000000003</v>
      </c>
      <c r="G857">
        <v>-116.21536999999999</v>
      </c>
      <c r="H857">
        <v>60052</v>
      </c>
      <c r="I857">
        <v>19.3</v>
      </c>
      <c r="J857">
        <v>18.5</v>
      </c>
      <c r="K857">
        <v>0.5</v>
      </c>
      <c r="L857">
        <v>1.3689604</v>
      </c>
      <c r="M857">
        <v>0.97539679999999995</v>
      </c>
      <c r="N857">
        <v>0.98095100000000002</v>
      </c>
      <c r="O857">
        <v>11.710906</v>
      </c>
      <c r="P857">
        <v>1.5480033</v>
      </c>
      <c r="Q857">
        <v>1.4333696</v>
      </c>
      <c r="R857">
        <v>0.51966230000000002</v>
      </c>
      <c r="S857">
        <v>0.32941680000000001</v>
      </c>
      <c r="T857">
        <v>0.5</v>
      </c>
      <c r="U857">
        <v>1.3451084</v>
      </c>
      <c r="V857">
        <v>0.90258459999999996</v>
      </c>
      <c r="W857">
        <v>0.88863250000000005</v>
      </c>
      <c r="X857">
        <v>11.389795299999999</v>
      </c>
      <c r="Y857">
        <v>1.3410164</v>
      </c>
      <c r="Z857">
        <v>1.3642015000000001</v>
      </c>
      <c r="AA857">
        <v>0.46430080000000001</v>
      </c>
      <c r="AB857">
        <v>0.33070139999999998</v>
      </c>
      <c r="AC857">
        <v>0.98260000000000003</v>
      </c>
      <c r="AD857">
        <v>0.9254</v>
      </c>
      <c r="AE857">
        <v>0.90590000000000004</v>
      </c>
      <c r="AF857">
        <v>0.97260000000000002</v>
      </c>
      <c r="AG857">
        <v>0.86629999999999996</v>
      </c>
      <c r="AH857">
        <v>0.95169999999999999</v>
      </c>
      <c r="AI857">
        <v>0.89349999999999996</v>
      </c>
      <c r="AJ857">
        <v>1.0039</v>
      </c>
      <c r="AK857" t="str">
        <f>VLOOKUP(D857,Ref!$C$2:$D$56,2,FALSE)&amp;"_"&amp;E857&amp;RIGHT(B857,4)</f>
        <v>CA_Riverside2002</v>
      </c>
    </row>
    <row r="858" spans="1:37" x14ac:dyDescent="0.25">
      <c r="A858" t="s">
        <v>218</v>
      </c>
      <c r="B858">
        <v>60655001</v>
      </c>
      <c r="C858" t="s">
        <v>37</v>
      </c>
      <c r="D858" t="s">
        <v>50</v>
      </c>
      <c r="E858" t="s">
        <v>70</v>
      </c>
      <c r="F858">
        <v>33.85275</v>
      </c>
      <c r="G858">
        <v>-116.54101</v>
      </c>
      <c r="H858">
        <v>62049</v>
      </c>
      <c r="I858">
        <v>16.600000000000001</v>
      </c>
      <c r="J858">
        <v>15.7</v>
      </c>
      <c r="K858">
        <v>0.5</v>
      </c>
      <c r="L858">
        <v>2.1967091999999999</v>
      </c>
      <c r="M858">
        <v>0.56505530000000004</v>
      </c>
      <c r="N858">
        <v>0.70287710000000003</v>
      </c>
      <c r="O858">
        <v>10.0121422</v>
      </c>
      <c r="P858">
        <v>1.8519825999999999</v>
      </c>
      <c r="Q858">
        <v>0.1344156</v>
      </c>
      <c r="R858">
        <v>0.66680280000000003</v>
      </c>
      <c r="S858">
        <v>2.5571400000000001E-2</v>
      </c>
      <c r="T858">
        <v>0.5</v>
      </c>
      <c r="U858">
        <v>2.1582314999999999</v>
      </c>
      <c r="V858">
        <v>0.51573029999999997</v>
      </c>
      <c r="W858">
        <v>0.57362849999999999</v>
      </c>
      <c r="X858">
        <v>9.7989855000000006</v>
      </c>
      <c r="Y858">
        <v>1.4959178</v>
      </c>
      <c r="Z858">
        <v>0.12651190000000001</v>
      </c>
      <c r="AA858">
        <v>0.53608670000000003</v>
      </c>
      <c r="AB858">
        <v>2.5571400000000001E-2</v>
      </c>
      <c r="AC858">
        <v>0.98250000000000004</v>
      </c>
      <c r="AD858">
        <v>0.91269999999999996</v>
      </c>
      <c r="AE858">
        <v>0.81610000000000005</v>
      </c>
      <c r="AF858">
        <v>0.97870000000000001</v>
      </c>
      <c r="AG858">
        <v>0.80769999999999997</v>
      </c>
      <c r="AH858">
        <v>0.94120000000000004</v>
      </c>
      <c r="AI858">
        <v>0.80400000000000005</v>
      </c>
      <c r="AJ858">
        <v>1</v>
      </c>
      <c r="AK858" t="str">
        <f>VLOOKUP(D858,Ref!$C$2:$D$56,2,FALSE)&amp;"_"&amp;E858&amp;RIGHT(B858,4)</f>
        <v>CA_Riverside5001</v>
      </c>
    </row>
    <row r="859" spans="1:37" x14ac:dyDescent="0.25">
      <c r="A859" t="s">
        <v>218</v>
      </c>
      <c r="B859">
        <v>60658001</v>
      </c>
      <c r="C859" t="s">
        <v>37</v>
      </c>
      <c r="D859" t="s">
        <v>50</v>
      </c>
      <c r="E859" t="s">
        <v>70</v>
      </c>
      <c r="F859">
        <v>33.999580000000002</v>
      </c>
      <c r="G859">
        <v>-117.41601</v>
      </c>
      <c r="H859">
        <v>65043</v>
      </c>
      <c r="I859">
        <v>44</v>
      </c>
      <c r="J859">
        <v>41.3</v>
      </c>
      <c r="K859">
        <v>0.5</v>
      </c>
      <c r="L859">
        <v>1.3983667</v>
      </c>
      <c r="M859">
        <v>2.1156952000000002</v>
      </c>
      <c r="N859">
        <v>5.5084280999999997</v>
      </c>
      <c r="O859">
        <v>13.795994800000001</v>
      </c>
      <c r="P859">
        <v>4.8575168</v>
      </c>
      <c r="Q859">
        <v>12.7791262</v>
      </c>
      <c r="R859">
        <v>2.8478564999999998</v>
      </c>
      <c r="S859">
        <v>0.2525715</v>
      </c>
      <c r="T859">
        <v>0.5</v>
      </c>
      <c r="U859">
        <v>1.5316049</v>
      </c>
      <c r="V859">
        <v>1.7561922999999999</v>
      </c>
      <c r="W859">
        <v>4.8807812000000004</v>
      </c>
      <c r="X859">
        <v>14.595559099999999</v>
      </c>
      <c r="Y859">
        <v>5.2743691999999998</v>
      </c>
      <c r="Z859">
        <v>10.1199636</v>
      </c>
      <c r="AA859">
        <v>2.4475946</v>
      </c>
      <c r="AB859">
        <v>0.19746320000000001</v>
      </c>
      <c r="AC859">
        <v>1.0952999999999999</v>
      </c>
      <c r="AD859">
        <v>0.83009999999999995</v>
      </c>
      <c r="AE859">
        <v>0.8861</v>
      </c>
      <c r="AF859">
        <v>1.0580000000000001</v>
      </c>
      <c r="AG859">
        <v>1.0858000000000001</v>
      </c>
      <c r="AH859">
        <v>0.79190000000000005</v>
      </c>
      <c r="AI859">
        <v>0.85950000000000004</v>
      </c>
      <c r="AJ859">
        <v>0.78180000000000005</v>
      </c>
      <c r="AK859" t="str">
        <f>VLOOKUP(D859,Ref!$C$2:$D$56,2,FALSE)&amp;"_"&amp;E859&amp;RIGHT(B859,4)</f>
        <v>CA_Riverside8001</v>
      </c>
    </row>
    <row r="860" spans="1:37" x14ac:dyDescent="0.25">
      <c r="A860" t="s">
        <v>218</v>
      </c>
      <c r="B860">
        <v>60658005</v>
      </c>
      <c r="C860" t="s">
        <v>37</v>
      </c>
      <c r="D860" t="s">
        <v>50</v>
      </c>
      <c r="E860" t="s">
        <v>70</v>
      </c>
      <c r="F860">
        <v>33.995638</v>
      </c>
      <c r="G860">
        <v>-117.49330399999999</v>
      </c>
      <c r="H860">
        <v>65043</v>
      </c>
      <c r="I860">
        <v>47.8</v>
      </c>
      <c r="J860">
        <v>45.1</v>
      </c>
      <c r="K860">
        <v>0.5</v>
      </c>
      <c r="L860">
        <v>1.477811</v>
      </c>
      <c r="M860">
        <v>2.2865112000000001</v>
      </c>
      <c r="N860">
        <v>4.9452844000000002</v>
      </c>
      <c r="O860">
        <v>20.2727985</v>
      </c>
      <c r="P860">
        <v>4.8738956</v>
      </c>
      <c r="Q860">
        <v>10.7952938</v>
      </c>
      <c r="R860">
        <v>2.5223572000000001</v>
      </c>
      <c r="S860">
        <v>0.17049139999999999</v>
      </c>
      <c r="T860">
        <v>0.5</v>
      </c>
      <c r="U860">
        <v>1.4246957</v>
      </c>
      <c r="V860">
        <v>1.9982578</v>
      </c>
      <c r="W860">
        <v>4.5806971000000001</v>
      </c>
      <c r="X860">
        <v>19.5793076</v>
      </c>
      <c r="Y860">
        <v>4.3984446999999998</v>
      </c>
      <c r="Z860">
        <v>10.1473608</v>
      </c>
      <c r="AA860">
        <v>2.3357579999999998</v>
      </c>
      <c r="AB860">
        <v>0.17049139999999999</v>
      </c>
      <c r="AC860">
        <v>0.96409999999999996</v>
      </c>
      <c r="AD860">
        <v>0.87390000000000001</v>
      </c>
      <c r="AE860">
        <v>0.92630000000000001</v>
      </c>
      <c r="AF860">
        <v>0.96579999999999999</v>
      </c>
      <c r="AG860">
        <v>0.90239999999999998</v>
      </c>
      <c r="AH860">
        <v>0.94</v>
      </c>
      <c r="AI860">
        <v>0.92600000000000005</v>
      </c>
      <c r="AJ860">
        <v>1</v>
      </c>
      <c r="AK860" t="str">
        <f>VLOOKUP(D860,Ref!$C$2:$D$56,2,FALSE)&amp;"_"&amp;E860&amp;RIGHT(B860,4)</f>
        <v>CA_Riverside8005</v>
      </c>
    </row>
    <row r="861" spans="1:37" x14ac:dyDescent="0.25">
      <c r="A861" t="s">
        <v>218</v>
      </c>
      <c r="B861">
        <v>60670006</v>
      </c>
      <c r="C861" t="s">
        <v>37</v>
      </c>
      <c r="D861" t="s">
        <v>50</v>
      </c>
      <c r="E861" t="s">
        <v>71</v>
      </c>
      <c r="F861">
        <v>38.613779000000001</v>
      </c>
      <c r="G861">
        <v>-121.368014</v>
      </c>
      <c r="H861">
        <v>113025</v>
      </c>
      <c r="I861">
        <v>49.6</v>
      </c>
      <c r="J861">
        <v>47.3</v>
      </c>
      <c r="K861">
        <v>0.5</v>
      </c>
      <c r="L861">
        <v>1.2119324</v>
      </c>
      <c r="M861">
        <v>2.1847197999999999</v>
      </c>
      <c r="N861">
        <v>2.8493395000000001</v>
      </c>
      <c r="O861">
        <v>31.160730399999998</v>
      </c>
      <c r="P861">
        <v>2.6824219</v>
      </c>
      <c r="Q861">
        <v>6.6346797999999998</v>
      </c>
      <c r="R861">
        <v>1.9449787999999999</v>
      </c>
      <c r="S861">
        <v>0.50897809999999999</v>
      </c>
      <c r="T861">
        <v>0.5</v>
      </c>
      <c r="U861">
        <v>0.52054180000000005</v>
      </c>
      <c r="V861">
        <v>2.6551632999999999</v>
      </c>
      <c r="W861">
        <v>3.1225847999999998</v>
      </c>
      <c r="X861">
        <v>27.8601837</v>
      </c>
      <c r="Y861">
        <v>1.0471241</v>
      </c>
      <c r="Z861">
        <v>9.4354191000000007</v>
      </c>
      <c r="AA861">
        <v>1.8329675000000001</v>
      </c>
      <c r="AB861">
        <v>0.33361299999999999</v>
      </c>
      <c r="AC861">
        <v>0.42949999999999999</v>
      </c>
      <c r="AD861">
        <v>1.2153</v>
      </c>
      <c r="AE861">
        <v>1.0959000000000001</v>
      </c>
      <c r="AF861">
        <v>0.89410000000000001</v>
      </c>
      <c r="AG861">
        <v>0.39040000000000002</v>
      </c>
      <c r="AH861">
        <v>1.4220999999999999</v>
      </c>
      <c r="AI861">
        <v>0.94240000000000002</v>
      </c>
      <c r="AJ861">
        <v>0.65549999999999997</v>
      </c>
      <c r="AK861" t="str">
        <f>VLOOKUP(D861,Ref!$C$2:$D$56,2,FALSE)&amp;"_"&amp;E861&amp;RIGHT(B861,4)</f>
        <v>CA_Sacramento0006</v>
      </c>
    </row>
    <row r="862" spans="1:37" x14ac:dyDescent="0.25">
      <c r="A862" t="s">
        <v>218</v>
      </c>
      <c r="B862">
        <v>60670010</v>
      </c>
      <c r="C862" t="s">
        <v>37</v>
      </c>
      <c r="D862" t="s">
        <v>50</v>
      </c>
      <c r="E862" t="s">
        <v>71</v>
      </c>
      <c r="F862">
        <v>38.558332999999998</v>
      </c>
      <c r="G862">
        <v>-121.491944</v>
      </c>
      <c r="H862">
        <v>113024</v>
      </c>
      <c r="I862">
        <v>38.4</v>
      </c>
      <c r="J862">
        <v>36.700000000000003</v>
      </c>
      <c r="K862">
        <v>0.5</v>
      </c>
      <c r="L862">
        <v>1.0600039999999999</v>
      </c>
      <c r="M862">
        <v>0.9618179</v>
      </c>
      <c r="N862">
        <v>2.7547592999999999</v>
      </c>
      <c r="O862">
        <v>20.685901600000001</v>
      </c>
      <c r="P862">
        <v>2.6572122999999999</v>
      </c>
      <c r="Q862">
        <v>6.7334328000000001</v>
      </c>
      <c r="R862">
        <v>1.7333533000000001</v>
      </c>
      <c r="S862">
        <v>1.3468529</v>
      </c>
      <c r="T862">
        <v>0.5</v>
      </c>
      <c r="U862">
        <v>1.0328511</v>
      </c>
      <c r="V862">
        <v>0.88709649999999995</v>
      </c>
      <c r="W862">
        <v>2.5043587999999999</v>
      </c>
      <c r="X862">
        <v>20.3187389</v>
      </c>
      <c r="Y862">
        <v>2.3579167999999999</v>
      </c>
      <c r="Z862">
        <v>6.2120914000000003</v>
      </c>
      <c r="AA862">
        <v>1.5959403999999999</v>
      </c>
      <c r="AB862">
        <v>1.3468529</v>
      </c>
      <c r="AC862">
        <v>0.97440000000000004</v>
      </c>
      <c r="AD862">
        <v>0.92230000000000001</v>
      </c>
      <c r="AE862">
        <v>0.90910000000000002</v>
      </c>
      <c r="AF862">
        <v>0.98229999999999995</v>
      </c>
      <c r="AG862">
        <v>0.88739999999999997</v>
      </c>
      <c r="AH862">
        <v>0.92259999999999998</v>
      </c>
      <c r="AI862">
        <v>0.92069999999999996</v>
      </c>
      <c r="AJ862">
        <v>1</v>
      </c>
      <c r="AK862" t="str">
        <f>VLOOKUP(D862,Ref!$C$2:$D$56,2,FALSE)&amp;"_"&amp;E862&amp;RIGHT(B862,4)</f>
        <v>CA_Sacramento0010</v>
      </c>
    </row>
    <row r="863" spans="1:37" x14ac:dyDescent="0.25">
      <c r="A863" t="s">
        <v>218</v>
      </c>
      <c r="B863">
        <v>60674001</v>
      </c>
      <c r="C863" t="s">
        <v>37</v>
      </c>
      <c r="D863" t="s">
        <v>50</v>
      </c>
      <c r="E863" t="s">
        <v>71</v>
      </c>
      <c r="F863">
        <v>38.555833</v>
      </c>
      <c r="G863">
        <v>-121.457222</v>
      </c>
      <c r="H863">
        <v>113024</v>
      </c>
      <c r="I863">
        <v>41.4</v>
      </c>
      <c r="J863">
        <v>39.299999999999997</v>
      </c>
      <c r="K863">
        <v>0.5</v>
      </c>
      <c r="L863">
        <v>0.6262276</v>
      </c>
      <c r="M863">
        <v>1.6122570000000001</v>
      </c>
      <c r="N863">
        <v>3.7690248</v>
      </c>
      <c r="O863">
        <v>19.823720900000001</v>
      </c>
      <c r="P863">
        <v>1.1301645</v>
      </c>
      <c r="Q863">
        <v>11.536974000000001</v>
      </c>
      <c r="R863">
        <v>2.2275729000000002</v>
      </c>
      <c r="S863">
        <v>0.22961239999999999</v>
      </c>
      <c r="T863">
        <v>0.5</v>
      </c>
      <c r="U863">
        <v>1.0944830999999999</v>
      </c>
      <c r="V863">
        <v>1.1487535</v>
      </c>
      <c r="W863">
        <v>2.5937638000000001</v>
      </c>
      <c r="X863">
        <v>22.0743942</v>
      </c>
      <c r="Y863">
        <v>2.3291137000000002</v>
      </c>
      <c r="Z863">
        <v>6.5657344000000002</v>
      </c>
      <c r="AA863">
        <v>1.6641455999999999</v>
      </c>
      <c r="AB863">
        <v>1.3370785000000001</v>
      </c>
      <c r="AC863">
        <v>1.7477</v>
      </c>
      <c r="AD863">
        <v>0.71250000000000002</v>
      </c>
      <c r="AE863">
        <v>0.68820000000000003</v>
      </c>
      <c r="AF863">
        <v>1.1134999999999999</v>
      </c>
      <c r="AG863">
        <v>2.0609000000000002</v>
      </c>
      <c r="AH863">
        <v>0.56910000000000005</v>
      </c>
      <c r="AI863">
        <v>0.74709999999999999</v>
      </c>
      <c r="AJ863">
        <v>5.8231999999999999</v>
      </c>
      <c r="AK863" t="str">
        <f>VLOOKUP(D863,Ref!$C$2:$D$56,2,FALSE)&amp;"_"&amp;E863&amp;RIGHT(B863,4)</f>
        <v>CA_Sacramento4001</v>
      </c>
    </row>
    <row r="864" spans="1:37" x14ac:dyDescent="0.25">
      <c r="A864" t="s">
        <v>218</v>
      </c>
      <c r="B864">
        <v>60690002</v>
      </c>
      <c r="C864" t="s">
        <v>37</v>
      </c>
      <c r="D864" t="s">
        <v>50</v>
      </c>
      <c r="E864" t="s">
        <v>72</v>
      </c>
      <c r="F864">
        <v>36.844166999999999</v>
      </c>
      <c r="G864">
        <v>-121.36111099999999</v>
      </c>
      <c r="H864">
        <v>97021</v>
      </c>
      <c r="I864">
        <v>16</v>
      </c>
      <c r="J864">
        <v>15.2</v>
      </c>
      <c r="K864">
        <v>0.5</v>
      </c>
      <c r="L864">
        <v>0.79758479999999998</v>
      </c>
      <c r="M864">
        <v>1.1471534000000001</v>
      </c>
      <c r="N864">
        <v>1.6028178</v>
      </c>
      <c r="O864">
        <v>5.6455855000000001</v>
      </c>
      <c r="P864">
        <v>1.6438155000000001</v>
      </c>
      <c r="Q864">
        <v>3.5628468999999998</v>
      </c>
      <c r="R864">
        <v>0.93265600000000004</v>
      </c>
      <c r="S864">
        <v>0.20087379999999999</v>
      </c>
      <c r="T864">
        <v>0.5</v>
      </c>
      <c r="U864">
        <v>0.98713989999999996</v>
      </c>
      <c r="V864">
        <v>0.91875189999999995</v>
      </c>
      <c r="W864">
        <v>1.2831558999999999</v>
      </c>
      <c r="X864">
        <v>6.1992010999999998</v>
      </c>
      <c r="Y864">
        <v>2.0986543000000002</v>
      </c>
      <c r="Z864">
        <v>1.9207988</v>
      </c>
      <c r="AA864">
        <v>0.96089119999999995</v>
      </c>
      <c r="AB864">
        <v>0.38081680000000001</v>
      </c>
      <c r="AC864">
        <v>1.2377</v>
      </c>
      <c r="AD864">
        <v>0.80089999999999995</v>
      </c>
      <c r="AE864">
        <v>0.80059999999999998</v>
      </c>
      <c r="AF864">
        <v>1.0981000000000001</v>
      </c>
      <c r="AG864">
        <v>1.2766999999999999</v>
      </c>
      <c r="AH864">
        <v>0.53910000000000002</v>
      </c>
      <c r="AI864">
        <v>1.0303</v>
      </c>
      <c r="AJ864">
        <v>1.8957999999999999</v>
      </c>
      <c r="AK864" t="str">
        <f>VLOOKUP(D864,Ref!$C$2:$D$56,2,FALSE)&amp;"_"&amp;E864&amp;RIGHT(B864,4)</f>
        <v>CA_San Benito0002</v>
      </c>
    </row>
    <row r="865" spans="1:37" x14ac:dyDescent="0.25">
      <c r="A865" t="s">
        <v>218</v>
      </c>
      <c r="B865">
        <v>60710025</v>
      </c>
      <c r="C865" t="s">
        <v>37</v>
      </c>
      <c r="D865" t="s">
        <v>50</v>
      </c>
      <c r="E865" t="s">
        <v>73</v>
      </c>
      <c r="F865">
        <v>34.037222</v>
      </c>
      <c r="G865">
        <v>-117.69</v>
      </c>
      <c r="H865">
        <v>65041</v>
      </c>
      <c r="I865">
        <v>41.9</v>
      </c>
      <c r="J865">
        <v>39.700000000000003</v>
      </c>
      <c r="K865">
        <v>0.5</v>
      </c>
      <c r="L865">
        <v>1.2776741</v>
      </c>
      <c r="M865">
        <v>3.0646651</v>
      </c>
      <c r="N865">
        <v>4.2367587000000002</v>
      </c>
      <c r="O865">
        <v>16.549518599999999</v>
      </c>
      <c r="P865">
        <v>2.6409286999999999</v>
      </c>
      <c r="Q865">
        <v>11.1975327</v>
      </c>
      <c r="R865">
        <v>2.2612507000000002</v>
      </c>
      <c r="S865">
        <v>0.19389419999999999</v>
      </c>
      <c r="T865">
        <v>0.5</v>
      </c>
      <c r="U865">
        <v>1.2297994000000001</v>
      </c>
      <c r="V865">
        <v>2.8222127000000001</v>
      </c>
      <c r="W865">
        <v>3.9193832999999998</v>
      </c>
      <c r="X865">
        <v>16.196536999999999</v>
      </c>
      <c r="Y865">
        <v>2.3537059</v>
      </c>
      <c r="Z865">
        <v>10.474202200000001</v>
      </c>
      <c r="AA865">
        <v>2.1076801000000001</v>
      </c>
      <c r="AB865">
        <v>0.19389419999999999</v>
      </c>
      <c r="AC865">
        <v>0.96250000000000002</v>
      </c>
      <c r="AD865">
        <v>0.92090000000000005</v>
      </c>
      <c r="AE865">
        <v>0.92510000000000003</v>
      </c>
      <c r="AF865">
        <v>0.97870000000000001</v>
      </c>
      <c r="AG865">
        <v>0.89119999999999999</v>
      </c>
      <c r="AH865">
        <v>0.93540000000000001</v>
      </c>
      <c r="AI865">
        <v>0.93210000000000004</v>
      </c>
      <c r="AJ865">
        <v>1</v>
      </c>
      <c r="AK865" t="str">
        <f>VLOOKUP(D865,Ref!$C$2:$D$56,2,FALSE)&amp;"_"&amp;E865&amp;RIGHT(B865,4)</f>
        <v>CA_San Bernardino0025</v>
      </c>
    </row>
    <row r="866" spans="1:37" x14ac:dyDescent="0.25">
      <c r="A866" t="s">
        <v>218</v>
      </c>
      <c r="B866">
        <v>60710306</v>
      </c>
      <c r="C866" t="s">
        <v>37</v>
      </c>
      <c r="D866" t="s">
        <v>50</v>
      </c>
      <c r="E866" t="s">
        <v>73</v>
      </c>
      <c r="F866">
        <v>34.51</v>
      </c>
      <c r="G866">
        <v>-117.330556</v>
      </c>
      <c r="H866">
        <v>69045</v>
      </c>
      <c r="I866">
        <v>17.100000000000001</v>
      </c>
      <c r="J866">
        <v>15.3</v>
      </c>
      <c r="K866">
        <v>0.5</v>
      </c>
      <c r="L866">
        <v>1.3056477</v>
      </c>
      <c r="M866">
        <v>1.3104180000000001</v>
      </c>
      <c r="N866">
        <v>1.6486242</v>
      </c>
      <c r="O866">
        <v>5.9963074000000001</v>
      </c>
      <c r="P866">
        <v>2.1741353999999999</v>
      </c>
      <c r="Q866">
        <v>2.9917346999999999</v>
      </c>
      <c r="R866">
        <v>1.1062185</v>
      </c>
      <c r="S866">
        <v>7.8024999999999997E-2</v>
      </c>
      <c r="T866">
        <v>0.5</v>
      </c>
      <c r="U866">
        <v>1.414458</v>
      </c>
      <c r="V866">
        <v>1.1970634</v>
      </c>
      <c r="W866">
        <v>1.039539</v>
      </c>
      <c r="X866">
        <v>7.1464930000000004</v>
      </c>
      <c r="Y866">
        <v>2.0868454000000001</v>
      </c>
      <c r="Z866">
        <v>1.0410211</v>
      </c>
      <c r="AA866">
        <v>0.88693610000000001</v>
      </c>
      <c r="AB866">
        <v>4.4007400000000002E-2</v>
      </c>
      <c r="AC866">
        <v>1.0832999999999999</v>
      </c>
      <c r="AD866">
        <v>0.91349999999999998</v>
      </c>
      <c r="AE866">
        <v>0.63049999999999995</v>
      </c>
      <c r="AF866">
        <v>1.1918</v>
      </c>
      <c r="AG866">
        <v>0.95989999999999998</v>
      </c>
      <c r="AH866">
        <v>0.34799999999999998</v>
      </c>
      <c r="AI866">
        <v>0.80179999999999996</v>
      </c>
      <c r="AJ866">
        <v>0.56399999999999995</v>
      </c>
      <c r="AK866" t="str">
        <f>VLOOKUP(D866,Ref!$C$2:$D$56,2,FALSE)&amp;"_"&amp;E866&amp;RIGHT(B866,4)</f>
        <v>CA_San Bernardino0306</v>
      </c>
    </row>
    <row r="867" spans="1:37" x14ac:dyDescent="0.25">
      <c r="A867" t="s">
        <v>218</v>
      </c>
      <c r="B867">
        <v>60712002</v>
      </c>
      <c r="C867" t="s">
        <v>37</v>
      </c>
      <c r="D867" t="s">
        <v>50</v>
      </c>
      <c r="E867" t="s">
        <v>73</v>
      </c>
      <c r="F867">
        <v>34.100020000000001</v>
      </c>
      <c r="G867">
        <v>-117.49200999999999</v>
      </c>
      <c r="H867">
        <v>66043</v>
      </c>
      <c r="I867">
        <v>45.6</v>
      </c>
      <c r="J867">
        <v>42.8</v>
      </c>
      <c r="K867">
        <v>0.5</v>
      </c>
      <c r="L867">
        <v>1.4535114</v>
      </c>
      <c r="M867">
        <v>2.7801566000000002</v>
      </c>
      <c r="N867">
        <v>4.9088912000000002</v>
      </c>
      <c r="O867">
        <v>17.236763</v>
      </c>
      <c r="P867">
        <v>4.1467422999999997</v>
      </c>
      <c r="Q867">
        <v>11.5650406</v>
      </c>
      <c r="R867">
        <v>2.7889526</v>
      </c>
      <c r="S867">
        <v>0.2643857</v>
      </c>
      <c r="T867">
        <v>0.5</v>
      </c>
      <c r="U867">
        <v>1.3822862</v>
      </c>
      <c r="V867">
        <v>2.4147544000000001</v>
      </c>
      <c r="W867">
        <v>4.5201229999999999</v>
      </c>
      <c r="X867">
        <v>16.726062800000001</v>
      </c>
      <c r="Y867">
        <v>3.6780941</v>
      </c>
      <c r="Z867">
        <v>10.8304749</v>
      </c>
      <c r="AA867">
        <v>2.5773413000000001</v>
      </c>
      <c r="AB867">
        <v>0.2643857</v>
      </c>
      <c r="AC867">
        <v>0.95099999999999996</v>
      </c>
      <c r="AD867">
        <v>0.86860000000000004</v>
      </c>
      <c r="AE867">
        <v>0.92079999999999995</v>
      </c>
      <c r="AF867">
        <v>0.97040000000000004</v>
      </c>
      <c r="AG867">
        <v>0.88700000000000001</v>
      </c>
      <c r="AH867">
        <v>0.9365</v>
      </c>
      <c r="AI867">
        <v>0.92410000000000003</v>
      </c>
      <c r="AJ867">
        <v>1</v>
      </c>
      <c r="AK867" t="str">
        <f>VLOOKUP(D867,Ref!$C$2:$D$56,2,FALSE)&amp;"_"&amp;E867&amp;RIGHT(B867,4)</f>
        <v>CA_San Bernardino2002</v>
      </c>
    </row>
    <row r="868" spans="1:37" x14ac:dyDescent="0.25">
      <c r="A868" t="s">
        <v>218</v>
      </c>
      <c r="B868">
        <v>60718001</v>
      </c>
      <c r="C868" t="s">
        <v>37</v>
      </c>
      <c r="D868" t="s">
        <v>50</v>
      </c>
      <c r="E868" t="s">
        <v>73</v>
      </c>
      <c r="F868">
        <v>34.264443999999997</v>
      </c>
      <c r="G868">
        <v>-116.86444400000001</v>
      </c>
      <c r="H868">
        <v>66048</v>
      </c>
      <c r="I868">
        <v>33.9</v>
      </c>
      <c r="J868">
        <v>31</v>
      </c>
      <c r="K868">
        <v>0.5</v>
      </c>
      <c r="L868">
        <v>1.6331663000000001</v>
      </c>
      <c r="M868">
        <v>0.94260790000000005</v>
      </c>
      <c r="N868">
        <v>0.91582390000000002</v>
      </c>
      <c r="O868">
        <v>26.7733326</v>
      </c>
      <c r="P868">
        <v>1.669708</v>
      </c>
      <c r="Q868">
        <v>1.0042774999999999</v>
      </c>
      <c r="R868">
        <v>0.51028499999999999</v>
      </c>
      <c r="S868">
        <v>1.7466499999999999E-2</v>
      </c>
      <c r="T868">
        <v>0.5</v>
      </c>
      <c r="U868">
        <v>1.5113597999999999</v>
      </c>
      <c r="V868">
        <v>0.78663620000000001</v>
      </c>
      <c r="W868">
        <v>0.76786620000000005</v>
      </c>
      <c r="X868">
        <v>24.751230199999998</v>
      </c>
      <c r="Y868">
        <v>1.3357489</v>
      </c>
      <c r="Z868">
        <v>0.92532650000000005</v>
      </c>
      <c r="AA868">
        <v>0.41313450000000002</v>
      </c>
      <c r="AB868">
        <v>1.7466499999999999E-2</v>
      </c>
      <c r="AC868">
        <v>0.9254</v>
      </c>
      <c r="AD868">
        <v>0.83450000000000002</v>
      </c>
      <c r="AE868">
        <v>0.83840000000000003</v>
      </c>
      <c r="AF868">
        <v>0.92449999999999999</v>
      </c>
      <c r="AG868">
        <v>0.8</v>
      </c>
      <c r="AH868">
        <v>0.9214</v>
      </c>
      <c r="AI868">
        <v>0.80959999999999999</v>
      </c>
      <c r="AJ868">
        <v>1</v>
      </c>
      <c r="AK868" t="str">
        <f>VLOOKUP(D868,Ref!$C$2:$D$56,2,FALSE)&amp;"_"&amp;E868&amp;RIGHT(B868,4)</f>
        <v>CA_San Bernardino8001</v>
      </c>
    </row>
    <row r="869" spans="1:37" x14ac:dyDescent="0.25">
      <c r="A869" t="s">
        <v>218</v>
      </c>
      <c r="B869">
        <v>60719004</v>
      </c>
      <c r="C869" t="s">
        <v>37</v>
      </c>
      <c r="D869" t="s">
        <v>50</v>
      </c>
      <c r="E869" t="s">
        <v>73</v>
      </c>
      <c r="F869">
        <v>34.106879999999997</v>
      </c>
      <c r="G869">
        <v>-117.27410999999999</v>
      </c>
      <c r="H869">
        <v>65045</v>
      </c>
      <c r="I869">
        <v>45.4</v>
      </c>
      <c r="J869">
        <v>42.8</v>
      </c>
      <c r="K869">
        <v>0.5</v>
      </c>
      <c r="L869">
        <v>1.1508147</v>
      </c>
      <c r="M869">
        <v>1.9560797000000001</v>
      </c>
      <c r="N869">
        <v>4.9159883999999998</v>
      </c>
      <c r="O869">
        <v>18.166919700000001</v>
      </c>
      <c r="P869">
        <v>3.4902065000000002</v>
      </c>
      <c r="Q869">
        <v>12.438966799999999</v>
      </c>
      <c r="R869">
        <v>2.5655117000000001</v>
      </c>
      <c r="S869">
        <v>0.28217490000000001</v>
      </c>
      <c r="T869">
        <v>0.5</v>
      </c>
      <c r="U869">
        <v>1.1192038</v>
      </c>
      <c r="V869">
        <v>1.4959055000000001</v>
      </c>
      <c r="W869">
        <v>4.5853723999999998</v>
      </c>
      <c r="X869">
        <v>17.564340600000001</v>
      </c>
      <c r="Y869">
        <v>3.1709890000000001</v>
      </c>
      <c r="Z869">
        <v>11.7116594</v>
      </c>
      <c r="AA869">
        <v>2.4076768999999998</v>
      </c>
      <c r="AB869">
        <v>0.28217490000000001</v>
      </c>
      <c r="AC869">
        <v>0.97250000000000003</v>
      </c>
      <c r="AD869">
        <v>0.76470000000000005</v>
      </c>
      <c r="AE869">
        <v>0.93269999999999997</v>
      </c>
      <c r="AF869">
        <v>0.96679999999999999</v>
      </c>
      <c r="AG869">
        <v>0.90849999999999997</v>
      </c>
      <c r="AH869">
        <v>0.9415</v>
      </c>
      <c r="AI869">
        <v>0.9385</v>
      </c>
      <c r="AJ869">
        <v>1</v>
      </c>
      <c r="AK869" t="str">
        <f>VLOOKUP(D869,Ref!$C$2:$D$56,2,FALSE)&amp;"_"&amp;E869&amp;RIGHT(B869,4)</f>
        <v>CA_San Bernardino9004</v>
      </c>
    </row>
    <row r="870" spans="1:37" x14ac:dyDescent="0.25">
      <c r="A870" t="s">
        <v>218</v>
      </c>
      <c r="B870">
        <v>60730001</v>
      </c>
      <c r="C870" t="s">
        <v>37</v>
      </c>
      <c r="D870" t="s">
        <v>50</v>
      </c>
      <c r="E870" t="s">
        <v>74</v>
      </c>
      <c r="F870">
        <v>32.631231</v>
      </c>
      <c r="G870">
        <v>-117.05907500000001</v>
      </c>
      <c r="H870">
        <v>52043</v>
      </c>
      <c r="I870">
        <v>27.2</v>
      </c>
      <c r="J870">
        <v>25.4</v>
      </c>
      <c r="K870">
        <v>0.5</v>
      </c>
      <c r="L870">
        <v>0.7933983</v>
      </c>
      <c r="M870">
        <v>2.4556784999999999</v>
      </c>
      <c r="N870">
        <v>1.7790891</v>
      </c>
      <c r="O870">
        <v>14.8661852</v>
      </c>
      <c r="P870">
        <v>2.1007346999999998</v>
      </c>
      <c r="Q870">
        <v>3.5913944</v>
      </c>
      <c r="R870">
        <v>0.89282790000000001</v>
      </c>
      <c r="S870">
        <v>0.26513740000000002</v>
      </c>
      <c r="T870">
        <v>0.5</v>
      </c>
      <c r="U870">
        <v>0.7416488</v>
      </c>
      <c r="V870">
        <v>2.0353971</v>
      </c>
      <c r="W870">
        <v>1.6597559</v>
      </c>
      <c r="X870">
        <v>14.0758581</v>
      </c>
      <c r="Y870">
        <v>1.9260174000000001</v>
      </c>
      <c r="Z870">
        <v>3.3910081000000001</v>
      </c>
      <c r="AA870">
        <v>0.83313300000000001</v>
      </c>
      <c r="AB870">
        <v>0.26513740000000002</v>
      </c>
      <c r="AC870">
        <v>0.93479999999999996</v>
      </c>
      <c r="AD870">
        <v>0.82889999999999997</v>
      </c>
      <c r="AE870">
        <v>0.93289999999999995</v>
      </c>
      <c r="AF870">
        <v>0.94679999999999997</v>
      </c>
      <c r="AG870">
        <v>0.91679999999999995</v>
      </c>
      <c r="AH870">
        <v>0.94420000000000004</v>
      </c>
      <c r="AI870">
        <v>0.93310000000000004</v>
      </c>
      <c r="AJ870">
        <v>1</v>
      </c>
      <c r="AK870" t="str">
        <f>VLOOKUP(D870,Ref!$C$2:$D$56,2,FALSE)&amp;"_"&amp;E870&amp;RIGHT(B870,4)</f>
        <v>CA_San Diego0001</v>
      </c>
    </row>
    <row r="871" spans="1:37" x14ac:dyDescent="0.25">
      <c r="A871" t="s">
        <v>218</v>
      </c>
      <c r="B871">
        <v>60730003</v>
      </c>
      <c r="C871" t="s">
        <v>37</v>
      </c>
      <c r="D871" t="s">
        <v>50</v>
      </c>
      <c r="E871" t="s">
        <v>74</v>
      </c>
      <c r="F871">
        <v>32.791193999999997</v>
      </c>
      <c r="G871">
        <v>-116.942092</v>
      </c>
      <c r="H871">
        <v>53044</v>
      </c>
      <c r="I871">
        <v>25.2</v>
      </c>
      <c r="J871">
        <v>23.6</v>
      </c>
      <c r="K871">
        <v>0.5</v>
      </c>
      <c r="L871">
        <v>0.5083318</v>
      </c>
      <c r="M871">
        <v>1.9670791999999999</v>
      </c>
      <c r="N871">
        <v>2.2920848999999999</v>
      </c>
      <c r="O871">
        <v>11.337513</v>
      </c>
      <c r="P871">
        <v>2.0297189000000002</v>
      </c>
      <c r="Q871">
        <v>5.2791047000000004</v>
      </c>
      <c r="R871">
        <v>1.1266651999999999</v>
      </c>
      <c r="S871">
        <v>0.19283839999999999</v>
      </c>
      <c r="T871">
        <v>0.5</v>
      </c>
      <c r="U871">
        <v>0.55329110000000004</v>
      </c>
      <c r="V871">
        <v>1.8911446000000001</v>
      </c>
      <c r="W871">
        <v>1.9249537999999999</v>
      </c>
      <c r="X871">
        <v>11.4773941</v>
      </c>
      <c r="Y871">
        <v>1.9653535</v>
      </c>
      <c r="Z871">
        <v>4.1982827</v>
      </c>
      <c r="AA871">
        <v>0.96040919999999996</v>
      </c>
      <c r="AB871">
        <v>0.18560940000000001</v>
      </c>
      <c r="AC871">
        <v>1.0884</v>
      </c>
      <c r="AD871">
        <v>0.96140000000000003</v>
      </c>
      <c r="AE871">
        <v>0.83979999999999999</v>
      </c>
      <c r="AF871">
        <v>1.0123</v>
      </c>
      <c r="AG871">
        <v>0.96830000000000005</v>
      </c>
      <c r="AH871">
        <v>0.79530000000000001</v>
      </c>
      <c r="AI871">
        <v>0.85240000000000005</v>
      </c>
      <c r="AJ871">
        <v>0.96250000000000002</v>
      </c>
      <c r="AK871" t="str">
        <f>VLOOKUP(D871,Ref!$C$2:$D$56,2,FALSE)&amp;"_"&amp;E871&amp;RIGHT(B871,4)</f>
        <v>CA_San Diego0003</v>
      </c>
    </row>
    <row r="872" spans="1:37" x14ac:dyDescent="0.25">
      <c r="A872" t="s">
        <v>218</v>
      </c>
      <c r="B872">
        <v>60730006</v>
      </c>
      <c r="C872" t="s">
        <v>37</v>
      </c>
      <c r="D872" t="s">
        <v>50</v>
      </c>
      <c r="E872" t="s">
        <v>74</v>
      </c>
      <c r="F872">
        <v>32.836461</v>
      </c>
      <c r="G872">
        <v>-117.12875200000001</v>
      </c>
      <c r="H872">
        <v>54043</v>
      </c>
      <c r="I872">
        <v>23.1</v>
      </c>
      <c r="J872">
        <v>21.5</v>
      </c>
      <c r="K872">
        <v>0.5</v>
      </c>
      <c r="L872">
        <v>0.75920180000000004</v>
      </c>
      <c r="M872">
        <v>2.3368459000000001</v>
      </c>
      <c r="N872">
        <v>2.1023480999999999</v>
      </c>
      <c r="O872">
        <v>9.4290018</v>
      </c>
      <c r="P872">
        <v>2.4716246000000002</v>
      </c>
      <c r="Q872">
        <v>4.1845860000000004</v>
      </c>
      <c r="R872">
        <v>1.1142308999999999</v>
      </c>
      <c r="S872">
        <v>0.24660789999999999</v>
      </c>
      <c r="T872">
        <v>0.5</v>
      </c>
      <c r="U872">
        <v>0.69904909999999998</v>
      </c>
      <c r="V872">
        <v>1.9481324</v>
      </c>
      <c r="W872">
        <v>1.9630547</v>
      </c>
      <c r="X872">
        <v>8.9694623999999994</v>
      </c>
      <c r="Y872">
        <v>2.2756348000000002</v>
      </c>
      <c r="Z872">
        <v>3.9465237000000002</v>
      </c>
      <c r="AA872">
        <v>1.0428108</v>
      </c>
      <c r="AB872">
        <v>0.24660789999999999</v>
      </c>
      <c r="AC872">
        <v>0.92079999999999995</v>
      </c>
      <c r="AD872">
        <v>0.8337</v>
      </c>
      <c r="AE872">
        <v>0.93369999999999997</v>
      </c>
      <c r="AF872">
        <v>0.95130000000000003</v>
      </c>
      <c r="AG872">
        <v>0.92069999999999996</v>
      </c>
      <c r="AH872">
        <v>0.94310000000000005</v>
      </c>
      <c r="AI872">
        <v>0.93589999999999995</v>
      </c>
      <c r="AJ872">
        <v>1</v>
      </c>
      <c r="AK872" t="str">
        <f>VLOOKUP(D872,Ref!$C$2:$D$56,2,FALSE)&amp;"_"&amp;E872&amp;RIGHT(B872,4)</f>
        <v>CA_San Diego0006</v>
      </c>
    </row>
    <row r="873" spans="1:37" x14ac:dyDescent="0.25">
      <c r="A873" t="s">
        <v>218</v>
      </c>
      <c r="B873">
        <v>60731010</v>
      </c>
      <c r="C873" t="s">
        <v>37</v>
      </c>
      <c r="D873" t="s">
        <v>50</v>
      </c>
      <c r="E873" t="s">
        <v>74</v>
      </c>
      <c r="F873">
        <v>32.701492000000002</v>
      </c>
      <c r="G873">
        <v>-117.149653</v>
      </c>
      <c r="H873">
        <v>52043</v>
      </c>
      <c r="I873">
        <v>29.5</v>
      </c>
      <c r="J873">
        <v>27.5</v>
      </c>
      <c r="K873">
        <v>0.5</v>
      </c>
      <c r="L873">
        <v>0.77571199999999996</v>
      </c>
      <c r="M873">
        <v>2.3982599000000002</v>
      </c>
      <c r="N873">
        <v>1.9423783999999999</v>
      </c>
      <c r="O873">
        <v>16.434166000000001</v>
      </c>
      <c r="P873">
        <v>2.1120478999999999</v>
      </c>
      <c r="Q873">
        <v>4.1034160000000002</v>
      </c>
      <c r="R873">
        <v>0.97237209999999996</v>
      </c>
      <c r="S873">
        <v>0.27276349999999999</v>
      </c>
      <c r="T873">
        <v>0.5</v>
      </c>
      <c r="U873">
        <v>0.72738369999999997</v>
      </c>
      <c r="V873">
        <v>1.9856788000000001</v>
      </c>
      <c r="W873">
        <v>1.8145593</v>
      </c>
      <c r="X873">
        <v>15.5761042</v>
      </c>
      <c r="Y873">
        <v>1.9412084000000001</v>
      </c>
      <c r="Z873">
        <v>3.8719730000000001</v>
      </c>
      <c r="AA873">
        <v>0.90923370000000003</v>
      </c>
      <c r="AB873">
        <v>0.27276349999999999</v>
      </c>
      <c r="AC873">
        <v>0.93769999999999998</v>
      </c>
      <c r="AD873">
        <v>0.82799999999999996</v>
      </c>
      <c r="AE873">
        <v>0.93420000000000003</v>
      </c>
      <c r="AF873">
        <v>0.94779999999999998</v>
      </c>
      <c r="AG873">
        <v>0.91910000000000003</v>
      </c>
      <c r="AH873">
        <v>0.94359999999999999</v>
      </c>
      <c r="AI873">
        <v>0.93510000000000004</v>
      </c>
      <c r="AJ873">
        <v>1</v>
      </c>
      <c r="AK873" t="str">
        <f>VLOOKUP(D873,Ref!$C$2:$D$56,2,FALSE)&amp;"_"&amp;E873&amp;RIGHT(B873,4)</f>
        <v>CA_San Diego1010</v>
      </c>
    </row>
    <row r="874" spans="1:37" x14ac:dyDescent="0.25">
      <c r="A874" t="s">
        <v>218</v>
      </c>
      <c r="B874">
        <v>60750005</v>
      </c>
      <c r="C874" t="s">
        <v>37</v>
      </c>
      <c r="D874" t="s">
        <v>50</v>
      </c>
      <c r="E874" t="s">
        <v>75</v>
      </c>
      <c r="F874">
        <v>37.765999999999998</v>
      </c>
      <c r="G874">
        <v>-122.3991</v>
      </c>
      <c r="H874">
        <v>108016</v>
      </c>
      <c r="I874">
        <v>29.7</v>
      </c>
      <c r="J874">
        <v>27.5</v>
      </c>
      <c r="K874">
        <v>0.5</v>
      </c>
      <c r="L874">
        <v>0.64430279999999995</v>
      </c>
      <c r="M874">
        <v>1.5134439</v>
      </c>
      <c r="N874">
        <v>2.477284</v>
      </c>
      <c r="O874">
        <v>14.784641300000001</v>
      </c>
      <c r="P874">
        <v>1.7076385999999999</v>
      </c>
      <c r="Q874">
        <v>6.3810476999999999</v>
      </c>
      <c r="R874">
        <v>1.3105766000000001</v>
      </c>
      <c r="S874">
        <v>0.42550789999999999</v>
      </c>
      <c r="T874">
        <v>0.5</v>
      </c>
      <c r="U874">
        <v>0.63727590000000001</v>
      </c>
      <c r="V874">
        <v>1.2936772000000001</v>
      </c>
      <c r="W874">
        <v>2.0702769999999999</v>
      </c>
      <c r="X874">
        <v>14.247425099999999</v>
      </c>
      <c r="Y874">
        <v>1.4816944999999999</v>
      </c>
      <c r="Z874">
        <v>5.2902111999999999</v>
      </c>
      <c r="AA874">
        <v>1.1834632</v>
      </c>
      <c r="AB874">
        <v>0.88023810000000002</v>
      </c>
      <c r="AC874">
        <v>0.98909999999999998</v>
      </c>
      <c r="AD874">
        <v>0.8548</v>
      </c>
      <c r="AE874">
        <v>0.8357</v>
      </c>
      <c r="AF874">
        <v>0.9637</v>
      </c>
      <c r="AG874">
        <v>0.86770000000000003</v>
      </c>
      <c r="AH874">
        <v>0.82909999999999995</v>
      </c>
      <c r="AI874">
        <v>0.90300000000000002</v>
      </c>
      <c r="AJ874">
        <v>2.0687000000000002</v>
      </c>
      <c r="AK874" t="str">
        <f>VLOOKUP(D874,Ref!$C$2:$D$56,2,FALSE)&amp;"_"&amp;E874&amp;RIGHT(B874,4)</f>
        <v>CA_San Francisco0005</v>
      </c>
    </row>
    <row r="875" spans="1:37" x14ac:dyDescent="0.25">
      <c r="A875" t="s">
        <v>218</v>
      </c>
      <c r="B875">
        <v>60771002</v>
      </c>
      <c r="C875" t="s">
        <v>37</v>
      </c>
      <c r="D875" t="s">
        <v>50</v>
      </c>
      <c r="E875" t="s">
        <v>76</v>
      </c>
      <c r="F875">
        <v>37.950833000000003</v>
      </c>
      <c r="G875">
        <v>-121.2675</v>
      </c>
      <c r="H875">
        <v>107024</v>
      </c>
      <c r="I875">
        <v>48.1</v>
      </c>
      <c r="J875">
        <v>44.5</v>
      </c>
      <c r="K875">
        <v>0.5</v>
      </c>
      <c r="L875">
        <v>0.87132529999999997</v>
      </c>
      <c r="M875">
        <v>2.0937817000000001</v>
      </c>
      <c r="N875">
        <v>4.3534316999999998</v>
      </c>
      <c r="O875">
        <v>22.956447600000001</v>
      </c>
      <c r="P875">
        <v>1.7564344000000001</v>
      </c>
      <c r="Q875">
        <v>12.7710876</v>
      </c>
      <c r="R875">
        <v>2.5037720000000001</v>
      </c>
      <c r="S875">
        <v>0.33816829999999998</v>
      </c>
      <c r="T875">
        <v>0.5</v>
      </c>
      <c r="U875">
        <v>0.80428250000000001</v>
      </c>
      <c r="V875">
        <v>1.9043639000000001</v>
      </c>
      <c r="W875">
        <v>3.7977892999999998</v>
      </c>
      <c r="X875">
        <v>22.1531944</v>
      </c>
      <c r="Y875">
        <v>1.0628099</v>
      </c>
      <c r="Z875">
        <v>11.740740799999999</v>
      </c>
      <c r="AA875">
        <v>2.2626374</v>
      </c>
      <c r="AB875">
        <v>0.33816829999999998</v>
      </c>
      <c r="AC875">
        <v>0.92310000000000003</v>
      </c>
      <c r="AD875">
        <v>0.90949999999999998</v>
      </c>
      <c r="AE875">
        <v>0.87239999999999995</v>
      </c>
      <c r="AF875">
        <v>0.96499999999999997</v>
      </c>
      <c r="AG875">
        <v>0.60509999999999997</v>
      </c>
      <c r="AH875">
        <v>0.91930000000000001</v>
      </c>
      <c r="AI875">
        <v>0.90369999999999995</v>
      </c>
      <c r="AJ875">
        <v>1</v>
      </c>
      <c r="AK875" t="str">
        <f>VLOOKUP(D875,Ref!$C$2:$D$56,2,FALSE)&amp;"_"&amp;E875&amp;RIGHT(B875,4)</f>
        <v>CA_San Joaquin1002</v>
      </c>
    </row>
    <row r="876" spans="1:37" x14ac:dyDescent="0.25">
      <c r="A876" t="s">
        <v>218</v>
      </c>
      <c r="B876">
        <v>60792006</v>
      </c>
      <c r="C876" t="s">
        <v>37</v>
      </c>
      <c r="D876" t="s">
        <v>50</v>
      </c>
      <c r="E876" t="s">
        <v>77</v>
      </c>
      <c r="F876">
        <v>35.256605999999998</v>
      </c>
      <c r="G876">
        <v>-120.66888899999999</v>
      </c>
      <c r="H876">
        <v>82022</v>
      </c>
      <c r="I876">
        <v>15.8</v>
      </c>
      <c r="J876">
        <v>15.3</v>
      </c>
      <c r="K876">
        <v>0.5</v>
      </c>
      <c r="L876">
        <v>1.4547211</v>
      </c>
      <c r="M876">
        <v>1.0438715999999999</v>
      </c>
      <c r="N876">
        <v>1.4341725000000001</v>
      </c>
      <c r="O876">
        <v>5.5836778000000002</v>
      </c>
      <c r="P876">
        <v>2.0627765999999998</v>
      </c>
      <c r="Q876">
        <v>2.4227262000000001</v>
      </c>
      <c r="R876">
        <v>1.0249311000000001</v>
      </c>
      <c r="S876">
        <v>0.273123</v>
      </c>
      <c r="T876">
        <v>0.5</v>
      </c>
      <c r="U876">
        <v>1.5318422</v>
      </c>
      <c r="V876">
        <v>1.0746009000000001</v>
      </c>
      <c r="W876">
        <v>1.277029</v>
      </c>
      <c r="X876">
        <v>5.7899604</v>
      </c>
      <c r="Y876">
        <v>2.0763767</v>
      </c>
      <c r="Z876">
        <v>1.8809997000000001</v>
      </c>
      <c r="AA876">
        <v>0.96653409999999995</v>
      </c>
      <c r="AB876">
        <v>0.28818149999999998</v>
      </c>
      <c r="AC876">
        <v>1.0529999999999999</v>
      </c>
      <c r="AD876">
        <v>1.0294000000000001</v>
      </c>
      <c r="AE876">
        <v>0.89039999999999997</v>
      </c>
      <c r="AF876">
        <v>1.0368999999999999</v>
      </c>
      <c r="AG876">
        <v>1.0065999999999999</v>
      </c>
      <c r="AH876">
        <v>0.77639999999999998</v>
      </c>
      <c r="AI876">
        <v>0.94299999999999995</v>
      </c>
      <c r="AJ876">
        <v>1.0550999999999999</v>
      </c>
      <c r="AK876" t="str">
        <f>VLOOKUP(D876,Ref!$C$2:$D$56,2,FALSE)&amp;"_"&amp;E876&amp;RIGHT(B876,4)</f>
        <v>CA_San Luis Obispo2006</v>
      </c>
    </row>
    <row r="877" spans="1:37" x14ac:dyDescent="0.25">
      <c r="A877" t="s">
        <v>218</v>
      </c>
      <c r="B877">
        <v>60798001</v>
      </c>
      <c r="C877" t="s">
        <v>37</v>
      </c>
      <c r="D877" t="s">
        <v>50</v>
      </c>
      <c r="E877" t="s">
        <v>77</v>
      </c>
      <c r="F877">
        <v>35.491388999999998</v>
      </c>
      <c r="G877">
        <v>-120.66805600000001</v>
      </c>
      <c r="H877">
        <v>84023</v>
      </c>
      <c r="I877">
        <v>21.8</v>
      </c>
      <c r="J877">
        <v>20.9</v>
      </c>
      <c r="K877">
        <v>0.5</v>
      </c>
      <c r="L877">
        <v>1.6014097</v>
      </c>
      <c r="M877">
        <v>1.4209825</v>
      </c>
      <c r="N877">
        <v>2.4515362000000001</v>
      </c>
      <c r="O877">
        <v>6.1306156999999999</v>
      </c>
      <c r="P877">
        <v>2.2473187000000001</v>
      </c>
      <c r="Q877">
        <v>5.7189588999999996</v>
      </c>
      <c r="R877">
        <v>1.5549637999999999</v>
      </c>
      <c r="S877">
        <v>0.26310319999999998</v>
      </c>
      <c r="T877">
        <v>0.5</v>
      </c>
      <c r="U877">
        <v>1.7078252</v>
      </c>
      <c r="V877">
        <v>1.3523793</v>
      </c>
      <c r="W877">
        <v>2.1807470000000002</v>
      </c>
      <c r="X877">
        <v>6.4507007999999999</v>
      </c>
      <c r="Y877">
        <v>2.3006305999999999</v>
      </c>
      <c r="Z877">
        <v>4.7149939999999999</v>
      </c>
      <c r="AA877">
        <v>1.4558572999999999</v>
      </c>
      <c r="AB877">
        <v>0.31085889999999999</v>
      </c>
      <c r="AC877">
        <v>1.0665</v>
      </c>
      <c r="AD877">
        <v>0.95169999999999999</v>
      </c>
      <c r="AE877">
        <v>0.88949999999999996</v>
      </c>
      <c r="AF877">
        <v>1.0522</v>
      </c>
      <c r="AG877">
        <v>1.0237000000000001</v>
      </c>
      <c r="AH877">
        <v>0.82440000000000002</v>
      </c>
      <c r="AI877">
        <v>0.93630000000000002</v>
      </c>
      <c r="AJ877">
        <v>1.1815</v>
      </c>
      <c r="AK877" t="str">
        <f>VLOOKUP(D877,Ref!$C$2:$D$56,2,FALSE)&amp;"_"&amp;E877&amp;RIGHT(B877,4)</f>
        <v>CA_San Luis Obispo8001</v>
      </c>
    </row>
    <row r="878" spans="1:37" x14ac:dyDescent="0.25">
      <c r="A878" t="s">
        <v>218</v>
      </c>
      <c r="B878">
        <v>60811001</v>
      </c>
      <c r="C878" t="s">
        <v>37</v>
      </c>
      <c r="D878" t="s">
        <v>50</v>
      </c>
      <c r="E878" t="s">
        <v>78</v>
      </c>
      <c r="F878">
        <v>37.482900000000001</v>
      </c>
      <c r="G878">
        <v>-122.2034</v>
      </c>
      <c r="H878">
        <v>105016</v>
      </c>
      <c r="I878">
        <v>30.4</v>
      </c>
      <c r="J878">
        <v>27.8</v>
      </c>
      <c r="K878">
        <v>0.5</v>
      </c>
      <c r="L878">
        <v>0.8646064</v>
      </c>
      <c r="M878">
        <v>2.3811479000000002</v>
      </c>
      <c r="N878">
        <v>2.9534438000000001</v>
      </c>
      <c r="O878">
        <v>12.1327734</v>
      </c>
      <c r="P878">
        <v>1.8368008</v>
      </c>
      <c r="Q878">
        <v>7.8462505</v>
      </c>
      <c r="R878">
        <v>1.5896440999999999</v>
      </c>
      <c r="S878">
        <v>0.29532969999999997</v>
      </c>
      <c r="T878">
        <v>0.5</v>
      </c>
      <c r="U878">
        <v>0.81387750000000003</v>
      </c>
      <c r="V878">
        <v>2.0004171999999998</v>
      </c>
      <c r="W878">
        <v>2.5967753</v>
      </c>
      <c r="X878">
        <v>11.6774559</v>
      </c>
      <c r="Y878">
        <v>1.4557422</v>
      </c>
      <c r="Z878">
        <v>7.0997586000000004</v>
      </c>
      <c r="AA878">
        <v>1.4240090000000001</v>
      </c>
      <c r="AB878">
        <v>0.29532969999999997</v>
      </c>
      <c r="AC878">
        <v>0.94130000000000003</v>
      </c>
      <c r="AD878">
        <v>0.84009999999999996</v>
      </c>
      <c r="AE878">
        <v>0.87919999999999998</v>
      </c>
      <c r="AF878">
        <v>0.96250000000000002</v>
      </c>
      <c r="AG878">
        <v>0.79249999999999998</v>
      </c>
      <c r="AH878">
        <v>0.90490000000000004</v>
      </c>
      <c r="AI878">
        <v>0.89580000000000004</v>
      </c>
      <c r="AJ878">
        <v>1</v>
      </c>
      <c r="AK878" t="str">
        <f>VLOOKUP(D878,Ref!$C$2:$D$56,2,FALSE)&amp;"_"&amp;E878&amp;RIGHT(B878,4)</f>
        <v>CA_San Mateo1001</v>
      </c>
    </row>
    <row r="879" spans="1:37" x14ac:dyDescent="0.25">
      <c r="A879" t="s">
        <v>218</v>
      </c>
      <c r="B879">
        <v>60830011</v>
      </c>
      <c r="C879" t="s">
        <v>37</v>
      </c>
      <c r="D879" t="s">
        <v>50</v>
      </c>
      <c r="E879" t="s">
        <v>79</v>
      </c>
      <c r="F879">
        <v>34.427776000000001</v>
      </c>
      <c r="G879">
        <v>-119.69028</v>
      </c>
      <c r="H879">
        <v>73027</v>
      </c>
      <c r="I879">
        <v>20.6</v>
      </c>
      <c r="J879">
        <v>20</v>
      </c>
      <c r="K879">
        <v>0.5</v>
      </c>
      <c r="L879">
        <v>1.0319834999999999</v>
      </c>
      <c r="M879">
        <v>0.90464290000000003</v>
      </c>
      <c r="N879">
        <v>0.79745659999999996</v>
      </c>
      <c r="O879">
        <v>14.370089500000001</v>
      </c>
      <c r="P879">
        <v>1.6755599000000001</v>
      </c>
      <c r="Q879">
        <v>0.73141009999999995</v>
      </c>
      <c r="R879">
        <v>0.55523299999999998</v>
      </c>
      <c r="S879">
        <v>6.6957199999999994E-2</v>
      </c>
      <c r="T879">
        <v>0.5</v>
      </c>
      <c r="U879">
        <v>1.0156075</v>
      </c>
      <c r="V879">
        <v>0.83008020000000005</v>
      </c>
      <c r="W879">
        <v>0.74505390000000005</v>
      </c>
      <c r="X879">
        <v>14.0750704</v>
      </c>
      <c r="Y879">
        <v>1.5725244</v>
      </c>
      <c r="Z879">
        <v>0.67776760000000003</v>
      </c>
      <c r="AA879">
        <v>0.52222449999999998</v>
      </c>
      <c r="AB879">
        <v>6.6957199999999994E-2</v>
      </c>
      <c r="AC879">
        <v>0.98409999999999997</v>
      </c>
      <c r="AD879">
        <v>0.91759999999999997</v>
      </c>
      <c r="AE879">
        <v>0.93430000000000002</v>
      </c>
      <c r="AF879">
        <v>0.97950000000000004</v>
      </c>
      <c r="AG879">
        <v>0.9385</v>
      </c>
      <c r="AH879">
        <v>0.92669999999999997</v>
      </c>
      <c r="AI879">
        <v>0.94059999999999999</v>
      </c>
      <c r="AJ879">
        <v>1</v>
      </c>
      <c r="AK879" t="str">
        <f>VLOOKUP(D879,Ref!$C$2:$D$56,2,FALSE)&amp;"_"&amp;E879&amp;RIGHT(B879,4)</f>
        <v>CA_Santa Barbara0011</v>
      </c>
    </row>
    <row r="880" spans="1:37" x14ac:dyDescent="0.25">
      <c r="A880" t="s">
        <v>218</v>
      </c>
      <c r="B880">
        <v>60831008</v>
      </c>
      <c r="C880" t="s">
        <v>37</v>
      </c>
      <c r="D880" t="s">
        <v>50</v>
      </c>
      <c r="E880" t="s">
        <v>79</v>
      </c>
      <c r="F880">
        <v>34.949167000000003</v>
      </c>
      <c r="G880">
        <v>-120.436667</v>
      </c>
      <c r="H880">
        <v>79023</v>
      </c>
      <c r="I880">
        <v>14.6</v>
      </c>
      <c r="J880">
        <v>14.1</v>
      </c>
      <c r="K880">
        <v>0.5</v>
      </c>
      <c r="L880">
        <v>1.6415554999999999</v>
      </c>
      <c r="M880">
        <v>0.6227876</v>
      </c>
      <c r="N880">
        <v>1.1886884</v>
      </c>
      <c r="O880">
        <v>6.0094460999999999</v>
      </c>
      <c r="P880">
        <v>2.2286551000000001</v>
      </c>
      <c r="Q880">
        <v>1.2789737999999999</v>
      </c>
      <c r="R880">
        <v>0.88794099999999998</v>
      </c>
      <c r="S880">
        <v>0.2419529</v>
      </c>
      <c r="T880">
        <v>0.5</v>
      </c>
      <c r="U880">
        <v>1.6043048</v>
      </c>
      <c r="V880">
        <v>0.4499475</v>
      </c>
      <c r="W880">
        <v>1.0926815000000001</v>
      </c>
      <c r="X880">
        <v>6.2427505999999999</v>
      </c>
      <c r="Y880">
        <v>2.0626058999999999</v>
      </c>
      <c r="Z880">
        <v>1.1348701999999999</v>
      </c>
      <c r="AA880">
        <v>0.82295379999999996</v>
      </c>
      <c r="AB880">
        <v>0.22608890000000001</v>
      </c>
      <c r="AC880">
        <v>0.97729999999999995</v>
      </c>
      <c r="AD880">
        <v>0.72250000000000003</v>
      </c>
      <c r="AE880">
        <v>0.91920000000000002</v>
      </c>
      <c r="AF880">
        <v>1.0387999999999999</v>
      </c>
      <c r="AG880">
        <v>0.92549999999999999</v>
      </c>
      <c r="AH880">
        <v>0.88729999999999998</v>
      </c>
      <c r="AI880">
        <v>0.92679999999999996</v>
      </c>
      <c r="AJ880">
        <v>0.93440000000000001</v>
      </c>
      <c r="AK880" t="str">
        <f>VLOOKUP(D880,Ref!$C$2:$D$56,2,FALSE)&amp;"_"&amp;E880&amp;RIGHT(B880,4)</f>
        <v>CA_Santa Barbara1008</v>
      </c>
    </row>
    <row r="881" spans="1:37" x14ac:dyDescent="0.25">
      <c r="A881" t="s">
        <v>218</v>
      </c>
      <c r="B881">
        <v>60850002</v>
      </c>
      <c r="C881" t="s">
        <v>37</v>
      </c>
      <c r="D881" t="s">
        <v>50</v>
      </c>
      <c r="E881" t="s">
        <v>80</v>
      </c>
      <c r="F881">
        <v>37</v>
      </c>
      <c r="G881">
        <v>-121.574444</v>
      </c>
      <c r="H881">
        <v>99020</v>
      </c>
      <c r="I881">
        <v>23.7</v>
      </c>
      <c r="J881">
        <v>22.6</v>
      </c>
      <c r="K881">
        <v>0.5</v>
      </c>
      <c r="L881">
        <v>0.84939640000000005</v>
      </c>
      <c r="M881">
        <v>1.9836429</v>
      </c>
      <c r="N881">
        <v>2.4649576999999998</v>
      </c>
      <c r="O881">
        <v>8.2232617999999995</v>
      </c>
      <c r="P881">
        <v>1.6043993999999999</v>
      </c>
      <c r="Q881">
        <v>6.4963188000000001</v>
      </c>
      <c r="R881">
        <v>1.3290335</v>
      </c>
      <c r="S881">
        <v>0.24898989999999999</v>
      </c>
      <c r="T881">
        <v>0.5</v>
      </c>
      <c r="U881">
        <v>1.0133338000000001</v>
      </c>
      <c r="V881">
        <v>1.2742022</v>
      </c>
      <c r="W881">
        <v>1.5052053000000001</v>
      </c>
      <c r="X881">
        <v>11.631119699999999</v>
      </c>
      <c r="Y881">
        <v>2.3976147000000001</v>
      </c>
      <c r="Z881">
        <v>2.3250670000000002</v>
      </c>
      <c r="AA881">
        <v>1.1642674</v>
      </c>
      <c r="AB881">
        <v>0.8242334</v>
      </c>
      <c r="AC881">
        <v>1.1930000000000001</v>
      </c>
      <c r="AD881">
        <v>0.64239999999999997</v>
      </c>
      <c r="AE881">
        <v>0.61060000000000003</v>
      </c>
      <c r="AF881">
        <v>1.4144000000000001</v>
      </c>
      <c r="AG881">
        <v>1.4944</v>
      </c>
      <c r="AH881">
        <v>0.3579</v>
      </c>
      <c r="AI881">
        <v>0.876</v>
      </c>
      <c r="AJ881">
        <v>3.3102999999999998</v>
      </c>
      <c r="AK881" t="str">
        <f>VLOOKUP(D881,Ref!$C$2:$D$56,2,FALSE)&amp;"_"&amp;E881&amp;RIGHT(B881,4)</f>
        <v>CA_Santa Clara0002</v>
      </c>
    </row>
    <row r="882" spans="1:37" x14ac:dyDescent="0.25">
      <c r="A882" t="s">
        <v>218</v>
      </c>
      <c r="B882">
        <v>60850005</v>
      </c>
      <c r="C882" t="s">
        <v>37</v>
      </c>
      <c r="D882" t="s">
        <v>50</v>
      </c>
      <c r="E882" t="s">
        <v>80</v>
      </c>
      <c r="F882">
        <v>37.348497000000002</v>
      </c>
      <c r="G882">
        <v>-121.894898</v>
      </c>
      <c r="H882">
        <v>103018</v>
      </c>
      <c r="I882">
        <v>37.200000000000003</v>
      </c>
      <c r="J882">
        <v>34.799999999999997</v>
      </c>
      <c r="K882">
        <v>0.5</v>
      </c>
      <c r="L882">
        <v>0.97963520000000004</v>
      </c>
      <c r="M882">
        <v>2.9145701000000002</v>
      </c>
      <c r="N882">
        <v>3.150048</v>
      </c>
      <c r="O882">
        <v>17.3904724</v>
      </c>
      <c r="P882">
        <v>1.9951331999999999</v>
      </c>
      <c r="Q882">
        <v>8.3164376999999998</v>
      </c>
      <c r="R882">
        <v>1.6871119000000001</v>
      </c>
      <c r="S882">
        <v>0.26659359999999999</v>
      </c>
      <c r="T882">
        <v>0.5</v>
      </c>
      <c r="U882">
        <v>0.92858839999999998</v>
      </c>
      <c r="V882">
        <v>2.6346213999999999</v>
      </c>
      <c r="W882">
        <v>2.813571</v>
      </c>
      <c r="X882">
        <v>16.974206899999999</v>
      </c>
      <c r="Y882">
        <v>1.6925673000000001</v>
      </c>
      <c r="Z882">
        <v>7.5420293999999997</v>
      </c>
      <c r="AA882">
        <v>1.5219994999999999</v>
      </c>
      <c r="AB882">
        <v>0.26659359999999999</v>
      </c>
      <c r="AC882">
        <v>0.94789999999999996</v>
      </c>
      <c r="AD882">
        <v>0.90390000000000004</v>
      </c>
      <c r="AE882">
        <v>0.89319999999999999</v>
      </c>
      <c r="AF882">
        <v>0.97609999999999997</v>
      </c>
      <c r="AG882">
        <v>0.84830000000000005</v>
      </c>
      <c r="AH882">
        <v>0.90690000000000004</v>
      </c>
      <c r="AI882">
        <v>0.90210000000000001</v>
      </c>
      <c r="AJ882">
        <v>1</v>
      </c>
      <c r="AK882" t="str">
        <f>VLOOKUP(D882,Ref!$C$2:$D$56,2,FALSE)&amp;"_"&amp;E882&amp;RIGHT(B882,4)</f>
        <v>CA_Santa Clara0005</v>
      </c>
    </row>
    <row r="883" spans="1:37" x14ac:dyDescent="0.25">
      <c r="A883" t="s">
        <v>218</v>
      </c>
      <c r="B883">
        <v>60870007</v>
      </c>
      <c r="C883" t="s">
        <v>37</v>
      </c>
      <c r="D883" t="s">
        <v>50</v>
      </c>
      <c r="E883" t="s">
        <v>44</v>
      </c>
      <c r="F883">
        <v>36.984000000000002</v>
      </c>
      <c r="G883">
        <v>-121.9883</v>
      </c>
      <c r="H883">
        <v>100017</v>
      </c>
      <c r="I883">
        <v>13.1</v>
      </c>
      <c r="J883">
        <v>12.8</v>
      </c>
      <c r="K883">
        <v>0.5</v>
      </c>
      <c r="L883">
        <v>0.4966468</v>
      </c>
      <c r="M883">
        <v>0.78104960000000001</v>
      </c>
      <c r="N883">
        <v>0.79090950000000004</v>
      </c>
      <c r="O883">
        <v>6.9587840999999999</v>
      </c>
      <c r="P883">
        <v>1.3682464000000001</v>
      </c>
      <c r="Q883">
        <v>1.1192689</v>
      </c>
      <c r="R883">
        <v>0.605074</v>
      </c>
      <c r="S883">
        <v>0.50224199999999997</v>
      </c>
      <c r="T883">
        <v>0.5</v>
      </c>
      <c r="U883">
        <v>0.4898499</v>
      </c>
      <c r="V883">
        <v>0.74884490000000004</v>
      </c>
      <c r="W883">
        <v>0.74515529999999996</v>
      </c>
      <c r="X883">
        <v>6.8970665999999996</v>
      </c>
      <c r="Y883">
        <v>1.3072318000000001</v>
      </c>
      <c r="Z883">
        <v>1.0347689</v>
      </c>
      <c r="AA883">
        <v>0.57846149999999996</v>
      </c>
      <c r="AB883">
        <v>0.50224199999999997</v>
      </c>
      <c r="AC883">
        <v>0.98629999999999995</v>
      </c>
      <c r="AD883">
        <v>0.95879999999999999</v>
      </c>
      <c r="AE883">
        <v>0.94210000000000005</v>
      </c>
      <c r="AF883">
        <v>0.99109999999999998</v>
      </c>
      <c r="AG883">
        <v>0.95540000000000003</v>
      </c>
      <c r="AH883">
        <v>0.92449999999999999</v>
      </c>
      <c r="AI883">
        <v>0.95599999999999996</v>
      </c>
      <c r="AJ883">
        <v>1</v>
      </c>
      <c r="AK883" t="str">
        <f>VLOOKUP(D883,Ref!$C$2:$D$56,2,FALSE)&amp;"_"&amp;E883&amp;RIGHT(B883,4)</f>
        <v>CA_Santa Cruz0007</v>
      </c>
    </row>
    <row r="884" spans="1:37" x14ac:dyDescent="0.25">
      <c r="A884" t="s">
        <v>218</v>
      </c>
      <c r="B884">
        <v>60890004</v>
      </c>
      <c r="C884" t="s">
        <v>37</v>
      </c>
      <c r="D884" t="s">
        <v>50</v>
      </c>
      <c r="E884" t="s">
        <v>81</v>
      </c>
      <c r="F884">
        <v>40.549722000000003</v>
      </c>
      <c r="G884">
        <v>-122.379167</v>
      </c>
      <c r="H884">
        <v>132023</v>
      </c>
      <c r="I884">
        <v>21.1</v>
      </c>
      <c r="J884">
        <v>20.8</v>
      </c>
      <c r="K884">
        <v>0.5</v>
      </c>
      <c r="L884">
        <v>1.2709634000000001</v>
      </c>
      <c r="M884">
        <v>1.0863543</v>
      </c>
      <c r="N884">
        <v>0.35280280000000003</v>
      </c>
      <c r="O884">
        <v>16.506666200000002</v>
      </c>
      <c r="P884">
        <v>0.96281519999999998</v>
      </c>
      <c r="Q884">
        <v>9.5816899999999997E-2</v>
      </c>
      <c r="R884">
        <v>0.32737379999999999</v>
      </c>
      <c r="S884">
        <v>3.0539500000000001E-2</v>
      </c>
      <c r="T884">
        <v>0.5</v>
      </c>
      <c r="U884">
        <v>1.2471353000000001</v>
      </c>
      <c r="V884">
        <v>1.0666671999999999</v>
      </c>
      <c r="W884">
        <v>0.33282669999999998</v>
      </c>
      <c r="X884">
        <v>16.374069200000001</v>
      </c>
      <c r="Y884">
        <v>0.90725279999999997</v>
      </c>
      <c r="Z884">
        <v>8.7567800000000001E-2</v>
      </c>
      <c r="AA884">
        <v>0.30984869999999998</v>
      </c>
      <c r="AB884">
        <v>3.0539500000000001E-2</v>
      </c>
      <c r="AC884">
        <v>0.98129999999999995</v>
      </c>
      <c r="AD884">
        <v>0.9819</v>
      </c>
      <c r="AE884">
        <v>0.94340000000000002</v>
      </c>
      <c r="AF884">
        <v>0.99199999999999999</v>
      </c>
      <c r="AG884">
        <v>0.94230000000000003</v>
      </c>
      <c r="AH884">
        <v>0.91390000000000005</v>
      </c>
      <c r="AI884">
        <v>0.94650000000000001</v>
      </c>
      <c r="AJ884">
        <v>1</v>
      </c>
      <c r="AK884" t="str">
        <f>VLOOKUP(D884,Ref!$C$2:$D$56,2,FALSE)&amp;"_"&amp;E884&amp;RIGHT(B884,4)</f>
        <v>CA_Shasta0004</v>
      </c>
    </row>
    <row r="885" spans="1:37" x14ac:dyDescent="0.25">
      <c r="A885" t="s">
        <v>218</v>
      </c>
      <c r="B885">
        <v>60950004</v>
      </c>
      <c r="C885" t="s">
        <v>37</v>
      </c>
      <c r="D885" t="s">
        <v>50</v>
      </c>
      <c r="E885" t="s">
        <v>82</v>
      </c>
      <c r="F885">
        <v>38.102699999999999</v>
      </c>
      <c r="G885">
        <v>-122.23820000000001</v>
      </c>
      <c r="H885">
        <v>110018</v>
      </c>
      <c r="I885">
        <v>37.9</v>
      </c>
      <c r="J885">
        <v>34.6</v>
      </c>
      <c r="K885">
        <v>0.5</v>
      </c>
      <c r="L885">
        <v>0.64440960000000003</v>
      </c>
      <c r="M885">
        <v>1.4813067</v>
      </c>
      <c r="N885">
        <v>2.7075841</v>
      </c>
      <c r="O885">
        <v>21.8542004</v>
      </c>
      <c r="P885">
        <v>1.6963024</v>
      </c>
      <c r="Q885">
        <v>7.1947846000000002</v>
      </c>
      <c r="R885">
        <v>1.4618015</v>
      </c>
      <c r="S885">
        <v>0.42627510000000002</v>
      </c>
      <c r="T885">
        <v>0.5</v>
      </c>
      <c r="U885">
        <v>0.5768491</v>
      </c>
      <c r="V885">
        <v>1.2631477</v>
      </c>
      <c r="W885">
        <v>2.2596463999999998</v>
      </c>
      <c r="X885">
        <v>20.7679768</v>
      </c>
      <c r="Y885">
        <v>1.0232711000000001</v>
      </c>
      <c r="Z885">
        <v>6.4999266000000002</v>
      </c>
      <c r="AA885">
        <v>1.2850831</v>
      </c>
      <c r="AB885">
        <v>0.42627510000000002</v>
      </c>
      <c r="AC885">
        <v>0.8952</v>
      </c>
      <c r="AD885">
        <v>0.85270000000000001</v>
      </c>
      <c r="AE885">
        <v>0.83460000000000001</v>
      </c>
      <c r="AF885">
        <v>0.95030000000000003</v>
      </c>
      <c r="AG885">
        <v>0.60319999999999996</v>
      </c>
      <c r="AH885">
        <v>0.90339999999999998</v>
      </c>
      <c r="AI885">
        <v>0.87909999999999999</v>
      </c>
      <c r="AJ885">
        <v>1</v>
      </c>
      <c r="AK885" t="str">
        <f>VLOOKUP(D885,Ref!$C$2:$D$56,2,FALSE)&amp;"_"&amp;E885&amp;RIGHT(B885,4)</f>
        <v>CA_Solano0004</v>
      </c>
    </row>
    <row r="886" spans="1:37" x14ac:dyDescent="0.25">
      <c r="A886" t="s">
        <v>218</v>
      </c>
      <c r="B886">
        <v>60970003</v>
      </c>
      <c r="C886" t="s">
        <v>37</v>
      </c>
      <c r="D886" t="s">
        <v>50</v>
      </c>
      <c r="E886" t="s">
        <v>83</v>
      </c>
      <c r="F886">
        <v>38.4435</v>
      </c>
      <c r="G886">
        <v>-122.71</v>
      </c>
      <c r="H886">
        <v>114015</v>
      </c>
      <c r="I886">
        <v>28.5</v>
      </c>
      <c r="J886">
        <v>27.2</v>
      </c>
      <c r="K886">
        <v>0.5</v>
      </c>
      <c r="L886">
        <v>0.44849689999999998</v>
      </c>
      <c r="M886">
        <v>0.81023559999999994</v>
      </c>
      <c r="N886">
        <v>1.8405737</v>
      </c>
      <c r="O886">
        <v>17.4692078</v>
      </c>
      <c r="P886">
        <v>1.7770866999999999</v>
      </c>
      <c r="Q886">
        <v>4.1181326</v>
      </c>
      <c r="R886">
        <v>0.91598769999999996</v>
      </c>
      <c r="S886">
        <v>0.65361369999999996</v>
      </c>
      <c r="T886">
        <v>0.5</v>
      </c>
      <c r="U886">
        <v>0.43324180000000001</v>
      </c>
      <c r="V886">
        <v>0.75745050000000003</v>
      </c>
      <c r="W886">
        <v>1.6140189</v>
      </c>
      <c r="X886">
        <v>17.2269726</v>
      </c>
      <c r="Y886">
        <v>1.3965139</v>
      </c>
      <c r="Z886">
        <v>3.814435</v>
      </c>
      <c r="AA886">
        <v>0.82155029999999996</v>
      </c>
      <c r="AB886">
        <v>0.65361369999999996</v>
      </c>
      <c r="AC886">
        <v>0.96599999999999997</v>
      </c>
      <c r="AD886">
        <v>0.93489999999999995</v>
      </c>
      <c r="AE886">
        <v>0.87690000000000001</v>
      </c>
      <c r="AF886">
        <v>0.98609999999999998</v>
      </c>
      <c r="AG886">
        <v>0.78580000000000005</v>
      </c>
      <c r="AH886">
        <v>0.92630000000000001</v>
      </c>
      <c r="AI886">
        <v>0.89690000000000003</v>
      </c>
      <c r="AJ886">
        <v>1</v>
      </c>
      <c r="AK886" t="str">
        <f>VLOOKUP(D886,Ref!$C$2:$D$56,2,FALSE)&amp;"_"&amp;E886&amp;RIGHT(B886,4)</f>
        <v>CA_Sonoma0003</v>
      </c>
    </row>
    <row r="887" spans="1:37" x14ac:dyDescent="0.25">
      <c r="A887" t="s">
        <v>218</v>
      </c>
      <c r="B887">
        <v>60990005</v>
      </c>
      <c r="C887" t="s">
        <v>37</v>
      </c>
      <c r="D887" t="s">
        <v>50</v>
      </c>
      <c r="E887" t="s">
        <v>84</v>
      </c>
      <c r="F887">
        <v>37.641666999999998</v>
      </c>
      <c r="G887">
        <v>-120.993611</v>
      </c>
      <c r="H887">
        <v>104025</v>
      </c>
      <c r="I887">
        <v>52.9</v>
      </c>
      <c r="J887">
        <v>49.6</v>
      </c>
      <c r="K887">
        <v>0.5</v>
      </c>
      <c r="L887">
        <v>1.6479429999999999</v>
      </c>
      <c r="M887">
        <v>2.4239218</v>
      </c>
      <c r="N887">
        <v>4.6247252999999997</v>
      </c>
      <c r="O887">
        <v>25.438184700000001</v>
      </c>
      <c r="P887">
        <v>3.4179542000000001</v>
      </c>
      <c r="Q887">
        <v>11.548492400000001</v>
      </c>
      <c r="R887">
        <v>2.9483263000000002</v>
      </c>
      <c r="S887">
        <v>0.38378299999999999</v>
      </c>
      <c r="T887">
        <v>0.5</v>
      </c>
      <c r="U887">
        <v>1.5718577</v>
      </c>
      <c r="V887">
        <v>2.2527938000000001</v>
      </c>
      <c r="W887">
        <v>4.1041717999999996</v>
      </c>
      <c r="X887">
        <v>24.835502600000002</v>
      </c>
      <c r="Y887">
        <v>2.7339302999999999</v>
      </c>
      <c r="Z887">
        <v>10.631814</v>
      </c>
      <c r="AA887">
        <v>2.6616232000000002</v>
      </c>
      <c r="AB887">
        <v>0.38378299999999999</v>
      </c>
      <c r="AC887">
        <v>0.95379999999999998</v>
      </c>
      <c r="AD887">
        <v>0.9294</v>
      </c>
      <c r="AE887">
        <v>0.88739999999999997</v>
      </c>
      <c r="AF887">
        <v>0.97629999999999995</v>
      </c>
      <c r="AG887">
        <v>0.79990000000000006</v>
      </c>
      <c r="AH887">
        <v>0.92059999999999997</v>
      </c>
      <c r="AI887">
        <v>0.90280000000000005</v>
      </c>
      <c r="AJ887">
        <v>1</v>
      </c>
      <c r="AK887" t="str">
        <f>VLOOKUP(D887,Ref!$C$2:$D$56,2,FALSE)&amp;"_"&amp;E887&amp;RIGHT(B887,4)</f>
        <v>CA_Stanislaus0005</v>
      </c>
    </row>
    <row r="888" spans="1:37" x14ac:dyDescent="0.25">
      <c r="A888" t="s">
        <v>218</v>
      </c>
      <c r="B888">
        <v>60990006</v>
      </c>
      <c r="C888" t="s">
        <v>37</v>
      </c>
      <c r="D888" t="s">
        <v>50</v>
      </c>
      <c r="E888" t="s">
        <v>84</v>
      </c>
      <c r="F888">
        <v>37.488332999999997</v>
      </c>
      <c r="G888">
        <v>-120.83583299999999</v>
      </c>
      <c r="H888">
        <v>102026</v>
      </c>
      <c r="I888">
        <v>54.6</v>
      </c>
      <c r="J888">
        <v>51.1</v>
      </c>
      <c r="K888">
        <v>0.5</v>
      </c>
      <c r="L888">
        <v>0.94537090000000001</v>
      </c>
      <c r="M888">
        <v>2.2473478</v>
      </c>
      <c r="N888">
        <v>5.1198335000000004</v>
      </c>
      <c r="O888">
        <v>25.1562786</v>
      </c>
      <c r="P888">
        <v>1.8427175</v>
      </c>
      <c r="Q888">
        <v>15.3552532</v>
      </c>
      <c r="R888">
        <v>2.9979463000000002</v>
      </c>
      <c r="S888">
        <v>0.50191370000000002</v>
      </c>
      <c r="T888">
        <v>0.5</v>
      </c>
      <c r="U888">
        <v>0.86595960000000005</v>
      </c>
      <c r="V888">
        <v>2.0165453000000002</v>
      </c>
      <c r="W888">
        <v>4.6346125999999996</v>
      </c>
      <c r="X888">
        <v>24.2380733</v>
      </c>
      <c r="Y888">
        <v>1.3706133</v>
      </c>
      <c r="Z888">
        <v>14.2711725</v>
      </c>
      <c r="AA888">
        <v>2.7595344000000002</v>
      </c>
      <c r="AB888">
        <v>0.50191370000000002</v>
      </c>
      <c r="AC888">
        <v>0.91600000000000004</v>
      </c>
      <c r="AD888">
        <v>0.89729999999999999</v>
      </c>
      <c r="AE888">
        <v>0.9052</v>
      </c>
      <c r="AF888">
        <v>0.96350000000000002</v>
      </c>
      <c r="AG888">
        <v>0.74380000000000002</v>
      </c>
      <c r="AH888">
        <v>0.9294</v>
      </c>
      <c r="AI888">
        <v>0.92049999999999998</v>
      </c>
      <c r="AJ888">
        <v>1</v>
      </c>
      <c r="AK888" t="str">
        <f>VLOOKUP(D888,Ref!$C$2:$D$56,2,FALSE)&amp;"_"&amp;E888&amp;RIGHT(B888,4)</f>
        <v>CA_Stanislaus0006</v>
      </c>
    </row>
    <row r="889" spans="1:37" x14ac:dyDescent="0.25">
      <c r="A889" t="s">
        <v>218</v>
      </c>
      <c r="B889">
        <v>61010003</v>
      </c>
      <c r="C889" t="s">
        <v>37</v>
      </c>
      <c r="D889" t="s">
        <v>50</v>
      </c>
      <c r="E889" t="s">
        <v>85</v>
      </c>
      <c r="F889">
        <v>39.138888999999999</v>
      </c>
      <c r="G889">
        <v>-121.61750000000001</v>
      </c>
      <c r="H889">
        <v>118025</v>
      </c>
      <c r="I889">
        <v>41.6</v>
      </c>
      <c r="J889">
        <v>39.6</v>
      </c>
      <c r="K889">
        <v>0.5</v>
      </c>
      <c r="L889">
        <v>0.6824306</v>
      </c>
      <c r="M889">
        <v>2.6755426</v>
      </c>
      <c r="N889">
        <v>2.8702923999999999</v>
      </c>
      <c r="O889">
        <v>23.418592499999999</v>
      </c>
      <c r="P889">
        <v>1.2029155</v>
      </c>
      <c r="Q889">
        <v>8.3504819999999995</v>
      </c>
      <c r="R889">
        <v>1.6393441</v>
      </c>
      <c r="S889">
        <v>0.31595820000000002</v>
      </c>
      <c r="T889">
        <v>0.5</v>
      </c>
      <c r="U889">
        <v>0.65526280000000003</v>
      </c>
      <c r="V889">
        <v>2.4883986</v>
      </c>
      <c r="W889">
        <v>2.6230774000000001</v>
      </c>
      <c r="X889">
        <v>22.7714043</v>
      </c>
      <c r="Y889">
        <v>1.0256354000000001</v>
      </c>
      <c r="Z889">
        <v>7.7260264999999997</v>
      </c>
      <c r="AA889">
        <v>1.5110028</v>
      </c>
      <c r="AB889">
        <v>0.31595820000000002</v>
      </c>
      <c r="AC889">
        <v>0.96020000000000005</v>
      </c>
      <c r="AD889">
        <v>0.93010000000000004</v>
      </c>
      <c r="AE889">
        <v>0.91390000000000005</v>
      </c>
      <c r="AF889">
        <v>0.97240000000000004</v>
      </c>
      <c r="AG889">
        <v>0.85260000000000002</v>
      </c>
      <c r="AH889">
        <v>0.92520000000000002</v>
      </c>
      <c r="AI889">
        <v>0.92169999999999996</v>
      </c>
      <c r="AJ889">
        <v>1</v>
      </c>
      <c r="AK889" t="str">
        <f>VLOOKUP(D889,Ref!$C$2:$D$56,2,FALSE)&amp;"_"&amp;E889&amp;RIGHT(B889,4)</f>
        <v>CA_Sutter0003</v>
      </c>
    </row>
    <row r="890" spans="1:37" x14ac:dyDescent="0.25">
      <c r="A890" t="s">
        <v>218</v>
      </c>
      <c r="B890">
        <v>61072002</v>
      </c>
      <c r="C890" t="s">
        <v>37</v>
      </c>
      <c r="D890" t="s">
        <v>50</v>
      </c>
      <c r="E890" t="s">
        <v>86</v>
      </c>
      <c r="F890">
        <v>36.332222000000002</v>
      </c>
      <c r="G890">
        <v>-119.290278</v>
      </c>
      <c r="H890">
        <v>89034</v>
      </c>
      <c r="I890">
        <v>55.5</v>
      </c>
      <c r="J890">
        <v>53</v>
      </c>
      <c r="K890">
        <v>0.5</v>
      </c>
      <c r="L890">
        <v>0.91448269999999998</v>
      </c>
      <c r="M890">
        <v>1.8006173000000001</v>
      </c>
      <c r="N890">
        <v>6.7211040999999998</v>
      </c>
      <c r="O890">
        <v>18.501379</v>
      </c>
      <c r="P890">
        <v>2.3596389000000002</v>
      </c>
      <c r="Q890">
        <v>20.419818899999999</v>
      </c>
      <c r="R890">
        <v>3.9810064000000001</v>
      </c>
      <c r="S890">
        <v>0.33528770000000002</v>
      </c>
      <c r="T890">
        <v>0.5</v>
      </c>
      <c r="U890">
        <v>0.88450309999999999</v>
      </c>
      <c r="V890">
        <v>1.6585559999999999</v>
      </c>
      <c r="W890">
        <v>6.3280887999999997</v>
      </c>
      <c r="X890">
        <v>18.1023712</v>
      </c>
      <c r="Y890">
        <v>2.0992812999999999</v>
      </c>
      <c r="Z890">
        <v>19.3639832</v>
      </c>
      <c r="AA890">
        <v>3.7628992000000001</v>
      </c>
      <c r="AB890">
        <v>0.33528770000000002</v>
      </c>
      <c r="AC890">
        <v>0.96719999999999995</v>
      </c>
      <c r="AD890">
        <v>0.92110000000000003</v>
      </c>
      <c r="AE890">
        <v>0.9415</v>
      </c>
      <c r="AF890">
        <v>0.97840000000000005</v>
      </c>
      <c r="AG890">
        <v>0.88970000000000005</v>
      </c>
      <c r="AH890">
        <v>0.94830000000000003</v>
      </c>
      <c r="AI890">
        <v>0.94520000000000004</v>
      </c>
      <c r="AJ890">
        <v>1</v>
      </c>
      <c r="AK890" t="str">
        <f>VLOOKUP(D890,Ref!$C$2:$D$56,2,FALSE)&amp;"_"&amp;E890&amp;RIGHT(B890,4)</f>
        <v>CA_Tulare2002</v>
      </c>
    </row>
    <row r="891" spans="1:37" x14ac:dyDescent="0.25">
      <c r="A891" t="s">
        <v>218</v>
      </c>
      <c r="B891">
        <v>61110007</v>
      </c>
      <c r="C891" t="s">
        <v>37</v>
      </c>
      <c r="D891" t="s">
        <v>50</v>
      </c>
      <c r="E891" t="s">
        <v>87</v>
      </c>
      <c r="F891">
        <v>34.21</v>
      </c>
      <c r="G891">
        <v>-118.869444</v>
      </c>
      <c r="H891">
        <v>69033</v>
      </c>
      <c r="I891">
        <v>22</v>
      </c>
      <c r="J891">
        <v>20.399999999999999</v>
      </c>
      <c r="K891">
        <v>0.5</v>
      </c>
      <c r="L891">
        <v>0.74354880000000001</v>
      </c>
      <c r="M891">
        <v>1.5123068</v>
      </c>
      <c r="N891">
        <v>2.7314059999999998</v>
      </c>
      <c r="O891">
        <v>6.4054570000000002</v>
      </c>
      <c r="P891">
        <v>3.1936626000000001</v>
      </c>
      <c r="Q891">
        <v>5.4530786999999998</v>
      </c>
      <c r="R891">
        <v>1.4065344</v>
      </c>
      <c r="S891">
        <v>0.1428944</v>
      </c>
      <c r="T891">
        <v>0.5</v>
      </c>
      <c r="U891">
        <v>0.68133779999999999</v>
      </c>
      <c r="V891">
        <v>1.2988944</v>
      </c>
      <c r="W891">
        <v>2.6209612</v>
      </c>
      <c r="X891">
        <v>5.7088628000000003</v>
      </c>
      <c r="Y891">
        <v>2.5745344000000001</v>
      </c>
      <c r="Z891">
        <v>5.7157587999999997</v>
      </c>
      <c r="AA891">
        <v>1.2604820999999999</v>
      </c>
      <c r="AB891">
        <v>0.1067405</v>
      </c>
      <c r="AC891">
        <v>0.9163</v>
      </c>
      <c r="AD891">
        <v>0.8589</v>
      </c>
      <c r="AE891">
        <v>0.95960000000000001</v>
      </c>
      <c r="AF891">
        <v>0.89119999999999999</v>
      </c>
      <c r="AG891">
        <v>0.80610000000000004</v>
      </c>
      <c r="AH891">
        <v>1.0482</v>
      </c>
      <c r="AI891">
        <v>0.8962</v>
      </c>
      <c r="AJ891">
        <v>0.747</v>
      </c>
      <c r="AK891" t="str">
        <f>VLOOKUP(D891,Ref!$C$2:$D$56,2,FALSE)&amp;"_"&amp;E891&amp;RIGHT(B891,4)</f>
        <v>CA_Ventura0007</v>
      </c>
    </row>
    <row r="892" spans="1:37" x14ac:dyDescent="0.25">
      <c r="A892" t="s">
        <v>218</v>
      </c>
      <c r="B892">
        <v>61110009</v>
      </c>
      <c r="C892" t="s">
        <v>37</v>
      </c>
      <c r="D892" t="s">
        <v>50</v>
      </c>
      <c r="E892" t="s">
        <v>87</v>
      </c>
      <c r="F892">
        <v>34.404611000000003</v>
      </c>
      <c r="G892">
        <v>-118.81</v>
      </c>
      <c r="H892">
        <v>71034</v>
      </c>
      <c r="I892">
        <v>18.899999999999999</v>
      </c>
      <c r="J892">
        <v>18.100000000000001</v>
      </c>
      <c r="K892">
        <v>0.5</v>
      </c>
      <c r="L892">
        <v>0.75344789999999995</v>
      </c>
      <c r="M892">
        <v>0.62810719999999998</v>
      </c>
      <c r="N892">
        <v>1.9130263000000001</v>
      </c>
      <c r="O892">
        <v>7.8908075999999996</v>
      </c>
      <c r="P892">
        <v>4.3272157</v>
      </c>
      <c r="Q892">
        <v>1.4148927</v>
      </c>
      <c r="R892">
        <v>1.3410888999999999</v>
      </c>
      <c r="S892">
        <v>0.2203012</v>
      </c>
      <c r="T892">
        <v>0.5</v>
      </c>
      <c r="U892">
        <v>0.74226979999999998</v>
      </c>
      <c r="V892">
        <v>0.56987719999999997</v>
      </c>
      <c r="W892">
        <v>1.7837113</v>
      </c>
      <c r="X892">
        <v>7.7208275999999998</v>
      </c>
      <c r="Y892">
        <v>4.0324564000000001</v>
      </c>
      <c r="Z892">
        <v>1.3180337</v>
      </c>
      <c r="AA892">
        <v>1.2498765000000001</v>
      </c>
      <c r="AB892">
        <v>0.2203012</v>
      </c>
      <c r="AC892">
        <v>0.98519999999999996</v>
      </c>
      <c r="AD892">
        <v>0.9073</v>
      </c>
      <c r="AE892">
        <v>0.93240000000000001</v>
      </c>
      <c r="AF892">
        <v>0.97850000000000004</v>
      </c>
      <c r="AG892">
        <v>0.93189999999999995</v>
      </c>
      <c r="AH892">
        <v>0.93149999999999999</v>
      </c>
      <c r="AI892">
        <v>0.93200000000000005</v>
      </c>
      <c r="AJ892">
        <v>1</v>
      </c>
      <c r="AK892" t="str">
        <f>VLOOKUP(D892,Ref!$C$2:$D$56,2,FALSE)&amp;"_"&amp;E892&amp;RIGHT(B892,4)</f>
        <v>CA_Ventura0009</v>
      </c>
    </row>
    <row r="893" spans="1:37" x14ac:dyDescent="0.25">
      <c r="A893" t="s">
        <v>218</v>
      </c>
      <c r="B893">
        <v>61112002</v>
      </c>
      <c r="C893" t="s">
        <v>37</v>
      </c>
      <c r="D893" t="s">
        <v>50</v>
      </c>
      <c r="E893" t="s">
        <v>87</v>
      </c>
      <c r="F893">
        <v>34.277500000000003</v>
      </c>
      <c r="G893">
        <v>-118.68472199999999</v>
      </c>
      <c r="H893">
        <v>69034</v>
      </c>
      <c r="I893">
        <v>25.1</v>
      </c>
      <c r="J893">
        <v>23.6</v>
      </c>
      <c r="K893">
        <v>0.5</v>
      </c>
      <c r="L893">
        <v>0.65486200000000006</v>
      </c>
      <c r="M893">
        <v>1.3273790000000001</v>
      </c>
      <c r="N893">
        <v>3.0375725999999998</v>
      </c>
      <c r="O893">
        <v>8.6576489999999993</v>
      </c>
      <c r="P893">
        <v>3.9676824000000002</v>
      </c>
      <c r="Q893">
        <v>5.3541884</v>
      </c>
      <c r="R893">
        <v>1.5419358999999999</v>
      </c>
      <c r="S893">
        <v>0.14761479999999999</v>
      </c>
      <c r="T893">
        <v>0.5</v>
      </c>
      <c r="U893">
        <v>0.68336730000000001</v>
      </c>
      <c r="V893">
        <v>1.1083464999999999</v>
      </c>
      <c r="W893">
        <v>2.5727717999999999</v>
      </c>
      <c r="X893">
        <v>9.1964015999999997</v>
      </c>
      <c r="Y893">
        <v>4.1072125000000002</v>
      </c>
      <c r="Z893">
        <v>3.8065836000000002</v>
      </c>
      <c r="AA893">
        <v>1.4854685000000001</v>
      </c>
      <c r="AB893">
        <v>0.20751249999999999</v>
      </c>
      <c r="AC893">
        <v>1.0435000000000001</v>
      </c>
      <c r="AD893">
        <v>0.83499999999999996</v>
      </c>
      <c r="AE893">
        <v>0.84699999999999998</v>
      </c>
      <c r="AF893">
        <v>1.0622</v>
      </c>
      <c r="AG893">
        <v>1.0351999999999999</v>
      </c>
      <c r="AH893">
        <v>0.71099999999999997</v>
      </c>
      <c r="AI893">
        <v>0.96340000000000003</v>
      </c>
      <c r="AJ893">
        <v>1.4057999999999999</v>
      </c>
      <c r="AK893" t="str">
        <f>VLOOKUP(D893,Ref!$C$2:$D$56,2,FALSE)&amp;"_"&amp;E893&amp;RIGHT(B893,4)</f>
        <v>CA_Ventura2002</v>
      </c>
    </row>
    <row r="894" spans="1:37" x14ac:dyDescent="0.25">
      <c r="A894" t="s">
        <v>218</v>
      </c>
      <c r="B894">
        <v>61113001</v>
      </c>
      <c r="C894" t="s">
        <v>37</v>
      </c>
      <c r="D894" t="s">
        <v>50</v>
      </c>
      <c r="E894" t="s">
        <v>87</v>
      </c>
      <c r="F894">
        <v>34.255000000000003</v>
      </c>
      <c r="G894">
        <v>-119.1425</v>
      </c>
      <c r="H894">
        <v>70031</v>
      </c>
      <c r="I894">
        <v>21.3</v>
      </c>
      <c r="J894">
        <v>19.7</v>
      </c>
      <c r="K894">
        <v>0.5</v>
      </c>
      <c r="L894">
        <v>0.90232900000000005</v>
      </c>
      <c r="M894">
        <v>1.3856098999999999</v>
      </c>
      <c r="N894">
        <v>2.2118954999999998</v>
      </c>
      <c r="O894">
        <v>8.0132808999999998</v>
      </c>
      <c r="P894">
        <v>3.1338390999999999</v>
      </c>
      <c r="Q894">
        <v>3.8179588</v>
      </c>
      <c r="R894">
        <v>1.2164296000000001</v>
      </c>
      <c r="S894">
        <v>0.14088000000000001</v>
      </c>
      <c r="T894">
        <v>0.5</v>
      </c>
      <c r="U894">
        <v>0.86933360000000004</v>
      </c>
      <c r="V894">
        <v>1.0465803</v>
      </c>
      <c r="W894">
        <v>2.0354842999999998</v>
      </c>
      <c r="X894">
        <v>7.6219777999999998</v>
      </c>
      <c r="Y894">
        <v>2.8723320999999999</v>
      </c>
      <c r="Z894">
        <v>3.5315927999999999</v>
      </c>
      <c r="AA894">
        <v>1.1249678000000001</v>
      </c>
      <c r="AB894">
        <v>0.13974239999999999</v>
      </c>
      <c r="AC894">
        <v>0.96340000000000003</v>
      </c>
      <c r="AD894">
        <v>0.75529999999999997</v>
      </c>
      <c r="AE894">
        <v>0.92020000000000002</v>
      </c>
      <c r="AF894">
        <v>0.95120000000000005</v>
      </c>
      <c r="AG894">
        <v>0.91659999999999997</v>
      </c>
      <c r="AH894">
        <v>0.92500000000000004</v>
      </c>
      <c r="AI894">
        <v>0.92479999999999996</v>
      </c>
      <c r="AJ894">
        <v>0.9919</v>
      </c>
      <c r="AK894" t="str">
        <f>VLOOKUP(D894,Ref!$C$2:$D$56,2,FALSE)&amp;"_"&amp;E894&amp;RIGHT(B894,4)</f>
        <v>CA_Ventura3001</v>
      </c>
    </row>
    <row r="895" spans="1:37" x14ac:dyDescent="0.25">
      <c r="A895" t="s">
        <v>218</v>
      </c>
      <c r="B895">
        <v>80010006</v>
      </c>
      <c r="C895" t="s">
        <v>37</v>
      </c>
      <c r="D895" t="s">
        <v>88</v>
      </c>
      <c r="E895" t="s">
        <v>89</v>
      </c>
      <c r="F895">
        <v>39.826006999999997</v>
      </c>
      <c r="G895">
        <v>-104.937438</v>
      </c>
      <c r="H895">
        <v>103142</v>
      </c>
      <c r="I895">
        <v>27.3</v>
      </c>
      <c r="J895">
        <v>22.3</v>
      </c>
      <c r="K895">
        <v>0.5</v>
      </c>
      <c r="L895">
        <v>3.183522</v>
      </c>
      <c r="M895">
        <v>3.0830115999999999</v>
      </c>
      <c r="N895">
        <v>2.6388440000000002</v>
      </c>
      <c r="O895">
        <v>7.5983213999999997</v>
      </c>
      <c r="P895">
        <v>2.052556</v>
      </c>
      <c r="Q895">
        <v>6.4730166999999996</v>
      </c>
      <c r="R895">
        <v>1.3499570999999999</v>
      </c>
      <c r="S895">
        <v>0.476327</v>
      </c>
      <c r="T895">
        <v>0.5</v>
      </c>
      <c r="U895">
        <v>2.2979908</v>
      </c>
      <c r="V895">
        <v>2.9257399999999998</v>
      </c>
      <c r="W895">
        <v>1.8275971</v>
      </c>
      <c r="X895">
        <v>7.2380176000000001</v>
      </c>
      <c r="Y895">
        <v>0.93064829999999998</v>
      </c>
      <c r="Z895">
        <v>5.1112723000000004</v>
      </c>
      <c r="AA895">
        <v>1.0168649000000001</v>
      </c>
      <c r="AB895">
        <v>0.476327</v>
      </c>
      <c r="AC895">
        <v>0.7218</v>
      </c>
      <c r="AD895">
        <v>0.94899999999999995</v>
      </c>
      <c r="AE895">
        <v>0.69259999999999999</v>
      </c>
      <c r="AF895">
        <v>0.9526</v>
      </c>
      <c r="AG895">
        <v>0.45340000000000003</v>
      </c>
      <c r="AH895">
        <v>0.78959999999999997</v>
      </c>
      <c r="AI895">
        <v>0.75329999999999997</v>
      </c>
      <c r="AJ895">
        <v>1</v>
      </c>
      <c r="AK895" t="str">
        <f>VLOOKUP(D895,Ref!$C$2:$D$56,2,FALSE)&amp;"_"&amp;E895&amp;RIGHT(B895,4)</f>
        <v>CO_Adams0006</v>
      </c>
    </row>
    <row r="896" spans="1:37" x14ac:dyDescent="0.25">
      <c r="A896" t="s">
        <v>218</v>
      </c>
      <c r="B896">
        <v>80050005</v>
      </c>
      <c r="C896" t="s">
        <v>37</v>
      </c>
      <c r="D896" t="s">
        <v>88</v>
      </c>
      <c r="E896" t="s">
        <v>90</v>
      </c>
      <c r="F896">
        <v>39.604399000000001</v>
      </c>
      <c r="G896">
        <v>-105.019526</v>
      </c>
      <c r="H896">
        <v>101142</v>
      </c>
      <c r="I896">
        <v>17.7</v>
      </c>
      <c r="J896">
        <v>15.4</v>
      </c>
      <c r="K896">
        <v>0.5</v>
      </c>
      <c r="L896">
        <v>2.2891672000000001</v>
      </c>
      <c r="M896">
        <v>1.8647676</v>
      </c>
      <c r="N896">
        <v>1.2902081000000001</v>
      </c>
      <c r="O896">
        <v>6.7967443000000003</v>
      </c>
      <c r="P896">
        <v>1.5284241000000001</v>
      </c>
      <c r="Q896">
        <v>2.5145833</v>
      </c>
      <c r="R896">
        <v>0.78767100000000001</v>
      </c>
      <c r="S896">
        <v>0.13954620000000001</v>
      </c>
      <c r="T896">
        <v>0.5</v>
      </c>
      <c r="U896">
        <v>2.0933758999999998</v>
      </c>
      <c r="V896">
        <v>1.7869495</v>
      </c>
      <c r="W896">
        <v>0.90633940000000002</v>
      </c>
      <c r="X896">
        <v>6.5928678999999999</v>
      </c>
      <c r="Y896">
        <v>0.88031950000000003</v>
      </c>
      <c r="Z896">
        <v>2.0104175</v>
      </c>
      <c r="AA896">
        <v>0.56133699999999997</v>
      </c>
      <c r="AB896">
        <v>0.13954620000000001</v>
      </c>
      <c r="AC896">
        <v>0.91449999999999998</v>
      </c>
      <c r="AD896">
        <v>0.95830000000000004</v>
      </c>
      <c r="AE896">
        <v>0.70250000000000001</v>
      </c>
      <c r="AF896">
        <v>0.97</v>
      </c>
      <c r="AG896">
        <v>0.57599999999999996</v>
      </c>
      <c r="AH896">
        <v>0.79949999999999999</v>
      </c>
      <c r="AI896">
        <v>0.7127</v>
      </c>
      <c r="AJ896">
        <v>1</v>
      </c>
      <c r="AK896" t="str">
        <f>VLOOKUP(D896,Ref!$C$2:$D$56,2,FALSE)&amp;"_"&amp;E896&amp;RIGHT(B896,4)</f>
        <v>CO_Arapahoe0005</v>
      </c>
    </row>
    <row r="897" spans="1:37" x14ac:dyDescent="0.25">
      <c r="A897" t="s">
        <v>218</v>
      </c>
      <c r="B897">
        <v>80130003</v>
      </c>
      <c r="C897" t="s">
        <v>37</v>
      </c>
      <c r="D897" t="s">
        <v>88</v>
      </c>
      <c r="E897" t="s">
        <v>91</v>
      </c>
      <c r="F897">
        <v>40.164575999999997</v>
      </c>
      <c r="G897">
        <v>-105.10085599999999</v>
      </c>
      <c r="H897">
        <v>107142</v>
      </c>
      <c r="I897">
        <v>22.8</v>
      </c>
      <c r="J897">
        <v>19.3</v>
      </c>
      <c r="K897">
        <v>0.5</v>
      </c>
      <c r="L897">
        <v>2.0560136</v>
      </c>
      <c r="M897">
        <v>1.5509404</v>
      </c>
      <c r="N897">
        <v>2.3902747999999998</v>
      </c>
      <c r="O897">
        <v>7.2510009000000002</v>
      </c>
      <c r="P897">
        <v>1.7168398</v>
      </c>
      <c r="Q897">
        <v>6.0283055000000001</v>
      </c>
      <c r="R897">
        <v>1.2390946</v>
      </c>
      <c r="S897">
        <v>0.15642220000000001</v>
      </c>
      <c r="T897">
        <v>0.5</v>
      </c>
      <c r="U897">
        <v>1.7758034</v>
      </c>
      <c r="V897">
        <v>1.4783685</v>
      </c>
      <c r="W897">
        <v>1.7861324999999999</v>
      </c>
      <c r="X897">
        <v>6.8787146000000003</v>
      </c>
      <c r="Y897">
        <v>1.0627241000000001</v>
      </c>
      <c r="Z897">
        <v>4.7885999999999997</v>
      </c>
      <c r="AA897">
        <v>0.96336929999999998</v>
      </c>
      <c r="AB897">
        <v>0.15642220000000001</v>
      </c>
      <c r="AC897">
        <v>0.86370000000000002</v>
      </c>
      <c r="AD897">
        <v>0.95320000000000005</v>
      </c>
      <c r="AE897">
        <v>0.74719999999999998</v>
      </c>
      <c r="AF897">
        <v>0.94869999999999999</v>
      </c>
      <c r="AG897">
        <v>0.61899999999999999</v>
      </c>
      <c r="AH897">
        <v>0.7944</v>
      </c>
      <c r="AI897">
        <v>0.77749999999999997</v>
      </c>
      <c r="AJ897">
        <v>1</v>
      </c>
      <c r="AK897" t="str">
        <f>VLOOKUP(D897,Ref!$C$2:$D$56,2,FALSE)&amp;"_"&amp;E897&amp;RIGHT(B897,4)</f>
        <v>CO_Boulder0003</v>
      </c>
    </row>
    <row r="898" spans="1:37" x14ac:dyDescent="0.25">
      <c r="A898" t="s">
        <v>218</v>
      </c>
      <c r="B898">
        <v>80130012</v>
      </c>
      <c r="C898" t="s">
        <v>37</v>
      </c>
      <c r="D898" t="s">
        <v>88</v>
      </c>
      <c r="E898" t="s">
        <v>91</v>
      </c>
      <c r="F898">
        <v>40.021096999999997</v>
      </c>
      <c r="G898">
        <v>-105.26338200000001</v>
      </c>
      <c r="H898">
        <v>105140</v>
      </c>
      <c r="I898">
        <v>18.8</v>
      </c>
      <c r="J898">
        <v>15.9</v>
      </c>
      <c r="K898">
        <v>0.5</v>
      </c>
      <c r="L898">
        <v>2.1891644000000001</v>
      </c>
      <c r="M898">
        <v>1.4504231999999999</v>
      </c>
      <c r="N898">
        <v>2.0795355</v>
      </c>
      <c r="O898">
        <v>4.6476030000000002</v>
      </c>
      <c r="P898">
        <v>1.8395041999999999</v>
      </c>
      <c r="Q898">
        <v>4.8042401999999997</v>
      </c>
      <c r="R898">
        <v>1.1280929</v>
      </c>
      <c r="S898">
        <v>0.18365909999999999</v>
      </c>
      <c r="T898">
        <v>0.5</v>
      </c>
      <c r="U898">
        <v>1.6299169</v>
      </c>
      <c r="V898">
        <v>1.5920622</v>
      </c>
      <c r="W898">
        <v>1.6034516000000001</v>
      </c>
      <c r="X898">
        <v>4.2934593999999997</v>
      </c>
      <c r="Y898">
        <v>1.0074033</v>
      </c>
      <c r="Z898">
        <v>4.2328038000000001</v>
      </c>
      <c r="AA898">
        <v>0.85631939999999995</v>
      </c>
      <c r="AB898">
        <v>0.21271370000000001</v>
      </c>
      <c r="AC898">
        <v>0.74450000000000005</v>
      </c>
      <c r="AD898">
        <v>1.0976999999999999</v>
      </c>
      <c r="AE898">
        <v>0.77110000000000001</v>
      </c>
      <c r="AF898">
        <v>0.92379999999999995</v>
      </c>
      <c r="AG898">
        <v>0.54759999999999998</v>
      </c>
      <c r="AH898">
        <v>0.88109999999999999</v>
      </c>
      <c r="AI898">
        <v>0.7591</v>
      </c>
      <c r="AJ898">
        <v>1.1581999999999999</v>
      </c>
      <c r="AK898" t="str">
        <f>VLOOKUP(D898,Ref!$C$2:$D$56,2,FALSE)&amp;"_"&amp;E898&amp;RIGHT(B898,4)</f>
        <v>CO_Boulder0012</v>
      </c>
    </row>
    <row r="899" spans="1:37" x14ac:dyDescent="0.25">
      <c r="A899" t="s">
        <v>218</v>
      </c>
      <c r="B899">
        <v>80310002</v>
      </c>
      <c r="C899" t="s">
        <v>37</v>
      </c>
      <c r="D899" t="s">
        <v>88</v>
      </c>
      <c r="E899" t="s">
        <v>92</v>
      </c>
      <c r="F899">
        <v>39.751184000000002</v>
      </c>
      <c r="G899">
        <v>-104.98762499999999</v>
      </c>
      <c r="H899">
        <v>103142</v>
      </c>
      <c r="I899">
        <v>22</v>
      </c>
      <c r="J899">
        <v>18.5</v>
      </c>
      <c r="K899">
        <v>0.5</v>
      </c>
      <c r="L899">
        <v>2.2035897000000002</v>
      </c>
      <c r="M899">
        <v>2.2292733</v>
      </c>
      <c r="N899">
        <v>1.7303852</v>
      </c>
      <c r="O899">
        <v>8.6053362</v>
      </c>
      <c r="P899">
        <v>1.4431503000000001</v>
      </c>
      <c r="Q899">
        <v>4.1482530000000004</v>
      </c>
      <c r="R899">
        <v>1.0120726</v>
      </c>
      <c r="S899">
        <v>0.20571590000000001</v>
      </c>
      <c r="T899">
        <v>0.5</v>
      </c>
      <c r="U899">
        <v>1.7187133999999999</v>
      </c>
      <c r="V899">
        <v>2.1277784999999998</v>
      </c>
      <c r="W899">
        <v>1.1559708</v>
      </c>
      <c r="X899">
        <v>8.3344784000000001</v>
      </c>
      <c r="Y899">
        <v>0.70023060000000004</v>
      </c>
      <c r="Z899">
        <v>3.1065635999999999</v>
      </c>
      <c r="AA899">
        <v>0.70550420000000003</v>
      </c>
      <c r="AB899">
        <v>0.20731649999999999</v>
      </c>
      <c r="AC899">
        <v>0.78</v>
      </c>
      <c r="AD899">
        <v>0.95450000000000002</v>
      </c>
      <c r="AE899">
        <v>0.66800000000000004</v>
      </c>
      <c r="AF899">
        <v>0.96850000000000003</v>
      </c>
      <c r="AG899">
        <v>0.48520000000000002</v>
      </c>
      <c r="AH899">
        <v>0.74890000000000001</v>
      </c>
      <c r="AI899">
        <v>0.69710000000000005</v>
      </c>
      <c r="AJ899">
        <v>1.0078</v>
      </c>
      <c r="AK899" t="str">
        <f>VLOOKUP(D899,Ref!$C$2:$D$56,2,FALSE)&amp;"_"&amp;E899&amp;RIGHT(B899,4)</f>
        <v>CO_Denver0002</v>
      </c>
    </row>
    <row r="900" spans="1:37" x14ac:dyDescent="0.25">
      <c r="A900" t="s">
        <v>218</v>
      </c>
      <c r="B900">
        <v>80310023</v>
      </c>
      <c r="C900" t="s">
        <v>37</v>
      </c>
      <c r="D900" t="s">
        <v>88</v>
      </c>
      <c r="E900" t="s">
        <v>92</v>
      </c>
      <c r="F900">
        <v>39.781083000000002</v>
      </c>
      <c r="G900">
        <v>-104.95665</v>
      </c>
      <c r="H900">
        <v>103142</v>
      </c>
      <c r="I900">
        <v>23</v>
      </c>
      <c r="J900">
        <v>18.899999999999999</v>
      </c>
      <c r="K900">
        <v>0.5</v>
      </c>
      <c r="L900">
        <v>2.4194855999999998</v>
      </c>
      <c r="M900">
        <v>2.6351155999999998</v>
      </c>
      <c r="N900">
        <v>2.2077491</v>
      </c>
      <c r="O900">
        <v>6.5794511</v>
      </c>
      <c r="P900">
        <v>1.6520178000000001</v>
      </c>
      <c r="Q900">
        <v>5.4931412000000002</v>
      </c>
      <c r="R900">
        <v>1.1369861000000001</v>
      </c>
      <c r="S900">
        <v>0.37605339999999998</v>
      </c>
      <c r="T900">
        <v>0.5</v>
      </c>
      <c r="U900">
        <v>1.9559511000000001</v>
      </c>
      <c r="V900">
        <v>2.5170224000000001</v>
      </c>
      <c r="W900">
        <v>1.3601676</v>
      </c>
      <c r="X900">
        <v>6.9714068999999999</v>
      </c>
      <c r="Y900">
        <v>0.75356520000000005</v>
      </c>
      <c r="Z900">
        <v>3.7266998</v>
      </c>
      <c r="AA900">
        <v>0.78103489999999998</v>
      </c>
      <c r="AB900">
        <v>0.34205259999999998</v>
      </c>
      <c r="AC900">
        <v>0.80840000000000001</v>
      </c>
      <c r="AD900">
        <v>0.95520000000000005</v>
      </c>
      <c r="AE900">
        <v>0.61609999999999998</v>
      </c>
      <c r="AF900">
        <v>1.0596000000000001</v>
      </c>
      <c r="AG900">
        <v>0.45610000000000001</v>
      </c>
      <c r="AH900">
        <v>0.6784</v>
      </c>
      <c r="AI900">
        <v>0.68689999999999996</v>
      </c>
      <c r="AJ900">
        <v>0.90959999999999996</v>
      </c>
      <c r="AK900" t="str">
        <f>VLOOKUP(D900,Ref!$C$2:$D$56,2,FALSE)&amp;"_"&amp;E900&amp;RIGHT(B900,4)</f>
        <v>CO_Denver0023</v>
      </c>
    </row>
    <row r="901" spans="1:37" x14ac:dyDescent="0.25">
      <c r="A901" t="s">
        <v>218</v>
      </c>
      <c r="B901">
        <v>80310025</v>
      </c>
      <c r="C901" t="s">
        <v>37</v>
      </c>
      <c r="D901" t="s">
        <v>88</v>
      </c>
      <c r="E901" t="s">
        <v>92</v>
      </c>
      <c r="F901">
        <v>39.704005000000002</v>
      </c>
      <c r="G901">
        <v>-104.998113</v>
      </c>
      <c r="H901">
        <v>102142</v>
      </c>
      <c r="I901">
        <v>18.600000000000001</v>
      </c>
      <c r="J901">
        <v>15.7</v>
      </c>
      <c r="K901">
        <v>0.5</v>
      </c>
      <c r="L901">
        <v>1.2766716</v>
      </c>
      <c r="M901">
        <v>2.1669841000000001</v>
      </c>
      <c r="N901">
        <v>1.8410137</v>
      </c>
      <c r="O901">
        <v>5.6371798999999996</v>
      </c>
      <c r="P901">
        <v>1.2793374</v>
      </c>
      <c r="Q901">
        <v>4.6940049999999998</v>
      </c>
      <c r="R901">
        <v>0.96049050000000002</v>
      </c>
      <c r="S901">
        <v>0.24431720000000001</v>
      </c>
      <c r="T901">
        <v>0.5</v>
      </c>
      <c r="U901">
        <v>1.5391543999999999</v>
      </c>
      <c r="V901">
        <v>1.7712155999999999</v>
      </c>
      <c r="W901">
        <v>0.8836079</v>
      </c>
      <c r="X901">
        <v>7.4637032000000003</v>
      </c>
      <c r="Y901">
        <v>0.52726530000000005</v>
      </c>
      <c r="Z901">
        <v>2.3895732999999999</v>
      </c>
      <c r="AA901">
        <v>0.54184140000000003</v>
      </c>
      <c r="AB901">
        <v>0.1515436</v>
      </c>
      <c r="AC901">
        <v>1.2056</v>
      </c>
      <c r="AD901">
        <v>0.81740000000000002</v>
      </c>
      <c r="AE901">
        <v>0.48</v>
      </c>
      <c r="AF901">
        <v>1.3240000000000001</v>
      </c>
      <c r="AG901">
        <v>0.41210000000000002</v>
      </c>
      <c r="AH901">
        <v>0.5091</v>
      </c>
      <c r="AI901">
        <v>0.56410000000000005</v>
      </c>
      <c r="AJ901">
        <v>0.62029999999999996</v>
      </c>
      <c r="AK901" t="str">
        <f>VLOOKUP(D901,Ref!$C$2:$D$56,2,FALSE)&amp;"_"&amp;E901&amp;RIGHT(B901,4)</f>
        <v>CO_Denver0025</v>
      </c>
    </row>
    <row r="902" spans="1:37" x14ac:dyDescent="0.25">
      <c r="A902" t="s">
        <v>218</v>
      </c>
      <c r="B902">
        <v>80350004</v>
      </c>
      <c r="C902" t="s">
        <v>37</v>
      </c>
      <c r="D902" t="s">
        <v>88</v>
      </c>
      <c r="E902" t="s">
        <v>93</v>
      </c>
      <c r="F902">
        <v>39.534488000000003</v>
      </c>
      <c r="G902">
        <v>-105.070358</v>
      </c>
      <c r="H902">
        <v>101141</v>
      </c>
      <c r="I902">
        <v>15.9</v>
      </c>
      <c r="J902">
        <v>14</v>
      </c>
      <c r="K902">
        <v>0.5</v>
      </c>
      <c r="L902">
        <v>1.6850890999999999</v>
      </c>
      <c r="M902">
        <v>1.6333891</v>
      </c>
      <c r="N902">
        <v>1.1781689</v>
      </c>
      <c r="O902">
        <v>6.4104732999999996</v>
      </c>
      <c r="P902">
        <v>1.1456225</v>
      </c>
      <c r="Q902">
        <v>2.6190178</v>
      </c>
      <c r="R902">
        <v>0.69450149999999999</v>
      </c>
      <c r="S902">
        <v>0.1226275</v>
      </c>
      <c r="T902">
        <v>0.5</v>
      </c>
      <c r="U902">
        <v>1.5508295999999999</v>
      </c>
      <c r="V902">
        <v>1.5682703</v>
      </c>
      <c r="W902">
        <v>0.82829339999999996</v>
      </c>
      <c r="X902">
        <v>6.2326145000000004</v>
      </c>
      <c r="Y902">
        <v>0.61670579999999997</v>
      </c>
      <c r="Z902">
        <v>2.0784875999999999</v>
      </c>
      <c r="AA902">
        <v>0.50276080000000001</v>
      </c>
      <c r="AB902">
        <v>0.1226275</v>
      </c>
      <c r="AC902">
        <v>0.92030000000000001</v>
      </c>
      <c r="AD902">
        <v>0.96009999999999995</v>
      </c>
      <c r="AE902">
        <v>0.70299999999999996</v>
      </c>
      <c r="AF902">
        <v>0.97230000000000005</v>
      </c>
      <c r="AG902">
        <v>0.5383</v>
      </c>
      <c r="AH902">
        <v>0.79359999999999997</v>
      </c>
      <c r="AI902">
        <v>0.72389999999999999</v>
      </c>
      <c r="AJ902">
        <v>1</v>
      </c>
      <c r="AK902" t="str">
        <f>VLOOKUP(D902,Ref!$C$2:$D$56,2,FALSE)&amp;"_"&amp;E902&amp;RIGHT(B902,4)</f>
        <v>CO_Douglas0004</v>
      </c>
    </row>
    <row r="903" spans="1:37" x14ac:dyDescent="0.25">
      <c r="A903" t="s">
        <v>218</v>
      </c>
      <c r="B903">
        <v>80390001</v>
      </c>
      <c r="C903" t="s">
        <v>37</v>
      </c>
      <c r="D903" t="s">
        <v>88</v>
      </c>
      <c r="E903" t="s">
        <v>94</v>
      </c>
      <c r="F903">
        <v>39.231383999999998</v>
      </c>
      <c r="G903">
        <v>-104.63477</v>
      </c>
      <c r="H903">
        <v>98144</v>
      </c>
      <c r="I903">
        <v>11.7</v>
      </c>
      <c r="J903">
        <v>10.5</v>
      </c>
      <c r="K903">
        <v>0.5</v>
      </c>
      <c r="L903">
        <v>2.4291775000000002</v>
      </c>
      <c r="M903">
        <v>1.2222744000000001</v>
      </c>
      <c r="N903">
        <v>0.70874800000000004</v>
      </c>
      <c r="O903">
        <v>4.2205852999999998</v>
      </c>
      <c r="P903">
        <v>1.2002120999999999</v>
      </c>
      <c r="Q903">
        <v>0.93378729999999999</v>
      </c>
      <c r="R903">
        <v>0.51307380000000002</v>
      </c>
      <c r="S903">
        <v>4.9920199999999998E-2</v>
      </c>
      <c r="T903">
        <v>0.5</v>
      </c>
      <c r="U903">
        <v>2.3339603000000002</v>
      </c>
      <c r="V903">
        <v>1.1604196</v>
      </c>
      <c r="W903">
        <v>0.48886639999999998</v>
      </c>
      <c r="X903">
        <v>4.1501216999999997</v>
      </c>
      <c r="Y903">
        <v>0.74457589999999996</v>
      </c>
      <c r="Z903">
        <v>0.74917</v>
      </c>
      <c r="AA903">
        <v>0.34973959999999998</v>
      </c>
      <c r="AB903">
        <v>4.9920199999999998E-2</v>
      </c>
      <c r="AC903">
        <v>0.96079999999999999</v>
      </c>
      <c r="AD903">
        <v>0.94940000000000002</v>
      </c>
      <c r="AE903">
        <v>0.68979999999999997</v>
      </c>
      <c r="AF903">
        <v>0.98329999999999995</v>
      </c>
      <c r="AG903">
        <v>0.62039999999999995</v>
      </c>
      <c r="AH903">
        <v>0.80230000000000001</v>
      </c>
      <c r="AI903">
        <v>0.68169999999999997</v>
      </c>
      <c r="AJ903">
        <v>1</v>
      </c>
      <c r="AK903" t="str">
        <f>VLOOKUP(D903,Ref!$C$2:$D$56,2,FALSE)&amp;"_"&amp;E903&amp;RIGHT(B903,4)</f>
        <v>CO_Elbert0001</v>
      </c>
    </row>
    <row r="904" spans="1:37" x14ac:dyDescent="0.25">
      <c r="A904" t="s">
        <v>218</v>
      </c>
      <c r="B904">
        <v>80410017</v>
      </c>
      <c r="C904" t="s">
        <v>37</v>
      </c>
      <c r="D904" t="s">
        <v>88</v>
      </c>
      <c r="E904" t="s">
        <v>95</v>
      </c>
      <c r="F904">
        <v>38.848013999999999</v>
      </c>
      <c r="G904">
        <v>-104.828564</v>
      </c>
      <c r="H904">
        <v>94142</v>
      </c>
      <c r="I904">
        <v>12.2</v>
      </c>
      <c r="J904">
        <v>10.8</v>
      </c>
      <c r="K904">
        <v>0.5</v>
      </c>
      <c r="L904">
        <v>2.6347035999999999</v>
      </c>
      <c r="M904">
        <v>1.3574877000000001</v>
      </c>
      <c r="N904">
        <v>0.82102459999999999</v>
      </c>
      <c r="O904">
        <v>3.9810994000000002</v>
      </c>
      <c r="P904">
        <v>1.6048684</v>
      </c>
      <c r="Q904">
        <v>0.75594930000000005</v>
      </c>
      <c r="R904">
        <v>0.57208099999999995</v>
      </c>
      <c r="S904">
        <v>6.1194999999999999E-3</v>
      </c>
      <c r="T904">
        <v>0.5</v>
      </c>
      <c r="U904">
        <v>3.7284820000000001</v>
      </c>
      <c r="V904">
        <v>1.1837624</v>
      </c>
      <c r="W904">
        <v>0.31675120000000001</v>
      </c>
      <c r="X904">
        <v>3.8896378999999999</v>
      </c>
      <c r="Y904">
        <v>0.86911649999999996</v>
      </c>
      <c r="Z904">
        <v>1.0450000000000001E-4</v>
      </c>
      <c r="AA904">
        <v>0.31309169999999997</v>
      </c>
      <c r="AB904">
        <v>1.9545000000000001E-3</v>
      </c>
      <c r="AC904">
        <v>1.4151</v>
      </c>
      <c r="AD904">
        <v>0.872</v>
      </c>
      <c r="AE904">
        <v>0.38579999999999998</v>
      </c>
      <c r="AF904">
        <v>0.97699999999999998</v>
      </c>
      <c r="AG904">
        <v>0.54149999999999998</v>
      </c>
      <c r="AH904">
        <v>1E-4</v>
      </c>
      <c r="AI904">
        <v>0.54730000000000001</v>
      </c>
      <c r="AJ904">
        <v>0.31940000000000002</v>
      </c>
      <c r="AK904" t="str">
        <f>VLOOKUP(D904,Ref!$C$2:$D$56,2,FALSE)&amp;"_"&amp;E904&amp;RIGHT(B904,4)</f>
        <v>CO_El Paso0017</v>
      </c>
    </row>
    <row r="905" spans="1:37" x14ac:dyDescent="0.25">
      <c r="A905" t="s">
        <v>218</v>
      </c>
      <c r="B905">
        <v>80690009</v>
      </c>
      <c r="C905" t="s">
        <v>37</v>
      </c>
      <c r="D905" t="s">
        <v>88</v>
      </c>
      <c r="E905" t="s">
        <v>96</v>
      </c>
      <c r="F905">
        <v>40.571288000000003</v>
      </c>
      <c r="G905">
        <v>-105.07969300000001</v>
      </c>
      <c r="H905">
        <v>110142</v>
      </c>
      <c r="I905">
        <v>18.8</v>
      </c>
      <c r="J905">
        <v>16.399999999999999</v>
      </c>
      <c r="K905">
        <v>0.5</v>
      </c>
      <c r="L905">
        <v>1.5092403999999999</v>
      </c>
      <c r="M905">
        <v>0.71902650000000001</v>
      </c>
      <c r="N905">
        <v>1.5086797000000001</v>
      </c>
      <c r="O905">
        <v>8.9249907000000004</v>
      </c>
      <c r="P905">
        <v>1.2090223</v>
      </c>
      <c r="Q905">
        <v>3.6443245000000002</v>
      </c>
      <c r="R905">
        <v>0.76382320000000004</v>
      </c>
      <c r="S905">
        <v>3.20053E-2</v>
      </c>
      <c r="T905">
        <v>0.5</v>
      </c>
      <c r="U905">
        <v>1.3586076</v>
      </c>
      <c r="V905">
        <v>0.69046929999999995</v>
      </c>
      <c r="W905">
        <v>1.118204</v>
      </c>
      <c r="X905">
        <v>8.5710134999999994</v>
      </c>
      <c r="Y905">
        <v>0.74755879999999997</v>
      </c>
      <c r="Z905">
        <v>2.8925288</v>
      </c>
      <c r="AA905">
        <v>0.58938040000000003</v>
      </c>
      <c r="AB905">
        <v>3.20053E-2</v>
      </c>
      <c r="AC905">
        <v>0.9002</v>
      </c>
      <c r="AD905">
        <v>0.96030000000000004</v>
      </c>
      <c r="AE905">
        <v>0.74119999999999997</v>
      </c>
      <c r="AF905">
        <v>0.96030000000000004</v>
      </c>
      <c r="AG905">
        <v>0.61829999999999996</v>
      </c>
      <c r="AH905">
        <v>0.79369999999999996</v>
      </c>
      <c r="AI905">
        <v>0.77159999999999995</v>
      </c>
      <c r="AJ905">
        <v>1</v>
      </c>
      <c r="AK905" t="str">
        <f>VLOOKUP(D905,Ref!$C$2:$D$56,2,FALSE)&amp;"_"&amp;E905&amp;RIGHT(B905,4)</f>
        <v>CO_Larimer0009</v>
      </c>
    </row>
    <row r="906" spans="1:37" x14ac:dyDescent="0.25">
      <c r="A906" t="s">
        <v>218</v>
      </c>
      <c r="B906">
        <v>80770017</v>
      </c>
      <c r="C906" t="s">
        <v>37</v>
      </c>
      <c r="D906" t="s">
        <v>88</v>
      </c>
      <c r="E906" t="s">
        <v>97</v>
      </c>
      <c r="F906">
        <v>39.063797999999998</v>
      </c>
      <c r="G906">
        <v>-108.561173</v>
      </c>
      <c r="H906">
        <v>99116</v>
      </c>
      <c r="I906">
        <v>30</v>
      </c>
      <c r="J906">
        <v>27</v>
      </c>
      <c r="K906">
        <v>0.5</v>
      </c>
      <c r="L906">
        <v>2.8680333999999998</v>
      </c>
      <c r="M906">
        <v>1.670221</v>
      </c>
      <c r="N906">
        <v>2.1688139</v>
      </c>
      <c r="O906">
        <v>14.268250500000001</v>
      </c>
      <c r="P906">
        <v>1.4486922</v>
      </c>
      <c r="Q906">
        <v>5.6590480999999997</v>
      </c>
      <c r="R906">
        <v>1.3221395</v>
      </c>
      <c r="S906">
        <v>0.13924700000000001</v>
      </c>
      <c r="T906">
        <v>0.5</v>
      </c>
      <c r="U906">
        <v>1.1348661</v>
      </c>
      <c r="V906">
        <v>1.7801222999999999</v>
      </c>
      <c r="W906">
        <v>2.1512489000000001</v>
      </c>
      <c r="X906">
        <v>13.0276394</v>
      </c>
      <c r="Y906">
        <v>1.0601419999999999</v>
      </c>
      <c r="Z906">
        <v>6.0703310999999998</v>
      </c>
      <c r="AA906">
        <v>1.2060521</v>
      </c>
      <c r="AB906">
        <v>0.13545479999999999</v>
      </c>
      <c r="AC906">
        <v>0.3957</v>
      </c>
      <c r="AD906">
        <v>1.0658000000000001</v>
      </c>
      <c r="AE906">
        <v>0.9919</v>
      </c>
      <c r="AF906">
        <v>0.91310000000000002</v>
      </c>
      <c r="AG906">
        <v>0.73180000000000001</v>
      </c>
      <c r="AH906">
        <v>1.0727</v>
      </c>
      <c r="AI906">
        <v>0.91220000000000001</v>
      </c>
      <c r="AJ906">
        <v>0.9728</v>
      </c>
      <c r="AK906" t="str">
        <f>VLOOKUP(D906,Ref!$C$2:$D$56,2,FALSE)&amp;"_"&amp;E906&amp;RIGHT(B906,4)</f>
        <v>CO_Mesa0017</v>
      </c>
    </row>
    <row r="907" spans="1:37" x14ac:dyDescent="0.25">
      <c r="A907" t="s">
        <v>218</v>
      </c>
      <c r="B907">
        <v>81010012</v>
      </c>
      <c r="C907" t="s">
        <v>37</v>
      </c>
      <c r="D907" t="s">
        <v>88</v>
      </c>
      <c r="E907" t="s">
        <v>98</v>
      </c>
      <c r="F907">
        <v>38.263058000000001</v>
      </c>
      <c r="G907">
        <v>-104.612133</v>
      </c>
      <c r="H907">
        <v>89143</v>
      </c>
      <c r="I907">
        <v>16.100000000000001</v>
      </c>
      <c r="J907">
        <v>14.3</v>
      </c>
      <c r="K907">
        <v>0.5</v>
      </c>
      <c r="L907">
        <v>1.5601005999999999</v>
      </c>
      <c r="M907">
        <v>0.83146659999999994</v>
      </c>
      <c r="N907">
        <v>0.55671470000000001</v>
      </c>
      <c r="O907">
        <v>10.5939455</v>
      </c>
      <c r="P907">
        <v>0.95805850000000004</v>
      </c>
      <c r="Q907">
        <v>0.73738519999999996</v>
      </c>
      <c r="R907">
        <v>0.35259259999999998</v>
      </c>
      <c r="S907">
        <v>9.7368000000000003E-3</v>
      </c>
      <c r="T907">
        <v>0.5</v>
      </c>
      <c r="U907">
        <v>1.4048780000000001</v>
      </c>
      <c r="V907">
        <v>0.74699170000000004</v>
      </c>
      <c r="W907">
        <v>0.32785920000000002</v>
      </c>
      <c r="X907">
        <v>10.1440859</v>
      </c>
      <c r="Y907">
        <v>0.47871219999999998</v>
      </c>
      <c r="Z907">
        <v>0.53947100000000003</v>
      </c>
      <c r="AA907">
        <v>0.2029051</v>
      </c>
      <c r="AB907">
        <v>9.7368000000000003E-3</v>
      </c>
      <c r="AC907">
        <v>0.90049999999999997</v>
      </c>
      <c r="AD907">
        <v>0.89839999999999998</v>
      </c>
      <c r="AE907">
        <v>0.58889999999999998</v>
      </c>
      <c r="AF907">
        <v>0.95750000000000002</v>
      </c>
      <c r="AG907">
        <v>0.49969999999999998</v>
      </c>
      <c r="AH907">
        <v>0.73160000000000003</v>
      </c>
      <c r="AI907">
        <v>0.57550000000000001</v>
      </c>
      <c r="AJ907">
        <v>1</v>
      </c>
      <c r="AK907" t="str">
        <f>VLOOKUP(D907,Ref!$C$2:$D$56,2,FALSE)&amp;"_"&amp;E907&amp;RIGHT(B907,4)</f>
        <v>CO_Pueblo0012</v>
      </c>
    </row>
    <row r="908" spans="1:37" x14ac:dyDescent="0.25">
      <c r="A908" t="s">
        <v>218</v>
      </c>
      <c r="B908">
        <v>81230006</v>
      </c>
      <c r="C908" t="s">
        <v>37</v>
      </c>
      <c r="D908" t="s">
        <v>88</v>
      </c>
      <c r="E908" t="s">
        <v>99</v>
      </c>
      <c r="F908">
        <v>40.414876999999997</v>
      </c>
      <c r="G908">
        <v>-104.70693</v>
      </c>
      <c r="H908">
        <v>109144</v>
      </c>
      <c r="I908">
        <v>23.5</v>
      </c>
      <c r="J908">
        <v>20.3</v>
      </c>
      <c r="K908">
        <v>0.5</v>
      </c>
      <c r="L908">
        <v>2.0127871000000002</v>
      </c>
      <c r="M908">
        <v>1.2473065999999999</v>
      </c>
      <c r="N908">
        <v>2.0685178999999998</v>
      </c>
      <c r="O908">
        <v>9.7993193000000005</v>
      </c>
      <c r="P908">
        <v>1.4721918000000001</v>
      </c>
      <c r="Q908">
        <v>5.2328649</v>
      </c>
      <c r="R908">
        <v>1.0742763</v>
      </c>
      <c r="S908">
        <v>9.2733999999999997E-2</v>
      </c>
      <c r="T908">
        <v>0.5</v>
      </c>
      <c r="U908">
        <v>1.7567317</v>
      </c>
      <c r="V908">
        <v>1.1807095000000001</v>
      </c>
      <c r="W908">
        <v>1.5651885999999999</v>
      </c>
      <c r="X908">
        <v>9.2568149999999996</v>
      </c>
      <c r="Y908">
        <v>0.91992379999999996</v>
      </c>
      <c r="Z908">
        <v>4.2099843000000003</v>
      </c>
      <c r="AA908">
        <v>0.84596959999999999</v>
      </c>
      <c r="AB908">
        <v>9.2733999999999997E-2</v>
      </c>
      <c r="AC908">
        <v>0.87280000000000002</v>
      </c>
      <c r="AD908">
        <v>0.9466</v>
      </c>
      <c r="AE908">
        <v>0.75670000000000004</v>
      </c>
      <c r="AF908">
        <v>0.9446</v>
      </c>
      <c r="AG908">
        <v>0.62490000000000001</v>
      </c>
      <c r="AH908">
        <v>0.80449999999999999</v>
      </c>
      <c r="AI908">
        <v>0.78749999999999998</v>
      </c>
      <c r="AJ908">
        <v>1</v>
      </c>
      <c r="AK908" t="str">
        <f>VLOOKUP(D908,Ref!$C$2:$D$56,2,FALSE)&amp;"_"&amp;E908&amp;RIGHT(B908,4)</f>
        <v>CO_Weld0006</v>
      </c>
    </row>
    <row r="909" spans="1:37" x14ac:dyDescent="0.25">
      <c r="A909" t="s">
        <v>218</v>
      </c>
      <c r="B909">
        <v>81230008</v>
      </c>
      <c r="C909" t="s">
        <v>37</v>
      </c>
      <c r="D909" t="s">
        <v>88</v>
      </c>
      <c r="E909" t="s">
        <v>99</v>
      </c>
      <c r="F909">
        <v>40.209387</v>
      </c>
      <c r="G909">
        <v>-104.82405</v>
      </c>
      <c r="H909">
        <v>107143</v>
      </c>
      <c r="I909">
        <v>21.1</v>
      </c>
      <c r="J909">
        <v>18.3</v>
      </c>
      <c r="K909">
        <v>0.5</v>
      </c>
      <c r="L909">
        <v>3.3951680999999998</v>
      </c>
      <c r="M909">
        <v>1.1639245</v>
      </c>
      <c r="N909">
        <v>1.4292412000000001</v>
      </c>
      <c r="O909">
        <v>9.2500590999999996</v>
      </c>
      <c r="P909">
        <v>1.5260305000000001</v>
      </c>
      <c r="Q909">
        <v>2.9589927</v>
      </c>
      <c r="R909">
        <v>0.85879700000000003</v>
      </c>
      <c r="S909">
        <v>5.1122000000000001E-2</v>
      </c>
      <c r="T909">
        <v>0.5</v>
      </c>
      <c r="U909">
        <v>3.0124518999999998</v>
      </c>
      <c r="V909">
        <v>1.2248072999999999</v>
      </c>
      <c r="W909">
        <v>0.8648825</v>
      </c>
      <c r="X909">
        <v>9.4747170999999994</v>
      </c>
      <c r="Y909">
        <v>0.93433100000000002</v>
      </c>
      <c r="Z909">
        <v>1.7765461</v>
      </c>
      <c r="AA909">
        <v>0.51874830000000005</v>
      </c>
      <c r="AB909">
        <v>6.2479399999999997E-2</v>
      </c>
      <c r="AC909">
        <v>0.88729999999999998</v>
      </c>
      <c r="AD909">
        <v>1.0523</v>
      </c>
      <c r="AE909">
        <v>0.60509999999999997</v>
      </c>
      <c r="AF909">
        <v>1.0243</v>
      </c>
      <c r="AG909">
        <v>0.61229999999999996</v>
      </c>
      <c r="AH909">
        <v>0.60040000000000004</v>
      </c>
      <c r="AI909">
        <v>0.60399999999999998</v>
      </c>
      <c r="AJ909">
        <v>1.2222</v>
      </c>
      <c r="AK909" t="str">
        <f>VLOOKUP(D909,Ref!$C$2:$D$56,2,FALSE)&amp;"_"&amp;E909&amp;RIGHT(B909,4)</f>
        <v>CO_Weld0008</v>
      </c>
    </row>
    <row r="910" spans="1:37" x14ac:dyDescent="0.25">
      <c r="A910" t="s">
        <v>218</v>
      </c>
      <c r="B910">
        <v>160010010</v>
      </c>
      <c r="C910" t="s">
        <v>37</v>
      </c>
      <c r="D910" t="s">
        <v>100</v>
      </c>
      <c r="E910" t="s">
        <v>101</v>
      </c>
      <c r="F910">
        <v>43.600264000000003</v>
      </c>
      <c r="G910">
        <v>-116.347897</v>
      </c>
      <c r="H910">
        <v>149070</v>
      </c>
      <c r="I910">
        <v>20.8</v>
      </c>
      <c r="J910">
        <v>20</v>
      </c>
      <c r="K910">
        <v>0.5</v>
      </c>
      <c r="L910">
        <v>1.0345268000000001</v>
      </c>
      <c r="M910">
        <v>1.3975058</v>
      </c>
      <c r="N910">
        <v>1.7876067</v>
      </c>
      <c r="O910">
        <v>9.3493872000000007</v>
      </c>
      <c r="P910">
        <v>1.2527923999999999</v>
      </c>
      <c r="Q910">
        <v>4.544168</v>
      </c>
      <c r="R910">
        <v>0.92951839999999997</v>
      </c>
      <c r="S910">
        <v>7.1159100000000003E-2</v>
      </c>
      <c r="T910">
        <v>0.5</v>
      </c>
      <c r="U910">
        <v>1.0274920000000001</v>
      </c>
      <c r="V910">
        <v>1.3708134000000001</v>
      </c>
      <c r="W910">
        <v>1.6206665</v>
      </c>
      <c r="X910">
        <v>9.3213395999999999</v>
      </c>
      <c r="Y910">
        <v>1.1295176</v>
      </c>
      <c r="Z910">
        <v>4.1279221000000001</v>
      </c>
      <c r="AA910">
        <v>0.84377800000000003</v>
      </c>
      <c r="AB910">
        <v>7.1159100000000003E-2</v>
      </c>
      <c r="AC910">
        <v>0.99319999999999997</v>
      </c>
      <c r="AD910">
        <v>0.98089999999999999</v>
      </c>
      <c r="AE910">
        <v>0.90659999999999996</v>
      </c>
      <c r="AF910">
        <v>0.997</v>
      </c>
      <c r="AG910">
        <v>0.90159999999999996</v>
      </c>
      <c r="AH910">
        <v>0.90839999999999999</v>
      </c>
      <c r="AI910">
        <v>0.90780000000000005</v>
      </c>
      <c r="AJ910">
        <v>1</v>
      </c>
      <c r="AK910" t="str">
        <f>VLOOKUP(D910,Ref!$C$2:$D$56,2,FALSE)&amp;"_"&amp;E910&amp;RIGHT(B910,4)</f>
        <v>ID_Ada0010</v>
      </c>
    </row>
    <row r="911" spans="1:37" x14ac:dyDescent="0.25">
      <c r="A911" t="s">
        <v>218</v>
      </c>
      <c r="B911">
        <v>160090010</v>
      </c>
      <c r="C911" t="s">
        <v>37</v>
      </c>
      <c r="D911" t="s">
        <v>100</v>
      </c>
      <c r="E911" t="s">
        <v>102</v>
      </c>
      <c r="F911">
        <v>47.316667000000002</v>
      </c>
      <c r="G911">
        <v>-116.57028</v>
      </c>
      <c r="H911">
        <v>183076</v>
      </c>
      <c r="I911">
        <v>26.4</v>
      </c>
      <c r="J911">
        <v>26.3</v>
      </c>
      <c r="K911">
        <v>0.5</v>
      </c>
      <c r="L911">
        <v>0.88114099999999995</v>
      </c>
      <c r="M911">
        <v>1.3754394999999999</v>
      </c>
      <c r="N911">
        <v>0.56161039999999995</v>
      </c>
      <c r="O911">
        <v>20.728889500000001</v>
      </c>
      <c r="P911">
        <v>0.74729719999999999</v>
      </c>
      <c r="Q911">
        <v>1.2291558</v>
      </c>
      <c r="R911">
        <v>0.32134180000000001</v>
      </c>
      <c r="S911">
        <v>6.6239199999999998E-2</v>
      </c>
      <c r="T911">
        <v>0.5</v>
      </c>
      <c r="U911">
        <v>0.88052419999999998</v>
      </c>
      <c r="V911">
        <v>1.3747518000000001</v>
      </c>
      <c r="W911">
        <v>0.54712050000000001</v>
      </c>
      <c r="X911">
        <v>20.7205963</v>
      </c>
      <c r="Y911">
        <v>0.72801689999999997</v>
      </c>
      <c r="Z911">
        <v>1.1974435000000001</v>
      </c>
      <c r="AA911">
        <v>0.3130502</v>
      </c>
      <c r="AB911">
        <v>6.6239199999999998E-2</v>
      </c>
      <c r="AC911">
        <v>0.99929999999999997</v>
      </c>
      <c r="AD911">
        <v>0.99950000000000006</v>
      </c>
      <c r="AE911">
        <v>0.97419999999999995</v>
      </c>
      <c r="AF911">
        <v>0.99960000000000004</v>
      </c>
      <c r="AG911">
        <v>0.97419999999999995</v>
      </c>
      <c r="AH911">
        <v>0.97419999999999995</v>
      </c>
      <c r="AI911">
        <v>0.97419999999999995</v>
      </c>
      <c r="AJ911">
        <v>1</v>
      </c>
      <c r="AK911" t="str">
        <f>VLOOKUP(D911,Ref!$C$2:$D$56,2,FALSE)&amp;"_"&amp;E911&amp;RIGHT(B911,4)</f>
        <v>ID_Benewah0010</v>
      </c>
    </row>
    <row r="912" spans="1:37" x14ac:dyDescent="0.25">
      <c r="A912" t="s">
        <v>218</v>
      </c>
      <c r="B912">
        <v>160410001</v>
      </c>
      <c r="C912" t="s">
        <v>37</v>
      </c>
      <c r="D912" t="s">
        <v>100</v>
      </c>
      <c r="E912" t="s">
        <v>103</v>
      </c>
      <c r="F912">
        <v>42.013333000000003</v>
      </c>
      <c r="G912">
        <v>-111.809167</v>
      </c>
      <c r="H912">
        <v>129097</v>
      </c>
      <c r="I912">
        <v>45.6</v>
      </c>
      <c r="J912">
        <v>40.5</v>
      </c>
      <c r="K912">
        <v>0.5</v>
      </c>
      <c r="L912">
        <v>1.2626234000000001</v>
      </c>
      <c r="M912">
        <v>1.3220480999999999</v>
      </c>
      <c r="N912">
        <v>3.7359914999999999</v>
      </c>
      <c r="O912">
        <v>23.721992499999999</v>
      </c>
      <c r="P912">
        <v>1.7497436</v>
      </c>
      <c r="Q912">
        <v>10.6760187</v>
      </c>
      <c r="R912">
        <v>2.1159336999999998</v>
      </c>
      <c r="S912">
        <v>0.54898639999999999</v>
      </c>
      <c r="T912">
        <v>0.5</v>
      </c>
      <c r="U912">
        <v>0.94087089999999995</v>
      </c>
      <c r="V912">
        <v>0.85169479999999997</v>
      </c>
      <c r="W912">
        <v>2.6407676000000002</v>
      </c>
      <c r="X912">
        <v>24.9156227</v>
      </c>
      <c r="Y912">
        <v>1.2574187999999999</v>
      </c>
      <c r="Z912">
        <v>7.5266966999999996</v>
      </c>
      <c r="AA912">
        <v>1.4943485000000001</v>
      </c>
      <c r="AB912">
        <v>0.4315543</v>
      </c>
      <c r="AC912">
        <v>0.74519999999999997</v>
      </c>
      <c r="AD912">
        <v>0.64419999999999999</v>
      </c>
      <c r="AE912">
        <v>0.70679999999999998</v>
      </c>
      <c r="AF912">
        <v>1.0503</v>
      </c>
      <c r="AG912">
        <v>0.71860000000000002</v>
      </c>
      <c r="AH912">
        <v>0.70499999999999996</v>
      </c>
      <c r="AI912">
        <v>0.70620000000000005</v>
      </c>
      <c r="AJ912">
        <v>0.78610000000000002</v>
      </c>
      <c r="AK912" t="str">
        <f>VLOOKUP(D912,Ref!$C$2:$D$56,2,FALSE)&amp;"_"&amp;E912&amp;RIGHT(B912,4)</f>
        <v>ID_Franklin0001</v>
      </c>
    </row>
    <row r="913" spans="1:37" x14ac:dyDescent="0.25">
      <c r="A913" t="s">
        <v>218</v>
      </c>
      <c r="B913">
        <v>160790017</v>
      </c>
      <c r="C913" t="s">
        <v>37</v>
      </c>
      <c r="D913" t="s">
        <v>100</v>
      </c>
      <c r="E913" t="s">
        <v>104</v>
      </c>
      <c r="F913">
        <v>47.536389</v>
      </c>
      <c r="G913">
        <v>-116.236667</v>
      </c>
      <c r="H913">
        <v>185078</v>
      </c>
      <c r="I913">
        <v>34.5</v>
      </c>
      <c r="J913">
        <v>34</v>
      </c>
      <c r="K913">
        <v>0.5</v>
      </c>
      <c r="L913">
        <v>1.3965422999999999</v>
      </c>
      <c r="M913">
        <v>1.4701289</v>
      </c>
      <c r="N913">
        <v>0.76132440000000001</v>
      </c>
      <c r="O913">
        <v>27.271110499999999</v>
      </c>
      <c r="P913">
        <v>1.2401536</v>
      </c>
      <c r="Q913">
        <v>1.4158058</v>
      </c>
      <c r="R913">
        <v>0.42904369999999997</v>
      </c>
      <c r="S913">
        <v>0.104778</v>
      </c>
      <c r="T913">
        <v>0.5</v>
      </c>
      <c r="U913">
        <v>1.3914921</v>
      </c>
      <c r="V913">
        <v>1.4612008000000001</v>
      </c>
      <c r="W913">
        <v>0.70913760000000003</v>
      </c>
      <c r="X913">
        <v>27.0138474</v>
      </c>
      <c r="Y913">
        <v>1.1483489</v>
      </c>
      <c r="Z913">
        <v>1.3254067</v>
      </c>
      <c r="AA913">
        <v>0.39947510000000003</v>
      </c>
      <c r="AB913">
        <v>0.104685</v>
      </c>
      <c r="AC913">
        <v>0.99639999999999995</v>
      </c>
      <c r="AD913">
        <v>0.99390000000000001</v>
      </c>
      <c r="AE913">
        <v>0.93149999999999999</v>
      </c>
      <c r="AF913">
        <v>0.99060000000000004</v>
      </c>
      <c r="AG913">
        <v>0.92600000000000005</v>
      </c>
      <c r="AH913">
        <v>0.93620000000000003</v>
      </c>
      <c r="AI913">
        <v>0.93110000000000004</v>
      </c>
      <c r="AJ913">
        <v>0.99909999999999999</v>
      </c>
      <c r="AK913" t="str">
        <f>VLOOKUP(D913,Ref!$C$2:$D$56,2,FALSE)&amp;"_"&amp;E913&amp;RIGHT(B913,4)</f>
        <v>ID_Shoshone0017</v>
      </c>
    </row>
    <row r="914" spans="1:37" x14ac:dyDescent="0.25">
      <c r="A914" t="s">
        <v>218</v>
      </c>
      <c r="B914">
        <v>191370002</v>
      </c>
      <c r="C914" t="s">
        <v>37</v>
      </c>
      <c r="D914" t="s">
        <v>105</v>
      </c>
      <c r="E914" t="s">
        <v>106</v>
      </c>
      <c r="F914">
        <v>40.969112000000003</v>
      </c>
      <c r="G914">
        <v>-95.044950999999998</v>
      </c>
      <c r="H914">
        <v>112212</v>
      </c>
      <c r="I914">
        <v>21.7</v>
      </c>
      <c r="J914">
        <v>14.8</v>
      </c>
      <c r="K914">
        <v>0.5</v>
      </c>
      <c r="L914">
        <v>0.67164060000000003</v>
      </c>
      <c r="M914">
        <v>0.47193259999999998</v>
      </c>
      <c r="N914">
        <v>2.9601510000000002</v>
      </c>
      <c r="O914">
        <v>5.7045979000000004</v>
      </c>
      <c r="P914">
        <v>3.3725843000000002</v>
      </c>
      <c r="Q914">
        <v>6.3287978000000003</v>
      </c>
      <c r="R914">
        <v>1.6902950999999999</v>
      </c>
      <c r="S914">
        <v>0</v>
      </c>
      <c r="T914">
        <v>0.5</v>
      </c>
      <c r="U914">
        <v>0.73953040000000003</v>
      </c>
      <c r="V914">
        <v>0.46077309999999999</v>
      </c>
      <c r="W914">
        <v>1.5423625000000001</v>
      </c>
      <c r="X914">
        <v>5.4498281000000004</v>
      </c>
      <c r="Y914">
        <v>0.86749240000000005</v>
      </c>
      <c r="Z914">
        <v>4.3598857000000004</v>
      </c>
      <c r="AA914">
        <v>0.92095369999999999</v>
      </c>
      <c r="AB914">
        <v>0</v>
      </c>
      <c r="AC914">
        <v>1.1011</v>
      </c>
      <c r="AD914">
        <v>0.97640000000000005</v>
      </c>
      <c r="AE914">
        <v>0.52100000000000002</v>
      </c>
      <c r="AF914">
        <v>0.95530000000000004</v>
      </c>
      <c r="AG914">
        <v>0.25719999999999998</v>
      </c>
      <c r="AH914">
        <v>0.68889999999999996</v>
      </c>
      <c r="AI914">
        <v>0.54479999999999995</v>
      </c>
      <c r="AJ914">
        <v>-9</v>
      </c>
      <c r="AK914" t="str">
        <f>VLOOKUP(D914,Ref!$C$2:$D$56,2,FALSE)&amp;"_"&amp;E914&amp;RIGHT(B914,4)</f>
        <v>IA_Montgomery0002</v>
      </c>
    </row>
    <row r="915" spans="1:37" x14ac:dyDescent="0.25">
      <c r="A915" t="s">
        <v>218</v>
      </c>
      <c r="B915">
        <v>191471002</v>
      </c>
      <c r="C915" t="s">
        <v>37</v>
      </c>
      <c r="D915" t="s">
        <v>105</v>
      </c>
      <c r="E915" t="s">
        <v>107</v>
      </c>
      <c r="F915">
        <v>43.123703999999996</v>
      </c>
      <c r="G915">
        <v>-94.693517999999997</v>
      </c>
      <c r="H915">
        <v>132214</v>
      </c>
      <c r="I915">
        <v>23.2</v>
      </c>
      <c r="J915">
        <v>15.5</v>
      </c>
      <c r="K915">
        <v>0.5</v>
      </c>
      <c r="L915">
        <v>0.67021609999999998</v>
      </c>
      <c r="M915">
        <v>0.54941070000000003</v>
      </c>
      <c r="N915">
        <v>3.2779367000000001</v>
      </c>
      <c r="O915">
        <v>5.2827840000000004</v>
      </c>
      <c r="P915">
        <v>3.6124744</v>
      </c>
      <c r="Q915">
        <v>7.3629388999999996</v>
      </c>
      <c r="R915">
        <v>1.9127021</v>
      </c>
      <c r="S915">
        <v>8.7093000000000004E-2</v>
      </c>
      <c r="T915">
        <v>0.5</v>
      </c>
      <c r="U915">
        <v>0.55130230000000002</v>
      </c>
      <c r="V915">
        <v>0.49482870000000001</v>
      </c>
      <c r="W915">
        <v>1.8874445</v>
      </c>
      <c r="X915">
        <v>4.4227528999999999</v>
      </c>
      <c r="Y915">
        <v>0.61879700000000004</v>
      </c>
      <c r="Z915">
        <v>5.8284358999999997</v>
      </c>
      <c r="AA915">
        <v>1.138274</v>
      </c>
      <c r="AB915">
        <v>9.3760800000000005E-2</v>
      </c>
      <c r="AC915">
        <v>0.8226</v>
      </c>
      <c r="AD915">
        <v>0.90069999999999995</v>
      </c>
      <c r="AE915">
        <v>0.57579999999999998</v>
      </c>
      <c r="AF915">
        <v>0.83720000000000006</v>
      </c>
      <c r="AG915">
        <v>0.17130000000000001</v>
      </c>
      <c r="AH915">
        <v>0.79159999999999997</v>
      </c>
      <c r="AI915">
        <v>0.59509999999999996</v>
      </c>
      <c r="AJ915">
        <v>1.0766</v>
      </c>
      <c r="AK915" t="str">
        <f>VLOOKUP(D915,Ref!$C$2:$D$56,2,FALSE)&amp;"_"&amp;E915&amp;RIGHT(B915,4)</f>
        <v>IA_Palo Alto1002</v>
      </c>
    </row>
    <row r="916" spans="1:37" x14ac:dyDescent="0.25">
      <c r="A916" t="s">
        <v>218</v>
      </c>
      <c r="B916">
        <v>191530030</v>
      </c>
      <c r="C916" t="s">
        <v>37</v>
      </c>
      <c r="D916" t="s">
        <v>105</v>
      </c>
      <c r="E916" t="s">
        <v>47</v>
      </c>
      <c r="F916">
        <v>41.603158999999998</v>
      </c>
      <c r="G916">
        <v>-93.643118000000001</v>
      </c>
      <c r="H916">
        <v>118222</v>
      </c>
      <c r="I916">
        <v>25.3</v>
      </c>
      <c r="J916">
        <v>18.3</v>
      </c>
      <c r="K916">
        <v>0.5</v>
      </c>
      <c r="L916">
        <v>0.89662059999999999</v>
      </c>
      <c r="M916">
        <v>0.77492360000000005</v>
      </c>
      <c r="N916">
        <v>2.2780022999999998</v>
      </c>
      <c r="O916">
        <v>10.5058317</v>
      </c>
      <c r="P916">
        <v>5.0512357000000003</v>
      </c>
      <c r="Q916">
        <v>3.3751166000000001</v>
      </c>
      <c r="R916">
        <v>1.9144261</v>
      </c>
      <c r="S916">
        <v>9.2731499999999994E-2</v>
      </c>
      <c r="T916">
        <v>0.5</v>
      </c>
      <c r="U916">
        <v>0.40799259999999998</v>
      </c>
      <c r="V916">
        <v>0.56241079999999999</v>
      </c>
      <c r="W916">
        <v>2.0372167000000001</v>
      </c>
      <c r="X916">
        <v>6.0555738999999997</v>
      </c>
      <c r="Y916">
        <v>0.80796710000000005</v>
      </c>
      <c r="Z916">
        <v>6.4799309000000003</v>
      </c>
      <c r="AA916">
        <v>1.3393619000000001</v>
      </c>
      <c r="AB916">
        <v>0.135772</v>
      </c>
      <c r="AC916">
        <v>0.45500000000000002</v>
      </c>
      <c r="AD916">
        <v>0.7258</v>
      </c>
      <c r="AE916">
        <v>0.89429999999999998</v>
      </c>
      <c r="AF916">
        <v>0.57640000000000002</v>
      </c>
      <c r="AG916">
        <v>0.16</v>
      </c>
      <c r="AH916">
        <v>1.9198999999999999</v>
      </c>
      <c r="AI916">
        <v>0.6996</v>
      </c>
      <c r="AJ916">
        <v>1.4641</v>
      </c>
      <c r="AK916" t="str">
        <f>VLOOKUP(D916,Ref!$C$2:$D$56,2,FALSE)&amp;"_"&amp;E916&amp;RIGHT(B916,4)</f>
        <v>IA_Polk0030</v>
      </c>
    </row>
    <row r="917" spans="1:37" x14ac:dyDescent="0.25">
      <c r="A917" t="s">
        <v>218</v>
      </c>
      <c r="B917">
        <v>191532510</v>
      </c>
      <c r="C917" t="s">
        <v>37</v>
      </c>
      <c r="D917" t="s">
        <v>105</v>
      </c>
      <c r="E917" t="s">
        <v>47</v>
      </c>
      <c r="F917">
        <v>41.603516999999997</v>
      </c>
      <c r="G917">
        <v>-93.747900000000001</v>
      </c>
      <c r="H917">
        <v>118221</v>
      </c>
      <c r="I917">
        <v>25.2</v>
      </c>
      <c r="J917">
        <v>16.8</v>
      </c>
      <c r="K917">
        <v>0.5</v>
      </c>
      <c r="L917">
        <v>0.70378580000000002</v>
      </c>
      <c r="M917">
        <v>0.60552039999999996</v>
      </c>
      <c r="N917">
        <v>3.2741617999999999</v>
      </c>
      <c r="O917">
        <v>5.5888948000000003</v>
      </c>
      <c r="P917">
        <v>3.6520242999999999</v>
      </c>
      <c r="Q917">
        <v>8.3321799999999993</v>
      </c>
      <c r="R917">
        <v>2.5050631000000001</v>
      </c>
      <c r="S917">
        <v>0.1272607</v>
      </c>
      <c r="T917">
        <v>0.5</v>
      </c>
      <c r="U917">
        <v>0.78928500000000001</v>
      </c>
      <c r="V917">
        <v>0.61024789999999995</v>
      </c>
      <c r="W917">
        <v>1.7221128000000001</v>
      </c>
      <c r="X917">
        <v>5.8546456999999998</v>
      </c>
      <c r="Y917">
        <v>0.81585249999999998</v>
      </c>
      <c r="Z917">
        <v>5.2400660999999999</v>
      </c>
      <c r="AA917">
        <v>1.1964916999999999</v>
      </c>
      <c r="AB917">
        <v>0.11756460000000001</v>
      </c>
      <c r="AC917">
        <v>1.1214999999999999</v>
      </c>
      <c r="AD917">
        <v>1.0078</v>
      </c>
      <c r="AE917">
        <v>0.52600000000000002</v>
      </c>
      <c r="AF917">
        <v>1.0475000000000001</v>
      </c>
      <c r="AG917">
        <v>0.22339999999999999</v>
      </c>
      <c r="AH917">
        <v>0.62890000000000001</v>
      </c>
      <c r="AI917">
        <v>0.47760000000000002</v>
      </c>
      <c r="AJ917">
        <v>0.92379999999999995</v>
      </c>
      <c r="AK917" t="str">
        <f>VLOOKUP(D917,Ref!$C$2:$D$56,2,FALSE)&amp;"_"&amp;E917&amp;RIGHT(B917,4)</f>
        <v>IA_Polk2510</v>
      </c>
    </row>
    <row r="918" spans="1:37" x14ac:dyDescent="0.25">
      <c r="A918" t="s">
        <v>218</v>
      </c>
      <c r="B918">
        <v>191550009</v>
      </c>
      <c r="C918" t="s">
        <v>37</v>
      </c>
      <c r="D918" t="s">
        <v>105</v>
      </c>
      <c r="E918" t="s">
        <v>108</v>
      </c>
      <c r="F918">
        <v>41.264170999999997</v>
      </c>
      <c r="G918">
        <v>-95.896124</v>
      </c>
      <c r="H918">
        <v>114206</v>
      </c>
      <c r="I918">
        <v>24.9</v>
      </c>
      <c r="J918">
        <v>19</v>
      </c>
      <c r="K918">
        <v>0.5</v>
      </c>
      <c r="L918">
        <v>1.7339047999999999</v>
      </c>
      <c r="M918">
        <v>0.6775736</v>
      </c>
      <c r="N918">
        <v>2.4311058999999999</v>
      </c>
      <c r="O918">
        <v>10.172322299999999</v>
      </c>
      <c r="P918">
        <v>3.8498212999999999</v>
      </c>
      <c r="Q918">
        <v>3.8242938999999998</v>
      </c>
      <c r="R918">
        <v>1.5323586</v>
      </c>
      <c r="S918">
        <v>0.18973080000000001</v>
      </c>
      <c r="T918">
        <v>0.5</v>
      </c>
      <c r="U918">
        <v>1.3468374000000001</v>
      </c>
      <c r="V918">
        <v>0.633683</v>
      </c>
      <c r="W918">
        <v>1.505511</v>
      </c>
      <c r="X918">
        <v>9.2175101999999995</v>
      </c>
      <c r="Y918">
        <v>0.87978149999999999</v>
      </c>
      <c r="Z918">
        <v>4.0643468</v>
      </c>
      <c r="AA918">
        <v>0.81725420000000004</v>
      </c>
      <c r="AB918">
        <v>8.0301999999999998E-2</v>
      </c>
      <c r="AC918">
        <v>0.77680000000000005</v>
      </c>
      <c r="AD918">
        <v>0.93520000000000003</v>
      </c>
      <c r="AE918">
        <v>0.61929999999999996</v>
      </c>
      <c r="AF918">
        <v>0.90610000000000002</v>
      </c>
      <c r="AG918">
        <v>0.22850000000000001</v>
      </c>
      <c r="AH918">
        <v>1.0628</v>
      </c>
      <c r="AI918">
        <v>0.5333</v>
      </c>
      <c r="AJ918">
        <v>0.42320000000000002</v>
      </c>
      <c r="AK918" t="str">
        <f>VLOOKUP(D918,Ref!$C$2:$D$56,2,FALSE)&amp;"_"&amp;E918&amp;RIGHT(B918,4)</f>
        <v>IA_Pottawattamie0009</v>
      </c>
    </row>
    <row r="919" spans="1:37" x14ac:dyDescent="0.25">
      <c r="A919" t="s">
        <v>218</v>
      </c>
      <c r="B919">
        <v>191930017</v>
      </c>
      <c r="C919" t="s">
        <v>37</v>
      </c>
      <c r="D919" t="s">
        <v>105</v>
      </c>
      <c r="E919" t="s">
        <v>109</v>
      </c>
      <c r="F919">
        <v>42.517968000000003</v>
      </c>
      <c r="G919">
        <v>-96.387902999999994</v>
      </c>
      <c r="H919">
        <v>126203</v>
      </c>
      <c r="I919">
        <v>28.3</v>
      </c>
      <c r="J919">
        <v>19.2</v>
      </c>
      <c r="K919">
        <v>0.5</v>
      </c>
      <c r="L919">
        <v>0.84486589999999995</v>
      </c>
      <c r="M919">
        <v>0.54797940000000001</v>
      </c>
      <c r="N919">
        <v>3.3118254999999999</v>
      </c>
      <c r="O919">
        <v>10.7544241</v>
      </c>
      <c r="P919">
        <v>3.2990271999999998</v>
      </c>
      <c r="Q919">
        <v>7.3565164000000003</v>
      </c>
      <c r="R919">
        <v>1.6587274000000001</v>
      </c>
      <c r="S919">
        <v>2.6634399999999999E-2</v>
      </c>
      <c r="T919">
        <v>0.5</v>
      </c>
      <c r="U919">
        <v>1.0431235000000001</v>
      </c>
      <c r="V919">
        <v>0.548203</v>
      </c>
      <c r="W919">
        <v>1.3149229</v>
      </c>
      <c r="X919">
        <v>10.644392</v>
      </c>
      <c r="Y919">
        <v>0.80983749999999999</v>
      </c>
      <c r="Z919">
        <v>3.5579730999999999</v>
      </c>
      <c r="AA919">
        <v>0.82434739999999995</v>
      </c>
      <c r="AB919">
        <v>1.5425299999999999E-2</v>
      </c>
      <c r="AC919">
        <v>1.2346999999999999</v>
      </c>
      <c r="AD919">
        <v>1.0004</v>
      </c>
      <c r="AE919">
        <v>0.39700000000000002</v>
      </c>
      <c r="AF919">
        <v>0.98980000000000001</v>
      </c>
      <c r="AG919">
        <v>0.2455</v>
      </c>
      <c r="AH919">
        <v>0.48359999999999997</v>
      </c>
      <c r="AI919">
        <v>0.497</v>
      </c>
      <c r="AJ919">
        <v>0.57920000000000005</v>
      </c>
      <c r="AK919" t="str">
        <f>VLOOKUP(D919,Ref!$C$2:$D$56,2,FALSE)&amp;"_"&amp;E919&amp;RIGHT(B919,4)</f>
        <v>IA_Woodbury0017</v>
      </c>
    </row>
    <row r="920" spans="1:37" x14ac:dyDescent="0.25">
      <c r="A920" t="s">
        <v>218</v>
      </c>
      <c r="B920">
        <v>200910007</v>
      </c>
      <c r="C920" t="s">
        <v>37</v>
      </c>
      <c r="D920" t="s">
        <v>110</v>
      </c>
      <c r="E920" t="s">
        <v>111</v>
      </c>
      <c r="F920">
        <v>38.974443999999998</v>
      </c>
      <c r="G920">
        <v>-94.686943999999997</v>
      </c>
      <c r="H920">
        <v>93215</v>
      </c>
      <c r="I920">
        <v>21.2</v>
      </c>
      <c r="J920">
        <v>13.7</v>
      </c>
      <c r="K920">
        <v>0.5</v>
      </c>
      <c r="L920">
        <v>0.78938010000000003</v>
      </c>
      <c r="M920">
        <v>0.86207599999999995</v>
      </c>
      <c r="N920">
        <v>2.3986461000000001</v>
      </c>
      <c r="O920">
        <v>6.6678667000000003</v>
      </c>
      <c r="P920">
        <v>7.2880640000000003</v>
      </c>
      <c r="Q920">
        <v>0</v>
      </c>
      <c r="R920">
        <v>2.6045631999999999</v>
      </c>
      <c r="S920">
        <v>0.17273649999999999</v>
      </c>
      <c r="T920">
        <v>0.5</v>
      </c>
      <c r="U920">
        <v>0.74899450000000001</v>
      </c>
      <c r="V920">
        <v>0.79668649999999996</v>
      </c>
      <c r="W920">
        <v>1.1046271000000001</v>
      </c>
      <c r="X920">
        <v>6.1302323000000003</v>
      </c>
      <c r="Y920">
        <v>0.9603391</v>
      </c>
      <c r="Z920">
        <v>2.8036101000000002</v>
      </c>
      <c r="AA920">
        <v>0.62128280000000002</v>
      </c>
      <c r="AB920">
        <v>0.1174949</v>
      </c>
      <c r="AC920">
        <v>0.94879999999999998</v>
      </c>
      <c r="AD920">
        <v>0.92410000000000003</v>
      </c>
      <c r="AE920">
        <v>0.46050000000000002</v>
      </c>
      <c r="AF920">
        <v>0.9194</v>
      </c>
      <c r="AG920">
        <v>0.1318</v>
      </c>
      <c r="AH920">
        <v>-9</v>
      </c>
      <c r="AI920">
        <v>0.23849999999999999</v>
      </c>
      <c r="AJ920">
        <v>0.68020000000000003</v>
      </c>
      <c r="AK920" t="str">
        <f>VLOOKUP(D920,Ref!$C$2:$D$56,2,FALSE)&amp;"_"&amp;E920&amp;RIGHT(B920,4)</f>
        <v>KS_Johnson0007</v>
      </c>
    </row>
    <row r="921" spans="1:37" x14ac:dyDescent="0.25">
      <c r="A921" t="s">
        <v>218</v>
      </c>
      <c r="B921">
        <v>200910010</v>
      </c>
      <c r="C921" t="s">
        <v>37</v>
      </c>
      <c r="D921" t="s">
        <v>110</v>
      </c>
      <c r="E921" t="s">
        <v>111</v>
      </c>
      <c r="F921">
        <v>38.838590000000003</v>
      </c>
      <c r="G921">
        <v>-94.746430000000004</v>
      </c>
      <c r="H921">
        <v>92215</v>
      </c>
      <c r="I921">
        <v>18.8</v>
      </c>
      <c r="J921">
        <v>11.9</v>
      </c>
      <c r="K921">
        <v>0.5</v>
      </c>
      <c r="L921">
        <v>0.73665970000000003</v>
      </c>
      <c r="M921">
        <v>0.70491809999999999</v>
      </c>
      <c r="N921">
        <v>2.5941483999999999</v>
      </c>
      <c r="O921">
        <v>4.2098246000000001</v>
      </c>
      <c r="P921">
        <v>5.5399389000000001</v>
      </c>
      <c r="Q921">
        <v>2.4035400999999998</v>
      </c>
      <c r="R921">
        <v>2.0520887000000001</v>
      </c>
      <c r="S921">
        <v>0.12554689999999999</v>
      </c>
      <c r="T921">
        <v>0.5</v>
      </c>
      <c r="U921">
        <v>0.6145159</v>
      </c>
      <c r="V921">
        <v>0.62105969999999999</v>
      </c>
      <c r="W921">
        <v>1.3471925</v>
      </c>
      <c r="X921">
        <v>3.5666120000000001</v>
      </c>
      <c r="Y921">
        <v>0.99698960000000003</v>
      </c>
      <c r="Z921">
        <v>3.4526195999999998</v>
      </c>
      <c r="AA921">
        <v>0.72458860000000003</v>
      </c>
      <c r="AB921">
        <v>9.9578100000000003E-2</v>
      </c>
      <c r="AC921">
        <v>0.83420000000000005</v>
      </c>
      <c r="AD921">
        <v>0.88100000000000001</v>
      </c>
      <c r="AE921">
        <v>0.51929999999999998</v>
      </c>
      <c r="AF921">
        <v>0.84719999999999995</v>
      </c>
      <c r="AG921">
        <v>0.18</v>
      </c>
      <c r="AH921">
        <v>1.4365000000000001</v>
      </c>
      <c r="AI921">
        <v>0.35310000000000002</v>
      </c>
      <c r="AJ921">
        <v>0.79320000000000002</v>
      </c>
      <c r="AK921" t="str">
        <f>VLOOKUP(D921,Ref!$C$2:$D$56,2,FALSE)&amp;"_"&amp;E921&amp;RIGHT(B921,4)</f>
        <v>KS_Johnson0010</v>
      </c>
    </row>
    <row r="922" spans="1:37" x14ac:dyDescent="0.25">
      <c r="A922" t="s">
        <v>218</v>
      </c>
      <c r="B922">
        <v>201070002</v>
      </c>
      <c r="C922" t="s">
        <v>37</v>
      </c>
      <c r="D922" t="s">
        <v>110</v>
      </c>
      <c r="E922" t="s">
        <v>112</v>
      </c>
      <c r="F922">
        <v>38.135832999999998</v>
      </c>
      <c r="G922">
        <v>-94.731943999999999</v>
      </c>
      <c r="H922">
        <v>86215</v>
      </c>
      <c r="I922">
        <v>21</v>
      </c>
      <c r="J922">
        <v>13.7</v>
      </c>
      <c r="K922">
        <v>0.5</v>
      </c>
      <c r="L922">
        <v>1.1474964999999999</v>
      </c>
      <c r="M922">
        <v>0.65363850000000001</v>
      </c>
      <c r="N922">
        <v>2.5005641000000001</v>
      </c>
      <c r="O922">
        <v>6.7494617000000003</v>
      </c>
      <c r="P922">
        <v>4.7970351999999998</v>
      </c>
      <c r="Q922">
        <v>2.9450194999999999</v>
      </c>
      <c r="R922">
        <v>1.6860402000000001</v>
      </c>
      <c r="S922">
        <v>4.2965400000000001E-2</v>
      </c>
      <c r="T922">
        <v>0.5</v>
      </c>
      <c r="U922">
        <v>1.0642746999999999</v>
      </c>
      <c r="V922">
        <v>0.59575239999999996</v>
      </c>
      <c r="W922">
        <v>0.97805759999999997</v>
      </c>
      <c r="X922">
        <v>6.8972325000000003</v>
      </c>
      <c r="Y922">
        <v>1.1179588</v>
      </c>
      <c r="Z922">
        <v>1.9656606000000001</v>
      </c>
      <c r="AA922">
        <v>0.58339629999999998</v>
      </c>
      <c r="AB922">
        <v>3.0767900000000001E-2</v>
      </c>
      <c r="AC922">
        <v>0.92749999999999999</v>
      </c>
      <c r="AD922">
        <v>0.91139999999999999</v>
      </c>
      <c r="AE922">
        <v>0.3911</v>
      </c>
      <c r="AF922">
        <v>1.0219</v>
      </c>
      <c r="AG922">
        <v>0.2331</v>
      </c>
      <c r="AH922">
        <v>0.66749999999999998</v>
      </c>
      <c r="AI922">
        <v>0.34599999999999997</v>
      </c>
      <c r="AJ922">
        <v>0.71609999999999996</v>
      </c>
      <c r="AK922" t="str">
        <f>VLOOKUP(D922,Ref!$C$2:$D$56,2,FALSE)&amp;"_"&amp;E922&amp;RIGHT(B922,4)</f>
        <v>KS_Linn0002</v>
      </c>
    </row>
    <row r="923" spans="1:37" x14ac:dyDescent="0.25">
      <c r="A923" t="s">
        <v>218</v>
      </c>
      <c r="B923">
        <v>201730008</v>
      </c>
      <c r="C923" t="s">
        <v>37</v>
      </c>
      <c r="D923" t="s">
        <v>110</v>
      </c>
      <c r="E923" t="s">
        <v>113</v>
      </c>
      <c r="F923">
        <v>37.659722000000002</v>
      </c>
      <c r="G923">
        <v>-97.297222000000005</v>
      </c>
      <c r="H923">
        <v>81196</v>
      </c>
      <c r="I923">
        <v>21</v>
      </c>
      <c r="J923">
        <v>15.2</v>
      </c>
      <c r="K923">
        <v>0.5</v>
      </c>
      <c r="L923">
        <v>0.59463969999999999</v>
      </c>
      <c r="M923">
        <v>0.46668290000000001</v>
      </c>
      <c r="N923">
        <v>2.8147380000000002</v>
      </c>
      <c r="O923">
        <v>6.4207071999999998</v>
      </c>
      <c r="P923">
        <v>3.9399104</v>
      </c>
      <c r="Q923">
        <v>4.7795848999999997</v>
      </c>
      <c r="R923">
        <v>1.444167</v>
      </c>
      <c r="S923">
        <v>3.9567699999999997E-2</v>
      </c>
      <c r="T923">
        <v>0.5</v>
      </c>
      <c r="U923">
        <v>0.72993770000000002</v>
      </c>
      <c r="V923">
        <v>0.38680429999999999</v>
      </c>
      <c r="W923">
        <v>1.0642623</v>
      </c>
      <c r="X923">
        <v>8.4049721000000002</v>
      </c>
      <c r="Y923">
        <v>1.3876914</v>
      </c>
      <c r="Z923">
        <v>2.0254509000000001</v>
      </c>
      <c r="AA923">
        <v>0.577237</v>
      </c>
      <c r="AB923">
        <v>0.13847209999999999</v>
      </c>
      <c r="AC923">
        <v>1.2275</v>
      </c>
      <c r="AD923">
        <v>0.82879999999999998</v>
      </c>
      <c r="AE923">
        <v>0.37809999999999999</v>
      </c>
      <c r="AF923">
        <v>1.3089999999999999</v>
      </c>
      <c r="AG923">
        <v>0.35220000000000001</v>
      </c>
      <c r="AH923">
        <v>0.42380000000000001</v>
      </c>
      <c r="AI923">
        <v>0.3997</v>
      </c>
      <c r="AJ923">
        <v>3.4996</v>
      </c>
      <c r="AK923" t="str">
        <f>VLOOKUP(D923,Ref!$C$2:$D$56,2,FALSE)&amp;"_"&amp;E923&amp;RIGHT(B923,4)</f>
        <v>KS_Sedgwick0008</v>
      </c>
    </row>
    <row r="924" spans="1:37" x14ac:dyDescent="0.25">
      <c r="A924" t="s">
        <v>218</v>
      </c>
      <c r="B924">
        <v>201730009</v>
      </c>
      <c r="C924" t="s">
        <v>37</v>
      </c>
      <c r="D924" t="s">
        <v>110</v>
      </c>
      <c r="E924" t="s">
        <v>113</v>
      </c>
      <c r="F924">
        <v>37.651111</v>
      </c>
      <c r="G924">
        <v>-97.362222000000003</v>
      </c>
      <c r="H924">
        <v>81196</v>
      </c>
      <c r="I924">
        <v>21.5</v>
      </c>
      <c r="J924">
        <v>14.9</v>
      </c>
      <c r="K924">
        <v>0.5</v>
      </c>
      <c r="L924">
        <v>0.71353560000000005</v>
      </c>
      <c r="M924">
        <v>0.44008160000000002</v>
      </c>
      <c r="N924">
        <v>2.2869457999999998</v>
      </c>
      <c r="O924">
        <v>8.3012218000000004</v>
      </c>
      <c r="P924">
        <v>4.7607679000000003</v>
      </c>
      <c r="Q924">
        <v>2.8841497999999999</v>
      </c>
      <c r="R924">
        <v>1.3481669000000001</v>
      </c>
      <c r="S924">
        <v>0.30957400000000002</v>
      </c>
      <c r="T924">
        <v>0.5</v>
      </c>
      <c r="U924">
        <v>0.67839249999999995</v>
      </c>
      <c r="V924">
        <v>0.40761910000000001</v>
      </c>
      <c r="W924">
        <v>1.1081445999999999</v>
      </c>
      <c r="X924">
        <v>7.8129081999999999</v>
      </c>
      <c r="Y924">
        <v>1.3278892</v>
      </c>
      <c r="Z924">
        <v>2.2772901000000001</v>
      </c>
      <c r="AA924">
        <v>0.59875299999999998</v>
      </c>
      <c r="AB924">
        <v>0.21213750000000001</v>
      </c>
      <c r="AC924">
        <v>0.95069999999999999</v>
      </c>
      <c r="AD924">
        <v>0.92620000000000002</v>
      </c>
      <c r="AE924">
        <v>0.48459999999999998</v>
      </c>
      <c r="AF924">
        <v>0.94120000000000004</v>
      </c>
      <c r="AG924">
        <v>0.27889999999999998</v>
      </c>
      <c r="AH924">
        <v>0.78959999999999997</v>
      </c>
      <c r="AI924">
        <v>0.44409999999999999</v>
      </c>
      <c r="AJ924">
        <v>0.68530000000000002</v>
      </c>
      <c r="AK924" t="str">
        <f>VLOOKUP(D924,Ref!$C$2:$D$56,2,FALSE)&amp;"_"&amp;E924&amp;RIGHT(B924,4)</f>
        <v>KS_Sedgwick0009</v>
      </c>
    </row>
    <row r="925" spans="1:37" x14ac:dyDescent="0.25">
      <c r="A925" t="s">
        <v>218</v>
      </c>
      <c r="B925">
        <v>201730010</v>
      </c>
      <c r="C925" t="s">
        <v>37</v>
      </c>
      <c r="D925" t="s">
        <v>110</v>
      </c>
      <c r="E925" t="s">
        <v>113</v>
      </c>
      <c r="F925">
        <v>37.701110999999997</v>
      </c>
      <c r="G925">
        <v>-97.313889000000003</v>
      </c>
      <c r="H925">
        <v>81196</v>
      </c>
      <c r="I925">
        <v>21.1</v>
      </c>
      <c r="J925">
        <v>14.5</v>
      </c>
      <c r="K925">
        <v>0.5</v>
      </c>
      <c r="L925">
        <v>0.63803460000000001</v>
      </c>
      <c r="M925">
        <v>0.44216519999999998</v>
      </c>
      <c r="N925">
        <v>2.4130436999999998</v>
      </c>
      <c r="O925">
        <v>7.5891304000000002</v>
      </c>
      <c r="P925">
        <v>4.5390357999999997</v>
      </c>
      <c r="Q925">
        <v>3.3977838</v>
      </c>
      <c r="R925">
        <v>1.355979</v>
      </c>
      <c r="S925">
        <v>0.25816070000000002</v>
      </c>
      <c r="T925">
        <v>0.5</v>
      </c>
      <c r="U925">
        <v>0.65884319999999996</v>
      </c>
      <c r="V925">
        <v>0.40137879999999998</v>
      </c>
      <c r="W925">
        <v>1.0241144</v>
      </c>
      <c r="X925">
        <v>7.7819013999999997</v>
      </c>
      <c r="Y925">
        <v>1.2598315</v>
      </c>
      <c r="Z925">
        <v>2.0990652999999999</v>
      </c>
      <c r="AA925">
        <v>0.55951430000000002</v>
      </c>
      <c r="AB925">
        <v>0.26258049999999999</v>
      </c>
      <c r="AC925">
        <v>1.0326</v>
      </c>
      <c r="AD925">
        <v>0.90780000000000005</v>
      </c>
      <c r="AE925">
        <v>0.4244</v>
      </c>
      <c r="AF925">
        <v>1.0254000000000001</v>
      </c>
      <c r="AG925">
        <v>0.27760000000000001</v>
      </c>
      <c r="AH925">
        <v>0.61780000000000002</v>
      </c>
      <c r="AI925">
        <v>0.41260000000000002</v>
      </c>
      <c r="AJ925">
        <v>1.0170999999999999</v>
      </c>
      <c r="AK925" t="str">
        <f>VLOOKUP(D925,Ref!$C$2:$D$56,2,FALSE)&amp;"_"&amp;E925&amp;RIGHT(B925,4)</f>
        <v>KS_Sedgwick0010</v>
      </c>
    </row>
    <row r="926" spans="1:37" x14ac:dyDescent="0.25">
      <c r="A926" t="s">
        <v>218</v>
      </c>
      <c r="B926">
        <v>201770013</v>
      </c>
      <c r="C926" t="s">
        <v>37</v>
      </c>
      <c r="D926" t="s">
        <v>110</v>
      </c>
      <c r="E926" t="s">
        <v>114</v>
      </c>
      <c r="F926">
        <v>39.024270000000001</v>
      </c>
      <c r="G926">
        <v>-95.711280000000002</v>
      </c>
      <c r="H926">
        <v>94208</v>
      </c>
      <c r="I926">
        <v>21.5</v>
      </c>
      <c r="J926">
        <v>14.6</v>
      </c>
      <c r="K926">
        <v>0.5</v>
      </c>
      <c r="L926">
        <v>1.4182758</v>
      </c>
      <c r="M926">
        <v>0.73722790000000005</v>
      </c>
      <c r="N926">
        <v>1.7996703000000001</v>
      </c>
      <c r="O926">
        <v>10.034144400000001</v>
      </c>
      <c r="P926">
        <v>4.9598392999999996</v>
      </c>
      <c r="Q926">
        <v>0.25974619999999998</v>
      </c>
      <c r="R926">
        <v>1.775617</v>
      </c>
      <c r="S926">
        <v>3.2146800000000003E-2</v>
      </c>
      <c r="T926">
        <v>0.5</v>
      </c>
      <c r="U926">
        <v>1.1194849</v>
      </c>
      <c r="V926">
        <v>0.68029919999999999</v>
      </c>
      <c r="W926">
        <v>0.81744150000000004</v>
      </c>
      <c r="X926">
        <v>8.3412036999999994</v>
      </c>
      <c r="Y926">
        <v>1.1580566999999999</v>
      </c>
      <c r="Z926">
        <v>1.4913757000000001</v>
      </c>
      <c r="AA926">
        <v>0.53583599999999998</v>
      </c>
      <c r="AB926">
        <v>5.4549199999999999E-2</v>
      </c>
      <c r="AC926">
        <v>0.7893</v>
      </c>
      <c r="AD926">
        <v>0.92279999999999995</v>
      </c>
      <c r="AE926">
        <v>0.45419999999999999</v>
      </c>
      <c r="AF926">
        <v>0.83130000000000004</v>
      </c>
      <c r="AG926">
        <v>0.23350000000000001</v>
      </c>
      <c r="AH926">
        <v>5.7416999999999998</v>
      </c>
      <c r="AI926">
        <v>0.30180000000000001</v>
      </c>
      <c r="AJ926">
        <v>1.6969000000000001</v>
      </c>
      <c r="AK926" t="str">
        <f>VLOOKUP(D926,Ref!$C$2:$D$56,2,FALSE)&amp;"_"&amp;E926&amp;RIGHT(B926,4)</f>
        <v>KS_Shawnee0013</v>
      </c>
    </row>
    <row r="927" spans="1:37" x14ac:dyDescent="0.25">
      <c r="A927" t="s">
        <v>218</v>
      </c>
      <c r="B927">
        <v>201910002</v>
      </c>
      <c r="C927" t="s">
        <v>37</v>
      </c>
      <c r="D927" t="s">
        <v>110</v>
      </c>
      <c r="E927" t="s">
        <v>115</v>
      </c>
      <c r="F927">
        <v>37.476944000000003</v>
      </c>
      <c r="G927">
        <v>-97.366388999999998</v>
      </c>
      <c r="H927">
        <v>79196</v>
      </c>
      <c r="I927">
        <v>20.7</v>
      </c>
      <c r="J927">
        <v>14.6</v>
      </c>
      <c r="K927">
        <v>0.5</v>
      </c>
      <c r="L927">
        <v>0.71200669999999999</v>
      </c>
      <c r="M927">
        <v>0.53751789999999999</v>
      </c>
      <c r="N927">
        <v>2.9440141</v>
      </c>
      <c r="O927">
        <v>5.3511018999999997</v>
      </c>
      <c r="P927">
        <v>4.1315241</v>
      </c>
      <c r="Q927">
        <v>5.0741586999999999</v>
      </c>
      <c r="R927">
        <v>1.4505669999999999</v>
      </c>
      <c r="S927">
        <v>7.6884400000000006E-2</v>
      </c>
      <c r="T927">
        <v>0.5</v>
      </c>
      <c r="U927">
        <v>1.0776842</v>
      </c>
      <c r="V927">
        <v>0.4369421</v>
      </c>
      <c r="W927">
        <v>0.88635739999999996</v>
      </c>
      <c r="X927">
        <v>8.2213554000000002</v>
      </c>
      <c r="Y927">
        <v>1.2838547</v>
      </c>
      <c r="Z927">
        <v>1.5680666999999999</v>
      </c>
      <c r="AA927">
        <v>0.490838</v>
      </c>
      <c r="AB927">
        <v>0.18482419999999999</v>
      </c>
      <c r="AC927">
        <v>1.5136000000000001</v>
      </c>
      <c r="AD927">
        <v>0.81289999999999996</v>
      </c>
      <c r="AE927">
        <v>0.30109999999999998</v>
      </c>
      <c r="AF927">
        <v>1.5364</v>
      </c>
      <c r="AG927">
        <v>0.31069999999999998</v>
      </c>
      <c r="AH927">
        <v>0.309</v>
      </c>
      <c r="AI927">
        <v>0.33839999999999998</v>
      </c>
      <c r="AJ927">
        <v>2.4039000000000001</v>
      </c>
      <c r="AK927" t="str">
        <f>VLOOKUP(D927,Ref!$C$2:$D$56,2,FALSE)&amp;"_"&amp;E927&amp;RIGHT(B927,4)</f>
        <v>KS_Sumner0002</v>
      </c>
    </row>
    <row r="928" spans="1:37" x14ac:dyDescent="0.25">
      <c r="A928" t="s">
        <v>218</v>
      </c>
      <c r="B928">
        <v>202090021</v>
      </c>
      <c r="C928" t="s">
        <v>37</v>
      </c>
      <c r="D928" t="s">
        <v>110</v>
      </c>
      <c r="E928" t="s">
        <v>116</v>
      </c>
      <c r="F928">
        <v>39.1175</v>
      </c>
      <c r="G928">
        <v>-94.635555999999994</v>
      </c>
      <c r="H928">
        <v>95215</v>
      </c>
      <c r="I928">
        <v>22.5</v>
      </c>
      <c r="J928">
        <v>15.6</v>
      </c>
      <c r="K928">
        <v>0.5</v>
      </c>
      <c r="L928">
        <v>0.8402463</v>
      </c>
      <c r="M928">
        <v>0.92395430000000001</v>
      </c>
      <c r="N928">
        <v>2.1851894999999999</v>
      </c>
      <c r="O928">
        <v>9.1175718000000003</v>
      </c>
      <c r="P928">
        <v>4.8004674999999999</v>
      </c>
      <c r="Q928">
        <v>2.2660543999999998</v>
      </c>
      <c r="R928">
        <v>1.7415615</v>
      </c>
      <c r="S928">
        <v>0.16939650000000001</v>
      </c>
      <c r="T928">
        <v>0.5</v>
      </c>
      <c r="U928">
        <v>0.7909235</v>
      </c>
      <c r="V928">
        <v>0.86542640000000004</v>
      </c>
      <c r="W928">
        <v>0.89353720000000003</v>
      </c>
      <c r="X928">
        <v>8.8404179000000003</v>
      </c>
      <c r="Y928">
        <v>0.97282239999999998</v>
      </c>
      <c r="Z928">
        <v>2.0493676999999999</v>
      </c>
      <c r="AA928">
        <v>0.56477529999999998</v>
      </c>
      <c r="AB928">
        <v>0.15773499999999999</v>
      </c>
      <c r="AC928">
        <v>0.94130000000000003</v>
      </c>
      <c r="AD928">
        <v>0.93669999999999998</v>
      </c>
      <c r="AE928">
        <v>0.40889999999999999</v>
      </c>
      <c r="AF928">
        <v>0.96960000000000002</v>
      </c>
      <c r="AG928">
        <v>0.20269999999999999</v>
      </c>
      <c r="AH928">
        <v>0.90439999999999998</v>
      </c>
      <c r="AI928">
        <v>0.32429999999999998</v>
      </c>
      <c r="AJ928">
        <v>0.93120000000000003</v>
      </c>
      <c r="AK928" t="str">
        <f>VLOOKUP(D928,Ref!$C$2:$D$56,2,FALSE)&amp;"_"&amp;E928&amp;RIGHT(B928,4)</f>
        <v>KS_Wyandotte0021</v>
      </c>
    </row>
    <row r="929" spans="1:37" x14ac:dyDescent="0.25">
      <c r="A929" t="s">
        <v>218</v>
      </c>
      <c r="B929">
        <v>202090022</v>
      </c>
      <c r="C929" t="s">
        <v>37</v>
      </c>
      <c r="D929" t="s">
        <v>110</v>
      </c>
      <c r="E929" t="s">
        <v>116</v>
      </c>
      <c r="F929">
        <v>39.045833000000002</v>
      </c>
      <c r="G929">
        <v>-94.694444000000004</v>
      </c>
      <c r="H929">
        <v>94215</v>
      </c>
      <c r="I929">
        <v>21.5</v>
      </c>
      <c r="J929">
        <v>15.1</v>
      </c>
      <c r="K929">
        <v>0.5</v>
      </c>
      <c r="L929">
        <v>0.94566969999999995</v>
      </c>
      <c r="M929">
        <v>0.78655980000000003</v>
      </c>
      <c r="N929">
        <v>2.0670321</v>
      </c>
      <c r="O929">
        <v>8.7713889999999992</v>
      </c>
      <c r="P929">
        <v>5.9632944999999999</v>
      </c>
      <c r="Q929">
        <v>0.22917199999999999</v>
      </c>
      <c r="R929">
        <v>2.1067307</v>
      </c>
      <c r="S929">
        <v>0.13015550000000001</v>
      </c>
      <c r="T929">
        <v>0.5</v>
      </c>
      <c r="U929">
        <v>0.97197480000000003</v>
      </c>
      <c r="V929">
        <v>0.80146660000000003</v>
      </c>
      <c r="W929">
        <v>0.84273010000000004</v>
      </c>
      <c r="X929">
        <v>8.6517037999999999</v>
      </c>
      <c r="Y929">
        <v>1.0011041000000001</v>
      </c>
      <c r="Z929">
        <v>1.8118293000000001</v>
      </c>
      <c r="AA929">
        <v>0.50488250000000001</v>
      </c>
      <c r="AB929">
        <v>9.82962E-2</v>
      </c>
      <c r="AC929">
        <v>1.0278</v>
      </c>
      <c r="AD929">
        <v>1.0189999999999999</v>
      </c>
      <c r="AE929">
        <v>0.40770000000000001</v>
      </c>
      <c r="AF929">
        <v>0.98640000000000005</v>
      </c>
      <c r="AG929">
        <v>0.16789999999999999</v>
      </c>
      <c r="AH929">
        <v>7.9059999999999997</v>
      </c>
      <c r="AI929">
        <v>0.2397</v>
      </c>
      <c r="AJ929">
        <v>0.75519999999999998</v>
      </c>
      <c r="AK929" t="str">
        <f>VLOOKUP(D929,Ref!$C$2:$D$56,2,FALSE)&amp;"_"&amp;E929&amp;RIGHT(B929,4)</f>
        <v>KS_Wyandotte0022</v>
      </c>
    </row>
    <row r="930" spans="1:37" x14ac:dyDescent="0.25">
      <c r="A930" t="s">
        <v>218</v>
      </c>
      <c r="B930">
        <v>220170008</v>
      </c>
      <c r="C930" t="s">
        <v>37</v>
      </c>
      <c r="D930" t="s">
        <v>117</v>
      </c>
      <c r="E930" t="s">
        <v>118</v>
      </c>
      <c r="F930">
        <v>32.471665999999999</v>
      </c>
      <c r="G930">
        <v>-93.794999000000004</v>
      </c>
      <c r="H930">
        <v>33224</v>
      </c>
      <c r="I930">
        <v>23.3</v>
      </c>
      <c r="J930">
        <v>16</v>
      </c>
      <c r="K930">
        <v>0.5</v>
      </c>
      <c r="L930">
        <v>1.5622777999999999</v>
      </c>
      <c r="M930">
        <v>0.67182350000000002</v>
      </c>
      <c r="N930">
        <v>1.5535017</v>
      </c>
      <c r="O930">
        <v>12.6250038</v>
      </c>
      <c r="P930">
        <v>4.7582525999999996</v>
      </c>
      <c r="Q930">
        <v>0</v>
      </c>
      <c r="R930">
        <v>1.6846410999999999</v>
      </c>
      <c r="S930">
        <v>3.3389500000000003E-2</v>
      </c>
      <c r="T930">
        <v>0.5</v>
      </c>
      <c r="U930">
        <v>0.85062130000000002</v>
      </c>
      <c r="V930">
        <v>0.65934530000000002</v>
      </c>
      <c r="W930">
        <v>0.33994740000000001</v>
      </c>
      <c r="X930">
        <v>12.2829332</v>
      </c>
      <c r="Y930">
        <v>1.0122717999999999</v>
      </c>
      <c r="Z930">
        <v>5.4999999999999999E-6</v>
      </c>
      <c r="AA930">
        <v>0.36399340000000002</v>
      </c>
      <c r="AB930">
        <v>3.0317400000000001E-2</v>
      </c>
      <c r="AC930">
        <v>0.54449999999999998</v>
      </c>
      <c r="AD930">
        <v>0.98140000000000005</v>
      </c>
      <c r="AE930">
        <v>0.21879999999999999</v>
      </c>
      <c r="AF930">
        <v>0.97289999999999999</v>
      </c>
      <c r="AG930">
        <v>0.2127</v>
      </c>
      <c r="AH930">
        <v>-9</v>
      </c>
      <c r="AI930">
        <v>0.21609999999999999</v>
      </c>
      <c r="AJ930">
        <v>0.90800000000000003</v>
      </c>
      <c r="AK930" t="str">
        <f>VLOOKUP(D930,Ref!$C$2:$D$56,2,FALSE)&amp;"_"&amp;E930&amp;RIGHT(B930,4)</f>
        <v>LA_Caddo Parish0008</v>
      </c>
    </row>
    <row r="931" spans="1:37" x14ac:dyDescent="0.25">
      <c r="A931" t="s">
        <v>218</v>
      </c>
      <c r="B931">
        <v>220190009</v>
      </c>
      <c r="C931" t="s">
        <v>37</v>
      </c>
      <c r="D931" t="s">
        <v>117</v>
      </c>
      <c r="E931" t="s">
        <v>119</v>
      </c>
      <c r="F931">
        <v>30.227778000000001</v>
      </c>
      <c r="G931">
        <v>-93.578333000000001</v>
      </c>
      <c r="H931">
        <v>13225</v>
      </c>
      <c r="I931">
        <v>20.3</v>
      </c>
      <c r="J931">
        <v>12.9</v>
      </c>
      <c r="K931">
        <v>0.5</v>
      </c>
      <c r="L931">
        <v>2.0826492000000001</v>
      </c>
      <c r="M931">
        <v>0.63944599999999996</v>
      </c>
      <c r="N931">
        <v>1.6971314</v>
      </c>
      <c r="O931">
        <v>7.9841227999999997</v>
      </c>
      <c r="P931">
        <v>5.4557079999999996</v>
      </c>
      <c r="Q931">
        <v>8.0898499999999998E-2</v>
      </c>
      <c r="R931">
        <v>1.6601298</v>
      </c>
      <c r="S931">
        <v>0.19991320000000001</v>
      </c>
      <c r="T931">
        <v>0.5</v>
      </c>
      <c r="U931">
        <v>2.825923</v>
      </c>
      <c r="V931">
        <v>0.47044239999999998</v>
      </c>
      <c r="W931">
        <v>0.39623999999999998</v>
      </c>
      <c r="X931">
        <v>6.9299564</v>
      </c>
      <c r="Y931">
        <v>1.3440213000000001</v>
      </c>
      <c r="Z931">
        <v>0</v>
      </c>
      <c r="AA931">
        <v>0.39299289999999998</v>
      </c>
      <c r="AB931">
        <v>0.11194659999999999</v>
      </c>
      <c r="AC931">
        <v>1.3569</v>
      </c>
      <c r="AD931">
        <v>0.73570000000000002</v>
      </c>
      <c r="AE931">
        <v>0.23350000000000001</v>
      </c>
      <c r="AF931">
        <v>0.86799999999999999</v>
      </c>
      <c r="AG931">
        <v>0.24640000000000001</v>
      </c>
      <c r="AH931">
        <v>0</v>
      </c>
      <c r="AI931">
        <v>0.23669999999999999</v>
      </c>
      <c r="AJ931">
        <v>0.56000000000000005</v>
      </c>
      <c r="AK931" t="str">
        <f>VLOOKUP(D931,Ref!$C$2:$D$56,2,FALSE)&amp;"_"&amp;E931&amp;RIGHT(B931,4)</f>
        <v>LA_Calcasieu Parish0009</v>
      </c>
    </row>
    <row r="932" spans="1:37" x14ac:dyDescent="0.25">
      <c r="A932" t="s">
        <v>218</v>
      </c>
      <c r="B932">
        <v>270370470</v>
      </c>
      <c r="C932" t="s">
        <v>37</v>
      </c>
      <c r="D932" t="s">
        <v>120</v>
      </c>
      <c r="E932" t="s">
        <v>121</v>
      </c>
      <c r="F932">
        <v>44.738460000000003</v>
      </c>
      <c r="G932">
        <v>-93.237250000000003</v>
      </c>
      <c r="H932">
        <v>147223</v>
      </c>
      <c r="I932">
        <v>27.6</v>
      </c>
      <c r="J932">
        <v>20.2</v>
      </c>
      <c r="K932">
        <v>0.5</v>
      </c>
      <c r="L932">
        <v>0.56774060000000004</v>
      </c>
      <c r="M932">
        <v>0.85757810000000001</v>
      </c>
      <c r="N932">
        <v>3.8759600999999999</v>
      </c>
      <c r="O932">
        <v>7.0831146</v>
      </c>
      <c r="P932">
        <v>3.4652788999999999</v>
      </c>
      <c r="Q932">
        <v>8.9837369999999996</v>
      </c>
      <c r="R932">
        <v>2.0402954000000002</v>
      </c>
      <c r="S932">
        <v>0.30407060000000002</v>
      </c>
      <c r="T932">
        <v>0.5</v>
      </c>
      <c r="U932">
        <v>0.51258610000000004</v>
      </c>
      <c r="V932">
        <v>0.80686329999999995</v>
      </c>
      <c r="W932">
        <v>2.3062421999999998</v>
      </c>
      <c r="X932">
        <v>6.7980580000000002</v>
      </c>
      <c r="Y932">
        <v>1.1065024999999999</v>
      </c>
      <c r="Z932">
        <v>6.5530596000000001</v>
      </c>
      <c r="AA932">
        <v>1.3244609000000001</v>
      </c>
      <c r="AB932">
        <v>0.30407060000000002</v>
      </c>
      <c r="AC932">
        <v>0.90290000000000004</v>
      </c>
      <c r="AD932">
        <v>0.94089999999999996</v>
      </c>
      <c r="AE932">
        <v>0.59499999999999997</v>
      </c>
      <c r="AF932">
        <v>0.95979999999999999</v>
      </c>
      <c r="AG932">
        <v>0.31929999999999997</v>
      </c>
      <c r="AH932">
        <v>0.72940000000000005</v>
      </c>
      <c r="AI932">
        <v>0.6492</v>
      </c>
      <c r="AJ932">
        <v>1</v>
      </c>
      <c r="AK932" t="str">
        <f>VLOOKUP(D932,Ref!$C$2:$D$56,2,FALSE)&amp;"_"&amp;E932&amp;RIGHT(B932,4)</f>
        <v>MN_Dakota0470</v>
      </c>
    </row>
    <row r="933" spans="1:37" x14ac:dyDescent="0.25">
      <c r="A933" t="s">
        <v>218</v>
      </c>
      <c r="B933">
        <v>270530961</v>
      </c>
      <c r="C933" t="s">
        <v>37</v>
      </c>
      <c r="D933" t="s">
        <v>120</v>
      </c>
      <c r="E933" t="s">
        <v>122</v>
      </c>
      <c r="F933">
        <v>44.875509999999998</v>
      </c>
      <c r="G933">
        <v>-93.258920000000003</v>
      </c>
      <c r="H933">
        <v>148223</v>
      </c>
      <c r="I933">
        <v>25.3</v>
      </c>
      <c r="J933">
        <v>18.3</v>
      </c>
      <c r="K933">
        <v>0.5</v>
      </c>
      <c r="L933">
        <v>0.65474310000000002</v>
      </c>
      <c r="M933">
        <v>1.0088360000000001</v>
      </c>
      <c r="N933">
        <v>3.5678443999999998</v>
      </c>
      <c r="O933">
        <v>5.9530792000000003</v>
      </c>
      <c r="P933">
        <v>3.2222814999999998</v>
      </c>
      <c r="Q933">
        <v>8.3224839999999993</v>
      </c>
      <c r="R933">
        <v>1.8177934</v>
      </c>
      <c r="S933">
        <v>0.33627400000000002</v>
      </c>
      <c r="T933">
        <v>0.5</v>
      </c>
      <c r="U933">
        <v>0.53424039999999995</v>
      </c>
      <c r="V933">
        <v>0.88992519999999997</v>
      </c>
      <c r="W933">
        <v>2.0979275999999998</v>
      </c>
      <c r="X933">
        <v>5.8612007999999998</v>
      </c>
      <c r="Y933">
        <v>1.1370355999999999</v>
      </c>
      <c r="Z933">
        <v>5.8259344000000004</v>
      </c>
      <c r="AA933">
        <v>1.2342428000000001</v>
      </c>
      <c r="AB933">
        <v>0.31016670000000002</v>
      </c>
      <c r="AC933">
        <v>0.81599999999999995</v>
      </c>
      <c r="AD933">
        <v>0.8821</v>
      </c>
      <c r="AE933">
        <v>0.58799999999999997</v>
      </c>
      <c r="AF933">
        <v>0.98460000000000003</v>
      </c>
      <c r="AG933">
        <v>0.35289999999999999</v>
      </c>
      <c r="AH933">
        <v>0.7</v>
      </c>
      <c r="AI933">
        <v>0.67900000000000005</v>
      </c>
      <c r="AJ933">
        <v>0.9224</v>
      </c>
      <c r="AK933" t="str">
        <f>VLOOKUP(D933,Ref!$C$2:$D$56,2,FALSE)&amp;"_"&amp;E933&amp;RIGHT(B933,4)</f>
        <v>MN_Hennepin0961</v>
      </c>
    </row>
    <row r="934" spans="1:37" x14ac:dyDescent="0.25">
      <c r="A934" t="s">
        <v>218</v>
      </c>
      <c r="B934">
        <v>270530963</v>
      </c>
      <c r="C934" t="s">
        <v>37</v>
      </c>
      <c r="D934" t="s">
        <v>120</v>
      </c>
      <c r="E934" t="s">
        <v>122</v>
      </c>
      <c r="F934">
        <v>44.953659999999999</v>
      </c>
      <c r="G934">
        <v>-93.258210000000005</v>
      </c>
      <c r="H934">
        <v>149223</v>
      </c>
      <c r="I934">
        <v>27.8</v>
      </c>
      <c r="J934">
        <v>20.399999999999999</v>
      </c>
      <c r="K934">
        <v>0.5</v>
      </c>
      <c r="L934">
        <v>0.53650220000000004</v>
      </c>
      <c r="M934">
        <v>0.91050019999999998</v>
      </c>
      <c r="N934">
        <v>4.0835657000000003</v>
      </c>
      <c r="O934">
        <v>6.1199507999999998</v>
      </c>
      <c r="P934">
        <v>3.3722002999999998</v>
      </c>
      <c r="Q934">
        <v>9.8389071999999995</v>
      </c>
      <c r="R934">
        <v>2.0896766000000002</v>
      </c>
      <c r="S934">
        <v>0.35980830000000003</v>
      </c>
      <c r="T934">
        <v>0.5</v>
      </c>
      <c r="U934">
        <v>0.57274290000000005</v>
      </c>
      <c r="V934">
        <v>0.97399999999999998</v>
      </c>
      <c r="W934">
        <v>2.3791465999999999</v>
      </c>
      <c r="X934">
        <v>6.4237131999999999</v>
      </c>
      <c r="Y934">
        <v>1.1582665000000001</v>
      </c>
      <c r="Z934">
        <v>6.7653660999999996</v>
      </c>
      <c r="AA934">
        <v>1.3477131</v>
      </c>
      <c r="AB934">
        <v>0.36135460000000003</v>
      </c>
      <c r="AC934">
        <v>1.0674999999999999</v>
      </c>
      <c r="AD934">
        <v>1.0697000000000001</v>
      </c>
      <c r="AE934">
        <v>0.58260000000000001</v>
      </c>
      <c r="AF934">
        <v>1.0496000000000001</v>
      </c>
      <c r="AG934">
        <v>0.34350000000000003</v>
      </c>
      <c r="AH934">
        <v>0.68759999999999999</v>
      </c>
      <c r="AI934">
        <v>0.64490000000000003</v>
      </c>
      <c r="AJ934">
        <v>1.0043</v>
      </c>
      <c r="AK934" t="str">
        <f>VLOOKUP(D934,Ref!$C$2:$D$56,2,FALSE)&amp;"_"&amp;E934&amp;RIGHT(B934,4)</f>
        <v>MN_Hennepin0963</v>
      </c>
    </row>
    <row r="935" spans="1:37" x14ac:dyDescent="0.25">
      <c r="A935" t="s">
        <v>218</v>
      </c>
      <c r="B935">
        <v>270531007</v>
      </c>
      <c r="C935" t="s">
        <v>37</v>
      </c>
      <c r="D935" t="s">
        <v>120</v>
      </c>
      <c r="E935" t="s">
        <v>122</v>
      </c>
      <c r="F935">
        <v>45.039720000000003</v>
      </c>
      <c r="G935">
        <v>-93.298739999999995</v>
      </c>
      <c r="H935">
        <v>150223</v>
      </c>
      <c r="I935">
        <v>28.2</v>
      </c>
      <c r="J935">
        <v>21.4</v>
      </c>
      <c r="K935">
        <v>0.5</v>
      </c>
      <c r="L935">
        <v>0.61415059999999999</v>
      </c>
      <c r="M935">
        <v>0.95432309999999998</v>
      </c>
      <c r="N935">
        <v>3.4911921000000001</v>
      </c>
      <c r="O935">
        <v>9.2712774000000007</v>
      </c>
      <c r="P935">
        <v>3.1111119</v>
      </c>
      <c r="Q935">
        <v>8.1851835000000008</v>
      </c>
      <c r="R935">
        <v>1.7799381000000001</v>
      </c>
      <c r="S935">
        <v>0.32615660000000002</v>
      </c>
      <c r="T935">
        <v>0.5</v>
      </c>
      <c r="U935">
        <v>0.54272929999999997</v>
      </c>
      <c r="V935">
        <v>0.90196339999999997</v>
      </c>
      <c r="W935">
        <v>2.1207836000000002</v>
      </c>
      <c r="X935">
        <v>8.8005666999999992</v>
      </c>
      <c r="Y935">
        <v>1.0461419000000001</v>
      </c>
      <c r="Z935">
        <v>6.0171833000000001</v>
      </c>
      <c r="AA935">
        <v>1.2003090000000001</v>
      </c>
      <c r="AB935">
        <v>0.32268970000000002</v>
      </c>
      <c r="AC935">
        <v>0.88370000000000004</v>
      </c>
      <c r="AD935">
        <v>0.94510000000000005</v>
      </c>
      <c r="AE935">
        <v>0.60750000000000004</v>
      </c>
      <c r="AF935">
        <v>0.94920000000000004</v>
      </c>
      <c r="AG935">
        <v>0.33629999999999999</v>
      </c>
      <c r="AH935">
        <v>0.73509999999999998</v>
      </c>
      <c r="AI935">
        <v>0.6744</v>
      </c>
      <c r="AJ935">
        <v>0.98939999999999995</v>
      </c>
      <c r="AK935" t="str">
        <f>VLOOKUP(D935,Ref!$C$2:$D$56,2,FALSE)&amp;"_"&amp;E935&amp;RIGHT(B935,4)</f>
        <v>MN_Hennepin1007</v>
      </c>
    </row>
    <row r="936" spans="1:37" x14ac:dyDescent="0.25">
      <c r="A936" t="s">
        <v>218</v>
      </c>
      <c r="B936">
        <v>270532006</v>
      </c>
      <c r="C936" t="s">
        <v>37</v>
      </c>
      <c r="D936" t="s">
        <v>120</v>
      </c>
      <c r="E936" t="s">
        <v>122</v>
      </c>
      <c r="F936">
        <v>44.948050000000002</v>
      </c>
      <c r="G936">
        <v>-93.343149999999994</v>
      </c>
      <c r="H936">
        <v>149222</v>
      </c>
      <c r="I936">
        <v>28.5</v>
      </c>
      <c r="J936">
        <v>20.8</v>
      </c>
      <c r="K936">
        <v>0.5</v>
      </c>
      <c r="L936">
        <v>0.39801900000000001</v>
      </c>
      <c r="M936">
        <v>0.76094910000000004</v>
      </c>
      <c r="N936">
        <v>4.2426782000000003</v>
      </c>
      <c r="O936">
        <v>6.4110497999999998</v>
      </c>
      <c r="P936">
        <v>3.2691604999999999</v>
      </c>
      <c r="Q936">
        <v>10.454864499999999</v>
      </c>
      <c r="R936">
        <v>2.1778385999999998</v>
      </c>
      <c r="S936">
        <v>0.3521048</v>
      </c>
      <c r="T936">
        <v>0.5</v>
      </c>
      <c r="U936">
        <v>0.35738130000000001</v>
      </c>
      <c r="V936">
        <v>0.72267340000000002</v>
      </c>
      <c r="W936">
        <v>2.5919265999999999</v>
      </c>
      <c r="X936">
        <v>6.1789699000000002</v>
      </c>
      <c r="Y936">
        <v>1.0804575999999999</v>
      </c>
      <c r="Z936">
        <v>7.5578212999999996</v>
      </c>
      <c r="AA936">
        <v>1.4845889999999999</v>
      </c>
      <c r="AB936">
        <v>0.3521048</v>
      </c>
      <c r="AC936">
        <v>0.89790000000000003</v>
      </c>
      <c r="AD936">
        <v>0.94969999999999999</v>
      </c>
      <c r="AE936">
        <v>0.6109</v>
      </c>
      <c r="AF936">
        <v>0.96379999999999999</v>
      </c>
      <c r="AG936">
        <v>0.33050000000000002</v>
      </c>
      <c r="AH936">
        <v>0.72289999999999999</v>
      </c>
      <c r="AI936">
        <v>0.68169999999999997</v>
      </c>
      <c r="AJ936">
        <v>1</v>
      </c>
      <c r="AK936" t="str">
        <f>VLOOKUP(D936,Ref!$C$2:$D$56,2,FALSE)&amp;"_"&amp;E936&amp;RIGHT(B936,4)</f>
        <v>MN_Hennepin2006</v>
      </c>
    </row>
    <row r="937" spans="1:37" x14ac:dyDescent="0.25">
      <c r="A937" t="s">
        <v>218</v>
      </c>
      <c r="B937">
        <v>271230866</v>
      </c>
      <c r="C937" t="s">
        <v>37</v>
      </c>
      <c r="D937" t="s">
        <v>120</v>
      </c>
      <c r="E937" t="s">
        <v>123</v>
      </c>
      <c r="F937">
        <v>44.899259999999998</v>
      </c>
      <c r="G937">
        <v>-93.017080000000007</v>
      </c>
      <c r="H937">
        <v>148225</v>
      </c>
      <c r="I937">
        <v>28.5</v>
      </c>
      <c r="J937">
        <v>21.4</v>
      </c>
      <c r="K937">
        <v>0.5</v>
      </c>
      <c r="L937">
        <v>0.57638109999999998</v>
      </c>
      <c r="M937">
        <v>0.9179562</v>
      </c>
      <c r="N937">
        <v>3.6599202000000002</v>
      </c>
      <c r="O937">
        <v>8.9014586999999992</v>
      </c>
      <c r="P937">
        <v>3.1823348999999999</v>
      </c>
      <c r="Q937">
        <v>8.6576451999999993</v>
      </c>
      <c r="R937">
        <v>1.8675169</v>
      </c>
      <c r="S937">
        <v>0.32012160000000001</v>
      </c>
      <c r="T937">
        <v>0.5</v>
      </c>
      <c r="U937">
        <v>0.52875450000000002</v>
      </c>
      <c r="V937">
        <v>0.90499439999999998</v>
      </c>
      <c r="W937">
        <v>2.1403346000000001</v>
      </c>
      <c r="X937">
        <v>8.7159233</v>
      </c>
      <c r="Y937">
        <v>0.98312960000000005</v>
      </c>
      <c r="Z937">
        <v>6.1631707999999996</v>
      </c>
      <c r="AA937">
        <v>1.2228063</v>
      </c>
      <c r="AB937">
        <v>0.32000079999999997</v>
      </c>
      <c r="AC937">
        <v>0.91739999999999999</v>
      </c>
      <c r="AD937">
        <v>0.9859</v>
      </c>
      <c r="AE937">
        <v>0.58479999999999999</v>
      </c>
      <c r="AF937">
        <v>0.97919999999999996</v>
      </c>
      <c r="AG937">
        <v>0.30890000000000001</v>
      </c>
      <c r="AH937">
        <v>0.71189999999999998</v>
      </c>
      <c r="AI937">
        <v>0.65480000000000005</v>
      </c>
      <c r="AJ937">
        <v>0.99960000000000004</v>
      </c>
      <c r="AK937" t="str">
        <f>VLOOKUP(D937,Ref!$C$2:$D$56,2,FALSE)&amp;"_"&amp;E937&amp;RIGHT(B937,4)</f>
        <v>MN_Ramsey0866</v>
      </c>
    </row>
    <row r="938" spans="1:37" x14ac:dyDescent="0.25">
      <c r="A938" t="s">
        <v>218</v>
      </c>
      <c r="B938">
        <v>271230868</v>
      </c>
      <c r="C938" t="s">
        <v>37</v>
      </c>
      <c r="D938" t="s">
        <v>120</v>
      </c>
      <c r="E938" t="s">
        <v>123</v>
      </c>
      <c r="F938">
        <v>44.950719999999997</v>
      </c>
      <c r="G938">
        <v>-93.098269999999999</v>
      </c>
      <c r="H938">
        <v>149224</v>
      </c>
      <c r="I938">
        <v>31.8</v>
      </c>
      <c r="J938">
        <v>24.1</v>
      </c>
      <c r="K938">
        <v>0.5</v>
      </c>
      <c r="L938">
        <v>0.68615329999999997</v>
      </c>
      <c r="M938">
        <v>1.0105511</v>
      </c>
      <c r="N938">
        <v>3.8022361</v>
      </c>
      <c r="O938">
        <v>11.2686014</v>
      </c>
      <c r="P938">
        <v>3.5579643000000001</v>
      </c>
      <c r="Q938">
        <v>8.6681757000000008</v>
      </c>
      <c r="R938">
        <v>1.9863405000000001</v>
      </c>
      <c r="S938">
        <v>0.33108749999999998</v>
      </c>
      <c r="T938">
        <v>0.5</v>
      </c>
      <c r="U938">
        <v>0.52295469999999999</v>
      </c>
      <c r="V938">
        <v>0.91900870000000001</v>
      </c>
      <c r="W938">
        <v>2.3921893000000001</v>
      </c>
      <c r="X938">
        <v>10.161727000000001</v>
      </c>
      <c r="Y938">
        <v>1.1145077999999999</v>
      </c>
      <c r="Z938">
        <v>6.8581304999999997</v>
      </c>
      <c r="AA938">
        <v>1.3608051999999999</v>
      </c>
      <c r="AB938">
        <v>0.35270040000000003</v>
      </c>
      <c r="AC938">
        <v>0.76219999999999999</v>
      </c>
      <c r="AD938">
        <v>0.90939999999999999</v>
      </c>
      <c r="AE938">
        <v>0.62919999999999998</v>
      </c>
      <c r="AF938">
        <v>0.90180000000000005</v>
      </c>
      <c r="AG938">
        <v>0.31319999999999998</v>
      </c>
      <c r="AH938">
        <v>0.79120000000000001</v>
      </c>
      <c r="AI938">
        <v>0.68510000000000004</v>
      </c>
      <c r="AJ938">
        <v>1.0652999999999999</v>
      </c>
      <c r="AK938" t="str">
        <f>VLOOKUP(D938,Ref!$C$2:$D$56,2,FALSE)&amp;"_"&amp;E938&amp;RIGHT(B938,4)</f>
        <v>MN_Ramsey0868</v>
      </c>
    </row>
    <row r="939" spans="1:37" x14ac:dyDescent="0.25">
      <c r="A939" t="s">
        <v>218</v>
      </c>
      <c r="B939">
        <v>271230871</v>
      </c>
      <c r="C939" t="s">
        <v>37</v>
      </c>
      <c r="D939" t="s">
        <v>120</v>
      </c>
      <c r="E939" t="s">
        <v>123</v>
      </c>
      <c r="F939">
        <v>44.959389999999999</v>
      </c>
      <c r="G939">
        <v>-93.035870000000003</v>
      </c>
      <c r="H939">
        <v>149224</v>
      </c>
      <c r="I939">
        <v>33</v>
      </c>
      <c r="J939">
        <v>24.5</v>
      </c>
      <c r="K939">
        <v>0.5</v>
      </c>
      <c r="L939">
        <v>0.71059859999999997</v>
      </c>
      <c r="M939">
        <v>1.1036680000000001</v>
      </c>
      <c r="N939">
        <v>4.2210383</v>
      </c>
      <c r="O939">
        <v>10.273119899999999</v>
      </c>
      <c r="P939">
        <v>4.0752106000000001</v>
      </c>
      <c r="Q939">
        <v>9.5215616000000001</v>
      </c>
      <c r="R939">
        <v>2.2761673999999998</v>
      </c>
      <c r="S939">
        <v>0.3630835</v>
      </c>
      <c r="T939">
        <v>0.5</v>
      </c>
      <c r="U939">
        <v>0.59087599999999996</v>
      </c>
      <c r="V939">
        <v>1.0268141</v>
      </c>
      <c r="W939">
        <v>2.6272682999999999</v>
      </c>
      <c r="X939">
        <v>9.2124843999999992</v>
      </c>
      <c r="Y939">
        <v>1.2345846</v>
      </c>
      <c r="Z939">
        <v>7.5217166000000004</v>
      </c>
      <c r="AA939">
        <v>1.4937471</v>
      </c>
      <c r="AB939">
        <v>0.38370589999999999</v>
      </c>
      <c r="AC939">
        <v>0.83150000000000002</v>
      </c>
      <c r="AD939">
        <v>0.9304</v>
      </c>
      <c r="AE939">
        <v>0.62239999999999995</v>
      </c>
      <c r="AF939">
        <v>0.89680000000000004</v>
      </c>
      <c r="AG939">
        <v>0.3029</v>
      </c>
      <c r="AH939">
        <v>0.79</v>
      </c>
      <c r="AI939">
        <v>0.65629999999999999</v>
      </c>
      <c r="AJ939">
        <v>1.0568</v>
      </c>
      <c r="AK939" t="str">
        <f>VLOOKUP(D939,Ref!$C$2:$D$56,2,FALSE)&amp;"_"&amp;E939&amp;RIGHT(B939,4)</f>
        <v>MN_Ramsey0871</v>
      </c>
    </row>
    <row r="940" spans="1:37" x14ac:dyDescent="0.25">
      <c r="A940" t="s">
        <v>218</v>
      </c>
      <c r="B940">
        <v>271377001</v>
      </c>
      <c r="C940" t="s">
        <v>37</v>
      </c>
      <c r="D940" t="s">
        <v>120</v>
      </c>
      <c r="E940" t="s">
        <v>124</v>
      </c>
      <c r="F940">
        <v>47.523355000000002</v>
      </c>
      <c r="G940">
        <v>-92.536304999999999</v>
      </c>
      <c r="H940">
        <v>173225</v>
      </c>
      <c r="I940">
        <v>16.600000000000001</v>
      </c>
      <c r="J940">
        <v>11.3</v>
      </c>
      <c r="K940">
        <v>0.5</v>
      </c>
      <c r="L940">
        <v>0.81467880000000004</v>
      </c>
      <c r="M940">
        <v>0.4553334</v>
      </c>
      <c r="N940">
        <v>1.5885655000000001</v>
      </c>
      <c r="O940">
        <v>7.2511333999999996</v>
      </c>
      <c r="P940">
        <v>2.9812202000000001</v>
      </c>
      <c r="Q940">
        <v>1.9206181</v>
      </c>
      <c r="R940">
        <v>1.0933558000000001</v>
      </c>
      <c r="S940">
        <v>1.7317099999999998E-2</v>
      </c>
      <c r="T940">
        <v>0.5</v>
      </c>
      <c r="U940">
        <v>0.65120719999999999</v>
      </c>
      <c r="V940">
        <v>0.2941105</v>
      </c>
      <c r="W940">
        <v>0.73183969999999998</v>
      </c>
      <c r="X940">
        <v>6.3686805</v>
      </c>
      <c r="Y940">
        <v>0.98021780000000003</v>
      </c>
      <c r="Z940">
        <v>1.3398975</v>
      </c>
      <c r="AA940">
        <v>0.49106490000000003</v>
      </c>
      <c r="AB940">
        <v>1.7317099999999998E-2</v>
      </c>
      <c r="AC940">
        <v>0.79930000000000001</v>
      </c>
      <c r="AD940">
        <v>0.64590000000000003</v>
      </c>
      <c r="AE940">
        <v>0.4607</v>
      </c>
      <c r="AF940">
        <v>0.87829999999999997</v>
      </c>
      <c r="AG940">
        <v>0.32879999999999998</v>
      </c>
      <c r="AH940">
        <v>0.6976</v>
      </c>
      <c r="AI940">
        <v>0.4491</v>
      </c>
      <c r="AJ940">
        <v>1</v>
      </c>
      <c r="AK940" t="str">
        <f>VLOOKUP(D940,Ref!$C$2:$D$56,2,FALSE)&amp;"_"&amp;E940&amp;RIGHT(B940,4)</f>
        <v>MN_St. Louis7001</v>
      </c>
    </row>
    <row r="941" spans="1:37" x14ac:dyDescent="0.25">
      <c r="A941" t="s">
        <v>218</v>
      </c>
      <c r="B941">
        <v>271390505</v>
      </c>
      <c r="C941" t="s">
        <v>37</v>
      </c>
      <c r="D941" t="s">
        <v>120</v>
      </c>
      <c r="E941" t="s">
        <v>125</v>
      </c>
      <c r="F941">
        <v>44.791437000000002</v>
      </c>
      <c r="G941">
        <v>-93.512534000000002</v>
      </c>
      <c r="H941">
        <v>147221</v>
      </c>
      <c r="I941">
        <v>26.2</v>
      </c>
      <c r="J941">
        <v>18.8</v>
      </c>
      <c r="K941">
        <v>0.5</v>
      </c>
      <c r="L941">
        <v>0.6966021</v>
      </c>
      <c r="M941">
        <v>0.99273670000000003</v>
      </c>
      <c r="N941">
        <v>3.7398362000000001</v>
      </c>
      <c r="O941">
        <v>6.0574446000000002</v>
      </c>
      <c r="P941">
        <v>3.5342807999999999</v>
      </c>
      <c r="Q941">
        <v>8.4831772000000001</v>
      </c>
      <c r="R941">
        <v>1.9589159</v>
      </c>
      <c r="S941">
        <v>0.31478450000000002</v>
      </c>
      <c r="T941">
        <v>0.5</v>
      </c>
      <c r="U941">
        <v>0.5530891</v>
      </c>
      <c r="V941">
        <v>0.8548675</v>
      </c>
      <c r="W941">
        <v>2.2433507000000001</v>
      </c>
      <c r="X941">
        <v>5.6275057999999998</v>
      </c>
      <c r="Y941">
        <v>1.0243697</v>
      </c>
      <c r="Z941">
        <v>6.4454608000000002</v>
      </c>
      <c r="AA941">
        <v>1.2971808</v>
      </c>
      <c r="AB941">
        <v>0.30775229999999998</v>
      </c>
      <c r="AC941">
        <v>0.79400000000000004</v>
      </c>
      <c r="AD941">
        <v>0.86109999999999998</v>
      </c>
      <c r="AE941">
        <v>0.59989999999999999</v>
      </c>
      <c r="AF941">
        <v>0.92900000000000005</v>
      </c>
      <c r="AG941">
        <v>0.2898</v>
      </c>
      <c r="AH941">
        <v>0.75980000000000003</v>
      </c>
      <c r="AI941">
        <v>0.66220000000000001</v>
      </c>
      <c r="AJ941">
        <v>0.97770000000000001</v>
      </c>
      <c r="AK941" t="str">
        <f>VLOOKUP(D941,Ref!$C$2:$D$56,2,FALSE)&amp;"_"&amp;E941&amp;RIGHT(B941,4)</f>
        <v>MN_Scott0505</v>
      </c>
    </row>
    <row r="942" spans="1:37" x14ac:dyDescent="0.25">
      <c r="A942" t="s">
        <v>218</v>
      </c>
      <c r="B942">
        <v>271453052</v>
      </c>
      <c r="C942" t="s">
        <v>37</v>
      </c>
      <c r="D942" t="s">
        <v>120</v>
      </c>
      <c r="E942" t="s">
        <v>126</v>
      </c>
      <c r="F942">
        <v>45.549838999999999</v>
      </c>
      <c r="G942">
        <v>-94.133449999999996</v>
      </c>
      <c r="H942">
        <v>154217</v>
      </c>
      <c r="I942">
        <v>23.5</v>
      </c>
      <c r="J942">
        <v>17.399999999999999</v>
      </c>
      <c r="K942">
        <v>0.5</v>
      </c>
      <c r="L942">
        <v>0.53194649999999999</v>
      </c>
      <c r="M942">
        <v>0.65086480000000002</v>
      </c>
      <c r="N942">
        <v>3.2276517999999998</v>
      </c>
      <c r="O942">
        <v>6.3823299000000002</v>
      </c>
      <c r="P942">
        <v>2.7391497999999999</v>
      </c>
      <c r="Q942">
        <v>7.6954222000000003</v>
      </c>
      <c r="R942">
        <v>1.6467535</v>
      </c>
      <c r="S942">
        <v>0.21476880000000001</v>
      </c>
      <c r="T942">
        <v>0.5</v>
      </c>
      <c r="U942">
        <v>0.49785059999999998</v>
      </c>
      <c r="V942">
        <v>0.61895849999999997</v>
      </c>
      <c r="W942">
        <v>1.9460613</v>
      </c>
      <c r="X942">
        <v>6.0525608000000002</v>
      </c>
      <c r="Y942">
        <v>0.81234859999999998</v>
      </c>
      <c r="Z942">
        <v>5.6930756999999996</v>
      </c>
      <c r="AA942">
        <v>1.1209013000000001</v>
      </c>
      <c r="AB942">
        <v>0.2138824</v>
      </c>
      <c r="AC942">
        <v>0.93589999999999995</v>
      </c>
      <c r="AD942">
        <v>0.95099999999999996</v>
      </c>
      <c r="AE942">
        <v>0.60289999999999999</v>
      </c>
      <c r="AF942">
        <v>0.94830000000000003</v>
      </c>
      <c r="AG942">
        <v>0.29659999999999997</v>
      </c>
      <c r="AH942">
        <v>0.73980000000000001</v>
      </c>
      <c r="AI942">
        <v>0.68069999999999997</v>
      </c>
      <c r="AJ942">
        <v>0.99590000000000001</v>
      </c>
      <c r="AK942" t="str">
        <f>VLOOKUP(D942,Ref!$C$2:$D$56,2,FALSE)&amp;"_"&amp;E942&amp;RIGHT(B942,4)</f>
        <v>MN_Stearns3052</v>
      </c>
    </row>
    <row r="943" spans="1:37" x14ac:dyDescent="0.25">
      <c r="A943" t="s">
        <v>218</v>
      </c>
      <c r="B943">
        <v>271630446</v>
      </c>
      <c r="C943" t="s">
        <v>37</v>
      </c>
      <c r="D943" t="s">
        <v>120</v>
      </c>
      <c r="E943" t="s">
        <v>49</v>
      </c>
      <c r="F943">
        <v>45.027979999999999</v>
      </c>
      <c r="G943">
        <v>-92.774150000000006</v>
      </c>
      <c r="H943">
        <v>150225</v>
      </c>
      <c r="I943">
        <v>30.2</v>
      </c>
      <c r="J943">
        <v>22.1</v>
      </c>
      <c r="K943">
        <v>0.5</v>
      </c>
      <c r="L943">
        <v>0.77436210000000005</v>
      </c>
      <c r="M943">
        <v>1.1791685000000001</v>
      </c>
      <c r="N943">
        <v>4.3858800000000002</v>
      </c>
      <c r="O943">
        <v>6.6657381000000004</v>
      </c>
      <c r="P943">
        <v>4.0126885999999997</v>
      </c>
      <c r="Q943">
        <v>10.166103400000001</v>
      </c>
      <c r="R943">
        <v>2.22803</v>
      </c>
      <c r="S943">
        <v>0.35469790000000001</v>
      </c>
      <c r="T943">
        <v>0.5</v>
      </c>
      <c r="U943">
        <v>0.69134890000000004</v>
      </c>
      <c r="V943">
        <v>1.1316588000000001</v>
      </c>
      <c r="W943">
        <v>2.6704265999999999</v>
      </c>
      <c r="X943">
        <v>6.3967036999999998</v>
      </c>
      <c r="Y943">
        <v>1.2943604</v>
      </c>
      <c r="Z943">
        <v>7.6087565000000001</v>
      </c>
      <c r="AA943">
        <v>1.5160259</v>
      </c>
      <c r="AB943">
        <v>0.35469790000000001</v>
      </c>
      <c r="AC943">
        <v>0.89280000000000004</v>
      </c>
      <c r="AD943">
        <v>0.9597</v>
      </c>
      <c r="AE943">
        <v>0.6089</v>
      </c>
      <c r="AF943">
        <v>0.95960000000000001</v>
      </c>
      <c r="AG943">
        <v>0.3226</v>
      </c>
      <c r="AH943">
        <v>0.74839999999999995</v>
      </c>
      <c r="AI943">
        <v>0.6804</v>
      </c>
      <c r="AJ943">
        <v>1</v>
      </c>
      <c r="AK943" t="str">
        <f>VLOOKUP(D943,Ref!$C$2:$D$56,2,FALSE)&amp;"_"&amp;E943&amp;RIGHT(B943,4)</f>
        <v>MN_Washington0446</v>
      </c>
    </row>
    <row r="944" spans="1:37" x14ac:dyDescent="0.25">
      <c r="A944" t="s">
        <v>218</v>
      </c>
      <c r="B944">
        <v>290210005</v>
      </c>
      <c r="C944" t="s">
        <v>37</v>
      </c>
      <c r="D944" t="s">
        <v>127</v>
      </c>
      <c r="E944" t="s">
        <v>128</v>
      </c>
      <c r="F944">
        <v>39.741694000000003</v>
      </c>
      <c r="G944">
        <v>-94.858583999999993</v>
      </c>
      <c r="H944">
        <v>100214</v>
      </c>
      <c r="I944">
        <v>24.9</v>
      </c>
      <c r="J944">
        <v>18.399999999999999</v>
      </c>
      <c r="K944">
        <v>0.5</v>
      </c>
      <c r="L944">
        <v>0.92113540000000005</v>
      </c>
      <c r="M944">
        <v>0.64464589999999999</v>
      </c>
      <c r="N944">
        <v>2.7277627</v>
      </c>
      <c r="O944">
        <v>9.7908115000000002</v>
      </c>
      <c r="P944">
        <v>4.8075390000000002</v>
      </c>
      <c r="Q944">
        <v>3.6652846000000001</v>
      </c>
      <c r="R944">
        <v>1.8695873000000001</v>
      </c>
      <c r="S944">
        <v>5.1012500000000002E-2</v>
      </c>
      <c r="T944">
        <v>0.5</v>
      </c>
      <c r="U944">
        <v>0.76789399999999997</v>
      </c>
      <c r="V944">
        <v>0.62443420000000005</v>
      </c>
      <c r="W944">
        <v>1.5646681</v>
      </c>
      <c r="X944">
        <v>8.8626108000000006</v>
      </c>
      <c r="Y944">
        <v>1.2787468</v>
      </c>
      <c r="Z944">
        <v>3.8959454999999998</v>
      </c>
      <c r="AA944">
        <v>0.87076629999999999</v>
      </c>
      <c r="AB944">
        <v>5.2297400000000001E-2</v>
      </c>
      <c r="AC944">
        <v>0.83360000000000001</v>
      </c>
      <c r="AD944">
        <v>0.96860000000000002</v>
      </c>
      <c r="AE944">
        <v>0.5736</v>
      </c>
      <c r="AF944">
        <v>0.9052</v>
      </c>
      <c r="AG944">
        <v>0.26600000000000001</v>
      </c>
      <c r="AH944">
        <v>1.0629</v>
      </c>
      <c r="AI944">
        <v>0.46579999999999999</v>
      </c>
      <c r="AJ944">
        <v>1.0251999999999999</v>
      </c>
      <c r="AK944" t="str">
        <f>VLOOKUP(D944,Ref!$C$2:$D$56,2,FALSE)&amp;"_"&amp;E944&amp;RIGHT(B944,4)</f>
        <v>MO_Buchanan0005</v>
      </c>
    </row>
    <row r="945" spans="1:37" x14ac:dyDescent="0.25">
      <c r="A945" t="s">
        <v>218</v>
      </c>
      <c r="B945">
        <v>290370003</v>
      </c>
      <c r="C945" t="s">
        <v>37</v>
      </c>
      <c r="D945" t="s">
        <v>127</v>
      </c>
      <c r="E945" t="s">
        <v>129</v>
      </c>
      <c r="F945">
        <v>38.75976</v>
      </c>
      <c r="G945">
        <v>-94.579970000000003</v>
      </c>
      <c r="H945">
        <v>91216</v>
      </c>
      <c r="I945">
        <v>23.9</v>
      </c>
      <c r="J945">
        <v>16</v>
      </c>
      <c r="K945">
        <v>0.5</v>
      </c>
      <c r="L945">
        <v>0.96431140000000004</v>
      </c>
      <c r="M945">
        <v>0.86892000000000003</v>
      </c>
      <c r="N945">
        <v>2.7053577999999998</v>
      </c>
      <c r="O945">
        <v>8.1769323000000007</v>
      </c>
      <c r="P945">
        <v>6.1613059000000003</v>
      </c>
      <c r="Q945">
        <v>2.219595</v>
      </c>
      <c r="R945">
        <v>2.2662496999999999</v>
      </c>
      <c r="S945">
        <v>0.12621669999999999</v>
      </c>
      <c r="T945">
        <v>0.5</v>
      </c>
      <c r="U945">
        <v>0.94651370000000001</v>
      </c>
      <c r="V945">
        <v>0.72619860000000003</v>
      </c>
      <c r="W945">
        <v>0.94688360000000005</v>
      </c>
      <c r="X945">
        <v>9.1525736000000002</v>
      </c>
      <c r="Y945">
        <v>1.1145982999999999</v>
      </c>
      <c r="Z945">
        <v>1.9922869999999999</v>
      </c>
      <c r="AA945">
        <v>0.57195660000000004</v>
      </c>
      <c r="AB945">
        <v>7.5547299999999998E-2</v>
      </c>
      <c r="AC945">
        <v>0.98150000000000004</v>
      </c>
      <c r="AD945">
        <v>0.8357</v>
      </c>
      <c r="AE945">
        <v>0.35</v>
      </c>
      <c r="AF945">
        <v>1.1193</v>
      </c>
      <c r="AG945">
        <v>0.18090000000000001</v>
      </c>
      <c r="AH945">
        <v>0.89759999999999995</v>
      </c>
      <c r="AI945">
        <v>0.25240000000000001</v>
      </c>
      <c r="AJ945">
        <v>0.59860000000000002</v>
      </c>
      <c r="AK945" t="str">
        <f>VLOOKUP(D945,Ref!$C$2:$D$56,2,FALSE)&amp;"_"&amp;E945&amp;RIGHT(B945,4)</f>
        <v>MO_Cass0003</v>
      </c>
    </row>
    <row r="946" spans="1:37" x14ac:dyDescent="0.25">
      <c r="A946" t="s">
        <v>218</v>
      </c>
      <c r="B946">
        <v>290470005</v>
      </c>
      <c r="C946" t="s">
        <v>37</v>
      </c>
      <c r="D946" t="s">
        <v>127</v>
      </c>
      <c r="E946" t="s">
        <v>130</v>
      </c>
      <c r="F946">
        <v>39.303089999999997</v>
      </c>
      <c r="G946">
        <v>-94.376622999999995</v>
      </c>
      <c r="H946">
        <v>96217</v>
      </c>
      <c r="I946">
        <v>22.5</v>
      </c>
      <c r="J946">
        <v>13.3</v>
      </c>
      <c r="K946">
        <v>0.5</v>
      </c>
      <c r="L946">
        <v>0.57020510000000002</v>
      </c>
      <c r="M946">
        <v>0.57750230000000002</v>
      </c>
      <c r="N946">
        <v>3.2351695999999999</v>
      </c>
      <c r="O946">
        <v>5.7814230999999996</v>
      </c>
      <c r="P946">
        <v>5.5125846999999997</v>
      </c>
      <c r="Q946">
        <v>4.2127356999999996</v>
      </c>
      <c r="R946">
        <v>2.0886331</v>
      </c>
      <c r="S946">
        <v>3.2858699999999998E-2</v>
      </c>
      <c r="T946">
        <v>0.5</v>
      </c>
      <c r="U946">
        <v>0.43515290000000001</v>
      </c>
      <c r="V946">
        <v>0.50607599999999997</v>
      </c>
      <c r="W946">
        <v>1.3863535</v>
      </c>
      <c r="X946">
        <v>5.2813372999999997</v>
      </c>
      <c r="Y946">
        <v>1.2087243000000001</v>
      </c>
      <c r="Z946">
        <v>3.2422236999999998</v>
      </c>
      <c r="AA946">
        <v>0.79523160000000004</v>
      </c>
      <c r="AB946">
        <v>3.0848899999999999E-2</v>
      </c>
      <c r="AC946">
        <v>0.76319999999999999</v>
      </c>
      <c r="AD946">
        <v>0.87629999999999997</v>
      </c>
      <c r="AE946">
        <v>0.42849999999999999</v>
      </c>
      <c r="AF946">
        <v>0.91349999999999998</v>
      </c>
      <c r="AG946">
        <v>0.21929999999999999</v>
      </c>
      <c r="AH946">
        <v>0.76959999999999995</v>
      </c>
      <c r="AI946">
        <v>0.38069999999999998</v>
      </c>
      <c r="AJ946">
        <v>0.93879999999999997</v>
      </c>
      <c r="AK946" t="str">
        <f>VLOOKUP(D946,Ref!$C$2:$D$56,2,FALSE)&amp;"_"&amp;E946&amp;RIGHT(B946,4)</f>
        <v>MO_Clay0005</v>
      </c>
    </row>
    <row r="947" spans="1:37" x14ac:dyDescent="0.25">
      <c r="A947" t="s">
        <v>218</v>
      </c>
      <c r="B947">
        <v>290770032</v>
      </c>
      <c r="C947" t="s">
        <v>37</v>
      </c>
      <c r="D947" t="s">
        <v>127</v>
      </c>
      <c r="E947" t="s">
        <v>131</v>
      </c>
      <c r="F947">
        <v>37.199541000000004</v>
      </c>
      <c r="G947">
        <v>-93.284874000000002</v>
      </c>
      <c r="H947">
        <v>77225</v>
      </c>
      <c r="I947">
        <v>23.5</v>
      </c>
      <c r="J947">
        <v>15.9</v>
      </c>
      <c r="K947">
        <v>0.5</v>
      </c>
      <c r="L947">
        <v>1.0857296999999999</v>
      </c>
      <c r="M947">
        <v>0.57632729999999999</v>
      </c>
      <c r="N947">
        <v>2.3267324</v>
      </c>
      <c r="O947">
        <v>10.2231474</v>
      </c>
      <c r="P947">
        <v>5.1468376999999998</v>
      </c>
      <c r="Q947">
        <v>1.9411624999999999</v>
      </c>
      <c r="R947">
        <v>1.7381934000000001</v>
      </c>
      <c r="S947">
        <v>6.3147999999999998E-3</v>
      </c>
      <c r="T947">
        <v>0.5</v>
      </c>
      <c r="U947">
        <v>0.57297849999999995</v>
      </c>
      <c r="V947">
        <v>0.53763360000000004</v>
      </c>
      <c r="W947">
        <v>0.90307150000000003</v>
      </c>
      <c r="X947">
        <v>10.0791588</v>
      </c>
      <c r="Y947">
        <v>1.0567183</v>
      </c>
      <c r="Z947">
        <v>1.8006656000000001</v>
      </c>
      <c r="AA947">
        <v>0.45045809999999997</v>
      </c>
      <c r="AB947">
        <v>2.6940000000000002E-3</v>
      </c>
      <c r="AC947">
        <v>0.52769999999999995</v>
      </c>
      <c r="AD947">
        <v>0.93289999999999995</v>
      </c>
      <c r="AE947">
        <v>0.3881</v>
      </c>
      <c r="AF947">
        <v>0.9859</v>
      </c>
      <c r="AG947">
        <v>0.20530000000000001</v>
      </c>
      <c r="AH947">
        <v>0.92759999999999998</v>
      </c>
      <c r="AI947">
        <v>0.25919999999999999</v>
      </c>
      <c r="AJ947">
        <v>0.42659999999999998</v>
      </c>
      <c r="AK947" t="str">
        <f>VLOOKUP(D947,Ref!$C$2:$D$56,2,FALSE)&amp;"_"&amp;E947&amp;RIGHT(B947,4)</f>
        <v>MO_Greene0032</v>
      </c>
    </row>
    <row r="948" spans="1:37" x14ac:dyDescent="0.25">
      <c r="A948" t="s">
        <v>218</v>
      </c>
      <c r="B948">
        <v>290950034</v>
      </c>
      <c r="C948" t="s">
        <v>37</v>
      </c>
      <c r="D948" t="s">
        <v>127</v>
      </c>
      <c r="E948" t="s">
        <v>132</v>
      </c>
      <c r="F948">
        <v>39.104757999999997</v>
      </c>
      <c r="G948">
        <v>-94.570796000000001</v>
      </c>
      <c r="H948">
        <v>94216</v>
      </c>
      <c r="I948">
        <v>26.5</v>
      </c>
      <c r="J948">
        <v>18.8</v>
      </c>
      <c r="K948">
        <v>0.5</v>
      </c>
      <c r="L948">
        <v>0.96638020000000002</v>
      </c>
      <c r="M948">
        <v>1.0118818000000001</v>
      </c>
      <c r="N948">
        <v>2.8834735999999999</v>
      </c>
      <c r="O948">
        <v>9.9390868999999995</v>
      </c>
      <c r="P948">
        <v>4.7544054999999998</v>
      </c>
      <c r="Q948">
        <v>4.5342020999999999</v>
      </c>
      <c r="R948">
        <v>1.7967059999999999</v>
      </c>
      <c r="S948">
        <v>0.18053449999999999</v>
      </c>
      <c r="T948">
        <v>0.5</v>
      </c>
      <c r="U948">
        <v>0.84530799999999995</v>
      </c>
      <c r="V948">
        <v>0.90471009999999996</v>
      </c>
      <c r="W948">
        <v>1.3930438000000001</v>
      </c>
      <c r="X948">
        <v>9.5558014</v>
      </c>
      <c r="Y948">
        <v>1.0654656</v>
      </c>
      <c r="Z948">
        <v>3.6199625000000002</v>
      </c>
      <c r="AA948">
        <v>0.77312860000000005</v>
      </c>
      <c r="AB948">
        <v>0.1546651</v>
      </c>
      <c r="AC948">
        <v>0.87470000000000003</v>
      </c>
      <c r="AD948">
        <v>0.89410000000000001</v>
      </c>
      <c r="AE948">
        <v>0.48309999999999997</v>
      </c>
      <c r="AF948">
        <v>0.96140000000000003</v>
      </c>
      <c r="AG948">
        <v>0.22409999999999999</v>
      </c>
      <c r="AH948">
        <v>0.7984</v>
      </c>
      <c r="AI948">
        <v>0.43030000000000002</v>
      </c>
      <c r="AJ948">
        <v>0.85670000000000002</v>
      </c>
      <c r="AK948" t="str">
        <f>VLOOKUP(D948,Ref!$C$2:$D$56,2,FALSE)&amp;"_"&amp;E948&amp;RIGHT(B948,4)</f>
        <v>MO_Jackson0034</v>
      </c>
    </row>
    <row r="949" spans="1:37" x14ac:dyDescent="0.25">
      <c r="A949" t="s">
        <v>218</v>
      </c>
      <c r="B949">
        <v>300131026</v>
      </c>
      <c r="C949" t="s">
        <v>37</v>
      </c>
      <c r="D949" t="s">
        <v>133</v>
      </c>
      <c r="E949" t="s">
        <v>134</v>
      </c>
      <c r="F949">
        <v>47.502222000000003</v>
      </c>
      <c r="G949">
        <v>-111.27888900000001</v>
      </c>
      <c r="H949">
        <v>179109</v>
      </c>
      <c r="I949">
        <v>16.7</v>
      </c>
      <c r="J949">
        <v>16.5</v>
      </c>
      <c r="K949">
        <v>0.5</v>
      </c>
      <c r="L949">
        <v>1.3210337000000001</v>
      </c>
      <c r="M949">
        <v>0.77376129999999999</v>
      </c>
      <c r="N949">
        <v>0.23075019999999999</v>
      </c>
      <c r="O949">
        <v>13.013333299999999</v>
      </c>
      <c r="P949">
        <v>0.65758220000000001</v>
      </c>
      <c r="Q949">
        <v>3.16957E-2</v>
      </c>
      <c r="R949">
        <v>0.22250220000000001</v>
      </c>
      <c r="S949">
        <v>1.60077E-2</v>
      </c>
      <c r="T949">
        <v>0.5</v>
      </c>
      <c r="U949">
        <v>1.3092862000000001</v>
      </c>
      <c r="V949">
        <v>0.7580981</v>
      </c>
      <c r="W949">
        <v>0.2109809</v>
      </c>
      <c r="X949">
        <v>12.940652800000001</v>
      </c>
      <c r="Y949">
        <v>0.60064720000000005</v>
      </c>
      <c r="Z949">
        <v>3.0405700000000001E-2</v>
      </c>
      <c r="AA949">
        <v>0.2029686</v>
      </c>
      <c r="AB949">
        <v>1.60077E-2</v>
      </c>
      <c r="AC949">
        <v>0.99109999999999998</v>
      </c>
      <c r="AD949">
        <v>0.9798</v>
      </c>
      <c r="AE949">
        <v>0.9143</v>
      </c>
      <c r="AF949">
        <v>0.99439999999999995</v>
      </c>
      <c r="AG949">
        <v>0.91339999999999999</v>
      </c>
      <c r="AH949">
        <v>0.95930000000000004</v>
      </c>
      <c r="AI949">
        <v>0.91220000000000001</v>
      </c>
      <c r="AJ949">
        <v>1</v>
      </c>
      <c r="AK949" t="str">
        <f>VLOOKUP(D949,Ref!$C$2:$D$56,2,FALSE)&amp;"_"&amp;E949&amp;RIGHT(B949,4)</f>
        <v>MT_Cascade1026</v>
      </c>
    </row>
    <row r="950" spans="1:37" x14ac:dyDescent="0.25">
      <c r="A950" t="s">
        <v>218</v>
      </c>
      <c r="B950">
        <v>300290009</v>
      </c>
      <c r="C950" t="s">
        <v>37</v>
      </c>
      <c r="D950" t="s">
        <v>133</v>
      </c>
      <c r="E950" t="s">
        <v>135</v>
      </c>
      <c r="F950">
        <v>48.399721999999997</v>
      </c>
      <c r="G950">
        <v>-114.333611</v>
      </c>
      <c r="H950">
        <v>191092</v>
      </c>
      <c r="I950">
        <v>21.7</v>
      </c>
      <c r="J950">
        <v>19.899999999999999</v>
      </c>
      <c r="K950">
        <v>0.5</v>
      </c>
      <c r="L950">
        <v>0.92990680000000003</v>
      </c>
      <c r="M950">
        <v>0.61010220000000004</v>
      </c>
      <c r="N950">
        <v>0.53991529999999999</v>
      </c>
      <c r="O950">
        <v>16.960000999999998</v>
      </c>
      <c r="P950">
        <v>1.1343175000000001</v>
      </c>
      <c r="Q950">
        <v>0.67497079999999998</v>
      </c>
      <c r="R950">
        <v>0.34421459999999998</v>
      </c>
      <c r="S950">
        <v>6.5728999999999996E-3</v>
      </c>
      <c r="T950">
        <v>0.5</v>
      </c>
      <c r="U950">
        <v>0.95453580000000005</v>
      </c>
      <c r="V950">
        <v>1.0006504000000001</v>
      </c>
      <c r="W950">
        <v>0.37852980000000003</v>
      </c>
      <c r="X950">
        <v>15.5813904</v>
      </c>
      <c r="Y950">
        <v>0.91287790000000002</v>
      </c>
      <c r="Z950">
        <v>0.30940499999999999</v>
      </c>
      <c r="AA950">
        <v>0.27616570000000001</v>
      </c>
      <c r="AB950">
        <v>5.9858999999999997E-3</v>
      </c>
      <c r="AC950">
        <v>1.0265</v>
      </c>
      <c r="AD950">
        <v>1.6400999999999999</v>
      </c>
      <c r="AE950">
        <v>0.70109999999999995</v>
      </c>
      <c r="AF950">
        <v>0.91869999999999996</v>
      </c>
      <c r="AG950">
        <v>0.80479999999999996</v>
      </c>
      <c r="AH950">
        <v>0.45839999999999997</v>
      </c>
      <c r="AI950">
        <v>0.80230000000000001</v>
      </c>
      <c r="AJ950">
        <v>0.91069999999999995</v>
      </c>
      <c r="AK950" t="str">
        <f>VLOOKUP(D950,Ref!$C$2:$D$56,2,FALSE)&amp;"_"&amp;E950&amp;RIGHT(B950,4)</f>
        <v>MT_Flathead0009</v>
      </c>
    </row>
    <row r="951" spans="1:37" x14ac:dyDescent="0.25">
      <c r="A951" t="s">
        <v>218</v>
      </c>
      <c r="B951">
        <v>300290047</v>
      </c>
      <c r="C951" t="s">
        <v>37</v>
      </c>
      <c r="D951" t="s">
        <v>133</v>
      </c>
      <c r="E951" t="s">
        <v>135</v>
      </c>
      <c r="F951">
        <v>48.202500000000001</v>
      </c>
      <c r="G951">
        <v>-114.305556</v>
      </c>
      <c r="H951">
        <v>189091</v>
      </c>
      <c r="I951">
        <v>19.5</v>
      </c>
      <c r="J951">
        <v>18.2</v>
      </c>
      <c r="K951">
        <v>0.5</v>
      </c>
      <c r="L951">
        <v>1.0561233000000001</v>
      </c>
      <c r="M951">
        <v>0.81431039999999999</v>
      </c>
      <c r="N951">
        <v>0.38626260000000001</v>
      </c>
      <c r="O951">
        <v>15.262222299999999</v>
      </c>
      <c r="P951">
        <v>0.9480518</v>
      </c>
      <c r="Q951">
        <v>0.31547019999999998</v>
      </c>
      <c r="R951">
        <v>0.28783330000000001</v>
      </c>
      <c r="S951">
        <v>7.5031999999999998E-3</v>
      </c>
      <c r="T951">
        <v>0.5</v>
      </c>
      <c r="U951">
        <v>0.91185320000000003</v>
      </c>
      <c r="V951">
        <v>0.91403389999999995</v>
      </c>
      <c r="W951">
        <v>0.3383815</v>
      </c>
      <c r="X951">
        <v>14.249510799999999</v>
      </c>
      <c r="Y951">
        <v>0.88573829999999998</v>
      </c>
      <c r="Z951">
        <v>0.22177459999999999</v>
      </c>
      <c r="AA951">
        <v>0.26239109999999999</v>
      </c>
      <c r="AB951">
        <v>6.9689000000000001E-3</v>
      </c>
      <c r="AC951">
        <v>0.86339999999999995</v>
      </c>
      <c r="AD951">
        <v>1.1225000000000001</v>
      </c>
      <c r="AE951">
        <v>0.876</v>
      </c>
      <c r="AF951">
        <v>0.93359999999999999</v>
      </c>
      <c r="AG951">
        <v>0.93430000000000002</v>
      </c>
      <c r="AH951">
        <v>0.70299999999999996</v>
      </c>
      <c r="AI951">
        <v>0.91159999999999997</v>
      </c>
      <c r="AJ951">
        <v>0.92879999999999996</v>
      </c>
      <c r="AK951" t="str">
        <f>VLOOKUP(D951,Ref!$C$2:$D$56,2,FALSE)&amp;"_"&amp;E951&amp;RIGHT(B951,4)</f>
        <v>MT_Flathead0047</v>
      </c>
    </row>
    <row r="952" spans="1:37" x14ac:dyDescent="0.25">
      <c r="A952" t="s">
        <v>218</v>
      </c>
      <c r="B952">
        <v>300310008</v>
      </c>
      <c r="C952" t="s">
        <v>37</v>
      </c>
      <c r="D952" t="s">
        <v>133</v>
      </c>
      <c r="E952" t="s">
        <v>136</v>
      </c>
      <c r="F952">
        <v>45.772778000000002</v>
      </c>
      <c r="G952">
        <v>-111.17749999999999</v>
      </c>
      <c r="H952">
        <v>163107</v>
      </c>
      <c r="I952">
        <v>26.3</v>
      </c>
      <c r="J952">
        <v>25.9</v>
      </c>
      <c r="K952">
        <v>0.5</v>
      </c>
      <c r="L952">
        <v>1.3251987000000001</v>
      </c>
      <c r="M952">
        <v>1.3658296999999999</v>
      </c>
      <c r="N952">
        <v>0.50351449999999998</v>
      </c>
      <c r="O952">
        <v>20.567386599999999</v>
      </c>
      <c r="P952">
        <v>0.815608</v>
      </c>
      <c r="Q952">
        <v>0.82983899999999999</v>
      </c>
      <c r="R952">
        <v>0.33196150000000002</v>
      </c>
      <c r="S952">
        <v>6.0661300000000001E-2</v>
      </c>
      <c r="T952">
        <v>0.5</v>
      </c>
      <c r="U952">
        <v>1.3169379000000001</v>
      </c>
      <c r="V952">
        <v>1.3411648</v>
      </c>
      <c r="W952">
        <v>0.46222609999999997</v>
      </c>
      <c r="X952">
        <v>20.450332599999999</v>
      </c>
      <c r="Y952">
        <v>0.75920770000000004</v>
      </c>
      <c r="Z952">
        <v>0.74993069999999995</v>
      </c>
      <c r="AA952">
        <v>0.30543789999999998</v>
      </c>
      <c r="AB952">
        <v>6.0661300000000001E-2</v>
      </c>
      <c r="AC952">
        <v>0.99380000000000002</v>
      </c>
      <c r="AD952">
        <v>0.9819</v>
      </c>
      <c r="AE952">
        <v>0.91800000000000004</v>
      </c>
      <c r="AF952">
        <v>0.99429999999999996</v>
      </c>
      <c r="AG952">
        <v>0.93079999999999996</v>
      </c>
      <c r="AH952">
        <v>0.90369999999999995</v>
      </c>
      <c r="AI952">
        <v>0.92010000000000003</v>
      </c>
      <c r="AJ952">
        <v>1</v>
      </c>
      <c r="AK952" t="str">
        <f>VLOOKUP(D952,Ref!$C$2:$D$56,2,FALSE)&amp;"_"&amp;E952&amp;RIGHT(B952,4)</f>
        <v>MT_Gallatin0008</v>
      </c>
    </row>
    <row r="953" spans="1:37" x14ac:dyDescent="0.25">
      <c r="A953" t="s">
        <v>218</v>
      </c>
      <c r="B953">
        <v>300310016</v>
      </c>
      <c r="C953" t="s">
        <v>37</v>
      </c>
      <c r="D953" t="s">
        <v>133</v>
      </c>
      <c r="E953" t="s">
        <v>136</v>
      </c>
      <c r="F953">
        <v>44.661392999999997</v>
      </c>
      <c r="G953">
        <v>-111.105891</v>
      </c>
      <c r="H953">
        <v>153106</v>
      </c>
      <c r="I953">
        <v>22.2</v>
      </c>
      <c r="J953">
        <v>21.6</v>
      </c>
      <c r="K953">
        <v>0.5</v>
      </c>
      <c r="L953">
        <v>1.2738037</v>
      </c>
      <c r="M953">
        <v>0.65409079999999997</v>
      </c>
      <c r="N953">
        <v>0.4926856</v>
      </c>
      <c r="O953">
        <v>17.373332999999999</v>
      </c>
      <c r="P953">
        <v>0.98256429999999995</v>
      </c>
      <c r="Q953">
        <v>0.62121559999999998</v>
      </c>
      <c r="R953">
        <v>0.29655369999999998</v>
      </c>
      <c r="S953">
        <v>2.24186E-2</v>
      </c>
      <c r="T953">
        <v>0.5</v>
      </c>
      <c r="U953">
        <v>1.2615585</v>
      </c>
      <c r="V953">
        <v>0.6394396</v>
      </c>
      <c r="W953">
        <v>0.4195218</v>
      </c>
      <c r="X953">
        <v>17.1877098</v>
      </c>
      <c r="Y953">
        <v>0.840306</v>
      </c>
      <c r="Z953">
        <v>0.52603009999999994</v>
      </c>
      <c r="AA953">
        <v>0.25323950000000001</v>
      </c>
      <c r="AB953">
        <v>2.24186E-2</v>
      </c>
      <c r="AC953">
        <v>0.99039999999999995</v>
      </c>
      <c r="AD953">
        <v>0.97760000000000002</v>
      </c>
      <c r="AE953">
        <v>0.85150000000000003</v>
      </c>
      <c r="AF953">
        <v>0.98929999999999996</v>
      </c>
      <c r="AG953">
        <v>0.85519999999999996</v>
      </c>
      <c r="AH953">
        <v>0.8468</v>
      </c>
      <c r="AI953">
        <v>0.85389999999999999</v>
      </c>
      <c r="AJ953">
        <v>1</v>
      </c>
      <c r="AK953" t="str">
        <f>VLOOKUP(D953,Ref!$C$2:$D$56,2,FALSE)&amp;"_"&amp;E953&amp;RIGHT(B953,4)</f>
        <v>MT_Gallatin0016</v>
      </c>
    </row>
    <row r="954" spans="1:37" x14ac:dyDescent="0.25">
      <c r="A954" t="s">
        <v>218</v>
      </c>
      <c r="B954">
        <v>300530018</v>
      </c>
      <c r="C954" t="s">
        <v>37</v>
      </c>
      <c r="D954" t="s">
        <v>133</v>
      </c>
      <c r="E954" t="s">
        <v>137</v>
      </c>
      <c r="F954">
        <v>48.384166999999998</v>
      </c>
      <c r="G954">
        <v>-115.548056</v>
      </c>
      <c r="H954">
        <v>192084</v>
      </c>
      <c r="I954">
        <v>32.299999999999997</v>
      </c>
      <c r="J954">
        <v>31.7</v>
      </c>
      <c r="K954">
        <v>0.5</v>
      </c>
      <c r="L954">
        <v>0.60226840000000004</v>
      </c>
      <c r="M954">
        <v>2.6703725</v>
      </c>
      <c r="N954">
        <v>0.61674119999999999</v>
      </c>
      <c r="O954">
        <v>25.448888799999999</v>
      </c>
      <c r="P954">
        <v>0.92920820000000004</v>
      </c>
      <c r="Q954">
        <v>1.0929685</v>
      </c>
      <c r="R954">
        <v>0.33483990000000002</v>
      </c>
      <c r="S954">
        <v>0.1158216</v>
      </c>
      <c r="T954">
        <v>0.5</v>
      </c>
      <c r="U954">
        <v>0.57537479999999996</v>
      </c>
      <c r="V954">
        <v>2.6443322</v>
      </c>
      <c r="W954">
        <v>0.58390059999999999</v>
      </c>
      <c r="X954">
        <v>25.107637400000002</v>
      </c>
      <c r="Y954">
        <v>0.89135489999999995</v>
      </c>
      <c r="Z954">
        <v>1.0191646000000001</v>
      </c>
      <c r="AA954">
        <v>0.31712279999999998</v>
      </c>
      <c r="AB954">
        <v>0.1129869</v>
      </c>
      <c r="AC954">
        <v>0.95530000000000004</v>
      </c>
      <c r="AD954">
        <v>0.99019999999999997</v>
      </c>
      <c r="AE954">
        <v>0.94679999999999997</v>
      </c>
      <c r="AF954">
        <v>0.98660000000000003</v>
      </c>
      <c r="AG954">
        <v>0.95930000000000004</v>
      </c>
      <c r="AH954">
        <v>0.9325</v>
      </c>
      <c r="AI954">
        <v>0.94710000000000005</v>
      </c>
      <c r="AJ954">
        <v>0.97550000000000003</v>
      </c>
      <c r="AK954" t="str">
        <f>VLOOKUP(D954,Ref!$C$2:$D$56,2,FALSE)&amp;"_"&amp;E954&amp;RIGHT(B954,4)</f>
        <v>MT_Lincoln0018</v>
      </c>
    </row>
    <row r="955" spans="1:37" x14ac:dyDescent="0.25">
      <c r="A955" t="s">
        <v>218</v>
      </c>
      <c r="B955">
        <v>300630031</v>
      </c>
      <c r="C955" t="s">
        <v>37</v>
      </c>
      <c r="D955" t="s">
        <v>133</v>
      </c>
      <c r="E955" t="s">
        <v>138</v>
      </c>
      <c r="F955">
        <v>46.874912000000002</v>
      </c>
      <c r="G955">
        <v>-113.99525300000001</v>
      </c>
      <c r="H955">
        <v>176091</v>
      </c>
      <c r="I955">
        <v>26</v>
      </c>
      <c r="J955">
        <v>25</v>
      </c>
      <c r="K955">
        <v>0.5</v>
      </c>
      <c r="L955">
        <v>1.1545429</v>
      </c>
      <c r="M955">
        <v>1.7641713999999999</v>
      </c>
      <c r="N955">
        <v>0.76389850000000004</v>
      </c>
      <c r="O955">
        <v>18.354532200000001</v>
      </c>
      <c r="P955">
        <v>1.1297679</v>
      </c>
      <c r="Q955">
        <v>1.5795634000000001</v>
      </c>
      <c r="R955">
        <v>0.59025099999999997</v>
      </c>
      <c r="S955">
        <v>0.19660520000000001</v>
      </c>
      <c r="T955">
        <v>0.5</v>
      </c>
      <c r="U955">
        <v>1.0918509999999999</v>
      </c>
      <c r="V955">
        <v>1.6727396000000001</v>
      </c>
      <c r="W955">
        <v>0.64051740000000001</v>
      </c>
      <c r="X955">
        <v>18.303752899999999</v>
      </c>
      <c r="Y955">
        <v>0.99582230000000005</v>
      </c>
      <c r="Z955">
        <v>1.2575946</v>
      </c>
      <c r="AA955">
        <v>0.49706450000000002</v>
      </c>
      <c r="AB955">
        <v>8.5865800000000006E-2</v>
      </c>
      <c r="AC955">
        <v>0.94569999999999999</v>
      </c>
      <c r="AD955">
        <v>0.94820000000000004</v>
      </c>
      <c r="AE955">
        <v>0.83850000000000002</v>
      </c>
      <c r="AF955">
        <v>0.99719999999999998</v>
      </c>
      <c r="AG955">
        <v>0.88139999999999996</v>
      </c>
      <c r="AH955">
        <v>0.79620000000000002</v>
      </c>
      <c r="AI955">
        <v>0.84209999999999996</v>
      </c>
      <c r="AJ955">
        <v>0.43669999999999998</v>
      </c>
      <c r="AK955" t="str">
        <f>VLOOKUP(D955,Ref!$C$2:$D$56,2,FALSE)&amp;"_"&amp;E955&amp;RIGHT(B955,4)</f>
        <v>MT_Missoula0031</v>
      </c>
    </row>
    <row r="956" spans="1:37" x14ac:dyDescent="0.25">
      <c r="A956" t="s">
        <v>218</v>
      </c>
      <c r="B956">
        <v>300810007</v>
      </c>
      <c r="C956" t="s">
        <v>37</v>
      </c>
      <c r="D956" t="s">
        <v>133</v>
      </c>
      <c r="E956" t="s">
        <v>139</v>
      </c>
      <c r="F956">
        <v>46.245517</v>
      </c>
      <c r="G956">
        <v>-114.159808</v>
      </c>
      <c r="H956">
        <v>171089</v>
      </c>
      <c r="I956">
        <v>29.4</v>
      </c>
      <c r="J956">
        <v>29</v>
      </c>
      <c r="K956">
        <v>0.5</v>
      </c>
      <c r="L956">
        <v>0.75134160000000005</v>
      </c>
      <c r="M956">
        <v>1.1052382999999999</v>
      </c>
      <c r="N956">
        <v>0.70405300000000004</v>
      </c>
      <c r="O956">
        <v>23.1200008</v>
      </c>
      <c r="P956">
        <v>1.0591826</v>
      </c>
      <c r="Q956">
        <v>1.5629597</v>
      </c>
      <c r="R956">
        <v>0.44336950000000003</v>
      </c>
      <c r="S956">
        <v>0.15385650000000001</v>
      </c>
      <c r="T956">
        <v>0.5</v>
      </c>
      <c r="U956">
        <v>0.74997389999999997</v>
      </c>
      <c r="V956">
        <v>1.09781</v>
      </c>
      <c r="W956">
        <v>0.65208600000000005</v>
      </c>
      <c r="X956">
        <v>23.009786600000002</v>
      </c>
      <c r="Y956">
        <v>0.975441</v>
      </c>
      <c r="Z956">
        <v>1.4521474000000001</v>
      </c>
      <c r="AA956">
        <v>0.41052040000000001</v>
      </c>
      <c r="AB956">
        <v>0.15385650000000001</v>
      </c>
      <c r="AC956">
        <v>0.99819999999999998</v>
      </c>
      <c r="AD956">
        <v>0.99329999999999996</v>
      </c>
      <c r="AE956">
        <v>0.92620000000000002</v>
      </c>
      <c r="AF956">
        <v>0.99519999999999997</v>
      </c>
      <c r="AG956">
        <v>0.92090000000000005</v>
      </c>
      <c r="AH956">
        <v>0.92910000000000004</v>
      </c>
      <c r="AI956">
        <v>0.92589999999999995</v>
      </c>
      <c r="AJ956">
        <v>1</v>
      </c>
      <c r="AK956" t="str">
        <f>VLOOKUP(D956,Ref!$C$2:$D$56,2,FALSE)&amp;"_"&amp;E956&amp;RIGHT(B956,4)</f>
        <v>MT_Ravalli0007</v>
      </c>
    </row>
    <row r="957" spans="1:37" x14ac:dyDescent="0.25">
      <c r="A957" t="s">
        <v>218</v>
      </c>
      <c r="B957">
        <v>300890007</v>
      </c>
      <c r="C957" t="s">
        <v>37</v>
      </c>
      <c r="D957" t="s">
        <v>133</v>
      </c>
      <c r="E957" t="s">
        <v>140</v>
      </c>
      <c r="F957">
        <v>47.596389000000002</v>
      </c>
      <c r="G957">
        <v>-115.323611</v>
      </c>
      <c r="H957">
        <v>184084</v>
      </c>
      <c r="I957">
        <v>19.399999999999999</v>
      </c>
      <c r="J957">
        <v>19.2</v>
      </c>
      <c r="K957">
        <v>0.5</v>
      </c>
      <c r="L957">
        <v>0.96493419999999996</v>
      </c>
      <c r="M957">
        <v>0.81751470000000004</v>
      </c>
      <c r="N957">
        <v>0.3924221</v>
      </c>
      <c r="O957">
        <v>15.1377773</v>
      </c>
      <c r="P957">
        <v>0.87431380000000003</v>
      </c>
      <c r="Q957">
        <v>0.45138440000000002</v>
      </c>
      <c r="R957">
        <v>0.25806390000000001</v>
      </c>
      <c r="S957">
        <v>2.5809800000000001E-2</v>
      </c>
      <c r="T957">
        <v>0.5</v>
      </c>
      <c r="U957">
        <v>0.96203139999999998</v>
      </c>
      <c r="V957">
        <v>0.81520689999999996</v>
      </c>
      <c r="W957">
        <v>0.3689808</v>
      </c>
      <c r="X957">
        <v>15.113574</v>
      </c>
      <c r="Y957">
        <v>0.8167951</v>
      </c>
      <c r="Z957">
        <v>0.43039500000000003</v>
      </c>
      <c r="AA957">
        <v>0.24157200000000001</v>
      </c>
      <c r="AB957">
        <v>2.5809800000000001E-2</v>
      </c>
      <c r="AC957">
        <v>0.997</v>
      </c>
      <c r="AD957">
        <v>0.99719999999999998</v>
      </c>
      <c r="AE957">
        <v>0.94030000000000002</v>
      </c>
      <c r="AF957">
        <v>0.99839999999999995</v>
      </c>
      <c r="AG957">
        <v>0.93420000000000003</v>
      </c>
      <c r="AH957">
        <v>0.95350000000000001</v>
      </c>
      <c r="AI957">
        <v>0.93610000000000004</v>
      </c>
      <c r="AJ957">
        <v>1</v>
      </c>
      <c r="AK957" t="str">
        <f>VLOOKUP(D957,Ref!$C$2:$D$56,2,FALSE)&amp;"_"&amp;E957&amp;RIGHT(B957,4)</f>
        <v>MT_Sanders0007</v>
      </c>
    </row>
    <row r="958" spans="1:37" x14ac:dyDescent="0.25">
      <c r="A958" t="s">
        <v>218</v>
      </c>
      <c r="B958">
        <v>300930005</v>
      </c>
      <c r="C958" t="s">
        <v>37</v>
      </c>
      <c r="D958" t="s">
        <v>133</v>
      </c>
      <c r="E958" t="s">
        <v>141</v>
      </c>
      <c r="F958">
        <v>46.002397000000002</v>
      </c>
      <c r="G958">
        <v>-112.50088599999999</v>
      </c>
      <c r="H958">
        <v>166099</v>
      </c>
      <c r="I958">
        <v>34.1</v>
      </c>
      <c r="J958">
        <v>32.1</v>
      </c>
      <c r="K958">
        <v>0.5</v>
      </c>
      <c r="L958">
        <v>1.1736664999999999</v>
      </c>
      <c r="M958">
        <v>3.2408636</v>
      </c>
      <c r="N958">
        <v>0.88693129999999998</v>
      </c>
      <c r="O958">
        <v>24.606197399999999</v>
      </c>
      <c r="P958">
        <v>0.68545160000000005</v>
      </c>
      <c r="Q958">
        <v>2.3240767</v>
      </c>
      <c r="R958">
        <v>0.54426870000000005</v>
      </c>
      <c r="S958">
        <v>0.16076480000000001</v>
      </c>
      <c r="T958">
        <v>0.5</v>
      </c>
      <c r="U958">
        <v>0.64201149999999996</v>
      </c>
      <c r="V958">
        <v>3.0930154000000001</v>
      </c>
      <c r="W958">
        <v>0.87755479999999997</v>
      </c>
      <c r="X958">
        <v>23.348146400000001</v>
      </c>
      <c r="Y958">
        <v>0.57194560000000005</v>
      </c>
      <c r="Z958">
        <v>2.4362886000000001</v>
      </c>
      <c r="AA958">
        <v>0.51199490000000003</v>
      </c>
      <c r="AB958">
        <v>0.19962089999999999</v>
      </c>
      <c r="AC958">
        <v>0.54700000000000004</v>
      </c>
      <c r="AD958">
        <v>0.95440000000000003</v>
      </c>
      <c r="AE958">
        <v>0.98939999999999995</v>
      </c>
      <c r="AF958">
        <v>0.94889999999999997</v>
      </c>
      <c r="AG958">
        <v>0.83440000000000003</v>
      </c>
      <c r="AH958">
        <v>1.0483</v>
      </c>
      <c r="AI958">
        <v>0.94069999999999998</v>
      </c>
      <c r="AJ958">
        <v>1.2417</v>
      </c>
      <c r="AK958" t="str">
        <f>VLOOKUP(D958,Ref!$C$2:$D$56,2,FALSE)&amp;"_"&amp;E958&amp;RIGHT(B958,4)</f>
        <v>MT_Silver Bow0005</v>
      </c>
    </row>
    <row r="959" spans="1:37" x14ac:dyDescent="0.25">
      <c r="A959" t="s">
        <v>218</v>
      </c>
      <c r="B959">
        <v>301111065</v>
      </c>
      <c r="C959" t="s">
        <v>37</v>
      </c>
      <c r="D959" t="s">
        <v>133</v>
      </c>
      <c r="E959" t="s">
        <v>142</v>
      </c>
      <c r="F959">
        <v>45.801943999999999</v>
      </c>
      <c r="G959">
        <v>-108.42611100000001</v>
      </c>
      <c r="H959">
        <v>161125</v>
      </c>
      <c r="I959">
        <v>17.8</v>
      </c>
      <c r="J959">
        <v>17.2</v>
      </c>
      <c r="K959">
        <v>0.5</v>
      </c>
      <c r="L959">
        <v>1.2062546999999999</v>
      </c>
      <c r="M959">
        <v>0.46262029999999998</v>
      </c>
      <c r="N959">
        <v>0.33455869999999999</v>
      </c>
      <c r="O959">
        <v>13.866666800000001</v>
      </c>
      <c r="P959">
        <v>0.86894660000000001</v>
      </c>
      <c r="Q959">
        <v>0.16383329999999999</v>
      </c>
      <c r="R959">
        <v>0.28387980000000002</v>
      </c>
      <c r="S959">
        <v>0.14657519999999999</v>
      </c>
      <c r="T959">
        <v>0.5</v>
      </c>
      <c r="U959">
        <v>1.2700541000000001</v>
      </c>
      <c r="V959">
        <v>0.52762339999999996</v>
      </c>
      <c r="W959">
        <v>0.23729520000000001</v>
      </c>
      <c r="X959">
        <v>13.660729399999999</v>
      </c>
      <c r="Y959">
        <v>0.6225349</v>
      </c>
      <c r="Z959">
        <v>8.76141E-2</v>
      </c>
      <c r="AA959">
        <v>0.21216270000000001</v>
      </c>
      <c r="AB959">
        <v>9.9847500000000006E-2</v>
      </c>
      <c r="AC959">
        <v>1.0528999999999999</v>
      </c>
      <c r="AD959">
        <v>1.1405000000000001</v>
      </c>
      <c r="AE959">
        <v>0.70930000000000004</v>
      </c>
      <c r="AF959">
        <v>0.98509999999999998</v>
      </c>
      <c r="AG959">
        <v>0.71640000000000004</v>
      </c>
      <c r="AH959">
        <v>0.53480000000000005</v>
      </c>
      <c r="AI959">
        <v>0.74739999999999995</v>
      </c>
      <c r="AJ959">
        <v>0.68120000000000003</v>
      </c>
      <c r="AK959" t="str">
        <f>VLOOKUP(D959,Ref!$C$2:$D$56,2,FALSE)&amp;"_"&amp;E959&amp;RIGHT(B959,4)</f>
        <v>MT_Yellowstone1065</v>
      </c>
    </row>
    <row r="960" spans="1:37" x14ac:dyDescent="0.25">
      <c r="A960" t="s">
        <v>218</v>
      </c>
      <c r="B960">
        <v>310550019</v>
      </c>
      <c r="C960" t="s">
        <v>37</v>
      </c>
      <c r="D960" t="s">
        <v>143</v>
      </c>
      <c r="E960" t="s">
        <v>93</v>
      </c>
      <c r="F960">
        <v>41.247486000000002</v>
      </c>
      <c r="G960">
        <v>-95.973141999999996</v>
      </c>
      <c r="H960">
        <v>114206</v>
      </c>
      <c r="I960">
        <v>23</v>
      </c>
      <c r="J960">
        <v>16.399999999999999</v>
      </c>
      <c r="K960">
        <v>0.5</v>
      </c>
      <c r="L960">
        <v>1.5769985</v>
      </c>
      <c r="M960">
        <v>0.67285329999999999</v>
      </c>
      <c r="N960">
        <v>2.676291</v>
      </c>
      <c r="O960">
        <v>7.2349205000000003</v>
      </c>
      <c r="P960">
        <v>3.7069442000000001</v>
      </c>
      <c r="Q960">
        <v>4.8728360999999998</v>
      </c>
      <c r="R960">
        <v>1.6055801999999999</v>
      </c>
      <c r="S960">
        <v>0.22024189999999999</v>
      </c>
      <c r="T960">
        <v>0.5</v>
      </c>
      <c r="U960">
        <v>1.8772551</v>
      </c>
      <c r="V960">
        <v>0.66851819999999995</v>
      </c>
      <c r="W960">
        <v>1.2704272000000001</v>
      </c>
      <c r="X960">
        <v>7.2084197999999997</v>
      </c>
      <c r="Y960">
        <v>0.94409980000000004</v>
      </c>
      <c r="Z960">
        <v>3.1746379999999998</v>
      </c>
      <c r="AA960">
        <v>0.74404230000000005</v>
      </c>
      <c r="AB960">
        <v>8.6087899999999995E-2</v>
      </c>
      <c r="AC960">
        <v>1.1903999999999999</v>
      </c>
      <c r="AD960">
        <v>0.99360000000000004</v>
      </c>
      <c r="AE960">
        <v>0.47470000000000001</v>
      </c>
      <c r="AF960">
        <v>0.99629999999999996</v>
      </c>
      <c r="AG960">
        <v>0.25469999999999998</v>
      </c>
      <c r="AH960">
        <v>0.65149999999999997</v>
      </c>
      <c r="AI960">
        <v>0.46339999999999998</v>
      </c>
      <c r="AJ960">
        <v>0.39090000000000003</v>
      </c>
      <c r="AK960" t="str">
        <f>VLOOKUP(D960,Ref!$C$2:$D$56,2,FALSE)&amp;"_"&amp;E960&amp;RIGHT(B960,4)</f>
        <v>NE_Douglas0019</v>
      </c>
    </row>
    <row r="961" spans="1:37" x14ac:dyDescent="0.25">
      <c r="A961" t="s">
        <v>218</v>
      </c>
      <c r="B961">
        <v>310550052</v>
      </c>
      <c r="C961" t="s">
        <v>37</v>
      </c>
      <c r="D961" t="s">
        <v>143</v>
      </c>
      <c r="E961" t="s">
        <v>93</v>
      </c>
      <c r="F961">
        <v>41.197847000000003</v>
      </c>
      <c r="G961">
        <v>-96.056685999999999</v>
      </c>
      <c r="H961">
        <v>114205</v>
      </c>
      <c r="I961">
        <v>21.9</v>
      </c>
      <c r="J961">
        <v>15.3</v>
      </c>
      <c r="K961">
        <v>0.5</v>
      </c>
      <c r="L961">
        <v>1.5806712999999999</v>
      </c>
      <c r="M961">
        <v>0.68679040000000002</v>
      </c>
      <c r="N961">
        <v>2.9780369000000002</v>
      </c>
      <c r="O961">
        <v>5.1126690000000004</v>
      </c>
      <c r="P961">
        <v>3.1190034999999998</v>
      </c>
      <c r="Q961">
        <v>6.2910624000000004</v>
      </c>
      <c r="R961">
        <v>1.5669793000000001</v>
      </c>
      <c r="S961">
        <v>0.1092308</v>
      </c>
      <c r="T961">
        <v>0.5</v>
      </c>
      <c r="U961">
        <v>1.4588293999999999</v>
      </c>
      <c r="V961">
        <v>0.64663680000000001</v>
      </c>
      <c r="W961">
        <v>1.5915471000000001</v>
      </c>
      <c r="X961">
        <v>4.8436111999999998</v>
      </c>
      <c r="Y961">
        <v>0.85407230000000001</v>
      </c>
      <c r="Z961">
        <v>4.3968825000000002</v>
      </c>
      <c r="AA961">
        <v>0.90763119999999997</v>
      </c>
      <c r="AB961">
        <v>0.1084748</v>
      </c>
      <c r="AC961">
        <v>0.92290000000000005</v>
      </c>
      <c r="AD961">
        <v>0.9415</v>
      </c>
      <c r="AE961">
        <v>0.53439999999999999</v>
      </c>
      <c r="AF961">
        <v>0.94740000000000002</v>
      </c>
      <c r="AG961">
        <v>0.27379999999999999</v>
      </c>
      <c r="AH961">
        <v>0.69889999999999997</v>
      </c>
      <c r="AI961">
        <v>0.57920000000000005</v>
      </c>
      <c r="AJ961">
        <v>0.99309999999999998</v>
      </c>
      <c r="AK961" t="str">
        <f>VLOOKUP(D961,Ref!$C$2:$D$56,2,FALSE)&amp;"_"&amp;E961&amp;RIGHT(B961,4)</f>
        <v>NE_Douglas0052</v>
      </c>
    </row>
    <row r="962" spans="1:37" x14ac:dyDescent="0.25">
      <c r="A962" t="s">
        <v>218</v>
      </c>
      <c r="B962">
        <v>310790004</v>
      </c>
      <c r="C962" t="s">
        <v>37</v>
      </c>
      <c r="D962" t="s">
        <v>143</v>
      </c>
      <c r="E962" t="s">
        <v>144</v>
      </c>
      <c r="F962">
        <v>40.942098999999999</v>
      </c>
      <c r="G962">
        <v>-98.364966999999993</v>
      </c>
      <c r="H962">
        <v>111189</v>
      </c>
      <c r="I962">
        <v>18.3</v>
      </c>
      <c r="J962">
        <v>12.3</v>
      </c>
      <c r="K962">
        <v>0.5</v>
      </c>
      <c r="L962">
        <v>1.0958775000000001</v>
      </c>
      <c r="M962">
        <v>0.49787989999999999</v>
      </c>
      <c r="N962">
        <v>2.4016435</v>
      </c>
      <c r="O962">
        <v>4.9425787999999997</v>
      </c>
      <c r="P962">
        <v>3.2211823000000002</v>
      </c>
      <c r="Q962">
        <v>4.3462892000000002</v>
      </c>
      <c r="R962">
        <v>1.2951176</v>
      </c>
      <c r="S962">
        <v>3.2767499999999998E-2</v>
      </c>
      <c r="T962">
        <v>0.5</v>
      </c>
      <c r="U962">
        <v>1.1922302</v>
      </c>
      <c r="V962">
        <v>0.4618063</v>
      </c>
      <c r="W962">
        <v>0.9441058</v>
      </c>
      <c r="X962">
        <v>5.5530457000000002</v>
      </c>
      <c r="Y962">
        <v>0.97645870000000001</v>
      </c>
      <c r="Z962">
        <v>2.0843077000000001</v>
      </c>
      <c r="AA962">
        <v>0.55606270000000002</v>
      </c>
      <c r="AB962">
        <v>4.26408E-2</v>
      </c>
      <c r="AC962">
        <v>1.0879000000000001</v>
      </c>
      <c r="AD962">
        <v>0.92749999999999999</v>
      </c>
      <c r="AE962">
        <v>0.3931</v>
      </c>
      <c r="AF962">
        <v>1.1234999999999999</v>
      </c>
      <c r="AG962">
        <v>0.30309999999999998</v>
      </c>
      <c r="AH962">
        <v>0.47960000000000003</v>
      </c>
      <c r="AI962">
        <v>0.4294</v>
      </c>
      <c r="AJ962">
        <v>1.3012999999999999</v>
      </c>
      <c r="AK962" t="str">
        <f>VLOOKUP(D962,Ref!$C$2:$D$56,2,FALSE)&amp;"_"&amp;E962&amp;RIGHT(B962,4)</f>
        <v>NE_Hall0004</v>
      </c>
    </row>
    <row r="963" spans="1:37" x14ac:dyDescent="0.25">
      <c r="A963" t="s">
        <v>218</v>
      </c>
      <c r="B963">
        <v>311090022</v>
      </c>
      <c r="C963" t="s">
        <v>37</v>
      </c>
      <c r="D963" t="s">
        <v>143</v>
      </c>
      <c r="E963" t="s">
        <v>145</v>
      </c>
      <c r="F963">
        <v>40.81259</v>
      </c>
      <c r="G963">
        <v>-96.683019999999999</v>
      </c>
      <c r="H963">
        <v>110201</v>
      </c>
      <c r="I963">
        <v>18.3</v>
      </c>
      <c r="J963">
        <v>12.1</v>
      </c>
      <c r="K963">
        <v>0.5</v>
      </c>
      <c r="L963">
        <v>1.4638716000000001</v>
      </c>
      <c r="M963">
        <v>0.54507240000000001</v>
      </c>
      <c r="N963">
        <v>2.2079265000000001</v>
      </c>
      <c r="O963">
        <v>4.7839717999999998</v>
      </c>
      <c r="P963">
        <v>4.5887412999999997</v>
      </c>
      <c r="Q963">
        <v>2.3845508</v>
      </c>
      <c r="R963">
        <v>1.7470611</v>
      </c>
      <c r="S963">
        <v>0.16769310000000001</v>
      </c>
      <c r="T963">
        <v>0.5</v>
      </c>
      <c r="U963">
        <v>1.075051</v>
      </c>
      <c r="V963">
        <v>0.49643700000000002</v>
      </c>
      <c r="W963">
        <v>1.2988504999999999</v>
      </c>
      <c r="X963">
        <v>3.7335137999999999</v>
      </c>
      <c r="Y963">
        <v>0.80814169999999996</v>
      </c>
      <c r="Z963">
        <v>3.4567427999999998</v>
      </c>
      <c r="AA963">
        <v>0.72961229999999999</v>
      </c>
      <c r="AB963">
        <v>5.4733400000000001E-2</v>
      </c>
      <c r="AC963">
        <v>0.73440000000000005</v>
      </c>
      <c r="AD963">
        <v>0.91080000000000005</v>
      </c>
      <c r="AE963">
        <v>0.58830000000000005</v>
      </c>
      <c r="AF963">
        <v>0.78039999999999998</v>
      </c>
      <c r="AG963">
        <v>0.17610000000000001</v>
      </c>
      <c r="AH963">
        <v>1.4496</v>
      </c>
      <c r="AI963">
        <v>0.41760000000000003</v>
      </c>
      <c r="AJ963">
        <v>0.32640000000000002</v>
      </c>
      <c r="AK963" t="str">
        <f>VLOOKUP(D963,Ref!$C$2:$D$56,2,FALSE)&amp;"_"&amp;E963&amp;RIGHT(B963,4)</f>
        <v>NE_Lancaster0022</v>
      </c>
    </row>
    <row r="964" spans="1:37" x14ac:dyDescent="0.25">
      <c r="A964" t="s">
        <v>218</v>
      </c>
      <c r="B964">
        <v>311530007</v>
      </c>
      <c r="C964" t="s">
        <v>37</v>
      </c>
      <c r="D964" t="s">
        <v>143</v>
      </c>
      <c r="E964" t="s">
        <v>146</v>
      </c>
      <c r="F964">
        <v>41.133293999999999</v>
      </c>
      <c r="G964">
        <v>-95.956102999999999</v>
      </c>
      <c r="H964">
        <v>113206</v>
      </c>
      <c r="I964">
        <v>22.5</v>
      </c>
      <c r="J964">
        <v>15.8</v>
      </c>
      <c r="K964">
        <v>0.5</v>
      </c>
      <c r="L964">
        <v>2.0357683</v>
      </c>
      <c r="M964">
        <v>0.68145730000000004</v>
      </c>
      <c r="N964">
        <v>2.0898303999999999</v>
      </c>
      <c r="O964">
        <v>9.0519675999999993</v>
      </c>
      <c r="P964">
        <v>4.4653353999999998</v>
      </c>
      <c r="Q964">
        <v>1.9571078</v>
      </c>
      <c r="R964">
        <v>1.5741263999999999</v>
      </c>
      <c r="S964">
        <v>0.18885150000000001</v>
      </c>
      <c r="T964">
        <v>0.5</v>
      </c>
      <c r="U964">
        <v>1.8479403000000001</v>
      </c>
      <c r="V964">
        <v>0.66725909999999999</v>
      </c>
      <c r="W964">
        <v>1.0642807000000001</v>
      </c>
      <c r="X964">
        <v>7.6612004999999996</v>
      </c>
      <c r="Y964">
        <v>1.0110672000000001</v>
      </c>
      <c r="Z964">
        <v>2.3976092000000002</v>
      </c>
      <c r="AA964">
        <v>0.59702100000000002</v>
      </c>
      <c r="AB964">
        <v>9.7115300000000002E-2</v>
      </c>
      <c r="AC964">
        <v>0.90769999999999995</v>
      </c>
      <c r="AD964">
        <v>0.97919999999999996</v>
      </c>
      <c r="AE964">
        <v>0.50929999999999997</v>
      </c>
      <c r="AF964">
        <v>0.84640000000000004</v>
      </c>
      <c r="AG964">
        <v>0.22639999999999999</v>
      </c>
      <c r="AH964">
        <v>1.2251000000000001</v>
      </c>
      <c r="AI964">
        <v>0.37930000000000003</v>
      </c>
      <c r="AJ964">
        <v>0.51419999999999999</v>
      </c>
      <c r="AK964" t="str">
        <f>VLOOKUP(D964,Ref!$C$2:$D$56,2,FALSE)&amp;"_"&amp;E964&amp;RIGHT(B964,4)</f>
        <v>NE_Sarpy0007</v>
      </c>
    </row>
    <row r="965" spans="1:37" x14ac:dyDescent="0.25">
      <c r="A965" t="s">
        <v>218</v>
      </c>
      <c r="B965">
        <v>311570003</v>
      </c>
      <c r="C965" t="s">
        <v>37</v>
      </c>
      <c r="D965" t="s">
        <v>143</v>
      </c>
      <c r="E965" t="s">
        <v>147</v>
      </c>
      <c r="F965">
        <v>41.865000000000002</v>
      </c>
      <c r="G965">
        <v>-103.664444</v>
      </c>
      <c r="H965">
        <v>121153</v>
      </c>
      <c r="I965">
        <v>18.600000000000001</v>
      </c>
      <c r="J965">
        <v>17</v>
      </c>
      <c r="K965">
        <v>0.5</v>
      </c>
      <c r="L965">
        <v>1.5848005999999999</v>
      </c>
      <c r="M965">
        <v>0.51042620000000005</v>
      </c>
      <c r="N965">
        <v>0.77650079999999999</v>
      </c>
      <c r="O965">
        <v>12.359841299999999</v>
      </c>
      <c r="P965">
        <v>1.6814697000000001</v>
      </c>
      <c r="Q965">
        <v>0.57461079999999998</v>
      </c>
      <c r="R965">
        <v>0.60848809999999998</v>
      </c>
      <c r="S965">
        <v>7.0528800000000003E-2</v>
      </c>
      <c r="T965">
        <v>0.5</v>
      </c>
      <c r="U965">
        <v>1.5476565</v>
      </c>
      <c r="V965">
        <v>0.48669709999999999</v>
      </c>
      <c r="W965">
        <v>0.49112539999999999</v>
      </c>
      <c r="X965">
        <v>12.154970199999999</v>
      </c>
      <c r="Y965">
        <v>1.0071620999999999</v>
      </c>
      <c r="Z965">
        <v>0.43337140000000002</v>
      </c>
      <c r="AA965">
        <v>0.3729827</v>
      </c>
      <c r="AB965">
        <v>7.0528800000000003E-2</v>
      </c>
      <c r="AC965">
        <v>0.97660000000000002</v>
      </c>
      <c r="AD965">
        <v>0.95350000000000001</v>
      </c>
      <c r="AE965">
        <v>0.63249999999999995</v>
      </c>
      <c r="AF965">
        <v>0.98340000000000005</v>
      </c>
      <c r="AG965">
        <v>0.59899999999999998</v>
      </c>
      <c r="AH965">
        <v>0.75419999999999998</v>
      </c>
      <c r="AI965">
        <v>0.61299999999999999</v>
      </c>
      <c r="AJ965">
        <v>1</v>
      </c>
      <c r="AK965" t="str">
        <f>VLOOKUP(D965,Ref!$C$2:$D$56,2,FALSE)&amp;"_"&amp;E965&amp;RIGHT(B965,4)</f>
        <v>NE_Scotts Bluff0003</v>
      </c>
    </row>
    <row r="966" spans="1:37" x14ac:dyDescent="0.25">
      <c r="A966" t="s">
        <v>218</v>
      </c>
      <c r="B966">
        <v>311770002</v>
      </c>
      <c r="C966" t="s">
        <v>37</v>
      </c>
      <c r="D966" t="s">
        <v>143</v>
      </c>
      <c r="E966" t="s">
        <v>49</v>
      </c>
      <c r="F966">
        <v>41.551211000000002</v>
      </c>
      <c r="G966">
        <v>-96.146174999999999</v>
      </c>
      <c r="H966">
        <v>117204</v>
      </c>
      <c r="I966">
        <v>20</v>
      </c>
      <c r="J966">
        <v>13.8</v>
      </c>
      <c r="K966">
        <v>0.5</v>
      </c>
      <c r="L966">
        <v>1.1359155000000001</v>
      </c>
      <c r="M966">
        <v>0.55719580000000002</v>
      </c>
      <c r="N966">
        <v>2.908401</v>
      </c>
      <c r="O966">
        <v>3.8165597999999998</v>
      </c>
      <c r="P966">
        <v>3.2571270000000001</v>
      </c>
      <c r="Q966">
        <v>6.1317257999999999</v>
      </c>
      <c r="R966">
        <v>1.6209502</v>
      </c>
      <c r="S966">
        <v>0.13879340000000001</v>
      </c>
      <c r="T966">
        <v>0.5</v>
      </c>
      <c r="U966">
        <v>1.4555244000000001</v>
      </c>
      <c r="V966">
        <v>0.5867038</v>
      </c>
      <c r="W966">
        <v>1.1845881</v>
      </c>
      <c r="X966">
        <v>5.6130737999999996</v>
      </c>
      <c r="Y966">
        <v>1.0326852</v>
      </c>
      <c r="Z966">
        <v>2.7742219000000001</v>
      </c>
      <c r="AA966">
        <v>0.68520420000000004</v>
      </c>
      <c r="AB966">
        <v>4.7276800000000001E-2</v>
      </c>
      <c r="AC966">
        <v>1.2814000000000001</v>
      </c>
      <c r="AD966">
        <v>1.0529999999999999</v>
      </c>
      <c r="AE966">
        <v>0.4073</v>
      </c>
      <c r="AF966">
        <v>1.4706999999999999</v>
      </c>
      <c r="AG966">
        <v>0.31709999999999999</v>
      </c>
      <c r="AH966">
        <v>0.45240000000000002</v>
      </c>
      <c r="AI966">
        <v>0.42270000000000002</v>
      </c>
      <c r="AJ966">
        <v>0.34060000000000001</v>
      </c>
      <c r="AK966" t="str">
        <f>VLOOKUP(D966,Ref!$C$2:$D$56,2,FALSE)&amp;"_"&amp;E966&amp;RIGHT(B966,4)</f>
        <v>NE_Washington0002</v>
      </c>
    </row>
    <row r="967" spans="1:37" x14ac:dyDescent="0.25">
      <c r="A967" t="s">
        <v>218</v>
      </c>
      <c r="B967">
        <v>320030561</v>
      </c>
      <c r="C967" t="s">
        <v>37</v>
      </c>
      <c r="D967" t="s">
        <v>66</v>
      </c>
      <c r="E967" t="s">
        <v>148</v>
      </c>
      <c r="F967">
        <v>36.163994000000002</v>
      </c>
      <c r="G967">
        <v>-115.11393</v>
      </c>
      <c r="H967">
        <v>81064</v>
      </c>
      <c r="I967">
        <v>21.4</v>
      </c>
      <c r="J967">
        <v>20.3</v>
      </c>
      <c r="K967">
        <v>0.5</v>
      </c>
      <c r="L967">
        <v>2.3355472000000002</v>
      </c>
      <c r="M967">
        <v>3.4639926000000001</v>
      </c>
      <c r="N967">
        <v>0.31919449999999999</v>
      </c>
      <c r="O967">
        <v>12.3385763</v>
      </c>
      <c r="P967">
        <v>1.1459025</v>
      </c>
      <c r="Q967">
        <v>0.2202382</v>
      </c>
      <c r="R967">
        <v>0.57832709999999998</v>
      </c>
      <c r="S967">
        <v>0.55377540000000003</v>
      </c>
      <c r="T967">
        <v>0.5</v>
      </c>
      <c r="U967">
        <v>1.6554248</v>
      </c>
      <c r="V967">
        <v>3.3791847000000002</v>
      </c>
      <c r="W967">
        <v>0.2320817</v>
      </c>
      <c r="X967">
        <v>13.339445100000001</v>
      </c>
      <c r="Y967">
        <v>0.42871520000000002</v>
      </c>
      <c r="Z967">
        <v>0.24590870000000001</v>
      </c>
      <c r="AA967">
        <v>0.13239809999999999</v>
      </c>
      <c r="AB967">
        <v>0.45993620000000002</v>
      </c>
      <c r="AC967">
        <v>0.70879999999999999</v>
      </c>
      <c r="AD967">
        <v>0.97550000000000003</v>
      </c>
      <c r="AE967">
        <v>0.72709999999999997</v>
      </c>
      <c r="AF967">
        <v>1.0810999999999999</v>
      </c>
      <c r="AG967">
        <v>0.37409999999999999</v>
      </c>
      <c r="AH967">
        <v>1.1166</v>
      </c>
      <c r="AI967">
        <v>0.22889999999999999</v>
      </c>
      <c r="AJ967">
        <v>0.83050000000000002</v>
      </c>
      <c r="AK967" t="str">
        <f>VLOOKUP(D967,Ref!$C$2:$D$56,2,FALSE)&amp;"_"&amp;E967&amp;RIGHT(B967,4)</f>
        <v>NV_Clark0561</v>
      </c>
    </row>
    <row r="968" spans="1:37" x14ac:dyDescent="0.25">
      <c r="A968" t="s">
        <v>218</v>
      </c>
      <c r="B968">
        <v>320031019</v>
      </c>
      <c r="C968" t="s">
        <v>37</v>
      </c>
      <c r="D968" t="s">
        <v>66</v>
      </c>
      <c r="E968" t="s">
        <v>148</v>
      </c>
      <c r="F968">
        <v>35.785634000000002</v>
      </c>
      <c r="G968">
        <v>-115.35706</v>
      </c>
      <c r="H968">
        <v>77062</v>
      </c>
      <c r="I968">
        <v>10.9</v>
      </c>
      <c r="J968">
        <v>10.1</v>
      </c>
      <c r="K968">
        <v>0.5</v>
      </c>
      <c r="L968">
        <v>2.2942100000000001</v>
      </c>
      <c r="M968">
        <v>0.9971257</v>
      </c>
      <c r="N968">
        <v>0.43021890000000002</v>
      </c>
      <c r="O968">
        <v>4.7754954999999999</v>
      </c>
      <c r="P968">
        <v>1.3593526</v>
      </c>
      <c r="Q968">
        <v>2.93098E-2</v>
      </c>
      <c r="R968">
        <v>0.41345589999999999</v>
      </c>
      <c r="S968">
        <v>0.16749910000000001</v>
      </c>
      <c r="T968">
        <v>0.5</v>
      </c>
      <c r="U968">
        <v>2.4956369</v>
      </c>
      <c r="V968">
        <v>0.68048660000000005</v>
      </c>
      <c r="W968">
        <v>0.44270009999999999</v>
      </c>
      <c r="X968">
        <v>3.6715895999999999</v>
      </c>
      <c r="Y968">
        <v>1.5558650000000001</v>
      </c>
      <c r="Z968">
        <v>0</v>
      </c>
      <c r="AA968">
        <v>0.41850609999999999</v>
      </c>
      <c r="AB968">
        <v>0.40576810000000002</v>
      </c>
      <c r="AC968">
        <v>1.0878000000000001</v>
      </c>
      <c r="AD968">
        <v>0.68240000000000001</v>
      </c>
      <c r="AE968">
        <v>1.0289999999999999</v>
      </c>
      <c r="AF968">
        <v>0.76880000000000004</v>
      </c>
      <c r="AG968">
        <v>1.1446000000000001</v>
      </c>
      <c r="AH968">
        <v>0</v>
      </c>
      <c r="AI968">
        <v>1.0122</v>
      </c>
      <c r="AJ968">
        <v>2.4224999999999999</v>
      </c>
      <c r="AK968" t="str">
        <f>VLOOKUP(D968,Ref!$C$2:$D$56,2,FALSE)&amp;"_"&amp;E968&amp;RIGHT(B968,4)</f>
        <v>NV_Clark1019</v>
      </c>
    </row>
    <row r="969" spans="1:37" x14ac:dyDescent="0.25">
      <c r="A969" t="s">
        <v>218</v>
      </c>
      <c r="B969">
        <v>320032002</v>
      </c>
      <c r="C969" t="s">
        <v>37</v>
      </c>
      <c r="D969" t="s">
        <v>66</v>
      </c>
      <c r="E969" t="s">
        <v>148</v>
      </c>
      <c r="F969">
        <v>36.191110999999999</v>
      </c>
      <c r="G969">
        <v>-115.12222199999999</v>
      </c>
      <c r="H969">
        <v>81064</v>
      </c>
      <c r="I969">
        <v>19.2</v>
      </c>
      <c r="J969">
        <v>18</v>
      </c>
      <c r="K969">
        <v>0.5</v>
      </c>
      <c r="L969">
        <v>2.4796705000000001</v>
      </c>
      <c r="M969">
        <v>1.4088799999999999</v>
      </c>
      <c r="N969">
        <v>0.50878909999999999</v>
      </c>
      <c r="O969">
        <v>10.5801067</v>
      </c>
      <c r="P969">
        <v>2.2213714000000002</v>
      </c>
      <c r="Q969">
        <v>7.0895899999999998E-2</v>
      </c>
      <c r="R969">
        <v>0.87716729999999998</v>
      </c>
      <c r="S969">
        <v>0.58645290000000005</v>
      </c>
      <c r="T969">
        <v>0.5</v>
      </c>
      <c r="U969">
        <v>2.3422706</v>
      </c>
      <c r="V969">
        <v>1.9533754999999999</v>
      </c>
      <c r="W969">
        <v>0.36749229999999999</v>
      </c>
      <c r="X969">
        <v>10.902452500000001</v>
      </c>
      <c r="Y969">
        <v>1.0829200000000001</v>
      </c>
      <c r="Z969">
        <v>0.15594759999999999</v>
      </c>
      <c r="AA969">
        <v>0.40219460000000001</v>
      </c>
      <c r="AB969">
        <v>0.33701759999999997</v>
      </c>
      <c r="AC969">
        <v>0.9446</v>
      </c>
      <c r="AD969">
        <v>1.3865000000000001</v>
      </c>
      <c r="AE969">
        <v>0.72230000000000005</v>
      </c>
      <c r="AF969">
        <v>1.0305</v>
      </c>
      <c r="AG969">
        <v>0.48749999999999999</v>
      </c>
      <c r="AH969">
        <v>2.1997</v>
      </c>
      <c r="AI969">
        <v>0.45850000000000002</v>
      </c>
      <c r="AJ969">
        <v>0.57469999999999999</v>
      </c>
      <c r="AK969" t="str">
        <f>VLOOKUP(D969,Ref!$C$2:$D$56,2,FALSE)&amp;"_"&amp;E969&amp;RIGHT(B969,4)</f>
        <v>NV_Clark2002</v>
      </c>
    </row>
    <row r="970" spans="1:37" x14ac:dyDescent="0.25">
      <c r="A970" t="s">
        <v>218</v>
      </c>
      <c r="B970">
        <v>320310016</v>
      </c>
      <c r="C970" t="s">
        <v>37</v>
      </c>
      <c r="D970" t="s">
        <v>66</v>
      </c>
      <c r="E970" t="s">
        <v>149</v>
      </c>
      <c r="F970">
        <v>39.525083000000002</v>
      </c>
      <c r="G970">
        <v>-119.807717</v>
      </c>
      <c r="H970">
        <v>118038</v>
      </c>
      <c r="I970">
        <v>37.200000000000003</v>
      </c>
      <c r="J970">
        <v>36.1</v>
      </c>
      <c r="K970">
        <v>0.5</v>
      </c>
      <c r="L970">
        <v>1.9055381</v>
      </c>
      <c r="M970">
        <v>2.8920952999999998</v>
      </c>
      <c r="N970">
        <v>1.4580953000000001</v>
      </c>
      <c r="O970">
        <v>24.583931</v>
      </c>
      <c r="P970">
        <v>1.2542386000000001</v>
      </c>
      <c r="Q970">
        <v>3.4437904000000001</v>
      </c>
      <c r="R970">
        <v>0.99430280000000004</v>
      </c>
      <c r="S970">
        <v>0.21245359999999999</v>
      </c>
      <c r="T970">
        <v>0.5</v>
      </c>
      <c r="U970">
        <v>1.9653476000000001</v>
      </c>
      <c r="V970">
        <v>2.3921131999999998</v>
      </c>
      <c r="W970">
        <v>1.1648080000000001</v>
      </c>
      <c r="X970">
        <v>25.475978900000001</v>
      </c>
      <c r="Y970">
        <v>1.4068396999999999</v>
      </c>
      <c r="Z970">
        <v>2.2282883999999998</v>
      </c>
      <c r="AA970">
        <v>0.85511959999999998</v>
      </c>
      <c r="AB970">
        <v>0.1807995</v>
      </c>
      <c r="AC970">
        <v>1.0314000000000001</v>
      </c>
      <c r="AD970">
        <v>0.82709999999999995</v>
      </c>
      <c r="AE970">
        <v>0.79890000000000005</v>
      </c>
      <c r="AF970">
        <v>1.0363</v>
      </c>
      <c r="AG970">
        <v>1.1216999999999999</v>
      </c>
      <c r="AH970">
        <v>0.64700000000000002</v>
      </c>
      <c r="AI970">
        <v>0.86</v>
      </c>
      <c r="AJ970">
        <v>0.85099999999999998</v>
      </c>
      <c r="AK970" t="str">
        <f>VLOOKUP(D970,Ref!$C$2:$D$56,2,FALSE)&amp;"_"&amp;E970&amp;RIGHT(B970,4)</f>
        <v>NV_Washoe0016</v>
      </c>
    </row>
    <row r="971" spans="1:37" x14ac:dyDescent="0.25">
      <c r="A971" t="s">
        <v>218</v>
      </c>
      <c r="B971">
        <v>350010023</v>
      </c>
      <c r="C971" t="s">
        <v>37</v>
      </c>
      <c r="D971" t="s">
        <v>150</v>
      </c>
      <c r="E971" t="s">
        <v>151</v>
      </c>
      <c r="F971">
        <v>35.134300000000003</v>
      </c>
      <c r="G971">
        <v>-106.5852</v>
      </c>
      <c r="H971">
        <v>61126</v>
      </c>
      <c r="I971">
        <v>15.4</v>
      </c>
      <c r="J971">
        <v>14.7</v>
      </c>
      <c r="K971">
        <v>0.5</v>
      </c>
      <c r="L971">
        <v>0.86182559999999997</v>
      </c>
      <c r="M971">
        <v>2.0834807999999998</v>
      </c>
      <c r="N971">
        <v>0.56639530000000005</v>
      </c>
      <c r="O971">
        <v>9.3726520999999998</v>
      </c>
      <c r="P971">
        <v>0.88998429999999995</v>
      </c>
      <c r="Q971">
        <v>0.8405994</v>
      </c>
      <c r="R971">
        <v>0.31444810000000001</v>
      </c>
      <c r="S971">
        <v>2.6171099999999999E-2</v>
      </c>
      <c r="T971">
        <v>0.5</v>
      </c>
      <c r="U971">
        <v>0.80732170000000003</v>
      </c>
      <c r="V971">
        <v>1.8896512000000001</v>
      </c>
      <c r="W971">
        <v>0.45512920000000001</v>
      </c>
      <c r="X971">
        <v>9.3928194000000005</v>
      </c>
      <c r="Y971">
        <v>0.71959930000000005</v>
      </c>
      <c r="Z971">
        <v>0.6741393</v>
      </c>
      <c r="AA971">
        <v>0.2566832</v>
      </c>
      <c r="AB971">
        <v>2.3772600000000001E-2</v>
      </c>
      <c r="AC971">
        <v>0.93679999999999997</v>
      </c>
      <c r="AD971">
        <v>0.90700000000000003</v>
      </c>
      <c r="AE971">
        <v>0.80359999999999998</v>
      </c>
      <c r="AF971">
        <v>1.0022</v>
      </c>
      <c r="AG971">
        <v>0.80859999999999999</v>
      </c>
      <c r="AH971">
        <v>0.80200000000000005</v>
      </c>
      <c r="AI971">
        <v>0.81630000000000003</v>
      </c>
      <c r="AJ971">
        <v>0.90839999999999999</v>
      </c>
      <c r="AK971" t="str">
        <f>VLOOKUP(D971,Ref!$C$2:$D$56,2,FALSE)&amp;"_"&amp;E971&amp;RIGHT(B971,4)</f>
        <v>NM_Bernalillo0023</v>
      </c>
    </row>
    <row r="972" spans="1:37" x14ac:dyDescent="0.25">
      <c r="A972" t="s">
        <v>218</v>
      </c>
      <c r="B972">
        <v>350010024</v>
      </c>
      <c r="C972" t="s">
        <v>37</v>
      </c>
      <c r="D972" t="s">
        <v>150</v>
      </c>
      <c r="E972" t="s">
        <v>151</v>
      </c>
      <c r="F972">
        <v>35.063099999999999</v>
      </c>
      <c r="G972">
        <v>-106.578785</v>
      </c>
      <c r="H972">
        <v>61126</v>
      </c>
      <c r="I972">
        <v>15.9</v>
      </c>
      <c r="J972">
        <v>15.1</v>
      </c>
      <c r="K972">
        <v>0.5</v>
      </c>
      <c r="L972">
        <v>1.4022102000000001</v>
      </c>
      <c r="M972">
        <v>1.7270373000000001</v>
      </c>
      <c r="N972">
        <v>0.61081770000000002</v>
      </c>
      <c r="O972">
        <v>9.4457234999999997</v>
      </c>
      <c r="P972">
        <v>1.2017770999999999</v>
      </c>
      <c r="Q972">
        <v>0.60338210000000003</v>
      </c>
      <c r="R972">
        <v>0.44368259999999998</v>
      </c>
      <c r="S972">
        <v>3.2036299999999997E-2</v>
      </c>
      <c r="T972">
        <v>0.5</v>
      </c>
      <c r="U972">
        <v>1.3909334</v>
      </c>
      <c r="V972">
        <v>1.6341384999999999</v>
      </c>
      <c r="W972">
        <v>0.50141919999999995</v>
      </c>
      <c r="X972">
        <v>9.2685680000000001</v>
      </c>
      <c r="Y972">
        <v>0.98689000000000004</v>
      </c>
      <c r="Z972">
        <v>0.49682480000000001</v>
      </c>
      <c r="AA972">
        <v>0.37238719999999997</v>
      </c>
      <c r="AB972">
        <v>3.2036299999999997E-2</v>
      </c>
      <c r="AC972">
        <v>0.99199999999999999</v>
      </c>
      <c r="AD972">
        <v>0.94620000000000004</v>
      </c>
      <c r="AE972">
        <v>0.82089999999999996</v>
      </c>
      <c r="AF972">
        <v>0.98119999999999996</v>
      </c>
      <c r="AG972">
        <v>0.82120000000000004</v>
      </c>
      <c r="AH972">
        <v>0.82340000000000002</v>
      </c>
      <c r="AI972">
        <v>0.83930000000000005</v>
      </c>
      <c r="AJ972">
        <v>1</v>
      </c>
      <c r="AK972" t="str">
        <f>VLOOKUP(D972,Ref!$C$2:$D$56,2,FALSE)&amp;"_"&amp;E972&amp;RIGHT(B972,4)</f>
        <v>NM_Bernalillo0024</v>
      </c>
    </row>
    <row r="973" spans="1:37" x14ac:dyDescent="0.25">
      <c r="A973" t="s">
        <v>218</v>
      </c>
      <c r="B973">
        <v>350050005</v>
      </c>
      <c r="C973" t="s">
        <v>37</v>
      </c>
      <c r="D973" t="s">
        <v>150</v>
      </c>
      <c r="E973" t="s">
        <v>152</v>
      </c>
      <c r="F973">
        <v>33.396943999999998</v>
      </c>
      <c r="G973">
        <v>-104.523611</v>
      </c>
      <c r="H973">
        <v>44140</v>
      </c>
      <c r="I973">
        <v>15.9</v>
      </c>
      <c r="J973">
        <v>12.7</v>
      </c>
      <c r="K973">
        <v>0.5</v>
      </c>
      <c r="L973">
        <v>2.8058233000000001</v>
      </c>
      <c r="M973">
        <v>0.29234250000000001</v>
      </c>
      <c r="N973">
        <v>1.5874618</v>
      </c>
      <c r="O973">
        <v>4.7397079</v>
      </c>
      <c r="P973">
        <v>3.5095456</v>
      </c>
      <c r="Q973">
        <v>1.3489469000000001</v>
      </c>
      <c r="R973">
        <v>1.1796123999999999</v>
      </c>
      <c r="S973">
        <v>3.2261999999999998E-3</v>
      </c>
      <c r="T973">
        <v>0.5</v>
      </c>
      <c r="U973">
        <v>4.0524616</v>
      </c>
      <c r="V973">
        <v>0.25190439999999997</v>
      </c>
      <c r="W973">
        <v>0.78776520000000005</v>
      </c>
      <c r="X973">
        <v>3.8935544000000002</v>
      </c>
      <c r="Y973">
        <v>2.3614111000000002</v>
      </c>
      <c r="Z973">
        <v>0</v>
      </c>
      <c r="AA973">
        <v>0.85376980000000002</v>
      </c>
      <c r="AB973">
        <v>9.6124000000000001E-3</v>
      </c>
      <c r="AC973">
        <v>1.4442999999999999</v>
      </c>
      <c r="AD973">
        <v>0.86170000000000002</v>
      </c>
      <c r="AE973">
        <v>0.49619999999999997</v>
      </c>
      <c r="AF973">
        <v>0.82150000000000001</v>
      </c>
      <c r="AG973">
        <v>0.67290000000000005</v>
      </c>
      <c r="AH973">
        <v>0</v>
      </c>
      <c r="AI973">
        <v>0.7238</v>
      </c>
      <c r="AJ973">
        <v>2.9794999999999998</v>
      </c>
      <c r="AK973" t="str">
        <f>VLOOKUP(D973,Ref!$C$2:$D$56,2,FALSE)&amp;"_"&amp;E973&amp;RIGHT(B973,4)</f>
        <v>NM_Chaves0005</v>
      </c>
    </row>
    <row r="974" spans="1:37" x14ac:dyDescent="0.25">
      <c r="A974" t="s">
        <v>218</v>
      </c>
      <c r="B974">
        <v>350130017</v>
      </c>
      <c r="C974" t="s">
        <v>37</v>
      </c>
      <c r="D974" t="s">
        <v>150</v>
      </c>
      <c r="E974" t="s">
        <v>153</v>
      </c>
      <c r="F974">
        <v>31.795832999999998</v>
      </c>
      <c r="G974">
        <v>-106.5575</v>
      </c>
      <c r="H974">
        <v>31123</v>
      </c>
      <c r="I974">
        <v>34.5</v>
      </c>
      <c r="J974">
        <v>33.5</v>
      </c>
      <c r="K974">
        <v>0.5</v>
      </c>
      <c r="L974">
        <v>5.3252348999999999</v>
      </c>
      <c r="M974">
        <v>2.5482211000000001</v>
      </c>
      <c r="N974">
        <v>0.62495730000000005</v>
      </c>
      <c r="O974">
        <v>22.803896000000002</v>
      </c>
      <c r="P974">
        <v>1.3769089000000001</v>
      </c>
      <c r="Q974">
        <v>0.4272687</v>
      </c>
      <c r="R974">
        <v>0.45902480000000001</v>
      </c>
      <c r="S974">
        <v>0.43448789999999998</v>
      </c>
      <c r="T974">
        <v>0.5</v>
      </c>
      <c r="U974">
        <v>5.2412114000000001</v>
      </c>
      <c r="V974">
        <v>2.4543214</v>
      </c>
      <c r="W974">
        <v>0.53287759999999995</v>
      </c>
      <c r="X974">
        <v>22.4631252</v>
      </c>
      <c r="Y974">
        <v>1.1617812000000001</v>
      </c>
      <c r="Z974">
        <v>0.37959290000000001</v>
      </c>
      <c r="AA974">
        <v>0.38655820000000002</v>
      </c>
      <c r="AB974">
        <v>0.43448789999999998</v>
      </c>
      <c r="AC974">
        <v>0.98419999999999996</v>
      </c>
      <c r="AD974">
        <v>0.96319999999999995</v>
      </c>
      <c r="AE974">
        <v>0.85270000000000001</v>
      </c>
      <c r="AF974">
        <v>0.98509999999999998</v>
      </c>
      <c r="AG974">
        <v>0.84379999999999999</v>
      </c>
      <c r="AH974">
        <v>0.88839999999999997</v>
      </c>
      <c r="AI974">
        <v>0.84209999999999996</v>
      </c>
      <c r="AJ974">
        <v>1</v>
      </c>
      <c r="AK974" t="str">
        <f>VLOOKUP(D974,Ref!$C$2:$D$56,2,FALSE)&amp;"_"&amp;E974&amp;RIGHT(B974,4)</f>
        <v>NM_Doña Ana0017</v>
      </c>
    </row>
    <row r="975" spans="1:37" x14ac:dyDescent="0.25">
      <c r="A975" t="s">
        <v>218</v>
      </c>
      <c r="B975">
        <v>350130025</v>
      </c>
      <c r="C975" t="s">
        <v>37</v>
      </c>
      <c r="D975" t="s">
        <v>150</v>
      </c>
      <c r="E975" t="s">
        <v>153</v>
      </c>
      <c r="F975">
        <v>32.321944000000002</v>
      </c>
      <c r="G975">
        <v>-106.76777800000001</v>
      </c>
      <c r="H975">
        <v>36122</v>
      </c>
      <c r="I975">
        <v>12.8</v>
      </c>
      <c r="J975">
        <v>12.1</v>
      </c>
      <c r="K975">
        <v>0.5</v>
      </c>
      <c r="L975">
        <v>3.5394185</v>
      </c>
      <c r="M975">
        <v>1.3348614999999999</v>
      </c>
      <c r="N975">
        <v>0.63341919999999996</v>
      </c>
      <c r="O975">
        <v>4.1953721000000002</v>
      </c>
      <c r="P975">
        <v>1.5799321</v>
      </c>
      <c r="Q975">
        <v>0.3284067</v>
      </c>
      <c r="R975">
        <v>0.53462739999999997</v>
      </c>
      <c r="S975">
        <v>0.16507340000000001</v>
      </c>
      <c r="T975">
        <v>0.5</v>
      </c>
      <c r="U975">
        <v>3.6346153999999999</v>
      </c>
      <c r="V975">
        <v>1.3325905</v>
      </c>
      <c r="W975">
        <v>0.4542408</v>
      </c>
      <c r="X975">
        <v>4.3659406000000001</v>
      </c>
      <c r="Y975">
        <v>1.0005035</v>
      </c>
      <c r="Z975">
        <v>0.33976479999999998</v>
      </c>
      <c r="AA975">
        <v>0.32778610000000002</v>
      </c>
      <c r="AB975">
        <v>0.21143500000000001</v>
      </c>
      <c r="AC975">
        <v>1.0268999999999999</v>
      </c>
      <c r="AD975">
        <v>0.99829999999999997</v>
      </c>
      <c r="AE975">
        <v>0.71709999999999996</v>
      </c>
      <c r="AF975">
        <v>1.0407</v>
      </c>
      <c r="AG975">
        <v>0.63329999999999997</v>
      </c>
      <c r="AH975">
        <v>1.0346</v>
      </c>
      <c r="AI975">
        <v>0.61309999999999998</v>
      </c>
      <c r="AJ975">
        <v>1.2808999999999999</v>
      </c>
      <c r="AK975" t="str">
        <f>VLOOKUP(D975,Ref!$C$2:$D$56,2,FALSE)&amp;"_"&amp;E975&amp;RIGHT(B975,4)</f>
        <v>NM_Doña Ana0025</v>
      </c>
    </row>
    <row r="976" spans="1:37" x14ac:dyDescent="0.25">
      <c r="A976" t="s">
        <v>218</v>
      </c>
      <c r="B976">
        <v>350171002</v>
      </c>
      <c r="C976" t="s">
        <v>37</v>
      </c>
      <c r="D976" t="s">
        <v>150</v>
      </c>
      <c r="E976" t="s">
        <v>154</v>
      </c>
      <c r="F976">
        <v>32.784444000000001</v>
      </c>
      <c r="G976">
        <v>-108.27166699999999</v>
      </c>
      <c r="H976">
        <v>41111</v>
      </c>
      <c r="I976">
        <v>10.3</v>
      </c>
      <c r="J976">
        <v>9.6999999999999993</v>
      </c>
      <c r="K976">
        <v>0.5</v>
      </c>
      <c r="L976">
        <v>1.7852503</v>
      </c>
      <c r="M976">
        <v>0.29755569999999998</v>
      </c>
      <c r="N976">
        <v>0.49941150000000001</v>
      </c>
      <c r="O976">
        <v>5.3542608999999999</v>
      </c>
      <c r="P976">
        <v>1.3653010000000001</v>
      </c>
      <c r="Q976">
        <v>4.7729500000000001E-2</v>
      </c>
      <c r="R976">
        <v>0.48475550000000001</v>
      </c>
      <c r="S976">
        <v>1.5735800000000001E-2</v>
      </c>
      <c r="T976">
        <v>0.5</v>
      </c>
      <c r="U976">
        <v>1.6644152000000001</v>
      </c>
      <c r="V976">
        <v>0.31829730000000001</v>
      </c>
      <c r="W976">
        <v>0.37990479999999999</v>
      </c>
      <c r="X976">
        <v>5.4641275</v>
      </c>
      <c r="Y976">
        <v>1.0224462000000001</v>
      </c>
      <c r="Z976">
        <v>3.1488799999999997E-2</v>
      </c>
      <c r="AA976">
        <v>0.36375790000000002</v>
      </c>
      <c r="AB976">
        <v>1.6500999999999998E-2</v>
      </c>
      <c r="AC976">
        <v>0.93230000000000002</v>
      </c>
      <c r="AD976">
        <v>1.0697000000000001</v>
      </c>
      <c r="AE976">
        <v>0.76070000000000004</v>
      </c>
      <c r="AF976">
        <v>1.0205</v>
      </c>
      <c r="AG976">
        <v>0.74890000000000001</v>
      </c>
      <c r="AH976">
        <v>0.65969999999999995</v>
      </c>
      <c r="AI976">
        <v>0.75039999999999996</v>
      </c>
      <c r="AJ976">
        <v>1.0486</v>
      </c>
      <c r="AK976" t="str">
        <f>VLOOKUP(D976,Ref!$C$2:$D$56,2,FALSE)&amp;"_"&amp;E976&amp;RIGHT(B976,4)</f>
        <v>NM_Grant1002</v>
      </c>
    </row>
    <row r="977" spans="1:37" x14ac:dyDescent="0.25">
      <c r="A977" t="s">
        <v>218</v>
      </c>
      <c r="B977">
        <v>350431003</v>
      </c>
      <c r="C977" t="s">
        <v>37</v>
      </c>
      <c r="D977" t="s">
        <v>150</v>
      </c>
      <c r="E977" t="s">
        <v>155</v>
      </c>
      <c r="F977">
        <v>35.238056</v>
      </c>
      <c r="G977">
        <v>-106.649444</v>
      </c>
      <c r="H977">
        <v>62126</v>
      </c>
      <c r="I977">
        <v>9.6</v>
      </c>
      <c r="J977">
        <v>9.1</v>
      </c>
      <c r="K977">
        <v>0.5</v>
      </c>
      <c r="L977">
        <v>1.2609336</v>
      </c>
      <c r="M977">
        <v>0.87868889999999999</v>
      </c>
      <c r="N977">
        <v>0.44042579999999998</v>
      </c>
      <c r="O977">
        <v>4.9185895999999998</v>
      </c>
      <c r="P977">
        <v>1.0283628</v>
      </c>
      <c r="Q977">
        <v>0.2416421</v>
      </c>
      <c r="R977">
        <v>0.37773230000000002</v>
      </c>
      <c r="S977">
        <v>2.02904E-2</v>
      </c>
      <c r="T977">
        <v>0.5</v>
      </c>
      <c r="U977">
        <v>1.2282516999999999</v>
      </c>
      <c r="V977">
        <v>0.83847119999999997</v>
      </c>
      <c r="W977">
        <v>0.3637087</v>
      </c>
      <c r="X977">
        <v>4.792141</v>
      </c>
      <c r="Y977">
        <v>0.84724350000000004</v>
      </c>
      <c r="Z977">
        <v>0.202931</v>
      </c>
      <c r="AA977">
        <v>0.31521969999999999</v>
      </c>
      <c r="AB977">
        <v>1.9998499999999999E-2</v>
      </c>
      <c r="AC977">
        <v>0.97409999999999997</v>
      </c>
      <c r="AD977">
        <v>0.95420000000000005</v>
      </c>
      <c r="AE977">
        <v>0.82579999999999998</v>
      </c>
      <c r="AF977">
        <v>0.97430000000000005</v>
      </c>
      <c r="AG977">
        <v>0.82389999999999997</v>
      </c>
      <c r="AH977">
        <v>0.83979999999999999</v>
      </c>
      <c r="AI977">
        <v>0.83450000000000002</v>
      </c>
      <c r="AJ977">
        <v>0.98560000000000003</v>
      </c>
      <c r="AK977" t="str">
        <f>VLOOKUP(D977,Ref!$C$2:$D$56,2,FALSE)&amp;"_"&amp;E977&amp;RIGHT(B977,4)</f>
        <v>NM_Sandoval1003</v>
      </c>
    </row>
    <row r="978" spans="1:37" x14ac:dyDescent="0.25">
      <c r="A978" t="s">
        <v>218</v>
      </c>
      <c r="B978">
        <v>350490020</v>
      </c>
      <c r="C978" t="s">
        <v>37</v>
      </c>
      <c r="D978" t="s">
        <v>150</v>
      </c>
      <c r="E978" t="s">
        <v>156</v>
      </c>
      <c r="F978">
        <v>35.671111000000003</v>
      </c>
      <c r="G978">
        <v>-105.953611</v>
      </c>
      <c r="H978">
        <v>66131</v>
      </c>
      <c r="I978">
        <v>8.4</v>
      </c>
      <c r="J978">
        <v>8</v>
      </c>
      <c r="K978">
        <v>0.5</v>
      </c>
      <c r="L978">
        <v>1.6970803000000001</v>
      </c>
      <c r="M978">
        <v>0.43776900000000002</v>
      </c>
      <c r="N978">
        <v>0.47359440000000003</v>
      </c>
      <c r="O978">
        <v>3.6309133</v>
      </c>
      <c r="P978">
        <v>1.0761851</v>
      </c>
      <c r="Q978">
        <v>0.29471069999999999</v>
      </c>
      <c r="R978">
        <v>0.36213990000000001</v>
      </c>
      <c r="S978">
        <v>5.3857000000000002E-3</v>
      </c>
      <c r="T978">
        <v>0.5</v>
      </c>
      <c r="U978">
        <v>1.1638827</v>
      </c>
      <c r="V978">
        <v>0.51753859999999996</v>
      </c>
      <c r="W978">
        <v>0.37415179999999998</v>
      </c>
      <c r="X978">
        <v>4.1356449</v>
      </c>
      <c r="Y978">
        <v>0.81755100000000003</v>
      </c>
      <c r="Z978">
        <v>0.26495750000000001</v>
      </c>
      <c r="AA978">
        <v>0.2691865</v>
      </c>
      <c r="AB978">
        <v>5.3077999999999997E-3</v>
      </c>
      <c r="AC978">
        <v>0.68579999999999997</v>
      </c>
      <c r="AD978">
        <v>1.1821999999999999</v>
      </c>
      <c r="AE978">
        <v>0.79</v>
      </c>
      <c r="AF978">
        <v>1.139</v>
      </c>
      <c r="AG978">
        <v>0.75970000000000004</v>
      </c>
      <c r="AH978">
        <v>0.89900000000000002</v>
      </c>
      <c r="AI978">
        <v>0.74329999999999996</v>
      </c>
      <c r="AJ978">
        <v>0.98550000000000004</v>
      </c>
      <c r="AK978" t="str">
        <f>VLOOKUP(D978,Ref!$C$2:$D$56,2,FALSE)&amp;"_"&amp;E978&amp;RIGHT(B978,4)</f>
        <v>NM_Santa Fe0020</v>
      </c>
    </row>
    <row r="979" spans="1:37" x14ac:dyDescent="0.25">
      <c r="A979" t="s">
        <v>218</v>
      </c>
      <c r="B979">
        <v>380070002</v>
      </c>
      <c r="C979" t="s">
        <v>37</v>
      </c>
      <c r="D979" t="s">
        <v>157</v>
      </c>
      <c r="E979" t="s">
        <v>158</v>
      </c>
      <c r="F979">
        <v>46.894300000000001</v>
      </c>
      <c r="G979">
        <v>-103.37853</v>
      </c>
      <c r="H979">
        <v>168158</v>
      </c>
      <c r="I979">
        <v>11.9</v>
      </c>
      <c r="J979">
        <v>9.9</v>
      </c>
      <c r="K979">
        <v>0.5</v>
      </c>
      <c r="L979">
        <v>0.74363500000000005</v>
      </c>
      <c r="M979">
        <v>0.32276959999999999</v>
      </c>
      <c r="N979">
        <v>1.5475112</v>
      </c>
      <c r="O979">
        <v>3.1397262000000001</v>
      </c>
      <c r="P979">
        <v>2.377589</v>
      </c>
      <c r="Q979">
        <v>2.3170457</v>
      </c>
      <c r="R979">
        <v>0.7949851</v>
      </c>
      <c r="S979">
        <v>0.15673799999999999</v>
      </c>
      <c r="T979">
        <v>0.5</v>
      </c>
      <c r="U979">
        <v>1.0258088000000001</v>
      </c>
      <c r="V979">
        <v>0.32641120000000001</v>
      </c>
      <c r="W979">
        <v>0.86534109999999997</v>
      </c>
      <c r="X979">
        <v>4.0423416999999997</v>
      </c>
      <c r="Y979">
        <v>1.4115913</v>
      </c>
      <c r="Z979">
        <v>1.1848563000000001</v>
      </c>
      <c r="AA979">
        <v>0.49952750000000001</v>
      </c>
      <c r="AB979">
        <v>9.6930100000000005E-2</v>
      </c>
      <c r="AC979">
        <v>1.3794999999999999</v>
      </c>
      <c r="AD979">
        <v>1.0113000000000001</v>
      </c>
      <c r="AE979">
        <v>0.55920000000000003</v>
      </c>
      <c r="AF979">
        <v>1.2875000000000001</v>
      </c>
      <c r="AG979">
        <v>0.59370000000000001</v>
      </c>
      <c r="AH979">
        <v>0.51139999999999997</v>
      </c>
      <c r="AI979">
        <v>0.62829999999999997</v>
      </c>
      <c r="AJ979">
        <v>0.61839999999999995</v>
      </c>
      <c r="AK979" t="str">
        <f>VLOOKUP(D979,Ref!$C$2:$D$56,2,FALSE)&amp;"_"&amp;E979&amp;RIGHT(B979,4)</f>
        <v>ND_Billings0002</v>
      </c>
    </row>
    <row r="980" spans="1:37" x14ac:dyDescent="0.25">
      <c r="A980" t="s">
        <v>218</v>
      </c>
      <c r="B980">
        <v>380150003</v>
      </c>
      <c r="C980" t="s">
        <v>37</v>
      </c>
      <c r="D980" t="s">
        <v>157</v>
      </c>
      <c r="E980" t="s">
        <v>159</v>
      </c>
      <c r="F980">
        <v>46.825425000000003</v>
      </c>
      <c r="G980">
        <v>-100.76821</v>
      </c>
      <c r="H980">
        <v>166175</v>
      </c>
      <c r="I980">
        <v>15.9</v>
      </c>
      <c r="J980">
        <v>13.3</v>
      </c>
      <c r="K980">
        <v>0.5</v>
      </c>
      <c r="L980">
        <v>0.32538070000000002</v>
      </c>
      <c r="M980">
        <v>0.37891639999999999</v>
      </c>
      <c r="N980">
        <v>1.3588943</v>
      </c>
      <c r="O980">
        <v>8.4969281999999993</v>
      </c>
      <c r="P980">
        <v>2.1345557999999998</v>
      </c>
      <c r="Q980">
        <v>1.9730197</v>
      </c>
      <c r="R980">
        <v>0.81902699999999995</v>
      </c>
      <c r="S980">
        <v>2.1665E-3</v>
      </c>
      <c r="T980">
        <v>0.5</v>
      </c>
      <c r="U980">
        <v>0.50125459999999999</v>
      </c>
      <c r="V980">
        <v>0.37621070000000001</v>
      </c>
      <c r="W980">
        <v>0.58445170000000002</v>
      </c>
      <c r="X980">
        <v>9.2706566000000006</v>
      </c>
      <c r="Y980">
        <v>0.92477659999999995</v>
      </c>
      <c r="Z980">
        <v>0.83524659999999995</v>
      </c>
      <c r="AA980">
        <v>0.36960809999999999</v>
      </c>
      <c r="AB980">
        <v>1.2772E-3</v>
      </c>
      <c r="AC980">
        <v>1.5405</v>
      </c>
      <c r="AD980">
        <v>0.9929</v>
      </c>
      <c r="AE980">
        <v>0.43009999999999998</v>
      </c>
      <c r="AF980">
        <v>1.0911</v>
      </c>
      <c r="AG980">
        <v>0.43319999999999997</v>
      </c>
      <c r="AH980">
        <v>0.42330000000000001</v>
      </c>
      <c r="AI980">
        <v>0.45129999999999998</v>
      </c>
      <c r="AJ980">
        <v>0.58950000000000002</v>
      </c>
      <c r="AK980" t="str">
        <f>VLOOKUP(D980,Ref!$C$2:$D$56,2,FALSE)&amp;"_"&amp;E980&amp;RIGHT(B980,4)</f>
        <v>ND_Burleigh0003</v>
      </c>
    </row>
    <row r="981" spans="1:37" x14ac:dyDescent="0.25">
      <c r="A981" t="s">
        <v>218</v>
      </c>
      <c r="B981">
        <v>380171004</v>
      </c>
      <c r="C981" t="s">
        <v>37</v>
      </c>
      <c r="D981" t="s">
        <v>157</v>
      </c>
      <c r="E981" t="s">
        <v>129</v>
      </c>
      <c r="F981">
        <v>46.933754</v>
      </c>
      <c r="G981">
        <v>-96.855350000000001</v>
      </c>
      <c r="H981">
        <v>167199</v>
      </c>
      <c r="I981">
        <v>20.399999999999999</v>
      </c>
      <c r="J981">
        <v>16.100000000000001</v>
      </c>
      <c r="K981">
        <v>0.5</v>
      </c>
      <c r="L981">
        <v>2.3600819</v>
      </c>
      <c r="M981">
        <v>0.56161450000000002</v>
      </c>
      <c r="N981">
        <v>1.4473393999999999</v>
      </c>
      <c r="O981">
        <v>10.0201311</v>
      </c>
      <c r="P981">
        <v>2.6107697000000001</v>
      </c>
      <c r="Q981">
        <v>1.8225633999999999</v>
      </c>
      <c r="R981">
        <v>1.0845783</v>
      </c>
      <c r="S981">
        <v>5.95884E-2</v>
      </c>
      <c r="T981">
        <v>0.5</v>
      </c>
      <c r="U981">
        <v>1.3787236</v>
      </c>
      <c r="V981">
        <v>0.46655479999999999</v>
      </c>
      <c r="W981">
        <v>1.3943771</v>
      </c>
      <c r="X981">
        <v>6.9104942999999999</v>
      </c>
      <c r="Y981">
        <v>1.0192075</v>
      </c>
      <c r="Z981">
        <v>3.5687470000000001</v>
      </c>
      <c r="AA981">
        <v>0.85544810000000004</v>
      </c>
      <c r="AB981">
        <v>6.8594500000000003E-2</v>
      </c>
      <c r="AC981">
        <v>0.58420000000000005</v>
      </c>
      <c r="AD981">
        <v>0.83069999999999999</v>
      </c>
      <c r="AE981">
        <v>0.96340000000000003</v>
      </c>
      <c r="AF981">
        <v>0.68969999999999998</v>
      </c>
      <c r="AG981">
        <v>0.39040000000000002</v>
      </c>
      <c r="AH981">
        <v>1.9581</v>
      </c>
      <c r="AI981">
        <v>0.78869999999999996</v>
      </c>
      <c r="AJ981">
        <v>1.1511</v>
      </c>
      <c r="AK981" t="str">
        <f>VLOOKUP(D981,Ref!$C$2:$D$56,2,FALSE)&amp;"_"&amp;E981&amp;RIGHT(B981,4)</f>
        <v>ND_Cass1004</v>
      </c>
    </row>
    <row r="982" spans="1:37" x14ac:dyDescent="0.25">
      <c r="A982" t="s">
        <v>218</v>
      </c>
      <c r="B982">
        <v>380570004</v>
      </c>
      <c r="C982" t="s">
        <v>37</v>
      </c>
      <c r="D982" t="s">
        <v>157</v>
      </c>
      <c r="E982" t="s">
        <v>160</v>
      </c>
      <c r="F982">
        <v>47.298611000000001</v>
      </c>
      <c r="G982">
        <v>-101.766944</v>
      </c>
      <c r="H982">
        <v>171168</v>
      </c>
      <c r="I982">
        <v>14.1</v>
      </c>
      <c r="J982">
        <v>10.7</v>
      </c>
      <c r="K982">
        <v>0.5</v>
      </c>
      <c r="L982">
        <v>0.6598792</v>
      </c>
      <c r="M982">
        <v>0.33233600000000002</v>
      </c>
      <c r="N982">
        <v>1.5547863</v>
      </c>
      <c r="O982">
        <v>5.3966789000000004</v>
      </c>
      <c r="P982">
        <v>2.1008760999999998</v>
      </c>
      <c r="Q982">
        <v>2.7080736000000001</v>
      </c>
      <c r="R982">
        <v>0.90084560000000002</v>
      </c>
      <c r="S982">
        <v>2.0798000000000001E-3</v>
      </c>
      <c r="T982">
        <v>0.5</v>
      </c>
      <c r="U982">
        <v>0.45326719999999998</v>
      </c>
      <c r="V982">
        <v>0.25172050000000001</v>
      </c>
      <c r="W982">
        <v>1.1260064000000001</v>
      </c>
      <c r="X982">
        <v>4.1960926000000001</v>
      </c>
      <c r="Y982">
        <v>1.0171169</v>
      </c>
      <c r="Z982">
        <v>2.6096656</v>
      </c>
      <c r="AA982">
        <v>0.60918119999999998</v>
      </c>
      <c r="AB982">
        <v>2.9975000000000002E-3</v>
      </c>
      <c r="AC982">
        <v>0.68689999999999996</v>
      </c>
      <c r="AD982">
        <v>0.75739999999999996</v>
      </c>
      <c r="AE982">
        <v>0.72419999999999995</v>
      </c>
      <c r="AF982">
        <v>0.77749999999999997</v>
      </c>
      <c r="AG982">
        <v>0.48409999999999997</v>
      </c>
      <c r="AH982">
        <v>0.9637</v>
      </c>
      <c r="AI982">
        <v>0.67620000000000002</v>
      </c>
      <c r="AJ982">
        <v>1.4413</v>
      </c>
      <c r="AK982" t="str">
        <f>VLOOKUP(D982,Ref!$C$2:$D$56,2,FALSE)&amp;"_"&amp;E982&amp;RIGHT(B982,4)</f>
        <v>ND_Mercer0004</v>
      </c>
    </row>
    <row r="983" spans="1:37" x14ac:dyDescent="0.25">
      <c r="A983" t="s">
        <v>218</v>
      </c>
      <c r="B983">
        <v>400159008</v>
      </c>
      <c r="C983" t="s">
        <v>37</v>
      </c>
      <c r="D983" t="s">
        <v>161</v>
      </c>
      <c r="E983" t="s">
        <v>162</v>
      </c>
      <c r="F983">
        <v>35.111944000000001</v>
      </c>
      <c r="G983">
        <v>-98.252778000000006</v>
      </c>
      <c r="H983">
        <v>57189</v>
      </c>
      <c r="I983">
        <v>-9</v>
      </c>
      <c r="J983">
        <v>-9</v>
      </c>
      <c r="K983">
        <v>0.5</v>
      </c>
      <c r="L983">
        <v>1.3642846</v>
      </c>
      <c r="M983">
        <v>0.57046490000000005</v>
      </c>
      <c r="N983">
        <v>2.0781445999999999</v>
      </c>
      <c r="O983">
        <v>13.000951799999999</v>
      </c>
      <c r="P983">
        <v>4.9194145000000002</v>
      </c>
      <c r="Q983">
        <v>1.5046158999999999</v>
      </c>
      <c r="R983">
        <v>1.7374721</v>
      </c>
      <c r="S983">
        <v>1.35414E-2</v>
      </c>
      <c r="T983">
        <v>0.5</v>
      </c>
      <c r="U983">
        <v>1.3313771000000001</v>
      </c>
      <c r="V983">
        <v>0.53752719999999998</v>
      </c>
      <c r="W983">
        <v>0.99843979999999999</v>
      </c>
      <c r="X983">
        <v>12.6406879</v>
      </c>
      <c r="Y983">
        <v>2.0480114999999999</v>
      </c>
      <c r="Z983">
        <v>1.1111295999999999</v>
      </c>
      <c r="AA983">
        <v>0.79031189999999996</v>
      </c>
      <c r="AB983">
        <v>1.35414E-2</v>
      </c>
      <c r="AC983">
        <v>0.97589999999999999</v>
      </c>
      <c r="AD983">
        <v>0.94230000000000003</v>
      </c>
      <c r="AE983">
        <v>0.48039999999999999</v>
      </c>
      <c r="AF983">
        <v>0.97230000000000005</v>
      </c>
      <c r="AG983">
        <v>0.4163</v>
      </c>
      <c r="AH983">
        <v>0.73850000000000005</v>
      </c>
      <c r="AI983">
        <v>0.45490000000000003</v>
      </c>
      <c r="AJ983">
        <v>1</v>
      </c>
      <c r="AK983" t="str">
        <f>VLOOKUP(D983,Ref!$C$2:$D$56,2,FALSE)&amp;"_"&amp;E983&amp;RIGHT(B983,4)</f>
        <v>OK_Caddo9008</v>
      </c>
    </row>
    <row r="984" spans="1:37" x14ac:dyDescent="0.25">
      <c r="A984" t="s">
        <v>218</v>
      </c>
      <c r="B984">
        <v>400970186</v>
      </c>
      <c r="C984" t="s">
        <v>37</v>
      </c>
      <c r="D984" t="s">
        <v>161</v>
      </c>
      <c r="E984" t="s">
        <v>163</v>
      </c>
      <c r="F984">
        <v>36.304623999999997</v>
      </c>
      <c r="G984">
        <v>-95.310615999999996</v>
      </c>
      <c r="H984">
        <v>69211</v>
      </c>
      <c r="I984">
        <v>23.2</v>
      </c>
      <c r="J984">
        <v>15.1</v>
      </c>
      <c r="K984">
        <v>0.5</v>
      </c>
      <c r="L984">
        <v>1.1755925</v>
      </c>
      <c r="M984">
        <v>0.69282969999999999</v>
      </c>
      <c r="N984">
        <v>2.2084798999999999</v>
      </c>
      <c r="O984">
        <v>10.450390799999999</v>
      </c>
      <c r="P984">
        <v>4.8501219999999998</v>
      </c>
      <c r="Q984">
        <v>1.8457079999999999</v>
      </c>
      <c r="R984">
        <v>1.5462511999999999</v>
      </c>
      <c r="S984">
        <v>1.95169E-2</v>
      </c>
      <c r="T984">
        <v>0.5</v>
      </c>
      <c r="U984">
        <v>1.4486618</v>
      </c>
      <c r="V984">
        <v>0.63549319999999998</v>
      </c>
      <c r="W984">
        <v>0.56764780000000004</v>
      </c>
      <c r="X984">
        <v>9.8068179999999998</v>
      </c>
      <c r="Y984">
        <v>1.0803779</v>
      </c>
      <c r="Z984">
        <v>0.70335519999999996</v>
      </c>
      <c r="AA984">
        <v>0.3823415</v>
      </c>
      <c r="AB984">
        <v>2.3021900000000001E-2</v>
      </c>
      <c r="AC984">
        <v>1.2323</v>
      </c>
      <c r="AD984">
        <v>0.91720000000000002</v>
      </c>
      <c r="AE984">
        <v>0.25700000000000001</v>
      </c>
      <c r="AF984">
        <v>0.93840000000000001</v>
      </c>
      <c r="AG984">
        <v>0.2228</v>
      </c>
      <c r="AH984">
        <v>0.38109999999999999</v>
      </c>
      <c r="AI984">
        <v>0.24729999999999999</v>
      </c>
      <c r="AJ984">
        <v>1.1796</v>
      </c>
      <c r="AK984" t="str">
        <f>VLOOKUP(D984,Ref!$C$2:$D$56,2,FALSE)&amp;"_"&amp;E984&amp;RIGHT(B984,4)</f>
        <v>OK_Mayes0186</v>
      </c>
    </row>
    <row r="985" spans="1:37" x14ac:dyDescent="0.25">
      <c r="A985" t="s">
        <v>218</v>
      </c>
      <c r="B985">
        <v>401010169</v>
      </c>
      <c r="C985" t="s">
        <v>37</v>
      </c>
      <c r="D985" t="s">
        <v>161</v>
      </c>
      <c r="E985" t="s">
        <v>164</v>
      </c>
      <c r="F985">
        <v>35.755273000000003</v>
      </c>
      <c r="G985">
        <v>-95.377668999999997</v>
      </c>
      <c r="H985">
        <v>63211</v>
      </c>
      <c r="I985">
        <v>24.4</v>
      </c>
      <c r="J985">
        <v>16.5</v>
      </c>
      <c r="K985">
        <v>0.5</v>
      </c>
      <c r="L985">
        <v>1.0721423999999999</v>
      </c>
      <c r="M985">
        <v>0.7025496</v>
      </c>
      <c r="N985">
        <v>2.2535745999999999</v>
      </c>
      <c r="O985">
        <v>11.357255</v>
      </c>
      <c r="P985">
        <v>5.1887884</v>
      </c>
      <c r="Q985">
        <v>1.6454574</v>
      </c>
      <c r="R985">
        <v>1.6914720999999999</v>
      </c>
      <c r="S985">
        <v>2.2095799999999999E-2</v>
      </c>
      <c r="T985">
        <v>0.5</v>
      </c>
      <c r="U985">
        <v>1.0194652</v>
      </c>
      <c r="V985">
        <v>0.62722679999999997</v>
      </c>
      <c r="W985">
        <v>0.68999250000000001</v>
      </c>
      <c r="X985">
        <v>11.0893269</v>
      </c>
      <c r="Y985">
        <v>1.0272441999999999</v>
      </c>
      <c r="Z985">
        <v>1.1471285</v>
      </c>
      <c r="AA985">
        <v>0.41321799999999997</v>
      </c>
      <c r="AB985">
        <v>2.23976E-2</v>
      </c>
      <c r="AC985">
        <v>0.95089999999999997</v>
      </c>
      <c r="AD985">
        <v>0.89280000000000004</v>
      </c>
      <c r="AE985">
        <v>0.30620000000000003</v>
      </c>
      <c r="AF985">
        <v>0.97640000000000005</v>
      </c>
      <c r="AG985">
        <v>0.19800000000000001</v>
      </c>
      <c r="AH985">
        <v>0.69710000000000005</v>
      </c>
      <c r="AI985">
        <v>0.24429999999999999</v>
      </c>
      <c r="AJ985">
        <v>1.0137</v>
      </c>
      <c r="AK985" t="str">
        <f>VLOOKUP(D985,Ref!$C$2:$D$56,2,FALSE)&amp;"_"&amp;E985&amp;RIGHT(B985,4)</f>
        <v>OK_Muskogee0169</v>
      </c>
    </row>
    <row r="986" spans="1:37" x14ac:dyDescent="0.25">
      <c r="A986" t="s">
        <v>218</v>
      </c>
      <c r="B986">
        <v>401090035</v>
      </c>
      <c r="C986" t="s">
        <v>37</v>
      </c>
      <c r="D986" t="s">
        <v>161</v>
      </c>
      <c r="E986" t="s">
        <v>161</v>
      </c>
      <c r="F986">
        <v>35.472920000000002</v>
      </c>
      <c r="G986">
        <v>-97.527090000000001</v>
      </c>
      <c r="H986">
        <v>61195</v>
      </c>
      <c r="I986">
        <v>21.3</v>
      </c>
      <c r="J986">
        <v>15.1</v>
      </c>
      <c r="K986">
        <v>0.5</v>
      </c>
      <c r="L986">
        <v>0.93068010000000001</v>
      </c>
      <c r="M986">
        <v>0.63928839999999998</v>
      </c>
      <c r="N986">
        <v>2.2449241</v>
      </c>
      <c r="O986">
        <v>8.5162916000000006</v>
      </c>
      <c r="P986">
        <v>4.6213335999999998</v>
      </c>
      <c r="Q986">
        <v>2.3315356</v>
      </c>
      <c r="R986">
        <v>1.5790204000000001</v>
      </c>
      <c r="S986">
        <v>2.58146E-2</v>
      </c>
      <c r="T986">
        <v>0.5</v>
      </c>
      <c r="U986">
        <v>0.97315390000000002</v>
      </c>
      <c r="V986">
        <v>0.61754540000000002</v>
      </c>
      <c r="W986">
        <v>0.75663480000000005</v>
      </c>
      <c r="X986">
        <v>9.2764396999999992</v>
      </c>
      <c r="Y986">
        <v>2.0250005999999998</v>
      </c>
      <c r="Z986">
        <v>0.317361</v>
      </c>
      <c r="AA986">
        <v>0.67382109999999995</v>
      </c>
      <c r="AB986">
        <v>1.9151899999999999E-2</v>
      </c>
      <c r="AC986">
        <v>1.0456000000000001</v>
      </c>
      <c r="AD986">
        <v>0.96599999999999997</v>
      </c>
      <c r="AE986">
        <v>0.33700000000000002</v>
      </c>
      <c r="AF986">
        <v>1.0892999999999999</v>
      </c>
      <c r="AG986">
        <v>0.43819999999999998</v>
      </c>
      <c r="AH986">
        <v>0.1361</v>
      </c>
      <c r="AI986">
        <v>0.42670000000000002</v>
      </c>
      <c r="AJ986">
        <v>0.7419</v>
      </c>
      <c r="AK986" t="str">
        <f>VLOOKUP(D986,Ref!$C$2:$D$56,2,FALSE)&amp;"_"&amp;E986&amp;RIGHT(B986,4)</f>
        <v>OK_Oklahoma0035</v>
      </c>
    </row>
    <row r="987" spans="1:37" x14ac:dyDescent="0.25">
      <c r="A987" t="s">
        <v>218</v>
      </c>
      <c r="B987">
        <v>401091037</v>
      </c>
      <c r="C987" t="s">
        <v>37</v>
      </c>
      <c r="D987" t="s">
        <v>161</v>
      </c>
      <c r="E987" t="s">
        <v>161</v>
      </c>
      <c r="F987">
        <v>35.614131</v>
      </c>
      <c r="G987">
        <v>-97.475082999999998</v>
      </c>
      <c r="H987">
        <v>62195</v>
      </c>
      <c r="I987">
        <v>22.2</v>
      </c>
      <c r="J987">
        <v>15.3</v>
      </c>
      <c r="K987">
        <v>0.5</v>
      </c>
      <c r="L987">
        <v>0.85912469999999996</v>
      </c>
      <c r="M987">
        <v>0.53330610000000001</v>
      </c>
      <c r="N987">
        <v>2.2503020999999999</v>
      </c>
      <c r="O987">
        <v>9.4383631000000001</v>
      </c>
      <c r="P987">
        <v>5.4773940999999997</v>
      </c>
      <c r="Q987">
        <v>1.1829685999999999</v>
      </c>
      <c r="R987">
        <v>2.0238120999999998</v>
      </c>
      <c r="S987">
        <v>1.2507000000000001E-2</v>
      </c>
      <c r="T987">
        <v>0.5</v>
      </c>
      <c r="U987">
        <v>1.1213051000000001</v>
      </c>
      <c r="V987">
        <v>0.52681909999999998</v>
      </c>
      <c r="W987">
        <v>1.1376295999999999</v>
      </c>
      <c r="X987">
        <v>7.5064349000000004</v>
      </c>
      <c r="Y987">
        <v>2.2573265999999998</v>
      </c>
      <c r="Z987">
        <v>1.3843721</v>
      </c>
      <c r="AA987">
        <v>0.87076039999999999</v>
      </c>
      <c r="AB987">
        <v>2.6803199999999999E-2</v>
      </c>
      <c r="AC987">
        <v>1.3051999999999999</v>
      </c>
      <c r="AD987">
        <v>0.98780000000000001</v>
      </c>
      <c r="AE987">
        <v>0.50549999999999995</v>
      </c>
      <c r="AF987">
        <v>0.79530000000000001</v>
      </c>
      <c r="AG987">
        <v>0.41210000000000002</v>
      </c>
      <c r="AH987">
        <v>1.1702999999999999</v>
      </c>
      <c r="AI987">
        <v>0.43030000000000002</v>
      </c>
      <c r="AJ987">
        <v>2.1431</v>
      </c>
      <c r="AK987" t="str">
        <f>VLOOKUP(D987,Ref!$C$2:$D$56,2,FALSE)&amp;"_"&amp;E987&amp;RIGHT(B987,4)</f>
        <v>OK_Oklahoma1037</v>
      </c>
    </row>
    <row r="988" spans="1:37" x14ac:dyDescent="0.25">
      <c r="A988" t="s">
        <v>218</v>
      </c>
      <c r="B988">
        <v>401159004</v>
      </c>
      <c r="C988" t="s">
        <v>37</v>
      </c>
      <c r="D988" t="s">
        <v>161</v>
      </c>
      <c r="E988" t="s">
        <v>165</v>
      </c>
      <c r="F988">
        <v>36.922221999999998</v>
      </c>
      <c r="G988">
        <v>-94.838888999999995</v>
      </c>
      <c r="H988">
        <v>74214</v>
      </c>
      <c r="I988">
        <v>23.1</v>
      </c>
      <c r="J988">
        <v>15.4</v>
      </c>
      <c r="K988">
        <v>0.5</v>
      </c>
      <c r="L988">
        <v>2.2350218000000002</v>
      </c>
      <c r="M988">
        <v>0.54963269999999997</v>
      </c>
      <c r="N988">
        <v>2.2024088000000002</v>
      </c>
      <c r="O988">
        <v>8.3323689000000005</v>
      </c>
      <c r="P988">
        <v>6.9878020000000003</v>
      </c>
      <c r="Q988">
        <v>0</v>
      </c>
      <c r="R988">
        <v>2.3493070999999999</v>
      </c>
      <c r="S988">
        <v>1.0127499999999999E-2</v>
      </c>
      <c r="T988">
        <v>0.5</v>
      </c>
      <c r="U988">
        <v>0.87546780000000002</v>
      </c>
      <c r="V988">
        <v>0.56855089999999997</v>
      </c>
      <c r="W988">
        <v>0.92428200000000005</v>
      </c>
      <c r="X988">
        <v>9.1377640000000007</v>
      </c>
      <c r="Y988">
        <v>1.1306640999999999</v>
      </c>
      <c r="Z988">
        <v>1.7741739000000001</v>
      </c>
      <c r="AA988">
        <v>0.5021814</v>
      </c>
      <c r="AB988">
        <v>6.4244000000000002E-3</v>
      </c>
      <c r="AC988">
        <v>0.39169999999999999</v>
      </c>
      <c r="AD988">
        <v>1.0344</v>
      </c>
      <c r="AE988">
        <v>0.41970000000000002</v>
      </c>
      <c r="AF988">
        <v>1.0967</v>
      </c>
      <c r="AG988">
        <v>0.1618</v>
      </c>
      <c r="AH988">
        <v>-9</v>
      </c>
      <c r="AI988">
        <v>0.21379999999999999</v>
      </c>
      <c r="AJ988">
        <v>0.63439999999999996</v>
      </c>
      <c r="AK988" t="str">
        <f>VLOOKUP(D988,Ref!$C$2:$D$56,2,FALSE)&amp;"_"&amp;E988&amp;RIGHT(B988,4)</f>
        <v>OK_Ottawa9004</v>
      </c>
    </row>
    <row r="989" spans="1:37" x14ac:dyDescent="0.25">
      <c r="A989" t="s">
        <v>218</v>
      </c>
      <c r="B989">
        <v>401210415</v>
      </c>
      <c r="C989" t="s">
        <v>37</v>
      </c>
      <c r="D989" t="s">
        <v>161</v>
      </c>
      <c r="E989" t="s">
        <v>166</v>
      </c>
      <c r="F989">
        <v>34.906083000000002</v>
      </c>
      <c r="G989">
        <v>-95.794128000000001</v>
      </c>
      <c r="H989">
        <v>56208</v>
      </c>
      <c r="I989">
        <v>22.9</v>
      </c>
      <c r="J989">
        <v>15.1</v>
      </c>
      <c r="K989">
        <v>0.5</v>
      </c>
      <c r="L989">
        <v>1.3678600000000001</v>
      </c>
      <c r="M989">
        <v>0.57201139999999995</v>
      </c>
      <c r="N989">
        <v>1.9817102</v>
      </c>
      <c r="O989">
        <v>10.3471136</v>
      </c>
      <c r="P989">
        <v>5.7057723999999999</v>
      </c>
      <c r="Q989">
        <v>0.56324799999999997</v>
      </c>
      <c r="R989">
        <v>1.8669726</v>
      </c>
      <c r="S989">
        <v>1.7536199999999998E-2</v>
      </c>
      <c r="T989">
        <v>0.5</v>
      </c>
      <c r="U989">
        <v>0.93660650000000001</v>
      </c>
      <c r="V989">
        <v>0.52364900000000003</v>
      </c>
      <c r="W989">
        <v>0.62059470000000005</v>
      </c>
      <c r="X989">
        <v>10.132292700000001</v>
      </c>
      <c r="Y989">
        <v>1.0631936</v>
      </c>
      <c r="Z989">
        <v>0.91004689999999999</v>
      </c>
      <c r="AA989">
        <v>0.41821180000000002</v>
      </c>
      <c r="AB989">
        <v>1.8477199999999999E-2</v>
      </c>
      <c r="AC989">
        <v>0.68469999999999998</v>
      </c>
      <c r="AD989">
        <v>0.91549999999999998</v>
      </c>
      <c r="AE989">
        <v>0.31319999999999998</v>
      </c>
      <c r="AF989">
        <v>0.97919999999999996</v>
      </c>
      <c r="AG989">
        <v>0.18629999999999999</v>
      </c>
      <c r="AH989">
        <v>1.6156999999999999</v>
      </c>
      <c r="AI989">
        <v>0.224</v>
      </c>
      <c r="AJ989">
        <v>1.0537000000000001</v>
      </c>
      <c r="AK989" t="str">
        <f>VLOOKUP(D989,Ref!$C$2:$D$56,2,FALSE)&amp;"_"&amp;E989&amp;RIGHT(B989,4)</f>
        <v>OK_Pittsburg0415</v>
      </c>
    </row>
    <row r="990" spans="1:37" x14ac:dyDescent="0.25">
      <c r="A990" t="s">
        <v>218</v>
      </c>
      <c r="B990">
        <v>401359015</v>
      </c>
      <c r="C990" t="s">
        <v>37</v>
      </c>
      <c r="D990" t="s">
        <v>161</v>
      </c>
      <c r="E990" t="s">
        <v>167</v>
      </c>
      <c r="F990">
        <v>35.581173999999997</v>
      </c>
      <c r="G990">
        <v>-94.830059000000006</v>
      </c>
      <c r="H990">
        <v>62215</v>
      </c>
      <c r="I990">
        <v>25.2</v>
      </c>
      <c r="J990">
        <v>17.399999999999999</v>
      </c>
      <c r="K990">
        <v>0.5</v>
      </c>
      <c r="L990">
        <v>1.1579733000000001</v>
      </c>
      <c r="M990">
        <v>0.6636145</v>
      </c>
      <c r="N990">
        <v>2.1034752999999999</v>
      </c>
      <c r="O990">
        <v>12.7819948</v>
      </c>
      <c r="P990">
        <v>5.1384568000000002</v>
      </c>
      <c r="Q990">
        <v>1.1451958</v>
      </c>
      <c r="R990">
        <v>1.7298169000000001</v>
      </c>
      <c r="S990">
        <v>1.2805E-2</v>
      </c>
      <c r="T990">
        <v>0.5</v>
      </c>
      <c r="U990">
        <v>1.3589902</v>
      </c>
      <c r="V990">
        <v>0.59842459999999997</v>
      </c>
      <c r="W990">
        <v>0.58252820000000005</v>
      </c>
      <c r="X990">
        <v>12.148233400000001</v>
      </c>
      <c r="Y990">
        <v>1.319814</v>
      </c>
      <c r="Z990">
        <v>0.50030739999999996</v>
      </c>
      <c r="AA990">
        <v>0.47493970000000002</v>
      </c>
      <c r="AB990">
        <v>1.3905000000000001E-2</v>
      </c>
      <c r="AC990">
        <v>1.1736</v>
      </c>
      <c r="AD990">
        <v>0.90180000000000005</v>
      </c>
      <c r="AE990">
        <v>0.27689999999999998</v>
      </c>
      <c r="AF990">
        <v>0.95040000000000002</v>
      </c>
      <c r="AG990">
        <v>0.25690000000000002</v>
      </c>
      <c r="AH990">
        <v>0.43690000000000001</v>
      </c>
      <c r="AI990">
        <v>0.27460000000000001</v>
      </c>
      <c r="AJ990">
        <v>1.0859000000000001</v>
      </c>
      <c r="AK990" t="str">
        <f>VLOOKUP(D990,Ref!$C$2:$D$56,2,FALSE)&amp;"_"&amp;E990&amp;RIGHT(B990,4)</f>
        <v>OK_Sequoyah9015</v>
      </c>
    </row>
    <row r="991" spans="1:37" x14ac:dyDescent="0.25">
      <c r="A991" t="s">
        <v>218</v>
      </c>
      <c r="B991">
        <v>401430110</v>
      </c>
      <c r="C991" t="s">
        <v>37</v>
      </c>
      <c r="D991" t="s">
        <v>161</v>
      </c>
      <c r="E991" t="s">
        <v>168</v>
      </c>
      <c r="F991">
        <v>36.140039999999999</v>
      </c>
      <c r="G991">
        <v>-95.925381999999999</v>
      </c>
      <c r="H991">
        <v>67207</v>
      </c>
      <c r="I991">
        <v>24.8</v>
      </c>
      <c r="J991">
        <v>17.100000000000001</v>
      </c>
      <c r="K991">
        <v>0.5</v>
      </c>
      <c r="L991">
        <v>1.1435595999999999</v>
      </c>
      <c r="M991">
        <v>0.67035169999999999</v>
      </c>
      <c r="N991">
        <v>2.0572591</v>
      </c>
      <c r="O991">
        <v>12.1383572</v>
      </c>
      <c r="P991">
        <v>6.0745000999999998</v>
      </c>
      <c r="Q991">
        <v>0</v>
      </c>
      <c r="R991">
        <v>2.2256241000000001</v>
      </c>
      <c r="S991">
        <v>2.3681199999999999E-2</v>
      </c>
      <c r="T991">
        <v>0.5</v>
      </c>
      <c r="U991">
        <v>1.0464149</v>
      </c>
      <c r="V991">
        <v>0.60492959999999996</v>
      </c>
      <c r="W991">
        <v>0.72383379999999997</v>
      </c>
      <c r="X991">
        <v>11.403571100000001</v>
      </c>
      <c r="Y991">
        <v>1.4345872</v>
      </c>
      <c r="Z991">
        <v>0.80224870000000004</v>
      </c>
      <c r="AA991">
        <v>0.55878349999999999</v>
      </c>
      <c r="AB991">
        <v>2.9307099999999999E-2</v>
      </c>
      <c r="AC991">
        <v>0.91510000000000002</v>
      </c>
      <c r="AD991">
        <v>0.90239999999999998</v>
      </c>
      <c r="AE991">
        <v>0.3518</v>
      </c>
      <c r="AF991">
        <v>0.9395</v>
      </c>
      <c r="AG991">
        <v>0.23619999999999999</v>
      </c>
      <c r="AH991">
        <v>-9</v>
      </c>
      <c r="AI991">
        <v>0.25109999999999999</v>
      </c>
      <c r="AJ991">
        <v>1.2376</v>
      </c>
      <c r="AK991" t="str">
        <f>VLOOKUP(D991,Ref!$C$2:$D$56,2,FALSE)&amp;"_"&amp;E991&amp;RIGHT(B991,4)</f>
        <v>OK_Tulsa0110</v>
      </c>
    </row>
    <row r="992" spans="1:37" x14ac:dyDescent="0.25">
      <c r="A992" t="s">
        <v>218</v>
      </c>
      <c r="B992">
        <v>401431127</v>
      </c>
      <c r="C992" t="s">
        <v>37</v>
      </c>
      <c r="D992" t="s">
        <v>161</v>
      </c>
      <c r="E992" t="s">
        <v>168</v>
      </c>
      <c r="F992">
        <v>36.204901999999997</v>
      </c>
      <c r="G992">
        <v>-95.976536999999993</v>
      </c>
      <c r="H992">
        <v>68206</v>
      </c>
      <c r="I992">
        <v>25.5</v>
      </c>
      <c r="J992">
        <v>17</v>
      </c>
      <c r="K992">
        <v>0.5</v>
      </c>
      <c r="L992">
        <v>1.5316346000000001</v>
      </c>
      <c r="M992">
        <v>0.74360910000000002</v>
      </c>
      <c r="N992">
        <v>2.2320864</v>
      </c>
      <c r="O992">
        <v>11.3471928</v>
      </c>
      <c r="P992">
        <v>6.5041585</v>
      </c>
      <c r="Q992">
        <v>0.45546599999999998</v>
      </c>
      <c r="R992">
        <v>2.2132676</v>
      </c>
      <c r="S992">
        <v>3.92536E-2</v>
      </c>
      <c r="T992">
        <v>0.5</v>
      </c>
      <c r="U992">
        <v>0.89355649999999998</v>
      </c>
      <c r="V992">
        <v>0.68135540000000006</v>
      </c>
      <c r="W992">
        <v>0.991699</v>
      </c>
      <c r="X992">
        <v>10.254095100000001</v>
      </c>
      <c r="Y992">
        <v>1.6807677000000001</v>
      </c>
      <c r="Z992">
        <v>1.3645480000000001</v>
      </c>
      <c r="AA992">
        <v>0.65240489999999995</v>
      </c>
      <c r="AB992">
        <v>2.6314000000000001E-2</v>
      </c>
      <c r="AC992">
        <v>0.58340000000000003</v>
      </c>
      <c r="AD992">
        <v>0.9163</v>
      </c>
      <c r="AE992">
        <v>0.44429999999999997</v>
      </c>
      <c r="AF992">
        <v>0.90369999999999995</v>
      </c>
      <c r="AG992">
        <v>0.25840000000000002</v>
      </c>
      <c r="AH992">
        <v>2.9958999999999998</v>
      </c>
      <c r="AI992">
        <v>0.29480000000000001</v>
      </c>
      <c r="AJ992">
        <v>0.6704</v>
      </c>
      <c r="AK992" t="str">
        <f>VLOOKUP(D992,Ref!$C$2:$D$56,2,FALSE)&amp;"_"&amp;E992&amp;RIGHT(B992,4)</f>
        <v>OK_Tulsa1127</v>
      </c>
    </row>
    <row r="993" spans="1:37" x14ac:dyDescent="0.25">
      <c r="A993" t="s">
        <v>218</v>
      </c>
      <c r="B993">
        <v>410250002</v>
      </c>
      <c r="C993" t="s">
        <v>37</v>
      </c>
      <c r="D993" t="s">
        <v>169</v>
      </c>
      <c r="E993" t="s">
        <v>170</v>
      </c>
      <c r="F993">
        <v>43.586388999999997</v>
      </c>
      <c r="G993">
        <v>-119.05111100000001</v>
      </c>
      <c r="H993">
        <v>153052</v>
      </c>
      <c r="I993">
        <v>33</v>
      </c>
      <c r="J993">
        <v>32.700000000000003</v>
      </c>
      <c r="K993">
        <v>0.5</v>
      </c>
      <c r="L993">
        <v>1.0528245000000001</v>
      </c>
      <c r="M993">
        <v>1.6374344999999999</v>
      </c>
      <c r="N993">
        <v>0.67776150000000002</v>
      </c>
      <c r="O993">
        <v>26</v>
      </c>
      <c r="P993">
        <v>1.0446378000000001</v>
      </c>
      <c r="Q993">
        <v>1.5490508000000001</v>
      </c>
      <c r="R993">
        <v>0.46435019999999999</v>
      </c>
      <c r="S993">
        <v>7.3940800000000001E-2</v>
      </c>
      <c r="T993">
        <v>0.5</v>
      </c>
      <c r="U993">
        <v>1.0488237</v>
      </c>
      <c r="V993">
        <v>1.6279372999999999</v>
      </c>
      <c r="W993">
        <v>0.64662319999999995</v>
      </c>
      <c r="X993">
        <v>25.8959999</v>
      </c>
      <c r="Y993">
        <v>1.0131942</v>
      </c>
      <c r="Z993">
        <v>1.4654020000000001</v>
      </c>
      <c r="AA993">
        <v>0.44373079999999998</v>
      </c>
      <c r="AB993">
        <v>7.3940800000000001E-2</v>
      </c>
      <c r="AC993">
        <v>0.99619999999999997</v>
      </c>
      <c r="AD993">
        <v>0.99419999999999997</v>
      </c>
      <c r="AE993">
        <v>0.95409999999999995</v>
      </c>
      <c r="AF993">
        <v>0.996</v>
      </c>
      <c r="AG993">
        <v>0.96989999999999998</v>
      </c>
      <c r="AH993">
        <v>0.94599999999999995</v>
      </c>
      <c r="AI993">
        <v>0.9556</v>
      </c>
      <c r="AJ993">
        <v>1</v>
      </c>
      <c r="AK993" t="str">
        <f>VLOOKUP(D993,Ref!$C$2:$D$56,2,FALSE)&amp;"_"&amp;E993&amp;RIGHT(B993,4)</f>
        <v>OR_Harney0002</v>
      </c>
    </row>
    <row r="994" spans="1:37" x14ac:dyDescent="0.25">
      <c r="A994" t="s">
        <v>218</v>
      </c>
      <c r="B994">
        <v>410290133</v>
      </c>
      <c r="C994" t="s">
        <v>37</v>
      </c>
      <c r="D994" t="s">
        <v>169</v>
      </c>
      <c r="E994" t="s">
        <v>132</v>
      </c>
      <c r="F994">
        <v>42.314078000000002</v>
      </c>
      <c r="G994">
        <v>-122.879244</v>
      </c>
      <c r="H994">
        <v>149024</v>
      </c>
      <c r="I994">
        <v>31.7</v>
      </c>
      <c r="J994">
        <v>30.6</v>
      </c>
      <c r="K994">
        <v>0.5</v>
      </c>
      <c r="L994">
        <v>1.6318899</v>
      </c>
      <c r="M994">
        <v>1.2180253999999999</v>
      </c>
      <c r="N994">
        <v>0.63115969999999999</v>
      </c>
      <c r="O994">
        <v>24.778877300000001</v>
      </c>
      <c r="P994">
        <v>1.0167524999999999</v>
      </c>
      <c r="Q994">
        <v>1.3447248000000001</v>
      </c>
      <c r="R994">
        <v>0.54209799999999997</v>
      </c>
      <c r="S994">
        <v>6.9807499999999995E-2</v>
      </c>
      <c r="T994">
        <v>0.5</v>
      </c>
      <c r="U994">
        <v>1.7805598</v>
      </c>
      <c r="V994">
        <v>1.1057035</v>
      </c>
      <c r="W994">
        <v>0.59919259999999996</v>
      </c>
      <c r="X994">
        <v>23.875766800000001</v>
      </c>
      <c r="Y994">
        <v>0.98264399999999996</v>
      </c>
      <c r="Z994">
        <v>1.1979706000000001</v>
      </c>
      <c r="AA994">
        <v>0.51873060000000004</v>
      </c>
      <c r="AB994">
        <v>4.5134500000000001E-2</v>
      </c>
      <c r="AC994">
        <v>1.0911</v>
      </c>
      <c r="AD994">
        <v>0.90780000000000005</v>
      </c>
      <c r="AE994">
        <v>0.94940000000000002</v>
      </c>
      <c r="AF994">
        <v>0.96360000000000001</v>
      </c>
      <c r="AG994">
        <v>0.96650000000000003</v>
      </c>
      <c r="AH994">
        <v>0.89090000000000003</v>
      </c>
      <c r="AI994">
        <v>0.95689999999999997</v>
      </c>
      <c r="AJ994">
        <v>0.64659999999999995</v>
      </c>
      <c r="AK994" t="str">
        <f>VLOOKUP(D994,Ref!$C$2:$D$56,2,FALSE)&amp;"_"&amp;E994&amp;RIGHT(B994,4)</f>
        <v>OR_Jackson0133</v>
      </c>
    </row>
    <row r="995" spans="1:37" x14ac:dyDescent="0.25">
      <c r="A995" t="s">
        <v>218</v>
      </c>
      <c r="B995">
        <v>410291001</v>
      </c>
      <c r="C995" t="s">
        <v>37</v>
      </c>
      <c r="D995" t="s">
        <v>169</v>
      </c>
      <c r="E995" t="s">
        <v>132</v>
      </c>
      <c r="F995">
        <v>42.536110999999998</v>
      </c>
      <c r="G995">
        <v>-122.875</v>
      </c>
      <c r="H995">
        <v>151025</v>
      </c>
      <c r="I995">
        <v>17.600000000000001</v>
      </c>
      <c r="J995">
        <v>17.2</v>
      </c>
      <c r="K995">
        <v>0.5</v>
      </c>
      <c r="L995">
        <v>0.72809199999999996</v>
      </c>
      <c r="M995">
        <v>1.0169032</v>
      </c>
      <c r="N995">
        <v>0.44814739999999997</v>
      </c>
      <c r="O995">
        <v>12.7653704</v>
      </c>
      <c r="P995">
        <v>0.65127120000000005</v>
      </c>
      <c r="Q995">
        <v>1.1275086000000001</v>
      </c>
      <c r="R995">
        <v>0.37806919999999999</v>
      </c>
      <c r="S995">
        <v>6.79704E-2</v>
      </c>
      <c r="T995">
        <v>0.5</v>
      </c>
      <c r="U995">
        <v>0.72097069999999996</v>
      </c>
      <c r="V995">
        <v>0.99679790000000001</v>
      </c>
      <c r="W995">
        <v>0.4276413</v>
      </c>
      <c r="X995">
        <v>12.459418299999999</v>
      </c>
      <c r="Y995">
        <v>0.62154670000000001</v>
      </c>
      <c r="Z995">
        <v>1.0762999</v>
      </c>
      <c r="AA995">
        <v>0.36086170000000001</v>
      </c>
      <c r="AB995">
        <v>6.79704E-2</v>
      </c>
      <c r="AC995">
        <v>0.99019999999999997</v>
      </c>
      <c r="AD995">
        <v>0.98019999999999996</v>
      </c>
      <c r="AE995">
        <v>0.95420000000000005</v>
      </c>
      <c r="AF995">
        <v>0.97599999999999998</v>
      </c>
      <c r="AG995">
        <v>0.95440000000000003</v>
      </c>
      <c r="AH995">
        <v>0.9546</v>
      </c>
      <c r="AI995">
        <v>0.95450000000000002</v>
      </c>
      <c r="AJ995">
        <v>1</v>
      </c>
      <c r="AK995" t="str">
        <f>VLOOKUP(D995,Ref!$C$2:$D$56,2,FALSE)&amp;"_"&amp;E995&amp;RIGHT(B995,4)</f>
        <v>OR_Jackson1001</v>
      </c>
    </row>
    <row r="996" spans="1:37" x14ac:dyDescent="0.25">
      <c r="A996" t="s">
        <v>218</v>
      </c>
      <c r="B996">
        <v>410330114</v>
      </c>
      <c r="C996" t="s">
        <v>37</v>
      </c>
      <c r="D996" t="s">
        <v>169</v>
      </c>
      <c r="E996" t="s">
        <v>171</v>
      </c>
      <c r="F996">
        <v>42.434139000000002</v>
      </c>
      <c r="G996">
        <v>-123.34848599999999</v>
      </c>
      <c r="H996">
        <v>151021</v>
      </c>
      <c r="I996">
        <v>29.1</v>
      </c>
      <c r="J996">
        <v>28.6</v>
      </c>
      <c r="K996">
        <v>0.5</v>
      </c>
      <c r="L996">
        <v>0.85945669999999996</v>
      </c>
      <c r="M996">
        <v>1.4133899000000001</v>
      </c>
      <c r="N996">
        <v>0.52604700000000004</v>
      </c>
      <c r="O996">
        <v>22.946666700000002</v>
      </c>
      <c r="P996">
        <v>0.95573960000000002</v>
      </c>
      <c r="Q996">
        <v>1.3067789000000001</v>
      </c>
      <c r="R996">
        <v>0.47920010000000002</v>
      </c>
      <c r="S996">
        <v>0.1960556</v>
      </c>
      <c r="T996">
        <v>0.5</v>
      </c>
      <c r="U996">
        <v>0.85266750000000002</v>
      </c>
      <c r="V996">
        <v>1.3940409</v>
      </c>
      <c r="W996">
        <v>0.50599559999999999</v>
      </c>
      <c r="X996">
        <v>22.588123299999999</v>
      </c>
      <c r="Y996">
        <v>0.92846030000000002</v>
      </c>
      <c r="Z996">
        <v>1.2521106</v>
      </c>
      <c r="AA996">
        <v>0.46314149999999998</v>
      </c>
      <c r="AB996">
        <v>0.1960556</v>
      </c>
      <c r="AC996">
        <v>0.99209999999999998</v>
      </c>
      <c r="AD996">
        <v>0.98629999999999995</v>
      </c>
      <c r="AE996">
        <v>0.96189999999999998</v>
      </c>
      <c r="AF996">
        <v>0.98440000000000005</v>
      </c>
      <c r="AG996">
        <v>0.97150000000000003</v>
      </c>
      <c r="AH996">
        <v>0.95820000000000005</v>
      </c>
      <c r="AI996">
        <v>0.96650000000000003</v>
      </c>
      <c r="AJ996">
        <v>1</v>
      </c>
      <c r="AK996" t="str">
        <f>VLOOKUP(D996,Ref!$C$2:$D$56,2,FALSE)&amp;"_"&amp;E996&amp;RIGHT(B996,4)</f>
        <v>OR_Josephine0114</v>
      </c>
    </row>
    <row r="997" spans="1:37" x14ac:dyDescent="0.25">
      <c r="A997" t="s">
        <v>218</v>
      </c>
      <c r="B997">
        <v>410350004</v>
      </c>
      <c r="C997" t="s">
        <v>37</v>
      </c>
      <c r="D997" t="s">
        <v>169</v>
      </c>
      <c r="E997" t="s">
        <v>172</v>
      </c>
      <c r="F997">
        <v>42.188889000000003</v>
      </c>
      <c r="G997">
        <v>-121.7225</v>
      </c>
      <c r="H997">
        <v>146032</v>
      </c>
      <c r="I997">
        <v>46</v>
      </c>
      <c r="J997">
        <v>39.5</v>
      </c>
      <c r="K997">
        <v>0.5</v>
      </c>
      <c r="L997">
        <v>0.91813500000000003</v>
      </c>
      <c r="M997">
        <v>4.3546300000000002</v>
      </c>
      <c r="N997">
        <v>0.58843449999999997</v>
      </c>
      <c r="O997">
        <v>36.444442700000003</v>
      </c>
      <c r="P997">
        <v>0.81884659999999998</v>
      </c>
      <c r="Q997">
        <v>1.6671351000000001</v>
      </c>
      <c r="R997">
        <v>0.53620820000000002</v>
      </c>
      <c r="S997">
        <v>0.2277217</v>
      </c>
      <c r="T997">
        <v>0.5</v>
      </c>
      <c r="U997">
        <v>0.95536290000000001</v>
      </c>
      <c r="V997">
        <v>3.697263</v>
      </c>
      <c r="W997">
        <v>0.57665230000000001</v>
      </c>
      <c r="X997">
        <v>30.657840700000001</v>
      </c>
      <c r="Y997">
        <v>0.725634</v>
      </c>
      <c r="Z997">
        <v>1.6733704</v>
      </c>
      <c r="AA997">
        <v>0.51254239999999995</v>
      </c>
      <c r="AB997">
        <v>0.21693480000000001</v>
      </c>
      <c r="AC997">
        <v>1.0405</v>
      </c>
      <c r="AD997">
        <v>0.84899999999999998</v>
      </c>
      <c r="AE997">
        <v>0.98</v>
      </c>
      <c r="AF997">
        <v>0.84119999999999995</v>
      </c>
      <c r="AG997">
        <v>0.88619999999999999</v>
      </c>
      <c r="AH997">
        <v>1.0037</v>
      </c>
      <c r="AI997">
        <v>0.95589999999999997</v>
      </c>
      <c r="AJ997">
        <v>0.9526</v>
      </c>
      <c r="AK997" t="str">
        <f>VLOOKUP(D997,Ref!$C$2:$D$56,2,FALSE)&amp;"_"&amp;E997&amp;RIGHT(B997,4)</f>
        <v>OR_Klamath0004</v>
      </c>
    </row>
    <row r="998" spans="1:37" x14ac:dyDescent="0.25">
      <c r="A998" t="s">
        <v>218</v>
      </c>
      <c r="B998">
        <v>410390058</v>
      </c>
      <c r="C998" t="s">
        <v>37</v>
      </c>
      <c r="D998" t="s">
        <v>169</v>
      </c>
      <c r="E998" t="s">
        <v>173</v>
      </c>
      <c r="F998">
        <v>44.066304000000002</v>
      </c>
      <c r="G998">
        <v>-123.139831</v>
      </c>
      <c r="H998">
        <v>165027</v>
      </c>
      <c r="I998">
        <v>27</v>
      </c>
      <c r="J998">
        <v>25.3</v>
      </c>
      <c r="K998">
        <v>0.5</v>
      </c>
      <c r="L998">
        <v>0.74985829999999998</v>
      </c>
      <c r="M998">
        <v>1.318025</v>
      </c>
      <c r="N998">
        <v>0.73774260000000003</v>
      </c>
      <c r="O998">
        <v>20.038385399999999</v>
      </c>
      <c r="P998">
        <v>1.2904253999999999</v>
      </c>
      <c r="Q998">
        <v>1.7484968000000001</v>
      </c>
      <c r="R998">
        <v>0.59810839999999998</v>
      </c>
      <c r="S998">
        <v>8.5627200000000001E-2</v>
      </c>
      <c r="T998">
        <v>0.5</v>
      </c>
      <c r="U998">
        <v>0.6594814</v>
      </c>
      <c r="V998">
        <v>1.2431951000000001</v>
      </c>
      <c r="W998">
        <v>0.63526780000000005</v>
      </c>
      <c r="X998">
        <v>19.1846943</v>
      </c>
      <c r="Y998">
        <v>0.99733439999999995</v>
      </c>
      <c r="Z998">
        <v>1.5744849000000001</v>
      </c>
      <c r="AA998">
        <v>0.49964120000000001</v>
      </c>
      <c r="AB998">
        <v>8.5627200000000001E-2</v>
      </c>
      <c r="AC998">
        <v>0.87949999999999995</v>
      </c>
      <c r="AD998">
        <v>0.94320000000000004</v>
      </c>
      <c r="AE998">
        <v>0.86109999999999998</v>
      </c>
      <c r="AF998">
        <v>0.95740000000000003</v>
      </c>
      <c r="AG998">
        <v>0.77290000000000003</v>
      </c>
      <c r="AH998">
        <v>0.90049999999999997</v>
      </c>
      <c r="AI998">
        <v>0.83540000000000003</v>
      </c>
      <c r="AJ998">
        <v>1</v>
      </c>
      <c r="AK998" t="str">
        <f>VLOOKUP(D998,Ref!$C$2:$D$56,2,FALSE)&amp;"_"&amp;E998&amp;RIGHT(B998,4)</f>
        <v>OR_Lane0058</v>
      </c>
    </row>
    <row r="999" spans="1:37" x14ac:dyDescent="0.25">
      <c r="A999" t="s">
        <v>218</v>
      </c>
      <c r="B999">
        <v>410390060</v>
      </c>
      <c r="C999" t="s">
        <v>37</v>
      </c>
      <c r="D999" t="s">
        <v>169</v>
      </c>
      <c r="E999" t="s">
        <v>173</v>
      </c>
      <c r="F999">
        <v>44.026311999999997</v>
      </c>
      <c r="G999">
        <v>-123.083737</v>
      </c>
      <c r="H999">
        <v>164027</v>
      </c>
      <c r="I999">
        <v>30.9</v>
      </c>
      <c r="J999">
        <v>28.5</v>
      </c>
      <c r="K999">
        <v>0.5</v>
      </c>
      <c r="L999">
        <v>0.79033770000000003</v>
      </c>
      <c r="M999">
        <v>1.2778311</v>
      </c>
      <c r="N999">
        <v>1.0510904000000001</v>
      </c>
      <c r="O999">
        <v>22.154159499999999</v>
      </c>
      <c r="P999">
        <v>1.3373185000000001</v>
      </c>
      <c r="Q999">
        <v>2.9169996</v>
      </c>
      <c r="R999">
        <v>0.85268189999999999</v>
      </c>
      <c r="S999">
        <v>9.7356300000000007E-2</v>
      </c>
      <c r="T999">
        <v>0.5</v>
      </c>
      <c r="U999">
        <v>0.68200769999999999</v>
      </c>
      <c r="V999">
        <v>1.1846376999999999</v>
      </c>
      <c r="W999">
        <v>0.89790550000000002</v>
      </c>
      <c r="X999">
        <v>20.968168299999999</v>
      </c>
      <c r="Y999">
        <v>0.99426709999999996</v>
      </c>
      <c r="Z999">
        <v>2.5690870000000001</v>
      </c>
      <c r="AA999">
        <v>0.70555639999999997</v>
      </c>
      <c r="AB999">
        <v>9.7356300000000007E-2</v>
      </c>
      <c r="AC999">
        <v>0.8629</v>
      </c>
      <c r="AD999">
        <v>0.92710000000000004</v>
      </c>
      <c r="AE999">
        <v>0.85429999999999995</v>
      </c>
      <c r="AF999">
        <v>0.94650000000000001</v>
      </c>
      <c r="AG999">
        <v>0.74350000000000005</v>
      </c>
      <c r="AH999">
        <v>0.88070000000000004</v>
      </c>
      <c r="AI999">
        <v>0.82750000000000001</v>
      </c>
      <c r="AJ999">
        <v>1</v>
      </c>
      <c r="AK999" t="str">
        <f>VLOOKUP(D999,Ref!$C$2:$D$56,2,FALSE)&amp;"_"&amp;E999&amp;RIGHT(B999,4)</f>
        <v>OR_Lane0060</v>
      </c>
    </row>
    <row r="1000" spans="1:37" x14ac:dyDescent="0.25">
      <c r="A1000" t="s">
        <v>218</v>
      </c>
      <c r="B1000">
        <v>410391009</v>
      </c>
      <c r="C1000" t="s">
        <v>37</v>
      </c>
      <c r="D1000" t="s">
        <v>169</v>
      </c>
      <c r="E1000" t="s">
        <v>173</v>
      </c>
      <c r="F1000">
        <v>44.046695999999997</v>
      </c>
      <c r="G1000">
        <v>-123.01770399999999</v>
      </c>
      <c r="H1000">
        <v>164028</v>
      </c>
      <c r="I1000">
        <v>20.6</v>
      </c>
      <c r="J1000">
        <v>19.100000000000001</v>
      </c>
      <c r="K1000">
        <v>0.5</v>
      </c>
      <c r="L1000">
        <v>0.55532959999999998</v>
      </c>
      <c r="M1000">
        <v>0.75439140000000005</v>
      </c>
      <c r="N1000">
        <v>0.54106149999999997</v>
      </c>
      <c r="O1000">
        <v>15.6301956</v>
      </c>
      <c r="P1000">
        <v>0.78999050000000004</v>
      </c>
      <c r="Q1000">
        <v>1.3628069</v>
      </c>
      <c r="R1000">
        <v>0.44867970000000001</v>
      </c>
      <c r="S1000">
        <v>5.0875900000000002E-2</v>
      </c>
      <c r="T1000">
        <v>0.5</v>
      </c>
      <c r="U1000">
        <v>0.49054189999999998</v>
      </c>
      <c r="V1000">
        <v>0.70217909999999994</v>
      </c>
      <c r="W1000">
        <v>0.46082200000000001</v>
      </c>
      <c r="X1000">
        <v>14.7645845</v>
      </c>
      <c r="Y1000">
        <v>0.59775610000000001</v>
      </c>
      <c r="Z1000">
        <v>1.2032584</v>
      </c>
      <c r="AA1000">
        <v>0.37062620000000002</v>
      </c>
      <c r="AB1000">
        <v>5.0875900000000002E-2</v>
      </c>
      <c r="AC1000">
        <v>0.88329999999999997</v>
      </c>
      <c r="AD1000">
        <v>0.93079999999999996</v>
      </c>
      <c r="AE1000">
        <v>0.85170000000000001</v>
      </c>
      <c r="AF1000">
        <v>0.9446</v>
      </c>
      <c r="AG1000">
        <v>0.75670000000000004</v>
      </c>
      <c r="AH1000">
        <v>0.88290000000000002</v>
      </c>
      <c r="AI1000">
        <v>0.82599999999999996</v>
      </c>
      <c r="AJ1000">
        <v>1</v>
      </c>
      <c r="AK1000" t="str">
        <f>VLOOKUP(D1000,Ref!$C$2:$D$56,2,FALSE)&amp;"_"&amp;E1000&amp;RIGHT(B1000,4)</f>
        <v>OR_Lane1009</v>
      </c>
    </row>
    <row r="1001" spans="1:37" x14ac:dyDescent="0.25">
      <c r="A1001" t="s">
        <v>218</v>
      </c>
      <c r="B1001">
        <v>410399004</v>
      </c>
      <c r="C1001" t="s">
        <v>37</v>
      </c>
      <c r="D1001" t="s">
        <v>169</v>
      </c>
      <c r="E1001" t="s">
        <v>173</v>
      </c>
      <c r="F1001">
        <v>43.799570000000003</v>
      </c>
      <c r="G1001">
        <v>-123.05349</v>
      </c>
      <c r="H1001">
        <v>162027</v>
      </c>
      <c r="I1001">
        <v>23.2</v>
      </c>
      <c r="J1001">
        <v>21.9</v>
      </c>
      <c r="K1001">
        <v>0.5</v>
      </c>
      <c r="L1001">
        <v>0.69006279999999998</v>
      </c>
      <c r="M1001">
        <v>1.5186099</v>
      </c>
      <c r="N1001">
        <v>0.6906582</v>
      </c>
      <c r="O1001">
        <v>16.0542221</v>
      </c>
      <c r="P1001">
        <v>1.0250337</v>
      </c>
      <c r="Q1001">
        <v>1.9489536999999999</v>
      </c>
      <c r="R1001">
        <v>0.65653989999999995</v>
      </c>
      <c r="S1001">
        <v>0.11591799999999999</v>
      </c>
      <c r="T1001">
        <v>0.5</v>
      </c>
      <c r="U1001">
        <v>0.668956</v>
      </c>
      <c r="V1001">
        <v>1.4596727</v>
      </c>
      <c r="W1001">
        <v>0.67981829999999999</v>
      </c>
      <c r="X1001">
        <v>15.0537577</v>
      </c>
      <c r="Y1001">
        <v>0.84003709999999998</v>
      </c>
      <c r="Z1001">
        <v>2.015352</v>
      </c>
      <c r="AA1001">
        <v>0.61593120000000001</v>
      </c>
      <c r="AB1001">
        <v>0.11906899999999999</v>
      </c>
      <c r="AC1001">
        <v>0.96940000000000004</v>
      </c>
      <c r="AD1001">
        <v>0.96120000000000005</v>
      </c>
      <c r="AE1001">
        <v>0.98429999999999995</v>
      </c>
      <c r="AF1001">
        <v>0.93769999999999998</v>
      </c>
      <c r="AG1001">
        <v>0.81950000000000001</v>
      </c>
      <c r="AH1001">
        <v>1.0341</v>
      </c>
      <c r="AI1001">
        <v>0.93810000000000004</v>
      </c>
      <c r="AJ1001">
        <v>1.0271999999999999</v>
      </c>
      <c r="AK1001" t="str">
        <f>VLOOKUP(D1001,Ref!$C$2:$D$56,2,FALSE)&amp;"_"&amp;E1001&amp;RIGHT(B1001,4)</f>
        <v>OR_Lane9004</v>
      </c>
    </row>
    <row r="1002" spans="1:37" x14ac:dyDescent="0.25">
      <c r="A1002" t="s">
        <v>218</v>
      </c>
      <c r="B1002">
        <v>410510080</v>
      </c>
      <c r="C1002" t="s">
        <v>37</v>
      </c>
      <c r="D1002" t="s">
        <v>169</v>
      </c>
      <c r="E1002" t="s">
        <v>174</v>
      </c>
      <c r="F1002">
        <v>45.496473999999999</v>
      </c>
      <c r="G1002">
        <v>-122.60341099999999</v>
      </c>
      <c r="H1002">
        <v>177034</v>
      </c>
      <c r="I1002">
        <v>26.1</v>
      </c>
      <c r="J1002">
        <v>24.8</v>
      </c>
      <c r="K1002">
        <v>0.5</v>
      </c>
      <c r="L1002">
        <v>0.55220919999999996</v>
      </c>
      <c r="M1002">
        <v>2.3139677000000001</v>
      </c>
      <c r="N1002">
        <v>0.75669339999999996</v>
      </c>
      <c r="O1002">
        <v>19.067451500000001</v>
      </c>
      <c r="P1002">
        <v>1.1895772</v>
      </c>
      <c r="Q1002">
        <v>1.1910464000000001</v>
      </c>
      <c r="R1002">
        <v>0.40140940000000003</v>
      </c>
      <c r="S1002">
        <v>0.19431090000000001</v>
      </c>
      <c r="T1002">
        <v>0.5</v>
      </c>
      <c r="U1002">
        <v>0.51063060000000005</v>
      </c>
      <c r="V1002">
        <v>2.2574991999999998</v>
      </c>
      <c r="W1002">
        <v>0.59455270000000005</v>
      </c>
      <c r="X1002">
        <v>18.572542200000001</v>
      </c>
      <c r="Y1002">
        <v>0.81066760000000004</v>
      </c>
      <c r="Z1002">
        <v>1.0825113</v>
      </c>
      <c r="AA1002">
        <v>0.30248619999999998</v>
      </c>
      <c r="AB1002">
        <v>0.19431090000000001</v>
      </c>
      <c r="AC1002">
        <v>0.92469999999999997</v>
      </c>
      <c r="AD1002">
        <v>0.97560000000000002</v>
      </c>
      <c r="AE1002">
        <v>0.78569999999999995</v>
      </c>
      <c r="AF1002">
        <v>0.97399999999999998</v>
      </c>
      <c r="AG1002">
        <v>0.68149999999999999</v>
      </c>
      <c r="AH1002">
        <v>0.90890000000000004</v>
      </c>
      <c r="AI1002">
        <v>0.75360000000000005</v>
      </c>
      <c r="AJ1002">
        <v>1</v>
      </c>
      <c r="AK1002" t="str">
        <f>VLOOKUP(D1002,Ref!$C$2:$D$56,2,FALSE)&amp;"_"&amp;E1002&amp;RIGHT(B1002,4)</f>
        <v>OR_Multnomah0080</v>
      </c>
    </row>
    <row r="1003" spans="1:37" x14ac:dyDescent="0.25">
      <c r="A1003" t="s">
        <v>218</v>
      </c>
      <c r="B1003">
        <v>410510246</v>
      </c>
      <c r="C1003" t="s">
        <v>37</v>
      </c>
      <c r="D1003" t="s">
        <v>169</v>
      </c>
      <c r="E1003" t="s">
        <v>174</v>
      </c>
      <c r="F1003">
        <v>45.561301</v>
      </c>
      <c r="G1003">
        <v>-122.67878399999999</v>
      </c>
      <c r="H1003">
        <v>177034</v>
      </c>
      <c r="I1003">
        <v>20.9</v>
      </c>
      <c r="J1003">
        <v>19</v>
      </c>
      <c r="K1003">
        <v>0.5</v>
      </c>
      <c r="L1003">
        <v>0.73675469999999998</v>
      </c>
      <c r="M1003">
        <v>2.0660159999999999</v>
      </c>
      <c r="N1003">
        <v>1.3477338999999999</v>
      </c>
      <c r="O1003">
        <v>11.3791656</v>
      </c>
      <c r="P1003">
        <v>2.4378548000000002</v>
      </c>
      <c r="Q1003">
        <v>1.5238585</v>
      </c>
      <c r="R1003">
        <v>0.75348570000000004</v>
      </c>
      <c r="S1003">
        <v>0.16624159999999999</v>
      </c>
      <c r="T1003">
        <v>0.5</v>
      </c>
      <c r="U1003">
        <v>0.67998250000000005</v>
      </c>
      <c r="V1003">
        <v>2.0213234</v>
      </c>
      <c r="W1003">
        <v>1.027917</v>
      </c>
      <c r="X1003">
        <v>11.0803843</v>
      </c>
      <c r="Y1003">
        <v>1.6491562</v>
      </c>
      <c r="Z1003">
        <v>1.4277091</v>
      </c>
      <c r="AA1003">
        <v>0.51903809999999995</v>
      </c>
      <c r="AB1003">
        <v>0.1529017</v>
      </c>
      <c r="AC1003">
        <v>0.92290000000000005</v>
      </c>
      <c r="AD1003">
        <v>0.97840000000000005</v>
      </c>
      <c r="AE1003">
        <v>0.76270000000000004</v>
      </c>
      <c r="AF1003">
        <v>0.97370000000000001</v>
      </c>
      <c r="AG1003">
        <v>0.67649999999999999</v>
      </c>
      <c r="AH1003">
        <v>0.93689999999999996</v>
      </c>
      <c r="AI1003">
        <v>0.68879999999999997</v>
      </c>
      <c r="AJ1003">
        <v>0.91979999999999995</v>
      </c>
      <c r="AK1003" t="str">
        <f>VLOOKUP(D1003,Ref!$C$2:$D$56,2,FALSE)&amp;"_"&amp;E1003&amp;RIGHT(B1003,4)</f>
        <v>OR_Multnomah0246</v>
      </c>
    </row>
    <row r="1004" spans="1:37" x14ac:dyDescent="0.25">
      <c r="A1004" t="s">
        <v>218</v>
      </c>
      <c r="B1004">
        <v>410590121</v>
      </c>
      <c r="C1004" t="s">
        <v>37</v>
      </c>
      <c r="D1004" t="s">
        <v>169</v>
      </c>
      <c r="E1004" t="s">
        <v>175</v>
      </c>
      <c r="F1004">
        <v>45.651944</v>
      </c>
      <c r="G1004">
        <v>-118.818611</v>
      </c>
      <c r="H1004">
        <v>172058</v>
      </c>
      <c r="I1004">
        <v>24</v>
      </c>
      <c r="J1004">
        <v>23.2</v>
      </c>
      <c r="K1004">
        <v>0.5</v>
      </c>
      <c r="L1004">
        <v>0.46220739999999999</v>
      </c>
      <c r="M1004">
        <v>0.83529569999999997</v>
      </c>
      <c r="N1004">
        <v>0.66982989999999998</v>
      </c>
      <c r="O1004">
        <v>18.569904300000001</v>
      </c>
      <c r="P1004">
        <v>0.52402649999999995</v>
      </c>
      <c r="Q1004">
        <v>1.9488785</v>
      </c>
      <c r="R1004">
        <v>0.45388840000000003</v>
      </c>
      <c r="S1004">
        <v>3.59668E-2</v>
      </c>
      <c r="T1004">
        <v>0.5</v>
      </c>
      <c r="U1004">
        <v>0.4588795</v>
      </c>
      <c r="V1004">
        <v>0.81115570000000004</v>
      </c>
      <c r="W1004">
        <v>0.57842119999999997</v>
      </c>
      <c r="X1004">
        <v>18.319210099999999</v>
      </c>
      <c r="Y1004">
        <v>0.43478480000000003</v>
      </c>
      <c r="Z1004">
        <v>1.6951343999999999</v>
      </c>
      <c r="AA1004">
        <v>0.39087499999999997</v>
      </c>
      <c r="AB1004">
        <v>3.59668E-2</v>
      </c>
      <c r="AC1004">
        <v>0.99280000000000002</v>
      </c>
      <c r="AD1004">
        <v>0.97109999999999996</v>
      </c>
      <c r="AE1004">
        <v>0.86350000000000005</v>
      </c>
      <c r="AF1004">
        <v>0.98650000000000004</v>
      </c>
      <c r="AG1004">
        <v>0.82969999999999999</v>
      </c>
      <c r="AH1004">
        <v>0.86980000000000002</v>
      </c>
      <c r="AI1004">
        <v>0.86119999999999997</v>
      </c>
      <c r="AJ1004">
        <v>1</v>
      </c>
      <c r="AK1004" t="str">
        <f>VLOOKUP(D1004,Ref!$C$2:$D$56,2,FALSE)&amp;"_"&amp;E1004&amp;RIGHT(B1004,4)</f>
        <v>OR_Umatilla0121</v>
      </c>
    </row>
    <row r="1005" spans="1:37" x14ac:dyDescent="0.25">
      <c r="A1005" t="s">
        <v>218</v>
      </c>
      <c r="B1005">
        <v>410610119</v>
      </c>
      <c r="C1005" t="s">
        <v>37</v>
      </c>
      <c r="D1005" t="s">
        <v>169</v>
      </c>
      <c r="E1005" t="s">
        <v>176</v>
      </c>
      <c r="F1005">
        <v>45.338971999999998</v>
      </c>
      <c r="G1005">
        <v>-118.094497</v>
      </c>
      <c r="H1005">
        <v>168062</v>
      </c>
      <c r="I1005">
        <v>18.5</v>
      </c>
      <c r="J1005">
        <v>18.2</v>
      </c>
      <c r="K1005">
        <v>0.5</v>
      </c>
      <c r="L1005">
        <v>0.43737179999999998</v>
      </c>
      <c r="M1005">
        <v>0.51823620000000004</v>
      </c>
      <c r="N1005">
        <v>0.50821289999999997</v>
      </c>
      <c r="O1005">
        <v>14.462223099999999</v>
      </c>
      <c r="P1005">
        <v>0.29478860000000001</v>
      </c>
      <c r="Q1005">
        <v>1.480391</v>
      </c>
      <c r="R1005">
        <v>0.35280529999999999</v>
      </c>
      <c r="S1005">
        <v>2.37483E-2</v>
      </c>
      <c r="T1005">
        <v>0.5</v>
      </c>
      <c r="U1005">
        <v>0.4344384</v>
      </c>
      <c r="V1005">
        <v>0.51335399999999998</v>
      </c>
      <c r="W1005">
        <v>0.47027330000000001</v>
      </c>
      <c r="X1005">
        <v>14.383159600000001</v>
      </c>
      <c r="Y1005">
        <v>0.2706807</v>
      </c>
      <c r="Z1005">
        <v>1.3763194999999999</v>
      </c>
      <c r="AA1005">
        <v>0.32606829999999998</v>
      </c>
      <c r="AB1005">
        <v>2.37483E-2</v>
      </c>
      <c r="AC1005">
        <v>0.99329999999999996</v>
      </c>
      <c r="AD1005">
        <v>0.99060000000000004</v>
      </c>
      <c r="AE1005">
        <v>0.92530000000000001</v>
      </c>
      <c r="AF1005">
        <v>0.99450000000000005</v>
      </c>
      <c r="AG1005">
        <v>0.91820000000000002</v>
      </c>
      <c r="AH1005">
        <v>0.92969999999999997</v>
      </c>
      <c r="AI1005">
        <v>0.92420000000000002</v>
      </c>
      <c r="AJ1005">
        <v>1</v>
      </c>
      <c r="AK1005" t="str">
        <f>VLOOKUP(D1005,Ref!$C$2:$D$56,2,FALSE)&amp;"_"&amp;E1005&amp;RIGHT(B1005,4)</f>
        <v>OR_Union0119</v>
      </c>
    </row>
    <row r="1006" spans="1:37" x14ac:dyDescent="0.25">
      <c r="A1006" t="s">
        <v>218</v>
      </c>
      <c r="B1006">
        <v>410670004</v>
      </c>
      <c r="C1006" t="s">
        <v>37</v>
      </c>
      <c r="D1006" t="s">
        <v>169</v>
      </c>
      <c r="E1006" t="s">
        <v>49</v>
      </c>
      <c r="F1006">
        <v>45.528530000000003</v>
      </c>
      <c r="G1006">
        <v>-122.97244000000001</v>
      </c>
      <c r="H1006">
        <v>178032</v>
      </c>
      <c r="I1006">
        <v>31.6</v>
      </c>
      <c r="J1006">
        <v>29.9</v>
      </c>
      <c r="K1006">
        <v>0.5</v>
      </c>
      <c r="L1006">
        <v>0.68559809999999999</v>
      </c>
      <c r="M1006">
        <v>2.3403858999999998</v>
      </c>
      <c r="N1006">
        <v>1.2208638000000001</v>
      </c>
      <c r="O1006">
        <v>22.459806400000002</v>
      </c>
      <c r="P1006">
        <v>1.8191234999999999</v>
      </c>
      <c r="Q1006">
        <v>1.8977009</v>
      </c>
      <c r="R1006">
        <v>0.59537989999999996</v>
      </c>
      <c r="S1006">
        <v>0.14780789999999999</v>
      </c>
      <c r="T1006">
        <v>0.5</v>
      </c>
      <c r="U1006">
        <v>0.64830149999999998</v>
      </c>
      <c r="V1006">
        <v>2.2921741</v>
      </c>
      <c r="W1006">
        <v>1.0238426</v>
      </c>
      <c r="X1006">
        <v>21.723123600000001</v>
      </c>
      <c r="Y1006">
        <v>1.4076377</v>
      </c>
      <c r="Z1006">
        <v>1.7413304000000001</v>
      </c>
      <c r="AA1006">
        <v>0.48879460000000002</v>
      </c>
      <c r="AB1006">
        <v>0.14780789999999999</v>
      </c>
      <c r="AC1006">
        <v>0.9456</v>
      </c>
      <c r="AD1006">
        <v>0.97940000000000005</v>
      </c>
      <c r="AE1006">
        <v>0.83860000000000001</v>
      </c>
      <c r="AF1006">
        <v>0.96719999999999995</v>
      </c>
      <c r="AG1006">
        <v>0.77380000000000004</v>
      </c>
      <c r="AH1006">
        <v>0.91759999999999997</v>
      </c>
      <c r="AI1006">
        <v>0.82099999999999995</v>
      </c>
      <c r="AJ1006">
        <v>1</v>
      </c>
      <c r="AK1006" t="str">
        <f>VLOOKUP(D1006,Ref!$C$2:$D$56,2,FALSE)&amp;"_"&amp;E1006&amp;RIGHT(B1006,4)</f>
        <v>OR_Washington0004</v>
      </c>
    </row>
    <row r="1007" spans="1:37" x14ac:dyDescent="0.25">
      <c r="A1007" t="s">
        <v>218</v>
      </c>
      <c r="B1007">
        <v>460110002</v>
      </c>
      <c r="C1007" t="s">
        <v>37</v>
      </c>
      <c r="D1007" t="s">
        <v>177</v>
      </c>
      <c r="E1007" t="s">
        <v>178</v>
      </c>
      <c r="F1007">
        <v>44.310282999999998</v>
      </c>
      <c r="G1007">
        <v>-96.800709999999995</v>
      </c>
      <c r="H1007">
        <v>142200</v>
      </c>
      <c r="I1007">
        <v>21.9</v>
      </c>
      <c r="J1007">
        <v>14.9</v>
      </c>
      <c r="K1007">
        <v>0.5</v>
      </c>
      <c r="L1007">
        <v>0.97444960000000003</v>
      </c>
      <c r="M1007">
        <v>0.53227380000000002</v>
      </c>
      <c r="N1007">
        <v>2.8740622999999998</v>
      </c>
      <c r="O1007">
        <v>6.2904724999999999</v>
      </c>
      <c r="P1007">
        <v>3.9942175999999998</v>
      </c>
      <c r="Q1007">
        <v>4.8495106999999997</v>
      </c>
      <c r="R1007">
        <v>1.9089921000000001</v>
      </c>
      <c r="S1007">
        <v>3.1578299999999997E-2</v>
      </c>
      <c r="T1007">
        <v>0.5</v>
      </c>
      <c r="U1007">
        <v>0.92566700000000002</v>
      </c>
      <c r="V1007">
        <v>0.53271489999999999</v>
      </c>
      <c r="W1007">
        <v>1.3964802999999999</v>
      </c>
      <c r="X1007">
        <v>6.0521750000000001</v>
      </c>
      <c r="Y1007">
        <v>0.72624650000000002</v>
      </c>
      <c r="Z1007">
        <v>3.8832881000000001</v>
      </c>
      <c r="AA1007">
        <v>0.84939229999999999</v>
      </c>
      <c r="AB1007">
        <v>7.8631999999999994E-2</v>
      </c>
      <c r="AC1007">
        <v>0.94989999999999997</v>
      </c>
      <c r="AD1007">
        <v>1.0007999999999999</v>
      </c>
      <c r="AE1007">
        <v>0.4859</v>
      </c>
      <c r="AF1007">
        <v>0.96209999999999996</v>
      </c>
      <c r="AG1007">
        <v>0.18179999999999999</v>
      </c>
      <c r="AH1007">
        <v>0.80079999999999996</v>
      </c>
      <c r="AI1007">
        <v>0.44490000000000002</v>
      </c>
      <c r="AJ1007">
        <v>2.4901</v>
      </c>
      <c r="AK1007" t="str">
        <f>VLOOKUP(D1007,Ref!$C$2:$D$56,2,FALSE)&amp;"_"&amp;E1007&amp;RIGHT(B1007,4)</f>
        <v>SD_Brookings0002</v>
      </c>
    </row>
    <row r="1008" spans="1:37" x14ac:dyDescent="0.25">
      <c r="A1008" t="s">
        <v>218</v>
      </c>
      <c r="B1008">
        <v>460130003</v>
      </c>
      <c r="C1008" t="s">
        <v>37</v>
      </c>
      <c r="D1008" t="s">
        <v>177</v>
      </c>
      <c r="E1008" t="s">
        <v>179</v>
      </c>
      <c r="F1008">
        <v>45.462499999999999</v>
      </c>
      <c r="G1008">
        <v>-98.486110999999994</v>
      </c>
      <c r="H1008">
        <v>153189</v>
      </c>
      <c r="I1008">
        <v>18.7</v>
      </c>
      <c r="J1008">
        <v>13.5</v>
      </c>
      <c r="K1008">
        <v>0.5</v>
      </c>
      <c r="L1008">
        <v>0.92495839999999996</v>
      </c>
      <c r="M1008">
        <v>0.43602210000000002</v>
      </c>
      <c r="N1008">
        <v>2.2863340000000001</v>
      </c>
      <c r="O1008">
        <v>5.8643155</v>
      </c>
      <c r="P1008">
        <v>3.1074185000000001</v>
      </c>
      <c r="Q1008">
        <v>4.094017</v>
      </c>
      <c r="R1008">
        <v>1.4886112</v>
      </c>
      <c r="S1008">
        <v>3.1656400000000001E-2</v>
      </c>
      <c r="T1008">
        <v>0.5</v>
      </c>
      <c r="U1008">
        <v>0.94186190000000003</v>
      </c>
      <c r="V1008">
        <v>0.41377199999999997</v>
      </c>
      <c r="W1008">
        <v>1.6547246</v>
      </c>
      <c r="X1008">
        <v>3.5526977</v>
      </c>
      <c r="Y1008">
        <v>0.99418569999999995</v>
      </c>
      <c r="Z1008">
        <v>4.4671702</v>
      </c>
      <c r="AA1008">
        <v>0.93547590000000003</v>
      </c>
      <c r="AB1008">
        <v>5.98951E-2</v>
      </c>
      <c r="AC1008">
        <v>1.0183</v>
      </c>
      <c r="AD1008">
        <v>0.94899999999999995</v>
      </c>
      <c r="AE1008">
        <v>0.72370000000000001</v>
      </c>
      <c r="AF1008">
        <v>0.60580000000000001</v>
      </c>
      <c r="AG1008">
        <v>0.31990000000000002</v>
      </c>
      <c r="AH1008">
        <v>1.0911</v>
      </c>
      <c r="AI1008">
        <v>0.62839999999999996</v>
      </c>
      <c r="AJ1008">
        <v>1.8919999999999999</v>
      </c>
      <c r="AK1008" t="str">
        <f>VLOOKUP(D1008,Ref!$C$2:$D$56,2,FALSE)&amp;"_"&amp;E1008&amp;RIGHT(B1008,4)</f>
        <v>SD_Brown0003</v>
      </c>
    </row>
    <row r="1009" spans="1:37" x14ac:dyDescent="0.25">
      <c r="A1009" t="s">
        <v>218</v>
      </c>
      <c r="B1009">
        <v>460290002</v>
      </c>
      <c r="C1009" t="s">
        <v>37</v>
      </c>
      <c r="D1009" t="s">
        <v>177</v>
      </c>
      <c r="E1009" t="s">
        <v>180</v>
      </c>
      <c r="F1009">
        <v>44.899650000000001</v>
      </c>
      <c r="G1009">
        <v>-97.128801999999993</v>
      </c>
      <c r="H1009">
        <v>148198</v>
      </c>
      <c r="I1009">
        <v>24.5</v>
      </c>
      <c r="J1009">
        <v>16.5</v>
      </c>
      <c r="K1009">
        <v>0.5</v>
      </c>
      <c r="L1009">
        <v>0.68372849999999996</v>
      </c>
      <c r="M1009">
        <v>0.492178</v>
      </c>
      <c r="N1009">
        <v>4.1682191</v>
      </c>
      <c r="O1009">
        <v>2.9302541999999998</v>
      </c>
      <c r="P1009">
        <v>3.4520233</v>
      </c>
      <c r="Q1009">
        <v>10.0227413</v>
      </c>
      <c r="R1009">
        <v>2.2249463</v>
      </c>
      <c r="S1009">
        <v>4.8127700000000002E-2</v>
      </c>
      <c r="T1009">
        <v>0.5</v>
      </c>
      <c r="U1009">
        <v>0.72292380000000001</v>
      </c>
      <c r="V1009">
        <v>0.49465680000000001</v>
      </c>
      <c r="W1009">
        <v>2.2696272999999998</v>
      </c>
      <c r="X1009">
        <v>3.5322770999999999</v>
      </c>
      <c r="Y1009">
        <v>0.90152319999999997</v>
      </c>
      <c r="Z1009">
        <v>6.6890998000000002</v>
      </c>
      <c r="AA1009">
        <v>1.3381771</v>
      </c>
      <c r="AB1009">
        <v>6.4456600000000003E-2</v>
      </c>
      <c r="AC1009">
        <v>1.0572999999999999</v>
      </c>
      <c r="AD1009">
        <v>1.0049999999999999</v>
      </c>
      <c r="AE1009">
        <v>0.54449999999999998</v>
      </c>
      <c r="AF1009">
        <v>1.2055</v>
      </c>
      <c r="AG1009">
        <v>0.26119999999999999</v>
      </c>
      <c r="AH1009">
        <v>0.66739999999999999</v>
      </c>
      <c r="AI1009">
        <v>0.60140000000000005</v>
      </c>
      <c r="AJ1009">
        <v>1.3392999999999999</v>
      </c>
      <c r="AK1009" t="str">
        <f>VLOOKUP(D1009,Ref!$C$2:$D$56,2,FALSE)&amp;"_"&amp;E1009&amp;RIGHT(B1009,4)</f>
        <v>SD_Codington0002</v>
      </c>
    </row>
    <row r="1010" spans="1:37" x14ac:dyDescent="0.25">
      <c r="A1010" t="s">
        <v>218</v>
      </c>
      <c r="B1010">
        <v>460330132</v>
      </c>
      <c r="C1010" t="s">
        <v>37</v>
      </c>
      <c r="D1010" t="s">
        <v>177</v>
      </c>
      <c r="E1010" t="s">
        <v>181</v>
      </c>
      <c r="F1010">
        <v>43.5578</v>
      </c>
      <c r="G1010">
        <v>-103.48390000000001</v>
      </c>
      <c r="H1010">
        <v>137155</v>
      </c>
      <c r="I1010">
        <v>13.6</v>
      </c>
      <c r="J1010">
        <v>12.7</v>
      </c>
      <c r="K1010">
        <v>0.5</v>
      </c>
      <c r="L1010">
        <v>1.9286232000000001</v>
      </c>
      <c r="M1010">
        <v>0.34311779999999997</v>
      </c>
      <c r="N1010">
        <v>0.71613680000000002</v>
      </c>
      <c r="O1010">
        <v>7.4979820000000004</v>
      </c>
      <c r="P1010">
        <v>1.7828039</v>
      </c>
      <c r="Q1010">
        <v>0.1988026</v>
      </c>
      <c r="R1010">
        <v>0.63253440000000005</v>
      </c>
      <c r="S1010">
        <v>0</v>
      </c>
      <c r="T1010">
        <v>0.5</v>
      </c>
      <c r="U1010">
        <v>1.7323202</v>
      </c>
      <c r="V1010">
        <v>0.33592159999999999</v>
      </c>
      <c r="W1010">
        <v>0.50546469999999999</v>
      </c>
      <c r="X1010">
        <v>7.8202090000000002</v>
      </c>
      <c r="Y1010">
        <v>1.2539899000000001</v>
      </c>
      <c r="Z1010">
        <v>0.14733260000000001</v>
      </c>
      <c r="AA1010">
        <v>0.44401689999999999</v>
      </c>
      <c r="AB1010">
        <v>0</v>
      </c>
      <c r="AC1010">
        <v>0.8982</v>
      </c>
      <c r="AD1010">
        <v>0.97899999999999998</v>
      </c>
      <c r="AE1010">
        <v>0.70579999999999998</v>
      </c>
      <c r="AF1010">
        <v>1.0429999999999999</v>
      </c>
      <c r="AG1010">
        <v>0.70340000000000003</v>
      </c>
      <c r="AH1010">
        <v>0.74109999999999998</v>
      </c>
      <c r="AI1010">
        <v>0.70199999999999996</v>
      </c>
      <c r="AJ1010">
        <v>-9</v>
      </c>
      <c r="AK1010" t="str">
        <f>VLOOKUP(D1010,Ref!$C$2:$D$56,2,FALSE)&amp;"_"&amp;E1010&amp;RIGHT(B1010,4)</f>
        <v>SD_Custer0132</v>
      </c>
    </row>
    <row r="1011" spans="1:37" x14ac:dyDescent="0.25">
      <c r="A1011" t="s">
        <v>218</v>
      </c>
      <c r="B1011">
        <v>460710001</v>
      </c>
      <c r="C1011" t="s">
        <v>37</v>
      </c>
      <c r="D1011" t="s">
        <v>177</v>
      </c>
      <c r="E1011" t="s">
        <v>132</v>
      </c>
      <c r="F1011">
        <v>43.745609999999999</v>
      </c>
      <c r="G1011">
        <v>-101.94121800000001</v>
      </c>
      <c r="H1011">
        <v>138166</v>
      </c>
      <c r="I1011">
        <v>12.3</v>
      </c>
      <c r="J1011">
        <v>10.9</v>
      </c>
      <c r="K1011">
        <v>0.5</v>
      </c>
      <c r="L1011">
        <v>1.2499396</v>
      </c>
      <c r="M1011">
        <v>0.25206659999999997</v>
      </c>
      <c r="N1011">
        <v>0.75979450000000004</v>
      </c>
      <c r="O1011">
        <v>6.7862505999999998</v>
      </c>
      <c r="P1011">
        <v>1.9010214000000001</v>
      </c>
      <c r="Q1011">
        <v>0.2271502</v>
      </c>
      <c r="R1011">
        <v>0.66822190000000004</v>
      </c>
      <c r="S1011">
        <v>0</v>
      </c>
      <c r="T1011">
        <v>0.5</v>
      </c>
      <c r="U1011">
        <v>1.4286296000000001</v>
      </c>
      <c r="V1011">
        <v>0.25782189999999999</v>
      </c>
      <c r="W1011">
        <v>0.35438029999999998</v>
      </c>
      <c r="X1011">
        <v>6.7511295999999996</v>
      </c>
      <c r="Y1011">
        <v>0.82713800000000004</v>
      </c>
      <c r="Z1011">
        <v>0.1761074</v>
      </c>
      <c r="AA1011">
        <v>0.28058860000000002</v>
      </c>
      <c r="AB1011">
        <v>0.33580359999999998</v>
      </c>
      <c r="AC1011">
        <v>1.143</v>
      </c>
      <c r="AD1011">
        <v>1.0227999999999999</v>
      </c>
      <c r="AE1011">
        <v>0.46639999999999998</v>
      </c>
      <c r="AF1011">
        <v>0.99480000000000002</v>
      </c>
      <c r="AG1011">
        <v>0.43509999999999999</v>
      </c>
      <c r="AH1011">
        <v>0.77529999999999999</v>
      </c>
      <c r="AI1011">
        <v>0.4199</v>
      </c>
      <c r="AJ1011">
        <v>-9</v>
      </c>
      <c r="AK1011" t="str">
        <f>VLOOKUP(D1011,Ref!$C$2:$D$56,2,FALSE)&amp;"_"&amp;E1011&amp;RIGHT(B1011,4)</f>
        <v>SD_Jackson0001</v>
      </c>
    </row>
    <row r="1012" spans="1:37" x14ac:dyDescent="0.25">
      <c r="A1012" t="s">
        <v>218</v>
      </c>
      <c r="B1012">
        <v>460990006</v>
      </c>
      <c r="C1012" t="s">
        <v>37</v>
      </c>
      <c r="D1012" t="s">
        <v>177</v>
      </c>
      <c r="E1012" t="s">
        <v>182</v>
      </c>
      <c r="F1012">
        <v>43.544288999999999</v>
      </c>
      <c r="G1012">
        <v>-96.726434999999995</v>
      </c>
      <c r="H1012">
        <v>135200</v>
      </c>
      <c r="I1012">
        <v>25.4</v>
      </c>
      <c r="J1012">
        <v>16.7</v>
      </c>
      <c r="K1012">
        <v>0.5</v>
      </c>
      <c r="L1012">
        <v>0.56266380000000005</v>
      </c>
      <c r="M1012">
        <v>0.61888509999999997</v>
      </c>
      <c r="N1012">
        <v>4.5204825</v>
      </c>
      <c r="O1012">
        <v>2.0374444</v>
      </c>
      <c r="P1012">
        <v>3.2373514000000001</v>
      </c>
      <c r="Q1012">
        <v>11.508448599999999</v>
      </c>
      <c r="R1012">
        <v>2.3820182999999999</v>
      </c>
      <c r="S1012">
        <v>8.8261599999999996E-2</v>
      </c>
      <c r="T1012">
        <v>0.5</v>
      </c>
      <c r="U1012">
        <v>0.54739170000000004</v>
      </c>
      <c r="V1012">
        <v>0.59256229999999999</v>
      </c>
      <c r="W1012">
        <v>2.6107488000000001</v>
      </c>
      <c r="X1012">
        <v>1.9951897999999999</v>
      </c>
      <c r="Y1012">
        <v>0.59517900000000001</v>
      </c>
      <c r="Z1012">
        <v>8.2507915000000001</v>
      </c>
      <c r="AA1012">
        <v>1.5788796</v>
      </c>
      <c r="AB1012">
        <v>8.8261599999999996E-2</v>
      </c>
      <c r="AC1012">
        <v>0.97289999999999999</v>
      </c>
      <c r="AD1012">
        <v>0.95750000000000002</v>
      </c>
      <c r="AE1012">
        <v>0.57750000000000001</v>
      </c>
      <c r="AF1012">
        <v>0.97929999999999995</v>
      </c>
      <c r="AG1012">
        <v>0.18379999999999999</v>
      </c>
      <c r="AH1012">
        <v>0.71689999999999998</v>
      </c>
      <c r="AI1012">
        <v>0.66279999999999994</v>
      </c>
      <c r="AJ1012">
        <v>1</v>
      </c>
      <c r="AK1012" t="str">
        <f>VLOOKUP(D1012,Ref!$C$2:$D$56,2,FALSE)&amp;"_"&amp;E1012&amp;RIGHT(B1012,4)</f>
        <v>SD_Minnehaha0006</v>
      </c>
    </row>
    <row r="1013" spans="1:37" x14ac:dyDescent="0.25">
      <c r="A1013" t="s">
        <v>218</v>
      </c>
      <c r="B1013">
        <v>460990008</v>
      </c>
      <c r="C1013" t="s">
        <v>37</v>
      </c>
      <c r="D1013" t="s">
        <v>177</v>
      </c>
      <c r="E1013" t="s">
        <v>182</v>
      </c>
      <c r="F1013">
        <v>43.547919999999998</v>
      </c>
      <c r="G1013">
        <v>-96.700768999999994</v>
      </c>
      <c r="H1013">
        <v>135201</v>
      </c>
      <c r="I1013">
        <v>23.7</v>
      </c>
      <c r="J1013">
        <v>16.5</v>
      </c>
      <c r="K1013">
        <v>0.5</v>
      </c>
      <c r="L1013">
        <v>0.69203389999999998</v>
      </c>
      <c r="M1013">
        <v>0.50832500000000003</v>
      </c>
      <c r="N1013">
        <v>3.7854774</v>
      </c>
      <c r="O1013">
        <v>3.7408030000000001</v>
      </c>
      <c r="P1013">
        <v>3.8991672999999998</v>
      </c>
      <c r="Q1013">
        <v>8.1612711000000004</v>
      </c>
      <c r="R1013">
        <v>2.3801093</v>
      </c>
      <c r="S1013">
        <v>3.2811199999999999E-2</v>
      </c>
      <c r="T1013">
        <v>0.5</v>
      </c>
      <c r="U1013">
        <v>0.77857889999999996</v>
      </c>
      <c r="V1013">
        <v>0.46461380000000002</v>
      </c>
      <c r="W1013">
        <v>1.7053204</v>
      </c>
      <c r="X1013">
        <v>6.2958641000000002</v>
      </c>
      <c r="Y1013">
        <v>0.6224442</v>
      </c>
      <c r="Z1013">
        <v>5.0791221000000002</v>
      </c>
      <c r="AA1013">
        <v>1.0416597999999999</v>
      </c>
      <c r="AB1013">
        <v>3.6265199999999997E-2</v>
      </c>
      <c r="AC1013">
        <v>1.1251</v>
      </c>
      <c r="AD1013">
        <v>0.91400000000000003</v>
      </c>
      <c r="AE1013">
        <v>0.45050000000000001</v>
      </c>
      <c r="AF1013">
        <v>1.6830000000000001</v>
      </c>
      <c r="AG1013">
        <v>0.15959999999999999</v>
      </c>
      <c r="AH1013">
        <v>0.62229999999999996</v>
      </c>
      <c r="AI1013">
        <v>0.43769999999999998</v>
      </c>
      <c r="AJ1013">
        <v>1.1052999999999999</v>
      </c>
      <c r="AK1013" t="str">
        <f>VLOOKUP(D1013,Ref!$C$2:$D$56,2,FALSE)&amp;"_"&amp;E1013&amp;RIGHT(B1013,4)</f>
        <v>SD_Minnehaha0008</v>
      </c>
    </row>
    <row r="1014" spans="1:37" x14ac:dyDescent="0.25">
      <c r="A1014" t="s">
        <v>218</v>
      </c>
      <c r="B1014">
        <v>461030020</v>
      </c>
      <c r="C1014" t="s">
        <v>37</v>
      </c>
      <c r="D1014" t="s">
        <v>177</v>
      </c>
      <c r="E1014" t="s">
        <v>183</v>
      </c>
      <c r="F1014">
        <v>44.087397000000003</v>
      </c>
      <c r="G1014">
        <v>-103.273777</v>
      </c>
      <c r="H1014">
        <v>142157</v>
      </c>
      <c r="I1014">
        <v>16.8</v>
      </c>
      <c r="J1014">
        <v>15.7</v>
      </c>
      <c r="K1014">
        <v>0.5</v>
      </c>
      <c r="L1014">
        <v>1.6721638000000001</v>
      </c>
      <c r="M1014">
        <v>0.41349059999999999</v>
      </c>
      <c r="N1014">
        <v>0.56229220000000002</v>
      </c>
      <c r="O1014">
        <v>11.573490100000001</v>
      </c>
      <c r="P1014">
        <v>1.4838476</v>
      </c>
      <c r="Q1014">
        <v>5.8935500000000002E-2</v>
      </c>
      <c r="R1014">
        <v>0.53138660000000004</v>
      </c>
      <c r="S1014">
        <v>7.1061299999999994E-2</v>
      </c>
      <c r="T1014">
        <v>0.5</v>
      </c>
      <c r="U1014">
        <v>1.6171755999999999</v>
      </c>
      <c r="V1014">
        <v>0.40453650000000002</v>
      </c>
      <c r="W1014">
        <v>0.4176028</v>
      </c>
      <c r="X1014">
        <v>11.1802425</v>
      </c>
      <c r="Y1014">
        <v>1.0821201</v>
      </c>
      <c r="Z1014">
        <v>6.6640699999999997E-2</v>
      </c>
      <c r="AA1014">
        <v>0.3840595</v>
      </c>
      <c r="AB1014">
        <v>0.1041275</v>
      </c>
      <c r="AC1014">
        <v>0.96709999999999996</v>
      </c>
      <c r="AD1014">
        <v>0.97829999999999995</v>
      </c>
      <c r="AE1014">
        <v>0.74270000000000003</v>
      </c>
      <c r="AF1014">
        <v>0.96599999999999997</v>
      </c>
      <c r="AG1014">
        <v>0.72929999999999995</v>
      </c>
      <c r="AH1014">
        <v>1.1307</v>
      </c>
      <c r="AI1014">
        <v>0.72270000000000001</v>
      </c>
      <c r="AJ1014">
        <v>1.4653</v>
      </c>
      <c r="AK1014" t="str">
        <f>VLOOKUP(D1014,Ref!$C$2:$D$56,2,FALSE)&amp;"_"&amp;E1014&amp;RIGHT(B1014,4)</f>
        <v>SD_Pennington0020</v>
      </c>
    </row>
    <row r="1015" spans="1:37" x14ac:dyDescent="0.25">
      <c r="A1015" t="s">
        <v>218</v>
      </c>
      <c r="B1015">
        <v>461031001</v>
      </c>
      <c r="C1015" t="s">
        <v>37</v>
      </c>
      <c r="D1015" t="s">
        <v>177</v>
      </c>
      <c r="E1015" t="s">
        <v>183</v>
      </c>
      <c r="F1015">
        <v>44.080295</v>
      </c>
      <c r="G1015">
        <v>-103.228545</v>
      </c>
      <c r="H1015">
        <v>142157</v>
      </c>
      <c r="I1015">
        <v>15.7</v>
      </c>
      <c r="J1015">
        <v>14.7</v>
      </c>
      <c r="K1015">
        <v>0.5</v>
      </c>
      <c r="L1015">
        <v>1.5866742</v>
      </c>
      <c r="M1015">
        <v>0.40399960000000001</v>
      </c>
      <c r="N1015">
        <v>0.66075609999999996</v>
      </c>
      <c r="O1015">
        <v>10.102990200000001</v>
      </c>
      <c r="P1015">
        <v>1.5785433</v>
      </c>
      <c r="Q1015">
        <v>0.27971689999999999</v>
      </c>
      <c r="R1015">
        <v>0.54935369999999994</v>
      </c>
      <c r="S1015">
        <v>0.1157437</v>
      </c>
      <c r="T1015">
        <v>0.5</v>
      </c>
      <c r="U1015">
        <v>1.0049435</v>
      </c>
      <c r="V1015">
        <v>0.43804539999999997</v>
      </c>
      <c r="W1015">
        <v>0.38664710000000002</v>
      </c>
      <c r="X1015">
        <v>10.7670212</v>
      </c>
      <c r="Y1015">
        <v>0.84043469999999998</v>
      </c>
      <c r="Z1015">
        <v>0.27922459999999999</v>
      </c>
      <c r="AA1015">
        <v>0.28158480000000002</v>
      </c>
      <c r="AB1015">
        <v>0.2250422</v>
      </c>
      <c r="AC1015">
        <v>0.63339999999999996</v>
      </c>
      <c r="AD1015">
        <v>1.0843</v>
      </c>
      <c r="AE1015">
        <v>0.58520000000000005</v>
      </c>
      <c r="AF1015">
        <v>1.0657000000000001</v>
      </c>
      <c r="AG1015">
        <v>0.53239999999999998</v>
      </c>
      <c r="AH1015">
        <v>0.99819999999999998</v>
      </c>
      <c r="AI1015">
        <v>0.51259999999999994</v>
      </c>
      <c r="AJ1015">
        <v>1.9442999999999999</v>
      </c>
      <c r="AK1015" t="str">
        <f>VLOOKUP(D1015,Ref!$C$2:$D$56,2,FALSE)&amp;"_"&amp;E1015&amp;RIGHT(B1015,4)</f>
        <v>SD_Pennington1001</v>
      </c>
    </row>
    <row r="1016" spans="1:37" x14ac:dyDescent="0.25">
      <c r="A1016" t="s">
        <v>218</v>
      </c>
      <c r="B1016">
        <v>480290032</v>
      </c>
      <c r="C1016" t="s">
        <v>37</v>
      </c>
      <c r="D1016" t="s">
        <v>184</v>
      </c>
      <c r="E1016" t="s">
        <v>185</v>
      </c>
      <c r="F1016">
        <v>29.515049999999999</v>
      </c>
      <c r="G1016">
        <v>-98.620191000000005</v>
      </c>
      <c r="H1016">
        <v>6185</v>
      </c>
      <c r="I1016">
        <v>20.3</v>
      </c>
      <c r="J1016">
        <v>16.100000000000001</v>
      </c>
      <c r="K1016">
        <v>0.5</v>
      </c>
      <c r="L1016">
        <v>4.3396977999999997</v>
      </c>
      <c r="M1016">
        <v>0.7801749</v>
      </c>
      <c r="N1016">
        <v>1.6100627999999999</v>
      </c>
      <c r="O1016">
        <v>6.2054252999999999</v>
      </c>
      <c r="P1016">
        <v>4.8586043999999999</v>
      </c>
      <c r="Q1016">
        <v>2.1304699999999999E-2</v>
      </c>
      <c r="R1016">
        <v>1.6505113</v>
      </c>
      <c r="S1016">
        <v>0.33421869999999998</v>
      </c>
      <c r="T1016">
        <v>0.5</v>
      </c>
      <c r="U1016">
        <v>3.6551621000000001</v>
      </c>
      <c r="V1016">
        <v>0.55651569999999995</v>
      </c>
      <c r="W1016">
        <v>1.188869</v>
      </c>
      <c r="X1016">
        <v>4.9294266999999996</v>
      </c>
      <c r="Y1016">
        <v>3.4485595</v>
      </c>
      <c r="Z1016">
        <v>0.1765003</v>
      </c>
      <c r="AA1016">
        <v>1.1766912</v>
      </c>
      <c r="AB1016">
        <v>0.56451430000000002</v>
      </c>
      <c r="AC1016">
        <v>0.84230000000000005</v>
      </c>
      <c r="AD1016">
        <v>0.71330000000000005</v>
      </c>
      <c r="AE1016">
        <v>0.73839999999999995</v>
      </c>
      <c r="AF1016">
        <v>0.7944</v>
      </c>
      <c r="AG1016">
        <v>0.70979999999999999</v>
      </c>
      <c r="AH1016">
        <v>8.2845999999999993</v>
      </c>
      <c r="AI1016">
        <v>0.71289999999999998</v>
      </c>
      <c r="AJ1016">
        <v>1.6891</v>
      </c>
      <c r="AK1016" t="str">
        <f>VLOOKUP(D1016,Ref!$C$2:$D$56,2,FALSE)&amp;"_"&amp;E1016&amp;RIGHT(B1016,4)</f>
        <v>TX_Bexar0032</v>
      </c>
    </row>
    <row r="1017" spans="1:37" x14ac:dyDescent="0.25">
      <c r="A1017" t="s">
        <v>218</v>
      </c>
      <c r="B1017">
        <v>480290059</v>
      </c>
      <c r="C1017" t="s">
        <v>37</v>
      </c>
      <c r="D1017" t="s">
        <v>184</v>
      </c>
      <c r="E1017" t="s">
        <v>185</v>
      </c>
      <c r="F1017">
        <v>29.275386999999998</v>
      </c>
      <c r="G1017">
        <v>-98.311666000000002</v>
      </c>
      <c r="H1017">
        <v>3188</v>
      </c>
      <c r="I1017">
        <v>19.7</v>
      </c>
      <c r="J1017">
        <v>16.100000000000001</v>
      </c>
      <c r="K1017">
        <v>0.5</v>
      </c>
      <c r="L1017">
        <v>3.9235899000000001</v>
      </c>
      <c r="M1017">
        <v>0.65943640000000003</v>
      </c>
      <c r="N1017">
        <v>1.7322108000000001</v>
      </c>
      <c r="O1017">
        <v>5.502955</v>
      </c>
      <c r="P1017">
        <v>5.0431733000000003</v>
      </c>
      <c r="Q1017">
        <v>0.23332710000000001</v>
      </c>
      <c r="R1017">
        <v>1.6980708</v>
      </c>
      <c r="S1017">
        <v>0.40723740000000003</v>
      </c>
      <c r="T1017">
        <v>0.5</v>
      </c>
      <c r="U1017">
        <v>3.7909131</v>
      </c>
      <c r="V1017">
        <v>0.37902950000000002</v>
      </c>
      <c r="W1017">
        <v>1.2051532</v>
      </c>
      <c r="X1017">
        <v>4.4290905</v>
      </c>
      <c r="Y1017">
        <v>3.8148757999999998</v>
      </c>
      <c r="Z1017">
        <v>0</v>
      </c>
      <c r="AA1017">
        <v>1.2875992000000001</v>
      </c>
      <c r="AB1017">
        <v>0.73278580000000004</v>
      </c>
      <c r="AC1017">
        <v>0.96619999999999995</v>
      </c>
      <c r="AD1017">
        <v>0.57479999999999998</v>
      </c>
      <c r="AE1017">
        <v>0.69569999999999999</v>
      </c>
      <c r="AF1017">
        <v>0.80489999999999995</v>
      </c>
      <c r="AG1017">
        <v>0.75639999999999996</v>
      </c>
      <c r="AH1017">
        <v>0</v>
      </c>
      <c r="AI1017">
        <v>0.75829999999999997</v>
      </c>
      <c r="AJ1017">
        <v>1.7994000000000001</v>
      </c>
      <c r="AK1017" t="str">
        <f>VLOOKUP(D1017,Ref!$C$2:$D$56,2,FALSE)&amp;"_"&amp;E1017&amp;RIGHT(B1017,4)</f>
        <v>TX_Bexar0059</v>
      </c>
    </row>
    <row r="1018" spans="1:37" x14ac:dyDescent="0.25">
      <c r="A1018" t="s">
        <v>218</v>
      </c>
      <c r="B1018">
        <v>480370004</v>
      </c>
      <c r="C1018" t="s">
        <v>37</v>
      </c>
      <c r="D1018" t="s">
        <v>184</v>
      </c>
      <c r="E1018" t="s">
        <v>186</v>
      </c>
      <c r="F1018">
        <v>33.425756999999997</v>
      </c>
      <c r="G1018">
        <v>-94.070807000000002</v>
      </c>
      <c r="H1018">
        <v>42221</v>
      </c>
      <c r="I1018">
        <v>24.6</v>
      </c>
      <c r="J1018">
        <v>16.899999999999999</v>
      </c>
      <c r="K1018">
        <v>0.5</v>
      </c>
      <c r="L1018">
        <v>1.5060245999999999</v>
      </c>
      <c r="M1018">
        <v>0.66306240000000005</v>
      </c>
      <c r="N1018">
        <v>1.7184695000000001</v>
      </c>
      <c r="O1018">
        <v>12.0932703</v>
      </c>
      <c r="P1018">
        <v>6.7210245000000004</v>
      </c>
      <c r="Q1018">
        <v>0</v>
      </c>
      <c r="R1018">
        <v>1.3799124</v>
      </c>
      <c r="S1018">
        <v>1.82364E-2</v>
      </c>
      <c r="T1018">
        <v>0.5</v>
      </c>
      <c r="U1018">
        <v>1.6467935</v>
      </c>
      <c r="V1018">
        <v>0.52269980000000005</v>
      </c>
      <c r="W1018">
        <v>0.26025130000000002</v>
      </c>
      <c r="X1018">
        <v>12.854558900000001</v>
      </c>
      <c r="Y1018">
        <v>0.92966059999999995</v>
      </c>
      <c r="Z1018">
        <v>1.7425099999999999E-2</v>
      </c>
      <c r="AA1018">
        <v>0.21813920000000001</v>
      </c>
      <c r="AB1018">
        <v>1.6913600000000001E-2</v>
      </c>
      <c r="AC1018">
        <v>1.0934999999999999</v>
      </c>
      <c r="AD1018">
        <v>0.7883</v>
      </c>
      <c r="AE1018">
        <v>0.15140000000000001</v>
      </c>
      <c r="AF1018">
        <v>1.0629999999999999</v>
      </c>
      <c r="AG1018">
        <v>0.13830000000000001</v>
      </c>
      <c r="AH1018">
        <v>-9</v>
      </c>
      <c r="AI1018">
        <v>0.15809999999999999</v>
      </c>
      <c r="AJ1018">
        <v>0.92749999999999999</v>
      </c>
      <c r="AK1018" t="str">
        <f>VLOOKUP(D1018,Ref!$C$2:$D$56,2,FALSE)&amp;"_"&amp;E1018&amp;RIGHT(B1018,4)</f>
        <v>TX_Bowie0004</v>
      </c>
    </row>
    <row r="1019" spans="1:37" x14ac:dyDescent="0.25">
      <c r="A1019" t="s">
        <v>218</v>
      </c>
      <c r="B1019">
        <v>481130069</v>
      </c>
      <c r="C1019" t="s">
        <v>37</v>
      </c>
      <c r="D1019" t="s">
        <v>184</v>
      </c>
      <c r="E1019" t="s">
        <v>187</v>
      </c>
      <c r="F1019">
        <v>32.819952000000001</v>
      </c>
      <c r="G1019">
        <v>-96.860082000000006</v>
      </c>
      <c r="H1019">
        <v>36200</v>
      </c>
      <c r="I1019">
        <v>22.3</v>
      </c>
      <c r="J1019">
        <v>14.5</v>
      </c>
      <c r="K1019">
        <v>0.5</v>
      </c>
      <c r="L1019">
        <v>1.2460150000000001</v>
      </c>
      <c r="M1019">
        <v>1.0506203999999999</v>
      </c>
      <c r="N1019">
        <v>2.2722479999999998</v>
      </c>
      <c r="O1019">
        <v>8.5110340000000004</v>
      </c>
      <c r="P1019">
        <v>6.0255460999999997</v>
      </c>
      <c r="Q1019">
        <v>0.53233030000000003</v>
      </c>
      <c r="R1019">
        <v>2.1102175999999999</v>
      </c>
      <c r="S1019">
        <v>6.3100400000000001E-2</v>
      </c>
      <c r="T1019">
        <v>0.5</v>
      </c>
      <c r="U1019">
        <v>1.3330436999999999</v>
      </c>
      <c r="V1019">
        <v>0.68425000000000002</v>
      </c>
      <c r="W1019">
        <v>0.82169000000000003</v>
      </c>
      <c r="X1019">
        <v>7.7325244</v>
      </c>
      <c r="Y1019">
        <v>2.3589970999999998</v>
      </c>
      <c r="Z1019">
        <v>0.1211931</v>
      </c>
      <c r="AA1019">
        <v>0.8479449</v>
      </c>
      <c r="AB1019">
        <v>0.1092957</v>
      </c>
      <c r="AC1019">
        <v>1.0698000000000001</v>
      </c>
      <c r="AD1019">
        <v>0.65129999999999999</v>
      </c>
      <c r="AE1019">
        <v>0.36159999999999998</v>
      </c>
      <c r="AF1019">
        <v>0.90849999999999997</v>
      </c>
      <c r="AG1019">
        <v>0.39150000000000001</v>
      </c>
      <c r="AH1019">
        <v>0.22770000000000001</v>
      </c>
      <c r="AI1019">
        <v>0.40179999999999999</v>
      </c>
      <c r="AJ1019">
        <v>1.7321</v>
      </c>
      <c r="AK1019" t="str">
        <f>VLOOKUP(D1019,Ref!$C$2:$D$56,2,FALSE)&amp;"_"&amp;E1019&amp;RIGHT(B1019,4)</f>
        <v>TX_Dallas0069</v>
      </c>
    </row>
    <row r="1020" spans="1:37" x14ac:dyDescent="0.25">
      <c r="A1020" t="s">
        <v>218</v>
      </c>
      <c r="B1020">
        <v>481130087</v>
      </c>
      <c r="C1020" t="s">
        <v>37</v>
      </c>
      <c r="D1020" t="s">
        <v>184</v>
      </c>
      <c r="E1020" t="s">
        <v>187</v>
      </c>
      <c r="F1020">
        <v>32.676600000000001</v>
      </c>
      <c r="G1020">
        <v>-96.871600000000001</v>
      </c>
      <c r="H1020">
        <v>35200</v>
      </c>
      <c r="I1020">
        <v>24.9</v>
      </c>
      <c r="J1020">
        <v>15.6</v>
      </c>
      <c r="K1020">
        <v>0.5</v>
      </c>
      <c r="L1020">
        <v>1.7578053</v>
      </c>
      <c r="M1020">
        <v>0.72475769999999995</v>
      </c>
      <c r="N1020">
        <v>2.2255403999999999</v>
      </c>
      <c r="O1020">
        <v>10.4976749</v>
      </c>
      <c r="P1020">
        <v>6.7565255000000004</v>
      </c>
      <c r="Q1020">
        <v>0</v>
      </c>
      <c r="R1020">
        <v>2.4158971</v>
      </c>
      <c r="S1020">
        <v>8.8465299999999997E-2</v>
      </c>
      <c r="T1020">
        <v>0.5</v>
      </c>
      <c r="U1020">
        <v>0.86289020000000005</v>
      </c>
      <c r="V1020">
        <v>0.53273459999999995</v>
      </c>
      <c r="W1020">
        <v>0.79605380000000003</v>
      </c>
      <c r="X1020">
        <v>9.6170988000000008</v>
      </c>
      <c r="Y1020">
        <v>2.4005413</v>
      </c>
      <c r="Z1020">
        <v>0</v>
      </c>
      <c r="AA1020">
        <v>0.86464059999999998</v>
      </c>
      <c r="AB1020">
        <v>0.1086512</v>
      </c>
      <c r="AC1020">
        <v>0.4909</v>
      </c>
      <c r="AD1020">
        <v>0.73509999999999998</v>
      </c>
      <c r="AE1020">
        <v>0.35770000000000002</v>
      </c>
      <c r="AF1020">
        <v>0.91610000000000003</v>
      </c>
      <c r="AG1020">
        <v>0.3553</v>
      </c>
      <c r="AH1020">
        <v>-9</v>
      </c>
      <c r="AI1020">
        <v>0.3579</v>
      </c>
      <c r="AJ1020">
        <v>1.2282</v>
      </c>
      <c r="AK1020" t="str">
        <f>VLOOKUP(D1020,Ref!$C$2:$D$56,2,FALSE)&amp;"_"&amp;E1020&amp;RIGHT(B1020,4)</f>
        <v>TX_Dallas0087</v>
      </c>
    </row>
    <row r="1021" spans="1:37" x14ac:dyDescent="0.25">
      <c r="A1021" t="s">
        <v>218</v>
      </c>
      <c r="B1021">
        <v>481350003</v>
      </c>
      <c r="C1021" t="s">
        <v>37</v>
      </c>
      <c r="D1021" t="s">
        <v>184</v>
      </c>
      <c r="E1021" t="s">
        <v>188</v>
      </c>
      <c r="F1021">
        <v>31.836579</v>
      </c>
      <c r="G1021">
        <v>-102.341978</v>
      </c>
      <c r="H1021">
        <v>28156</v>
      </c>
      <c r="I1021">
        <v>17.3</v>
      </c>
      <c r="J1021">
        <v>15.5</v>
      </c>
      <c r="K1021">
        <v>0.5</v>
      </c>
      <c r="L1021">
        <v>2.3361434999999999</v>
      </c>
      <c r="M1021">
        <v>0.35670190000000002</v>
      </c>
      <c r="N1021">
        <v>1.3434858000000001</v>
      </c>
      <c r="O1021">
        <v>7.4287824999999996</v>
      </c>
      <c r="P1021">
        <v>3.8402468999999999</v>
      </c>
      <c r="Q1021">
        <v>0.16272020000000001</v>
      </c>
      <c r="R1021">
        <v>1.3503080999999999</v>
      </c>
      <c r="S1021">
        <v>1.49455E-2</v>
      </c>
      <c r="T1021">
        <v>0.5</v>
      </c>
      <c r="U1021">
        <v>3.5037004999999999</v>
      </c>
      <c r="V1021">
        <v>0.2058671</v>
      </c>
      <c r="W1021">
        <v>0.80585960000000001</v>
      </c>
      <c r="X1021">
        <v>7.2043920000000004</v>
      </c>
      <c r="Y1021">
        <v>2.4439115999999999</v>
      </c>
      <c r="Z1021">
        <v>0</v>
      </c>
      <c r="AA1021">
        <v>0.87500610000000001</v>
      </c>
      <c r="AB1021">
        <v>5.2629599999999999E-2</v>
      </c>
      <c r="AC1021">
        <v>1.4998</v>
      </c>
      <c r="AD1021">
        <v>0.57709999999999995</v>
      </c>
      <c r="AE1021">
        <v>0.5998</v>
      </c>
      <c r="AF1021">
        <v>0.9698</v>
      </c>
      <c r="AG1021">
        <v>0.63639999999999997</v>
      </c>
      <c r="AH1021">
        <v>0</v>
      </c>
      <c r="AI1021">
        <v>0.64800000000000002</v>
      </c>
      <c r="AJ1021">
        <v>3.5213999999999999</v>
      </c>
      <c r="AK1021" t="str">
        <f>VLOOKUP(D1021,Ref!$C$2:$D$56,2,FALSE)&amp;"_"&amp;E1021&amp;RIGHT(B1021,4)</f>
        <v>TX_Ector0003</v>
      </c>
    </row>
    <row r="1022" spans="1:37" x14ac:dyDescent="0.25">
      <c r="A1022" t="s">
        <v>218</v>
      </c>
      <c r="B1022">
        <v>481410037</v>
      </c>
      <c r="C1022" t="s">
        <v>37</v>
      </c>
      <c r="D1022" t="s">
        <v>184</v>
      </c>
      <c r="E1022" t="s">
        <v>95</v>
      </c>
      <c r="F1022">
        <v>31.768281000000002</v>
      </c>
      <c r="G1022">
        <v>-106.50125300000001</v>
      </c>
      <c r="H1022">
        <v>30124</v>
      </c>
      <c r="I1022">
        <v>19.899999999999999</v>
      </c>
      <c r="J1022">
        <v>19.5</v>
      </c>
      <c r="K1022">
        <v>0.5</v>
      </c>
      <c r="L1022">
        <v>7.1096348999999996</v>
      </c>
      <c r="M1022">
        <v>1.4426190999999999</v>
      </c>
      <c r="N1022">
        <v>0.52972039999999998</v>
      </c>
      <c r="O1022">
        <v>8.0409793999999994</v>
      </c>
      <c r="P1022">
        <v>1.3891032999999999</v>
      </c>
      <c r="Q1022">
        <v>0.18049119999999999</v>
      </c>
      <c r="R1022">
        <v>0.48324339999999999</v>
      </c>
      <c r="S1022">
        <v>0.2464316</v>
      </c>
      <c r="T1022">
        <v>0.5</v>
      </c>
      <c r="U1022">
        <v>7.0613608000000001</v>
      </c>
      <c r="V1022">
        <v>1.3883445999999999</v>
      </c>
      <c r="W1022">
        <v>0.48571160000000002</v>
      </c>
      <c r="X1022">
        <v>7.9371219000000002</v>
      </c>
      <c r="Y1022">
        <v>1.2784594</v>
      </c>
      <c r="Z1022">
        <v>0.1626456</v>
      </c>
      <c r="AA1022">
        <v>0.44539869999999998</v>
      </c>
      <c r="AB1022">
        <v>0.2464316</v>
      </c>
      <c r="AC1022">
        <v>0.99319999999999997</v>
      </c>
      <c r="AD1022">
        <v>0.96240000000000003</v>
      </c>
      <c r="AE1022">
        <v>0.91690000000000005</v>
      </c>
      <c r="AF1022">
        <v>0.98709999999999998</v>
      </c>
      <c r="AG1022">
        <v>0.92030000000000001</v>
      </c>
      <c r="AH1022">
        <v>0.90110000000000001</v>
      </c>
      <c r="AI1022">
        <v>0.92169999999999996</v>
      </c>
      <c r="AJ1022">
        <v>1</v>
      </c>
      <c r="AK1022" t="str">
        <f>VLOOKUP(D1022,Ref!$C$2:$D$56,2,FALSE)&amp;"_"&amp;E1022&amp;RIGHT(B1022,4)</f>
        <v>TX_El Paso0037</v>
      </c>
    </row>
    <row r="1023" spans="1:37" x14ac:dyDescent="0.25">
      <c r="A1023" t="s">
        <v>218</v>
      </c>
      <c r="B1023">
        <v>481410044</v>
      </c>
      <c r="C1023" t="s">
        <v>37</v>
      </c>
      <c r="D1023" t="s">
        <v>184</v>
      </c>
      <c r="E1023" t="s">
        <v>95</v>
      </c>
      <c r="F1023">
        <v>31.765674000000001</v>
      </c>
      <c r="G1023">
        <v>-106.455225</v>
      </c>
      <c r="H1023">
        <v>30124</v>
      </c>
      <c r="I1023">
        <v>26.2</v>
      </c>
      <c r="J1023">
        <v>24.8</v>
      </c>
      <c r="K1023">
        <v>0.5</v>
      </c>
      <c r="L1023">
        <v>6.1211433</v>
      </c>
      <c r="M1023">
        <v>1.6523968</v>
      </c>
      <c r="N1023">
        <v>0.7370276</v>
      </c>
      <c r="O1023">
        <v>14.0704031</v>
      </c>
      <c r="P1023">
        <v>2.0637800999999998</v>
      </c>
      <c r="Q1023">
        <v>0.1879189</v>
      </c>
      <c r="R1023">
        <v>0.7256551</v>
      </c>
      <c r="S1023">
        <v>0.15278630000000001</v>
      </c>
      <c r="T1023">
        <v>0.5</v>
      </c>
      <c r="U1023">
        <v>6.0651174000000001</v>
      </c>
      <c r="V1023">
        <v>1.5915984000000001</v>
      </c>
      <c r="W1023">
        <v>0.53332279999999999</v>
      </c>
      <c r="X1023">
        <v>13.8921709</v>
      </c>
      <c r="Y1023">
        <v>1.4608171000000001</v>
      </c>
      <c r="Z1023">
        <v>0.1704049</v>
      </c>
      <c r="AA1023">
        <v>0.51250110000000004</v>
      </c>
      <c r="AB1023">
        <v>0.15278630000000001</v>
      </c>
      <c r="AC1023">
        <v>0.99080000000000001</v>
      </c>
      <c r="AD1023">
        <v>0.96319999999999995</v>
      </c>
      <c r="AE1023">
        <v>0.72360000000000002</v>
      </c>
      <c r="AF1023">
        <v>0.98729999999999996</v>
      </c>
      <c r="AG1023">
        <v>0.70779999999999998</v>
      </c>
      <c r="AH1023">
        <v>0.90680000000000005</v>
      </c>
      <c r="AI1023">
        <v>0.70630000000000004</v>
      </c>
      <c r="AJ1023">
        <v>1</v>
      </c>
      <c r="AK1023" t="str">
        <f>VLOOKUP(D1023,Ref!$C$2:$D$56,2,FALSE)&amp;"_"&amp;E1023&amp;RIGHT(B1023,4)</f>
        <v>TX_El Paso0044</v>
      </c>
    </row>
    <row r="1024" spans="1:37" x14ac:dyDescent="0.25">
      <c r="A1024" t="s">
        <v>218</v>
      </c>
      <c r="B1024">
        <v>482010058</v>
      </c>
      <c r="C1024" t="s">
        <v>37</v>
      </c>
      <c r="D1024" t="s">
        <v>184</v>
      </c>
      <c r="E1024" t="s">
        <v>189</v>
      </c>
      <c r="F1024">
        <v>29.770699</v>
      </c>
      <c r="G1024">
        <v>-95.031222999999997</v>
      </c>
      <c r="H1024">
        <v>8214</v>
      </c>
      <c r="I1024">
        <v>21.9</v>
      </c>
      <c r="J1024">
        <v>13.4</v>
      </c>
      <c r="K1024">
        <v>0.5</v>
      </c>
      <c r="L1024">
        <v>4.3024807000000003</v>
      </c>
      <c r="M1024">
        <v>0.5466415</v>
      </c>
      <c r="N1024">
        <v>1.8303879000000001</v>
      </c>
      <c r="O1024">
        <v>6.4353008000000003</v>
      </c>
      <c r="P1024">
        <v>5.9122009000000002</v>
      </c>
      <c r="Q1024">
        <v>8.2907800000000004E-2</v>
      </c>
      <c r="R1024">
        <v>1.8028431</v>
      </c>
      <c r="S1024">
        <v>0.52056999999999998</v>
      </c>
      <c r="T1024">
        <v>0.5</v>
      </c>
      <c r="U1024">
        <v>2.2791553000000002</v>
      </c>
      <c r="V1024">
        <v>0.60613340000000004</v>
      </c>
      <c r="W1024">
        <v>0.69670399999999999</v>
      </c>
      <c r="X1024">
        <v>6.0032610999999996</v>
      </c>
      <c r="Y1024">
        <v>2.0900948000000001</v>
      </c>
      <c r="Z1024">
        <v>7.3673299999999997E-2</v>
      </c>
      <c r="AA1024">
        <v>0.67132219999999998</v>
      </c>
      <c r="AB1024">
        <v>0.5271342</v>
      </c>
      <c r="AC1024">
        <v>0.52969999999999995</v>
      </c>
      <c r="AD1024">
        <v>1.1088</v>
      </c>
      <c r="AE1024">
        <v>0.38059999999999999</v>
      </c>
      <c r="AF1024">
        <v>0.93289999999999995</v>
      </c>
      <c r="AG1024">
        <v>0.35349999999999998</v>
      </c>
      <c r="AH1024">
        <v>0.88859999999999995</v>
      </c>
      <c r="AI1024">
        <v>0.37240000000000001</v>
      </c>
      <c r="AJ1024">
        <v>1.0125999999999999</v>
      </c>
      <c r="AK1024" t="str">
        <f>VLOOKUP(D1024,Ref!$C$2:$D$56,2,FALSE)&amp;"_"&amp;E1024&amp;RIGHT(B1024,4)</f>
        <v>TX_Harris0058</v>
      </c>
    </row>
    <row r="1025" spans="1:37" x14ac:dyDescent="0.25">
      <c r="A1025" t="s">
        <v>218</v>
      </c>
      <c r="B1025">
        <v>482011035</v>
      </c>
      <c r="C1025" t="s">
        <v>37</v>
      </c>
      <c r="D1025" t="s">
        <v>184</v>
      </c>
      <c r="E1025" t="s">
        <v>189</v>
      </c>
      <c r="F1025">
        <v>29.733713000000002</v>
      </c>
      <c r="G1025">
        <v>-95.257591000000005</v>
      </c>
      <c r="H1025">
        <v>8213</v>
      </c>
      <c r="I1025">
        <v>27.8</v>
      </c>
      <c r="J1025">
        <v>18.5</v>
      </c>
      <c r="K1025">
        <v>0.5</v>
      </c>
      <c r="L1025">
        <v>3.9988920999999999</v>
      </c>
      <c r="M1025">
        <v>0.61136979999999996</v>
      </c>
      <c r="N1025">
        <v>1.9542702000000001</v>
      </c>
      <c r="O1025">
        <v>12.5335073</v>
      </c>
      <c r="P1025">
        <v>5.9105144000000003</v>
      </c>
      <c r="Q1025">
        <v>0.24282790000000001</v>
      </c>
      <c r="R1025">
        <v>1.8439299</v>
      </c>
      <c r="S1025">
        <v>0.2935779</v>
      </c>
      <c r="T1025">
        <v>0.5</v>
      </c>
      <c r="U1025">
        <v>4.0678945000000004</v>
      </c>
      <c r="V1025">
        <v>0.45377000000000001</v>
      </c>
      <c r="W1025">
        <v>0.55559219999999998</v>
      </c>
      <c r="X1025">
        <v>9.9817380999999994</v>
      </c>
      <c r="Y1025">
        <v>1.8525902999999999</v>
      </c>
      <c r="Z1025">
        <v>0</v>
      </c>
      <c r="AA1025">
        <v>0.56342630000000005</v>
      </c>
      <c r="AB1025">
        <v>0.54102099999999997</v>
      </c>
      <c r="AC1025">
        <v>1.0173000000000001</v>
      </c>
      <c r="AD1025">
        <v>0.74219999999999997</v>
      </c>
      <c r="AE1025">
        <v>0.2843</v>
      </c>
      <c r="AF1025">
        <v>0.7964</v>
      </c>
      <c r="AG1025">
        <v>0.31340000000000001</v>
      </c>
      <c r="AH1025">
        <v>0</v>
      </c>
      <c r="AI1025">
        <v>0.30559999999999998</v>
      </c>
      <c r="AJ1025">
        <v>1.8429</v>
      </c>
      <c r="AK1025" t="str">
        <f>VLOOKUP(D1025,Ref!$C$2:$D$56,2,FALSE)&amp;"_"&amp;E1025&amp;RIGHT(B1025,4)</f>
        <v>TX_Harris1035</v>
      </c>
    </row>
    <row r="1026" spans="1:37" x14ac:dyDescent="0.25">
      <c r="A1026" t="s">
        <v>218</v>
      </c>
      <c r="B1026">
        <v>482030002</v>
      </c>
      <c r="C1026" t="s">
        <v>37</v>
      </c>
      <c r="D1026" t="s">
        <v>184</v>
      </c>
      <c r="E1026" t="s">
        <v>190</v>
      </c>
      <c r="F1026">
        <v>32.669004000000001</v>
      </c>
      <c r="G1026">
        <v>-94.167449000000005</v>
      </c>
      <c r="H1026">
        <v>35221</v>
      </c>
      <c r="I1026">
        <v>21.4</v>
      </c>
      <c r="J1026">
        <v>15.9</v>
      </c>
      <c r="K1026">
        <v>0.5</v>
      </c>
      <c r="L1026">
        <v>1.2082581999999999</v>
      </c>
      <c r="M1026">
        <v>0.65334530000000002</v>
      </c>
      <c r="N1026">
        <v>1.1011089000000001</v>
      </c>
      <c r="O1026">
        <v>12.4297676</v>
      </c>
      <c r="P1026">
        <v>4.0721784000000003</v>
      </c>
      <c r="Q1026">
        <v>0</v>
      </c>
      <c r="R1026">
        <v>1.4631329</v>
      </c>
      <c r="S1026">
        <v>1.66549E-2</v>
      </c>
      <c r="T1026">
        <v>0.5</v>
      </c>
      <c r="U1026">
        <v>1.3765347000000001</v>
      </c>
      <c r="V1026">
        <v>0.69413709999999995</v>
      </c>
      <c r="W1026">
        <v>0.23466670000000001</v>
      </c>
      <c r="X1026">
        <v>11.9659367</v>
      </c>
      <c r="Y1026">
        <v>0.87761290000000003</v>
      </c>
      <c r="Z1026">
        <v>0</v>
      </c>
      <c r="AA1026">
        <v>0.31433699999999998</v>
      </c>
      <c r="AB1026">
        <v>1.4187399999999999E-2</v>
      </c>
      <c r="AC1026">
        <v>1.1393</v>
      </c>
      <c r="AD1026">
        <v>1.0624</v>
      </c>
      <c r="AE1026">
        <v>0.21310000000000001</v>
      </c>
      <c r="AF1026">
        <v>0.9627</v>
      </c>
      <c r="AG1026">
        <v>0.2155</v>
      </c>
      <c r="AH1026">
        <v>-9</v>
      </c>
      <c r="AI1026">
        <v>0.21479999999999999</v>
      </c>
      <c r="AJ1026">
        <v>0.8518</v>
      </c>
      <c r="AK1026" t="str">
        <f>VLOOKUP(D1026,Ref!$C$2:$D$56,2,FALSE)&amp;"_"&amp;E1026&amp;RIGHT(B1026,4)</f>
        <v>TX_Harrison0002</v>
      </c>
    </row>
    <row r="1027" spans="1:37" x14ac:dyDescent="0.25">
      <c r="A1027" t="s">
        <v>218</v>
      </c>
      <c r="B1027">
        <v>483750320</v>
      </c>
      <c r="C1027" t="s">
        <v>37</v>
      </c>
      <c r="D1027" t="s">
        <v>184</v>
      </c>
      <c r="E1027" t="s">
        <v>191</v>
      </c>
      <c r="F1027">
        <v>35.201588000000001</v>
      </c>
      <c r="G1027">
        <v>-101.90923600000001</v>
      </c>
      <c r="H1027">
        <v>59161</v>
      </c>
      <c r="I1027">
        <v>14.8</v>
      </c>
      <c r="J1027">
        <v>12.2</v>
      </c>
      <c r="K1027">
        <v>0.5</v>
      </c>
      <c r="L1027">
        <v>3.0240486</v>
      </c>
      <c r="M1027">
        <v>0.38762259999999998</v>
      </c>
      <c r="N1027">
        <v>1.3099265</v>
      </c>
      <c r="O1027">
        <v>4.6035190000000004</v>
      </c>
      <c r="P1027">
        <v>2.7845105999999999</v>
      </c>
      <c r="Q1027">
        <v>1.2235209</v>
      </c>
      <c r="R1027">
        <v>1.0277543</v>
      </c>
      <c r="S1027">
        <v>5.764E-3</v>
      </c>
      <c r="T1027">
        <v>0.5</v>
      </c>
      <c r="U1027">
        <v>2.8816546999999999</v>
      </c>
      <c r="V1027">
        <v>0.32243159999999998</v>
      </c>
      <c r="W1027">
        <v>0.60697900000000005</v>
      </c>
      <c r="X1027">
        <v>5.4754180999999997</v>
      </c>
      <c r="Y1027">
        <v>1.8169203</v>
      </c>
      <c r="Z1027">
        <v>0</v>
      </c>
      <c r="AA1027">
        <v>0.6581188</v>
      </c>
      <c r="AB1027">
        <v>4.6363000000000003E-3</v>
      </c>
      <c r="AC1027">
        <v>0.95289999999999997</v>
      </c>
      <c r="AD1027">
        <v>0.83179999999999998</v>
      </c>
      <c r="AE1027">
        <v>0.46339999999999998</v>
      </c>
      <c r="AF1027">
        <v>1.1894</v>
      </c>
      <c r="AG1027">
        <v>0.65249999999999997</v>
      </c>
      <c r="AH1027">
        <v>0</v>
      </c>
      <c r="AI1027">
        <v>0.64029999999999998</v>
      </c>
      <c r="AJ1027">
        <v>0.8044</v>
      </c>
      <c r="AK1027" t="str">
        <f>VLOOKUP(D1027,Ref!$C$2:$D$56,2,FALSE)&amp;"_"&amp;E1027&amp;RIGHT(B1027,4)</f>
        <v>TX_Potter0320</v>
      </c>
    </row>
    <row r="1028" spans="1:37" x14ac:dyDescent="0.25">
      <c r="A1028" t="s">
        <v>218</v>
      </c>
      <c r="B1028">
        <v>484391002</v>
      </c>
      <c r="C1028" t="s">
        <v>37</v>
      </c>
      <c r="D1028" t="s">
        <v>184</v>
      </c>
      <c r="E1028" t="s">
        <v>192</v>
      </c>
      <c r="F1028">
        <v>32.805819999999997</v>
      </c>
      <c r="G1028">
        <v>-97.356570000000005</v>
      </c>
      <c r="H1028">
        <v>36196</v>
      </c>
      <c r="I1028">
        <v>23.9</v>
      </c>
      <c r="J1028">
        <v>15.5</v>
      </c>
      <c r="K1028">
        <v>0.5</v>
      </c>
      <c r="L1028">
        <v>2.0870943</v>
      </c>
      <c r="M1028">
        <v>0.7545193</v>
      </c>
      <c r="N1028">
        <v>2.1232815</v>
      </c>
      <c r="O1028">
        <v>9.7850903999999996</v>
      </c>
      <c r="P1028">
        <v>6.2221684000000002</v>
      </c>
      <c r="Q1028">
        <v>0.21231149999999999</v>
      </c>
      <c r="R1028">
        <v>2.1960373</v>
      </c>
      <c r="S1028">
        <v>6.3942100000000002E-2</v>
      </c>
      <c r="T1028">
        <v>0.5</v>
      </c>
      <c r="U1028">
        <v>1.9501402000000001</v>
      </c>
      <c r="V1028">
        <v>0.69781879999999996</v>
      </c>
      <c r="W1028">
        <v>0.64526600000000001</v>
      </c>
      <c r="X1028">
        <v>8.9794263999999995</v>
      </c>
      <c r="Y1028">
        <v>1.9518949000000001</v>
      </c>
      <c r="Z1028">
        <v>0</v>
      </c>
      <c r="AA1028">
        <v>0.70071170000000005</v>
      </c>
      <c r="AB1028">
        <v>9.1546000000000002E-2</v>
      </c>
      <c r="AC1028">
        <v>0.93440000000000001</v>
      </c>
      <c r="AD1028">
        <v>0.92490000000000006</v>
      </c>
      <c r="AE1028">
        <v>0.3039</v>
      </c>
      <c r="AF1028">
        <v>0.91769999999999996</v>
      </c>
      <c r="AG1028">
        <v>0.31369999999999998</v>
      </c>
      <c r="AH1028">
        <v>0</v>
      </c>
      <c r="AI1028">
        <v>0.31909999999999999</v>
      </c>
      <c r="AJ1028">
        <v>1.4317</v>
      </c>
      <c r="AK1028" t="str">
        <f>VLOOKUP(D1028,Ref!$C$2:$D$56,2,FALSE)&amp;"_"&amp;E1028&amp;RIGHT(B1028,4)</f>
        <v>TX_Tarrant1002</v>
      </c>
    </row>
    <row r="1029" spans="1:37" x14ac:dyDescent="0.25">
      <c r="A1029" t="s">
        <v>218</v>
      </c>
      <c r="B1029">
        <v>484391006</v>
      </c>
      <c r="C1029" t="s">
        <v>37</v>
      </c>
      <c r="D1029" t="s">
        <v>184</v>
      </c>
      <c r="E1029" t="s">
        <v>192</v>
      </c>
      <c r="F1029">
        <v>32.759166999999998</v>
      </c>
      <c r="G1029">
        <v>-97.341389000000007</v>
      </c>
      <c r="H1029">
        <v>36196</v>
      </c>
      <c r="I1029">
        <v>24.6</v>
      </c>
      <c r="J1029">
        <v>16.3</v>
      </c>
      <c r="K1029">
        <v>0.5</v>
      </c>
      <c r="L1029">
        <v>1.4774185</v>
      </c>
      <c r="M1029">
        <v>0.9368474</v>
      </c>
      <c r="N1029">
        <v>2.3434935000000001</v>
      </c>
      <c r="O1029">
        <v>10.1619606</v>
      </c>
      <c r="P1029">
        <v>6.3172426000000002</v>
      </c>
      <c r="Q1029">
        <v>0.5805785</v>
      </c>
      <c r="R1029">
        <v>2.2055479999999998</v>
      </c>
      <c r="S1029">
        <v>7.6911199999999999E-2</v>
      </c>
      <c r="T1029">
        <v>0.5</v>
      </c>
      <c r="U1029">
        <v>1.4214869000000001</v>
      </c>
      <c r="V1029">
        <v>0.85751699999999997</v>
      </c>
      <c r="W1029">
        <v>0.79766009999999998</v>
      </c>
      <c r="X1029">
        <v>9.6726159999999997</v>
      </c>
      <c r="Y1029">
        <v>1.8960014999999999</v>
      </c>
      <c r="Z1029">
        <v>0.46666380000000002</v>
      </c>
      <c r="AA1029">
        <v>0.65622899999999995</v>
      </c>
      <c r="AB1029">
        <v>7.6732900000000007E-2</v>
      </c>
      <c r="AC1029">
        <v>0.96209999999999996</v>
      </c>
      <c r="AD1029">
        <v>0.9153</v>
      </c>
      <c r="AE1029">
        <v>0.34039999999999998</v>
      </c>
      <c r="AF1029">
        <v>0.95179999999999998</v>
      </c>
      <c r="AG1029">
        <v>0.30009999999999998</v>
      </c>
      <c r="AH1029">
        <v>0.80379999999999996</v>
      </c>
      <c r="AI1029">
        <v>0.29749999999999999</v>
      </c>
      <c r="AJ1029">
        <v>0.99770000000000003</v>
      </c>
      <c r="AK1029" t="str">
        <f>VLOOKUP(D1029,Ref!$C$2:$D$56,2,FALSE)&amp;"_"&amp;E1029&amp;RIGHT(B1029,4)</f>
        <v>TX_Tarrant1006</v>
      </c>
    </row>
    <row r="1030" spans="1:37" x14ac:dyDescent="0.25">
      <c r="A1030" t="s">
        <v>218</v>
      </c>
      <c r="B1030">
        <v>484530020</v>
      </c>
      <c r="C1030" t="s">
        <v>37</v>
      </c>
      <c r="D1030" t="s">
        <v>184</v>
      </c>
      <c r="E1030" t="s">
        <v>193</v>
      </c>
      <c r="F1030">
        <v>30.483174999999999</v>
      </c>
      <c r="G1030">
        <v>-97.872309999999999</v>
      </c>
      <c r="H1030">
        <v>15191</v>
      </c>
      <c r="I1030">
        <v>21.1</v>
      </c>
      <c r="J1030">
        <v>16.100000000000001</v>
      </c>
      <c r="K1030">
        <v>0.5</v>
      </c>
      <c r="L1030">
        <v>3.1074245</v>
      </c>
      <c r="M1030">
        <v>0.56146790000000002</v>
      </c>
      <c r="N1030">
        <v>1.6036733000000001</v>
      </c>
      <c r="O1030">
        <v>8.5793666999999996</v>
      </c>
      <c r="P1030">
        <v>4.9199162000000003</v>
      </c>
      <c r="Q1030">
        <v>0.15449499999999999</v>
      </c>
      <c r="R1030">
        <v>1.6232551</v>
      </c>
      <c r="S1030">
        <v>0.11706809999999999</v>
      </c>
      <c r="T1030">
        <v>0.5</v>
      </c>
      <c r="U1030">
        <v>3.1163618999999998</v>
      </c>
      <c r="V1030">
        <v>0.51035969999999997</v>
      </c>
      <c r="W1030">
        <v>0.73978869999999997</v>
      </c>
      <c r="X1030">
        <v>7.8434448000000003</v>
      </c>
      <c r="Y1030">
        <v>2.3299248000000001</v>
      </c>
      <c r="Z1030">
        <v>0</v>
      </c>
      <c r="AA1030">
        <v>0.79269279999999998</v>
      </c>
      <c r="AB1030">
        <v>0.27212629999999999</v>
      </c>
      <c r="AC1030">
        <v>1.0028999999999999</v>
      </c>
      <c r="AD1030">
        <v>0.90900000000000003</v>
      </c>
      <c r="AE1030">
        <v>0.46129999999999999</v>
      </c>
      <c r="AF1030">
        <v>0.91420000000000001</v>
      </c>
      <c r="AG1030">
        <v>0.47360000000000002</v>
      </c>
      <c r="AH1030">
        <v>0</v>
      </c>
      <c r="AI1030">
        <v>0.48830000000000001</v>
      </c>
      <c r="AJ1030">
        <v>2.3245</v>
      </c>
      <c r="AK1030" t="str">
        <f>VLOOKUP(D1030,Ref!$C$2:$D$56,2,FALSE)&amp;"_"&amp;E1030&amp;RIGHT(B1030,4)</f>
        <v>TX_Travis0020</v>
      </c>
    </row>
    <row r="1031" spans="1:37" x14ac:dyDescent="0.25">
      <c r="A1031" t="s">
        <v>218</v>
      </c>
      <c r="B1031">
        <v>484530021</v>
      </c>
      <c r="C1031" t="s">
        <v>37</v>
      </c>
      <c r="D1031" t="s">
        <v>184</v>
      </c>
      <c r="E1031" t="s">
        <v>193</v>
      </c>
      <c r="F1031">
        <v>30.263233</v>
      </c>
      <c r="G1031">
        <v>-97.712883000000005</v>
      </c>
      <c r="H1031">
        <v>12193</v>
      </c>
      <c r="I1031">
        <v>22.2</v>
      </c>
      <c r="J1031">
        <v>17.600000000000001</v>
      </c>
      <c r="K1031">
        <v>0.5</v>
      </c>
      <c r="L1031">
        <v>2.7868675999999999</v>
      </c>
      <c r="M1031">
        <v>0.72428749999999997</v>
      </c>
      <c r="N1031">
        <v>1.9974951999999999</v>
      </c>
      <c r="O1031">
        <v>7.7523546000000003</v>
      </c>
      <c r="P1031">
        <v>5.9460129999999998</v>
      </c>
      <c r="Q1031">
        <v>0.11716559999999999</v>
      </c>
      <c r="R1031">
        <v>2.0371640000000002</v>
      </c>
      <c r="S1031">
        <v>0.40532089999999998</v>
      </c>
      <c r="T1031">
        <v>0.5</v>
      </c>
      <c r="U1031">
        <v>1.9843643</v>
      </c>
      <c r="V1031">
        <v>0.65813949999999999</v>
      </c>
      <c r="W1031">
        <v>1.2679906000000001</v>
      </c>
      <c r="X1031">
        <v>8.2209605999999997</v>
      </c>
      <c r="Y1031">
        <v>2.9122629</v>
      </c>
      <c r="Z1031">
        <v>0.92097870000000004</v>
      </c>
      <c r="AA1031">
        <v>0.93901849999999998</v>
      </c>
      <c r="AB1031">
        <v>0.22543089999999999</v>
      </c>
      <c r="AC1031">
        <v>0.71199999999999997</v>
      </c>
      <c r="AD1031">
        <v>0.90869999999999995</v>
      </c>
      <c r="AE1031">
        <v>0.63480000000000003</v>
      </c>
      <c r="AF1031">
        <v>1.0604</v>
      </c>
      <c r="AG1031">
        <v>0.48980000000000001</v>
      </c>
      <c r="AH1031">
        <v>7.8605</v>
      </c>
      <c r="AI1031">
        <v>0.46089999999999998</v>
      </c>
      <c r="AJ1031">
        <v>0.55620000000000003</v>
      </c>
      <c r="AK1031" t="str">
        <f>VLOOKUP(D1031,Ref!$C$2:$D$56,2,FALSE)&amp;"_"&amp;E1031&amp;RIGHT(B1031,4)</f>
        <v>TX_Travis0021</v>
      </c>
    </row>
    <row r="1032" spans="1:37" x14ac:dyDescent="0.25">
      <c r="A1032" t="s">
        <v>218</v>
      </c>
      <c r="B1032">
        <v>490030003</v>
      </c>
      <c r="C1032" t="s">
        <v>37</v>
      </c>
      <c r="D1032" t="s">
        <v>194</v>
      </c>
      <c r="E1032" t="s">
        <v>195</v>
      </c>
      <c r="F1032">
        <v>41.492778000000001</v>
      </c>
      <c r="G1032">
        <v>-112.018056</v>
      </c>
      <c r="H1032">
        <v>125095</v>
      </c>
      <c r="I1032">
        <v>38.200000000000003</v>
      </c>
      <c r="J1032">
        <v>33.6</v>
      </c>
      <c r="K1032">
        <v>0.5</v>
      </c>
      <c r="L1032">
        <v>3.6685162</v>
      </c>
      <c r="M1032">
        <v>1.3536223000000001</v>
      </c>
      <c r="N1032">
        <v>2.8978152000000001</v>
      </c>
      <c r="O1032">
        <v>18.109315899999999</v>
      </c>
      <c r="P1032">
        <v>2.4379727999999998</v>
      </c>
      <c r="Q1032">
        <v>6.9826069000000004</v>
      </c>
      <c r="R1032">
        <v>1.9054526000000001</v>
      </c>
      <c r="S1032">
        <v>0.38913940000000002</v>
      </c>
      <c r="T1032">
        <v>0.5</v>
      </c>
      <c r="U1032">
        <v>1.4401896000000001</v>
      </c>
      <c r="V1032">
        <v>1.3138094</v>
      </c>
      <c r="W1032">
        <v>3.1290073</v>
      </c>
      <c r="X1032">
        <v>14.434446299999999</v>
      </c>
      <c r="Y1032">
        <v>1.5002504999999999</v>
      </c>
      <c r="Z1032">
        <v>8.9014740000000003</v>
      </c>
      <c r="AA1032">
        <v>1.8378615</v>
      </c>
      <c r="AB1032">
        <v>0.573322</v>
      </c>
      <c r="AC1032">
        <v>0.3926</v>
      </c>
      <c r="AD1032">
        <v>0.97060000000000002</v>
      </c>
      <c r="AE1032">
        <v>1.0798000000000001</v>
      </c>
      <c r="AF1032">
        <v>0.79710000000000003</v>
      </c>
      <c r="AG1032">
        <v>0.61539999999999995</v>
      </c>
      <c r="AH1032">
        <v>1.2747999999999999</v>
      </c>
      <c r="AI1032">
        <v>0.96450000000000002</v>
      </c>
      <c r="AJ1032">
        <v>1.4733000000000001</v>
      </c>
      <c r="AK1032" t="str">
        <f>VLOOKUP(D1032,Ref!$C$2:$D$56,2,FALSE)&amp;"_"&amp;E1032&amp;RIGHT(B1032,4)</f>
        <v>UT_Box Elder0003</v>
      </c>
    </row>
    <row r="1033" spans="1:37" x14ac:dyDescent="0.25">
      <c r="A1033" t="s">
        <v>218</v>
      </c>
      <c r="B1033">
        <v>490050004</v>
      </c>
      <c r="C1033" t="s">
        <v>37</v>
      </c>
      <c r="D1033" t="s">
        <v>194</v>
      </c>
      <c r="E1033" t="s">
        <v>196</v>
      </c>
      <c r="F1033">
        <v>41.731110999999999</v>
      </c>
      <c r="G1033">
        <v>-111.83750000000001</v>
      </c>
      <c r="H1033">
        <v>127097</v>
      </c>
      <c r="I1033">
        <v>39.5</v>
      </c>
      <c r="J1033">
        <v>35.4</v>
      </c>
      <c r="K1033">
        <v>0.5</v>
      </c>
      <c r="L1033">
        <v>0.69877869999999997</v>
      </c>
      <c r="M1033">
        <v>0.89186460000000001</v>
      </c>
      <c r="N1033">
        <v>3.3656470999999999</v>
      </c>
      <c r="O1033">
        <v>20.4718418</v>
      </c>
      <c r="P1033">
        <v>1.4503975</v>
      </c>
      <c r="Q1033">
        <v>9.7793826999999993</v>
      </c>
      <c r="R1033">
        <v>1.9279515</v>
      </c>
      <c r="S1033">
        <v>0.43635819999999997</v>
      </c>
      <c r="T1033">
        <v>0.5</v>
      </c>
      <c r="U1033">
        <v>0.75910650000000002</v>
      </c>
      <c r="V1033">
        <v>0.95170089999999996</v>
      </c>
      <c r="W1033">
        <v>2.7017224</v>
      </c>
      <c r="X1033">
        <v>19.5412617</v>
      </c>
      <c r="Y1033">
        <v>1.1886890999999999</v>
      </c>
      <c r="Z1033">
        <v>7.8170362000000004</v>
      </c>
      <c r="AA1033">
        <v>1.5428175</v>
      </c>
      <c r="AB1033">
        <v>0.46468090000000001</v>
      </c>
      <c r="AC1033">
        <v>1.0863</v>
      </c>
      <c r="AD1033">
        <v>1.0670999999999999</v>
      </c>
      <c r="AE1033">
        <v>0.80269999999999997</v>
      </c>
      <c r="AF1033">
        <v>0.95450000000000002</v>
      </c>
      <c r="AG1033">
        <v>0.8196</v>
      </c>
      <c r="AH1033">
        <v>0.79930000000000001</v>
      </c>
      <c r="AI1033">
        <v>0.80020000000000002</v>
      </c>
      <c r="AJ1033">
        <v>1.0649</v>
      </c>
      <c r="AK1033" t="str">
        <f>VLOOKUP(D1033,Ref!$C$2:$D$56,2,FALSE)&amp;"_"&amp;E1033&amp;RIGHT(B1033,4)</f>
        <v>UT_Cache0004</v>
      </c>
    </row>
    <row r="1034" spans="1:37" x14ac:dyDescent="0.25">
      <c r="A1034" t="s">
        <v>218</v>
      </c>
      <c r="B1034">
        <v>490110004</v>
      </c>
      <c r="C1034" t="s">
        <v>37</v>
      </c>
      <c r="D1034" t="s">
        <v>194</v>
      </c>
      <c r="E1034" t="s">
        <v>197</v>
      </c>
      <c r="F1034">
        <v>40.902966999999997</v>
      </c>
      <c r="G1034">
        <v>-111.884467</v>
      </c>
      <c r="H1034">
        <v>119095</v>
      </c>
      <c r="I1034">
        <v>36.9</v>
      </c>
      <c r="J1034">
        <v>31.3</v>
      </c>
      <c r="K1034">
        <v>0.5</v>
      </c>
      <c r="L1034">
        <v>1.1914997000000001</v>
      </c>
      <c r="M1034">
        <v>2.0269927999999999</v>
      </c>
      <c r="N1034">
        <v>4.7198744000000001</v>
      </c>
      <c r="O1034">
        <v>9.2629099000000004</v>
      </c>
      <c r="P1034">
        <v>1.8637807</v>
      </c>
      <c r="Q1034">
        <v>13.886055000000001</v>
      </c>
      <c r="R1034">
        <v>2.7182493000000001</v>
      </c>
      <c r="S1034">
        <v>0.80841730000000001</v>
      </c>
      <c r="T1034">
        <v>0.5</v>
      </c>
      <c r="U1034">
        <v>2.0099925999999999</v>
      </c>
      <c r="V1034">
        <v>1.0478182</v>
      </c>
      <c r="W1034">
        <v>2.7203851000000001</v>
      </c>
      <c r="X1034">
        <v>13.8900805</v>
      </c>
      <c r="Y1034">
        <v>1.5356145999999999</v>
      </c>
      <c r="Z1034">
        <v>7.4752473999999998</v>
      </c>
      <c r="AA1034">
        <v>1.6970974999999999</v>
      </c>
      <c r="AB1034">
        <v>0.4814561</v>
      </c>
      <c r="AC1034">
        <v>1.6869000000000001</v>
      </c>
      <c r="AD1034">
        <v>0.51690000000000003</v>
      </c>
      <c r="AE1034">
        <v>0.57640000000000002</v>
      </c>
      <c r="AF1034">
        <v>1.4995000000000001</v>
      </c>
      <c r="AG1034">
        <v>0.82389999999999997</v>
      </c>
      <c r="AH1034">
        <v>0.5383</v>
      </c>
      <c r="AI1034">
        <v>0.62429999999999997</v>
      </c>
      <c r="AJ1034">
        <v>0.59560000000000002</v>
      </c>
      <c r="AK1034" t="str">
        <f>VLOOKUP(D1034,Ref!$C$2:$D$56,2,FALSE)&amp;"_"&amp;E1034&amp;RIGHT(B1034,4)</f>
        <v>UT_Davis0004</v>
      </c>
    </row>
    <row r="1035" spans="1:37" x14ac:dyDescent="0.25">
      <c r="A1035" t="s">
        <v>218</v>
      </c>
      <c r="B1035">
        <v>490350003</v>
      </c>
      <c r="C1035" t="s">
        <v>37</v>
      </c>
      <c r="D1035" t="s">
        <v>194</v>
      </c>
      <c r="E1035" t="s">
        <v>198</v>
      </c>
      <c r="F1035">
        <v>40.646667000000001</v>
      </c>
      <c r="G1035">
        <v>-111.849722</v>
      </c>
      <c r="H1035">
        <v>117095</v>
      </c>
      <c r="I1035">
        <v>46.1</v>
      </c>
      <c r="J1035">
        <v>38.799999999999997</v>
      </c>
      <c r="K1035">
        <v>0.5</v>
      </c>
      <c r="L1035">
        <v>1.3111701</v>
      </c>
      <c r="M1035">
        <v>1.8840507</v>
      </c>
      <c r="N1035">
        <v>5.3456334999999999</v>
      </c>
      <c r="O1035">
        <v>14.8353214</v>
      </c>
      <c r="P1035">
        <v>1.9480256</v>
      </c>
      <c r="Q1035">
        <v>16.0067825</v>
      </c>
      <c r="R1035">
        <v>3.1282692000000001</v>
      </c>
      <c r="S1035">
        <v>1.1629750000000001</v>
      </c>
      <c r="T1035">
        <v>0.5</v>
      </c>
      <c r="U1035">
        <v>1.4417191</v>
      </c>
      <c r="V1035">
        <v>1.6917846999999999</v>
      </c>
      <c r="W1035">
        <v>3.6892271000000001</v>
      </c>
      <c r="X1035">
        <v>15.8524885</v>
      </c>
      <c r="Y1035">
        <v>1.4570004000000001</v>
      </c>
      <c r="Z1035">
        <v>10.943156200000001</v>
      </c>
      <c r="AA1035">
        <v>2.1524944000000001</v>
      </c>
      <c r="AB1035">
        <v>1.0879132</v>
      </c>
      <c r="AC1035">
        <v>1.0995999999999999</v>
      </c>
      <c r="AD1035">
        <v>0.89800000000000002</v>
      </c>
      <c r="AE1035">
        <v>0.69010000000000005</v>
      </c>
      <c r="AF1035">
        <v>1.0686</v>
      </c>
      <c r="AG1035">
        <v>0.74790000000000001</v>
      </c>
      <c r="AH1035">
        <v>0.68369999999999997</v>
      </c>
      <c r="AI1035">
        <v>0.68810000000000004</v>
      </c>
      <c r="AJ1035">
        <v>0.9355</v>
      </c>
      <c r="AK1035" t="str">
        <f>VLOOKUP(D1035,Ref!$C$2:$D$56,2,FALSE)&amp;"_"&amp;E1035&amp;RIGHT(B1035,4)</f>
        <v>UT_Salt Lake0003</v>
      </c>
    </row>
    <row r="1036" spans="1:37" x14ac:dyDescent="0.25">
      <c r="A1036" t="s">
        <v>218</v>
      </c>
      <c r="B1036">
        <v>490351001</v>
      </c>
      <c r="C1036" t="s">
        <v>37</v>
      </c>
      <c r="D1036" t="s">
        <v>194</v>
      </c>
      <c r="E1036" t="s">
        <v>198</v>
      </c>
      <c r="F1036">
        <v>40.708610999999998</v>
      </c>
      <c r="G1036">
        <v>-112.094722</v>
      </c>
      <c r="H1036">
        <v>118093</v>
      </c>
      <c r="I1036">
        <v>30.8</v>
      </c>
      <c r="J1036">
        <v>22.3</v>
      </c>
      <c r="K1036">
        <v>0.5</v>
      </c>
      <c r="L1036">
        <v>1.3123456</v>
      </c>
      <c r="M1036">
        <v>1.8691044999999999</v>
      </c>
      <c r="N1036">
        <v>3.9708700000000001</v>
      </c>
      <c r="O1036">
        <v>6.7152003999999996</v>
      </c>
      <c r="P1036">
        <v>1.6134312</v>
      </c>
      <c r="Q1036">
        <v>11.7059278</v>
      </c>
      <c r="R1036">
        <v>2.3045602000000001</v>
      </c>
      <c r="S1036">
        <v>0.84189510000000001</v>
      </c>
      <c r="T1036">
        <v>0.5</v>
      </c>
      <c r="U1036">
        <v>1.1411861000000001</v>
      </c>
      <c r="V1036">
        <v>0.96600710000000001</v>
      </c>
      <c r="W1036">
        <v>2.6623402</v>
      </c>
      <c r="X1036">
        <v>5.7737068999999996</v>
      </c>
      <c r="Y1036">
        <v>1.0564252999999999</v>
      </c>
      <c r="Z1036">
        <v>7.8830986000000003</v>
      </c>
      <c r="AA1036">
        <v>1.5499362000000001</v>
      </c>
      <c r="AB1036">
        <v>0.84189510000000001</v>
      </c>
      <c r="AC1036">
        <v>0.86960000000000004</v>
      </c>
      <c r="AD1036">
        <v>0.51680000000000004</v>
      </c>
      <c r="AE1036">
        <v>0.67049999999999998</v>
      </c>
      <c r="AF1036">
        <v>0.85980000000000001</v>
      </c>
      <c r="AG1036">
        <v>0.65480000000000005</v>
      </c>
      <c r="AH1036">
        <v>0.6734</v>
      </c>
      <c r="AI1036">
        <v>0.67259999999999998</v>
      </c>
      <c r="AJ1036">
        <v>1</v>
      </c>
      <c r="AK1036" t="str">
        <f>VLOOKUP(D1036,Ref!$C$2:$D$56,2,FALSE)&amp;"_"&amp;E1036&amp;RIGHT(B1036,4)</f>
        <v>UT_Salt Lake1001</v>
      </c>
    </row>
    <row r="1037" spans="1:37" x14ac:dyDescent="0.25">
      <c r="A1037" t="s">
        <v>218</v>
      </c>
      <c r="B1037">
        <v>490353006</v>
      </c>
      <c r="C1037" t="s">
        <v>37</v>
      </c>
      <c r="D1037" t="s">
        <v>194</v>
      </c>
      <c r="E1037" t="s">
        <v>198</v>
      </c>
      <c r="F1037">
        <v>40.736389000000003</v>
      </c>
      <c r="G1037">
        <v>-111.87222199999999</v>
      </c>
      <c r="H1037">
        <v>118095</v>
      </c>
      <c r="I1037">
        <v>45.9</v>
      </c>
      <c r="J1037">
        <v>37.700000000000003</v>
      </c>
      <c r="K1037">
        <v>0.5</v>
      </c>
      <c r="L1037">
        <v>1.3780261</v>
      </c>
      <c r="M1037">
        <v>1.9858985</v>
      </c>
      <c r="N1037">
        <v>5.6428307999999996</v>
      </c>
      <c r="O1037">
        <v>12.8649693</v>
      </c>
      <c r="P1037">
        <v>2.0708991999999999</v>
      </c>
      <c r="Q1037">
        <v>16.889867800000001</v>
      </c>
      <c r="R1037">
        <v>3.3034563000000001</v>
      </c>
      <c r="S1037">
        <v>1.2973901999999999</v>
      </c>
      <c r="T1037">
        <v>0.5</v>
      </c>
      <c r="U1037">
        <v>1.6334645999999999</v>
      </c>
      <c r="V1037">
        <v>1.8541406</v>
      </c>
      <c r="W1037">
        <v>3.6388028000000001</v>
      </c>
      <c r="X1037">
        <v>14.6351833</v>
      </c>
      <c r="Y1037">
        <v>1.5413538</v>
      </c>
      <c r="Z1037">
        <v>10.704534499999999</v>
      </c>
      <c r="AA1037">
        <v>2.1194614999999999</v>
      </c>
      <c r="AB1037">
        <v>1.1690577</v>
      </c>
      <c r="AC1037">
        <v>1.1854</v>
      </c>
      <c r="AD1037">
        <v>0.93369999999999997</v>
      </c>
      <c r="AE1037">
        <v>0.64490000000000003</v>
      </c>
      <c r="AF1037">
        <v>1.1375999999999999</v>
      </c>
      <c r="AG1037">
        <v>0.74429999999999996</v>
      </c>
      <c r="AH1037">
        <v>0.63380000000000003</v>
      </c>
      <c r="AI1037">
        <v>0.64159999999999995</v>
      </c>
      <c r="AJ1037">
        <v>0.90110000000000001</v>
      </c>
      <c r="AK1037" t="str">
        <f>VLOOKUP(D1037,Ref!$C$2:$D$56,2,FALSE)&amp;"_"&amp;E1037&amp;RIGHT(B1037,4)</f>
        <v>UT_Salt Lake3006</v>
      </c>
    </row>
    <row r="1038" spans="1:37" x14ac:dyDescent="0.25">
      <c r="A1038" t="s">
        <v>218</v>
      </c>
      <c r="B1038">
        <v>490353007</v>
      </c>
      <c r="C1038" t="s">
        <v>37</v>
      </c>
      <c r="D1038" t="s">
        <v>194</v>
      </c>
      <c r="E1038" t="s">
        <v>198</v>
      </c>
      <c r="F1038">
        <v>40.704444000000002</v>
      </c>
      <c r="G1038">
        <v>-111.968611</v>
      </c>
      <c r="H1038">
        <v>118094</v>
      </c>
      <c r="I1038">
        <v>-9</v>
      </c>
      <c r="J1038">
        <v>-9</v>
      </c>
      <c r="K1038">
        <v>0.5</v>
      </c>
      <c r="L1038">
        <v>1.258659</v>
      </c>
      <c r="M1038">
        <v>1.8478687</v>
      </c>
      <c r="N1038">
        <v>5.5258535999999996</v>
      </c>
      <c r="O1038">
        <v>12.5070181</v>
      </c>
      <c r="P1038">
        <v>1.9944381</v>
      </c>
      <c r="Q1038">
        <v>16.5612259</v>
      </c>
      <c r="R1038">
        <v>3.2339541999999999</v>
      </c>
      <c r="S1038">
        <v>1.2043136000000001</v>
      </c>
      <c r="T1038">
        <v>0.5</v>
      </c>
      <c r="U1038">
        <v>1.0974439</v>
      </c>
      <c r="V1038">
        <v>1.1916207000000001</v>
      </c>
      <c r="W1038">
        <v>3.9160218000000002</v>
      </c>
      <c r="X1038">
        <v>11.3493137</v>
      </c>
      <c r="Y1038">
        <v>1.1778215000000001</v>
      </c>
      <c r="Z1038">
        <v>12.0374842</v>
      </c>
      <c r="AA1038">
        <v>2.3302204999999998</v>
      </c>
      <c r="AB1038">
        <v>1.2043136000000001</v>
      </c>
      <c r="AC1038">
        <v>0.87190000000000001</v>
      </c>
      <c r="AD1038">
        <v>0.64490000000000003</v>
      </c>
      <c r="AE1038">
        <v>0.7087</v>
      </c>
      <c r="AF1038">
        <v>0.90739999999999998</v>
      </c>
      <c r="AG1038">
        <v>0.59060000000000001</v>
      </c>
      <c r="AH1038">
        <v>0.7268</v>
      </c>
      <c r="AI1038">
        <v>0.72050000000000003</v>
      </c>
      <c r="AJ1038">
        <v>1</v>
      </c>
      <c r="AK1038" t="str">
        <f>VLOOKUP(D1038,Ref!$C$2:$D$56,2,FALSE)&amp;"_"&amp;E1038&amp;RIGHT(B1038,4)</f>
        <v>UT_Salt Lake3007</v>
      </c>
    </row>
    <row r="1039" spans="1:37" x14ac:dyDescent="0.25">
      <c r="A1039" t="s">
        <v>218</v>
      </c>
      <c r="B1039">
        <v>490353008</v>
      </c>
      <c r="C1039" t="s">
        <v>37</v>
      </c>
      <c r="D1039" t="s">
        <v>194</v>
      </c>
      <c r="E1039" t="s">
        <v>198</v>
      </c>
      <c r="F1039">
        <v>40.517946000000002</v>
      </c>
      <c r="G1039">
        <v>-112.023051</v>
      </c>
      <c r="H1039">
        <v>116094</v>
      </c>
      <c r="I1039">
        <v>-9</v>
      </c>
      <c r="J1039">
        <v>-9</v>
      </c>
      <c r="K1039">
        <v>0.5</v>
      </c>
      <c r="L1039">
        <v>1.1460292000000001</v>
      </c>
      <c r="M1039">
        <v>1.5817052</v>
      </c>
      <c r="N1039">
        <v>3.9669981000000001</v>
      </c>
      <c r="O1039">
        <v>5.5415768999999999</v>
      </c>
      <c r="P1039">
        <v>1.4121857</v>
      </c>
      <c r="Q1039">
        <v>11.9095964</v>
      </c>
      <c r="R1039">
        <v>2.3232879999999998</v>
      </c>
      <c r="S1039">
        <v>0.75195639999999997</v>
      </c>
      <c r="T1039">
        <v>0.5</v>
      </c>
      <c r="U1039">
        <v>2.1648928999999999</v>
      </c>
      <c r="V1039">
        <v>0.66897490000000004</v>
      </c>
      <c r="W1039">
        <v>1.791971</v>
      </c>
      <c r="X1039">
        <v>11.6116552</v>
      </c>
      <c r="Y1039">
        <v>1.1899314000000001</v>
      </c>
      <c r="Z1039">
        <v>4.8109136000000001</v>
      </c>
      <c r="AA1039">
        <v>1.1640902</v>
      </c>
      <c r="AB1039">
        <v>0.52782490000000004</v>
      </c>
      <c r="AC1039">
        <v>1.889</v>
      </c>
      <c r="AD1039">
        <v>0.4229</v>
      </c>
      <c r="AE1039">
        <v>0.45169999999999999</v>
      </c>
      <c r="AF1039">
        <v>2.0954000000000002</v>
      </c>
      <c r="AG1039">
        <v>0.84260000000000002</v>
      </c>
      <c r="AH1039">
        <v>0.40400000000000003</v>
      </c>
      <c r="AI1039">
        <v>0.50109999999999999</v>
      </c>
      <c r="AJ1039">
        <v>0.70189999999999997</v>
      </c>
      <c r="AK1039" t="str">
        <f>VLOOKUP(D1039,Ref!$C$2:$D$56,2,FALSE)&amp;"_"&amp;E1039&amp;RIGHT(B1039,4)</f>
        <v>UT_Salt Lake3008</v>
      </c>
    </row>
    <row r="1040" spans="1:37" x14ac:dyDescent="0.25">
      <c r="A1040" t="s">
        <v>218</v>
      </c>
      <c r="B1040">
        <v>490353010</v>
      </c>
      <c r="C1040" t="s">
        <v>37</v>
      </c>
      <c r="D1040" t="s">
        <v>194</v>
      </c>
      <c r="E1040" t="s">
        <v>198</v>
      </c>
      <c r="F1040">
        <v>40.784219999999998</v>
      </c>
      <c r="G1040">
        <v>-111.931</v>
      </c>
      <c r="H1040">
        <v>118095</v>
      </c>
      <c r="I1040">
        <v>39.1</v>
      </c>
      <c r="J1040">
        <v>32.700000000000003</v>
      </c>
      <c r="K1040">
        <v>0.5</v>
      </c>
      <c r="L1040">
        <v>1.4596757</v>
      </c>
      <c r="M1040">
        <v>2.0613600999999999</v>
      </c>
      <c r="N1040">
        <v>4.364789</v>
      </c>
      <c r="O1040">
        <v>12.63622</v>
      </c>
      <c r="P1040">
        <v>1.8112587</v>
      </c>
      <c r="Q1040">
        <v>12.8409777</v>
      </c>
      <c r="R1040">
        <v>2.5337478999999998</v>
      </c>
      <c r="S1040">
        <v>0.97530450000000002</v>
      </c>
      <c r="T1040">
        <v>0.5</v>
      </c>
      <c r="U1040">
        <v>1.6002525999999999</v>
      </c>
      <c r="V1040">
        <v>1.8199860999999999</v>
      </c>
      <c r="W1040">
        <v>2.8792458000000001</v>
      </c>
      <c r="X1040">
        <v>13.7137318</v>
      </c>
      <c r="Y1040">
        <v>1.3992169000000001</v>
      </c>
      <c r="Z1040">
        <v>8.2561768999999998</v>
      </c>
      <c r="AA1040">
        <v>1.6518576</v>
      </c>
      <c r="AB1040">
        <v>0.9113407</v>
      </c>
      <c r="AC1040">
        <v>1.0963000000000001</v>
      </c>
      <c r="AD1040">
        <v>0.88290000000000002</v>
      </c>
      <c r="AE1040">
        <v>0.65969999999999995</v>
      </c>
      <c r="AF1040">
        <v>1.0852999999999999</v>
      </c>
      <c r="AG1040">
        <v>0.77249999999999996</v>
      </c>
      <c r="AH1040">
        <v>0.64300000000000002</v>
      </c>
      <c r="AI1040">
        <v>0.65190000000000003</v>
      </c>
      <c r="AJ1040">
        <v>0.93440000000000001</v>
      </c>
      <c r="AK1040" t="str">
        <f>VLOOKUP(D1040,Ref!$C$2:$D$56,2,FALSE)&amp;"_"&amp;E1040&amp;RIGHT(B1040,4)</f>
        <v>UT_Salt Lake3010</v>
      </c>
    </row>
    <row r="1041" spans="1:37" x14ac:dyDescent="0.25">
      <c r="A1041" t="s">
        <v>218</v>
      </c>
      <c r="B1041">
        <v>490450003</v>
      </c>
      <c r="C1041" t="s">
        <v>37</v>
      </c>
      <c r="D1041" t="s">
        <v>194</v>
      </c>
      <c r="E1041" t="s">
        <v>199</v>
      </c>
      <c r="F1041">
        <v>40.543371</v>
      </c>
      <c r="G1041">
        <v>-112.29881399999999</v>
      </c>
      <c r="H1041">
        <v>117092</v>
      </c>
      <c r="I1041">
        <v>23.5</v>
      </c>
      <c r="J1041">
        <v>17.899999999999999</v>
      </c>
      <c r="K1041">
        <v>0.5</v>
      </c>
      <c r="L1041">
        <v>2.0682556999999999</v>
      </c>
      <c r="M1041">
        <v>1.1428248999999999</v>
      </c>
      <c r="N1041">
        <v>2.6572882999999998</v>
      </c>
      <c r="O1041">
        <v>6.3179102</v>
      </c>
      <c r="P1041">
        <v>1.4925558999999999</v>
      </c>
      <c r="Q1041">
        <v>7.2903190000000002</v>
      </c>
      <c r="R1041">
        <v>1.6385689000000001</v>
      </c>
      <c r="S1041">
        <v>0.45894439999999997</v>
      </c>
      <c r="T1041">
        <v>0.5</v>
      </c>
      <c r="U1041">
        <v>3.0365622000000001</v>
      </c>
      <c r="V1041">
        <v>0.53834470000000001</v>
      </c>
      <c r="W1041">
        <v>1.2087545</v>
      </c>
      <c r="X1041">
        <v>7.5315614000000002</v>
      </c>
      <c r="Y1041">
        <v>1.4067761999999999</v>
      </c>
      <c r="Z1041">
        <v>2.502888</v>
      </c>
      <c r="AA1041">
        <v>0.8540044</v>
      </c>
      <c r="AB1041">
        <v>0.359043</v>
      </c>
      <c r="AC1041">
        <v>1.4681999999999999</v>
      </c>
      <c r="AD1041">
        <v>0.47110000000000002</v>
      </c>
      <c r="AE1041">
        <v>0.45490000000000003</v>
      </c>
      <c r="AF1041">
        <v>1.1920999999999999</v>
      </c>
      <c r="AG1041">
        <v>0.9425</v>
      </c>
      <c r="AH1041">
        <v>0.34329999999999999</v>
      </c>
      <c r="AI1041">
        <v>0.5212</v>
      </c>
      <c r="AJ1041">
        <v>0.7823</v>
      </c>
      <c r="AK1041" t="str">
        <f>VLOOKUP(D1041,Ref!$C$2:$D$56,2,FALSE)&amp;"_"&amp;E1041&amp;RIGHT(B1041,4)</f>
        <v>UT_Tooele0003</v>
      </c>
    </row>
    <row r="1042" spans="1:37" x14ac:dyDescent="0.25">
      <c r="A1042" t="s">
        <v>218</v>
      </c>
      <c r="B1042">
        <v>490490002</v>
      </c>
      <c r="C1042" t="s">
        <v>37</v>
      </c>
      <c r="D1042" t="s">
        <v>194</v>
      </c>
      <c r="E1042" t="s">
        <v>194</v>
      </c>
      <c r="F1042">
        <v>40.253610999999999</v>
      </c>
      <c r="G1042">
        <v>-111.663056</v>
      </c>
      <c r="H1042">
        <v>113096</v>
      </c>
      <c r="I1042">
        <v>38.4</v>
      </c>
      <c r="J1042">
        <v>33.5</v>
      </c>
      <c r="K1042">
        <v>0.5</v>
      </c>
      <c r="L1042">
        <v>3.0130013999999998</v>
      </c>
      <c r="M1042">
        <v>1.4273969</v>
      </c>
      <c r="N1042">
        <v>3.7006187000000001</v>
      </c>
      <c r="O1042">
        <v>14.686662699999999</v>
      </c>
      <c r="P1042">
        <v>1.6428615</v>
      </c>
      <c r="Q1042">
        <v>10.6685848</v>
      </c>
      <c r="R1042">
        <v>2.3272208999999999</v>
      </c>
      <c r="S1042">
        <v>0.46698499999999998</v>
      </c>
      <c r="T1042">
        <v>0.5</v>
      </c>
      <c r="U1042">
        <v>1.2720241999999999</v>
      </c>
      <c r="V1042">
        <v>1.3834522</v>
      </c>
      <c r="W1042">
        <v>3.9801519000000001</v>
      </c>
      <c r="X1042">
        <v>9.8949908999999998</v>
      </c>
      <c r="Y1042">
        <v>1.0091239000000001</v>
      </c>
      <c r="Z1042">
        <v>12.4202356</v>
      </c>
      <c r="AA1042">
        <v>2.3836186000000001</v>
      </c>
      <c r="AB1042">
        <v>0.67463269999999997</v>
      </c>
      <c r="AC1042">
        <v>0.42220000000000002</v>
      </c>
      <c r="AD1042">
        <v>0.96919999999999995</v>
      </c>
      <c r="AE1042">
        <v>1.0754999999999999</v>
      </c>
      <c r="AF1042">
        <v>0.67369999999999997</v>
      </c>
      <c r="AG1042">
        <v>0.61419999999999997</v>
      </c>
      <c r="AH1042">
        <v>1.1641999999999999</v>
      </c>
      <c r="AI1042">
        <v>1.0242</v>
      </c>
      <c r="AJ1042">
        <v>1.4447000000000001</v>
      </c>
      <c r="AK1042" t="str">
        <f>VLOOKUP(D1042,Ref!$C$2:$D$56,2,FALSE)&amp;"_"&amp;E1042&amp;RIGHT(B1042,4)</f>
        <v>UT_Utah0002</v>
      </c>
    </row>
    <row r="1043" spans="1:37" x14ac:dyDescent="0.25">
      <c r="A1043" t="s">
        <v>218</v>
      </c>
      <c r="B1043">
        <v>490494001</v>
      </c>
      <c r="C1043" t="s">
        <v>37</v>
      </c>
      <c r="D1043" t="s">
        <v>194</v>
      </c>
      <c r="E1043" t="s">
        <v>194</v>
      </c>
      <c r="F1043">
        <v>40.341388999999999</v>
      </c>
      <c r="G1043">
        <v>-111.713611</v>
      </c>
      <c r="H1043">
        <v>114096</v>
      </c>
      <c r="I1043">
        <v>44.8</v>
      </c>
      <c r="J1043">
        <v>38.799999999999997</v>
      </c>
      <c r="K1043">
        <v>0.5</v>
      </c>
      <c r="L1043">
        <v>1.3322524</v>
      </c>
      <c r="M1043">
        <v>1.3070383999999999</v>
      </c>
      <c r="N1043">
        <v>5.6664118999999999</v>
      </c>
      <c r="O1043">
        <v>12.7033348</v>
      </c>
      <c r="P1043">
        <v>1.317415</v>
      </c>
      <c r="Q1043">
        <v>17.8357964</v>
      </c>
      <c r="R1043">
        <v>3.4130875999999999</v>
      </c>
      <c r="S1043">
        <v>0.78021879999999999</v>
      </c>
      <c r="T1043">
        <v>0.5</v>
      </c>
      <c r="U1043">
        <v>1.3168203999999999</v>
      </c>
      <c r="V1043">
        <v>1.2365915000000001</v>
      </c>
      <c r="W1043">
        <v>4.5099850000000004</v>
      </c>
      <c r="X1043">
        <v>12.547632200000001</v>
      </c>
      <c r="Y1043">
        <v>1.0857524999999999</v>
      </c>
      <c r="Z1043">
        <v>14.1476831</v>
      </c>
      <c r="AA1043">
        <v>2.7104013</v>
      </c>
      <c r="AB1043">
        <v>0.78021879999999999</v>
      </c>
      <c r="AC1043">
        <v>0.98839999999999995</v>
      </c>
      <c r="AD1043">
        <v>0.94610000000000005</v>
      </c>
      <c r="AE1043">
        <v>0.79590000000000005</v>
      </c>
      <c r="AF1043">
        <v>0.98770000000000002</v>
      </c>
      <c r="AG1043">
        <v>0.82420000000000004</v>
      </c>
      <c r="AH1043">
        <v>0.79320000000000002</v>
      </c>
      <c r="AI1043">
        <v>0.79410000000000003</v>
      </c>
      <c r="AJ1043">
        <v>1</v>
      </c>
      <c r="AK1043" t="str">
        <f>VLOOKUP(D1043,Ref!$C$2:$D$56,2,FALSE)&amp;"_"&amp;E1043&amp;RIGHT(B1043,4)</f>
        <v>UT_Utah4001</v>
      </c>
    </row>
    <row r="1044" spans="1:37" x14ac:dyDescent="0.25">
      <c r="A1044" t="s">
        <v>218</v>
      </c>
      <c r="B1044">
        <v>490495008</v>
      </c>
      <c r="C1044" t="s">
        <v>37</v>
      </c>
      <c r="D1044" t="s">
        <v>194</v>
      </c>
      <c r="E1044" t="s">
        <v>194</v>
      </c>
      <c r="F1044">
        <v>40.430278000000001</v>
      </c>
      <c r="G1044">
        <v>-111.803889</v>
      </c>
      <c r="H1044">
        <v>115095</v>
      </c>
      <c r="I1044">
        <v>34.200000000000003</v>
      </c>
      <c r="J1044">
        <v>29</v>
      </c>
      <c r="K1044">
        <v>0.5</v>
      </c>
      <c r="L1044">
        <v>2.453757</v>
      </c>
      <c r="M1044">
        <v>1.3546263999999999</v>
      </c>
      <c r="N1044">
        <v>3.9229599999999998</v>
      </c>
      <c r="O1044">
        <v>9.9393101000000001</v>
      </c>
      <c r="P1044">
        <v>1.5344726</v>
      </c>
      <c r="Q1044">
        <v>11.5714264</v>
      </c>
      <c r="R1044">
        <v>2.4236474000000001</v>
      </c>
      <c r="S1044">
        <v>0.55535440000000003</v>
      </c>
      <c r="T1044">
        <v>0.5</v>
      </c>
      <c r="U1044">
        <v>1.1934621000000001</v>
      </c>
      <c r="V1044">
        <v>1.2351581</v>
      </c>
      <c r="W1044">
        <v>3.8912914000000001</v>
      </c>
      <c r="X1044">
        <v>6.0749931000000004</v>
      </c>
      <c r="Y1044">
        <v>1.0090897000000001</v>
      </c>
      <c r="Z1044">
        <v>12.1187477</v>
      </c>
      <c r="AA1044">
        <v>2.3279331000000001</v>
      </c>
      <c r="AB1044">
        <v>0.73021440000000004</v>
      </c>
      <c r="AC1044">
        <v>0.4864</v>
      </c>
      <c r="AD1044">
        <v>0.91180000000000005</v>
      </c>
      <c r="AE1044">
        <v>0.9919</v>
      </c>
      <c r="AF1044">
        <v>0.61119999999999997</v>
      </c>
      <c r="AG1044">
        <v>0.65759999999999996</v>
      </c>
      <c r="AH1044">
        <v>1.0472999999999999</v>
      </c>
      <c r="AI1044">
        <v>0.96050000000000002</v>
      </c>
      <c r="AJ1044">
        <v>1.3149</v>
      </c>
      <c r="AK1044" t="str">
        <f>VLOOKUP(D1044,Ref!$C$2:$D$56,2,FALSE)&amp;"_"&amp;E1044&amp;RIGHT(B1044,4)</f>
        <v>UT_Utah5008</v>
      </c>
    </row>
    <row r="1045" spans="1:37" x14ac:dyDescent="0.25">
      <c r="A1045" t="s">
        <v>218</v>
      </c>
      <c r="B1045">
        <v>490495010</v>
      </c>
      <c r="C1045" t="s">
        <v>37</v>
      </c>
      <c r="D1045" t="s">
        <v>194</v>
      </c>
      <c r="E1045" t="s">
        <v>194</v>
      </c>
      <c r="F1045">
        <v>40.136389000000001</v>
      </c>
      <c r="G1045">
        <v>-111.659722</v>
      </c>
      <c r="H1045">
        <v>112096</v>
      </c>
      <c r="I1045">
        <v>40.4</v>
      </c>
      <c r="J1045">
        <v>34.1</v>
      </c>
      <c r="K1045">
        <v>0.5</v>
      </c>
      <c r="L1045">
        <v>1.4498705000000001</v>
      </c>
      <c r="M1045">
        <v>1.6848000999999999</v>
      </c>
      <c r="N1045">
        <v>5.3589573000000001</v>
      </c>
      <c r="O1045">
        <v>9.4755448999999992</v>
      </c>
      <c r="P1045">
        <v>1.3749992</v>
      </c>
      <c r="Q1045">
        <v>16.7016144</v>
      </c>
      <c r="R1045">
        <v>3.2064526</v>
      </c>
      <c r="S1045">
        <v>0.69775929999999997</v>
      </c>
      <c r="T1045">
        <v>0.5</v>
      </c>
      <c r="U1045">
        <v>1.4309554</v>
      </c>
      <c r="V1045">
        <v>1.5901396000000001</v>
      </c>
      <c r="W1045">
        <v>4.1395682999999996</v>
      </c>
      <c r="X1045">
        <v>9.3525085000000008</v>
      </c>
      <c r="Y1045">
        <v>1.0798829999999999</v>
      </c>
      <c r="Z1045">
        <v>12.8783321</v>
      </c>
      <c r="AA1045">
        <v>2.4739900000000001</v>
      </c>
      <c r="AB1045">
        <v>0.69775929999999997</v>
      </c>
      <c r="AC1045">
        <v>0.98699999999999999</v>
      </c>
      <c r="AD1045">
        <v>0.94379999999999997</v>
      </c>
      <c r="AE1045">
        <v>0.77249999999999996</v>
      </c>
      <c r="AF1045">
        <v>0.98699999999999999</v>
      </c>
      <c r="AG1045">
        <v>0.78539999999999999</v>
      </c>
      <c r="AH1045">
        <v>0.77110000000000001</v>
      </c>
      <c r="AI1045">
        <v>0.77159999999999995</v>
      </c>
      <c r="AJ1045">
        <v>1</v>
      </c>
      <c r="AK1045" t="str">
        <f>VLOOKUP(D1045,Ref!$C$2:$D$56,2,FALSE)&amp;"_"&amp;E1045&amp;RIGHT(B1045,4)</f>
        <v>UT_Utah5010</v>
      </c>
    </row>
    <row r="1046" spans="1:37" x14ac:dyDescent="0.25">
      <c r="A1046" t="s">
        <v>218</v>
      </c>
      <c r="B1046">
        <v>490570002</v>
      </c>
      <c r="C1046" t="s">
        <v>37</v>
      </c>
      <c r="D1046" t="s">
        <v>194</v>
      </c>
      <c r="E1046" t="s">
        <v>200</v>
      </c>
      <c r="F1046">
        <v>41.206389000000001</v>
      </c>
      <c r="G1046">
        <v>-111.974722</v>
      </c>
      <c r="H1046">
        <v>122095</v>
      </c>
      <c r="I1046">
        <v>38.200000000000003</v>
      </c>
      <c r="J1046">
        <v>32.4</v>
      </c>
      <c r="K1046">
        <v>0.5</v>
      </c>
      <c r="L1046">
        <v>1.4990380999999999</v>
      </c>
      <c r="M1046">
        <v>1.7871972</v>
      </c>
      <c r="N1046">
        <v>4.4116521000000004</v>
      </c>
      <c r="O1046">
        <v>11.846243899999999</v>
      </c>
      <c r="P1046">
        <v>1.9775423000000001</v>
      </c>
      <c r="Q1046">
        <v>12.7597618</v>
      </c>
      <c r="R1046">
        <v>2.5968925999999999</v>
      </c>
      <c r="S1046">
        <v>0.8216717</v>
      </c>
      <c r="T1046">
        <v>0.5</v>
      </c>
      <c r="U1046">
        <v>0.82944519999999999</v>
      </c>
      <c r="V1046">
        <v>1.2670376999999999</v>
      </c>
      <c r="W1046">
        <v>3.7245221000000002</v>
      </c>
      <c r="X1046">
        <v>10.642034499999999</v>
      </c>
      <c r="Y1046">
        <v>1.3413683999999999</v>
      </c>
      <c r="Z1046">
        <v>11.1462488</v>
      </c>
      <c r="AA1046">
        <v>2.1739628</v>
      </c>
      <c r="AB1046">
        <v>0.80595019999999995</v>
      </c>
      <c r="AC1046">
        <v>0.55330000000000001</v>
      </c>
      <c r="AD1046">
        <v>0.70899999999999996</v>
      </c>
      <c r="AE1046">
        <v>0.84419999999999995</v>
      </c>
      <c r="AF1046">
        <v>0.89829999999999999</v>
      </c>
      <c r="AG1046">
        <v>0.67830000000000001</v>
      </c>
      <c r="AH1046">
        <v>0.87350000000000005</v>
      </c>
      <c r="AI1046">
        <v>0.83709999999999996</v>
      </c>
      <c r="AJ1046">
        <v>0.98089999999999999</v>
      </c>
      <c r="AK1046" t="str">
        <f>VLOOKUP(D1046,Ref!$C$2:$D$56,2,FALSE)&amp;"_"&amp;E1046&amp;RIGHT(B1046,4)</f>
        <v>UT_Weber0002</v>
      </c>
    </row>
    <row r="1047" spans="1:37" x14ac:dyDescent="0.25">
      <c r="A1047" t="s">
        <v>218</v>
      </c>
      <c r="B1047">
        <v>490570007</v>
      </c>
      <c r="C1047" t="s">
        <v>37</v>
      </c>
      <c r="D1047" t="s">
        <v>194</v>
      </c>
      <c r="E1047" t="s">
        <v>200</v>
      </c>
      <c r="F1047">
        <v>41.179721999999998</v>
      </c>
      <c r="G1047">
        <v>-111.983056</v>
      </c>
      <c r="H1047">
        <v>122095</v>
      </c>
      <c r="I1047">
        <v>-9</v>
      </c>
      <c r="J1047">
        <v>-9</v>
      </c>
      <c r="K1047">
        <v>0.5</v>
      </c>
      <c r="L1047">
        <v>1.0209515</v>
      </c>
      <c r="M1047">
        <v>1.6394012</v>
      </c>
      <c r="N1047">
        <v>5.0393872000000002</v>
      </c>
      <c r="O1047">
        <v>6.7095608999999996</v>
      </c>
      <c r="P1047">
        <v>1.9489396000000001</v>
      </c>
      <c r="Q1047">
        <v>14.914237</v>
      </c>
      <c r="R1047">
        <v>2.9203146000000002</v>
      </c>
      <c r="S1047">
        <v>0.87387510000000002</v>
      </c>
      <c r="T1047">
        <v>0.5</v>
      </c>
      <c r="U1047">
        <v>0.99411119999999997</v>
      </c>
      <c r="V1047">
        <v>1.5032649</v>
      </c>
      <c r="W1047">
        <v>3.8919655999999998</v>
      </c>
      <c r="X1047">
        <v>6.5574279000000004</v>
      </c>
      <c r="Y1047">
        <v>1.4398782000000001</v>
      </c>
      <c r="Z1047">
        <v>11.600939800000001</v>
      </c>
      <c r="AA1047">
        <v>2.2660130999999999</v>
      </c>
      <c r="AB1047">
        <v>0.87387510000000002</v>
      </c>
      <c r="AC1047">
        <v>0.97370000000000001</v>
      </c>
      <c r="AD1047">
        <v>0.91700000000000004</v>
      </c>
      <c r="AE1047">
        <v>0.77229999999999999</v>
      </c>
      <c r="AF1047">
        <v>0.97729999999999995</v>
      </c>
      <c r="AG1047">
        <v>0.73880000000000001</v>
      </c>
      <c r="AH1047">
        <v>0.77780000000000005</v>
      </c>
      <c r="AI1047">
        <v>0.77590000000000003</v>
      </c>
      <c r="AJ1047">
        <v>1</v>
      </c>
      <c r="AK1047" t="str">
        <f>VLOOKUP(D1047,Ref!$C$2:$D$56,2,FALSE)&amp;"_"&amp;E1047&amp;RIGHT(B1047,4)</f>
        <v>UT_Weber0007</v>
      </c>
    </row>
    <row r="1048" spans="1:37" x14ac:dyDescent="0.25">
      <c r="A1048" t="s">
        <v>218</v>
      </c>
      <c r="B1048">
        <v>490571003</v>
      </c>
      <c r="C1048" t="s">
        <v>37</v>
      </c>
      <c r="D1048" t="s">
        <v>194</v>
      </c>
      <c r="E1048" t="s">
        <v>200</v>
      </c>
      <c r="F1048">
        <v>41.303682999999999</v>
      </c>
      <c r="G1048">
        <v>-111.987067</v>
      </c>
      <c r="H1048">
        <v>123095</v>
      </c>
      <c r="I1048">
        <v>35.799999999999997</v>
      </c>
      <c r="J1048">
        <v>30.6</v>
      </c>
      <c r="K1048">
        <v>0.5</v>
      </c>
      <c r="L1048">
        <v>0.89181759999999999</v>
      </c>
      <c r="M1048">
        <v>1.4256302999999999</v>
      </c>
      <c r="N1048">
        <v>4.2029680999999997</v>
      </c>
      <c r="O1048">
        <v>11.766139000000001</v>
      </c>
      <c r="P1048">
        <v>1.7118613</v>
      </c>
      <c r="Q1048">
        <v>12.3332233</v>
      </c>
      <c r="R1048">
        <v>2.4224967999999998</v>
      </c>
      <c r="S1048">
        <v>0.62364039999999998</v>
      </c>
      <c r="T1048">
        <v>0.5</v>
      </c>
      <c r="U1048">
        <v>0.86840620000000002</v>
      </c>
      <c r="V1048">
        <v>1.3084929000000001</v>
      </c>
      <c r="W1048">
        <v>3.2311288999999999</v>
      </c>
      <c r="X1048">
        <v>11.5056639</v>
      </c>
      <c r="Y1048">
        <v>1.3150090000000001</v>
      </c>
      <c r="Z1048">
        <v>9.4826297999999998</v>
      </c>
      <c r="AA1048">
        <v>1.8625143</v>
      </c>
      <c r="AB1048">
        <v>0.62364039999999998</v>
      </c>
      <c r="AC1048">
        <v>0.97370000000000001</v>
      </c>
      <c r="AD1048">
        <v>0.91779999999999995</v>
      </c>
      <c r="AE1048">
        <v>0.76880000000000004</v>
      </c>
      <c r="AF1048">
        <v>0.97789999999999999</v>
      </c>
      <c r="AG1048">
        <v>0.76819999999999999</v>
      </c>
      <c r="AH1048">
        <v>0.76890000000000003</v>
      </c>
      <c r="AI1048">
        <v>0.76880000000000004</v>
      </c>
      <c r="AJ1048">
        <v>1</v>
      </c>
      <c r="AK1048" t="str">
        <f>VLOOKUP(D1048,Ref!$C$2:$D$56,2,FALSE)&amp;"_"&amp;E1048&amp;RIGHT(B1048,4)</f>
        <v>UT_Weber1003</v>
      </c>
    </row>
    <row r="1049" spans="1:37" x14ac:dyDescent="0.25">
      <c r="A1049" t="s">
        <v>218</v>
      </c>
      <c r="B1049">
        <v>530110013</v>
      </c>
      <c r="C1049" t="s">
        <v>37</v>
      </c>
      <c r="D1049" t="s">
        <v>49</v>
      </c>
      <c r="E1049" t="s">
        <v>148</v>
      </c>
      <c r="F1049">
        <v>45.648333000000001</v>
      </c>
      <c r="G1049">
        <v>-122.586944</v>
      </c>
      <c r="H1049">
        <v>178035</v>
      </c>
      <c r="I1049">
        <v>27.3</v>
      </c>
      <c r="J1049">
        <v>25.8</v>
      </c>
      <c r="K1049">
        <v>0.5</v>
      </c>
      <c r="L1049">
        <v>0.69888629999999996</v>
      </c>
      <c r="M1049">
        <v>2.2322202</v>
      </c>
      <c r="N1049">
        <v>0.52794419999999997</v>
      </c>
      <c r="O1049">
        <v>21.493331900000001</v>
      </c>
      <c r="P1049">
        <v>1.0015756</v>
      </c>
      <c r="Q1049">
        <v>0.52628580000000003</v>
      </c>
      <c r="R1049">
        <v>0.3203685</v>
      </c>
      <c r="S1049">
        <v>6.6052700000000006E-2</v>
      </c>
      <c r="T1049">
        <v>0.5</v>
      </c>
      <c r="U1049">
        <v>0.64440739999999996</v>
      </c>
      <c r="V1049">
        <v>2.1680240999999998</v>
      </c>
      <c r="W1049">
        <v>0.39172079999999998</v>
      </c>
      <c r="X1049">
        <v>20.724143999999999</v>
      </c>
      <c r="Y1049">
        <v>0.67522099999999996</v>
      </c>
      <c r="Z1049">
        <v>0.47824680000000003</v>
      </c>
      <c r="AA1049">
        <v>0.21640490000000001</v>
      </c>
      <c r="AB1049">
        <v>6.6052700000000006E-2</v>
      </c>
      <c r="AC1049">
        <v>0.92200000000000004</v>
      </c>
      <c r="AD1049">
        <v>0.97119999999999995</v>
      </c>
      <c r="AE1049">
        <v>0.74199999999999999</v>
      </c>
      <c r="AF1049">
        <v>0.96419999999999995</v>
      </c>
      <c r="AG1049">
        <v>0.67420000000000002</v>
      </c>
      <c r="AH1049">
        <v>0.90869999999999995</v>
      </c>
      <c r="AI1049">
        <v>0.67549999999999999</v>
      </c>
      <c r="AJ1049">
        <v>1</v>
      </c>
      <c r="AK1049" t="str">
        <f>VLOOKUP(D1049,Ref!$C$2:$D$56,2,FALSE)&amp;"_"&amp;E1049&amp;RIGHT(B1049,4)</f>
        <v>WA_Clark0013</v>
      </c>
    </row>
    <row r="1050" spans="1:37" x14ac:dyDescent="0.25">
      <c r="A1050" t="s">
        <v>218</v>
      </c>
      <c r="B1050">
        <v>530330057</v>
      </c>
      <c r="C1050" t="s">
        <v>37</v>
      </c>
      <c r="D1050" t="s">
        <v>49</v>
      </c>
      <c r="E1050" t="s">
        <v>201</v>
      </c>
      <c r="F1050">
        <v>47.563200000000002</v>
      </c>
      <c r="G1050">
        <v>-122.34050000000001</v>
      </c>
      <c r="H1050">
        <v>195041</v>
      </c>
      <c r="I1050">
        <v>25.8</v>
      </c>
      <c r="J1050">
        <v>24.3</v>
      </c>
      <c r="K1050">
        <v>0.5</v>
      </c>
      <c r="L1050">
        <v>1.7433116</v>
      </c>
      <c r="M1050">
        <v>4.2264761999999996</v>
      </c>
      <c r="N1050">
        <v>1.0435920999999999</v>
      </c>
      <c r="O1050">
        <v>14.181143799999999</v>
      </c>
      <c r="P1050">
        <v>2.0902354999999999</v>
      </c>
      <c r="Q1050">
        <v>1.1290505</v>
      </c>
      <c r="R1050">
        <v>0.65366849999999999</v>
      </c>
      <c r="S1050">
        <v>0.2325247</v>
      </c>
      <c r="T1050">
        <v>0.5</v>
      </c>
      <c r="U1050">
        <v>1.6432456</v>
      </c>
      <c r="V1050">
        <v>4.1275767999999999</v>
      </c>
      <c r="W1050">
        <v>0.82171289999999997</v>
      </c>
      <c r="X1050">
        <v>14.0237322</v>
      </c>
      <c r="Y1050">
        <v>1.5561802</v>
      </c>
      <c r="Z1050">
        <v>0.9949192</v>
      </c>
      <c r="AA1050">
        <v>0.48627039999999999</v>
      </c>
      <c r="AB1050">
        <v>0.2325247</v>
      </c>
      <c r="AC1050">
        <v>0.94259999999999999</v>
      </c>
      <c r="AD1050">
        <v>0.97660000000000002</v>
      </c>
      <c r="AE1050">
        <v>0.78739999999999999</v>
      </c>
      <c r="AF1050">
        <v>0.9889</v>
      </c>
      <c r="AG1050">
        <v>0.74450000000000005</v>
      </c>
      <c r="AH1050">
        <v>0.88119999999999998</v>
      </c>
      <c r="AI1050">
        <v>0.74390000000000001</v>
      </c>
      <c r="AJ1050">
        <v>1</v>
      </c>
      <c r="AK1050" t="str">
        <f>VLOOKUP(D1050,Ref!$C$2:$D$56,2,FALSE)&amp;"_"&amp;E1050&amp;RIGHT(B1050,4)</f>
        <v>WA_King0057</v>
      </c>
    </row>
    <row r="1051" spans="1:37" x14ac:dyDescent="0.25">
      <c r="A1051" t="s">
        <v>218</v>
      </c>
      <c r="B1051">
        <v>530330080</v>
      </c>
      <c r="C1051" t="s">
        <v>37</v>
      </c>
      <c r="D1051" t="s">
        <v>49</v>
      </c>
      <c r="E1051" t="s">
        <v>201</v>
      </c>
      <c r="F1051">
        <v>47.568333000000003</v>
      </c>
      <c r="G1051">
        <v>-122.30805599999999</v>
      </c>
      <c r="H1051">
        <v>195041</v>
      </c>
      <c r="I1051">
        <v>17.2</v>
      </c>
      <c r="J1051">
        <v>16.5</v>
      </c>
      <c r="K1051">
        <v>0.5</v>
      </c>
      <c r="L1051">
        <v>0.89644369999999995</v>
      </c>
      <c r="M1051">
        <v>1.9570653</v>
      </c>
      <c r="N1051">
        <v>0.71010459999999997</v>
      </c>
      <c r="O1051">
        <v>10.603189499999999</v>
      </c>
      <c r="P1051">
        <v>1.2854916000000001</v>
      </c>
      <c r="Q1051">
        <v>0.85590829999999996</v>
      </c>
      <c r="R1051">
        <v>0.40033049999999998</v>
      </c>
      <c r="S1051">
        <v>5.8134199999999997E-2</v>
      </c>
      <c r="T1051">
        <v>0.5</v>
      </c>
      <c r="U1051">
        <v>0.84292160000000005</v>
      </c>
      <c r="V1051">
        <v>1.9136416999999999</v>
      </c>
      <c r="W1051">
        <v>0.58602160000000003</v>
      </c>
      <c r="X1051">
        <v>10.5061646</v>
      </c>
      <c r="Y1051">
        <v>1.0083902</v>
      </c>
      <c r="Z1051">
        <v>0.77094359999999995</v>
      </c>
      <c r="AA1051">
        <v>0.31669589999999997</v>
      </c>
      <c r="AB1051">
        <v>5.8134199999999997E-2</v>
      </c>
      <c r="AC1051">
        <v>0.94030000000000002</v>
      </c>
      <c r="AD1051">
        <v>0.9778</v>
      </c>
      <c r="AE1051">
        <v>0.82530000000000003</v>
      </c>
      <c r="AF1051">
        <v>0.99080000000000001</v>
      </c>
      <c r="AG1051">
        <v>0.78439999999999999</v>
      </c>
      <c r="AH1051">
        <v>0.90069999999999995</v>
      </c>
      <c r="AI1051">
        <v>0.79110000000000003</v>
      </c>
      <c r="AJ1051">
        <v>1</v>
      </c>
      <c r="AK1051" t="str">
        <f>VLOOKUP(D1051,Ref!$C$2:$D$56,2,FALSE)&amp;"_"&amp;E1051&amp;RIGHT(B1051,4)</f>
        <v>WA_King0080</v>
      </c>
    </row>
    <row r="1052" spans="1:37" x14ac:dyDescent="0.25">
      <c r="A1052" t="s">
        <v>218</v>
      </c>
      <c r="B1052">
        <v>530530029</v>
      </c>
      <c r="C1052" t="s">
        <v>37</v>
      </c>
      <c r="D1052" t="s">
        <v>49</v>
      </c>
      <c r="E1052" t="s">
        <v>202</v>
      </c>
      <c r="F1052">
        <v>47.186399999999999</v>
      </c>
      <c r="G1052">
        <v>-122.4517</v>
      </c>
      <c r="H1052">
        <v>191040</v>
      </c>
      <c r="I1052">
        <v>42.5</v>
      </c>
      <c r="J1052">
        <v>41.3</v>
      </c>
      <c r="K1052">
        <v>0.5</v>
      </c>
      <c r="L1052">
        <v>0.8942599</v>
      </c>
      <c r="M1052">
        <v>3.5464981</v>
      </c>
      <c r="N1052">
        <v>0.92101880000000003</v>
      </c>
      <c r="O1052">
        <v>32.789218900000002</v>
      </c>
      <c r="P1052">
        <v>1.7137226999999999</v>
      </c>
      <c r="Q1052">
        <v>1.0615075</v>
      </c>
      <c r="R1052">
        <v>0.54181310000000005</v>
      </c>
      <c r="S1052">
        <v>0.53195990000000004</v>
      </c>
      <c r="T1052">
        <v>0.5</v>
      </c>
      <c r="U1052">
        <v>0.84926690000000005</v>
      </c>
      <c r="V1052">
        <v>3.4632545000000001</v>
      </c>
      <c r="W1052">
        <v>0.76384529999999995</v>
      </c>
      <c r="X1052">
        <v>32.504097000000002</v>
      </c>
      <c r="Y1052">
        <v>1.3602152000000001</v>
      </c>
      <c r="Z1052">
        <v>0.95657610000000004</v>
      </c>
      <c r="AA1052">
        <v>0.43101719999999999</v>
      </c>
      <c r="AB1052">
        <v>0.53195990000000004</v>
      </c>
      <c r="AC1052">
        <v>0.94969999999999999</v>
      </c>
      <c r="AD1052">
        <v>0.97650000000000003</v>
      </c>
      <c r="AE1052">
        <v>0.82930000000000004</v>
      </c>
      <c r="AF1052">
        <v>0.99129999999999996</v>
      </c>
      <c r="AG1052">
        <v>0.79369999999999996</v>
      </c>
      <c r="AH1052">
        <v>0.90110000000000001</v>
      </c>
      <c r="AI1052">
        <v>0.79549999999999998</v>
      </c>
      <c r="AJ1052">
        <v>1</v>
      </c>
      <c r="AK1052" t="str">
        <f>VLOOKUP(D1052,Ref!$C$2:$D$56,2,FALSE)&amp;"_"&amp;E1052&amp;RIGHT(B1052,4)</f>
        <v>WA_Pierce0029</v>
      </c>
    </row>
    <row r="1053" spans="1:37" x14ac:dyDescent="0.25">
      <c r="A1053" t="s">
        <v>218</v>
      </c>
      <c r="B1053">
        <v>530610020</v>
      </c>
      <c r="C1053" t="s">
        <v>37</v>
      </c>
      <c r="D1053" t="s">
        <v>49</v>
      </c>
      <c r="E1053" t="s">
        <v>203</v>
      </c>
      <c r="F1053">
        <v>48.246899999999997</v>
      </c>
      <c r="G1053">
        <v>-121.6031</v>
      </c>
      <c r="H1053">
        <v>199047</v>
      </c>
      <c r="I1053">
        <v>32.1</v>
      </c>
      <c r="J1053">
        <v>31.6</v>
      </c>
      <c r="K1053">
        <v>0.5</v>
      </c>
      <c r="L1053">
        <v>0.874614</v>
      </c>
      <c r="M1053">
        <v>3.1546500000000002</v>
      </c>
      <c r="N1053">
        <v>0.4440694</v>
      </c>
      <c r="O1053">
        <v>25.346666299999999</v>
      </c>
      <c r="P1053">
        <v>1.0029291</v>
      </c>
      <c r="Q1053">
        <v>0.31127830000000001</v>
      </c>
      <c r="R1053">
        <v>0.3338025</v>
      </c>
      <c r="S1053">
        <v>0.21532570000000001</v>
      </c>
      <c r="T1053">
        <v>0.5</v>
      </c>
      <c r="U1053">
        <v>0.86877020000000005</v>
      </c>
      <c r="V1053">
        <v>3.0965223000000002</v>
      </c>
      <c r="W1053">
        <v>0.40355469999999999</v>
      </c>
      <c r="X1053">
        <v>25.041505799999999</v>
      </c>
      <c r="Y1053">
        <v>0.91195380000000004</v>
      </c>
      <c r="Z1053">
        <v>0.28185500000000002</v>
      </c>
      <c r="AA1053">
        <v>0.3037474</v>
      </c>
      <c r="AB1053">
        <v>0.21532570000000001</v>
      </c>
      <c r="AC1053">
        <v>0.99329999999999996</v>
      </c>
      <c r="AD1053">
        <v>0.98160000000000003</v>
      </c>
      <c r="AE1053">
        <v>0.90880000000000005</v>
      </c>
      <c r="AF1053">
        <v>0.98799999999999999</v>
      </c>
      <c r="AG1053">
        <v>0.9093</v>
      </c>
      <c r="AH1053">
        <v>0.90549999999999997</v>
      </c>
      <c r="AI1053">
        <v>0.91</v>
      </c>
      <c r="AJ1053">
        <v>1</v>
      </c>
      <c r="AK1053" t="str">
        <f>VLOOKUP(D1053,Ref!$C$2:$D$56,2,FALSE)&amp;"_"&amp;E1053&amp;RIGHT(B1053,4)</f>
        <v>WA_Snohomish0020</v>
      </c>
    </row>
    <row r="1054" spans="1:37" x14ac:dyDescent="0.25">
      <c r="A1054" t="s">
        <v>218</v>
      </c>
      <c r="B1054">
        <v>530611007</v>
      </c>
      <c r="C1054" t="s">
        <v>37</v>
      </c>
      <c r="D1054" t="s">
        <v>49</v>
      </c>
      <c r="E1054" t="s">
        <v>203</v>
      </c>
      <c r="F1054">
        <v>48.054315000000003</v>
      </c>
      <c r="G1054">
        <v>-122.17152900000001</v>
      </c>
      <c r="H1054">
        <v>199043</v>
      </c>
      <c r="I1054">
        <v>31.7</v>
      </c>
      <c r="J1054">
        <v>30.9</v>
      </c>
      <c r="K1054">
        <v>0.5</v>
      </c>
      <c r="L1054">
        <v>0.65090720000000002</v>
      </c>
      <c r="M1054">
        <v>3.5743765999999999</v>
      </c>
      <c r="N1054">
        <v>0.51237200000000005</v>
      </c>
      <c r="O1054">
        <v>24.3485947</v>
      </c>
      <c r="P1054">
        <v>1.3610213</v>
      </c>
      <c r="Q1054">
        <v>7.9882700000000001E-2</v>
      </c>
      <c r="R1054">
        <v>0.4970253</v>
      </c>
      <c r="S1054">
        <v>0.17581949999999999</v>
      </c>
      <c r="T1054">
        <v>0.5</v>
      </c>
      <c r="U1054">
        <v>0.63379240000000003</v>
      </c>
      <c r="V1054">
        <v>3.5070155000000001</v>
      </c>
      <c r="W1054">
        <v>0.42873529999999999</v>
      </c>
      <c r="X1054">
        <v>24.0518112</v>
      </c>
      <c r="Y1054">
        <v>1.1343228999999999</v>
      </c>
      <c r="Z1054">
        <v>7.1742600000000004E-2</v>
      </c>
      <c r="AA1054">
        <v>0.41452169999999999</v>
      </c>
      <c r="AB1054">
        <v>0.17581949999999999</v>
      </c>
      <c r="AC1054">
        <v>0.97370000000000001</v>
      </c>
      <c r="AD1054">
        <v>0.98119999999999996</v>
      </c>
      <c r="AE1054">
        <v>0.83679999999999999</v>
      </c>
      <c r="AF1054">
        <v>0.98780000000000001</v>
      </c>
      <c r="AG1054">
        <v>0.83340000000000003</v>
      </c>
      <c r="AH1054">
        <v>0.89810000000000001</v>
      </c>
      <c r="AI1054">
        <v>0.83399999999999996</v>
      </c>
      <c r="AJ1054">
        <v>1</v>
      </c>
      <c r="AK1054" t="str">
        <f>VLOOKUP(D1054,Ref!$C$2:$D$56,2,FALSE)&amp;"_"&amp;E1054&amp;RIGHT(B1054,4)</f>
        <v>WA_Snohomish1007</v>
      </c>
    </row>
    <row r="1055" spans="1:37" x14ac:dyDescent="0.25">
      <c r="A1055" t="s">
        <v>218</v>
      </c>
      <c r="B1055">
        <v>530630016</v>
      </c>
      <c r="C1055" t="s">
        <v>37</v>
      </c>
      <c r="D1055" t="s">
        <v>49</v>
      </c>
      <c r="E1055" t="s">
        <v>204</v>
      </c>
      <c r="F1055">
        <v>47.660742999999997</v>
      </c>
      <c r="G1055">
        <v>-117.358121</v>
      </c>
      <c r="H1055">
        <v>188072</v>
      </c>
      <c r="I1055">
        <v>29.8</v>
      </c>
      <c r="J1055">
        <v>29.1</v>
      </c>
      <c r="K1055">
        <v>0.5</v>
      </c>
      <c r="L1055">
        <v>3.0020311</v>
      </c>
      <c r="M1055">
        <v>2.3207385999999999</v>
      </c>
      <c r="N1055">
        <v>0.76329000000000002</v>
      </c>
      <c r="O1055">
        <v>20.053947399999998</v>
      </c>
      <c r="P1055">
        <v>1.105478</v>
      </c>
      <c r="Q1055">
        <v>1.4475944999999999</v>
      </c>
      <c r="R1055">
        <v>0.51103730000000003</v>
      </c>
      <c r="S1055">
        <v>0.12921659999999999</v>
      </c>
      <c r="T1055">
        <v>0.5</v>
      </c>
      <c r="U1055">
        <v>2.9710293000000001</v>
      </c>
      <c r="V1055">
        <v>2.2554854999999998</v>
      </c>
      <c r="W1055">
        <v>0.70287949999999999</v>
      </c>
      <c r="X1055">
        <v>19.7482471</v>
      </c>
      <c r="Y1055">
        <v>1.017072</v>
      </c>
      <c r="Z1055">
        <v>1.3373283</v>
      </c>
      <c r="AA1055">
        <v>0.46852120000000003</v>
      </c>
      <c r="AB1055">
        <v>0.12921659999999999</v>
      </c>
      <c r="AC1055">
        <v>0.98970000000000002</v>
      </c>
      <c r="AD1055">
        <v>0.97189999999999999</v>
      </c>
      <c r="AE1055">
        <v>0.92090000000000005</v>
      </c>
      <c r="AF1055">
        <v>0.98480000000000001</v>
      </c>
      <c r="AG1055">
        <v>0.92</v>
      </c>
      <c r="AH1055">
        <v>0.92379999999999995</v>
      </c>
      <c r="AI1055">
        <v>0.91679999999999995</v>
      </c>
      <c r="AJ1055">
        <v>1</v>
      </c>
      <c r="AK1055" t="str">
        <f>VLOOKUP(D1055,Ref!$C$2:$D$56,2,FALSE)&amp;"_"&amp;E1055&amp;RIGHT(B1055,4)</f>
        <v>WA_Spokane0016</v>
      </c>
    </row>
    <row r="1056" spans="1:37" x14ac:dyDescent="0.25">
      <c r="A1056" t="s">
        <v>218</v>
      </c>
      <c r="B1056">
        <v>530770009</v>
      </c>
      <c r="C1056" t="s">
        <v>37</v>
      </c>
      <c r="D1056" t="s">
        <v>49</v>
      </c>
      <c r="E1056" t="s">
        <v>205</v>
      </c>
      <c r="F1056">
        <v>46.596780000000003</v>
      </c>
      <c r="G1056">
        <v>-120.512215</v>
      </c>
      <c r="H1056">
        <v>183050</v>
      </c>
      <c r="I1056">
        <v>37.200000000000003</v>
      </c>
      <c r="J1056">
        <v>36</v>
      </c>
      <c r="K1056">
        <v>0.5</v>
      </c>
      <c r="L1056">
        <v>0.84948290000000004</v>
      </c>
      <c r="M1056">
        <v>3.2134626000000002</v>
      </c>
      <c r="N1056">
        <v>1.9893942</v>
      </c>
      <c r="O1056">
        <v>22.6368771</v>
      </c>
      <c r="P1056">
        <v>1.0539973</v>
      </c>
      <c r="Q1056">
        <v>5.5391607</v>
      </c>
      <c r="R1056">
        <v>1.1084943</v>
      </c>
      <c r="S1056">
        <v>0.32579320000000001</v>
      </c>
      <c r="T1056">
        <v>0.5</v>
      </c>
      <c r="U1056">
        <v>0.84432010000000002</v>
      </c>
      <c r="V1056">
        <v>3.1778827000000001</v>
      </c>
      <c r="W1056">
        <v>1.8042779</v>
      </c>
      <c r="X1056">
        <v>22.424009300000002</v>
      </c>
      <c r="Y1056">
        <v>0.88827350000000005</v>
      </c>
      <c r="Z1056">
        <v>5.1108460000000004</v>
      </c>
      <c r="AA1056">
        <v>1.0173116</v>
      </c>
      <c r="AB1056">
        <v>0.32579320000000001</v>
      </c>
      <c r="AC1056">
        <v>0.99390000000000001</v>
      </c>
      <c r="AD1056">
        <v>0.9889</v>
      </c>
      <c r="AE1056">
        <v>0.90690000000000004</v>
      </c>
      <c r="AF1056">
        <v>0.99060000000000004</v>
      </c>
      <c r="AG1056">
        <v>0.84279999999999999</v>
      </c>
      <c r="AH1056">
        <v>0.92269999999999996</v>
      </c>
      <c r="AI1056">
        <v>0.91769999999999996</v>
      </c>
      <c r="AJ1056">
        <v>1</v>
      </c>
      <c r="AK1056" t="str">
        <f>VLOOKUP(D1056,Ref!$C$2:$D$56,2,FALSE)&amp;"_"&amp;E1056&amp;RIGHT(B1056,4)</f>
        <v>WA_Yakima0009</v>
      </c>
    </row>
    <row r="1057" spans="1:37" x14ac:dyDescent="0.25">
      <c r="A1057" t="s">
        <v>218</v>
      </c>
      <c r="B1057">
        <v>551091002</v>
      </c>
      <c r="C1057" t="s">
        <v>37</v>
      </c>
      <c r="D1057" t="s">
        <v>206</v>
      </c>
      <c r="E1057" t="s">
        <v>207</v>
      </c>
      <c r="F1057">
        <v>45.124443999999997</v>
      </c>
      <c r="G1057">
        <v>-92.662499999999994</v>
      </c>
      <c r="H1057">
        <v>151225</v>
      </c>
      <c r="I1057">
        <v>27.3</v>
      </c>
      <c r="J1057">
        <v>20.2</v>
      </c>
      <c r="K1057">
        <v>0.5</v>
      </c>
      <c r="L1057">
        <v>0.80454349999999997</v>
      </c>
      <c r="M1057">
        <v>1.0907735000000001</v>
      </c>
      <c r="N1057">
        <v>3.3515136000000001</v>
      </c>
      <c r="O1057">
        <v>8.6409272999999995</v>
      </c>
      <c r="P1057">
        <v>4.6598673000000002</v>
      </c>
      <c r="Q1057">
        <v>5.9460416</v>
      </c>
      <c r="R1057">
        <v>2.1363902000000001</v>
      </c>
      <c r="S1057">
        <v>0.2255007</v>
      </c>
      <c r="T1057">
        <v>0.5</v>
      </c>
      <c r="U1057">
        <v>0.51450110000000004</v>
      </c>
      <c r="V1057">
        <v>0.83216040000000002</v>
      </c>
      <c r="W1057">
        <v>2.1996953000000001</v>
      </c>
      <c r="X1057">
        <v>7.3088145000000004</v>
      </c>
      <c r="Y1057">
        <v>1.0244101999999999</v>
      </c>
      <c r="Z1057">
        <v>6.3110413999999997</v>
      </c>
      <c r="AA1057">
        <v>1.2526656</v>
      </c>
      <c r="AB1057">
        <v>0.2607988</v>
      </c>
      <c r="AC1057">
        <v>0.63949999999999996</v>
      </c>
      <c r="AD1057">
        <v>0.76290000000000002</v>
      </c>
      <c r="AE1057">
        <v>0.65629999999999999</v>
      </c>
      <c r="AF1057">
        <v>0.8458</v>
      </c>
      <c r="AG1057">
        <v>0.2198</v>
      </c>
      <c r="AH1057">
        <v>1.0613999999999999</v>
      </c>
      <c r="AI1057">
        <v>0.58630000000000004</v>
      </c>
      <c r="AJ1057">
        <v>1.1565000000000001</v>
      </c>
      <c r="AK1057" t="str">
        <f>VLOOKUP(D1057,Ref!$C$2:$D$56,2,FALSE)&amp;"_"&amp;E1057&amp;RIGHT(B1057,4)</f>
        <v>WI_St. Croix1002</v>
      </c>
    </row>
    <row r="1058" spans="1:37" x14ac:dyDescent="0.25">
      <c r="A1058" t="s">
        <v>218</v>
      </c>
      <c r="B1058">
        <v>560050892</v>
      </c>
      <c r="C1058" t="s">
        <v>37</v>
      </c>
      <c r="D1058" t="s">
        <v>208</v>
      </c>
      <c r="E1058" t="s">
        <v>209</v>
      </c>
      <c r="F1058">
        <v>44.097073999999999</v>
      </c>
      <c r="G1058">
        <v>-105.343164</v>
      </c>
      <c r="H1058">
        <v>143143</v>
      </c>
      <c r="I1058">
        <v>14.3</v>
      </c>
      <c r="J1058">
        <v>12.5</v>
      </c>
      <c r="K1058">
        <v>0.5</v>
      </c>
      <c r="L1058">
        <v>1.7185220000000001</v>
      </c>
      <c r="M1058">
        <v>0.45813510000000002</v>
      </c>
      <c r="N1058">
        <v>0.2470135</v>
      </c>
      <c r="O1058">
        <v>10.4720631</v>
      </c>
      <c r="P1058">
        <v>0.68504330000000002</v>
      </c>
      <c r="Q1058">
        <v>0</v>
      </c>
      <c r="R1058">
        <v>0.25241960000000002</v>
      </c>
      <c r="S1058">
        <v>1.3689999999999999E-4</v>
      </c>
      <c r="T1058">
        <v>0.5</v>
      </c>
      <c r="U1058">
        <v>1.2723396</v>
      </c>
      <c r="V1058">
        <v>0.3974357</v>
      </c>
      <c r="W1058">
        <v>0.24906980000000001</v>
      </c>
      <c r="X1058">
        <v>9.2368155000000005</v>
      </c>
      <c r="Y1058">
        <v>0.55977030000000005</v>
      </c>
      <c r="Z1058">
        <v>0.1615463</v>
      </c>
      <c r="AA1058">
        <v>0.19578509999999999</v>
      </c>
      <c r="AB1058">
        <v>1.186E-4</v>
      </c>
      <c r="AC1058">
        <v>0.74039999999999995</v>
      </c>
      <c r="AD1058">
        <v>0.86750000000000005</v>
      </c>
      <c r="AE1058">
        <v>1.0083</v>
      </c>
      <c r="AF1058">
        <v>0.88200000000000001</v>
      </c>
      <c r="AG1058">
        <v>0.81710000000000005</v>
      </c>
      <c r="AH1058">
        <v>-9</v>
      </c>
      <c r="AI1058">
        <v>0.77559999999999996</v>
      </c>
      <c r="AJ1058">
        <v>0.86629999999999996</v>
      </c>
      <c r="AK1058" t="str">
        <f>VLOOKUP(D1058,Ref!$C$2:$D$56,2,FALSE)&amp;"_"&amp;E1058&amp;RIGHT(B1058,4)</f>
        <v>WY_Campbell0892</v>
      </c>
    </row>
    <row r="1059" spans="1:37" x14ac:dyDescent="0.25">
      <c r="A1059" t="s">
        <v>218</v>
      </c>
      <c r="B1059">
        <v>560090819</v>
      </c>
      <c r="C1059" t="s">
        <v>37</v>
      </c>
      <c r="D1059" t="s">
        <v>208</v>
      </c>
      <c r="E1059" t="s">
        <v>210</v>
      </c>
      <c r="F1059">
        <v>43.426620999999997</v>
      </c>
      <c r="G1059">
        <v>-105.386453</v>
      </c>
      <c r="H1059">
        <v>137142</v>
      </c>
      <c r="I1059">
        <v>9.6999999999999993</v>
      </c>
      <c r="J1059">
        <v>8.4</v>
      </c>
      <c r="K1059">
        <v>0.5</v>
      </c>
      <c r="L1059">
        <v>1.5755781</v>
      </c>
      <c r="M1059">
        <v>0.42581279999999999</v>
      </c>
      <c r="N1059">
        <v>0.34706189999999998</v>
      </c>
      <c r="O1059">
        <v>5.5923758000000001</v>
      </c>
      <c r="P1059">
        <v>0.94978209999999996</v>
      </c>
      <c r="Q1059">
        <v>1.05513E-2</v>
      </c>
      <c r="R1059">
        <v>0.34788730000000001</v>
      </c>
      <c r="S1059">
        <v>9.5089999999999997E-4</v>
      </c>
      <c r="T1059">
        <v>0.5</v>
      </c>
      <c r="U1059">
        <v>0.86057229999999996</v>
      </c>
      <c r="V1059">
        <v>0.36706800000000001</v>
      </c>
      <c r="W1059">
        <v>0.43277139999999997</v>
      </c>
      <c r="X1059">
        <v>4.6754065000000002</v>
      </c>
      <c r="Y1059">
        <v>0.82919129999999996</v>
      </c>
      <c r="Z1059">
        <v>0.45649440000000002</v>
      </c>
      <c r="AA1059">
        <v>0.28484680000000001</v>
      </c>
      <c r="AB1059">
        <v>1.7217000000000001E-3</v>
      </c>
      <c r="AC1059">
        <v>0.54620000000000002</v>
      </c>
      <c r="AD1059">
        <v>0.86199999999999999</v>
      </c>
      <c r="AE1059">
        <v>1.2470000000000001</v>
      </c>
      <c r="AF1059">
        <v>0.83599999999999997</v>
      </c>
      <c r="AG1059">
        <v>0.873</v>
      </c>
      <c r="AH1059">
        <v>43.264099999999999</v>
      </c>
      <c r="AI1059">
        <v>0.81879999999999997</v>
      </c>
      <c r="AJ1059">
        <v>1.8105</v>
      </c>
      <c r="AK1059" t="str">
        <f>VLOOKUP(D1059,Ref!$C$2:$D$56,2,FALSE)&amp;"_"&amp;E1059&amp;RIGHT(B1059,4)</f>
        <v>WY_Converse0819</v>
      </c>
    </row>
    <row r="1060" spans="1:37" x14ac:dyDescent="0.25">
      <c r="A1060" t="s">
        <v>218</v>
      </c>
      <c r="B1060">
        <v>560131003</v>
      </c>
      <c r="C1060" t="s">
        <v>37</v>
      </c>
      <c r="D1060" t="s">
        <v>208</v>
      </c>
      <c r="E1060" t="s">
        <v>211</v>
      </c>
      <c r="F1060">
        <v>42.841048999999998</v>
      </c>
      <c r="G1060">
        <v>-108.736277</v>
      </c>
      <c r="H1060">
        <v>134119</v>
      </c>
      <c r="I1060">
        <v>27.3</v>
      </c>
      <c r="J1060">
        <v>26.6</v>
      </c>
      <c r="K1060">
        <v>0.5</v>
      </c>
      <c r="L1060">
        <v>1.0923145999999999</v>
      </c>
      <c r="M1060">
        <v>0.38595679999999999</v>
      </c>
      <c r="N1060">
        <v>0.82683030000000002</v>
      </c>
      <c r="O1060">
        <v>21.4889984</v>
      </c>
      <c r="P1060">
        <v>0.98105260000000005</v>
      </c>
      <c r="Q1060">
        <v>1.6306385999999999</v>
      </c>
      <c r="R1060">
        <v>0.40218229999999999</v>
      </c>
      <c r="S1060">
        <v>8.0914700000000006E-2</v>
      </c>
      <c r="T1060">
        <v>0.5</v>
      </c>
      <c r="U1060">
        <v>1.0867529</v>
      </c>
      <c r="V1060">
        <v>0.37176169999999997</v>
      </c>
      <c r="W1060">
        <v>0.7127156</v>
      </c>
      <c r="X1060">
        <v>21.3530312</v>
      </c>
      <c r="Y1060">
        <v>0.87115399999999998</v>
      </c>
      <c r="Z1060">
        <v>1.3737313</v>
      </c>
      <c r="AA1060">
        <v>0.34624899999999997</v>
      </c>
      <c r="AB1060">
        <v>8.0914700000000006E-2</v>
      </c>
      <c r="AC1060">
        <v>0.99490000000000001</v>
      </c>
      <c r="AD1060">
        <v>0.96319999999999995</v>
      </c>
      <c r="AE1060">
        <v>0.86199999999999999</v>
      </c>
      <c r="AF1060">
        <v>0.99370000000000003</v>
      </c>
      <c r="AG1060">
        <v>0.88800000000000001</v>
      </c>
      <c r="AH1060">
        <v>0.84240000000000004</v>
      </c>
      <c r="AI1060">
        <v>0.8609</v>
      </c>
      <c r="AJ1060">
        <v>1</v>
      </c>
      <c r="AK1060" t="str">
        <f>VLOOKUP(D1060,Ref!$C$2:$D$56,2,FALSE)&amp;"_"&amp;E1060&amp;RIGHT(B1060,4)</f>
        <v>WY_Fremont1003</v>
      </c>
    </row>
    <row r="1061" spans="1:37" x14ac:dyDescent="0.25">
      <c r="A1061" t="s">
        <v>218</v>
      </c>
      <c r="B1061">
        <v>560210001</v>
      </c>
      <c r="C1061" t="s">
        <v>37</v>
      </c>
      <c r="D1061" t="s">
        <v>208</v>
      </c>
      <c r="E1061" t="s">
        <v>212</v>
      </c>
      <c r="F1061">
        <v>41.139975999999997</v>
      </c>
      <c r="G1061">
        <v>-104.817802</v>
      </c>
      <c r="H1061">
        <v>115144</v>
      </c>
      <c r="I1061">
        <v>9.8000000000000007</v>
      </c>
      <c r="J1061">
        <v>7.7</v>
      </c>
      <c r="K1061">
        <v>0.5</v>
      </c>
      <c r="L1061">
        <v>2.033201</v>
      </c>
      <c r="M1061">
        <v>0.54222930000000003</v>
      </c>
      <c r="N1061">
        <v>0.60121709999999995</v>
      </c>
      <c r="O1061">
        <v>3.9597780999999999</v>
      </c>
      <c r="P1061">
        <v>1.1582094000000001</v>
      </c>
      <c r="Q1061">
        <v>0.59191629999999995</v>
      </c>
      <c r="R1061">
        <v>0.43247210000000003</v>
      </c>
      <c r="S1061">
        <v>2.5421599999999999E-2</v>
      </c>
      <c r="T1061">
        <v>0.5</v>
      </c>
      <c r="U1061">
        <v>1.9088079</v>
      </c>
      <c r="V1061">
        <v>0.39556970000000002</v>
      </c>
      <c r="W1061">
        <v>0.31873810000000002</v>
      </c>
      <c r="X1061">
        <v>3.4850582999999999</v>
      </c>
      <c r="Y1061">
        <v>0.72293070000000004</v>
      </c>
      <c r="Z1061">
        <v>0.17415140000000001</v>
      </c>
      <c r="AA1061">
        <v>0.26766060000000003</v>
      </c>
      <c r="AB1061">
        <v>1.13051E-2</v>
      </c>
      <c r="AC1061">
        <v>0.93879999999999997</v>
      </c>
      <c r="AD1061">
        <v>0.72950000000000004</v>
      </c>
      <c r="AE1061">
        <v>0.5302</v>
      </c>
      <c r="AF1061">
        <v>0.88009999999999999</v>
      </c>
      <c r="AG1061">
        <v>0.62419999999999998</v>
      </c>
      <c r="AH1061">
        <v>0.29420000000000002</v>
      </c>
      <c r="AI1061">
        <v>0.61890000000000001</v>
      </c>
      <c r="AJ1061">
        <v>0.44469999999999998</v>
      </c>
      <c r="AK1061" t="str">
        <f>VLOOKUP(D1061,Ref!$C$2:$D$56,2,FALSE)&amp;"_"&amp;E1061&amp;RIGHT(B1061,4)</f>
        <v>WY_Laramie0001</v>
      </c>
    </row>
    <row r="1062" spans="1:37" x14ac:dyDescent="0.25">
      <c r="A1062" t="s">
        <v>218</v>
      </c>
      <c r="B1062">
        <v>560330002</v>
      </c>
      <c r="C1062" t="s">
        <v>37</v>
      </c>
      <c r="D1062" t="s">
        <v>208</v>
      </c>
      <c r="E1062" t="s">
        <v>213</v>
      </c>
      <c r="F1062">
        <v>44.815142000000002</v>
      </c>
      <c r="G1062">
        <v>-106.955933</v>
      </c>
      <c r="H1062">
        <v>151133</v>
      </c>
      <c r="I1062">
        <v>24.2</v>
      </c>
      <c r="J1062">
        <v>23.8</v>
      </c>
      <c r="K1062">
        <v>0.5</v>
      </c>
      <c r="L1062">
        <v>1.5826720999999999</v>
      </c>
      <c r="M1062">
        <v>0.47757820000000001</v>
      </c>
      <c r="N1062">
        <v>0.53955010000000003</v>
      </c>
      <c r="O1062">
        <v>19.0311108</v>
      </c>
      <c r="P1062">
        <v>1.3285764</v>
      </c>
      <c r="Q1062">
        <v>0.2346713</v>
      </c>
      <c r="R1062">
        <v>0.46056589999999997</v>
      </c>
      <c r="S1062">
        <v>0.13416359999999999</v>
      </c>
      <c r="T1062">
        <v>0.5</v>
      </c>
      <c r="U1062">
        <v>1.5639049</v>
      </c>
      <c r="V1062">
        <v>0.46239200000000003</v>
      </c>
      <c r="W1062">
        <v>0.47601680000000002</v>
      </c>
      <c r="X1062">
        <v>18.897493399999998</v>
      </c>
      <c r="Y1062">
        <v>1.1764327999999999</v>
      </c>
      <c r="Z1062">
        <v>0.20186770000000001</v>
      </c>
      <c r="AA1062">
        <v>0.40855170000000002</v>
      </c>
      <c r="AB1062">
        <v>0.13416359999999999</v>
      </c>
      <c r="AC1062">
        <v>0.98809999999999998</v>
      </c>
      <c r="AD1062">
        <v>0.96819999999999995</v>
      </c>
      <c r="AE1062">
        <v>0.88219999999999998</v>
      </c>
      <c r="AF1062">
        <v>0.99299999999999999</v>
      </c>
      <c r="AG1062">
        <v>0.88549999999999995</v>
      </c>
      <c r="AH1062">
        <v>0.86019999999999996</v>
      </c>
      <c r="AI1062">
        <v>0.8871</v>
      </c>
      <c r="AJ1062">
        <v>1</v>
      </c>
      <c r="AK1062" t="str">
        <f>VLOOKUP(D1062,Ref!$C$2:$D$56,2,FALSE)&amp;"_"&amp;E1062&amp;RIGHT(B1062,4)</f>
        <v>WY_Sheridan0002</v>
      </c>
    </row>
    <row r="1063" spans="1:37" x14ac:dyDescent="0.25">
      <c r="A1063" t="s">
        <v>218</v>
      </c>
      <c r="B1063">
        <v>560330003</v>
      </c>
      <c r="C1063" t="s">
        <v>37</v>
      </c>
      <c r="D1063" t="s">
        <v>208</v>
      </c>
      <c r="E1063" t="s">
        <v>213</v>
      </c>
      <c r="F1063">
        <v>44.805494000000003</v>
      </c>
      <c r="G1063">
        <v>-106.976243</v>
      </c>
      <c r="H1063">
        <v>150133</v>
      </c>
      <c r="I1063">
        <v>15.1</v>
      </c>
      <c r="J1063">
        <v>14.9</v>
      </c>
      <c r="K1063">
        <v>0.5</v>
      </c>
      <c r="L1063">
        <v>1.1061196</v>
      </c>
      <c r="M1063">
        <v>0.47604099999999999</v>
      </c>
      <c r="N1063">
        <v>0.27822000000000002</v>
      </c>
      <c r="O1063">
        <v>11.7037163</v>
      </c>
      <c r="P1063">
        <v>0.73683679999999996</v>
      </c>
      <c r="Q1063">
        <v>5.2771400000000003E-2</v>
      </c>
      <c r="R1063">
        <v>0.2653681</v>
      </c>
      <c r="S1063">
        <v>3.64832E-2</v>
      </c>
      <c r="T1063">
        <v>0.5</v>
      </c>
      <c r="U1063">
        <v>1.0957783000000001</v>
      </c>
      <c r="V1063">
        <v>0.46286739999999998</v>
      </c>
      <c r="W1063">
        <v>0.24515609999999999</v>
      </c>
      <c r="X1063">
        <v>11.645819700000001</v>
      </c>
      <c r="Y1063">
        <v>0.65009399999999995</v>
      </c>
      <c r="Z1063">
        <v>4.5578E-2</v>
      </c>
      <c r="AA1063">
        <v>0.23425879999999999</v>
      </c>
      <c r="AB1063">
        <v>3.64832E-2</v>
      </c>
      <c r="AC1063">
        <v>0.99070000000000003</v>
      </c>
      <c r="AD1063">
        <v>0.97230000000000005</v>
      </c>
      <c r="AE1063">
        <v>0.88119999999999998</v>
      </c>
      <c r="AF1063">
        <v>0.99509999999999998</v>
      </c>
      <c r="AG1063">
        <v>0.88229999999999997</v>
      </c>
      <c r="AH1063">
        <v>0.86370000000000002</v>
      </c>
      <c r="AI1063">
        <v>0.88280000000000003</v>
      </c>
      <c r="AJ1063">
        <v>1</v>
      </c>
      <c r="AK1063" t="str">
        <f>VLOOKUP(D1063,Ref!$C$2:$D$56,2,FALSE)&amp;"_"&amp;E1063&amp;RIGHT(B1063,4)</f>
        <v>WY_Sheridan0003</v>
      </c>
    </row>
    <row r="1064" spans="1:37" x14ac:dyDescent="0.25">
      <c r="A1064" t="s">
        <v>218</v>
      </c>
      <c r="B1064">
        <v>560370007</v>
      </c>
      <c r="C1064" t="s">
        <v>37</v>
      </c>
      <c r="D1064" t="s">
        <v>208</v>
      </c>
      <c r="E1064" t="s">
        <v>214</v>
      </c>
      <c r="F1064">
        <v>41.591613000000002</v>
      </c>
      <c r="G1064">
        <v>-109.22072199999999</v>
      </c>
      <c r="H1064">
        <v>123114</v>
      </c>
      <c r="I1064">
        <v>14.5</v>
      </c>
      <c r="J1064">
        <v>11.3</v>
      </c>
      <c r="K1064">
        <v>0.5</v>
      </c>
      <c r="L1064">
        <v>2.942555</v>
      </c>
      <c r="M1064">
        <v>0.47372819999999999</v>
      </c>
      <c r="N1064">
        <v>0.43790269999999998</v>
      </c>
      <c r="O1064">
        <v>8.4400530000000007</v>
      </c>
      <c r="P1064">
        <v>1.2210742999999999</v>
      </c>
      <c r="Q1064">
        <v>3.2683999999999998E-2</v>
      </c>
      <c r="R1064">
        <v>0.4402278</v>
      </c>
      <c r="S1064">
        <v>4.5108299999999997E-2</v>
      </c>
      <c r="T1064">
        <v>0.5</v>
      </c>
      <c r="U1064">
        <v>1.8325419000000001</v>
      </c>
      <c r="V1064">
        <v>0.41791869999999998</v>
      </c>
      <c r="W1064">
        <v>0.50687159999999998</v>
      </c>
      <c r="X1064">
        <v>5.9853867999999997</v>
      </c>
      <c r="Y1064">
        <v>0.6165408</v>
      </c>
      <c r="Z1064">
        <v>0.99877850000000001</v>
      </c>
      <c r="AA1064">
        <v>0.37264340000000001</v>
      </c>
      <c r="AB1064">
        <v>0.1217751</v>
      </c>
      <c r="AC1064">
        <v>0.62280000000000002</v>
      </c>
      <c r="AD1064">
        <v>0.88219999999999998</v>
      </c>
      <c r="AE1064">
        <v>1.1575</v>
      </c>
      <c r="AF1064">
        <v>0.70920000000000005</v>
      </c>
      <c r="AG1064">
        <v>0.50490000000000002</v>
      </c>
      <c r="AH1064">
        <v>30.558599999999998</v>
      </c>
      <c r="AI1064">
        <v>0.84650000000000003</v>
      </c>
      <c r="AJ1064">
        <v>2.6996000000000002</v>
      </c>
      <c r="AK1064" t="str">
        <f>VLOOKUP(D1064,Ref!$C$2:$D$56,2,FALSE)&amp;"_"&amp;E1064&amp;RIGHT(B1064,4)</f>
        <v>WY_Sweetwater0007</v>
      </c>
    </row>
    <row r="1065" spans="1:37" x14ac:dyDescent="0.25">
      <c r="A1065" t="s">
        <v>218</v>
      </c>
      <c r="B1065">
        <v>560391006</v>
      </c>
      <c r="C1065" t="s">
        <v>37</v>
      </c>
      <c r="D1065" t="s">
        <v>208</v>
      </c>
      <c r="E1065" t="s">
        <v>215</v>
      </c>
      <c r="F1065">
        <v>43.478079999999999</v>
      </c>
      <c r="G1065">
        <v>-110.76118</v>
      </c>
      <c r="H1065">
        <v>142107</v>
      </c>
      <c r="I1065">
        <v>11</v>
      </c>
      <c r="J1065">
        <v>10.6</v>
      </c>
      <c r="K1065">
        <v>0.5</v>
      </c>
      <c r="L1065">
        <v>1.1064522000000001</v>
      </c>
      <c r="M1065">
        <v>0.33785599999999999</v>
      </c>
      <c r="N1065">
        <v>0.36967030000000001</v>
      </c>
      <c r="O1065">
        <v>7.3066912000000004</v>
      </c>
      <c r="P1065">
        <v>0.69588709999999998</v>
      </c>
      <c r="Q1065">
        <v>0.43272149999999998</v>
      </c>
      <c r="R1065">
        <v>0.25729920000000001</v>
      </c>
      <c r="S1065">
        <v>2.67557E-2</v>
      </c>
      <c r="T1065">
        <v>0.5</v>
      </c>
      <c r="U1065">
        <v>1.0964297000000001</v>
      </c>
      <c r="V1065">
        <v>0.33071810000000001</v>
      </c>
      <c r="W1065">
        <v>0.30901580000000001</v>
      </c>
      <c r="X1065">
        <v>7.2527714000000003</v>
      </c>
      <c r="Y1065">
        <v>0.59504699999999999</v>
      </c>
      <c r="Z1065">
        <v>0.34565790000000002</v>
      </c>
      <c r="AA1065">
        <v>0.21797250000000001</v>
      </c>
      <c r="AB1065">
        <v>2.67557E-2</v>
      </c>
      <c r="AC1065">
        <v>0.9909</v>
      </c>
      <c r="AD1065">
        <v>0.97889999999999999</v>
      </c>
      <c r="AE1065">
        <v>0.83589999999999998</v>
      </c>
      <c r="AF1065">
        <v>0.99260000000000004</v>
      </c>
      <c r="AG1065">
        <v>0.85509999999999997</v>
      </c>
      <c r="AH1065">
        <v>0.79879999999999995</v>
      </c>
      <c r="AI1065">
        <v>0.84719999999999995</v>
      </c>
      <c r="AJ1065">
        <v>1</v>
      </c>
      <c r="AK1065" t="str">
        <f>VLOOKUP(D1065,Ref!$C$2:$D$56,2,FALSE)&amp;"_"&amp;E1065&amp;RIGHT(B1065,4)</f>
        <v>WY_Teton1006</v>
      </c>
    </row>
    <row r="1066" spans="1:37" x14ac:dyDescent="0.25">
      <c r="A1066" t="s">
        <v>219</v>
      </c>
      <c r="B1066">
        <v>40031005</v>
      </c>
      <c r="C1066" t="s">
        <v>37</v>
      </c>
      <c r="D1066" t="s">
        <v>38</v>
      </c>
      <c r="E1066" t="s">
        <v>39</v>
      </c>
      <c r="F1066">
        <v>31.3492</v>
      </c>
      <c r="G1066">
        <v>-109.539683</v>
      </c>
      <c r="H1066">
        <v>29099</v>
      </c>
      <c r="I1066">
        <v>12.9</v>
      </c>
      <c r="J1066">
        <v>12.7</v>
      </c>
      <c r="K1066">
        <v>0.5</v>
      </c>
      <c r="L1066">
        <v>9.5696249000000009</v>
      </c>
      <c r="M1066">
        <v>0.29192630000000003</v>
      </c>
      <c r="N1066">
        <v>0.28854030000000003</v>
      </c>
      <c r="O1066">
        <v>1.1263989999999999</v>
      </c>
      <c r="P1066">
        <v>0.82534580000000002</v>
      </c>
      <c r="Q1066">
        <v>0</v>
      </c>
      <c r="R1066">
        <v>0.30209439999999999</v>
      </c>
      <c r="S1066">
        <v>6.27355E-2</v>
      </c>
      <c r="T1066">
        <v>0.5</v>
      </c>
      <c r="U1066">
        <v>9.5625953999999993</v>
      </c>
      <c r="V1066">
        <v>0.1882557</v>
      </c>
      <c r="W1066">
        <v>0.27854099999999998</v>
      </c>
      <c r="X1066">
        <v>1.0762080000000001</v>
      </c>
      <c r="Y1066">
        <v>0.7967455</v>
      </c>
      <c r="Z1066">
        <v>0</v>
      </c>
      <c r="AA1066">
        <v>0.29161189999999998</v>
      </c>
      <c r="AB1066">
        <v>6.27355E-2</v>
      </c>
      <c r="AC1066">
        <v>0.99929999999999997</v>
      </c>
      <c r="AD1066">
        <v>0.64490000000000003</v>
      </c>
      <c r="AE1066">
        <v>0.96530000000000005</v>
      </c>
      <c r="AF1066">
        <v>0.95540000000000003</v>
      </c>
      <c r="AG1066">
        <v>0.96530000000000005</v>
      </c>
      <c r="AH1066">
        <v>-9</v>
      </c>
      <c r="AI1066">
        <v>0.96530000000000005</v>
      </c>
      <c r="AJ1066">
        <v>1</v>
      </c>
      <c r="AK1066" t="str">
        <f>VLOOKUP(D1066,Ref!$C$2:$D$56,2,FALSE)&amp;"_"&amp;E1066&amp;RIGHT(B1066,4)</f>
        <v>AZ_Cochise1005</v>
      </c>
    </row>
    <row r="1067" spans="1:37" x14ac:dyDescent="0.25">
      <c r="A1067" t="s">
        <v>219</v>
      </c>
      <c r="B1067">
        <v>40051008</v>
      </c>
      <c r="C1067" t="s">
        <v>37</v>
      </c>
      <c r="D1067" t="s">
        <v>38</v>
      </c>
      <c r="E1067" t="s">
        <v>40</v>
      </c>
      <c r="F1067">
        <v>35.206111</v>
      </c>
      <c r="G1067">
        <v>-111.652777</v>
      </c>
      <c r="H1067">
        <v>67088</v>
      </c>
      <c r="I1067">
        <v>16.600000000000001</v>
      </c>
      <c r="J1067">
        <v>16.100000000000001</v>
      </c>
      <c r="K1067">
        <v>0.5</v>
      </c>
      <c r="L1067">
        <v>4.9901466000000001</v>
      </c>
      <c r="M1067">
        <v>0.55754550000000003</v>
      </c>
      <c r="N1067">
        <v>0.23870759999999999</v>
      </c>
      <c r="O1067">
        <v>9.4196053000000006</v>
      </c>
      <c r="P1067">
        <v>0.71079270000000006</v>
      </c>
      <c r="Q1067">
        <v>1.2597999999999999E-3</v>
      </c>
      <c r="R1067">
        <v>0.24078649999999999</v>
      </c>
      <c r="S1067">
        <v>7.8220000000000008E-3</v>
      </c>
      <c r="T1067">
        <v>0.5</v>
      </c>
      <c r="U1067">
        <v>4.9817752999999998</v>
      </c>
      <c r="V1067">
        <v>0.42593769999999997</v>
      </c>
      <c r="W1067">
        <v>0.23349909999999999</v>
      </c>
      <c r="X1067">
        <v>9.0291128</v>
      </c>
      <c r="Y1067">
        <v>0.6958548</v>
      </c>
      <c r="Z1067">
        <v>5.7200000000000003E-4</v>
      </c>
      <c r="AA1067">
        <v>0.23586380000000001</v>
      </c>
      <c r="AB1067">
        <v>7.8220000000000008E-3</v>
      </c>
      <c r="AC1067">
        <v>0.99829999999999997</v>
      </c>
      <c r="AD1067">
        <v>0.76400000000000001</v>
      </c>
      <c r="AE1067">
        <v>0.97819999999999996</v>
      </c>
      <c r="AF1067">
        <v>0.95850000000000002</v>
      </c>
      <c r="AG1067">
        <v>0.97899999999999998</v>
      </c>
      <c r="AH1067">
        <v>0.4541</v>
      </c>
      <c r="AI1067">
        <v>0.97960000000000003</v>
      </c>
      <c r="AJ1067">
        <v>1</v>
      </c>
      <c r="AK1067" t="str">
        <f>VLOOKUP(D1067,Ref!$C$2:$D$56,2,FALSE)&amp;"_"&amp;E1067&amp;RIGHT(B1067,4)</f>
        <v>AZ_Coconino1008</v>
      </c>
    </row>
    <row r="1068" spans="1:37" x14ac:dyDescent="0.25">
      <c r="A1068" t="s">
        <v>219</v>
      </c>
      <c r="B1068">
        <v>40130019</v>
      </c>
      <c r="C1068" t="s">
        <v>37</v>
      </c>
      <c r="D1068" t="s">
        <v>38</v>
      </c>
      <c r="E1068" t="s">
        <v>41</v>
      </c>
      <c r="F1068">
        <v>33.483849999999997</v>
      </c>
      <c r="G1068">
        <v>-112.14257000000001</v>
      </c>
      <c r="H1068">
        <v>52082</v>
      </c>
      <c r="I1068">
        <v>26.3</v>
      </c>
      <c r="J1068">
        <v>20.3</v>
      </c>
      <c r="K1068">
        <v>0.5</v>
      </c>
      <c r="L1068">
        <v>2.1084931</v>
      </c>
      <c r="M1068">
        <v>1.9387629</v>
      </c>
      <c r="N1068">
        <v>0.65753349999999999</v>
      </c>
      <c r="O1068">
        <v>18.436298399999998</v>
      </c>
      <c r="P1068">
        <v>1.4571597999999999</v>
      </c>
      <c r="Q1068">
        <v>0.62656009999999995</v>
      </c>
      <c r="R1068">
        <v>0.48709910000000001</v>
      </c>
      <c r="S1068">
        <v>8.8092500000000004E-2</v>
      </c>
      <c r="T1068">
        <v>0.5</v>
      </c>
      <c r="U1068">
        <v>2.7602660999999999</v>
      </c>
      <c r="V1068">
        <v>0.2706075</v>
      </c>
      <c r="W1068">
        <v>0.56233140000000004</v>
      </c>
      <c r="X1068">
        <v>13.8848009</v>
      </c>
      <c r="Y1068">
        <v>1.6001882999999999</v>
      </c>
      <c r="Z1068">
        <v>0.13249849999999999</v>
      </c>
      <c r="AA1068">
        <v>0.52772799999999997</v>
      </c>
      <c r="AB1068">
        <v>0.1153188</v>
      </c>
      <c r="AC1068">
        <v>1.3090999999999999</v>
      </c>
      <c r="AD1068">
        <v>0.1396</v>
      </c>
      <c r="AE1068">
        <v>0.85519999999999996</v>
      </c>
      <c r="AF1068">
        <v>0.75309999999999999</v>
      </c>
      <c r="AG1068">
        <v>1.0982000000000001</v>
      </c>
      <c r="AH1068">
        <v>0.21149999999999999</v>
      </c>
      <c r="AI1068">
        <v>1.0833999999999999</v>
      </c>
      <c r="AJ1068">
        <v>1.3090999999999999</v>
      </c>
      <c r="AK1068" t="str">
        <f>VLOOKUP(D1068,Ref!$C$2:$D$56,2,FALSE)&amp;"_"&amp;E1068&amp;RIGHT(B1068,4)</f>
        <v>AZ_Maricopa0019</v>
      </c>
    </row>
    <row r="1069" spans="1:37" x14ac:dyDescent="0.25">
      <c r="A1069" t="s">
        <v>219</v>
      </c>
      <c r="B1069">
        <v>40131003</v>
      </c>
      <c r="C1069" t="s">
        <v>37</v>
      </c>
      <c r="D1069" t="s">
        <v>38</v>
      </c>
      <c r="E1069" t="s">
        <v>41</v>
      </c>
      <c r="F1069">
        <v>33.410449999999997</v>
      </c>
      <c r="G1069">
        <v>-111.86507</v>
      </c>
      <c r="H1069">
        <v>51084</v>
      </c>
      <c r="I1069">
        <v>16.2</v>
      </c>
      <c r="J1069">
        <v>13.3</v>
      </c>
      <c r="K1069">
        <v>0.5</v>
      </c>
      <c r="L1069">
        <v>3.3794794000000001</v>
      </c>
      <c r="M1069">
        <v>0.73667649999999996</v>
      </c>
      <c r="N1069">
        <v>0.42760399999999998</v>
      </c>
      <c r="O1069">
        <v>9.5276604000000003</v>
      </c>
      <c r="P1069">
        <v>1.1290944999999999</v>
      </c>
      <c r="Q1069">
        <v>0.1545695</v>
      </c>
      <c r="R1069">
        <v>0.38795220000000002</v>
      </c>
      <c r="S1069">
        <v>2.3630000000000002E-2</v>
      </c>
      <c r="T1069">
        <v>0.5</v>
      </c>
      <c r="U1069">
        <v>2.8490405000000001</v>
      </c>
      <c r="V1069">
        <v>0.13727410000000001</v>
      </c>
      <c r="W1069">
        <v>0.45904050000000002</v>
      </c>
      <c r="X1069">
        <v>7.5879054000000004</v>
      </c>
      <c r="Y1069">
        <v>1.2210603</v>
      </c>
      <c r="Z1069">
        <v>0.13842170000000001</v>
      </c>
      <c r="AA1069">
        <v>0.40660049999999998</v>
      </c>
      <c r="AB1069">
        <v>6.3156299999999999E-2</v>
      </c>
      <c r="AC1069">
        <v>0.84299999999999997</v>
      </c>
      <c r="AD1069">
        <v>0.18629999999999999</v>
      </c>
      <c r="AE1069">
        <v>1.0734999999999999</v>
      </c>
      <c r="AF1069">
        <v>0.7964</v>
      </c>
      <c r="AG1069">
        <v>1.0814999999999999</v>
      </c>
      <c r="AH1069">
        <v>0.89549999999999996</v>
      </c>
      <c r="AI1069">
        <v>1.0481</v>
      </c>
      <c r="AJ1069">
        <v>2.6726999999999999</v>
      </c>
      <c r="AK1069" t="str">
        <f>VLOOKUP(D1069,Ref!$C$2:$D$56,2,FALSE)&amp;"_"&amp;E1069&amp;RIGHT(B1069,4)</f>
        <v>AZ_Maricopa1003</v>
      </c>
    </row>
    <row r="1070" spans="1:37" x14ac:dyDescent="0.25">
      <c r="A1070" t="s">
        <v>219</v>
      </c>
      <c r="B1070">
        <v>40134003</v>
      </c>
      <c r="C1070" t="s">
        <v>37</v>
      </c>
      <c r="D1070" t="s">
        <v>38</v>
      </c>
      <c r="E1070" t="s">
        <v>41</v>
      </c>
      <c r="F1070">
        <v>33.40316</v>
      </c>
      <c r="G1070">
        <v>-112.07532999999999</v>
      </c>
      <c r="H1070">
        <v>51082</v>
      </c>
      <c r="I1070">
        <v>27.5</v>
      </c>
      <c r="J1070">
        <v>20.3</v>
      </c>
      <c r="K1070">
        <v>0.5</v>
      </c>
      <c r="L1070">
        <v>0.89832970000000001</v>
      </c>
      <c r="M1070">
        <v>2.5114584</v>
      </c>
      <c r="N1070">
        <v>0.48089680000000001</v>
      </c>
      <c r="O1070">
        <v>21.446546600000001</v>
      </c>
      <c r="P1070">
        <v>0.74906879999999998</v>
      </c>
      <c r="Q1070">
        <v>0.70151589999999997</v>
      </c>
      <c r="R1070">
        <v>0.2379347</v>
      </c>
      <c r="S1070">
        <v>6.3137899999999997E-2</v>
      </c>
      <c r="T1070">
        <v>0.5</v>
      </c>
      <c r="U1070">
        <v>2.4887929</v>
      </c>
      <c r="V1070">
        <v>0.2728873</v>
      </c>
      <c r="W1070">
        <v>0.4602947</v>
      </c>
      <c r="X1070">
        <v>14.740233399999999</v>
      </c>
      <c r="Y1070">
        <v>1.2749883</v>
      </c>
      <c r="Z1070">
        <v>0.1071738</v>
      </c>
      <c r="AA1070">
        <v>0.42778909999999998</v>
      </c>
      <c r="AB1070">
        <v>4.6238799999999997E-2</v>
      </c>
      <c r="AC1070">
        <v>2.7705000000000002</v>
      </c>
      <c r="AD1070">
        <v>0.1087</v>
      </c>
      <c r="AE1070">
        <v>0.95720000000000005</v>
      </c>
      <c r="AF1070">
        <v>0.68730000000000002</v>
      </c>
      <c r="AG1070">
        <v>1.7020999999999999</v>
      </c>
      <c r="AH1070">
        <v>0.15279999999999999</v>
      </c>
      <c r="AI1070">
        <v>1.7979000000000001</v>
      </c>
      <c r="AJ1070">
        <v>0.73229999999999995</v>
      </c>
      <c r="AK1070" t="str">
        <f>VLOOKUP(D1070,Ref!$C$2:$D$56,2,FALSE)&amp;"_"&amp;E1070&amp;RIGHT(B1070,4)</f>
        <v>AZ_Maricopa4003</v>
      </c>
    </row>
    <row r="1071" spans="1:37" x14ac:dyDescent="0.25">
      <c r="A1071" t="s">
        <v>219</v>
      </c>
      <c r="B1071">
        <v>40137020</v>
      </c>
      <c r="C1071" t="s">
        <v>37</v>
      </c>
      <c r="D1071" t="s">
        <v>38</v>
      </c>
      <c r="E1071" t="s">
        <v>41</v>
      </c>
      <c r="F1071">
        <v>33.488242</v>
      </c>
      <c r="G1071">
        <v>-111.855654</v>
      </c>
      <c r="H1071">
        <v>52084</v>
      </c>
      <c r="I1071">
        <v>12.9</v>
      </c>
      <c r="J1071">
        <v>10.7</v>
      </c>
      <c r="K1071">
        <v>0.5</v>
      </c>
      <c r="L1071">
        <v>4.2952328</v>
      </c>
      <c r="M1071">
        <v>0.91221560000000002</v>
      </c>
      <c r="N1071">
        <v>0.4083677</v>
      </c>
      <c r="O1071">
        <v>5.3311957999999997</v>
      </c>
      <c r="P1071">
        <v>0.71846259999999995</v>
      </c>
      <c r="Q1071">
        <v>0.47911769999999998</v>
      </c>
      <c r="R1071">
        <v>0.27078479999999999</v>
      </c>
      <c r="S1071">
        <v>5.1289300000000003E-2</v>
      </c>
      <c r="T1071">
        <v>0.5</v>
      </c>
      <c r="U1071">
        <v>5.1379466000000003</v>
      </c>
      <c r="V1071">
        <v>0.1848783</v>
      </c>
      <c r="W1071">
        <v>0.17072999999999999</v>
      </c>
      <c r="X1071">
        <v>4.1048340999999997</v>
      </c>
      <c r="Y1071">
        <v>0.45650970000000002</v>
      </c>
      <c r="Z1071">
        <v>4.1069099999999997E-2</v>
      </c>
      <c r="AA1071">
        <v>0.15286150000000001</v>
      </c>
      <c r="AB1071">
        <v>1.6319299999999998E-2</v>
      </c>
      <c r="AC1071">
        <v>1.1961999999999999</v>
      </c>
      <c r="AD1071">
        <v>0.20269999999999999</v>
      </c>
      <c r="AE1071">
        <v>0.41810000000000003</v>
      </c>
      <c r="AF1071">
        <v>0.77</v>
      </c>
      <c r="AG1071">
        <v>0.63539999999999996</v>
      </c>
      <c r="AH1071">
        <v>8.5699999999999998E-2</v>
      </c>
      <c r="AI1071">
        <v>0.5645</v>
      </c>
      <c r="AJ1071">
        <v>0.31819999999999998</v>
      </c>
      <c r="AK1071" t="str">
        <f>VLOOKUP(D1071,Ref!$C$2:$D$56,2,FALSE)&amp;"_"&amp;E1071&amp;RIGHT(B1071,4)</f>
        <v>AZ_Maricopa7020</v>
      </c>
    </row>
    <row r="1072" spans="1:37" x14ac:dyDescent="0.25">
      <c r="A1072" t="s">
        <v>219</v>
      </c>
      <c r="B1072">
        <v>40139997</v>
      </c>
      <c r="C1072" t="s">
        <v>37</v>
      </c>
      <c r="D1072" t="s">
        <v>38</v>
      </c>
      <c r="E1072" t="s">
        <v>41</v>
      </c>
      <c r="F1072">
        <v>33.503833</v>
      </c>
      <c r="G1072">
        <v>-112.095767</v>
      </c>
      <c r="H1072">
        <v>52082</v>
      </c>
      <c r="I1072">
        <v>20.9</v>
      </c>
      <c r="J1072">
        <v>14.8</v>
      </c>
      <c r="K1072">
        <v>0.5</v>
      </c>
      <c r="L1072">
        <v>1.2648884</v>
      </c>
      <c r="M1072">
        <v>2.7905605000000002</v>
      </c>
      <c r="N1072">
        <v>0.59607529999999997</v>
      </c>
      <c r="O1072">
        <v>13.564683</v>
      </c>
      <c r="P1072">
        <v>0.75487490000000002</v>
      </c>
      <c r="Q1072">
        <v>1.1054959</v>
      </c>
      <c r="R1072">
        <v>0.29019489999999998</v>
      </c>
      <c r="S1072">
        <v>0.1221155</v>
      </c>
      <c r="T1072">
        <v>0.5</v>
      </c>
      <c r="U1072">
        <v>1.1604078</v>
      </c>
      <c r="V1072">
        <v>0.45792159999999998</v>
      </c>
      <c r="W1072">
        <v>0.32632559999999999</v>
      </c>
      <c r="X1072">
        <v>11.0991678</v>
      </c>
      <c r="Y1072">
        <v>0.66464959999999995</v>
      </c>
      <c r="Z1072">
        <v>0.30547469999999999</v>
      </c>
      <c r="AA1072">
        <v>0.21104980000000001</v>
      </c>
      <c r="AB1072">
        <v>0.16038459999999999</v>
      </c>
      <c r="AC1072">
        <v>0.91739999999999999</v>
      </c>
      <c r="AD1072">
        <v>0.1641</v>
      </c>
      <c r="AE1072">
        <v>0.54749999999999999</v>
      </c>
      <c r="AF1072">
        <v>0.81820000000000004</v>
      </c>
      <c r="AG1072">
        <v>0.88049999999999995</v>
      </c>
      <c r="AH1072">
        <v>0.27629999999999999</v>
      </c>
      <c r="AI1072">
        <v>0.72729999999999995</v>
      </c>
      <c r="AJ1072">
        <v>1.3133999999999999</v>
      </c>
      <c r="AK1072" t="str">
        <f>VLOOKUP(D1072,Ref!$C$2:$D$56,2,FALSE)&amp;"_"&amp;E1072&amp;RIGHT(B1072,4)</f>
        <v>AZ_Maricopa9997</v>
      </c>
    </row>
    <row r="1073" spans="1:37" x14ac:dyDescent="0.25">
      <c r="A1073" t="s">
        <v>219</v>
      </c>
      <c r="B1073">
        <v>40190011</v>
      </c>
      <c r="C1073" t="s">
        <v>37</v>
      </c>
      <c r="D1073" t="s">
        <v>38</v>
      </c>
      <c r="E1073" t="s">
        <v>42</v>
      </c>
      <c r="F1073">
        <v>32.32255</v>
      </c>
      <c r="G1073">
        <v>-111.0377</v>
      </c>
      <c r="H1073">
        <v>40089</v>
      </c>
      <c r="I1073">
        <v>11.6</v>
      </c>
      <c r="J1073">
        <v>10</v>
      </c>
      <c r="K1073">
        <v>0.5</v>
      </c>
      <c r="L1073">
        <v>2.5269534999999999</v>
      </c>
      <c r="M1073">
        <v>0.90420210000000001</v>
      </c>
      <c r="N1073">
        <v>0.23466229999999999</v>
      </c>
      <c r="O1073">
        <v>6.6044787999999999</v>
      </c>
      <c r="P1073">
        <v>0.63747690000000001</v>
      </c>
      <c r="Q1073">
        <v>8.4699999999999999E-4</v>
      </c>
      <c r="R1073">
        <v>0.2315876</v>
      </c>
      <c r="S1073">
        <v>4.8680599999999997E-2</v>
      </c>
      <c r="T1073">
        <v>0.5</v>
      </c>
      <c r="U1073">
        <v>2.3583509999999999</v>
      </c>
      <c r="V1073">
        <v>0.2986163</v>
      </c>
      <c r="W1073">
        <v>0.2506429</v>
      </c>
      <c r="X1073">
        <v>5.6842174999999999</v>
      </c>
      <c r="Y1073">
        <v>0.63650249999999997</v>
      </c>
      <c r="Z1073">
        <v>5.4987300000000003E-2</v>
      </c>
      <c r="AA1073">
        <v>0.22441620000000001</v>
      </c>
      <c r="AB1073">
        <v>4.3476099999999997E-2</v>
      </c>
      <c r="AC1073">
        <v>0.93330000000000002</v>
      </c>
      <c r="AD1073">
        <v>0.33029999999999998</v>
      </c>
      <c r="AE1073">
        <v>1.0681</v>
      </c>
      <c r="AF1073">
        <v>0.86070000000000002</v>
      </c>
      <c r="AG1073">
        <v>0.99850000000000005</v>
      </c>
      <c r="AH1073">
        <v>64.920199999999994</v>
      </c>
      <c r="AI1073">
        <v>0.96899999999999997</v>
      </c>
      <c r="AJ1073">
        <v>0.8931</v>
      </c>
      <c r="AK1073" t="str">
        <f>VLOOKUP(D1073,Ref!$C$2:$D$56,2,FALSE)&amp;"_"&amp;E1073&amp;RIGHT(B1073,4)</f>
        <v>AZ_Pima0011</v>
      </c>
    </row>
    <row r="1074" spans="1:37" x14ac:dyDescent="0.25">
      <c r="A1074" t="s">
        <v>219</v>
      </c>
      <c r="B1074">
        <v>40191028</v>
      </c>
      <c r="C1074" t="s">
        <v>37</v>
      </c>
      <c r="D1074" t="s">
        <v>38</v>
      </c>
      <c r="E1074" t="s">
        <v>42</v>
      </c>
      <c r="F1074">
        <v>32.29515</v>
      </c>
      <c r="G1074">
        <v>-110.9823</v>
      </c>
      <c r="H1074">
        <v>40089</v>
      </c>
      <c r="I1074">
        <v>11.8</v>
      </c>
      <c r="J1074">
        <v>9.8000000000000007</v>
      </c>
      <c r="K1074">
        <v>0.5</v>
      </c>
      <c r="L1074">
        <v>2.3605149000000001</v>
      </c>
      <c r="M1074">
        <v>1.0699955000000001</v>
      </c>
      <c r="N1074">
        <v>0.66372949999999997</v>
      </c>
      <c r="O1074">
        <v>4.6069864999999997</v>
      </c>
      <c r="P1074">
        <v>1.6783655</v>
      </c>
      <c r="Q1074">
        <v>0.32166850000000002</v>
      </c>
      <c r="R1074">
        <v>0.60066629999999999</v>
      </c>
      <c r="S1074">
        <v>5.3628299999999997E-2</v>
      </c>
      <c r="T1074">
        <v>0.5</v>
      </c>
      <c r="U1074">
        <v>1.7264253000000001</v>
      </c>
      <c r="V1074">
        <v>0.50825319999999996</v>
      </c>
      <c r="W1074">
        <v>0.32911010000000002</v>
      </c>
      <c r="X1074">
        <v>5.5355524999999997</v>
      </c>
      <c r="Y1074">
        <v>0.73364229999999997</v>
      </c>
      <c r="Z1074">
        <v>0.1978084</v>
      </c>
      <c r="AA1074">
        <v>0.242649</v>
      </c>
      <c r="AB1074">
        <v>3.7474899999999998E-2</v>
      </c>
      <c r="AC1074">
        <v>0.73140000000000005</v>
      </c>
      <c r="AD1074">
        <v>0.47499999999999998</v>
      </c>
      <c r="AE1074">
        <v>0.49580000000000002</v>
      </c>
      <c r="AF1074">
        <v>1.2016</v>
      </c>
      <c r="AG1074">
        <v>0.43709999999999999</v>
      </c>
      <c r="AH1074">
        <v>0.6149</v>
      </c>
      <c r="AI1074">
        <v>0.40400000000000003</v>
      </c>
      <c r="AJ1074">
        <v>0.69879999999999998</v>
      </c>
      <c r="AK1074" t="str">
        <f>VLOOKUP(D1074,Ref!$C$2:$D$56,2,FALSE)&amp;"_"&amp;E1074&amp;RIGHT(B1074,4)</f>
        <v>AZ_Pima1028</v>
      </c>
    </row>
    <row r="1075" spans="1:37" x14ac:dyDescent="0.25">
      <c r="A1075" t="s">
        <v>219</v>
      </c>
      <c r="B1075">
        <v>40210001</v>
      </c>
      <c r="C1075" t="s">
        <v>37</v>
      </c>
      <c r="D1075" t="s">
        <v>38</v>
      </c>
      <c r="E1075" t="s">
        <v>43</v>
      </c>
      <c r="F1075">
        <v>32.877583000000001</v>
      </c>
      <c r="G1075">
        <v>-111.752222</v>
      </c>
      <c r="H1075">
        <v>46084</v>
      </c>
      <c r="I1075">
        <v>20.2</v>
      </c>
      <c r="J1075">
        <v>16.600000000000001</v>
      </c>
      <c r="K1075">
        <v>0.5</v>
      </c>
      <c r="L1075">
        <v>3.1422424000000002</v>
      </c>
      <c r="M1075">
        <v>0.74717619999999996</v>
      </c>
      <c r="N1075">
        <v>0.70096769999999997</v>
      </c>
      <c r="O1075">
        <v>12.572807299999999</v>
      </c>
      <c r="P1075">
        <v>1.2508649999999999</v>
      </c>
      <c r="Q1075">
        <v>0.81606129999999999</v>
      </c>
      <c r="R1075">
        <v>0.44847429999999999</v>
      </c>
      <c r="S1075">
        <v>6.5850000000000006E-2</v>
      </c>
      <c r="T1075">
        <v>0.5</v>
      </c>
      <c r="U1075">
        <v>2.7180026000000002</v>
      </c>
      <c r="V1075">
        <v>0.2083653</v>
      </c>
      <c r="W1075">
        <v>0.47059620000000002</v>
      </c>
      <c r="X1075">
        <v>11.047871600000001</v>
      </c>
      <c r="Y1075">
        <v>1.0676137000000001</v>
      </c>
      <c r="Z1075">
        <v>0.25059789999999998</v>
      </c>
      <c r="AA1075">
        <v>0.35414129999999999</v>
      </c>
      <c r="AB1075">
        <v>7.0025500000000004E-2</v>
      </c>
      <c r="AC1075">
        <v>0.86499999999999999</v>
      </c>
      <c r="AD1075">
        <v>0.27889999999999998</v>
      </c>
      <c r="AE1075">
        <v>0.6714</v>
      </c>
      <c r="AF1075">
        <v>0.87870000000000004</v>
      </c>
      <c r="AG1075">
        <v>0.85350000000000004</v>
      </c>
      <c r="AH1075">
        <v>0.30709999999999998</v>
      </c>
      <c r="AI1075">
        <v>0.78969999999999996</v>
      </c>
      <c r="AJ1075">
        <v>1.0633999999999999</v>
      </c>
      <c r="AK1075" t="str">
        <f>VLOOKUP(D1075,Ref!$C$2:$D$56,2,FALSE)&amp;"_"&amp;E1075&amp;RIGHT(B1075,4)</f>
        <v>AZ_Pinal0001</v>
      </c>
    </row>
    <row r="1076" spans="1:37" x14ac:dyDescent="0.25">
      <c r="A1076" t="s">
        <v>219</v>
      </c>
      <c r="B1076">
        <v>40213002</v>
      </c>
      <c r="C1076" t="s">
        <v>37</v>
      </c>
      <c r="D1076" t="s">
        <v>38</v>
      </c>
      <c r="E1076" t="s">
        <v>43</v>
      </c>
      <c r="F1076">
        <v>33.421194</v>
      </c>
      <c r="G1076">
        <v>-111.50322199999999</v>
      </c>
      <c r="H1076">
        <v>51087</v>
      </c>
      <c r="I1076">
        <v>13.3</v>
      </c>
      <c r="J1076">
        <v>12</v>
      </c>
      <c r="K1076">
        <v>0.5</v>
      </c>
      <c r="L1076">
        <v>4.5252929000000002</v>
      </c>
      <c r="M1076">
        <v>0.19068189999999999</v>
      </c>
      <c r="N1076">
        <v>0.52394680000000005</v>
      </c>
      <c r="O1076">
        <v>5.6428890000000003</v>
      </c>
      <c r="P1076">
        <v>1.4486682</v>
      </c>
      <c r="Q1076">
        <v>0</v>
      </c>
      <c r="R1076">
        <v>0.51303149999999997</v>
      </c>
      <c r="S1076">
        <v>3.3268300000000001E-2</v>
      </c>
      <c r="T1076">
        <v>0.5</v>
      </c>
      <c r="U1076">
        <v>4.4836016000000001</v>
      </c>
      <c r="V1076">
        <v>4.3189100000000001E-2</v>
      </c>
      <c r="W1076">
        <v>0.48255049999999999</v>
      </c>
      <c r="X1076">
        <v>4.7479867999999996</v>
      </c>
      <c r="Y1076">
        <v>1.3330868</v>
      </c>
      <c r="Z1076">
        <v>0</v>
      </c>
      <c r="AA1076">
        <v>0.47224359999999999</v>
      </c>
      <c r="AB1076">
        <v>3.3029799999999998E-2</v>
      </c>
      <c r="AC1076">
        <v>0.99080000000000001</v>
      </c>
      <c r="AD1076">
        <v>0.22650000000000001</v>
      </c>
      <c r="AE1076">
        <v>0.92100000000000004</v>
      </c>
      <c r="AF1076">
        <v>0.84140000000000004</v>
      </c>
      <c r="AG1076">
        <v>0.92020000000000002</v>
      </c>
      <c r="AH1076">
        <v>-9</v>
      </c>
      <c r="AI1076">
        <v>0.92049999999999998</v>
      </c>
      <c r="AJ1076">
        <v>0.99280000000000002</v>
      </c>
      <c r="AK1076" t="str">
        <f>VLOOKUP(D1076,Ref!$C$2:$D$56,2,FALSE)&amp;"_"&amp;E1076&amp;RIGHT(B1076,4)</f>
        <v>AZ_Pinal3002</v>
      </c>
    </row>
    <row r="1077" spans="1:37" x14ac:dyDescent="0.25">
      <c r="A1077" t="s">
        <v>219</v>
      </c>
      <c r="B1077">
        <v>40213013</v>
      </c>
      <c r="C1077" t="s">
        <v>37</v>
      </c>
      <c r="D1077" t="s">
        <v>38</v>
      </c>
      <c r="E1077" t="s">
        <v>43</v>
      </c>
      <c r="F1077">
        <v>33.010530000000003</v>
      </c>
      <c r="G1077">
        <v>-111.97205</v>
      </c>
      <c r="H1077">
        <v>48083</v>
      </c>
      <c r="I1077">
        <v>39.299999999999997</v>
      </c>
      <c r="J1077">
        <v>34</v>
      </c>
      <c r="K1077">
        <v>0.5</v>
      </c>
      <c r="L1077">
        <v>3.6375427</v>
      </c>
      <c r="M1077">
        <v>0.67159740000000001</v>
      </c>
      <c r="N1077">
        <v>0.7362611</v>
      </c>
      <c r="O1077">
        <v>31.057777399999999</v>
      </c>
      <c r="P1077">
        <v>1.8525665</v>
      </c>
      <c r="Q1077">
        <v>0.15780359999999999</v>
      </c>
      <c r="R1077">
        <v>0.67296370000000005</v>
      </c>
      <c r="S1077">
        <v>3.5705800000000003E-2</v>
      </c>
      <c r="T1077">
        <v>0.5</v>
      </c>
      <c r="U1077">
        <v>3.6230737999999998</v>
      </c>
      <c r="V1077">
        <v>0.1701452</v>
      </c>
      <c r="W1077">
        <v>0.6624215</v>
      </c>
      <c r="X1077">
        <v>26.627843899999998</v>
      </c>
      <c r="Y1077">
        <v>1.74796</v>
      </c>
      <c r="Z1077">
        <v>3.7620399999999998E-2</v>
      </c>
      <c r="AA1077">
        <v>0.62341809999999998</v>
      </c>
      <c r="AB1077">
        <v>3.56292E-2</v>
      </c>
      <c r="AC1077">
        <v>0.996</v>
      </c>
      <c r="AD1077">
        <v>0.25330000000000003</v>
      </c>
      <c r="AE1077">
        <v>0.89970000000000006</v>
      </c>
      <c r="AF1077">
        <v>0.85740000000000005</v>
      </c>
      <c r="AG1077">
        <v>0.94350000000000001</v>
      </c>
      <c r="AH1077">
        <v>0.2384</v>
      </c>
      <c r="AI1077">
        <v>0.9264</v>
      </c>
      <c r="AJ1077">
        <v>0.99790000000000001</v>
      </c>
      <c r="AK1077" t="str">
        <f>VLOOKUP(D1077,Ref!$C$2:$D$56,2,FALSE)&amp;"_"&amp;E1077&amp;RIGHT(B1077,4)</f>
        <v>AZ_Pinal3013</v>
      </c>
    </row>
    <row r="1078" spans="1:37" x14ac:dyDescent="0.25">
      <c r="A1078" t="s">
        <v>219</v>
      </c>
      <c r="B1078">
        <v>40230004</v>
      </c>
      <c r="C1078" t="s">
        <v>37</v>
      </c>
      <c r="D1078" t="s">
        <v>38</v>
      </c>
      <c r="E1078" t="s">
        <v>44</v>
      </c>
      <c r="F1078">
        <v>31.337204</v>
      </c>
      <c r="G1078">
        <v>-110.936718</v>
      </c>
      <c r="H1078">
        <v>31088</v>
      </c>
      <c r="I1078">
        <v>34.5</v>
      </c>
      <c r="J1078">
        <v>32.5</v>
      </c>
      <c r="K1078">
        <v>0.5</v>
      </c>
      <c r="L1078">
        <v>5.2053951999999999</v>
      </c>
      <c r="M1078">
        <v>0.27594089999999999</v>
      </c>
      <c r="N1078">
        <v>0.36289159999999998</v>
      </c>
      <c r="O1078">
        <v>26.875478699999999</v>
      </c>
      <c r="P1078">
        <v>0.92292719999999995</v>
      </c>
      <c r="Q1078">
        <v>6.9868E-2</v>
      </c>
      <c r="R1078">
        <v>0.32649689999999998</v>
      </c>
      <c r="S1078">
        <v>1.65568E-2</v>
      </c>
      <c r="T1078">
        <v>0.5</v>
      </c>
      <c r="U1078">
        <v>5.1996155000000002</v>
      </c>
      <c r="V1078">
        <v>0.13156219999999999</v>
      </c>
      <c r="W1078">
        <v>0.34647529999999999</v>
      </c>
      <c r="X1078">
        <v>25.076972999999999</v>
      </c>
      <c r="Y1078">
        <v>0.90668720000000003</v>
      </c>
      <c r="Z1078">
        <v>3.40185E-2</v>
      </c>
      <c r="AA1078">
        <v>0.3235614</v>
      </c>
      <c r="AB1078">
        <v>1.65568E-2</v>
      </c>
      <c r="AC1078">
        <v>0.99890000000000001</v>
      </c>
      <c r="AD1078">
        <v>0.4768</v>
      </c>
      <c r="AE1078">
        <v>0.95479999999999998</v>
      </c>
      <c r="AF1078">
        <v>0.93310000000000004</v>
      </c>
      <c r="AG1078">
        <v>0.98240000000000005</v>
      </c>
      <c r="AH1078">
        <v>0.4869</v>
      </c>
      <c r="AI1078">
        <v>0.99099999999999999</v>
      </c>
      <c r="AJ1078">
        <v>1</v>
      </c>
      <c r="AK1078" t="str">
        <f>VLOOKUP(D1078,Ref!$C$2:$D$56,2,FALSE)&amp;"_"&amp;E1078&amp;RIGHT(B1078,4)</f>
        <v>AZ_Santa Cruz0004</v>
      </c>
    </row>
    <row r="1079" spans="1:37" x14ac:dyDescent="0.25">
      <c r="A1079" t="s">
        <v>219</v>
      </c>
      <c r="B1079">
        <v>40252002</v>
      </c>
      <c r="C1079" t="s">
        <v>37</v>
      </c>
      <c r="D1079" t="s">
        <v>38</v>
      </c>
      <c r="E1079" t="s">
        <v>45</v>
      </c>
      <c r="F1079">
        <v>34.594999999999999</v>
      </c>
      <c r="G1079">
        <v>-112.331</v>
      </c>
      <c r="H1079">
        <v>62082</v>
      </c>
      <c r="I1079">
        <v>10.7</v>
      </c>
      <c r="J1079">
        <v>10.3</v>
      </c>
      <c r="K1079">
        <v>0.5</v>
      </c>
      <c r="L1079">
        <v>4.7773700000000003</v>
      </c>
      <c r="M1079">
        <v>0.42723909999999998</v>
      </c>
      <c r="N1079">
        <v>0.37150290000000002</v>
      </c>
      <c r="O1079">
        <v>3.1721854</v>
      </c>
      <c r="P1079">
        <v>1.0496422000000001</v>
      </c>
      <c r="Q1079">
        <v>5.9973499999999999E-2</v>
      </c>
      <c r="R1079">
        <v>0.36229240000000001</v>
      </c>
      <c r="S1079">
        <v>4.6460799999999997E-2</v>
      </c>
      <c r="T1079">
        <v>0.5</v>
      </c>
      <c r="U1079">
        <v>4.7648524999999999</v>
      </c>
      <c r="V1079">
        <v>0.24920680000000001</v>
      </c>
      <c r="W1079">
        <v>0.34510750000000001</v>
      </c>
      <c r="X1079">
        <v>3.0302525</v>
      </c>
      <c r="Y1079">
        <v>0.9999287</v>
      </c>
      <c r="Z1079">
        <v>2.7365899999999999E-2</v>
      </c>
      <c r="AA1079">
        <v>0.34542600000000001</v>
      </c>
      <c r="AB1079">
        <v>4.6460799999999997E-2</v>
      </c>
      <c r="AC1079">
        <v>0.99739999999999995</v>
      </c>
      <c r="AD1079">
        <v>0.58330000000000004</v>
      </c>
      <c r="AE1079">
        <v>0.92889999999999995</v>
      </c>
      <c r="AF1079">
        <v>0.95530000000000004</v>
      </c>
      <c r="AG1079">
        <v>0.9526</v>
      </c>
      <c r="AH1079">
        <v>0.45629999999999998</v>
      </c>
      <c r="AI1079">
        <v>0.95340000000000003</v>
      </c>
      <c r="AJ1079">
        <v>1</v>
      </c>
      <c r="AK1079" t="str">
        <f>VLOOKUP(D1079,Ref!$C$2:$D$56,2,FALSE)&amp;"_"&amp;E1079&amp;RIGHT(B1079,4)</f>
        <v>AZ_Yavapai2002</v>
      </c>
    </row>
    <row r="1080" spans="1:37" x14ac:dyDescent="0.25">
      <c r="A1080" t="s">
        <v>219</v>
      </c>
      <c r="B1080">
        <v>51130002</v>
      </c>
      <c r="C1080" t="s">
        <v>37</v>
      </c>
      <c r="D1080" t="s">
        <v>46</v>
      </c>
      <c r="E1080" t="s">
        <v>47</v>
      </c>
      <c r="F1080">
        <v>34.583699000000003</v>
      </c>
      <c r="G1080">
        <v>-94.226234000000005</v>
      </c>
      <c r="H1080">
        <v>53220</v>
      </c>
      <c r="I1080">
        <v>23.3</v>
      </c>
      <c r="J1080">
        <v>22</v>
      </c>
      <c r="K1080">
        <v>0.5</v>
      </c>
      <c r="L1080">
        <v>2.0581369</v>
      </c>
      <c r="M1080">
        <v>0.48168080000000002</v>
      </c>
      <c r="N1080">
        <v>2.0393443000000002</v>
      </c>
      <c r="O1080">
        <v>9.4315204999999995</v>
      </c>
      <c r="P1080">
        <v>6.7441893000000004</v>
      </c>
      <c r="Q1080">
        <v>0</v>
      </c>
      <c r="R1080">
        <v>2.0889256</v>
      </c>
      <c r="S1080">
        <v>6.4709999999999995E-4</v>
      </c>
      <c r="T1080">
        <v>0.5</v>
      </c>
      <c r="U1080">
        <v>1.1424395000000001</v>
      </c>
      <c r="V1080">
        <v>0.23253589999999999</v>
      </c>
      <c r="W1080">
        <v>1.7317606999999999</v>
      </c>
      <c r="X1080">
        <v>11.718193100000001</v>
      </c>
      <c r="Y1080">
        <v>4.8081889000000002</v>
      </c>
      <c r="Z1080">
        <v>0.21787819999999999</v>
      </c>
      <c r="AA1080">
        <v>1.6834005000000001</v>
      </c>
      <c r="AB1080">
        <v>2.1778000000000001E-3</v>
      </c>
      <c r="AC1080">
        <v>0.55510000000000004</v>
      </c>
      <c r="AD1080">
        <v>0.48280000000000001</v>
      </c>
      <c r="AE1080">
        <v>0.84919999999999995</v>
      </c>
      <c r="AF1080">
        <v>1.2423999999999999</v>
      </c>
      <c r="AG1080">
        <v>0.71289999999999998</v>
      </c>
      <c r="AH1080">
        <v>-9</v>
      </c>
      <c r="AI1080">
        <v>0.80589999999999995</v>
      </c>
      <c r="AJ1080">
        <v>3.3656000000000001</v>
      </c>
      <c r="AK1080" t="str">
        <f>VLOOKUP(D1080,Ref!$C$2:$D$56,2,FALSE)&amp;"_"&amp;E1080&amp;RIGHT(B1080,4)</f>
        <v>AR_Polk0002</v>
      </c>
    </row>
    <row r="1081" spans="1:37" x14ac:dyDescent="0.25">
      <c r="A1081" t="s">
        <v>219</v>
      </c>
      <c r="B1081">
        <v>51310008</v>
      </c>
      <c r="C1081" t="s">
        <v>37</v>
      </c>
      <c r="D1081" t="s">
        <v>46</v>
      </c>
      <c r="E1081" t="s">
        <v>48</v>
      </c>
      <c r="F1081">
        <v>35.389671999999997</v>
      </c>
      <c r="G1081">
        <v>-94.424288000000004</v>
      </c>
      <c r="H1081">
        <v>60218</v>
      </c>
      <c r="I1081">
        <v>23.9</v>
      </c>
      <c r="J1081">
        <v>21.5</v>
      </c>
      <c r="K1081">
        <v>0.5</v>
      </c>
      <c r="L1081">
        <v>1.2064264</v>
      </c>
      <c r="M1081">
        <v>0.57891519999999996</v>
      </c>
      <c r="N1081">
        <v>2.0633750000000002</v>
      </c>
      <c r="O1081">
        <v>11.452441200000001</v>
      </c>
      <c r="P1081">
        <v>5.4693451</v>
      </c>
      <c r="Q1081">
        <v>0.89212170000000002</v>
      </c>
      <c r="R1081">
        <v>1.7757400999999999</v>
      </c>
      <c r="S1081">
        <v>6.0816000000000004E-3</v>
      </c>
      <c r="T1081">
        <v>0.5</v>
      </c>
      <c r="U1081">
        <v>1.2922022</v>
      </c>
      <c r="V1081">
        <v>0.129722</v>
      </c>
      <c r="W1081">
        <v>1.9858581</v>
      </c>
      <c r="X1081">
        <v>9.4519701000000005</v>
      </c>
      <c r="Y1081">
        <v>6.0551028000000002</v>
      </c>
      <c r="Z1081">
        <v>0.17099590000000001</v>
      </c>
      <c r="AA1081">
        <v>1.9925128000000001</v>
      </c>
      <c r="AB1081">
        <v>5.6384E-3</v>
      </c>
      <c r="AC1081">
        <v>1.0710999999999999</v>
      </c>
      <c r="AD1081">
        <v>0.22409999999999999</v>
      </c>
      <c r="AE1081">
        <v>0.96240000000000003</v>
      </c>
      <c r="AF1081">
        <v>0.82530000000000003</v>
      </c>
      <c r="AG1081">
        <v>1.1071</v>
      </c>
      <c r="AH1081">
        <v>0.19170000000000001</v>
      </c>
      <c r="AI1081">
        <v>1.1221000000000001</v>
      </c>
      <c r="AJ1081">
        <v>0.92710000000000004</v>
      </c>
      <c r="AK1081" t="str">
        <f>VLOOKUP(D1081,Ref!$C$2:$D$56,2,FALSE)&amp;"_"&amp;E1081&amp;RIGHT(B1081,4)</f>
        <v>AR_Sebastian0008</v>
      </c>
    </row>
    <row r="1082" spans="1:37" x14ac:dyDescent="0.25">
      <c r="A1082" t="s">
        <v>219</v>
      </c>
      <c r="B1082">
        <v>51430005</v>
      </c>
      <c r="C1082" t="s">
        <v>37</v>
      </c>
      <c r="D1082" t="s">
        <v>46</v>
      </c>
      <c r="E1082" t="s">
        <v>49</v>
      </c>
      <c r="F1082">
        <v>36.179699999999997</v>
      </c>
      <c r="G1082">
        <v>-94.116827000000001</v>
      </c>
      <c r="H1082">
        <v>68220</v>
      </c>
      <c r="I1082">
        <v>22.1</v>
      </c>
      <c r="J1082">
        <v>19.3</v>
      </c>
      <c r="K1082">
        <v>0.5</v>
      </c>
      <c r="L1082">
        <v>0.71898019999999996</v>
      </c>
      <c r="M1082">
        <v>0.5536375</v>
      </c>
      <c r="N1082">
        <v>1.8791111</v>
      </c>
      <c r="O1082">
        <v>11.666104300000001</v>
      </c>
      <c r="P1082">
        <v>4.0682263000000001</v>
      </c>
      <c r="Q1082">
        <v>1.4591113</v>
      </c>
      <c r="R1082">
        <v>1.318616</v>
      </c>
      <c r="S1082">
        <v>2.8773000000000002E-3</v>
      </c>
      <c r="T1082">
        <v>0.5</v>
      </c>
      <c r="U1082">
        <v>0.98314199999999996</v>
      </c>
      <c r="V1082">
        <v>0.16035279999999999</v>
      </c>
      <c r="W1082">
        <v>1.8317121000000001</v>
      </c>
      <c r="X1082">
        <v>8.6746005999999998</v>
      </c>
      <c r="Y1082">
        <v>5.0794405999999999</v>
      </c>
      <c r="Z1082">
        <v>0.41996099999999997</v>
      </c>
      <c r="AA1082">
        <v>1.7310331999999999</v>
      </c>
      <c r="AB1082">
        <v>3.5060999999999998E-3</v>
      </c>
      <c r="AC1082">
        <v>1.3673999999999999</v>
      </c>
      <c r="AD1082">
        <v>0.28960000000000002</v>
      </c>
      <c r="AE1082">
        <v>0.9748</v>
      </c>
      <c r="AF1082">
        <v>0.74360000000000004</v>
      </c>
      <c r="AG1082">
        <v>1.2485999999999999</v>
      </c>
      <c r="AH1082">
        <v>0.2878</v>
      </c>
      <c r="AI1082">
        <v>1.3128</v>
      </c>
      <c r="AJ1082">
        <v>1.2184999999999999</v>
      </c>
      <c r="AK1082" t="str">
        <f>VLOOKUP(D1082,Ref!$C$2:$D$56,2,FALSE)&amp;"_"&amp;E1082&amp;RIGHT(B1082,4)</f>
        <v>AR_Washington0005</v>
      </c>
    </row>
    <row r="1083" spans="1:37" x14ac:dyDescent="0.25">
      <c r="A1083" t="s">
        <v>219</v>
      </c>
      <c r="B1083">
        <v>60010007</v>
      </c>
      <c r="C1083" t="s">
        <v>37</v>
      </c>
      <c r="D1083" t="s">
        <v>50</v>
      </c>
      <c r="E1083" t="s">
        <v>51</v>
      </c>
      <c r="F1083">
        <v>37.6875</v>
      </c>
      <c r="G1083">
        <v>-121.7842</v>
      </c>
      <c r="H1083">
        <v>106020</v>
      </c>
      <c r="I1083">
        <v>38.5</v>
      </c>
      <c r="J1083">
        <v>24.2</v>
      </c>
      <c r="K1083">
        <v>0.5</v>
      </c>
      <c r="L1083">
        <v>0.92888630000000005</v>
      </c>
      <c r="M1083">
        <v>2.5117873999999998</v>
      </c>
      <c r="N1083">
        <v>3.6740073999999998</v>
      </c>
      <c r="O1083">
        <v>16.461957900000002</v>
      </c>
      <c r="P1083">
        <v>1.9711699</v>
      </c>
      <c r="Q1083">
        <v>10.161549600000001</v>
      </c>
      <c r="R1083">
        <v>2.0312836000000001</v>
      </c>
      <c r="S1083">
        <v>0.33713330000000002</v>
      </c>
      <c r="T1083">
        <v>0.5</v>
      </c>
      <c r="U1083">
        <v>0.8472769</v>
      </c>
      <c r="V1083">
        <v>1.3036352</v>
      </c>
      <c r="W1083">
        <v>1.1451287999999999</v>
      </c>
      <c r="X1083">
        <v>16.058448800000001</v>
      </c>
      <c r="Y1083">
        <v>1.5640882</v>
      </c>
      <c r="Z1083">
        <v>1.9761964000000001</v>
      </c>
      <c r="AA1083">
        <v>0.54989030000000005</v>
      </c>
      <c r="AB1083">
        <v>0.35117769999999998</v>
      </c>
      <c r="AC1083">
        <v>0.91210000000000002</v>
      </c>
      <c r="AD1083">
        <v>0.51900000000000002</v>
      </c>
      <c r="AE1083">
        <v>0.31169999999999998</v>
      </c>
      <c r="AF1083">
        <v>0.97550000000000003</v>
      </c>
      <c r="AG1083">
        <v>0.79349999999999998</v>
      </c>
      <c r="AH1083">
        <v>0.19450000000000001</v>
      </c>
      <c r="AI1083">
        <v>0.2707</v>
      </c>
      <c r="AJ1083">
        <v>1.0417000000000001</v>
      </c>
      <c r="AK1083" t="str">
        <f>VLOOKUP(D1083,Ref!$C$2:$D$56,2,FALSE)&amp;"_"&amp;E1083&amp;RIGHT(B1083,4)</f>
        <v>CA_Alameda0007</v>
      </c>
    </row>
    <row r="1084" spans="1:37" x14ac:dyDescent="0.25">
      <c r="A1084" t="s">
        <v>219</v>
      </c>
      <c r="B1084">
        <v>60010009</v>
      </c>
      <c r="C1084" t="s">
        <v>37</v>
      </c>
      <c r="D1084" t="s">
        <v>50</v>
      </c>
      <c r="E1084" t="s">
        <v>51</v>
      </c>
      <c r="F1084">
        <v>37.74306</v>
      </c>
      <c r="G1084">
        <v>-122.16994</v>
      </c>
      <c r="H1084">
        <v>107017</v>
      </c>
      <c r="I1084">
        <v>24.1</v>
      </c>
      <c r="J1084">
        <v>14.3</v>
      </c>
      <c r="K1084">
        <v>0.5</v>
      </c>
      <c r="L1084">
        <v>0.74573639999999997</v>
      </c>
      <c r="M1084">
        <v>2.0372960999999998</v>
      </c>
      <c r="N1084">
        <v>2.5229556999999998</v>
      </c>
      <c r="O1084">
        <v>8.2339125000000006</v>
      </c>
      <c r="P1084">
        <v>1.4883671000000001</v>
      </c>
      <c r="Q1084">
        <v>6.8617262999999999</v>
      </c>
      <c r="R1084">
        <v>1.3916424999999999</v>
      </c>
      <c r="S1084">
        <v>0.31836399999999998</v>
      </c>
      <c r="T1084">
        <v>0.5</v>
      </c>
      <c r="U1084">
        <v>0.68681899999999996</v>
      </c>
      <c r="V1084">
        <v>0.87389700000000003</v>
      </c>
      <c r="W1084">
        <v>1.005031</v>
      </c>
      <c r="X1084">
        <v>7.3743901000000003</v>
      </c>
      <c r="Y1084">
        <v>1.4223216000000001</v>
      </c>
      <c r="Z1084">
        <v>1.675983</v>
      </c>
      <c r="AA1084">
        <v>0.48704439999999999</v>
      </c>
      <c r="AB1084">
        <v>0.36435190000000001</v>
      </c>
      <c r="AC1084">
        <v>0.92100000000000004</v>
      </c>
      <c r="AD1084">
        <v>0.4289</v>
      </c>
      <c r="AE1084">
        <v>0.39839999999999998</v>
      </c>
      <c r="AF1084">
        <v>0.89559999999999995</v>
      </c>
      <c r="AG1084">
        <v>0.9556</v>
      </c>
      <c r="AH1084">
        <v>0.24429999999999999</v>
      </c>
      <c r="AI1084">
        <v>0.35</v>
      </c>
      <c r="AJ1084">
        <v>1.1445000000000001</v>
      </c>
      <c r="AK1084" t="str">
        <f>VLOOKUP(D1084,Ref!$C$2:$D$56,2,FALSE)&amp;"_"&amp;E1084&amp;RIGHT(B1084,4)</f>
        <v>CA_Alameda0009</v>
      </c>
    </row>
    <row r="1085" spans="1:37" x14ac:dyDescent="0.25">
      <c r="A1085" t="s">
        <v>219</v>
      </c>
      <c r="B1085">
        <v>60011001</v>
      </c>
      <c r="C1085" t="s">
        <v>37</v>
      </c>
      <c r="D1085" t="s">
        <v>50</v>
      </c>
      <c r="E1085" t="s">
        <v>51</v>
      </c>
      <c r="F1085">
        <v>37.535800000000002</v>
      </c>
      <c r="G1085">
        <v>-121.9619</v>
      </c>
      <c r="H1085">
        <v>105018</v>
      </c>
      <c r="I1085">
        <v>34.200000000000003</v>
      </c>
      <c r="J1085">
        <v>20.7</v>
      </c>
      <c r="K1085">
        <v>0.5</v>
      </c>
      <c r="L1085">
        <v>1.0295437999999999</v>
      </c>
      <c r="M1085">
        <v>3.0129329999999999</v>
      </c>
      <c r="N1085">
        <v>3.315455</v>
      </c>
      <c r="O1085">
        <v>13.3850403</v>
      </c>
      <c r="P1085">
        <v>2.0168051999999999</v>
      </c>
      <c r="Q1085">
        <v>8.8943577000000005</v>
      </c>
      <c r="R1085">
        <v>1.802332</v>
      </c>
      <c r="S1085">
        <v>0.32686809999999999</v>
      </c>
      <c r="T1085">
        <v>0.5</v>
      </c>
      <c r="U1085">
        <v>0.90264440000000001</v>
      </c>
      <c r="V1085">
        <v>1.4408445000000001</v>
      </c>
      <c r="W1085">
        <v>1.1568414</v>
      </c>
      <c r="X1085">
        <v>12.304497700000001</v>
      </c>
      <c r="Y1085">
        <v>1.6489126999999999</v>
      </c>
      <c r="Z1085">
        <v>1.9136725999999999</v>
      </c>
      <c r="AA1085">
        <v>0.56083479999999997</v>
      </c>
      <c r="AB1085">
        <v>0.33225189999999999</v>
      </c>
      <c r="AC1085">
        <v>0.87670000000000003</v>
      </c>
      <c r="AD1085">
        <v>0.47820000000000001</v>
      </c>
      <c r="AE1085">
        <v>0.34889999999999999</v>
      </c>
      <c r="AF1085">
        <v>0.91930000000000001</v>
      </c>
      <c r="AG1085">
        <v>0.81759999999999999</v>
      </c>
      <c r="AH1085">
        <v>0.2152</v>
      </c>
      <c r="AI1085">
        <v>0.31119999999999998</v>
      </c>
      <c r="AJ1085">
        <v>1.0165</v>
      </c>
      <c r="AK1085" t="str">
        <f>VLOOKUP(D1085,Ref!$C$2:$D$56,2,FALSE)&amp;"_"&amp;E1085&amp;RIGHT(B1085,4)</f>
        <v>CA_Alameda1001</v>
      </c>
    </row>
    <row r="1086" spans="1:37" x14ac:dyDescent="0.25">
      <c r="A1086" t="s">
        <v>219</v>
      </c>
      <c r="B1086">
        <v>60070002</v>
      </c>
      <c r="C1086" t="s">
        <v>37</v>
      </c>
      <c r="D1086" t="s">
        <v>50</v>
      </c>
      <c r="E1086" t="s">
        <v>52</v>
      </c>
      <c r="F1086">
        <v>39.7575</v>
      </c>
      <c r="G1086">
        <v>-121.84222200000001</v>
      </c>
      <c r="H1086">
        <v>124025</v>
      </c>
      <c r="I1086">
        <v>59.4</v>
      </c>
      <c r="J1086">
        <v>56.5</v>
      </c>
      <c r="K1086">
        <v>0.5</v>
      </c>
      <c r="L1086">
        <v>5.3603911000000002</v>
      </c>
      <c r="M1086">
        <v>3.1374787999999998</v>
      </c>
      <c r="N1086">
        <v>2.602824</v>
      </c>
      <c r="O1086">
        <v>37.057537099999998</v>
      </c>
      <c r="P1086">
        <v>6.4737977999999998</v>
      </c>
      <c r="Q1086">
        <v>1.1040934</v>
      </c>
      <c r="R1086">
        <v>2.4128234000000002</v>
      </c>
      <c r="S1086">
        <v>0.83994539999999995</v>
      </c>
      <c r="T1086">
        <v>0.5</v>
      </c>
      <c r="U1086">
        <v>5.1989840999999997</v>
      </c>
      <c r="V1086">
        <v>2.5767622000000001</v>
      </c>
      <c r="W1086">
        <v>2.2446286999999998</v>
      </c>
      <c r="X1086">
        <v>36.520748099999999</v>
      </c>
      <c r="Y1086">
        <v>6.1329966000000002</v>
      </c>
      <c r="Z1086">
        <v>0.29027360000000002</v>
      </c>
      <c r="AA1086">
        <v>2.2363412</v>
      </c>
      <c r="AB1086">
        <v>0.85825750000000001</v>
      </c>
      <c r="AC1086">
        <v>0.96989999999999998</v>
      </c>
      <c r="AD1086">
        <v>0.82130000000000003</v>
      </c>
      <c r="AE1086">
        <v>0.86240000000000006</v>
      </c>
      <c r="AF1086">
        <v>0.98550000000000004</v>
      </c>
      <c r="AG1086">
        <v>0.94740000000000002</v>
      </c>
      <c r="AH1086">
        <v>0.26290000000000002</v>
      </c>
      <c r="AI1086">
        <v>0.92689999999999995</v>
      </c>
      <c r="AJ1086">
        <v>1.0218</v>
      </c>
      <c r="AK1086" t="str">
        <f>VLOOKUP(D1086,Ref!$C$2:$D$56,2,FALSE)&amp;"_"&amp;E1086&amp;RIGHT(B1086,4)</f>
        <v>CA_Butte0002</v>
      </c>
    </row>
    <row r="1087" spans="1:37" x14ac:dyDescent="0.25">
      <c r="A1087" t="s">
        <v>219</v>
      </c>
      <c r="B1087">
        <v>60090001</v>
      </c>
      <c r="C1087" t="s">
        <v>37</v>
      </c>
      <c r="D1087" t="s">
        <v>50</v>
      </c>
      <c r="E1087" t="s">
        <v>53</v>
      </c>
      <c r="F1087">
        <v>38.201943999999997</v>
      </c>
      <c r="G1087">
        <v>-120.680556</v>
      </c>
      <c r="H1087">
        <v>108029</v>
      </c>
      <c r="I1087">
        <v>27.9</v>
      </c>
      <c r="J1087">
        <v>23.6</v>
      </c>
      <c r="K1087">
        <v>0.5</v>
      </c>
      <c r="L1087">
        <v>1.4825056000000001</v>
      </c>
      <c r="M1087">
        <v>1.3116776999999999</v>
      </c>
      <c r="N1087">
        <v>1.5835172</v>
      </c>
      <c r="O1087">
        <v>15.718930200000001</v>
      </c>
      <c r="P1087">
        <v>2.9398396</v>
      </c>
      <c r="Q1087">
        <v>2.4487513999999999</v>
      </c>
      <c r="R1087">
        <v>1.1761121999999999</v>
      </c>
      <c r="S1087">
        <v>0.783107</v>
      </c>
      <c r="T1087">
        <v>0.5</v>
      </c>
      <c r="U1087">
        <v>1.4929167000000001</v>
      </c>
      <c r="V1087">
        <v>1.1086098</v>
      </c>
      <c r="W1087">
        <v>0.85144929999999996</v>
      </c>
      <c r="X1087">
        <v>15.1924028</v>
      </c>
      <c r="Y1087">
        <v>2.5287883</v>
      </c>
      <c r="Z1087">
        <v>0.40558759999999999</v>
      </c>
      <c r="AA1087">
        <v>0.68476079999999995</v>
      </c>
      <c r="AB1087">
        <v>0.87648409999999999</v>
      </c>
      <c r="AC1087">
        <v>1.0069999999999999</v>
      </c>
      <c r="AD1087">
        <v>0.84519999999999995</v>
      </c>
      <c r="AE1087">
        <v>0.53769999999999996</v>
      </c>
      <c r="AF1087">
        <v>0.96650000000000003</v>
      </c>
      <c r="AG1087">
        <v>0.86019999999999996</v>
      </c>
      <c r="AH1087">
        <v>0.1656</v>
      </c>
      <c r="AI1087">
        <v>0.58220000000000005</v>
      </c>
      <c r="AJ1087">
        <v>1.1192</v>
      </c>
      <c r="AK1087" t="str">
        <f>VLOOKUP(D1087,Ref!$C$2:$D$56,2,FALSE)&amp;"_"&amp;E1087&amp;RIGHT(B1087,4)</f>
        <v>CA_Calaveras0001</v>
      </c>
    </row>
    <row r="1088" spans="1:37" x14ac:dyDescent="0.25">
      <c r="A1088" t="s">
        <v>219</v>
      </c>
      <c r="B1088">
        <v>60130002</v>
      </c>
      <c r="C1088" t="s">
        <v>37</v>
      </c>
      <c r="D1088" t="s">
        <v>50</v>
      </c>
      <c r="E1088" t="s">
        <v>54</v>
      </c>
      <c r="F1088">
        <v>37.936</v>
      </c>
      <c r="G1088">
        <v>-122.0262</v>
      </c>
      <c r="H1088">
        <v>108019</v>
      </c>
      <c r="I1088">
        <v>33.700000000000003</v>
      </c>
      <c r="J1088">
        <v>22.2</v>
      </c>
      <c r="K1088">
        <v>0.5</v>
      </c>
      <c r="L1088">
        <v>0.75928910000000005</v>
      </c>
      <c r="M1088">
        <v>1.8507910999999999</v>
      </c>
      <c r="N1088">
        <v>3.4636635999999998</v>
      </c>
      <c r="O1088">
        <v>13.395010900000001</v>
      </c>
      <c r="P1088">
        <v>1.8996074999999999</v>
      </c>
      <c r="Q1088">
        <v>9.5198803000000005</v>
      </c>
      <c r="R1088">
        <v>1.9055443999999999</v>
      </c>
      <c r="S1088">
        <v>0.40621079999999998</v>
      </c>
      <c r="T1088">
        <v>0.5</v>
      </c>
      <c r="U1088">
        <v>0.70353319999999997</v>
      </c>
      <c r="V1088">
        <v>1.1228091</v>
      </c>
      <c r="W1088">
        <v>1.1054548</v>
      </c>
      <c r="X1088">
        <v>14.4766598</v>
      </c>
      <c r="Y1088">
        <v>1.4939423000000001</v>
      </c>
      <c r="Z1088">
        <v>1.9262539000000001</v>
      </c>
      <c r="AA1088">
        <v>0.53002210000000005</v>
      </c>
      <c r="AB1088">
        <v>0.39197530000000003</v>
      </c>
      <c r="AC1088">
        <v>0.92659999999999998</v>
      </c>
      <c r="AD1088">
        <v>0.60670000000000002</v>
      </c>
      <c r="AE1088">
        <v>0.31919999999999998</v>
      </c>
      <c r="AF1088">
        <v>1.0808</v>
      </c>
      <c r="AG1088">
        <v>0.78639999999999999</v>
      </c>
      <c r="AH1088">
        <v>0.20230000000000001</v>
      </c>
      <c r="AI1088">
        <v>0.27810000000000001</v>
      </c>
      <c r="AJ1088">
        <v>0.96499999999999997</v>
      </c>
      <c r="AK1088" t="str">
        <f>VLOOKUP(D1088,Ref!$C$2:$D$56,2,FALSE)&amp;"_"&amp;E1088&amp;RIGHT(B1088,4)</f>
        <v>CA_Contra Costa0002</v>
      </c>
    </row>
    <row r="1089" spans="1:37" x14ac:dyDescent="0.25">
      <c r="A1089" t="s">
        <v>219</v>
      </c>
      <c r="B1089">
        <v>60190008</v>
      </c>
      <c r="C1089" t="s">
        <v>37</v>
      </c>
      <c r="D1089" t="s">
        <v>50</v>
      </c>
      <c r="E1089" t="s">
        <v>55</v>
      </c>
      <c r="F1089">
        <v>36.781388999999997</v>
      </c>
      <c r="G1089">
        <v>-119.772222</v>
      </c>
      <c r="H1089">
        <v>94032</v>
      </c>
      <c r="I1089">
        <v>57.5</v>
      </c>
      <c r="J1089">
        <v>36</v>
      </c>
      <c r="K1089">
        <v>0.5</v>
      </c>
      <c r="L1089">
        <v>0.69867820000000003</v>
      </c>
      <c r="M1089">
        <v>2.0337977</v>
      </c>
      <c r="N1089">
        <v>6.8188943999999996</v>
      </c>
      <c r="O1089">
        <v>20.202300999999999</v>
      </c>
      <c r="P1089">
        <v>2.3093259000000002</v>
      </c>
      <c r="Q1089">
        <v>20.530481300000002</v>
      </c>
      <c r="R1089">
        <v>3.9857874</v>
      </c>
      <c r="S1089">
        <v>0.43184430000000001</v>
      </c>
      <c r="T1089">
        <v>0.5</v>
      </c>
      <c r="U1089">
        <v>1.6177869</v>
      </c>
      <c r="V1089">
        <v>1.5253897999999999</v>
      </c>
      <c r="W1089">
        <v>1.6481022000000001</v>
      </c>
      <c r="X1089">
        <v>23.681856199999999</v>
      </c>
      <c r="Y1089">
        <v>2.7545346999999998</v>
      </c>
      <c r="Z1089">
        <v>2.4008650999999999</v>
      </c>
      <c r="AA1089">
        <v>1.1552818</v>
      </c>
      <c r="AB1089">
        <v>0.75403229999999999</v>
      </c>
      <c r="AC1089">
        <v>2.3155000000000001</v>
      </c>
      <c r="AD1089">
        <v>0.75</v>
      </c>
      <c r="AE1089">
        <v>0.2417</v>
      </c>
      <c r="AF1089">
        <v>1.1721999999999999</v>
      </c>
      <c r="AG1089">
        <v>1.1928000000000001</v>
      </c>
      <c r="AH1089">
        <v>0.1169</v>
      </c>
      <c r="AI1089">
        <v>0.28989999999999999</v>
      </c>
      <c r="AJ1089">
        <v>1.7461</v>
      </c>
      <c r="AK1089" t="str">
        <f>VLOOKUP(D1089,Ref!$C$2:$D$56,2,FALSE)&amp;"_"&amp;E1089&amp;RIGHT(B1089,4)</f>
        <v>CA_Fresno0008</v>
      </c>
    </row>
    <row r="1090" spans="1:37" x14ac:dyDescent="0.25">
      <c r="A1090" t="s">
        <v>219</v>
      </c>
      <c r="B1090">
        <v>60195001</v>
      </c>
      <c r="C1090" t="s">
        <v>37</v>
      </c>
      <c r="D1090" t="s">
        <v>50</v>
      </c>
      <c r="E1090" t="s">
        <v>55</v>
      </c>
      <c r="F1090">
        <v>36.819167</v>
      </c>
      <c r="G1090">
        <v>-119.71638900000001</v>
      </c>
      <c r="H1090">
        <v>94033</v>
      </c>
      <c r="I1090">
        <v>52.7</v>
      </c>
      <c r="J1090">
        <v>30.6</v>
      </c>
      <c r="K1090">
        <v>0.5</v>
      </c>
      <c r="L1090">
        <v>0.71236069999999996</v>
      </c>
      <c r="M1090">
        <v>2.0669167000000002</v>
      </c>
      <c r="N1090">
        <v>6.5355682000000002</v>
      </c>
      <c r="O1090">
        <v>16.720733599999999</v>
      </c>
      <c r="P1090">
        <v>2.1924693999999998</v>
      </c>
      <c r="Q1090">
        <v>19.709915200000001</v>
      </c>
      <c r="R1090">
        <v>3.8252397</v>
      </c>
      <c r="S1090">
        <v>0.43679820000000003</v>
      </c>
      <c r="T1090">
        <v>0.5</v>
      </c>
      <c r="U1090">
        <v>0.81459490000000001</v>
      </c>
      <c r="V1090">
        <v>1.3437178000000001</v>
      </c>
      <c r="W1090">
        <v>1.7423177000000001</v>
      </c>
      <c r="X1090">
        <v>19.290073400000001</v>
      </c>
      <c r="Y1090">
        <v>1.9607060999999999</v>
      </c>
      <c r="Z1090">
        <v>3.5374894000000001</v>
      </c>
      <c r="AA1090">
        <v>0.90226360000000005</v>
      </c>
      <c r="AB1090">
        <v>0.54421310000000001</v>
      </c>
      <c r="AC1090">
        <v>1.1435</v>
      </c>
      <c r="AD1090">
        <v>0.65010000000000001</v>
      </c>
      <c r="AE1090">
        <v>0.2666</v>
      </c>
      <c r="AF1090">
        <v>1.1536999999999999</v>
      </c>
      <c r="AG1090">
        <v>0.89429999999999998</v>
      </c>
      <c r="AH1090">
        <v>0.17949999999999999</v>
      </c>
      <c r="AI1090">
        <v>0.2359</v>
      </c>
      <c r="AJ1090">
        <v>1.2459</v>
      </c>
      <c r="AK1090" t="str">
        <f>VLOOKUP(D1090,Ref!$C$2:$D$56,2,FALSE)&amp;"_"&amp;E1090&amp;RIGHT(B1090,4)</f>
        <v>CA_Fresno5001</v>
      </c>
    </row>
    <row r="1091" spans="1:37" x14ac:dyDescent="0.25">
      <c r="A1091" t="s">
        <v>219</v>
      </c>
      <c r="B1091">
        <v>60195025</v>
      </c>
      <c r="C1091" t="s">
        <v>37</v>
      </c>
      <c r="D1091" t="s">
        <v>50</v>
      </c>
      <c r="E1091" t="s">
        <v>55</v>
      </c>
      <c r="F1091">
        <v>36.727083</v>
      </c>
      <c r="G1091">
        <v>-119.732056</v>
      </c>
      <c r="H1091">
        <v>93032</v>
      </c>
      <c r="I1091">
        <v>51.6</v>
      </c>
      <c r="J1091">
        <v>29.7</v>
      </c>
      <c r="K1091">
        <v>0.5</v>
      </c>
      <c r="L1091">
        <v>0.7221784</v>
      </c>
      <c r="M1091">
        <v>2.3614451999999999</v>
      </c>
      <c r="N1091">
        <v>6.0940199000000002</v>
      </c>
      <c r="O1091">
        <v>17.3938351</v>
      </c>
      <c r="P1091">
        <v>1.9079062</v>
      </c>
      <c r="Q1091">
        <v>18.5720329</v>
      </c>
      <c r="R1091">
        <v>3.5949515999999999</v>
      </c>
      <c r="S1091">
        <v>0.49807580000000001</v>
      </c>
      <c r="T1091">
        <v>0.5</v>
      </c>
      <c r="U1091">
        <v>1.1553078999999999</v>
      </c>
      <c r="V1091">
        <v>1.0780003</v>
      </c>
      <c r="W1091">
        <v>1.8013736</v>
      </c>
      <c r="X1091">
        <v>18.3671246</v>
      </c>
      <c r="Y1091">
        <v>2.6695449</v>
      </c>
      <c r="Z1091">
        <v>2.7638077999999999</v>
      </c>
      <c r="AA1091">
        <v>1.0620704000000001</v>
      </c>
      <c r="AB1091">
        <v>0.32390039999999998</v>
      </c>
      <c r="AC1091">
        <v>1.5998000000000001</v>
      </c>
      <c r="AD1091">
        <v>0.45650000000000002</v>
      </c>
      <c r="AE1091">
        <v>0.29559999999999997</v>
      </c>
      <c r="AF1091">
        <v>1.056</v>
      </c>
      <c r="AG1091">
        <v>1.3992</v>
      </c>
      <c r="AH1091">
        <v>0.14879999999999999</v>
      </c>
      <c r="AI1091">
        <v>0.2954</v>
      </c>
      <c r="AJ1091">
        <v>0.65029999999999999</v>
      </c>
      <c r="AK1091" t="str">
        <f>VLOOKUP(D1091,Ref!$C$2:$D$56,2,FALSE)&amp;"_"&amp;E1091&amp;RIGHT(B1091,4)</f>
        <v>CA_Fresno5025</v>
      </c>
    </row>
    <row r="1092" spans="1:37" x14ac:dyDescent="0.25">
      <c r="A1092" t="s">
        <v>219</v>
      </c>
      <c r="B1092">
        <v>60231002</v>
      </c>
      <c r="C1092" t="s">
        <v>37</v>
      </c>
      <c r="D1092" t="s">
        <v>50</v>
      </c>
      <c r="E1092" t="s">
        <v>56</v>
      </c>
      <c r="F1092">
        <v>40.801665999999997</v>
      </c>
      <c r="G1092">
        <v>-124.16194400000001</v>
      </c>
      <c r="H1092">
        <v>138012</v>
      </c>
      <c r="I1092">
        <v>23.1</v>
      </c>
      <c r="J1092">
        <v>21.7</v>
      </c>
      <c r="K1092">
        <v>0.5</v>
      </c>
      <c r="L1092">
        <v>0.80126509999999995</v>
      </c>
      <c r="M1092">
        <v>1.1853777999999999</v>
      </c>
      <c r="N1092">
        <v>0.4254231</v>
      </c>
      <c r="O1092">
        <v>18.124445000000001</v>
      </c>
      <c r="P1092">
        <v>1.1108370999999999</v>
      </c>
      <c r="Q1092">
        <v>0.53100820000000004</v>
      </c>
      <c r="R1092">
        <v>0.27589360000000002</v>
      </c>
      <c r="S1092">
        <v>0.20130580000000001</v>
      </c>
      <c r="T1092">
        <v>0.5</v>
      </c>
      <c r="U1092">
        <v>0.78296010000000005</v>
      </c>
      <c r="V1092">
        <v>0.96747910000000004</v>
      </c>
      <c r="W1092">
        <v>0.26829779999999998</v>
      </c>
      <c r="X1092">
        <v>17.7497425</v>
      </c>
      <c r="Y1092">
        <v>0.8988604</v>
      </c>
      <c r="Z1092">
        <v>0.16805829999999999</v>
      </c>
      <c r="AA1092">
        <v>0.1886892</v>
      </c>
      <c r="AB1092">
        <v>0.20130580000000001</v>
      </c>
      <c r="AC1092">
        <v>0.97719999999999996</v>
      </c>
      <c r="AD1092">
        <v>0.81620000000000004</v>
      </c>
      <c r="AE1092">
        <v>0.63070000000000004</v>
      </c>
      <c r="AF1092">
        <v>0.97929999999999995</v>
      </c>
      <c r="AG1092">
        <v>0.80920000000000003</v>
      </c>
      <c r="AH1092">
        <v>0.3165</v>
      </c>
      <c r="AI1092">
        <v>0.68389999999999995</v>
      </c>
      <c r="AJ1092">
        <v>1</v>
      </c>
      <c r="AK1092" t="str">
        <f>VLOOKUP(D1092,Ref!$C$2:$D$56,2,FALSE)&amp;"_"&amp;E1092&amp;RIGHT(B1092,4)</f>
        <v>CA_Humboldt1002</v>
      </c>
    </row>
    <row r="1093" spans="1:37" x14ac:dyDescent="0.25">
      <c r="A1093" t="s">
        <v>219</v>
      </c>
      <c r="B1093">
        <v>60231004</v>
      </c>
      <c r="C1093" t="s">
        <v>37</v>
      </c>
      <c r="D1093" t="s">
        <v>50</v>
      </c>
      <c r="E1093" t="s">
        <v>56</v>
      </c>
      <c r="F1093">
        <v>40.776944</v>
      </c>
      <c r="G1093">
        <v>-124.17749999999999</v>
      </c>
      <c r="H1093">
        <v>138012</v>
      </c>
      <c r="I1093">
        <v>24.3</v>
      </c>
      <c r="J1093">
        <v>22.9</v>
      </c>
      <c r="K1093">
        <v>0.5</v>
      </c>
      <c r="L1093">
        <v>0.9494956</v>
      </c>
      <c r="M1093">
        <v>1.0713607999999999</v>
      </c>
      <c r="N1093">
        <v>0.45489499999999999</v>
      </c>
      <c r="O1093">
        <v>19.079999900000001</v>
      </c>
      <c r="P1093">
        <v>1.1566242</v>
      </c>
      <c r="Q1093">
        <v>0.59459629999999997</v>
      </c>
      <c r="R1093">
        <v>0.29357220000000001</v>
      </c>
      <c r="S1093">
        <v>0.24945600000000001</v>
      </c>
      <c r="T1093">
        <v>0.5</v>
      </c>
      <c r="U1093">
        <v>0.86854450000000005</v>
      </c>
      <c r="V1093">
        <v>0.96217339999999996</v>
      </c>
      <c r="W1093">
        <v>0.28823019999999999</v>
      </c>
      <c r="X1093">
        <v>18.756519300000001</v>
      </c>
      <c r="Y1093">
        <v>0.94904770000000005</v>
      </c>
      <c r="Z1093">
        <v>0.19187460000000001</v>
      </c>
      <c r="AA1093">
        <v>0.2014572</v>
      </c>
      <c r="AB1093">
        <v>0.22860939999999999</v>
      </c>
      <c r="AC1093">
        <v>0.91469999999999996</v>
      </c>
      <c r="AD1093">
        <v>0.89810000000000001</v>
      </c>
      <c r="AE1093">
        <v>0.63360000000000005</v>
      </c>
      <c r="AF1093">
        <v>0.98299999999999998</v>
      </c>
      <c r="AG1093">
        <v>0.82050000000000001</v>
      </c>
      <c r="AH1093">
        <v>0.32269999999999999</v>
      </c>
      <c r="AI1093">
        <v>0.68620000000000003</v>
      </c>
      <c r="AJ1093">
        <v>0.91639999999999999</v>
      </c>
      <c r="AK1093" t="str">
        <f>VLOOKUP(D1093,Ref!$C$2:$D$56,2,FALSE)&amp;"_"&amp;E1093&amp;RIGHT(B1093,4)</f>
        <v>CA_Humboldt1004</v>
      </c>
    </row>
    <row r="1094" spans="1:37" x14ac:dyDescent="0.25">
      <c r="A1094" t="s">
        <v>219</v>
      </c>
      <c r="B1094">
        <v>60250005</v>
      </c>
      <c r="C1094" t="s">
        <v>37</v>
      </c>
      <c r="D1094" t="s">
        <v>50</v>
      </c>
      <c r="E1094" t="s">
        <v>57</v>
      </c>
      <c r="F1094">
        <v>32.676110999999999</v>
      </c>
      <c r="G1094">
        <v>-115.483333</v>
      </c>
      <c r="H1094">
        <v>50055</v>
      </c>
      <c r="I1094">
        <v>36.1</v>
      </c>
      <c r="J1094">
        <v>31.3</v>
      </c>
      <c r="K1094">
        <v>0.5</v>
      </c>
      <c r="L1094">
        <v>3.2431516999999999</v>
      </c>
      <c r="M1094">
        <v>1.7834166</v>
      </c>
      <c r="N1094">
        <v>1.0006875</v>
      </c>
      <c r="O1094">
        <v>22.3039761</v>
      </c>
      <c r="P1094">
        <v>0.96763449999999995</v>
      </c>
      <c r="Q1094">
        <v>2.1993968000000002</v>
      </c>
      <c r="R1094">
        <v>0.48282380000000003</v>
      </c>
      <c r="S1094">
        <v>3.6855779000000002</v>
      </c>
      <c r="T1094">
        <v>0.5</v>
      </c>
      <c r="U1094">
        <v>3.1064432000000002</v>
      </c>
      <c r="V1094">
        <v>1.1036195</v>
      </c>
      <c r="W1094">
        <v>0.56975690000000001</v>
      </c>
      <c r="X1094">
        <v>20.4356556</v>
      </c>
      <c r="Y1094">
        <v>0.90550229999999998</v>
      </c>
      <c r="Z1094">
        <v>0.793771</v>
      </c>
      <c r="AA1094">
        <v>0.28123100000000001</v>
      </c>
      <c r="AB1094">
        <v>3.6855779000000002</v>
      </c>
      <c r="AC1094">
        <v>0.95779999999999998</v>
      </c>
      <c r="AD1094">
        <v>0.61880000000000002</v>
      </c>
      <c r="AE1094">
        <v>0.56940000000000002</v>
      </c>
      <c r="AF1094">
        <v>0.91620000000000001</v>
      </c>
      <c r="AG1094">
        <v>0.93579999999999997</v>
      </c>
      <c r="AH1094">
        <v>0.3609</v>
      </c>
      <c r="AI1094">
        <v>0.58250000000000002</v>
      </c>
      <c r="AJ1094">
        <v>1</v>
      </c>
      <c r="AK1094" t="str">
        <f>VLOOKUP(D1094,Ref!$C$2:$D$56,2,FALSE)&amp;"_"&amp;E1094&amp;RIGHT(B1094,4)</f>
        <v>CA_Imperial0005</v>
      </c>
    </row>
    <row r="1095" spans="1:37" x14ac:dyDescent="0.25">
      <c r="A1095" t="s">
        <v>219</v>
      </c>
      <c r="B1095">
        <v>60250007</v>
      </c>
      <c r="C1095" t="s">
        <v>37</v>
      </c>
      <c r="D1095" t="s">
        <v>50</v>
      </c>
      <c r="E1095" t="s">
        <v>57</v>
      </c>
      <c r="F1095">
        <v>32.978349999999999</v>
      </c>
      <c r="G1095">
        <v>-115.53829</v>
      </c>
      <c r="H1095">
        <v>52055</v>
      </c>
      <c r="I1095">
        <v>19.5</v>
      </c>
      <c r="J1095">
        <v>16.600000000000001</v>
      </c>
      <c r="K1095">
        <v>0.5</v>
      </c>
      <c r="L1095">
        <v>4.2120651999999996</v>
      </c>
      <c r="M1095">
        <v>1.0903651999999999</v>
      </c>
      <c r="N1095">
        <v>0.87488730000000003</v>
      </c>
      <c r="O1095">
        <v>8.1899166000000001</v>
      </c>
      <c r="P1095">
        <v>1.4315438</v>
      </c>
      <c r="Q1095">
        <v>1.3926059</v>
      </c>
      <c r="R1095">
        <v>0.56668989999999997</v>
      </c>
      <c r="S1095">
        <v>1.2752600999999999</v>
      </c>
      <c r="T1095">
        <v>0.5</v>
      </c>
      <c r="U1095">
        <v>4.3431978000000004</v>
      </c>
      <c r="V1095">
        <v>0.61572420000000005</v>
      </c>
      <c r="W1095">
        <v>0.56532269999999996</v>
      </c>
      <c r="X1095">
        <v>7.1934538000000003</v>
      </c>
      <c r="Y1095">
        <v>1.4312484000000001</v>
      </c>
      <c r="Z1095">
        <v>0.32675939999999998</v>
      </c>
      <c r="AA1095">
        <v>0.44927329999999999</v>
      </c>
      <c r="AB1095">
        <v>1.1927847</v>
      </c>
      <c r="AC1095">
        <v>1.0310999999999999</v>
      </c>
      <c r="AD1095">
        <v>0.56469999999999998</v>
      </c>
      <c r="AE1095">
        <v>0.6462</v>
      </c>
      <c r="AF1095">
        <v>0.87829999999999997</v>
      </c>
      <c r="AG1095">
        <v>0.99980000000000002</v>
      </c>
      <c r="AH1095">
        <v>0.2346</v>
      </c>
      <c r="AI1095">
        <v>0.79279999999999995</v>
      </c>
      <c r="AJ1095">
        <v>0.93530000000000002</v>
      </c>
      <c r="AK1095" t="str">
        <f>VLOOKUP(D1095,Ref!$C$2:$D$56,2,FALSE)&amp;"_"&amp;E1095&amp;RIGHT(B1095,4)</f>
        <v>CA_Imperial0007</v>
      </c>
    </row>
    <row r="1096" spans="1:37" x14ac:dyDescent="0.25">
      <c r="A1096" t="s">
        <v>219</v>
      </c>
      <c r="B1096">
        <v>60251003</v>
      </c>
      <c r="C1096" t="s">
        <v>37</v>
      </c>
      <c r="D1096" t="s">
        <v>50</v>
      </c>
      <c r="E1096" t="s">
        <v>57</v>
      </c>
      <c r="F1096">
        <v>32.791666999999997</v>
      </c>
      <c r="G1096">
        <v>-115.561667</v>
      </c>
      <c r="H1096">
        <v>51055</v>
      </c>
      <c r="I1096">
        <v>18.100000000000001</v>
      </c>
      <c r="J1096">
        <v>16.399999999999999</v>
      </c>
      <c r="K1096">
        <v>0.5</v>
      </c>
      <c r="L1096">
        <v>4.9429249999999998</v>
      </c>
      <c r="M1096">
        <v>0.65253570000000005</v>
      </c>
      <c r="N1096">
        <v>0.56818230000000003</v>
      </c>
      <c r="O1096">
        <v>8.3090390999999997</v>
      </c>
      <c r="P1096">
        <v>1.4518244</v>
      </c>
      <c r="Q1096">
        <v>0.44651980000000002</v>
      </c>
      <c r="R1096">
        <v>0.46151229999999999</v>
      </c>
      <c r="S1096">
        <v>0.8563499</v>
      </c>
      <c r="T1096">
        <v>0.5</v>
      </c>
      <c r="U1096">
        <v>5.1945252000000002</v>
      </c>
      <c r="V1096">
        <v>0.39807769999999998</v>
      </c>
      <c r="W1096">
        <v>0.45785160000000003</v>
      </c>
      <c r="X1096">
        <v>7.1650019</v>
      </c>
      <c r="Y1096">
        <v>1.4250362000000001</v>
      </c>
      <c r="Z1096">
        <v>0.106985</v>
      </c>
      <c r="AA1096">
        <v>0.4108697</v>
      </c>
      <c r="AB1096">
        <v>0.81383539999999999</v>
      </c>
      <c r="AC1096">
        <v>1.0508999999999999</v>
      </c>
      <c r="AD1096">
        <v>0.61</v>
      </c>
      <c r="AE1096">
        <v>0.80579999999999996</v>
      </c>
      <c r="AF1096">
        <v>0.86229999999999996</v>
      </c>
      <c r="AG1096">
        <v>0.98150000000000004</v>
      </c>
      <c r="AH1096">
        <v>0.23960000000000001</v>
      </c>
      <c r="AI1096">
        <v>0.89029999999999998</v>
      </c>
      <c r="AJ1096">
        <v>0.95040000000000002</v>
      </c>
      <c r="AK1096" t="str">
        <f>VLOOKUP(D1096,Ref!$C$2:$D$56,2,FALSE)&amp;"_"&amp;E1096&amp;RIGHT(B1096,4)</f>
        <v>CA_Imperial1003</v>
      </c>
    </row>
    <row r="1097" spans="1:37" x14ac:dyDescent="0.25">
      <c r="A1097" t="s">
        <v>219</v>
      </c>
      <c r="B1097">
        <v>60271003</v>
      </c>
      <c r="C1097" t="s">
        <v>37</v>
      </c>
      <c r="D1097" t="s">
        <v>50</v>
      </c>
      <c r="E1097" t="s">
        <v>58</v>
      </c>
      <c r="F1097">
        <v>36.487777999999999</v>
      </c>
      <c r="G1097">
        <v>-117.87055599999999</v>
      </c>
      <c r="H1097">
        <v>88045</v>
      </c>
      <c r="I1097">
        <v>37.1</v>
      </c>
      <c r="J1097">
        <v>35.6</v>
      </c>
      <c r="K1097">
        <v>0.5</v>
      </c>
      <c r="L1097">
        <v>4.2006974000000001</v>
      </c>
      <c r="M1097">
        <v>0.92520369999999996</v>
      </c>
      <c r="N1097">
        <v>1.4433125</v>
      </c>
      <c r="O1097">
        <v>24.540744799999999</v>
      </c>
      <c r="P1097">
        <v>2.8962808</v>
      </c>
      <c r="Q1097">
        <v>1.4644291</v>
      </c>
      <c r="R1097">
        <v>1.1533526999999999</v>
      </c>
      <c r="S1097">
        <v>4.2646900000000001E-2</v>
      </c>
      <c r="T1097">
        <v>0.5</v>
      </c>
      <c r="U1097">
        <v>3.9120872000000002</v>
      </c>
      <c r="V1097">
        <v>0.85906309999999997</v>
      </c>
      <c r="W1097">
        <v>1.1913241999999999</v>
      </c>
      <c r="X1097">
        <v>24.518352499999999</v>
      </c>
      <c r="Y1097">
        <v>2.7009620999999999</v>
      </c>
      <c r="Z1097">
        <v>0.88132239999999995</v>
      </c>
      <c r="AA1097">
        <v>1.0164238999999999</v>
      </c>
      <c r="AB1097">
        <v>4.4026799999999998E-2</v>
      </c>
      <c r="AC1097">
        <v>0.93130000000000002</v>
      </c>
      <c r="AD1097">
        <v>0.92849999999999999</v>
      </c>
      <c r="AE1097">
        <v>0.82540000000000002</v>
      </c>
      <c r="AF1097">
        <v>0.99909999999999999</v>
      </c>
      <c r="AG1097">
        <v>0.93259999999999998</v>
      </c>
      <c r="AH1097">
        <v>0.6018</v>
      </c>
      <c r="AI1097">
        <v>0.88129999999999997</v>
      </c>
      <c r="AJ1097">
        <v>1.0324</v>
      </c>
      <c r="AK1097" t="str">
        <f>VLOOKUP(D1097,Ref!$C$2:$D$56,2,FALSE)&amp;"_"&amp;E1097&amp;RIGHT(B1097,4)</f>
        <v>CA_Inyo1003</v>
      </c>
    </row>
    <row r="1098" spans="1:37" x14ac:dyDescent="0.25">
      <c r="A1098" t="s">
        <v>219</v>
      </c>
      <c r="B1098">
        <v>60290010</v>
      </c>
      <c r="C1098" t="s">
        <v>37</v>
      </c>
      <c r="D1098" t="s">
        <v>50</v>
      </c>
      <c r="E1098" t="s">
        <v>59</v>
      </c>
      <c r="F1098">
        <v>35.385556000000001</v>
      </c>
      <c r="G1098">
        <v>-119.01472200000001</v>
      </c>
      <c r="H1098">
        <v>80034</v>
      </c>
      <c r="I1098">
        <v>67.400000000000006</v>
      </c>
      <c r="J1098">
        <v>34.799999999999997</v>
      </c>
      <c r="K1098">
        <v>0.5</v>
      </c>
      <c r="L1098">
        <v>1.3754377</v>
      </c>
      <c r="M1098">
        <v>2.4192843000000002</v>
      </c>
      <c r="N1098">
        <v>7.9027557000000002</v>
      </c>
      <c r="O1098">
        <v>22.535228700000001</v>
      </c>
      <c r="P1098">
        <v>2.7548257999999999</v>
      </c>
      <c r="Q1098">
        <v>23.6893387</v>
      </c>
      <c r="R1098">
        <v>4.6033993000000004</v>
      </c>
      <c r="S1098">
        <v>0.3752877</v>
      </c>
      <c r="T1098">
        <v>0.5</v>
      </c>
      <c r="U1098">
        <v>1.8233162999999999</v>
      </c>
      <c r="V1098">
        <v>1.2625033000000001</v>
      </c>
      <c r="W1098">
        <v>1.702132</v>
      </c>
      <c r="X1098">
        <v>22.046495400000001</v>
      </c>
      <c r="Y1098">
        <v>2.2167865999999998</v>
      </c>
      <c r="Z1098">
        <v>3.0527603999999999</v>
      </c>
      <c r="AA1098">
        <v>0.93345840000000002</v>
      </c>
      <c r="AB1098">
        <v>0.31607619999999997</v>
      </c>
      <c r="AC1098">
        <v>1.3255999999999999</v>
      </c>
      <c r="AD1098">
        <v>0.52180000000000004</v>
      </c>
      <c r="AE1098">
        <v>0.21540000000000001</v>
      </c>
      <c r="AF1098">
        <v>0.97829999999999995</v>
      </c>
      <c r="AG1098">
        <v>0.80469999999999997</v>
      </c>
      <c r="AH1098">
        <v>0.12889999999999999</v>
      </c>
      <c r="AI1098">
        <v>0.20280000000000001</v>
      </c>
      <c r="AJ1098">
        <v>0.84219999999999995</v>
      </c>
      <c r="AK1098" t="str">
        <f>VLOOKUP(D1098,Ref!$C$2:$D$56,2,FALSE)&amp;"_"&amp;E1098&amp;RIGHT(B1098,4)</f>
        <v>CA_Kern0010</v>
      </c>
    </row>
    <row r="1099" spans="1:37" x14ac:dyDescent="0.25">
      <c r="A1099" t="s">
        <v>219</v>
      </c>
      <c r="B1099">
        <v>60290014</v>
      </c>
      <c r="C1099" t="s">
        <v>37</v>
      </c>
      <c r="D1099" t="s">
        <v>50</v>
      </c>
      <c r="E1099" t="s">
        <v>59</v>
      </c>
      <c r="F1099">
        <v>35.356110999999999</v>
      </c>
      <c r="G1099">
        <v>-119.040278</v>
      </c>
      <c r="H1099">
        <v>80034</v>
      </c>
      <c r="I1099">
        <v>65.099999999999994</v>
      </c>
      <c r="J1099">
        <v>34</v>
      </c>
      <c r="K1099">
        <v>0.5</v>
      </c>
      <c r="L1099">
        <v>1.3742125000000001</v>
      </c>
      <c r="M1099">
        <v>2.3296877999999999</v>
      </c>
      <c r="N1099">
        <v>8.5225638999999997</v>
      </c>
      <c r="O1099">
        <v>18.809602699999999</v>
      </c>
      <c r="P1099">
        <v>3.3715334000000001</v>
      </c>
      <c r="Q1099">
        <v>25.028417600000001</v>
      </c>
      <c r="R1099">
        <v>4.8940048000000003</v>
      </c>
      <c r="S1099">
        <v>0.35886109999999999</v>
      </c>
      <c r="T1099">
        <v>0.5</v>
      </c>
      <c r="U1099">
        <v>2.1679175000000002</v>
      </c>
      <c r="V1099">
        <v>1.2684949999999999</v>
      </c>
      <c r="W1099">
        <v>2.0421678999999999</v>
      </c>
      <c r="X1099">
        <v>20.592227900000001</v>
      </c>
      <c r="Y1099">
        <v>3.4076323999999998</v>
      </c>
      <c r="Z1099">
        <v>2.6548246999999998</v>
      </c>
      <c r="AA1099">
        <v>1.2204984000000001</v>
      </c>
      <c r="AB1099">
        <v>0.22151940000000001</v>
      </c>
      <c r="AC1099">
        <v>1.5775999999999999</v>
      </c>
      <c r="AD1099">
        <v>0.54449999999999998</v>
      </c>
      <c r="AE1099">
        <v>0.23960000000000001</v>
      </c>
      <c r="AF1099">
        <v>1.0948</v>
      </c>
      <c r="AG1099">
        <v>1.0106999999999999</v>
      </c>
      <c r="AH1099">
        <v>0.1061</v>
      </c>
      <c r="AI1099">
        <v>0.24940000000000001</v>
      </c>
      <c r="AJ1099">
        <v>0.61729999999999996</v>
      </c>
      <c r="AK1099" t="str">
        <f>VLOOKUP(D1099,Ref!$C$2:$D$56,2,FALSE)&amp;"_"&amp;E1099&amp;RIGHT(B1099,4)</f>
        <v>CA_Kern0014</v>
      </c>
    </row>
    <row r="1100" spans="1:37" x14ac:dyDescent="0.25">
      <c r="A1100" t="s">
        <v>219</v>
      </c>
      <c r="B1100">
        <v>60290016</v>
      </c>
      <c r="C1100" t="s">
        <v>37</v>
      </c>
      <c r="D1100" t="s">
        <v>50</v>
      </c>
      <c r="E1100" t="s">
        <v>59</v>
      </c>
      <c r="F1100">
        <v>35.324722000000001</v>
      </c>
      <c r="G1100">
        <v>-118.999167</v>
      </c>
      <c r="H1100">
        <v>79034</v>
      </c>
      <c r="I1100">
        <v>68.099999999999994</v>
      </c>
      <c r="J1100">
        <v>41.1</v>
      </c>
      <c r="K1100">
        <v>0.5</v>
      </c>
      <c r="L1100">
        <v>1.359334</v>
      </c>
      <c r="M1100">
        <v>2.2791872</v>
      </c>
      <c r="N1100">
        <v>8.3966475000000003</v>
      </c>
      <c r="O1100">
        <v>22.4618301</v>
      </c>
      <c r="P1100">
        <v>3.3576068999999999</v>
      </c>
      <c r="Q1100">
        <v>24.6128635</v>
      </c>
      <c r="R1100">
        <v>4.8155837000000004</v>
      </c>
      <c r="S1100">
        <v>0.35027960000000002</v>
      </c>
      <c r="T1100">
        <v>0.5</v>
      </c>
      <c r="U1100">
        <v>2.0594027000000001</v>
      </c>
      <c r="V1100">
        <v>1.3768648999999999</v>
      </c>
      <c r="W1100">
        <v>2.555625</v>
      </c>
      <c r="X1100">
        <v>25.1472874</v>
      </c>
      <c r="Y1100">
        <v>3.6208439000000001</v>
      </c>
      <c r="Z1100">
        <v>4.1824516999999997</v>
      </c>
      <c r="AA1100">
        <v>1.3286819000000001</v>
      </c>
      <c r="AB1100">
        <v>0.34130850000000001</v>
      </c>
      <c r="AC1100">
        <v>1.5149999999999999</v>
      </c>
      <c r="AD1100">
        <v>0.60409999999999997</v>
      </c>
      <c r="AE1100">
        <v>0.3044</v>
      </c>
      <c r="AF1100">
        <v>1.1195999999999999</v>
      </c>
      <c r="AG1100">
        <v>1.0784</v>
      </c>
      <c r="AH1100">
        <v>0.1699</v>
      </c>
      <c r="AI1100">
        <v>0.27589999999999998</v>
      </c>
      <c r="AJ1100">
        <v>0.97440000000000004</v>
      </c>
      <c r="AK1100" t="str">
        <f>VLOOKUP(D1100,Ref!$C$2:$D$56,2,FALSE)&amp;"_"&amp;E1100&amp;RIGHT(B1100,4)</f>
        <v>CA_Kern0016</v>
      </c>
    </row>
    <row r="1101" spans="1:37" x14ac:dyDescent="0.25">
      <c r="A1101" t="s">
        <v>219</v>
      </c>
      <c r="B1101">
        <v>60310004</v>
      </c>
      <c r="C1101" t="s">
        <v>37</v>
      </c>
      <c r="D1101" t="s">
        <v>50</v>
      </c>
      <c r="E1101" t="s">
        <v>60</v>
      </c>
      <c r="F1101">
        <v>36.101388999999998</v>
      </c>
      <c r="G1101">
        <v>-119.565833</v>
      </c>
      <c r="H1101">
        <v>87032</v>
      </c>
      <c r="I1101">
        <v>53.3</v>
      </c>
      <c r="J1101">
        <v>29.8</v>
      </c>
      <c r="K1101">
        <v>0.5</v>
      </c>
      <c r="L1101">
        <v>0.86342949999999996</v>
      </c>
      <c r="M1101">
        <v>1.7012379</v>
      </c>
      <c r="N1101">
        <v>5.9791993999999997</v>
      </c>
      <c r="O1101">
        <v>20.333429299999999</v>
      </c>
      <c r="P1101">
        <v>2.1868764999999999</v>
      </c>
      <c r="Q1101">
        <v>17.9897919</v>
      </c>
      <c r="R1101">
        <v>3.5150130000000002</v>
      </c>
      <c r="S1101">
        <v>0.31991069999999999</v>
      </c>
      <c r="T1101">
        <v>0.5</v>
      </c>
      <c r="U1101">
        <v>1.0421868999999999</v>
      </c>
      <c r="V1101">
        <v>0.89201529999999996</v>
      </c>
      <c r="W1101">
        <v>1.5516866</v>
      </c>
      <c r="X1101">
        <v>19.7969379</v>
      </c>
      <c r="Y1101">
        <v>2.1947508</v>
      </c>
      <c r="Z1101">
        <v>2.6795640000000001</v>
      </c>
      <c r="AA1101">
        <v>0.83122010000000002</v>
      </c>
      <c r="AB1101">
        <v>0.31644420000000001</v>
      </c>
      <c r="AC1101">
        <v>1.2070000000000001</v>
      </c>
      <c r="AD1101">
        <v>0.52429999999999999</v>
      </c>
      <c r="AE1101">
        <v>0.25950000000000001</v>
      </c>
      <c r="AF1101">
        <v>0.97360000000000002</v>
      </c>
      <c r="AG1101">
        <v>1.0036</v>
      </c>
      <c r="AH1101">
        <v>0.1489</v>
      </c>
      <c r="AI1101">
        <v>0.23649999999999999</v>
      </c>
      <c r="AJ1101">
        <v>0.98919999999999997</v>
      </c>
      <c r="AK1101" t="str">
        <f>VLOOKUP(D1101,Ref!$C$2:$D$56,2,FALSE)&amp;"_"&amp;E1101&amp;RIGHT(B1101,4)</f>
        <v>CA_Kings0004</v>
      </c>
    </row>
    <row r="1102" spans="1:37" x14ac:dyDescent="0.25">
      <c r="A1102" t="s">
        <v>219</v>
      </c>
      <c r="B1102">
        <v>60333001</v>
      </c>
      <c r="C1102" t="s">
        <v>37</v>
      </c>
      <c r="D1102" t="s">
        <v>50</v>
      </c>
      <c r="E1102" t="s">
        <v>61</v>
      </c>
      <c r="F1102">
        <v>39.031388999999997</v>
      </c>
      <c r="G1102">
        <v>-122.922222</v>
      </c>
      <c r="H1102">
        <v>120015</v>
      </c>
      <c r="I1102">
        <v>26.4</v>
      </c>
      <c r="J1102">
        <v>25.8</v>
      </c>
      <c r="K1102">
        <v>0.5</v>
      </c>
      <c r="L1102">
        <v>1.0511820000000001</v>
      </c>
      <c r="M1102">
        <v>0.60703640000000003</v>
      </c>
      <c r="N1102">
        <v>0.77099079999999998</v>
      </c>
      <c r="O1102">
        <v>17.269477800000001</v>
      </c>
      <c r="P1102">
        <v>2.2234077000000001</v>
      </c>
      <c r="Q1102">
        <v>0.1216647</v>
      </c>
      <c r="R1102">
        <v>0.80880830000000004</v>
      </c>
      <c r="S1102">
        <v>3.1029884999999999</v>
      </c>
      <c r="T1102">
        <v>0.5</v>
      </c>
      <c r="U1102">
        <v>1.0963830999999999</v>
      </c>
      <c r="V1102">
        <v>0.5718704</v>
      </c>
      <c r="W1102">
        <v>0.69012379999999995</v>
      </c>
      <c r="X1102">
        <v>16.853307699999998</v>
      </c>
      <c r="Y1102">
        <v>2.0839612000000001</v>
      </c>
      <c r="Z1102">
        <v>0</v>
      </c>
      <c r="AA1102">
        <v>0.74863519999999995</v>
      </c>
      <c r="AB1102">
        <v>3.3011906</v>
      </c>
      <c r="AC1102">
        <v>1.0429999999999999</v>
      </c>
      <c r="AD1102">
        <v>0.94210000000000005</v>
      </c>
      <c r="AE1102">
        <v>0.89510000000000001</v>
      </c>
      <c r="AF1102">
        <v>0.97589999999999999</v>
      </c>
      <c r="AG1102">
        <v>0.93730000000000002</v>
      </c>
      <c r="AH1102">
        <v>0</v>
      </c>
      <c r="AI1102">
        <v>0.92559999999999998</v>
      </c>
      <c r="AJ1102">
        <v>1.0639000000000001</v>
      </c>
      <c r="AK1102" t="str">
        <f>VLOOKUP(D1102,Ref!$C$2:$D$56,2,FALSE)&amp;"_"&amp;E1102&amp;RIGHT(B1102,4)</f>
        <v>CA_Lake3001</v>
      </c>
    </row>
    <row r="1103" spans="1:37" x14ac:dyDescent="0.25">
      <c r="A1103" t="s">
        <v>219</v>
      </c>
      <c r="B1103">
        <v>60370002</v>
      </c>
      <c r="C1103" t="s">
        <v>37</v>
      </c>
      <c r="D1103" t="s">
        <v>50</v>
      </c>
      <c r="E1103" t="s">
        <v>62</v>
      </c>
      <c r="F1103">
        <v>34.136499999999998</v>
      </c>
      <c r="G1103">
        <v>-117.92391000000001</v>
      </c>
      <c r="H1103">
        <v>67040</v>
      </c>
      <c r="I1103">
        <v>40.200000000000003</v>
      </c>
      <c r="J1103">
        <v>24.2</v>
      </c>
      <c r="K1103">
        <v>0.5</v>
      </c>
      <c r="L1103">
        <v>1.4493115999999999</v>
      </c>
      <c r="M1103">
        <v>2.535326</v>
      </c>
      <c r="N1103">
        <v>3.9452343000000001</v>
      </c>
      <c r="O1103">
        <v>17.2454605</v>
      </c>
      <c r="P1103">
        <v>3.9876773000000001</v>
      </c>
      <c r="Q1103">
        <v>8.4780312000000002</v>
      </c>
      <c r="R1103">
        <v>2.0026769999999998</v>
      </c>
      <c r="S1103">
        <v>0.12295</v>
      </c>
      <c r="T1103">
        <v>0.5</v>
      </c>
      <c r="U1103">
        <v>1.4109757000000001</v>
      </c>
      <c r="V1103">
        <v>1.3260942</v>
      </c>
      <c r="W1103">
        <v>1.6764969000000001</v>
      </c>
      <c r="X1103">
        <v>13.3313513</v>
      </c>
      <c r="Y1103">
        <v>2.8295865</v>
      </c>
      <c r="Z1103">
        <v>2.1604812</v>
      </c>
      <c r="AA1103">
        <v>0.87025300000000005</v>
      </c>
      <c r="AB1103">
        <v>0.13773360000000001</v>
      </c>
      <c r="AC1103">
        <v>0.97350000000000003</v>
      </c>
      <c r="AD1103">
        <v>0.52300000000000002</v>
      </c>
      <c r="AE1103">
        <v>0.4249</v>
      </c>
      <c r="AF1103">
        <v>0.77300000000000002</v>
      </c>
      <c r="AG1103">
        <v>0.70960000000000001</v>
      </c>
      <c r="AH1103">
        <v>0.25480000000000003</v>
      </c>
      <c r="AI1103">
        <v>0.4345</v>
      </c>
      <c r="AJ1103">
        <v>1.1202000000000001</v>
      </c>
      <c r="AK1103" t="str">
        <f>VLOOKUP(D1103,Ref!$C$2:$D$56,2,FALSE)&amp;"_"&amp;E1103&amp;RIGHT(B1103,4)</f>
        <v>CA_Los Angeles0002</v>
      </c>
    </row>
    <row r="1104" spans="1:37" x14ac:dyDescent="0.25">
      <c r="A1104" t="s">
        <v>219</v>
      </c>
      <c r="B1104">
        <v>60371002</v>
      </c>
      <c r="C1104" t="s">
        <v>37</v>
      </c>
      <c r="D1104" t="s">
        <v>50</v>
      </c>
      <c r="E1104" t="s">
        <v>62</v>
      </c>
      <c r="F1104">
        <v>34.176049999999996</v>
      </c>
      <c r="G1104">
        <v>-118.31712</v>
      </c>
      <c r="H1104">
        <v>68037</v>
      </c>
      <c r="I1104">
        <v>39.1</v>
      </c>
      <c r="J1104">
        <v>21</v>
      </c>
      <c r="K1104">
        <v>0.5</v>
      </c>
      <c r="L1104">
        <v>1.3868693000000001</v>
      </c>
      <c r="M1104">
        <v>2.4228208000000002</v>
      </c>
      <c r="N1104">
        <v>4.8135724</v>
      </c>
      <c r="O1104">
        <v>12.110254299999999</v>
      </c>
      <c r="P1104">
        <v>4.3546648000000001</v>
      </c>
      <c r="Q1104">
        <v>11.060746200000001</v>
      </c>
      <c r="R1104">
        <v>2.3906703</v>
      </c>
      <c r="S1104">
        <v>0.1159592</v>
      </c>
      <c r="T1104">
        <v>0.5</v>
      </c>
      <c r="U1104">
        <v>1.1789320000000001</v>
      </c>
      <c r="V1104">
        <v>0.76370380000000004</v>
      </c>
      <c r="W1104">
        <v>1.8552268000000001</v>
      </c>
      <c r="X1104">
        <v>10.111846</v>
      </c>
      <c r="Y1104">
        <v>3.4630641999999998</v>
      </c>
      <c r="Z1104">
        <v>2.0001969000000002</v>
      </c>
      <c r="AA1104">
        <v>1.0771873999999999</v>
      </c>
      <c r="AB1104">
        <v>0.1125164</v>
      </c>
      <c r="AC1104">
        <v>0.85009999999999997</v>
      </c>
      <c r="AD1104">
        <v>0.31519999999999998</v>
      </c>
      <c r="AE1104">
        <v>0.38540000000000002</v>
      </c>
      <c r="AF1104">
        <v>0.83499999999999996</v>
      </c>
      <c r="AG1104">
        <v>0.79530000000000001</v>
      </c>
      <c r="AH1104">
        <v>0.18079999999999999</v>
      </c>
      <c r="AI1104">
        <v>0.4506</v>
      </c>
      <c r="AJ1104">
        <v>0.97030000000000005</v>
      </c>
      <c r="AK1104" t="str">
        <f>VLOOKUP(D1104,Ref!$C$2:$D$56,2,FALSE)&amp;"_"&amp;E1104&amp;RIGHT(B1104,4)</f>
        <v>CA_Los Angeles1002</v>
      </c>
    </row>
    <row r="1105" spans="1:37" x14ac:dyDescent="0.25">
      <c r="A1105" t="s">
        <v>219</v>
      </c>
      <c r="B1105">
        <v>60371103</v>
      </c>
      <c r="C1105" t="s">
        <v>37</v>
      </c>
      <c r="D1105" t="s">
        <v>50</v>
      </c>
      <c r="E1105" t="s">
        <v>62</v>
      </c>
      <c r="F1105">
        <v>34.066589999999998</v>
      </c>
      <c r="G1105">
        <v>-118.22687999999999</v>
      </c>
      <c r="H1105">
        <v>67037</v>
      </c>
      <c r="I1105">
        <v>40.1</v>
      </c>
      <c r="J1105">
        <v>22.3</v>
      </c>
      <c r="K1105">
        <v>0.5</v>
      </c>
      <c r="L1105">
        <v>1.6976591000000001</v>
      </c>
      <c r="M1105">
        <v>2.1506056999999998</v>
      </c>
      <c r="N1105">
        <v>5.3652224999999998</v>
      </c>
      <c r="O1105">
        <v>9.0814123000000002</v>
      </c>
      <c r="P1105">
        <v>6.9489068999999999</v>
      </c>
      <c r="Q1105">
        <v>11.1212511</v>
      </c>
      <c r="R1105">
        <v>2.9381501999999999</v>
      </c>
      <c r="S1105">
        <v>0.34123969999999998</v>
      </c>
      <c r="T1105">
        <v>0.5</v>
      </c>
      <c r="U1105">
        <v>1.3399791999999999</v>
      </c>
      <c r="V1105">
        <v>0.74239120000000003</v>
      </c>
      <c r="W1105">
        <v>1.9397612</v>
      </c>
      <c r="X1105">
        <v>9.5731535000000001</v>
      </c>
      <c r="Y1105">
        <v>5.2085347000000004</v>
      </c>
      <c r="Z1105">
        <v>1.2516023999999999</v>
      </c>
      <c r="AA1105">
        <v>1.3346260999999999</v>
      </c>
      <c r="AB1105">
        <v>0.43067499999999997</v>
      </c>
      <c r="AC1105">
        <v>0.7893</v>
      </c>
      <c r="AD1105">
        <v>0.34520000000000001</v>
      </c>
      <c r="AE1105">
        <v>0.36149999999999999</v>
      </c>
      <c r="AF1105">
        <v>1.0541</v>
      </c>
      <c r="AG1105">
        <v>0.74950000000000006</v>
      </c>
      <c r="AH1105">
        <v>0.1125</v>
      </c>
      <c r="AI1105">
        <v>0.45419999999999999</v>
      </c>
      <c r="AJ1105">
        <v>1.2621</v>
      </c>
      <c r="AK1105" t="str">
        <f>VLOOKUP(D1105,Ref!$C$2:$D$56,2,FALSE)&amp;"_"&amp;E1105&amp;RIGHT(B1105,4)</f>
        <v>CA_Los Angeles1103</v>
      </c>
    </row>
    <row r="1106" spans="1:37" x14ac:dyDescent="0.25">
      <c r="A1106" t="s">
        <v>219</v>
      </c>
      <c r="B1106">
        <v>60371201</v>
      </c>
      <c r="C1106" t="s">
        <v>37</v>
      </c>
      <c r="D1106" t="s">
        <v>50</v>
      </c>
      <c r="E1106" t="s">
        <v>62</v>
      </c>
      <c r="F1106">
        <v>34.199249999999999</v>
      </c>
      <c r="G1106">
        <v>-118.53276</v>
      </c>
      <c r="H1106">
        <v>68035</v>
      </c>
      <c r="I1106">
        <v>29</v>
      </c>
      <c r="J1106">
        <v>17.5</v>
      </c>
      <c r="K1106">
        <v>0.5</v>
      </c>
      <c r="L1106">
        <v>0.76059169999999998</v>
      </c>
      <c r="M1106">
        <v>1.6854944999999999</v>
      </c>
      <c r="N1106">
        <v>3.0109739000000002</v>
      </c>
      <c r="O1106">
        <v>11.986532199999999</v>
      </c>
      <c r="P1106">
        <v>2.9345452999999999</v>
      </c>
      <c r="Q1106">
        <v>6.6025381000000003</v>
      </c>
      <c r="R1106">
        <v>1.4531987</v>
      </c>
      <c r="S1106">
        <v>9.9463800000000005E-2</v>
      </c>
      <c r="T1106">
        <v>0.5</v>
      </c>
      <c r="U1106">
        <v>0.65398219999999996</v>
      </c>
      <c r="V1106">
        <v>0.59994230000000004</v>
      </c>
      <c r="W1106">
        <v>1.0416087000000001</v>
      </c>
      <c r="X1106">
        <v>10.691759100000001</v>
      </c>
      <c r="Y1106">
        <v>2.3694546000000001</v>
      </c>
      <c r="Z1106">
        <v>0.80384520000000004</v>
      </c>
      <c r="AA1106">
        <v>0.71912030000000005</v>
      </c>
      <c r="AB1106">
        <v>0.1937006</v>
      </c>
      <c r="AC1106">
        <v>0.85980000000000001</v>
      </c>
      <c r="AD1106">
        <v>0.35589999999999999</v>
      </c>
      <c r="AE1106">
        <v>0.34589999999999999</v>
      </c>
      <c r="AF1106">
        <v>0.89200000000000002</v>
      </c>
      <c r="AG1106">
        <v>0.80740000000000001</v>
      </c>
      <c r="AH1106">
        <v>0.1217</v>
      </c>
      <c r="AI1106">
        <v>0.49490000000000001</v>
      </c>
      <c r="AJ1106">
        <v>1.9474</v>
      </c>
      <c r="AK1106" t="str">
        <f>VLOOKUP(D1106,Ref!$C$2:$D$56,2,FALSE)&amp;"_"&amp;E1106&amp;RIGHT(B1106,4)</f>
        <v>CA_Los Angeles1201</v>
      </c>
    </row>
    <row r="1107" spans="1:37" x14ac:dyDescent="0.25">
      <c r="A1107" t="s">
        <v>219</v>
      </c>
      <c r="B1107">
        <v>60371301</v>
      </c>
      <c r="C1107" t="s">
        <v>37</v>
      </c>
      <c r="D1107" t="s">
        <v>50</v>
      </c>
      <c r="E1107" t="s">
        <v>62</v>
      </c>
      <c r="F1107">
        <v>33.928989999999999</v>
      </c>
      <c r="G1107">
        <v>-118.21071000000001</v>
      </c>
      <c r="H1107">
        <v>65037</v>
      </c>
      <c r="I1107">
        <v>41</v>
      </c>
      <c r="J1107">
        <v>21.6</v>
      </c>
      <c r="K1107">
        <v>0.5</v>
      </c>
      <c r="L1107">
        <v>1.4173172000000001</v>
      </c>
      <c r="M1107">
        <v>2.6156744999999999</v>
      </c>
      <c r="N1107">
        <v>4.8027348999999999</v>
      </c>
      <c r="O1107">
        <v>13.620897299999999</v>
      </c>
      <c r="P1107">
        <v>4.0868362999999999</v>
      </c>
      <c r="Q1107">
        <v>11.4212103</v>
      </c>
      <c r="R1107">
        <v>2.4390714</v>
      </c>
      <c r="S1107">
        <v>9.6258999999999997E-2</v>
      </c>
      <c r="T1107">
        <v>0.5</v>
      </c>
      <c r="U1107">
        <v>1.1508651000000001</v>
      </c>
      <c r="V1107">
        <v>0.69139240000000002</v>
      </c>
      <c r="W1107">
        <v>1.7575285</v>
      </c>
      <c r="X1107">
        <v>11.221962</v>
      </c>
      <c r="Y1107">
        <v>3.2478281999999998</v>
      </c>
      <c r="Z1107">
        <v>1.9807965000000001</v>
      </c>
      <c r="AA1107">
        <v>1.0020213</v>
      </c>
      <c r="AB1107">
        <v>9.6258999999999997E-2</v>
      </c>
      <c r="AC1107">
        <v>0.81200000000000006</v>
      </c>
      <c r="AD1107">
        <v>0.26429999999999998</v>
      </c>
      <c r="AE1107">
        <v>0.3659</v>
      </c>
      <c r="AF1107">
        <v>0.82389999999999997</v>
      </c>
      <c r="AG1107">
        <v>0.79469999999999996</v>
      </c>
      <c r="AH1107">
        <v>0.1734</v>
      </c>
      <c r="AI1107">
        <v>0.4108</v>
      </c>
      <c r="AJ1107">
        <v>1</v>
      </c>
      <c r="AK1107" t="str">
        <f>VLOOKUP(D1107,Ref!$C$2:$D$56,2,FALSE)&amp;"_"&amp;E1107&amp;RIGHT(B1107,4)</f>
        <v>CA_Los Angeles1301</v>
      </c>
    </row>
    <row r="1108" spans="1:37" x14ac:dyDescent="0.25">
      <c r="A1108" t="s">
        <v>219</v>
      </c>
      <c r="B1108">
        <v>60371602</v>
      </c>
      <c r="C1108" t="s">
        <v>37</v>
      </c>
      <c r="D1108" t="s">
        <v>50</v>
      </c>
      <c r="E1108" t="s">
        <v>62</v>
      </c>
      <c r="F1108">
        <v>34.011940000000003</v>
      </c>
      <c r="G1108">
        <v>-118.06995000000001</v>
      </c>
      <c r="H1108">
        <v>66038</v>
      </c>
      <c r="I1108">
        <v>39.799999999999997</v>
      </c>
      <c r="J1108">
        <v>22.1</v>
      </c>
      <c r="K1108">
        <v>0.5</v>
      </c>
      <c r="L1108">
        <v>1.4958007</v>
      </c>
      <c r="M1108">
        <v>3.4643579</v>
      </c>
      <c r="N1108">
        <v>4.3369532</v>
      </c>
      <c r="O1108">
        <v>13.8419352</v>
      </c>
      <c r="P1108">
        <v>3.6534502999999998</v>
      </c>
      <c r="Q1108">
        <v>10.2527781</v>
      </c>
      <c r="R1108">
        <v>2.1663461000000002</v>
      </c>
      <c r="S1108">
        <v>0.1217203</v>
      </c>
      <c r="T1108">
        <v>0.5</v>
      </c>
      <c r="U1108">
        <v>1.2446748000000001</v>
      </c>
      <c r="V1108">
        <v>1.1329857000000001</v>
      </c>
      <c r="W1108">
        <v>1.5757734999999999</v>
      </c>
      <c r="X1108">
        <v>12.1059074</v>
      </c>
      <c r="Y1108">
        <v>2.9720599999999999</v>
      </c>
      <c r="Z1108">
        <v>1.5905206999999999</v>
      </c>
      <c r="AA1108">
        <v>0.93681219999999998</v>
      </c>
      <c r="AB1108">
        <v>0.1229943</v>
      </c>
      <c r="AC1108">
        <v>0.83209999999999995</v>
      </c>
      <c r="AD1108">
        <v>0.32700000000000001</v>
      </c>
      <c r="AE1108">
        <v>0.36330000000000001</v>
      </c>
      <c r="AF1108">
        <v>0.87460000000000004</v>
      </c>
      <c r="AG1108">
        <v>0.8135</v>
      </c>
      <c r="AH1108">
        <v>0.15509999999999999</v>
      </c>
      <c r="AI1108">
        <v>0.43240000000000001</v>
      </c>
      <c r="AJ1108">
        <v>1.0105</v>
      </c>
      <c r="AK1108" t="str">
        <f>VLOOKUP(D1108,Ref!$C$2:$D$56,2,FALSE)&amp;"_"&amp;E1108&amp;RIGHT(B1108,4)</f>
        <v>CA_Los Angeles1602</v>
      </c>
    </row>
    <row r="1109" spans="1:37" x14ac:dyDescent="0.25">
      <c r="A1109" t="s">
        <v>219</v>
      </c>
      <c r="B1109">
        <v>60372005</v>
      </c>
      <c r="C1109" t="s">
        <v>37</v>
      </c>
      <c r="D1109" t="s">
        <v>50</v>
      </c>
      <c r="E1109" t="s">
        <v>62</v>
      </c>
      <c r="F1109">
        <v>34.132599999999996</v>
      </c>
      <c r="G1109">
        <v>-118.1272</v>
      </c>
      <c r="H1109">
        <v>67038</v>
      </c>
      <c r="I1109">
        <v>37.1</v>
      </c>
      <c r="J1109">
        <v>18.899999999999999</v>
      </c>
      <c r="K1109">
        <v>0.5</v>
      </c>
      <c r="L1109">
        <v>1.6334276999999999</v>
      </c>
      <c r="M1109">
        <v>2.5274133999999999</v>
      </c>
      <c r="N1109">
        <v>4.9515346999999998</v>
      </c>
      <c r="O1109">
        <v>8.7688474999999997</v>
      </c>
      <c r="P1109">
        <v>5.8575705999999998</v>
      </c>
      <c r="Q1109">
        <v>10.0909681</v>
      </c>
      <c r="R1109">
        <v>2.5514242999999999</v>
      </c>
      <c r="S1109">
        <v>0.21881110000000001</v>
      </c>
      <c r="T1109">
        <v>0.5</v>
      </c>
      <c r="U1109">
        <v>1.3138053000000001</v>
      </c>
      <c r="V1109">
        <v>0.8337734</v>
      </c>
      <c r="W1109">
        <v>1.9352156</v>
      </c>
      <c r="X1109">
        <v>7.1347218000000003</v>
      </c>
      <c r="Y1109">
        <v>4.0882944999999999</v>
      </c>
      <c r="Z1109">
        <v>1.7447305</v>
      </c>
      <c r="AA1109">
        <v>1.2241229</v>
      </c>
      <c r="AB1109">
        <v>0.19667470000000001</v>
      </c>
      <c r="AC1109">
        <v>0.80430000000000001</v>
      </c>
      <c r="AD1109">
        <v>0.32990000000000003</v>
      </c>
      <c r="AE1109">
        <v>0.39079999999999998</v>
      </c>
      <c r="AF1109">
        <v>0.81359999999999999</v>
      </c>
      <c r="AG1109">
        <v>0.69799999999999995</v>
      </c>
      <c r="AH1109">
        <v>0.1729</v>
      </c>
      <c r="AI1109">
        <v>0.4798</v>
      </c>
      <c r="AJ1109">
        <v>0.89880000000000004</v>
      </c>
      <c r="AK1109" t="str">
        <f>VLOOKUP(D1109,Ref!$C$2:$D$56,2,FALSE)&amp;"_"&amp;E1109&amp;RIGHT(B1109,4)</f>
        <v>CA_Los Angeles2005</v>
      </c>
    </row>
    <row r="1110" spans="1:37" x14ac:dyDescent="0.25">
      <c r="A1110" t="s">
        <v>219</v>
      </c>
      <c r="B1110">
        <v>60374002</v>
      </c>
      <c r="C1110" t="s">
        <v>37</v>
      </c>
      <c r="D1110" t="s">
        <v>50</v>
      </c>
      <c r="E1110" t="s">
        <v>62</v>
      </c>
      <c r="F1110">
        <v>33.82376</v>
      </c>
      <c r="G1110">
        <v>-118.18921</v>
      </c>
      <c r="H1110">
        <v>64037</v>
      </c>
      <c r="I1110">
        <v>36.4</v>
      </c>
      <c r="J1110">
        <v>18.3</v>
      </c>
      <c r="K1110">
        <v>0.5</v>
      </c>
      <c r="L1110">
        <v>1.3972576999999999</v>
      </c>
      <c r="M1110">
        <v>3.2848098000000001</v>
      </c>
      <c r="N1110">
        <v>4.0711969999999997</v>
      </c>
      <c r="O1110">
        <v>11.905859899999999</v>
      </c>
      <c r="P1110">
        <v>3.3545322</v>
      </c>
      <c r="Q1110">
        <v>9.7888069000000009</v>
      </c>
      <c r="R1110">
        <v>2.0708839999999999</v>
      </c>
      <c r="S1110">
        <v>9.3318799999999993E-2</v>
      </c>
      <c r="T1110">
        <v>0.5</v>
      </c>
      <c r="U1110">
        <v>1.1256467999999999</v>
      </c>
      <c r="V1110">
        <v>0.55072880000000002</v>
      </c>
      <c r="W1110">
        <v>1.6694798</v>
      </c>
      <c r="X1110">
        <v>8.4693480000000001</v>
      </c>
      <c r="Y1110">
        <v>3.2172968000000002</v>
      </c>
      <c r="Z1110">
        <v>1.7156258</v>
      </c>
      <c r="AA1110">
        <v>1.0080085999999999</v>
      </c>
      <c r="AB1110">
        <v>9.9251400000000004E-2</v>
      </c>
      <c r="AC1110">
        <v>0.80559999999999998</v>
      </c>
      <c r="AD1110">
        <v>0.16769999999999999</v>
      </c>
      <c r="AE1110">
        <v>0.41010000000000002</v>
      </c>
      <c r="AF1110">
        <v>0.71140000000000003</v>
      </c>
      <c r="AG1110">
        <v>0.95909999999999995</v>
      </c>
      <c r="AH1110">
        <v>0.17530000000000001</v>
      </c>
      <c r="AI1110">
        <v>0.48680000000000001</v>
      </c>
      <c r="AJ1110">
        <v>1.0636000000000001</v>
      </c>
      <c r="AK1110" t="str">
        <f>VLOOKUP(D1110,Ref!$C$2:$D$56,2,FALSE)&amp;"_"&amp;E1110&amp;RIGHT(B1110,4)</f>
        <v>CA_Los Angeles4002</v>
      </c>
    </row>
    <row r="1111" spans="1:37" x14ac:dyDescent="0.25">
      <c r="A1111" t="s">
        <v>219</v>
      </c>
      <c r="B1111">
        <v>60374004</v>
      </c>
      <c r="C1111" t="s">
        <v>37</v>
      </c>
      <c r="D1111" t="s">
        <v>50</v>
      </c>
      <c r="E1111" t="s">
        <v>62</v>
      </c>
      <c r="F1111">
        <v>33.792360000000002</v>
      </c>
      <c r="G1111">
        <v>-118.17533</v>
      </c>
      <c r="H1111">
        <v>64037</v>
      </c>
      <c r="I1111">
        <v>31.3</v>
      </c>
      <c r="J1111">
        <v>16</v>
      </c>
      <c r="K1111">
        <v>0.5</v>
      </c>
      <c r="L1111">
        <v>1.2423089</v>
      </c>
      <c r="M1111">
        <v>2.6223011000000001</v>
      </c>
      <c r="N1111">
        <v>3.9354190999999998</v>
      </c>
      <c r="O1111">
        <v>8.2485771000000003</v>
      </c>
      <c r="P1111">
        <v>3.2848201000000001</v>
      </c>
      <c r="Q1111">
        <v>9.4386463000000003</v>
      </c>
      <c r="R1111">
        <v>2.0078363000000001</v>
      </c>
      <c r="S1111">
        <v>8.6752099999999999E-2</v>
      </c>
      <c r="T1111">
        <v>0.5</v>
      </c>
      <c r="U1111">
        <v>0.96488910000000006</v>
      </c>
      <c r="V1111">
        <v>0.73966460000000001</v>
      </c>
      <c r="W1111">
        <v>0.98945229999999995</v>
      </c>
      <c r="X1111">
        <v>8.9536742999999994</v>
      </c>
      <c r="Y1111">
        <v>2.2188034000000001</v>
      </c>
      <c r="Z1111">
        <v>0.83587440000000002</v>
      </c>
      <c r="AA1111">
        <v>0.67495269999999996</v>
      </c>
      <c r="AB1111">
        <v>0.17328499999999999</v>
      </c>
      <c r="AC1111">
        <v>0.77669999999999995</v>
      </c>
      <c r="AD1111">
        <v>0.28210000000000002</v>
      </c>
      <c r="AE1111">
        <v>0.25140000000000001</v>
      </c>
      <c r="AF1111">
        <v>1.0854999999999999</v>
      </c>
      <c r="AG1111">
        <v>0.67549999999999999</v>
      </c>
      <c r="AH1111">
        <v>8.8599999999999998E-2</v>
      </c>
      <c r="AI1111">
        <v>0.3362</v>
      </c>
      <c r="AJ1111">
        <v>1.9975000000000001</v>
      </c>
      <c r="AK1111" t="str">
        <f>VLOOKUP(D1111,Ref!$C$2:$D$56,2,FALSE)&amp;"_"&amp;E1111&amp;RIGHT(B1111,4)</f>
        <v>CA_Los Angeles4004</v>
      </c>
    </row>
    <row r="1112" spans="1:37" x14ac:dyDescent="0.25">
      <c r="A1112" t="s">
        <v>219</v>
      </c>
      <c r="B1112">
        <v>60379033</v>
      </c>
      <c r="C1112" t="s">
        <v>37</v>
      </c>
      <c r="D1112" t="s">
        <v>50</v>
      </c>
      <c r="E1112" t="s">
        <v>62</v>
      </c>
      <c r="F1112">
        <v>34.671388999999998</v>
      </c>
      <c r="G1112">
        <v>-118.130556</v>
      </c>
      <c r="H1112">
        <v>72039</v>
      </c>
      <c r="I1112">
        <v>19.5</v>
      </c>
      <c r="J1112">
        <v>14.9</v>
      </c>
      <c r="K1112">
        <v>0.5</v>
      </c>
      <c r="L1112">
        <v>2.1173297999999998</v>
      </c>
      <c r="M1112">
        <v>1.1520357999999999</v>
      </c>
      <c r="N1112">
        <v>1.3057000999999999</v>
      </c>
      <c r="O1112">
        <v>9.4501170999999999</v>
      </c>
      <c r="P1112">
        <v>2.7910265999999999</v>
      </c>
      <c r="Q1112">
        <v>1.1595774999999999</v>
      </c>
      <c r="R1112">
        <v>0.99372139999999998</v>
      </c>
      <c r="S1112">
        <v>3.0490799999999998E-2</v>
      </c>
      <c r="T1112">
        <v>0.5</v>
      </c>
      <c r="U1112">
        <v>1.8907936000000001</v>
      </c>
      <c r="V1112">
        <v>0.672485</v>
      </c>
      <c r="W1112">
        <v>0.71431509999999998</v>
      </c>
      <c r="X1112">
        <v>8.4202203999999998</v>
      </c>
      <c r="Y1112">
        <v>2.0036909999999999</v>
      </c>
      <c r="Z1112">
        <v>6.5670599999999996E-2</v>
      </c>
      <c r="AA1112">
        <v>0.68508290000000005</v>
      </c>
      <c r="AB1112">
        <v>1.4538499999999999E-2</v>
      </c>
      <c r="AC1112">
        <v>0.89300000000000002</v>
      </c>
      <c r="AD1112">
        <v>0.5837</v>
      </c>
      <c r="AE1112">
        <v>0.54710000000000003</v>
      </c>
      <c r="AF1112">
        <v>0.89100000000000001</v>
      </c>
      <c r="AG1112">
        <v>0.71789999999999998</v>
      </c>
      <c r="AH1112">
        <v>5.6599999999999998E-2</v>
      </c>
      <c r="AI1112">
        <v>0.68940000000000001</v>
      </c>
      <c r="AJ1112">
        <v>0.4768</v>
      </c>
      <c r="AK1112" t="str">
        <f>VLOOKUP(D1112,Ref!$C$2:$D$56,2,FALSE)&amp;"_"&amp;E1112&amp;RIGHT(B1112,4)</f>
        <v>CA_Los Angeles9033</v>
      </c>
    </row>
    <row r="1113" spans="1:37" x14ac:dyDescent="0.25">
      <c r="A1113" t="s">
        <v>219</v>
      </c>
      <c r="B1113">
        <v>60450006</v>
      </c>
      <c r="C1113" t="s">
        <v>37</v>
      </c>
      <c r="D1113" t="s">
        <v>50</v>
      </c>
      <c r="E1113" t="s">
        <v>63</v>
      </c>
      <c r="F1113">
        <v>39.150556000000002</v>
      </c>
      <c r="G1113">
        <v>-123.205</v>
      </c>
      <c r="H1113">
        <v>121014</v>
      </c>
      <c r="I1113">
        <v>21.1</v>
      </c>
      <c r="J1113">
        <v>19.5</v>
      </c>
      <c r="K1113">
        <v>0.5</v>
      </c>
      <c r="L1113">
        <v>1.0068368000000001</v>
      </c>
      <c r="M1113">
        <v>0.68961609999999995</v>
      </c>
      <c r="N1113">
        <v>0.99273869999999997</v>
      </c>
      <c r="O1113">
        <v>11.7194538</v>
      </c>
      <c r="P1113">
        <v>2.0727335999999998</v>
      </c>
      <c r="Q1113">
        <v>0.96995299999999995</v>
      </c>
      <c r="R1113">
        <v>0.84589820000000004</v>
      </c>
      <c r="S1113">
        <v>2.3361025</v>
      </c>
      <c r="T1113">
        <v>0.5</v>
      </c>
      <c r="U1113">
        <v>1.024133</v>
      </c>
      <c r="V1113">
        <v>0.53420049999999997</v>
      </c>
      <c r="W1113">
        <v>0.71099619999999997</v>
      </c>
      <c r="X1113">
        <v>11.507669399999999</v>
      </c>
      <c r="Y1113">
        <v>1.9494503000000001</v>
      </c>
      <c r="Z1113">
        <v>0.15178900000000001</v>
      </c>
      <c r="AA1113">
        <v>0.70580229999999999</v>
      </c>
      <c r="AB1113">
        <v>2.4741209</v>
      </c>
      <c r="AC1113">
        <v>1.0172000000000001</v>
      </c>
      <c r="AD1113">
        <v>0.77459999999999996</v>
      </c>
      <c r="AE1113">
        <v>0.71619999999999995</v>
      </c>
      <c r="AF1113">
        <v>0.9819</v>
      </c>
      <c r="AG1113">
        <v>0.9405</v>
      </c>
      <c r="AH1113">
        <v>0.1565</v>
      </c>
      <c r="AI1113">
        <v>0.83440000000000003</v>
      </c>
      <c r="AJ1113">
        <v>1.0590999999999999</v>
      </c>
      <c r="AK1113" t="str">
        <f>VLOOKUP(D1113,Ref!$C$2:$D$56,2,FALSE)&amp;"_"&amp;E1113&amp;RIGHT(B1113,4)</f>
        <v>CA_Mendocino0006</v>
      </c>
    </row>
    <row r="1114" spans="1:37" x14ac:dyDescent="0.25">
      <c r="A1114" t="s">
        <v>219</v>
      </c>
      <c r="B1114">
        <v>60472510</v>
      </c>
      <c r="C1114" t="s">
        <v>37</v>
      </c>
      <c r="D1114" t="s">
        <v>50</v>
      </c>
      <c r="E1114" t="s">
        <v>64</v>
      </c>
      <c r="F1114">
        <v>37.309167000000002</v>
      </c>
      <c r="G1114">
        <v>-120.48055600000001</v>
      </c>
      <c r="H1114">
        <v>100028</v>
      </c>
      <c r="I1114">
        <v>50.8</v>
      </c>
      <c r="J1114">
        <v>33.9</v>
      </c>
      <c r="K1114">
        <v>0.5</v>
      </c>
      <c r="L1114">
        <v>0.90672269999999999</v>
      </c>
      <c r="M1114">
        <v>1.7259974</v>
      </c>
      <c r="N1114">
        <v>4.0162224999999996</v>
      </c>
      <c r="O1114">
        <v>27.663236600000001</v>
      </c>
      <c r="P1114">
        <v>1.6216645999999999</v>
      </c>
      <c r="Q1114">
        <v>11.803136800000001</v>
      </c>
      <c r="R1114">
        <v>2.3169396</v>
      </c>
      <c r="S1114">
        <v>0.33496619999999999</v>
      </c>
      <c r="T1114">
        <v>0.5</v>
      </c>
      <c r="U1114">
        <v>0.82224710000000001</v>
      </c>
      <c r="V1114">
        <v>0.98144229999999999</v>
      </c>
      <c r="W1114">
        <v>1.138865</v>
      </c>
      <c r="X1114">
        <v>26.0988197</v>
      </c>
      <c r="Y1114">
        <v>1.4067034</v>
      </c>
      <c r="Z1114">
        <v>2.1521688000000001</v>
      </c>
      <c r="AA1114">
        <v>0.54377059999999999</v>
      </c>
      <c r="AB1114">
        <v>0.33496619999999999</v>
      </c>
      <c r="AC1114">
        <v>0.90680000000000005</v>
      </c>
      <c r="AD1114">
        <v>0.56859999999999999</v>
      </c>
      <c r="AE1114">
        <v>0.28360000000000002</v>
      </c>
      <c r="AF1114">
        <v>0.94340000000000002</v>
      </c>
      <c r="AG1114">
        <v>0.86739999999999995</v>
      </c>
      <c r="AH1114">
        <v>0.18229999999999999</v>
      </c>
      <c r="AI1114">
        <v>0.23469999999999999</v>
      </c>
      <c r="AJ1114">
        <v>1</v>
      </c>
      <c r="AK1114" t="str">
        <f>VLOOKUP(D1114,Ref!$C$2:$D$56,2,FALSE)&amp;"_"&amp;E1114&amp;RIGHT(B1114,4)</f>
        <v>CA_Merced2510</v>
      </c>
    </row>
    <row r="1115" spans="1:37" x14ac:dyDescent="0.25">
      <c r="A1115" t="s">
        <v>219</v>
      </c>
      <c r="B1115">
        <v>60531003</v>
      </c>
      <c r="C1115" t="s">
        <v>37</v>
      </c>
      <c r="D1115" t="s">
        <v>50</v>
      </c>
      <c r="E1115" t="s">
        <v>65</v>
      </c>
      <c r="F1115">
        <v>36.696829999999999</v>
      </c>
      <c r="G1115">
        <v>-121.636167</v>
      </c>
      <c r="H1115">
        <v>97019</v>
      </c>
      <c r="I1115">
        <v>14</v>
      </c>
      <c r="J1115">
        <v>11.4</v>
      </c>
      <c r="K1115">
        <v>0.5</v>
      </c>
      <c r="L1115">
        <v>0.80646830000000003</v>
      </c>
      <c r="M1115">
        <v>1.053609</v>
      </c>
      <c r="N1115">
        <v>1.267909</v>
      </c>
      <c r="O1115">
        <v>5.3464146000000001</v>
      </c>
      <c r="P1115">
        <v>1.7817179999999999</v>
      </c>
      <c r="Q1115">
        <v>2.2706723000000002</v>
      </c>
      <c r="R1115">
        <v>0.78779049999999995</v>
      </c>
      <c r="S1115">
        <v>0.27430660000000001</v>
      </c>
      <c r="T1115">
        <v>0.5</v>
      </c>
      <c r="U1115">
        <v>0.82062190000000002</v>
      </c>
      <c r="V1115">
        <v>0.58785100000000001</v>
      </c>
      <c r="W1115">
        <v>0.56808139999999996</v>
      </c>
      <c r="X1115">
        <v>6.2552380999999997</v>
      </c>
      <c r="Y1115">
        <v>1.4932364</v>
      </c>
      <c r="Z1115">
        <v>0.18919369999999999</v>
      </c>
      <c r="AA1115">
        <v>0.52706770000000003</v>
      </c>
      <c r="AB1115">
        <v>0.54089790000000004</v>
      </c>
      <c r="AC1115">
        <v>1.0176000000000001</v>
      </c>
      <c r="AD1115">
        <v>0.55789999999999995</v>
      </c>
      <c r="AE1115">
        <v>0.44800000000000001</v>
      </c>
      <c r="AF1115">
        <v>1.17</v>
      </c>
      <c r="AG1115">
        <v>0.83809999999999996</v>
      </c>
      <c r="AH1115">
        <v>8.3299999999999999E-2</v>
      </c>
      <c r="AI1115">
        <v>0.66900000000000004</v>
      </c>
      <c r="AJ1115">
        <v>1.9719</v>
      </c>
      <c r="AK1115" t="str">
        <f>VLOOKUP(D1115,Ref!$C$2:$D$56,2,FALSE)&amp;"_"&amp;E1115&amp;RIGHT(B1115,4)</f>
        <v>CA_Monterey1003</v>
      </c>
    </row>
    <row r="1116" spans="1:37" x14ac:dyDescent="0.25">
      <c r="A1116" t="s">
        <v>219</v>
      </c>
      <c r="B1116">
        <v>60570005</v>
      </c>
      <c r="C1116" t="s">
        <v>37</v>
      </c>
      <c r="D1116" t="s">
        <v>50</v>
      </c>
      <c r="E1116" t="s">
        <v>66</v>
      </c>
      <c r="F1116">
        <v>39.234444000000003</v>
      </c>
      <c r="G1116">
        <v>-121.055556</v>
      </c>
      <c r="H1116">
        <v>118029</v>
      </c>
      <c r="I1116">
        <v>32.5</v>
      </c>
      <c r="J1116">
        <v>31.6</v>
      </c>
      <c r="K1116">
        <v>0.5</v>
      </c>
      <c r="L1116">
        <v>1.2929227000000001</v>
      </c>
      <c r="M1116">
        <v>0.78898789999999996</v>
      </c>
      <c r="N1116">
        <v>0.80039210000000005</v>
      </c>
      <c r="O1116">
        <v>25.600000399999999</v>
      </c>
      <c r="P1116">
        <v>1.9495581</v>
      </c>
      <c r="Q1116">
        <v>0.43973430000000002</v>
      </c>
      <c r="R1116">
        <v>0.77561880000000005</v>
      </c>
      <c r="S1116">
        <v>0.35278589999999999</v>
      </c>
      <c r="T1116">
        <v>0.5</v>
      </c>
      <c r="U1116">
        <v>1.4572940999999999</v>
      </c>
      <c r="V1116">
        <v>0.70179049999999998</v>
      </c>
      <c r="W1116">
        <v>0.69133940000000005</v>
      </c>
      <c r="X1116">
        <v>25.123977700000001</v>
      </c>
      <c r="Y1116">
        <v>2.0286388</v>
      </c>
      <c r="Z1116">
        <v>0</v>
      </c>
      <c r="AA1116">
        <v>0.73485880000000003</v>
      </c>
      <c r="AB1116">
        <v>0.42647089999999999</v>
      </c>
      <c r="AC1116">
        <v>1.1271</v>
      </c>
      <c r="AD1116">
        <v>0.88949999999999996</v>
      </c>
      <c r="AE1116">
        <v>0.86380000000000001</v>
      </c>
      <c r="AF1116">
        <v>0.98140000000000005</v>
      </c>
      <c r="AG1116">
        <v>1.0406</v>
      </c>
      <c r="AH1116">
        <v>0</v>
      </c>
      <c r="AI1116">
        <v>0.94740000000000002</v>
      </c>
      <c r="AJ1116">
        <v>1.2089000000000001</v>
      </c>
      <c r="AK1116" t="str">
        <f>VLOOKUP(D1116,Ref!$C$2:$D$56,2,FALSE)&amp;"_"&amp;E1116&amp;RIGHT(B1116,4)</f>
        <v>CA_Nevada0005</v>
      </c>
    </row>
    <row r="1117" spans="1:37" x14ac:dyDescent="0.25">
      <c r="A1117" t="s">
        <v>219</v>
      </c>
      <c r="B1117">
        <v>60571001</v>
      </c>
      <c r="C1117" t="s">
        <v>37</v>
      </c>
      <c r="D1117" t="s">
        <v>50</v>
      </c>
      <c r="E1117" t="s">
        <v>66</v>
      </c>
      <c r="F1117">
        <v>39.338611</v>
      </c>
      <c r="G1117">
        <v>-120.170278</v>
      </c>
      <c r="H1117">
        <v>117035</v>
      </c>
      <c r="I1117">
        <v>26.2</v>
      </c>
      <c r="J1117">
        <v>24.1</v>
      </c>
      <c r="K1117">
        <v>0.5</v>
      </c>
      <c r="L1117">
        <v>1.7220637000000001</v>
      </c>
      <c r="M1117">
        <v>1.5827247</v>
      </c>
      <c r="N1117">
        <v>0.7069706</v>
      </c>
      <c r="O1117">
        <v>18.885234799999999</v>
      </c>
      <c r="P1117">
        <v>1.1815325999999999</v>
      </c>
      <c r="Q1117">
        <v>0.96759899999999999</v>
      </c>
      <c r="R1117">
        <v>0.54803559999999996</v>
      </c>
      <c r="S1117">
        <v>0.1169502</v>
      </c>
      <c r="T1117">
        <v>0.5</v>
      </c>
      <c r="U1117">
        <v>1.8101494</v>
      </c>
      <c r="V1117">
        <v>1.4077321</v>
      </c>
      <c r="W1117">
        <v>0.50709079999999995</v>
      </c>
      <c r="X1117">
        <v>17.923555400000001</v>
      </c>
      <c r="Y1117">
        <v>1.0796779000000001</v>
      </c>
      <c r="Z1117">
        <v>0.4003545</v>
      </c>
      <c r="AA1117">
        <v>0.39065680000000003</v>
      </c>
      <c r="AB1117">
        <v>0.12680810000000001</v>
      </c>
      <c r="AC1117">
        <v>1.0511999999999999</v>
      </c>
      <c r="AD1117">
        <v>0.88939999999999997</v>
      </c>
      <c r="AE1117">
        <v>0.71730000000000005</v>
      </c>
      <c r="AF1117">
        <v>0.94910000000000005</v>
      </c>
      <c r="AG1117">
        <v>0.91379999999999995</v>
      </c>
      <c r="AH1117">
        <v>0.4138</v>
      </c>
      <c r="AI1117">
        <v>0.71279999999999999</v>
      </c>
      <c r="AJ1117">
        <v>1.0843</v>
      </c>
      <c r="AK1117" t="str">
        <f>VLOOKUP(D1117,Ref!$C$2:$D$56,2,FALSE)&amp;"_"&amp;E1117&amp;RIGHT(B1117,4)</f>
        <v>CA_Nevada1001</v>
      </c>
    </row>
    <row r="1118" spans="1:37" x14ac:dyDescent="0.25">
      <c r="A1118" t="s">
        <v>219</v>
      </c>
      <c r="B1118">
        <v>60592022</v>
      </c>
      <c r="C1118" t="s">
        <v>37</v>
      </c>
      <c r="D1118" t="s">
        <v>50</v>
      </c>
      <c r="E1118" t="s">
        <v>67</v>
      </c>
      <c r="F1118">
        <v>33.630029999999998</v>
      </c>
      <c r="G1118">
        <v>-117.67592999999999</v>
      </c>
      <c r="H1118">
        <v>62041</v>
      </c>
      <c r="I1118">
        <v>25.7</v>
      </c>
      <c r="J1118">
        <v>13</v>
      </c>
      <c r="K1118">
        <v>0.5</v>
      </c>
      <c r="L1118">
        <v>1.1065483</v>
      </c>
      <c r="M1118">
        <v>2.7295899000000001</v>
      </c>
      <c r="N1118">
        <v>3.0007348</v>
      </c>
      <c r="O1118">
        <v>7.0021677000000002</v>
      </c>
      <c r="P1118">
        <v>2.2274522999999999</v>
      </c>
      <c r="Q1118">
        <v>7.4879559999999996</v>
      </c>
      <c r="R1118">
        <v>1.5633518</v>
      </c>
      <c r="S1118">
        <v>0.14886530000000001</v>
      </c>
      <c r="T1118">
        <v>0.5</v>
      </c>
      <c r="U1118">
        <v>0.88151959999999996</v>
      </c>
      <c r="V1118">
        <v>0.61015090000000005</v>
      </c>
      <c r="W1118">
        <v>0.91104960000000001</v>
      </c>
      <c r="X1118">
        <v>6.5688081</v>
      </c>
      <c r="Y1118">
        <v>2.1946344</v>
      </c>
      <c r="Z1118">
        <v>0.51836159999999998</v>
      </c>
      <c r="AA1118">
        <v>0.76161900000000005</v>
      </c>
      <c r="AB1118">
        <v>0.13780990000000001</v>
      </c>
      <c r="AC1118">
        <v>0.79659999999999997</v>
      </c>
      <c r="AD1118">
        <v>0.2235</v>
      </c>
      <c r="AE1118">
        <v>0.30359999999999998</v>
      </c>
      <c r="AF1118">
        <v>0.93810000000000004</v>
      </c>
      <c r="AG1118">
        <v>0.98529999999999995</v>
      </c>
      <c r="AH1118">
        <v>6.9199999999999998E-2</v>
      </c>
      <c r="AI1118">
        <v>0.48720000000000002</v>
      </c>
      <c r="AJ1118">
        <v>0.92569999999999997</v>
      </c>
      <c r="AK1118" t="str">
        <f>VLOOKUP(D1118,Ref!$C$2:$D$56,2,FALSE)&amp;"_"&amp;E1118&amp;RIGHT(B1118,4)</f>
        <v>CA_Orange2022</v>
      </c>
    </row>
    <row r="1119" spans="1:37" x14ac:dyDescent="0.25">
      <c r="A1119" t="s">
        <v>219</v>
      </c>
      <c r="B1119">
        <v>60610006</v>
      </c>
      <c r="C1119" t="s">
        <v>37</v>
      </c>
      <c r="D1119" t="s">
        <v>50</v>
      </c>
      <c r="E1119" t="s">
        <v>68</v>
      </c>
      <c r="F1119">
        <v>38.745832999999998</v>
      </c>
      <c r="G1119">
        <v>-121.265278</v>
      </c>
      <c r="H1119">
        <v>114026</v>
      </c>
      <c r="I1119">
        <v>25.8</v>
      </c>
      <c r="J1119">
        <v>18.3</v>
      </c>
      <c r="K1119">
        <v>0.5</v>
      </c>
      <c r="L1119">
        <v>0.32061980000000001</v>
      </c>
      <c r="M1119">
        <v>1.3227091</v>
      </c>
      <c r="N1119">
        <v>1.9540390000000001</v>
      </c>
      <c r="O1119">
        <v>13.938329700000001</v>
      </c>
      <c r="P1119">
        <v>0.74025209999999997</v>
      </c>
      <c r="Q1119">
        <v>5.7932014000000001</v>
      </c>
      <c r="R1119">
        <v>1.1319218</v>
      </c>
      <c r="S1119">
        <v>0.15448339999999999</v>
      </c>
      <c r="T1119">
        <v>0.5</v>
      </c>
      <c r="U1119">
        <v>0.65701480000000001</v>
      </c>
      <c r="V1119">
        <v>0.88843209999999995</v>
      </c>
      <c r="W1119">
        <v>0.65802729999999998</v>
      </c>
      <c r="X1119">
        <v>12.479862199999999</v>
      </c>
      <c r="Y1119">
        <v>1.3433771999999999</v>
      </c>
      <c r="Z1119">
        <v>0.860765</v>
      </c>
      <c r="AA1119">
        <v>0.41907339999999998</v>
      </c>
      <c r="AB1119">
        <v>0.53879569999999999</v>
      </c>
      <c r="AC1119">
        <v>2.0491999999999999</v>
      </c>
      <c r="AD1119">
        <v>0.67169999999999996</v>
      </c>
      <c r="AE1119">
        <v>0.33679999999999999</v>
      </c>
      <c r="AF1119">
        <v>0.89539999999999997</v>
      </c>
      <c r="AG1119">
        <v>1.8148</v>
      </c>
      <c r="AH1119">
        <v>0.14860000000000001</v>
      </c>
      <c r="AI1119">
        <v>0.37019999999999997</v>
      </c>
      <c r="AJ1119">
        <v>3.4876999999999998</v>
      </c>
      <c r="AK1119" t="str">
        <f>VLOOKUP(D1119,Ref!$C$2:$D$56,2,FALSE)&amp;"_"&amp;E1119&amp;RIGHT(B1119,4)</f>
        <v>CA_Placer0006</v>
      </c>
    </row>
    <row r="1120" spans="1:37" x14ac:dyDescent="0.25">
      <c r="A1120" t="s">
        <v>219</v>
      </c>
      <c r="B1120">
        <v>60631006</v>
      </c>
      <c r="C1120" t="s">
        <v>37</v>
      </c>
      <c r="D1120" t="s">
        <v>50</v>
      </c>
      <c r="E1120" t="s">
        <v>69</v>
      </c>
      <c r="F1120">
        <v>39.937221999999998</v>
      </c>
      <c r="G1120">
        <v>-120.93777799999999</v>
      </c>
      <c r="H1120">
        <v>124031</v>
      </c>
      <c r="I1120">
        <v>32.200000000000003</v>
      </c>
      <c r="J1120">
        <v>29.6</v>
      </c>
      <c r="K1120">
        <v>0.5</v>
      </c>
      <c r="L1120">
        <v>1.5751113000000001</v>
      </c>
      <c r="M1120">
        <v>2.1578827</v>
      </c>
      <c r="N1120">
        <v>0.54198829999999998</v>
      </c>
      <c r="O1120">
        <v>25.404445599999999</v>
      </c>
      <c r="P1120">
        <v>0.898393</v>
      </c>
      <c r="Q1120">
        <v>0.75919999999999999</v>
      </c>
      <c r="R1120">
        <v>0.32665440000000001</v>
      </c>
      <c r="S1120">
        <v>9.18823E-2</v>
      </c>
      <c r="T1120">
        <v>0.5</v>
      </c>
      <c r="U1120">
        <v>1.0245108999999999</v>
      </c>
      <c r="V1120">
        <v>1.8325194</v>
      </c>
      <c r="W1120">
        <v>0.3417116</v>
      </c>
      <c r="X1120">
        <v>24.655054100000001</v>
      </c>
      <c r="Y1120">
        <v>0.71543559999999995</v>
      </c>
      <c r="Z1120">
        <v>0.26944580000000001</v>
      </c>
      <c r="AA1120">
        <v>0.2303029</v>
      </c>
      <c r="AB1120">
        <v>0.1007271</v>
      </c>
      <c r="AC1120">
        <v>0.65039999999999998</v>
      </c>
      <c r="AD1120">
        <v>0.84919999999999995</v>
      </c>
      <c r="AE1120">
        <v>0.63049999999999995</v>
      </c>
      <c r="AF1120">
        <v>0.97050000000000003</v>
      </c>
      <c r="AG1120">
        <v>0.7964</v>
      </c>
      <c r="AH1120">
        <v>0.35489999999999999</v>
      </c>
      <c r="AI1120">
        <v>0.70499999999999996</v>
      </c>
      <c r="AJ1120">
        <v>1.0963000000000001</v>
      </c>
      <c r="AK1120" t="str">
        <f>VLOOKUP(D1120,Ref!$C$2:$D$56,2,FALSE)&amp;"_"&amp;E1120&amp;RIGHT(B1120,4)</f>
        <v>CA_Plumas1006</v>
      </c>
    </row>
    <row r="1121" spans="1:37" x14ac:dyDescent="0.25">
      <c r="A1121" t="s">
        <v>219</v>
      </c>
      <c r="B1121">
        <v>60631009</v>
      </c>
      <c r="C1121" t="s">
        <v>37</v>
      </c>
      <c r="D1121" t="s">
        <v>50</v>
      </c>
      <c r="E1121" t="s">
        <v>69</v>
      </c>
      <c r="F1121">
        <v>39.808332999999998</v>
      </c>
      <c r="G1121">
        <v>-120.471667</v>
      </c>
      <c r="H1121">
        <v>122034</v>
      </c>
      <c r="I1121">
        <v>34.1</v>
      </c>
      <c r="J1121">
        <v>31.8</v>
      </c>
      <c r="K1121">
        <v>0.5</v>
      </c>
      <c r="L1121">
        <v>1.2618446000000001</v>
      </c>
      <c r="M1121">
        <v>3.6422903999999998</v>
      </c>
      <c r="N1121">
        <v>0.3850153</v>
      </c>
      <c r="O1121">
        <v>26.933332400000001</v>
      </c>
      <c r="P1121">
        <v>0.69645650000000003</v>
      </c>
      <c r="Q1121">
        <v>0.42704530000000002</v>
      </c>
      <c r="R1121">
        <v>0.2296415</v>
      </c>
      <c r="S1121">
        <v>9.1039800000000004E-2</v>
      </c>
      <c r="T1121">
        <v>0.5</v>
      </c>
      <c r="U1121">
        <v>1.2559258</v>
      </c>
      <c r="V1121">
        <v>2.7144387000000001</v>
      </c>
      <c r="W1121">
        <v>0.29394559999999997</v>
      </c>
      <c r="X1121">
        <v>25.930372200000001</v>
      </c>
      <c r="Y1121">
        <v>0.68041470000000004</v>
      </c>
      <c r="Z1121">
        <v>0.13375889999999999</v>
      </c>
      <c r="AA1121">
        <v>0.22926759999999999</v>
      </c>
      <c r="AB1121">
        <v>9.1039800000000004E-2</v>
      </c>
      <c r="AC1121">
        <v>0.99529999999999996</v>
      </c>
      <c r="AD1121">
        <v>0.74529999999999996</v>
      </c>
      <c r="AE1121">
        <v>0.76349999999999996</v>
      </c>
      <c r="AF1121">
        <v>0.96279999999999999</v>
      </c>
      <c r="AG1121">
        <v>0.97699999999999998</v>
      </c>
      <c r="AH1121">
        <v>0.31319999999999998</v>
      </c>
      <c r="AI1121">
        <v>0.99839999999999995</v>
      </c>
      <c r="AJ1121">
        <v>1</v>
      </c>
      <c r="AK1121" t="str">
        <f>VLOOKUP(D1121,Ref!$C$2:$D$56,2,FALSE)&amp;"_"&amp;E1121&amp;RIGHT(B1121,4)</f>
        <v>CA_Plumas1009</v>
      </c>
    </row>
    <row r="1122" spans="1:37" x14ac:dyDescent="0.25">
      <c r="A1122" t="s">
        <v>219</v>
      </c>
      <c r="B1122">
        <v>60651003</v>
      </c>
      <c r="C1122" t="s">
        <v>37</v>
      </c>
      <c r="D1122" t="s">
        <v>50</v>
      </c>
      <c r="E1122" t="s">
        <v>70</v>
      </c>
      <c r="F1122">
        <v>33.94603</v>
      </c>
      <c r="G1122">
        <v>-117.40063000000001</v>
      </c>
      <c r="H1122">
        <v>64043</v>
      </c>
      <c r="I1122">
        <v>41.7</v>
      </c>
      <c r="J1122">
        <v>19.3</v>
      </c>
      <c r="K1122">
        <v>0.5</v>
      </c>
      <c r="L1122">
        <v>1.1790233999999999</v>
      </c>
      <c r="M1122">
        <v>2.2355328000000001</v>
      </c>
      <c r="N1122">
        <v>5.7800975000000001</v>
      </c>
      <c r="O1122">
        <v>9.8295183000000002</v>
      </c>
      <c r="P1122">
        <v>3.7254596000000002</v>
      </c>
      <c r="Q1122">
        <v>15.1144123</v>
      </c>
      <c r="R1122">
        <v>3.0711149999999998</v>
      </c>
      <c r="S1122">
        <v>0.32039420000000002</v>
      </c>
      <c r="T1122">
        <v>0.5</v>
      </c>
      <c r="U1122">
        <v>1.0758848999999999</v>
      </c>
      <c r="V1122">
        <v>0.951824</v>
      </c>
      <c r="W1122">
        <v>1.7167329</v>
      </c>
      <c r="X1122">
        <v>8.8335266000000008</v>
      </c>
      <c r="Y1122">
        <v>2.7612572000000002</v>
      </c>
      <c r="Z1122">
        <v>2.3497064000000001</v>
      </c>
      <c r="AA1122">
        <v>0.8800867</v>
      </c>
      <c r="AB1122">
        <v>0.30650870000000002</v>
      </c>
      <c r="AC1122">
        <v>0.91249999999999998</v>
      </c>
      <c r="AD1122">
        <v>0.42580000000000001</v>
      </c>
      <c r="AE1122">
        <v>0.29699999999999999</v>
      </c>
      <c r="AF1122">
        <v>0.89870000000000005</v>
      </c>
      <c r="AG1122">
        <v>0.74119999999999997</v>
      </c>
      <c r="AH1122">
        <v>0.1555</v>
      </c>
      <c r="AI1122">
        <v>0.28660000000000002</v>
      </c>
      <c r="AJ1122">
        <v>0.95669999999999999</v>
      </c>
      <c r="AK1122" t="str">
        <f>VLOOKUP(D1122,Ref!$C$2:$D$56,2,FALSE)&amp;"_"&amp;E1122&amp;RIGHT(B1122,4)</f>
        <v>CA_Riverside1003</v>
      </c>
    </row>
    <row r="1123" spans="1:37" x14ac:dyDescent="0.25">
      <c r="A1123" t="s">
        <v>219</v>
      </c>
      <c r="B1123">
        <v>60652002</v>
      </c>
      <c r="C1123" t="s">
        <v>37</v>
      </c>
      <c r="D1123" t="s">
        <v>50</v>
      </c>
      <c r="E1123" t="s">
        <v>70</v>
      </c>
      <c r="F1123">
        <v>33.708530000000003</v>
      </c>
      <c r="G1123">
        <v>-116.21536999999999</v>
      </c>
      <c r="H1123">
        <v>60052</v>
      </c>
      <c r="I1123">
        <v>19.3</v>
      </c>
      <c r="J1123">
        <v>15.9</v>
      </c>
      <c r="K1123">
        <v>0.5</v>
      </c>
      <c r="L1123">
        <v>1.3689604</v>
      </c>
      <c r="M1123">
        <v>0.97539679999999995</v>
      </c>
      <c r="N1123">
        <v>0.98095100000000002</v>
      </c>
      <c r="O1123">
        <v>11.710906</v>
      </c>
      <c r="P1123">
        <v>1.5480033</v>
      </c>
      <c r="Q1123">
        <v>1.4333696</v>
      </c>
      <c r="R1123">
        <v>0.51966230000000002</v>
      </c>
      <c r="S1123">
        <v>0.32941680000000001</v>
      </c>
      <c r="T1123">
        <v>0.5</v>
      </c>
      <c r="U1123">
        <v>1.7556729</v>
      </c>
      <c r="V1123">
        <v>0.37871460000000001</v>
      </c>
      <c r="W1123">
        <v>0.69161980000000001</v>
      </c>
      <c r="X1123">
        <v>9.8213481999999992</v>
      </c>
      <c r="Y1123">
        <v>1.7496830000000001</v>
      </c>
      <c r="Z1123">
        <v>0.22737679999999999</v>
      </c>
      <c r="AA1123">
        <v>0.61403549999999996</v>
      </c>
      <c r="AB1123">
        <v>0.23215749999999999</v>
      </c>
      <c r="AC1123">
        <v>1.2825</v>
      </c>
      <c r="AD1123">
        <v>0.38829999999999998</v>
      </c>
      <c r="AE1123">
        <v>0.70509999999999995</v>
      </c>
      <c r="AF1123">
        <v>0.83860000000000001</v>
      </c>
      <c r="AG1123">
        <v>1.1303000000000001</v>
      </c>
      <c r="AH1123">
        <v>0.15859999999999999</v>
      </c>
      <c r="AI1123">
        <v>1.1816</v>
      </c>
      <c r="AJ1123">
        <v>0.70479999999999998</v>
      </c>
      <c r="AK1123" t="str">
        <f>VLOOKUP(D1123,Ref!$C$2:$D$56,2,FALSE)&amp;"_"&amp;E1123&amp;RIGHT(B1123,4)</f>
        <v>CA_Riverside2002</v>
      </c>
    </row>
    <row r="1124" spans="1:37" x14ac:dyDescent="0.25">
      <c r="A1124" t="s">
        <v>219</v>
      </c>
      <c r="B1124">
        <v>60655001</v>
      </c>
      <c r="C1124" t="s">
        <v>37</v>
      </c>
      <c r="D1124" t="s">
        <v>50</v>
      </c>
      <c r="E1124" t="s">
        <v>70</v>
      </c>
      <c r="F1124">
        <v>33.85275</v>
      </c>
      <c r="G1124">
        <v>-116.54101</v>
      </c>
      <c r="H1124">
        <v>62049</v>
      </c>
      <c r="I1124">
        <v>16.600000000000001</v>
      </c>
      <c r="J1124">
        <v>14.5</v>
      </c>
      <c r="K1124">
        <v>0.5</v>
      </c>
      <c r="L1124">
        <v>2.1967091999999999</v>
      </c>
      <c r="M1124">
        <v>0.56505530000000004</v>
      </c>
      <c r="N1124">
        <v>0.70287710000000003</v>
      </c>
      <c r="O1124">
        <v>10.0121422</v>
      </c>
      <c r="P1124">
        <v>1.8519825999999999</v>
      </c>
      <c r="Q1124">
        <v>0.1344156</v>
      </c>
      <c r="R1124">
        <v>0.66680280000000003</v>
      </c>
      <c r="S1124">
        <v>2.5571400000000001E-2</v>
      </c>
      <c r="T1124">
        <v>0.5</v>
      </c>
      <c r="U1124">
        <v>1.9123490000000001</v>
      </c>
      <c r="V1124">
        <v>0.25654870000000002</v>
      </c>
      <c r="W1124">
        <v>0.51545110000000005</v>
      </c>
      <c r="X1124">
        <v>9.3717755999999994</v>
      </c>
      <c r="Y1124">
        <v>1.3792609</v>
      </c>
      <c r="Z1124">
        <v>4.28645E-2</v>
      </c>
      <c r="AA1124">
        <v>0.49943460000000001</v>
      </c>
      <c r="AB1124">
        <v>4.3070499999999998E-2</v>
      </c>
      <c r="AC1124">
        <v>0.87060000000000004</v>
      </c>
      <c r="AD1124">
        <v>0.45400000000000001</v>
      </c>
      <c r="AE1124">
        <v>0.73329999999999995</v>
      </c>
      <c r="AF1124">
        <v>0.93600000000000005</v>
      </c>
      <c r="AG1124">
        <v>0.74470000000000003</v>
      </c>
      <c r="AH1124">
        <v>0.31890000000000002</v>
      </c>
      <c r="AI1124">
        <v>0.749</v>
      </c>
      <c r="AJ1124">
        <v>1.6842999999999999</v>
      </c>
      <c r="AK1124" t="str">
        <f>VLOOKUP(D1124,Ref!$C$2:$D$56,2,FALSE)&amp;"_"&amp;E1124&amp;RIGHT(B1124,4)</f>
        <v>CA_Riverside5001</v>
      </c>
    </row>
    <row r="1125" spans="1:37" x14ac:dyDescent="0.25">
      <c r="A1125" t="s">
        <v>219</v>
      </c>
      <c r="B1125">
        <v>60658001</v>
      </c>
      <c r="C1125" t="s">
        <v>37</v>
      </c>
      <c r="D1125" t="s">
        <v>50</v>
      </c>
      <c r="E1125" t="s">
        <v>70</v>
      </c>
      <c r="F1125">
        <v>33.999580000000002</v>
      </c>
      <c r="G1125">
        <v>-117.41601</v>
      </c>
      <c r="H1125">
        <v>65043</v>
      </c>
      <c r="I1125">
        <v>44</v>
      </c>
      <c r="J1125">
        <v>23.1</v>
      </c>
      <c r="K1125">
        <v>0.5</v>
      </c>
      <c r="L1125">
        <v>1.3983667</v>
      </c>
      <c r="M1125">
        <v>2.1156952000000002</v>
      </c>
      <c r="N1125">
        <v>5.5084280999999997</v>
      </c>
      <c r="O1125">
        <v>13.795994800000001</v>
      </c>
      <c r="P1125">
        <v>4.8575168</v>
      </c>
      <c r="Q1125">
        <v>12.7791262</v>
      </c>
      <c r="R1125">
        <v>2.8478564999999998</v>
      </c>
      <c r="S1125">
        <v>0.2525715</v>
      </c>
      <c r="T1125">
        <v>0.5</v>
      </c>
      <c r="U1125">
        <v>1.1902457</v>
      </c>
      <c r="V1125">
        <v>0.9050705</v>
      </c>
      <c r="W1125">
        <v>1.8133987</v>
      </c>
      <c r="X1125">
        <v>12.035867700000001</v>
      </c>
      <c r="Y1125">
        <v>3.3005941000000001</v>
      </c>
      <c r="Z1125">
        <v>2.0200648000000001</v>
      </c>
      <c r="AA1125">
        <v>1.0794846</v>
      </c>
      <c r="AB1125">
        <v>0.25671139999999998</v>
      </c>
      <c r="AC1125">
        <v>0.85119999999999996</v>
      </c>
      <c r="AD1125">
        <v>0.42780000000000001</v>
      </c>
      <c r="AE1125">
        <v>0.32919999999999999</v>
      </c>
      <c r="AF1125">
        <v>0.87239999999999995</v>
      </c>
      <c r="AG1125">
        <v>0.67949999999999999</v>
      </c>
      <c r="AH1125">
        <v>0.15809999999999999</v>
      </c>
      <c r="AI1125">
        <v>0.37909999999999999</v>
      </c>
      <c r="AJ1125">
        <v>1.0164</v>
      </c>
      <c r="AK1125" t="str">
        <f>VLOOKUP(D1125,Ref!$C$2:$D$56,2,FALSE)&amp;"_"&amp;E1125&amp;RIGHT(B1125,4)</f>
        <v>CA_Riverside8001</v>
      </c>
    </row>
    <row r="1126" spans="1:37" x14ac:dyDescent="0.25">
      <c r="A1126" t="s">
        <v>219</v>
      </c>
      <c r="B1126">
        <v>60658005</v>
      </c>
      <c r="C1126" t="s">
        <v>37</v>
      </c>
      <c r="D1126" t="s">
        <v>50</v>
      </c>
      <c r="E1126" t="s">
        <v>70</v>
      </c>
      <c r="F1126">
        <v>33.995638</v>
      </c>
      <c r="G1126">
        <v>-117.49330399999999</v>
      </c>
      <c r="H1126">
        <v>65043</v>
      </c>
      <c r="I1126">
        <v>47.8</v>
      </c>
      <c r="J1126">
        <v>27.5</v>
      </c>
      <c r="K1126">
        <v>0.5</v>
      </c>
      <c r="L1126">
        <v>1.477811</v>
      </c>
      <c r="M1126">
        <v>2.2865112000000001</v>
      </c>
      <c r="N1126">
        <v>4.9452844000000002</v>
      </c>
      <c r="O1126">
        <v>20.2727985</v>
      </c>
      <c r="P1126">
        <v>4.8738956</v>
      </c>
      <c r="Q1126">
        <v>10.7952938</v>
      </c>
      <c r="R1126">
        <v>2.5223572000000001</v>
      </c>
      <c r="S1126">
        <v>0.17049139999999999</v>
      </c>
      <c r="T1126">
        <v>0.5</v>
      </c>
      <c r="U1126">
        <v>1.0775367</v>
      </c>
      <c r="V1126">
        <v>1.0849323</v>
      </c>
      <c r="W1126">
        <v>1.8573993</v>
      </c>
      <c r="X1126">
        <v>16.1759491</v>
      </c>
      <c r="Y1126">
        <v>2.8765201999999999</v>
      </c>
      <c r="Z1126">
        <v>2.6854844</v>
      </c>
      <c r="AA1126">
        <v>0.93608930000000001</v>
      </c>
      <c r="AB1126">
        <v>0.32851089999999999</v>
      </c>
      <c r="AC1126">
        <v>0.72909999999999997</v>
      </c>
      <c r="AD1126">
        <v>0.47449999999999998</v>
      </c>
      <c r="AE1126">
        <v>0.37559999999999999</v>
      </c>
      <c r="AF1126">
        <v>0.79790000000000005</v>
      </c>
      <c r="AG1126">
        <v>0.59019999999999995</v>
      </c>
      <c r="AH1126">
        <v>0.24879999999999999</v>
      </c>
      <c r="AI1126">
        <v>0.37109999999999999</v>
      </c>
      <c r="AJ1126">
        <v>1.9268000000000001</v>
      </c>
      <c r="AK1126" t="str">
        <f>VLOOKUP(D1126,Ref!$C$2:$D$56,2,FALSE)&amp;"_"&amp;E1126&amp;RIGHT(B1126,4)</f>
        <v>CA_Riverside8005</v>
      </c>
    </row>
    <row r="1127" spans="1:37" x14ac:dyDescent="0.25">
      <c r="A1127" t="s">
        <v>219</v>
      </c>
      <c r="B1127">
        <v>60670006</v>
      </c>
      <c r="C1127" t="s">
        <v>37</v>
      </c>
      <c r="D1127" t="s">
        <v>50</v>
      </c>
      <c r="E1127" t="s">
        <v>71</v>
      </c>
      <c r="F1127">
        <v>38.613779000000001</v>
      </c>
      <c r="G1127">
        <v>-121.368014</v>
      </c>
      <c r="H1127">
        <v>113025</v>
      </c>
      <c r="I1127">
        <v>49.6</v>
      </c>
      <c r="J1127">
        <v>37.200000000000003</v>
      </c>
      <c r="K1127">
        <v>0.5</v>
      </c>
      <c r="L1127">
        <v>1.2119324</v>
      </c>
      <c r="M1127">
        <v>2.1847197999999999</v>
      </c>
      <c r="N1127">
        <v>2.8493395000000001</v>
      </c>
      <c r="O1127">
        <v>31.160730399999998</v>
      </c>
      <c r="P1127">
        <v>2.6824219</v>
      </c>
      <c r="Q1127">
        <v>6.6346797999999998</v>
      </c>
      <c r="R1127">
        <v>1.9449787999999999</v>
      </c>
      <c r="S1127">
        <v>0.50897809999999999</v>
      </c>
      <c r="T1127">
        <v>0.5</v>
      </c>
      <c r="U1127">
        <v>1.1343167999999999</v>
      </c>
      <c r="V1127">
        <v>1.4823978</v>
      </c>
      <c r="W1127">
        <v>1.1187107999999999</v>
      </c>
      <c r="X1127">
        <v>27.738996499999999</v>
      </c>
      <c r="Y1127">
        <v>2.4390793</v>
      </c>
      <c r="Z1127">
        <v>1.3353896999999999</v>
      </c>
      <c r="AA1127">
        <v>0.71912229999999999</v>
      </c>
      <c r="AB1127">
        <v>0.82061620000000002</v>
      </c>
      <c r="AC1127">
        <v>0.93600000000000005</v>
      </c>
      <c r="AD1127">
        <v>0.67849999999999999</v>
      </c>
      <c r="AE1127">
        <v>0.3926</v>
      </c>
      <c r="AF1127">
        <v>0.89019999999999999</v>
      </c>
      <c r="AG1127">
        <v>0.9093</v>
      </c>
      <c r="AH1127">
        <v>0.20130000000000001</v>
      </c>
      <c r="AI1127">
        <v>0.36969999999999997</v>
      </c>
      <c r="AJ1127">
        <v>1.6123000000000001</v>
      </c>
      <c r="AK1127" t="str">
        <f>VLOOKUP(D1127,Ref!$C$2:$D$56,2,FALSE)&amp;"_"&amp;E1127&amp;RIGHT(B1127,4)</f>
        <v>CA_Sacramento0006</v>
      </c>
    </row>
    <row r="1128" spans="1:37" x14ac:dyDescent="0.25">
      <c r="A1128" t="s">
        <v>219</v>
      </c>
      <c r="B1128">
        <v>60670010</v>
      </c>
      <c r="C1128" t="s">
        <v>37</v>
      </c>
      <c r="D1128" t="s">
        <v>50</v>
      </c>
      <c r="E1128" t="s">
        <v>71</v>
      </c>
      <c r="F1128">
        <v>38.558332999999998</v>
      </c>
      <c r="G1128">
        <v>-121.491944</v>
      </c>
      <c r="H1128">
        <v>113024</v>
      </c>
      <c r="I1128">
        <v>38.4</v>
      </c>
      <c r="J1128">
        <v>29.2</v>
      </c>
      <c r="K1128">
        <v>0.5</v>
      </c>
      <c r="L1128">
        <v>1.0600039999999999</v>
      </c>
      <c r="M1128">
        <v>0.9618179</v>
      </c>
      <c r="N1128">
        <v>2.7547592999999999</v>
      </c>
      <c r="O1128">
        <v>20.685901600000001</v>
      </c>
      <c r="P1128">
        <v>2.6572122999999999</v>
      </c>
      <c r="Q1128">
        <v>6.7334328000000001</v>
      </c>
      <c r="R1128">
        <v>1.7333533000000001</v>
      </c>
      <c r="S1128">
        <v>1.3468529</v>
      </c>
      <c r="T1128">
        <v>0.5</v>
      </c>
      <c r="U1128">
        <v>1.0073793</v>
      </c>
      <c r="V1128">
        <v>0.69159870000000001</v>
      </c>
      <c r="W1128">
        <v>1.1050758000000001</v>
      </c>
      <c r="X1128">
        <v>20.2582874</v>
      </c>
      <c r="Y1128">
        <v>2.1875453</v>
      </c>
      <c r="Z1128">
        <v>1.509822</v>
      </c>
      <c r="AA1128">
        <v>0.67396460000000002</v>
      </c>
      <c r="AB1128">
        <v>1.3494847999999999</v>
      </c>
      <c r="AC1128">
        <v>0.95040000000000002</v>
      </c>
      <c r="AD1128">
        <v>0.71909999999999996</v>
      </c>
      <c r="AE1128">
        <v>0.4012</v>
      </c>
      <c r="AF1128">
        <v>0.97929999999999995</v>
      </c>
      <c r="AG1128">
        <v>0.82320000000000004</v>
      </c>
      <c r="AH1128">
        <v>0.22420000000000001</v>
      </c>
      <c r="AI1128">
        <v>0.38879999999999998</v>
      </c>
      <c r="AJ1128">
        <v>1.002</v>
      </c>
      <c r="AK1128" t="str">
        <f>VLOOKUP(D1128,Ref!$C$2:$D$56,2,FALSE)&amp;"_"&amp;E1128&amp;RIGHT(B1128,4)</f>
        <v>CA_Sacramento0010</v>
      </c>
    </row>
    <row r="1129" spans="1:37" x14ac:dyDescent="0.25">
      <c r="A1129" t="s">
        <v>219</v>
      </c>
      <c r="B1129">
        <v>60674001</v>
      </c>
      <c r="C1129" t="s">
        <v>37</v>
      </c>
      <c r="D1129" t="s">
        <v>50</v>
      </c>
      <c r="E1129" t="s">
        <v>71</v>
      </c>
      <c r="F1129">
        <v>38.555833</v>
      </c>
      <c r="G1129">
        <v>-121.457222</v>
      </c>
      <c r="H1129">
        <v>113024</v>
      </c>
      <c r="I1129">
        <v>41.4</v>
      </c>
      <c r="J1129">
        <v>30.9</v>
      </c>
      <c r="K1129">
        <v>0.5</v>
      </c>
      <c r="L1129">
        <v>0.6262276</v>
      </c>
      <c r="M1129">
        <v>1.6122570000000001</v>
      </c>
      <c r="N1129">
        <v>3.7690248</v>
      </c>
      <c r="O1129">
        <v>19.823720900000001</v>
      </c>
      <c r="P1129">
        <v>1.1301645</v>
      </c>
      <c r="Q1129">
        <v>11.536974000000001</v>
      </c>
      <c r="R1129">
        <v>2.2275729000000002</v>
      </c>
      <c r="S1129">
        <v>0.22961239999999999</v>
      </c>
      <c r="T1129">
        <v>0.5</v>
      </c>
      <c r="U1129">
        <v>1.0576832</v>
      </c>
      <c r="V1129">
        <v>0.86361860000000001</v>
      </c>
      <c r="W1129">
        <v>1.0963949</v>
      </c>
      <c r="X1129">
        <v>21.708210000000001</v>
      </c>
      <c r="Y1129">
        <v>2.1407835</v>
      </c>
      <c r="Z1129">
        <v>1.5475042000000001</v>
      </c>
      <c r="AA1129">
        <v>0.67882500000000001</v>
      </c>
      <c r="AB1129">
        <v>1.3370785000000001</v>
      </c>
      <c r="AC1129">
        <v>1.6890000000000001</v>
      </c>
      <c r="AD1129">
        <v>0.53569999999999995</v>
      </c>
      <c r="AE1129">
        <v>0.29089999999999999</v>
      </c>
      <c r="AF1129">
        <v>1.0951</v>
      </c>
      <c r="AG1129">
        <v>1.8942000000000001</v>
      </c>
      <c r="AH1129">
        <v>0.1341</v>
      </c>
      <c r="AI1129">
        <v>0.30470000000000003</v>
      </c>
      <c r="AJ1129">
        <v>5.8231999999999999</v>
      </c>
      <c r="AK1129" t="str">
        <f>VLOOKUP(D1129,Ref!$C$2:$D$56,2,FALSE)&amp;"_"&amp;E1129&amp;RIGHT(B1129,4)</f>
        <v>CA_Sacramento4001</v>
      </c>
    </row>
    <row r="1130" spans="1:37" x14ac:dyDescent="0.25">
      <c r="A1130" t="s">
        <v>219</v>
      </c>
      <c r="B1130">
        <v>60690002</v>
      </c>
      <c r="C1130" t="s">
        <v>37</v>
      </c>
      <c r="D1130" t="s">
        <v>50</v>
      </c>
      <c r="E1130" t="s">
        <v>72</v>
      </c>
      <c r="F1130">
        <v>36.844166999999999</v>
      </c>
      <c r="G1130">
        <v>-121.36111099999999</v>
      </c>
      <c r="H1130">
        <v>97021</v>
      </c>
      <c r="I1130">
        <v>16</v>
      </c>
      <c r="J1130">
        <v>11.7</v>
      </c>
      <c r="K1130">
        <v>0.5</v>
      </c>
      <c r="L1130">
        <v>0.79758479999999998</v>
      </c>
      <c r="M1130">
        <v>1.1471534000000001</v>
      </c>
      <c r="N1130">
        <v>1.6028178</v>
      </c>
      <c r="O1130">
        <v>5.6455855000000001</v>
      </c>
      <c r="P1130">
        <v>1.6438155000000001</v>
      </c>
      <c r="Q1130">
        <v>3.5628468999999998</v>
      </c>
      <c r="R1130">
        <v>0.93265600000000004</v>
      </c>
      <c r="S1130">
        <v>0.20087379999999999</v>
      </c>
      <c r="T1130">
        <v>0.5</v>
      </c>
      <c r="U1130">
        <v>0.83474099999999996</v>
      </c>
      <c r="V1130">
        <v>0.90268269999999995</v>
      </c>
      <c r="W1130">
        <v>0.76537809999999995</v>
      </c>
      <c r="X1130">
        <v>5.8177251999999999</v>
      </c>
      <c r="Y1130">
        <v>1.3871450000000001</v>
      </c>
      <c r="Z1130">
        <v>0.93758160000000001</v>
      </c>
      <c r="AA1130">
        <v>0.43935469999999999</v>
      </c>
      <c r="AB1130">
        <v>0.2041888</v>
      </c>
      <c r="AC1130">
        <v>1.0466</v>
      </c>
      <c r="AD1130">
        <v>0.78690000000000004</v>
      </c>
      <c r="AE1130">
        <v>0.47749999999999998</v>
      </c>
      <c r="AF1130">
        <v>1.0305</v>
      </c>
      <c r="AG1130">
        <v>0.84389999999999998</v>
      </c>
      <c r="AH1130">
        <v>0.26319999999999999</v>
      </c>
      <c r="AI1130">
        <v>0.47110000000000002</v>
      </c>
      <c r="AJ1130">
        <v>1.0165</v>
      </c>
      <c r="AK1130" t="str">
        <f>VLOOKUP(D1130,Ref!$C$2:$D$56,2,FALSE)&amp;"_"&amp;E1130&amp;RIGHT(B1130,4)</f>
        <v>CA_San Benito0002</v>
      </c>
    </row>
    <row r="1131" spans="1:37" x14ac:dyDescent="0.25">
      <c r="A1131" t="s">
        <v>219</v>
      </c>
      <c r="B1131">
        <v>60710025</v>
      </c>
      <c r="C1131" t="s">
        <v>37</v>
      </c>
      <c r="D1131" t="s">
        <v>50</v>
      </c>
      <c r="E1131" t="s">
        <v>73</v>
      </c>
      <c r="F1131">
        <v>34.037222</v>
      </c>
      <c r="G1131">
        <v>-117.69</v>
      </c>
      <c r="H1131">
        <v>65041</v>
      </c>
      <c r="I1131">
        <v>41.9</v>
      </c>
      <c r="J1131">
        <v>24.7</v>
      </c>
      <c r="K1131">
        <v>0.5</v>
      </c>
      <c r="L1131">
        <v>1.2776741</v>
      </c>
      <c r="M1131">
        <v>3.0646651</v>
      </c>
      <c r="N1131">
        <v>4.2367587000000002</v>
      </c>
      <c r="O1131">
        <v>16.549518599999999</v>
      </c>
      <c r="P1131">
        <v>2.6409286999999999</v>
      </c>
      <c r="Q1131">
        <v>11.1975327</v>
      </c>
      <c r="R1131">
        <v>2.2612507000000002</v>
      </c>
      <c r="S1131">
        <v>0.19389419999999999</v>
      </c>
      <c r="T1131">
        <v>0.5</v>
      </c>
      <c r="U1131">
        <v>1.2611657000000001</v>
      </c>
      <c r="V1131">
        <v>1.2156992</v>
      </c>
      <c r="W1131">
        <v>1.3552947</v>
      </c>
      <c r="X1131">
        <v>15.4504337</v>
      </c>
      <c r="Y1131">
        <v>2.4773784000000001</v>
      </c>
      <c r="Z1131">
        <v>1.5205309</v>
      </c>
      <c r="AA1131">
        <v>0.82477769999999995</v>
      </c>
      <c r="AB1131">
        <v>0.1545985</v>
      </c>
      <c r="AC1131">
        <v>0.98709999999999998</v>
      </c>
      <c r="AD1131">
        <v>0.3967</v>
      </c>
      <c r="AE1131">
        <v>0.31990000000000002</v>
      </c>
      <c r="AF1131">
        <v>0.93359999999999999</v>
      </c>
      <c r="AG1131">
        <v>0.93810000000000004</v>
      </c>
      <c r="AH1131">
        <v>0.1358</v>
      </c>
      <c r="AI1131">
        <v>0.36470000000000002</v>
      </c>
      <c r="AJ1131">
        <v>0.79730000000000001</v>
      </c>
      <c r="AK1131" t="str">
        <f>VLOOKUP(D1131,Ref!$C$2:$D$56,2,FALSE)&amp;"_"&amp;E1131&amp;RIGHT(B1131,4)</f>
        <v>CA_San Bernardino0025</v>
      </c>
    </row>
    <row r="1132" spans="1:37" x14ac:dyDescent="0.25">
      <c r="A1132" t="s">
        <v>219</v>
      </c>
      <c r="B1132">
        <v>60710306</v>
      </c>
      <c r="C1132" t="s">
        <v>37</v>
      </c>
      <c r="D1132" t="s">
        <v>50</v>
      </c>
      <c r="E1132" t="s">
        <v>73</v>
      </c>
      <c r="F1132">
        <v>34.51</v>
      </c>
      <c r="G1132">
        <v>-117.330556</v>
      </c>
      <c r="H1132">
        <v>69045</v>
      </c>
      <c r="I1132">
        <v>17.100000000000001</v>
      </c>
      <c r="J1132">
        <v>13.7</v>
      </c>
      <c r="K1132">
        <v>0.5</v>
      </c>
      <c r="L1132">
        <v>1.3056477</v>
      </c>
      <c r="M1132">
        <v>1.3104180000000001</v>
      </c>
      <c r="N1132">
        <v>1.6486242</v>
      </c>
      <c r="O1132">
        <v>5.9963074000000001</v>
      </c>
      <c r="P1132">
        <v>2.1741353999999999</v>
      </c>
      <c r="Q1132">
        <v>2.9917346999999999</v>
      </c>
      <c r="R1132">
        <v>1.1062185</v>
      </c>
      <c r="S1132">
        <v>7.8024999999999997E-2</v>
      </c>
      <c r="T1132">
        <v>0.5</v>
      </c>
      <c r="U1132">
        <v>1.3534740000000001</v>
      </c>
      <c r="V1132">
        <v>0.865178</v>
      </c>
      <c r="W1132">
        <v>0.8875651</v>
      </c>
      <c r="X1132">
        <v>6.7867841999999996</v>
      </c>
      <c r="Y1132">
        <v>1.9946550999999999</v>
      </c>
      <c r="Z1132">
        <v>0.60843250000000004</v>
      </c>
      <c r="AA1132">
        <v>0.71997049999999996</v>
      </c>
      <c r="AB1132">
        <v>7.3122099999999995E-2</v>
      </c>
      <c r="AC1132">
        <v>1.0366</v>
      </c>
      <c r="AD1132">
        <v>0.66020000000000001</v>
      </c>
      <c r="AE1132">
        <v>0.53839999999999999</v>
      </c>
      <c r="AF1132">
        <v>1.1317999999999999</v>
      </c>
      <c r="AG1132">
        <v>0.91739999999999999</v>
      </c>
      <c r="AH1132">
        <v>0.2034</v>
      </c>
      <c r="AI1132">
        <v>0.65080000000000005</v>
      </c>
      <c r="AJ1132">
        <v>0.93720000000000003</v>
      </c>
      <c r="AK1132" t="str">
        <f>VLOOKUP(D1132,Ref!$C$2:$D$56,2,FALSE)&amp;"_"&amp;E1132&amp;RIGHT(B1132,4)</f>
        <v>CA_San Bernardino0306</v>
      </c>
    </row>
    <row r="1133" spans="1:37" x14ac:dyDescent="0.25">
      <c r="A1133" t="s">
        <v>219</v>
      </c>
      <c r="B1133">
        <v>60712002</v>
      </c>
      <c r="C1133" t="s">
        <v>37</v>
      </c>
      <c r="D1133" t="s">
        <v>50</v>
      </c>
      <c r="E1133" t="s">
        <v>73</v>
      </c>
      <c r="F1133">
        <v>34.100020000000001</v>
      </c>
      <c r="G1133">
        <v>-117.49200999999999</v>
      </c>
      <c r="H1133">
        <v>66043</v>
      </c>
      <c r="I1133">
        <v>45.6</v>
      </c>
      <c r="J1133">
        <v>26.2</v>
      </c>
      <c r="K1133">
        <v>0.5</v>
      </c>
      <c r="L1133">
        <v>1.4535114</v>
      </c>
      <c r="M1133">
        <v>2.7801566000000002</v>
      </c>
      <c r="N1133">
        <v>4.9088912000000002</v>
      </c>
      <c r="O1133">
        <v>17.236763</v>
      </c>
      <c r="P1133">
        <v>4.1467422999999997</v>
      </c>
      <c r="Q1133">
        <v>11.5650406</v>
      </c>
      <c r="R1133">
        <v>2.7889526</v>
      </c>
      <c r="S1133">
        <v>0.2643857</v>
      </c>
      <c r="T1133">
        <v>0.5</v>
      </c>
      <c r="U1133">
        <v>1.3440761999999999</v>
      </c>
      <c r="V1133">
        <v>1.3122908</v>
      </c>
      <c r="W1133">
        <v>1.5275049999999999</v>
      </c>
      <c r="X1133">
        <v>16.019546500000001</v>
      </c>
      <c r="Y1133">
        <v>3.1378083000000001</v>
      </c>
      <c r="Z1133">
        <v>1.2097479</v>
      </c>
      <c r="AA1133">
        <v>1.0889093000000001</v>
      </c>
      <c r="AB1133">
        <v>0.15322849999999999</v>
      </c>
      <c r="AC1133">
        <v>0.92469999999999997</v>
      </c>
      <c r="AD1133">
        <v>0.47199999999999998</v>
      </c>
      <c r="AE1133">
        <v>0.31119999999999998</v>
      </c>
      <c r="AF1133">
        <v>0.9294</v>
      </c>
      <c r="AG1133">
        <v>0.75670000000000004</v>
      </c>
      <c r="AH1133">
        <v>0.1046</v>
      </c>
      <c r="AI1133">
        <v>0.39040000000000002</v>
      </c>
      <c r="AJ1133">
        <v>0.5796</v>
      </c>
      <c r="AK1133" t="str">
        <f>VLOOKUP(D1133,Ref!$C$2:$D$56,2,FALSE)&amp;"_"&amp;E1133&amp;RIGHT(B1133,4)</f>
        <v>CA_San Bernardino2002</v>
      </c>
    </row>
    <row r="1134" spans="1:37" x14ac:dyDescent="0.25">
      <c r="A1134" t="s">
        <v>219</v>
      </c>
      <c r="B1134">
        <v>60718001</v>
      </c>
      <c r="C1134" t="s">
        <v>37</v>
      </c>
      <c r="D1134" t="s">
        <v>50</v>
      </c>
      <c r="E1134" t="s">
        <v>73</v>
      </c>
      <c r="F1134">
        <v>34.264443999999997</v>
      </c>
      <c r="G1134">
        <v>-116.86444400000001</v>
      </c>
      <c r="H1134">
        <v>66048</v>
      </c>
      <c r="I1134">
        <v>33.9</v>
      </c>
      <c r="J1134">
        <v>29.8</v>
      </c>
      <c r="K1134">
        <v>0.5</v>
      </c>
      <c r="L1134">
        <v>1.6331663000000001</v>
      </c>
      <c r="M1134">
        <v>0.94260790000000005</v>
      </c>
      <c r="N1134">
        <v>0.91582390000000002</v>
      </c>
      <c r="O1134">
        <v>26.7733326</v>
      </c>
      <c r="P1134">
        <v>1.669708</v>
      </c>
      <c r="Q1134">
        <v>1.0042774999999999</v>
      </c>
      <c r="R1134">
        <v>0.51028499999999999</v>
      </c>
      <c r="S1134">
        <v>1.7466499999999999E-2</v>
      </c>
      <c r="T1134">
        <v>0.5</v>
      </c>
      <c r="U1134">
        <v>1.5965240000000001</v>
      </c>
      <c r="V1134">
        <v>0.4907395</v>
      </c>
      <c r="W1134">
        <v>0.63432180000000005</v>
      </c>
      <c r="X1134">
        <v>24.385957699999999</v>
      </c>
      <c r="Y1134">
        <v>1.5388607000000001</v>
      </c>
      <c r="Z1134">
        <v>0.2023056</v>
      </c>
      <c r="AA1134">
        <v>0.53030100000000002</v>
      </c>
      <c r="AB1134">
        <v>1.7466499999999999E-2</v>
      </c>
      <c r="AC1134">
        <v>0.97760000000000002</v>
      </c>
      <c r="AD1134">
        <v>0.52059999999999995</v>
      </c>
      <c r="AE1134">
        <v>0.69259999999999999</v>
      </c>
      <c r="AF1134">
        <v>0.91080000000000005</v>
      </c>
      <c r="AG1134">
        <v>0.92159999999999997</v>
      </c>
      <c r="AH1134">
        <v>0.2014</v>
      </c>
      <c r="AI1134">
        <v>1.0391999999999999</v>
      </c>
      <c r="AJ1134">
        <v>1</v>
      </c>
      <c r="AK1134" t="str">
        <f>VLOOKUP(D1134,Ref!$C$2:$D$56,2,FALSE)&amp;"_"&amp;E1134&amp;RIGHT(B1134,4)</f>
        <v>CA_San Bernardino8001</v>
      </c>
    </row>
    <row r="1135" spans="1:37" x14ac:dyDescent="0.25">
      <c r="A1135" t="s">
        <v>219</v>
      </c>
      <c r="B1135">
        <v>60719004</v>
      </c>
      <c r="C1135" t="s">
        <v>37</v>
      </c>
      <c r="D1135" t="s">
        <v>50</v>
      </c>
      <c r="E1135" t="s">
        <v>73</v>
      </c>
      <c r="F1135">
        <v>34.106879999999997</v>
      </c>
      <c r="G1135">
        <v>-117.27410999999999</v>
      </c>
      <c r="H1135">
        <v>65045</v>
      </c>
      <c r="I1135">
        <v>45.4</v>
      </c>
      <c r="J1135">
        <v>25.9</v>
      </c>
      <c r="K1135">
        <v>0.5</v>
      </c>
      <c r="L1135">
        <v>1.1508147</v>
      </c>
      <c r="M1135">
        <v>1.9560797000000001</v>
      </c>
      <c r="N1135">
        <v>4.9159883999999998</v>
      </c>
      <c r="O1135">
        <v>18.166919700000001</v>
      </c>
      <c r="P1135">
        <v>3.4902065000000002</v>
      </c>
      <c r="Q1135">
        <v>12.438966799999999</v>
      </c>
      <c r="R1135">
        <v>2.5655117000000001</v>
      </c>
      <c r="S1135">
        <v>0.28217490000000001</v>
      </c>
      <c r="T1135">
        <v>0.5</v>
      </c>
      <c r="U1135">
        <v>1.1303966999999999</v>
      </c>
      <c r="V1135">
        <v>1.1205463</v>
      </c>
      <c r="W1135">
        <v>1.6344595</v>
      </c>
      <c r="X1135">
        <v>15.640104300000001</v>
      </c>
      <c r="Y1135">
        <v>2.6422234000000002</v>
      </c>
      <c r="Z1135">
        <v>2.2202187000000002</v>
      </c>
      <c r="AA1135">
        <v>0.84501000000000004</v>
      </c>
      <c r="AB1135">
        <v>0.26168750000000002</v>
      </c>
      <c r="AC1135">
        <v>0.98229999999999995</v>
      </c>
      <c r="AD1135">
        <v>0.57289999999999996</v>
      </c>
      <c r="AE1135">
        <v>0.33250000000000002</v>
      </c>
      <c r="AF1135">
        <v>0.8609</v>
      </c>
      <c r="AG1135">
        <v>0.75700000000000001</v>
      </c>
      <c r="AH1135">
        <v>0.17849999999999999</v>
      </c>
      <c r="AI1135">
        <v>0.32940000000000003</v>
      </c>
      <c r="AJ1135">
        <v>0.9274</v>
      </c>
      <c r="AK1135" t="str">
        <f>VLOOKUP(D1135,Ref!$C$2:$D$56,2,FALSE)&amp;"_"&amp;E1135&amp;RIGHT(B1135,4)</f>
        <v>CA_San Bernardino9004</v>
      </c>
    </row>
    <row r="1136" spans="1:37" x14ac:dyDescent="0.25">
      <c r="A1136" t="s">
        <v>219</v>
      </c>
      <c r="B1136">
        <v>60730001</v>
      </c>
      <c r="C1136" t="s">
        <v>37</v>
      </c>
      <c r="D1136" t="s">
        <v>50</v>
      </c>
      <c r="E1136" t="s">
        <v>74</v>
      </c>
      <c r="F1136">
        <v>32.631231</v>
      </c>
      <c r="G1136">
        <v>-117.05907500000001</v>
      </c>
      <c r="H1136">
        <v>52043</v>
      </c>
      <c r="I1136">
        <v>27.2</v>
      </c>
      <c r="J1136">
        <v>19.3</v>
      </c>
      <c r="K1136">
        <v>0.5</v>
      </c>
      <c r="L1136">
        <v>0.7933983</v>
      </c>
      <c r="M1136">
        <v>2.4556784999999999</v>
      </c>
      <c r="N1136">
        <v>1.7790891</v>
      </c>
      <c r="O1136">
        <v>14.8661852</v>
      </c>
      <c r="P1136">
        <v>2.1007346999999998</v>
      </c>
      <c r="Q1136">
        <v>3.5913944</v>
      </c>
      <c r="R1136">
        <v>0.89282790000000001</v>
      </c>
      <c r="S1136">
        <v>0.26513740000000002</v>
      </c>
      <c r="T1136">
        <v>0.5</v>
      </c>
      <c r="U1136">
        <v>0.72618199999999999</v>
      </c>
      <c r="V1136">
        <v>1.2072828</v>
      </c>
      <c r="W1136">
        <v>0.71113669999999995</v>
      </c>
      <c r="X1136">
        <v>13.3008823</v>
      </c>
      <c r="Y1136">
        <v>1.5032957</v>
      </c>
      <c r="Z1136">
        <v>0.64817979999999997</v>
      </c>
      <c r="AA1136">
        <v>0.48765160000000002</v>
      </c>
      <c r="AB1136">
        <v>0.2437493</v>
      </c>
      <c r="AC1136">
        <v>0.9153</v>
      </c>
      <c r="AD1136">
        <v>0.49159999999999998</v>
      </c>
      <c r="AE1136">
        <v>0.3997</v>
      </c>
      <c r="AF1136">
        <v>0.89470000000000005</v>
      </c>
      <c r="AG1136">
        <v>0.71560000000000001</v>
      </c>
      <c r="AH1136">
        <v>0.18049999999999999</v>
      </c>
      <c r="AI1136">
        <v>0.54620000000000002</v>
      </c>
      <c r="AJ1136">
        <v>0.91930000000000001</v>
      </c>
      <c r="AK1136" t="str">
        <f>VLOOKUP(D1136,Ref!$C$2:$D$56,2,FALSE)&amp;"_"&amp;E1136&amp;RIGHT(B1136,4)</f>
        <v>CA_San Diego0001</v>
      </c>
    </row>
    <row r="1137" spans="1:37" x14ac:dyDescent="0.25">
      <c r="A1137" t="s">
        <v>219</v>
      </c>
      <c r="B1137">
        <v>60730003</v>
      </c>
      <c r="C1137" t="s">
        <v>37</v>
      </c>
      <c r="D1137" t="s">
        <v>50</v>
      </c>
      <c r="E1137" t="s">
        <v>74</v>
      </c>
      <c r="F1137">
        <v>32.791193999999997</v>
      </c>
      <c r="G1137">
        <v>-116.942092</v>
      </c>
      <c r="H1137">
        <v>53044</v>
      </c>
      <c r="I1137">
        <v>25.2</v>
      </c>
      <c r="J1137">
        <v>16.5</v>
      </c>
      <c r="K1137">
        <v>0.5</v>
      </c>
      <c r="L1137">
        <v>0.5083318</v>
      </c>
      <c r="M1137">
        <v>1.9670791999999999</v>
      </c>
      <c r="N1137">
        <v>2.2920848999999999</v>
      </c>
      <c r="O1137">
        <v>11.337513</v>
      </c>
      <c r="P1137">
        <v>2.0297189000000002</v>
      </c>
      <c r="Q1137">
        <v>5.2791047000000004</v>
      </c>
      <c r="R1137">
        <v>1.1266651999999999</v>
      </c>
      <c r="S1137">
        <v>0.19283839999999999</v>
      </c>
      <c r="T1137">
        <v>0.5</v>
      </c>
      <c r="U1137">
        <v>0.52558079999999996</v>
      </c>
      <c r="V1137">
        <v>0.68751079999999998</v>
      </c>
      <c r="W1137">
        <v>0.97980089999999997</v>
      </c>
      <c r="X1137">
        <v>10.1046143</v>
      </c>
      <c r="Y1137">
        <v>2.0953103999999998</v>
      </c>
      <c r="Z1137">
        <v>0.70460509999999998</v>
      </c>
      <c r="AA1137">
        <v>0.69754349999999998</v>
      </c>
      <c r="AB1137">
        <v>0.2420166</v>
      </c>
      <c r="AC1137">
        <v>1.0339</v>
      </c>
      <c r="AD1137">
        <v>0.34949999999999998</v>
      </c>
      <c r="AE1137">
        <v>0.42749999999999999</v>
      </c>
      <c r="AF1137">
        <v>0.89129999999999998</v>
      </c>
      <c r="AG1137">
        <v>1.0323</v>
      </c>
      <c r="AH1137">
        <v>0.13350000000000001</v>
      </c>
      <c r="AI1137">
        <v>0.61909999999999998</v>
      </c>
      <c r="AJ1137">
        <v>1.2549999999999999</v>
      </c>
      <c r="AK1137" t="str">
        <f>VLOOKUP(D1137,Ref!$C$2:$D$56,2,FALSE)&amp;"_"&amp;E1137&amp;RIGHT(B1137,4)</f>
        <v>CA_San Diego0003</v>
      </c>
    </row>
    <row r="1138" spans="1:37" x14ac:dyDescent="0.25">
      <c r="A1138" t="s">
        <v>219</v>
      </c>
      <c r="B1138">
        <v>60730006</v>
      </c>
      <c r="C1138" t="s">
        <v>37</v>
      </c>
      <c r="D1138" t="s">
        <v>50</v>
      </c>
      <c r="E1138" t="s">
        <v>74</v>
      </c>
      <c r="F1138">
        <v>32.836461</v>
      </c>
      <c r="G1138">
        <v>-117.12875200000001</v>
      </c>
      <c r="H1138">
        <v>54043</v>
      </c>
      <c r="I1138">
        <v>23.1</v>
      </c>
      <c r="J1138">
        <v>15.5</v>
      </c>
      <c r="K1138">
        <v>0.5</v>
      </c>
      <c r="L1138">
        <v>0.75920180000000004</v>
      </c>
      <c r="M1138">
        <v>2.3368459000000001</v>
      </c>
      <c r="N1138">
        <v>2.1023480999999999</v>
      </c>
      <c r="O1138">
        <v>9.4290018</v>
      </c>
      <c r="P1138">
        <v>2.4716246000000002</v>
      </c>
      <c r="Q1138">
        <v>4.1845860000000004</v>
      </c>
      <c r="R1138">
        <v>1.1142308999999999</v>
      </c>
      <c r="S1138">
        <v>0.24660789999999999</v>
      </c>
      <c r="T1138">
        <v>0.5</v>
      </c>
      <c r="U1138">
        <v>0.71092849999999996</v>
      </c>
      <c r="V1138">
        <v>0.77980130000000003</v>
      </c>
      <c r="W1138">
        <v>1.0563408999999999</v>
      </c>
      <c r="X1138">
        <v>8.4047575000000005</v>
      </c>
      <c r="Y1138">
        <v>2.4405345999999999</v>
      </c>
      <c r="Z1138">
        <v>0.57786479999999996</v>
      </c>
      <c r="AA1138">
        <v>0.83182619999999996</v>
      </c>
      <c r="AB1138">
        <v>0.27052480000000001</v>
      </c>
      <c r="AC1138">
        <v>0.93640000000000001</v>
      </c>
      <c r="AD1138">
        <v>0.3337</v>
      </c>
      <c r="AE1138">
        <v>0.50249999999999995</v>
      </c>
      <c r="AF1138">
        <v>0.89139999999999997</v>
      </c>
      <c r="AG1138">
        <v>0.98740000000000006</v>
      </c>
      <c r="AH1138">
        <v>0.1381</v>
      </c>
      <c r="AI1138">
        <v>0.74650000000000005</v>
      </c>
      <c r="AJ1138">
        <v>1.097</v>
      </c>
      <c r="AK1138" t="str">
        <f>VLOOKUP(D1138,Ref!$C$2:$D$56,2,FALSE)&amp;"_"&amp;E1138&amp;RIGHT(B1138,4)</f>
        <v>CA_San Diego0006</v>
      </c>
    </row>
    <row r="1139" spans="1:37" x14ac:dyDescent="0.25">
      <c r="A1139" t="s">
        <v>219</v>
      </c>
      <c r="B1139">
        <v>60731010</v>
      </c>
      <c r="C1139" t="s">
        <v>37</v>
      </c>
      <c r="D1139" t="s">
        <v>50</v>
      </c>
      <c r="E1139" t="s">
        <v>74</v>
      </c>
      <c r="F1139">
        <v>32.701492000000002</v>
      </c>
      <c r="G1139">
        <v>-117.149653</v>
      </c>
      <c r="H1139">
        <v>52043</v>
      </c>
      <c r="I1139">
        <v>29.5</v>
      </c>
      <c r="J1139">
        <v>20.399999999999999</v>
      </c>
      <c r="K1139">
        <v>0.5</v>
      </c>
      <c r="L1139">
        <v>0.77571199999999996</v>
      </c>
      <c r="M1139">
        <v>2.3982599000000002</v>
      </c>
      <c r="N1139">
        <v>1.9423783999999999</v>
      </c>
      <c r="O1139">
        <v>16.434166000000001</v>
      </c>
      <c r="P1139">
        <v>2.1120478999999999</v>
      </c>
      <c r="Q1139">
        <v>4.1034160000000002</v>
      </c>
      <c r="R1139">
        <v>0.97237209999999996</v>
      </c>
      <c r="S1139">
        <v>0.27276349999999999</v>
      </c>
      <c r="T1139">
        <v>0.5</v>
      </c>
      <c r="U1139">
        <v>0.68500620000000001</v>
      </c>
      <c r="V1139">
        <v>1.2261808999999999</v>
      </c>
      <c r="W1139">
        <v>0.77763389999999999</v>
      </c>
      <c r="X1139">
        <v>14.20716</v>
      </c>
      <c r="Y1139">
        <v>1.4491512</v>
      </c>
      <c r="Z1139">
        <v>0.90010179999999995</v>
      </c>
      <c r="AA1139">
        <v>0.45058730000000002</v>
      </c>
      <c r="AB1139">
        <v>0.27224910000000002</v>
      </c>
      <c r="AC1139">
        <v>0.8831</v>
      </c>
      <c r="AD1139">
        <v>0.51129999999999998</v>
      </c>
      <c r="AE1139">
        <v>0.40039999999999998</v>
      </c>
      <c r="AF1139">
        <v>0.86450000000000005</v>
      </c>
      <c r="AG1139">
        <v>0.68610000000000004</v>
      </c>
      <c r="AH1139">
        <v>0.21940000000000001</v>
      </c>
      <c r="AI1139">
        <v>0.46339999999999998</v>
      </c>
      <c r="AJ1139">
        <v>0.99809999999999999</v>
      </c>
      <c r="AK1139" t="str">
        <f>VLOOKUP(D1139,Ref!$C$2:$D$56,2,FALSE)&amp;"_"&amp;E1139&amp;RIGHT(B1139,4)</f>
        <v>CA_San Diego1010</v>
      </c>
    </row>
    <row r="1140" spans="1:37" x14ac:dyDescent="0.25">
      <c r="A1140" t="s">
        <v>219</v>
      </c>
      <c r="B1140">
        <v>60750005</v>
      </c>
      <c r="C1140" t="s">
        <v>37</v>
      </c>
      <c r="D1140" t="s">
        <v>50</v>
      </c>
      <c r="E1140" t="s">
        <v>75</v>
      </c>
      <c r="F1140">
        <v>37.765999999999998</v>
      </c>
      <c r="G1140">
        <v>-122.3991</v>
      </c>
      <c r="H1140">
        <v>108016</v>
      </c>
      <c r="I1140">
        <v>29.7</v>
      </c>
      <c r="J1140">
        <v>19.899999999999999</v>
      </c>
      <c r="K1140">
        <v>0.5</v>
      </c>
      <c r="L1140">
        <v>0.64430279999999995</v>
      </c>
      <c r="M1140">
        <v>1.5134439</v>
      </c>
      <c r="N1140">
        <v>2.477284</v>
      </c>
      <c r="O1140">
        <v>14.784641300000001</v>
      </c>
      <c r="P1140">
        <v>1.7076385999999999</v>
      </c>
      <c r="Q1140">
        <v>6.3810476999999999</v>
      </c>
      <c r="R1140">
        <v>1.3105766000000001</v>
      </c>
      <c r="S1140">
        <v>0.42550789999999999</v>
      </c>
      <c r="T1140">
        <v>0.5</v>
      </c>
      <c r="U1140">
        <v>0.59238089999999999</v>
      </c>
      <c r="V1140">
        <v>0.55481559999999996</v>
      </c>
      <c r="W1140">
        <v>0.93552749999999996</v>
      </c>
      <c r="X1140">
        <v>13.2365484</v>
      </c>
      <c r="Y1140">
        <v>1.5637785</v>
      </c>
      <c r="Z1140">
        <v>1.2652494000000001</v>
      </c>
      <c r="AA1140">
        <v>0.51188250000000002</v>
      </c>
      <c r="AB1140">
        <v>0.82237649999999995</v>
      </c>
      <c r="AC1140">
        <v>0.9194</v>
      </c>
      <c r="AD1140">
        <v>0.36659999999999998</v>
      </c>
      <c r="AE1140">
        <v>0.37759999999999999</v>
      </c>
      <c r="AF1140">
        <v>0.89529999999999998</v>
      </c>
      <c r="AG1140">
        <v>0.91579999999999995</v>
      </c>
      <c r="AH1140">
        <v>0.1983</v>
      </c>
      <c r="AI1140">
        <v>0.3906</v>
      </c>
      <c r="AJ1140">
        <v>1.9327000000000001</v>
      </c>
      <c r="AK1140" t="str">
        <f>VLOOKUP(D1140,Ref!$C$2:$D$56,2,FALSE)&amp;"_"&amp;E1140&amp;RIGHT(B1140,4)</f>
        <v>CA_San Francisco0005</v>
      </c>
    </row>
    <row r="1141" spans="1:37" x14ac:dyDescent="0.25">
      <c r="A1141" t="s">
        <v>219</v>
      </c>
      <c r="B1141">
        <v>60771002</v>
      </c>
      <c r="C1141" t="s">
        <v>37</v>
      </c>
      <c r="D1141" t="s">
        <v>50</v>
      </c>
      <c r="E1141" t="s">
        <v>76</v>
      </c>
      <c r="F1141">
        <v>37.950833000000003</v>
      </c>
      <c r="G1141">
        <v>-121.2675</v>
      </c>
      <c r="H1141">
        <v>107024</v>
      </c>
      <c r="I1141">
        <v>48.1</v>
      </c>
      <c r="J1141">
        <v>32.5</v>
      </c>
      <c r="K1141">
        <v>0.5</v>
      </c>
      <c r="L1141">
        <v>0.87132529999999997</v>
      </c>
      <c r="M1141">
        <v>2.0937817000000001</v>
      </c>
      <c r="N1141">
        <v>4.3534316999999998</v>
      </c>
      <c r="O1141">
        <v>22.956447600000001</v>
      </c>
      <c r="P1141">
        <v>1.7564344000000001</v>
      </c>
      <c r="Q1141">
        <v>12.7710876</v>
      </c>
      <c r="R1141">
        <v>2.5037720000000001</v>
      </c>
      <c r="S1141">
        <v>0.33816829999999998</v>
      </c>
      <c r="T1141">
        <v>0.5</v>
      </c>
      <c r="U1141">
        <v>1.2389649</v>
      </c>
      <c r="V1141">
        <v>0.9518316</v>
      </c>
      <c r="W1141">
        <v>1.2692715999999999</v>
      </c>
      <c r="X1141">
        <v>22.678522099999999</v>
      </c>
      <c r="Y1141">
        <v>2.5919072999999999</v>
      </c>
      <c r="Z1141">
        <v>1.5613022999999999</v>
      </c>
      <c r="AA1141">
        <v>0.79195110000000002</v>
      </c>
      <c r="AB1141">
        <v>0.91764579999999996</v>
      </c>
      <c r="AC1141">
        <v>1.4218999999999999</v>
      </c>
      <c r="AD1141">
        <v>0.4546</v>
      </c>
      <c r="AE1141">
        <v>0.29160000000000003</v>
      </c>
      <c r="AF1141">
        <v>0.9879</v>
      </c>
      <c r="AG1141">
        <v>1.4757</v>
      </c>
      <c r="AH1141">
        <v>0.12230000000000001</v>
      </c>
      <c r="AI1141">
        <v>0.31630000000000003</v>
      </c>
      <c r="AJ1141">
        <v>2.7136</v>
      </c>
      <c r="AK1141" t="str">
        <f>VLOOKUP(D1141,Ref!$C$2:$D$56,2,FALSE)&amp;"_"&amp;E1141&amp;RIGHT(B1141,4)</f>
        <v>CA_San Joaquin1002</v>
      </c>
    </row>
    <row r="1142" spans="1:37" x14ac:dyDescent="0.25">
      <c r="A1142" t="s">
        <v>219</v>
      </c>
      <c r="B1142">
        <v>60792006</v>
      </c>
      <c r="C1142" t="s">
        <v>37</v>
      </c>
      <c r="D1142" t="s">
        <v>50</v>
      </c>
      <c r="E1142" t="s">
        <v>77</v>
      </c>
      <c r="F1142">
        <v>35.256605999999998</v>
      </c>
      <c r="G1142">
        <v>-120.66888899999999</v>
      </c>
      <c r="H1142">
        <v>82022</v>
      </c>
      <c r="I1142">
        <v>15.8</v>
      </c>
      <c r="J1142">
        <v>12</v>
      </c>
      <c r="K1142">
        <v>0.5</v>
      </c>
      <c r="L1142">
        <v>1.4547211</v>
      </c>
      <c r="M1142">
        <v>1.0438715999999999</v>
      </c>
      <c r="N1142">
        <v>1.4341725000000001</v>
      </c>
      <c r="O1142">
        <v>5.5836778000000002</v>
      </c>
      <c r="P1142">
        <v>2.0627765999999998</v>
      </c>
      <c r="Q1142">
        <v>2.4227262000000001</v>
      </c>
      <c r="R1142">
        <v>1.0249311000000001</v>
      </c>
      <c r="S1142">
        <v>0.273123</v>
      </c>
      <c r="T1142">
        <v>0.5</v>
      </c>
      <c r="U1142">
        <v>1.5048207</v>
      </c>
      <c r="V1142">
        <v>0.98007889999999998</v>
      </c>
      <c r="W1142">
        <v>0.64338119999999999</v>
      </c>
      <c r="X1142">
        <v>5.7014594000000001</v>
      </c>
      <c r="Y1142">
        <v>1.5211957</v>
      </c>
      <c r="Z1142">
        <v>0.36237920000000001</v>
      </c>
      <c r="AA1142">
        <v>0.53506330000000002</v>
      </c>
      <c r="AB1142">
        <v>0.28818149999999998</v>
      </c>
      <c r="AC1142">
        <v>1.0344</v>
      </c>
      <c r="AD1142">
        <v>0.93889999999999996</v>
      </c>
      <c r="AE1142">
        <v>0.4486</v>
      </c>
      <c r="AF1142">
        <v>1.0210999999999999</v>
      </c>
      <c r="AG1142">
        <v>0.73750000000000004</v>
      </c>
      <c r="AH1142">
        <v>0.14960000000000001</v>
      </c>
      <c r="AI1142">
        <v>0.52200000000000002</v>
      </c>
      <c r="AJ1142">
        <v>1.0550999999999999</v>
      </c>
      <c r="AK1142" t="str">
        <f>VLOOKUP(D1142,Ref!$C$2:$D$56,2,FALSE)&amp;"_"&amp;E1142&amp;RIGHT(B1142,4)</f>
        <v>CA_San Luis Obispo2006</v>
      </c>
    </row>
    <row r="1143" spans="1:37" x14ac:dyDescent="0.25">
      <c r="A1143" t="s">
        <v>219</v>
      </c>
      <c r="B1143">
        <v>60798001</v>
      </c>
      <c r="C1143" t="s">
        <v>37</v>
      </c>
      <c r="D1143" t="s">
        <v>50</v>
      </c>
      <c r="E1143" t="s">
        <v>77</v>
      </c>
      <c r="F1143">
        <v>35.491388999999998</v>
      </c>
      <c r="G1143">
        <v>-120.66805600000001</v>
      </c>
      <c r="H1143">
        <v>84023</v>
      </c>
      <c r="I1143">
        <v>21.8</v>
      </c>
      <c r="J1143">
        <v>13.4</v>
      </c>
      <c r="K1143">
        <v>0.5</v>
      </c>
      <c r="L1143">
        <v>1.6014097</v>
      </c>
      <c r="M1143">
        <v>1.4209825</v>
      </c>
      <c r="N1143">
        <v>2.4515362000000001</v>
      </c>
      <c r="O1143">
        <v>6.1306156999999999</v>
      </c>
      <c r="P1143">
        <v>2.2473187000000001</v>
      </c>
      <c r="Q1143">
        <v>5.7189588999999996</v>
      </c>
      <c r="R1143">
        <v>1.5549637999999999</v>
      </c>
      <c r="S1143">
        <v>0.26310319999999998</v>
      </c>
      <c r="T1143">
        <v>0.5</v>
      </c>
      <c r="U1143">
        <v>1.1225413</v>
      </c>
      <c r="V1143">
        <v>0.74493929999999997</v>
      </c>
      <c r="W1143">
        <v>1.0718493</v>
      </c>
      <c r="X1143">
        <v>6.0255666000000003</v>
      </c>
      <c r="Y1143">
        <v>1.7878286000000001</v>
      </c>
      <c r="Z1143">
        <v>1.3981227000000001</v>
      </c>
      <c r="AA1143">
        <v>0.57363310000000001</v>
      </c>
      <c r="AB1143">
        <v>0.27143030000000001</v>
      </c>
      <c r="AC1143">
        <v>0.70099999999999996</v>
      </c>
      <c r="AD1143">
        <v>0.5242</v>
      </c>
      <c r="AE1143">
        <v>0.43719999999999998</v>
      </c>
      <c r="AF1143">
        <v>0.9829</v>
      </c>
      <c r="AG1143">
        <v>0.79549999999999998</v>
      </c>
      <c r="AH1143">
        <v>0.2445</v>
      </c>
      <c r="AI1143">
        <v>0.36890000000000001</v>
      </c>
      <c r="AJ1143">
        <v>1.0316000000000001</v>
      </c>
      <c r="AK1143" t="str">
        <f>VLOOKUP(D1143,Ref!$C$2:$D$56,2,FALSE)&amp;"_"&amp;E1143&amp;RIGHT(B1143,4)</f>
        <v>CA_San Luis Obispo8001</v>
      </c>
    </row>
    <row r="1144" spans="1:37" x14ac:dyDescent="0.25">
      <c r="A1144" t="s">
        <v>219</v>
      </c>
      <c r="B1144">
        <v>60811001</v>
      </c>
      <c r="C1144" t="s">
        <v>37</v>
      </c>
      <c r="D1144" t="s">
        <v>50</v>
      </c>
      <c r="E1144" t="s">
        <v>78</v>
      </c>
      <c r="F1144">
        <v>37.482900000000001</v>
      </c>
      <c r="G1144">
        <v>-122.2034</v>
      </c>
      <c r="H1144">
        <v>105016</v>
      </c>
      <c r="I1144">
        <v>30.4</v>
      </c>
      <c r="J1144">
        <v>18.8</v>
      </c>
      <c r="K1144">
        <v>0.5</v>
      </c>
      <c r="L1144">
        <v>0.8646064</v>
      </c>
      <c r="M1144">
        <v>2.3811479000000002</v>
      </c>
      <c r="N1144">
        <v>2.9534438000000001</v>
      </c>
      <c r="O1144">
        <v>12.1327734</v>
      </c>
      <c r="P1144">
        <v>1.8368008</v>
      </c>
      <c r="Q1144">
        <v>7.8462505</v>
      </c>
      <c r="R1144">
        <v>1.5896440999999999</v>
      </c>
      <c r="S1144">
        <v>0.29532969999999997</v>
      </c>
      <c r="T1144">
        <v>0.5</v>
      </c>
      <c r="U1144">
        <v>0.73100359999999998</v>
      </c>
      <c r="V1144">
        <v>1.1475682</v>
      </c>
      <c r="W1144">
        <v>0.92454860000000005</v>
      </c>
      <c r="X1144">
        <v>11.9375134</v>
      </c>
      <c r="Y1144">
        <v>1.3807974000000001</v>
      </c>
      <c r="Z1144">
        <v>1.4599214</v>
      </c>
      <c r="AA1144">
        <v>0.45706390000000002</v>
      </c>
      <c r="AB1144">
        <v>0.28364309999999998</v>
      </c>
      <c r="AC1144">
        <v>0.84550000000000003</v>
      </c>
      <c r="AD1144">
        <v>0.4819</v>
      </c>
      <c r="AE1144">
        <v>0.313</v>
      </c>
      <c r="AF1144">
        <v>0.9839</v>
      </c>
      <c r="AG1144">
        <v>0.75170000000000003</v>
      </c>
      <c r="AH1144">
        <v>0.18609999999999999</v>
      </c>
      <c r="AI1144">
        <v>0.28749999999999998</v>
      </c>
      <c r="AJ1144">
        <v>0.96040000000000003</v>
      </c>
      <c r="AK1144" t="str">
        <f>VLOOKUP(D1144,Ref!$C$2:$D$56,2,FALSE)&amp;"_"&amp;E1144&amp;RIGHT(B1144,4)</f>
        <v>CA_San Mateo1001</v>
      </c>
    </row>
    <row r="1145" spans="1:37" x14ac:dyDescent="0.25">
      <c r="A1145" t="s">
        <v>219</v>
      </c>
      <c r="B1145">
        <v>60830011</v>
      </c>
      <c r="C1145" t="s">
        <v>37</v>
      </c>
      <c r="D1145" t="s">
        <v>50</v>
      </c>
      <c r="E1145" t="s">
        <v>79</v>
      </c>
      <c r="F1145">
        <v>34.427776000000001</v>
      </c>
      <c r="G1145">
        <v>-119.69028</v>
      </c>
      <c r="H1145">
        <v>73027</v>
      </c>
      <c r="I1145">
        <v>20.6</v>
      </c>
      <c r="J1145">
        <v>17.7</v>
      </c>
      <c r="K1145">
        <v>0.5</v>
      </c>
      <c r="L1145">
        <v>1.0319834999999999</v>
      </c>
      <c r="M1145">
        <v>0.90464290000000003</v>
      </c>
      <c r="N1145">
        <v>0.79745659999999996</v>
      </c>
      <c r="O1145">
        <v>14.370089500000001</v>
      </c>
      <c r="P1145">
        <v>1.6755599000000001</v>
      </c>
      <c r="Q1145">
        <v>0.73141009999999995</v>
      </c>
      <c r="R1145">
        <v>0.55523299999999998</v>
      </c>
      <c r="S1145">
        <v>6.6957199999999994E-2</v>
      </c>
      <c r="T1145">
        <v>0.5</v>
      </c>
      <c r="U1145">
        <v>0.97156419999999999</v>
      </c>
      <c r="V1145">
        <v>0.71326789999999995</v>
      </c>
      <c r="W1145">
        <v>0.4208693</v>
      </c>
      <c r="X1145">
        <v>13.5168819</v>
      </c>
      <c r="Y1145">
        <v>1.0861373000000001</v>
      </c>
      <c r="Z1145">
        <v>0.13143820000000001</v>
      </c>
      <c r="AA1145">
        <v>0.3721507</v>
      </c>
      <c r="AB1145">
        <v>6.6957199999999994E-2</v>
      </c>
      <c r="AC1145">
        <v>0.9415</v>
      </c>
      <c r="AD1145">
        <v>0.78849999999999998</v>
      </c>
      <c r="AE1145">
        <v>0.52780000000000005</v>
      </c>
      <c r="AF1145">
        <v>0.94059999999999999</v>
      </c>
      <c r="AG1145">
        <v>0.6482</v>
      </c>
      <c r="AH1145">
        <v>0.1797</v>
      </c>
      <c r="AI1145">
        <v>0.67030000000000001</v>
      </c>
      <c r="AJ1145">
        <v>1</v>
      </c>
      <c r="AK1145" t="str">
        <f>VLOOKUP(D1145,Ref!$C$2:$D$56,2,FALSE)&amp;"_"&amp;E1145&amp;RIGHT(B1145,4)</f>
        <v>CA_Santa Barbara0011</v>
      </c>
    </row>
    <row r="1146" spans="1:37" x14ac:dyDescent="0.25">
      <c r="A1146" t="s">
        <v>219</v>
      </c>
      <c r="B1146">
        <v>60831008</v>
      </c>
      <c r="C1146" t="s">
        <v>37</v>
      </c>
      <c r="D1146" t="s">
        <v>50</v>
      </c>
      <c r="E1146" t="s">
        <v>79</v>
      </c>
      <c r="F1146">
        <v>34.949167000000003</v>
      </c>
      <c r="G1146">
        <v>-120.436667</v>
      </c>
      <c r="H1146">
        <v>79023</v>
      </c>
      <c r="I1146">
        <v>14.6</v>
      </c>
      <c r="J1146">
        <v>11.5</v>
      </c>
      <c r="K1146">
        <v>0.5</v>
      </c>
      <c r="L1146">
        <v>1.6415554999999999</v>
      </c>
      <c r="M1146">
        <v>0.6227876</v>
      </c>
      <c r="N1146">
        <v>1.1886884</v>
      </c>
      <c r="O1146">
        <v>6.0094460999999999</v>
      </c>
      <c r="P1146">
        <v>2.2286551000000001</v>
      </c>
      <c r="Q1146">
        <v>1.2789737999999999</v>
      </c>
      <c r="R1146">
        <v>0.88794099999999998</v>
      </c>
      <c r="S1146">
        <v>0.2419529</v>
      </c>
      <c r="T1146">
        <v>0.5</v>
      </c>
      <c r="U1146">
        <v>1.4565243000000001</v>
      </c>
      <c r="V1146">
        <v>0.52292930000000004</v>
      </c>
      <c r="W1146">
        <v>0.61816559999999998</v>
      </c>
      <c r="X1146">
        <v>6.0251216999999997</v>
      </c>
      <c r="Y1146">
        <v>1.4254165000000001</v>
      </c>
      <c r="Z1146">
        <v>0.32793559999999999</v>
      </c>
      <c r="AA1146">
        <v>0.48878559999999999</v>
      </c>
      <c r="AB1146">
        <v>0.19199279999999999</v>
      </c>
      <c r="AC1146">
        <v>0.88729999999999998</v>
      </c>
      <c r="AD1146">
        <v>0.8397</v>
      </c>
      <c r="AE1146">
        <v>0.52</v>
      </c>
      <c r="AF1146">
        <v>1.0025999999999999</v>
      </c>
      <c r="AG1146">
        <v>0.63959999999999995</v>
      </c>
      <c r="AH1146">
        <v>0.25640000000000002</v>
      </c>
      <c r="AI1146">
        <v>0.55049999999999999</v>
      </c>
      <c r="AJ1146">
        <v>0.79349999999999998</v>
      </c>
      <c r="AK1146" t="str">
        <f>VLOOKUP(D1146,Ref!$C$2:$D$56,2,FALSE)&amp;"_"&amp;E1146&amp;RIGHT(B1146,4)</f>
        <v>CA_Santa Barbara1008</v>
      </c>
    </row>
    <row r="1147" spans="1:37" x14ac:dyDescent="0.25">
      <c r="A1147" t="s">
        <v>219</v>
      </c>
      <c r="B1147">
        <v>60850002</v>
      </c>
      <c r="C1147" t="s">
        <v>37</v>
      </c>
      <c r="D1147" t="s">
        <v>50</v>
      </c>
      <c r="E1147" t="s">
        <v>80</v>
      </c>
      <c r="F1147">
        <v>37</v>
      </c>
      <c r="G1147">
        <v>-121.574444</v>
      </c>
      <c r="H1147">
        <v>99020</v>
      </c>
      <c r="I1147">
        <v>23.7</v>
      </c>
      <c r="J1147">
        <v>18.100000000000001</v>
      </c>
      <c r="K1147">
        <v>0.5</v>
      </c>
      <c r="L1147">
        <v>0.84939640000000005</v>
      </c>
      <c r="M1147">
        <v>1.9836429</v>
      </c>
      <c r="N1147">
        <v>2.4649576999999998</v>
      </c>
      <c r="O1147">
        <v>8.2232617999999995</v>
      </c>
      <c r="P1147">
        <v>1.6043993999999999</v>
      </c>
      <c r="Q1147">
        <v>6.4963188000000001</v>
      </c>
      <c r="R1147">
        <v>1.3290335</v>
      </c>
      <c r="S1147">
        <v>0.24898989999999999</v>
      </c>
      <c r="T1147">
        <v>0.5</v>
      </c>
      <c r="U1147">
        <v>0.92982339999999997</v>
      </c>
      <c r="V1147">
        <v>1.1051789999999999</v>
      </c>
      <c r="W1147">
        <v>0.93152080000000004</v>
      </c>
      <c r="X1147">
        <v>10.625353799999999</v>
      </c>
      <c r="Y1147">
        <v>1.8028466999999999</v>
      </c>
      <c r="Z1147">
        <v>1.0054817</v>
      </c>
      <c r="AA1147">
        <v>0.62971129999999997</v>
      </c>
      <c r="AB1147">
        <v>0.57292030000000005</v>
      </c>
      <c r="AC1147">
        <v>1.0947</v>
      </c>
      <c r="AD1147">
        <v>0.55710000000000004</v>
      </c>
      <c r="AE1147">
        <v>0.37790000000000001</v>
      </c>
      <c r="AF1147">
        <v>1.2921</v>
      </c>
      <c r="AG1147">
        <v>1.1236999999999999</v>
      </c>
      <c r="AH1147">
        <v>0.15479999999999999</v>
      </c>
      <c r="AI1147">
        <v>0.4738</v>
      </c>
      <c r="AJ1147">
        <v>2.3010000000000002</v>
      </c>
      <c r="AK1147" t="str">
        <f>VLOOKUP(D1147,Ref!$C$2:$D$56,2,FALSE)&amp;"_"&amp;E1147&amp;RIGHT(B1147,4)</f>
        <v>CA_Santa Clara0002</v>
      </c>
    </row>
    <row r="1148" spans="1:37" x14ac:dyDescent="0.25">
      <c r="A1148" t="s">
        <v>219</v>
      </c>
      <c r="B1148">
        <v>60850005</v>
      </c>
      <c r="C1148" t="s">
        <v>37</v>
      </c>
      <c r="D1148" t="s">
        <v>50</v>
      </c>
      <c r="E1148" t="s">
        <v>80</v>
      </c>
      <c r="F1148">
        <v>37.348497000000002</v>
      </c>
      <c r="G1148">
        <v>-121.894898</v>
      </c>
      <c r="H1148">
        <v>103018</v>
      </c>
      <c r="I1148">
        <v>37.200000000000003</v>
      </c>
      <c r="J1148">
        <v>25.4</v>
      </c>
      <c r="K1148">
        <v>0.5</v>
      </c>
      <c r="L1148">
        <v>0.97963520000000004</v>
      </c>
      <c r="M1148">
        <v>2.9145701000000002</v>
      </c>
      <c r="N1148">
        <v>3.150048</v>
      </c>
      <c r="O1148">
        <v>17.3904724</v>
      </c>
      <c r="P1148">
        <v>1.9951331999999999</v>
      </c>
      <c r="Q1148">
        <v>8.3164376999999998</v>
      </c>
      <c r="R1148">
        <v>1.6871119000000001</v>
      </c>
      <c r="S1148">
        <v>0.26659359999999999</v>
      </c>
      <c r="T1148">
        <v>0.5</v>
      </c>
      <c r="U1148">
        <v>0.87985159999999996</v>
      </c>
      <c r="V1148">
        <v>1.3801475999999999</v>
      </c>
      <c r="W1148">
        <v>1.0569738</v>
      </c>
      <c r="X1148">
        <v>17.387626600000001</v>
      </c>
      <c r="Y1148">
        <v>1.9572715999999999</v>
      </c>
      <c r="Z1148">
        <v>1.2582897</v>
      </c>
      <c r="AA1148">
        <v>0.67352100000000004</v>
      </c>
      <c r="AB1148">
        <v>0.40110210000000002</v>
      </c>
      <c r="AC1148">
        <v>0.89810000000000001</v>
      </c>
      <c r="AD1148">
        <v>0.47349999999999998</v>
      </c>
      <c r="AE1148">
        <v>0.33550000000000002</v>
      </c>
      <c r="AF1148">
        <v>0.99980000000000002</v>
      </c>
      <c r="AG1148">
        <v>0.98099999999999998</v>
      </c>
      <c r="AH1148">
        <v>0.15129999999999999</v>
      </c>
      <c r="AI1148">
        <v>0.3992</v>
      </c>
      <c r="AJ1148">
        <v>1.5044999999999999</v>
      </c>
      <c r="AK1148" t="str">
        <f>VLOOKUP(D1148,Ref!$C$2:$D$56,2,FALSE)&amp;"_"&amp;E1148&amp;RIGHT(B1148,4)</f>
        <v>CA_Santa Clara0005</v>
      </c>
    </row>
    <row r="1149" spans="1:37" x14ac:dyDescent="0.25">
      <c r="A1149" t="s">
        <v>219</v>
      </c>
      <c r="B1149">
        <v>60870007</v>
      </c>
      <c r="C1149" t="s">
        <v>37</v>
      </c>
      <c r="D1149" t="s">
        <v>50</v>
      </c>
      <c r="E1149" t="s">
        <v>44</v>
      </c>
      <c r="F1149">
        <v>36.984000000000002</v>
      </c>
      <c r="G1149">
        <v>-121.9883</v>
      </c>
      <c r="H1149">
        <v>100017</v>
      </c>
      <c r="I1149">
        <v>13.1</v>
      </c>
      <c r="J1149">
        <v>11.1</v>
      </c>
      <c r="K1149">
        <v>0.5</v>
      </c>
      <c r="L1149">
        <v>0.4966468</v>
      </c>
      <c r="M1149">
        <v>0.78104960000000001</v>
      </c>
      <c r="N1149">
        <v>0.79090950000000004</v>
      </c>
      <c r="O1149">
        <v>6.9587840999999999</v>
      </c>
      <c r="P1149">
        <v>1.3682464000000001</v>
      </c>
      <c r="Q1149">
        <v>1.1192689</v>
      </c>
      <c r="R1149">
        <v>0.605074</v>
      </c>
      <c r="S1149">
        <v>0.50224199999999997</v>
      </c>
      <c r="T1149">
        <v>0.5</v>
      </c>
      <c r="U1149">
        <v>0.4536367</v>
      </c>
      <c r="V1149">
        <v>0.61968820000000002</v>
      </c>
      <c r="W1149">
        <v>0.41314450000000003</v>
      </c>
      <c r="X1149">
        <v>7.1560816999999997</v>
      </c>
      <c r="Y1149">
        <v>0.96178370000000002</v>
      </c>
      <c r="Z1149">
        <v>0.29312690000000002</v>
      </c>
      <c r="AA1149">
        <v>0.33593460000000003</v>
      </c>
      <c r="AB1149">
        <v>0.40993740000000001</v>
      </c>
      <c r="AC1149">
        <v>0.91339999999999999</v>
      </c>
      <c r="AD1149">
        <v>0.79339999999999999</v>
      </c>
      <c r="AE1149">
        <v>0.52239999999999998</v>
      </c>
      <c r="AF1149">
        <v>1.0284</v>
      </c>
      <c r="AG1149">
        <v>0.70289999999999997</v>
      </c>
      <c r="AH1149">
        <v>0.26190000000000002</v>
      </c>
      <c r="AI1149">
        <v>0.55520000000000003</v>
      </c>
      <c r="AJ1149">
        <v>0.81620000000000004</v>
      </c>
      <c r="AK1149" t="str">
        <f>VLOOKUP(D1149,Ref!$C$2:$D$56,2,FALSE)&amp;"_"&amp;E1149&amp;RIGHT(B1149,4)</f>
        <v>CA_Santa Cruz0007</v>
      </c>
    </row>
    <row r="1150" spans="1:37" x14ac:dyDescent="0.25">
      <c r="A1150" t="s">
        <v>219</v>
      </c>
      <c r="B1150">
        <v>60890004</v>
      </c>
      <c r="C1150" t="s">
        <v>37</v>
      </c>
      <c r="D1150" t="s">
        <v>50</v>
      </c>
      <c r="E1150" t="s">
        <v>81</v>
      </c>
      <c r="F1150">
        <v>40.549722000000003</v>
      </c>
      <c r="G1150">
        <v>-122.379167</v>
      </c>
      <c r="H1150">
        <v>132023</v>
      </c>
      <c r="I1150">
        <v>21.1</v>
      </c>
      <c r="J1150">
        <v>20.7</v>
      </c>
      <c r="K1150">
        <v>0.5</v>
      </c>
      <c r="L1150">
        <v>1.2709634000000001</v>
      </c>
      <c r="M1150">
        <v>1.0863543</v>
      </c>
      <c r="N1150">
        <v>0.35280280000000003</v>
      </c>
      <c r="O1150">
        <v>16.506666200000002</v>
      </c>
      <c r="P1150">
        <v>0.96281519999999998</v>
      </c>
      <c r="Q1150">
        <v>9.5816899999999997E-2</v>
      </c>
      <c r="R1150">
        <v>0.32737379999999999</v>
      </c>
      <c r="S1150">
        <v>3.0539500000000001E-2</v>
      </c>
      <c r="T1150">
        <v>0.5</v>
      </c>
      <c r="U1150">
        <v>1.2392243000000001</v>
      </c>
      <c r="V1150">
        <v>1.0310941</v>
      </c>
      <c r="W1150">
        <v>0.31945899999999999</v>
      </c>
      <c r="X1150">
        <v>16.405464200000001</v>
      </c>
      <c r="Y1150">
        <v>0.92081559999999996</v>
      </c>
      <c r="Z1150">
        <v>2.84008E-2</v>
      </c>
      <c r="AA1150">
        <v>0.31883149999999999</v>
      </c>
      <c r="AB1150">
        <v>3.0539500000000001E-2</v>
      </c>
      <c r="AC1150">
        <v>0.97499999999999998</v>
      </c>
      <c r="AD1150">
        <v>0.94910000000000005</v>
      </c>
      <c r="AE1150">
        <v>0.90549999999999997</v>
      </c>
      <c r="AF1150">
        <v>0.99390000000000001</v>
      </c>
      <c r="AG1150">
        <v>0.95640000000000003</v>
      </c>
      <c r="AH1150">
        <v>0.2964</v>
      </c>
      <c r="AI1150">
        <v>0.97389999999999999</v>
      </c>
      <c r="AJ1150">
        <v>1</v>
      </c>
      <c r="AK1150" t="str">
        <f>VLOOKUP(D1150,Ref!$C$2:$D$56,2,FALSE)&amp;"_"&amp;E1150&amp;RIGHT(B1150,4)</f>
        <v>CA_Shasta0004</v>
      </c>
    </row>
    <row r="1151" spans="1:37" x14ac:dyDescent="0.25">
      <c r="A1151" t="s">
        <v>219</v>
      </c>
      <c r="B1151">
        <v>60950004</v>
      </c>
      <c r="C1151" t="s">
        <v>37</v>
      </c>
      <c r="D1151" t="s">
        <v>50</v>
      </c>
      <c r="E1151" t="s">
        <v>82</v>
      </c>
      <c r="F1151">
        <v>38.102699999999999</v>
      </c>
      <c r="G1151">
        <v>-122.23820000000001</v>
      </c>
      <c r="H1151">
        <v>110018</v>
      </c>
      <c r="I1151">
        <v>37.9</v>
      </c>
      <c r="J1151">
        <v>26.4</v>
      </c>
      <c r="K1151">
        <v>0.5</v>
      </c>
      <c r="L1151">
        <v>0.64440960000000003</v>
      </c>
      <c r="M1151">
        <v>1.4813067</v>
      </c>
      <c r="N1151">
        <v>2.7075841</v>
      </c>
      <c r="O1151">
        <v>21.8542004</v>
      </c>
      <c r="P1151">
        <v>1.6963024</v>
      </c>
      <c r="Q1151">
        <v>7.1947846000000002</v>
      </c>
      <c r="R1151">
        <v>1.4618015</v>
      </c>
      <c r="S1151">
        <v>0.42627510000000002</v>
      </c>
      <c r="T1151">
        <v>0.5</v>
      </c>
      <c r="U1151">
        <v>0.5739708</v>
      </c>
      <c r="V1151">
        <v>0.85145530000000003</v>
      </c>
      <c r="W1151">
        <v>1.1089222000000001</v>
      </c>
      <c r="X1151">
        <v>19.005676300000001</v>
      </c>
      <c r="Y1151">
        <v>1.6290211999999999</v>
      </c>
      <c r="Z1151">
        <v>1.7543428999999999</v>
      </c>
      <c r="AA1151">
        <v>0.53806140000000002</v>
      </c>
      <c r="AB1151">
        <v>0.50018940000000001</v>
      </c>
      <c r="AC1151">
        <v>0.89070000000000005</v>
      </c>
      <c r="AD1151">
        <v>0.57479999999999998</v>
      </c>
      <c r="AE1151">
        <v>0.40960000000000002</v>
      </c>
      <c r="AF1151">
        <v>0.86970000000000003</v>
      </c>
      <c r="AG1151">
        <v>0.96030000000000004</v>
      </c>
      <c r="AH1151">
        <v>0.24379999999999999</v>
      </c>
      <c r="AI1151">
        <v>0.36809999999999998</v>
      </c>
      <c r="AJ1151">
        <v>1.1734</v>
      </c>
      <c r="AK1151" t="str">
        <f>VLOOKUP(D1151,Ref!$C$2:$D$56,2,FALSE)&amp;"_"&amp;E1151&amp;RIGHT(B1151,4)</f>
        <v>CA_Solano0004</v>
      </c>
    </row>
    <row r="1152" spans="1:37" x14ac:dyDescent="0.25">
      <c r="A1152" t="s">
        <v>219</v>
      </c>
      <c r="B1152">
        <v>60970003</v>
      </c>
      <c r="C1152" t="s">
        <v>37</v>
      </c>
      <c r="D1152" t="s">
        <v>50</v>
      </c>
      <c r="E1152" t="s">
        <v>83</v>
      </c>
      <c r="F1152">
        <v>38.4435</v>
      </c>
      <c r="G1152">
        <v>-122.71</v>
      </c>
      <c r="H1152">
        <v>114015</v>
      </c>
      <c r="I1152">
        <v>28.5</v>
      </c>
      <c r="J1152">
        <v>23</v>
      </c>
      <c r="K1152">
        <v>0.5</v>
      </c>
      <c r="L1152">
        <v>0.44849689999999998</v>
      </c>
      <c r="M1152">
        <v>0.81023559999999994</v>
      </c>
      <c r="N1152">
        <v>1.8405737</v>
      </c>
      <c r="O1152">
        <v>17.4692078</v>
      </c>
      <c r="P1152">
        <v>1.7770866999999999</v>
      </c>
      <c r="Q1152">
        <v>4.1181326</v>
      </c>
      <c r="R1152">
        <v>0.91598769999999996</v>
      </c>
      <c r="S1152">
        <v>0.65361369999999996</v>
      </c>
      <c r="T1152">
        <v>0.5</v>
      </c>
      <c r="U1152">
        <v>0.41176499999999999</v>
      </c>
      <c r="V1152">
        <v>0.53592530000000005</v>
      </c>
      <c r="W1152">
        <v>0.69228590000000001</v>
      </c>
      <c r="X1152">
        <v>17.975463900000001</v>
      </c>
      <c r="Y1152">
        <v>1.3243763</v>
      </c>
      <c r="Z1152">
        <v>0.73191329999999999</v>
      </c>
      <c r="AA1152">
        <v>0.4140025</v>
      </c>
      <c r="AB1152">
        <v>0.50857350000000001</v>
      </c>
      <c r="AC1152">
        <v>0.91810000000000003</v>
      </c>
      <c r="AD1152">
        <v>0.66139999999999999</v>
      </c>
      <c r="AE1152">
        <v>0.37609999999999999</v>
      </c>
      <c r="AF1152">
        <v>1.0289999999999999</v>
      </c>
      <c r="AG1152">
        <v>0.74529999999999996</v>
      </c>
      <c r="AH1152">
        <v>0.1777</v>
      </c>
      <c r="AI1152">
        <v>0.45200000000000001</v>
      </c>
      <c r="AJ1152">
        <v>0.77810000000000001</v>
      </c>
      <c r="AK1152" t="str">
        <f>VLOOKUP(D1152,Ref!$C$2:$D$56,2,FALSE)&amp;"_"&amp;E1152&amp;RIGHT(B1152,4)</f>
        <v>CA_Sonoma0003</v>
      </c>
    </row>
    <row r="1153" spans="1:37" x14ac:dyDescent="0.25">
      <c r="A1153" t="s">
        <v>219</v>
      </c>
      <c r="B1153">
        <v>60990005</v>
      </c>
      <c r="C1153" t="s">
        <v>37</v>
      </c>
      <c r="D1153" t="s">
        <v>50</v>
      </c>
      <c r="E1153" t="s">
        <v>84</v>
      </c>
      <c r="F1153">
        <v>37.641666999999998</v>
      </c>
      <c r="G1153">
        <v>-120.993611</v>
      </c>
      <c r="H1153">
        <v>104025</v>
      </c>
      <c r="I1153">
        <v>52.9</v>
      </c>
      <c r="J1153">
        <v>33.200000000000003</v>
      </c>
      <c r="K1153">
        <v>0.5</v>
      </c>
      <c r="L1153">
        <v>1.6479429999999999</v>
      </c>
      <c r="M1153">
        <v>2.4239218</v>
      </c>
      <c r="N1153">
        <v>4.6247252999999997</v>
      </c>
      <c r="O1153">
        <v>25.438184700000001</v>
      </c>
      <c r="P1153">
        <v>3.4179542000000001</v>
      </c>
      <c r="Q1153">
        <v>11.548492400000001</v>
      </c>
      <c r="R1153">
        <v>2.9483263000000002</v>
      </c>
      <c r="S1153">
        <v>0.38378299999999999</v>
      </c>
      <c r="T1153">
        <v>0.5</v>
      </c>
      <c r="U1153">
        <v>1.4099200000000001</v>
      </c>
      <c r="V1153">
        <v>1.1743238</v>
      </c>
      <c r="W1153">
        <v>1.6579306</v>
      </c>
      <c r="X1153">
        <v>21.244863500000001</v>
      </c>
      <c r="Y1153">
        <v>3.1040385000000001</v>
      </c>
      <c r="Z1153">
        <v>2.3634898999999998</v>
      </c>
      <c r="AA1153">
        <v>0.98651500000000003</v>
      </c>
      <c r="AB1153">
        <v>0.79505009999999998</v>
      </c>
      <c r="AC1153">
        <v>0.85560000000000003</v>
      </c>
      <c r="AD1153">
        <v>0.48449999999999999</v>
      </c>
      <c r="AE1153">
        <v>0.35849999999999999</v>
      </c>
      <c r="AF1153">
        <v>0.83520000000000005</v>
      </c>
      <c r="AG1153">
        <v>0.90820000000000001</v>
      </c>
      <c r="AH1153">
        <v>0.20469999999999999</v>
      </c>
      <c r="AI1153">
        <v>0.33460000000000001</v>
      </c>
      <c r="AJ1153">
        <v>2.0716000000000001</v>
      </c>
      <c r="AK1153" t="str">
        <f>VLOOKUP(D1153,Ref!$C$2:$D$56,2,FALSE)&amp;"_"&amp;E1153&amp;RIGHT(B1153,4)</f>
        <v>CA_Stanislaus0005</v>
      </c>
    </row>
    <row r="1154" spans="1:37" x14ac:dyDescent="0.25">
      <c r="A1154" t="s">
        <v>219</v>
      </c>
      <c r="B1154">
        <v>60990006</v>
      </c>
      <c r="C1154" t="s">
        <v>37</v>
      </c>
      <c r="D1154" t="s">
        <v>50</v>
      </c>
      <c r="E1154" t="s">
        <v>84</v>
      </c>
      <c r="F1154">
        <v>37.488332999999997</v>
      </c>
      <c r="G1154">
        <v>-120.83583299999999</v>
      </c>
      <c r="H1154">
        <v>102026</v>
      </c>
      <c r="I1154">
        <v>54.6</v>
      </c>
      <c r="J1154">
        <v>32.799999999999997</v>
      </c>
      <c r="K1154">
        <v>0.5</v>
      </c>
      <c r="L1154">
        <v>0.94537090000000001</v>
      </c>
      <c r="M1154">
        <v>2.2473478</v>
      </c>
      <c r="N1154">
        <v>5.1198335000000004</v>
      </c>
      <c r="O1154">
        <v>25.1562786</v>
      </c>
      <c r="P1154">
        <v>1.8427175</v>
      </c>
      <c r="Q1154">
        <v>15.3552532</v>
      </c>
      <c r="R1154">
        <v>2.9979463000000002</v>
      </c>
      <c r="S1154">
        <v>0.50191370000000002</v>
      </c>
      <c r="T1154">
        <v>0.5</v>
      </c>
      <c r="U1154">
        <v>0.89778159999999996</v>
      </c>
      <c r="V1154">
        <v>1.1167606999999999</v>
      </c>
      <c r="W1154">
        <v>1.5525055999999999</v>
      </c>
      <c r="X1154">
        <v>22.730800599999998</v>
      </c>
      <c r="Y1154">
        <v>1.7508322000000001</v>
      </c>
      <c r="Z1154">
        <v>3.1369815000000001</v>
      </c>
      <c r="AA1154">
        <v>0.74355760000000004</v>
      </c>
      <c r="AB1154">
        <v>0.43237609999999999</v>
      </c>
      <c r="AC1154">
        <v>0.94969999999999999</v>
      </c>
      <c r="AD1154">
        <v>0.49690000000000001</v>
      </c>
      <c r="AE1154">
        <v>0.30320000000000003</v>
      </c>
      <c r="AF1154">
        <v>0.90359999999999996</v>
      </c>
      <c r="AG1154">
        <v>0.95009999999999994</v>
      </c>
      <c r="AH1154">
        <v>0.20430000000000001</v>
      </c>
      <c r="AI1154">
        <v>0.248</v>
      </c>
      <c r="AJ1154">
        <v>0.86150000000000004</v>
      </c>
      <c r="AK1154" t="str">
        <f>VLOOKUP(D1154,Ref!$C$2:$D$56,2,FALSE)&amp;"_"&amp;E1154&amp;RIGHT(B1154,4)</f>
        <v>CA_Stanislaus0006</v>
      </c>
    </row>
    <row r="1155" spans="1:37" x14ac:dyDescent="0.25">
      <c r="A1155" t="s">
        <v>219</v>
      </c>
      <c r="B1155">
        <v>61010003</v>
      </c>
      <c r="C1155" t="s">
        <v>37</v>
      </c>
      <c r="D1155" t="s">
        <v>50</v>
      </c>
      <c r="E1155" t="s">
        <v>85</v>
      </c>
      <c r="F1155">
        <v>39.138888999999999</v>
      </c>
      <c r="G1155">
        <v>-121.61750000000001</v>
      </c>
      <c r="H1155">
        <v>118025</v>
      </c>
      <c r="I1155">
        <v>41.6</v>
      </c>
      <c r="J1155">
        <v>32.6</v>
      </c>
      <c r="K1155">
        <v>0.5</v>
      </c>
      <c r="L1155">
        <v>0.6824306</v>
      </c>
      <c r="M1155">
        <v>2.6755426</v>
      </c>
      <c r="N1155">
        <v>2.8702923999999999</v>
      </c>
      <c r="O1155">
        <v>23.418592499999999</v>
      </c>
      <c r="P1155">
        <v>1.2029155</v>
      </c>
      <c r="Q1155">
        <v>8.3504819999999995</v>
      </c>
      <c r="R1155">
        <v>1.6393441</v>
      </c>
      <c r="S1155">
        <v>0.31595820000000002</v>
      </c>
      <c r="T1155">
        <v>0.5</v>
      </c>
      <c r="U1155">
        <v>1.0858893000000001</v>
      </c>
      <c r="V1155">
        <v>1.2064313</v>
      </c>
      <c r="W1155">
        <v>0.84425439999999996</v>
      </c>
      <c r="X1155">
        <v>24.957612999999998</v>
      </c>
      <c r="Y1155">
        <v>1.7480266</v>
      </c>
      <c r="Z1155">
        <v>0.93175569999999996</v>
      </c>
      <c r="AA1155">
        <v>0.59371269999999998</v>
      </c>
      <c r="AB1155">
        <v>0.78211699999999995</v>
      </c>
      <c r="AC1155">
        <v>1.5911999999999999</v>
      </c>
      <c r="AD1155">
        <v>0.45090000000000002</v>
      </c>
      <c r="AE1155">
        <v>0.29409999999999997</v>
      </c>
      <c r="AF1155">
        <v>1.0657000000000001</v>
      </c>
      <c r="AG1155">
        <v>1.4532</v>
      </c>
      <c r="AH1155">
        <v>0.1116</v>
      </c>
      <c r="AI1155">
        <v>0.36220000000000002</v>
      </c>
      <c r="AJ1155">
        <v>2.4754</v>
      </c>
      <c r="AK1155" t="str">
        <f>VLOOKUP(D1155,Ref!$C$2:$D$56,2,FALSE)&amp;"_"&amp;E1155&amp;RIGHT(B1155,4)</f>
        <v>CA_Sutter0003</v>
      </c>
    </row>
    <row r="1156" spans="1:37" x14ac:dyDescent="0.25">
      <c r="A1156" t="s">
        <v>219</v>
      </c>
      <c r="B1156">
        <v>61072002</v>
      </c>
      <c r="C1156" t="s">
        <v>37</v>
      </c>
      <c r="D1156" t="s">
        <v>50</v>
      </c>
      <c r="E1156" t="s">
        <v>86</v>
      </c>
      <c r="F1156">
        <v>36.332222000000002</v>
      </c>
      <c r="G1156">
        <v>-119.290278</v>
      </c>
      <c r="H1156">
        <v>89034</v>
      </c>
      <c r="I1156">
        <v>55.5</v>
      </c>
      <c r="J1156">
        <v>29.3</v>
      </c>
      <c r="K1156">
        <v>0.5</v>
      </c>
      <c r="L1156">
        <v>0.91448269999999998</v>
      </c>
      <c r="M1156">
        <v>1.8006173000000001</v>
      </c>
      <c r="N1156">
        <v>6.7211040999999998</v>
      </c>
      <c r="O1156">
        <v>18.501379</v>
      </c>
      <c r="P1156">
        <v>2.3596389000000002</v>
      </c>
      <c r="Q1156">
        <v>20.419818899999999</v>
      </c>
      <c r="R1156">
        <v>3.9810064000000001</v>
      </c>
      <c r="S1156">
        <v>0.33528770000000002</v>
      </c>
      <c r="T1156">
        <v>0.5</v>
      </c>
      <c r="U1156">
        <v>0.91169509999999998</v>
      </c>
      <c r="V1156">
        <v>0.91894299999999995</v>
      </c>
      <c r="W1156">
        <v>1.7417826999999999</v>
      </c>
      <c r="X1156">
        <v>18.528610199999999</v>
      </c>
      <c r="Y1156">
        <v>2.3264792000000001</v>
      </c>
      <c r="Z1156">
        <v>3.1887607999999998</v>
      </c>
      <c r="AA1156">
        <v>0.91295850000000001</v>
      </c>
      <c r="AB1156">
        <v>0.31644840000000002</v>
      </c>
      <c r="AC1156">
        <v>0.997</v>
      </c>
      <c r="AD1156">
        <v>0.51029999999999998</v>
      </c>
      <c r="AE1156">
        <v>0.25919999999999999</v>
      </c>
      <c r="AF1156">
        <v>1.0015000000000001</v>
      </c>
      <c r="AG1156">
        <v>0.9859</v>
      </c>
      <c r="AH1156">
        <v>0.15620000000000001</v>
      </c>
      <c r="AI1156">
        <v>0.2293</v>
      </c>
      <c r="AJ1156">
        <v>0.94379999999999997</v>
      </c>
      <c r="AK1156" t="str">
        <f>VLOOKUP(D1156,Ref!$C$2:$D$56,2,FALSE)&amp;"_"&amp;E1156&amp;RIGHT(B1156,4)</f>
        <v>CA_Tulare2002</v>
      </c>
    </row>
    <row r="1157" spans="1:37" x14ac:dyDescent="0.25">
      <c r="A1157" t="s">
        <v>219</v>
      </c>
      <c r="B1157">
        <v>61110007</v>
      </c>
      <c r="C1157" t="s">
        <v>37</v>
      </c>
      <c r="D1157" t="s">
        <v>50</v>
      </c>
      <c r="E1157" t="s">
        <v>87</v>
      </c>
      <c r="F1157">
        <v>34.21</v>
      </c>
      <c r="G1157">
        <v>-118.869444</v>
      </c>
      <c r="H1157">
        <v>69033</v>
      </c>
      <c r="I1157">
        <v>22</v>
      </c>
      <c r="J1157">
        <v>14.2</v>
      </c>
      <c r="K1157">
        <v>0.5</v>
      </c>
      <c r="L1157">
        <v>0.74354880000000001</v>
      </c>
      <c r="M1157">
        <v>1.5123068</v>
      </c>
      <c r="N1157">
        <v>2.7314059999999998</v>
      </c>
      <c r="O1157">
        <v>6.4054570000000002</v>
      </c>
      <c r="P1157">
        <v>3.1936626000000001</v>
      </c>
      <c r="Q1157">
        <v>5.4530786999999998</v>
      </c>
      <c r="R1157">
        <v>1.4065344</v>
      </c>
      <c r="S1157">
        <v>0.1428944</v>
      </c>
      <c r="T1157">
        <v>0.5</v>
      </c>
      <c r="U1157">
        <v>0.77380599999999999</v>
      </c>
      <c r="V1157">
        <v>0.53910119999999995</v>
      </c>
      <c r="W1157">
        <v>1.103448</v>
      </c>
      <c r="X1157">
        <v>6.6855520999999998</v>
      </c>
      <c r="Y1157">
        <v>3.0502957999999998</v>
      </c>
      <c r="Z1157">
        <v>0.3042784</v>
      </c>
      <c r="AA1157">
        <v>0.98536769999999996</v>
      </c>
      <c r="AB1157">
        <v>0.29012569999999999</v>
      </c>
      <c r="AC1157">
        <v>1.0407</v>
      </c>
      <c r="AD1157">
        <v>0.35649999999999998</v>
      </c>
      <c r="AE1157">
        <v>0.40400000000000003</v>
      </c>
      <c r="AF1157">
        <v>1.0437000000000001</v>
      </c>
      <c r="AG1157">
        <v>0.95509999999999995</v>
      </c>
      <c r="AH1157">
        <v>5.5800000000000002E-2</v>
      </c>
      <c r="AI1157">
        <v>0.7006</v>
      </c>
      <c r="AJ1157">
        <v>2.0304000000000002</v>
      </c>
      <c r="AK1157" t="str">
        <f>VLOOKUP(D1157,Ref!$C$2:$D$56,2,FALSE)&amp;"_"&amp;E1157&amp;RIGHT(B1157,4)</f>
        <v>CA_Ventura0007</v>
      </c>
    </row>
    <row r="1158" spans="1:37" x14ac:dyDescent="0.25">
      <c r="A1158" t="s">
        <v>219</v>
      </c>
      <c r="B1158">
        <v>61110009</v>
      </c>
      <c r="C1158" t="s">
        <v>37</v>
      </c>
      <c r="D1158" t="s">
        <v>50</v>
      </c>
      <c r="E1158" t="s">
        <v>87</v>
      </c>
      <c r="F1158">
        <v>34.404611000000003</v>
      </c>
      <c r="G1158">
        <v>-118.81</v>
      </c>
      <c r="H1158">
        <v>71034</v>
      </c>
      <c r="I1158">
        <v>18.899999999999999</v>
      </c>
      <c r="J1158">
        <v>14.8</v>
      </c>
      <c r="K1158">
        <v>0.5</v>
      </c>
      <c r="L1158">
        <v>0.75344789999999995</v>
      </c>
      <c r="M1158">
        <v>0.62810719999999998</v>
      </c>
      <c r="N1158">
        <v>1.9130263000000001</v>
      </c>
      <c r="O1158">
        <v>7.8908075999999996</v>
      </c>
      <c r="P1158">
        <v>4.3272157</v>
      </c>
      <c r="Q1158">
        <v>1.4148927</v>
      </c>
      <c r="R1158">
        <v>1.3410888999999999</v>
      </c>
      <c r="S1158">
        <v>0.2203012</v>
      </c>
      <c r="T1158">
        <v>0.5</v>
      </c>
      <c r="U1158">
        <v>0.61301430000000001</v>
      </c>
      <c r="V1158">
        <v>0.43661899999999998</v>
      </c>
      <c r="W1158">
        <v>0.72758979999999995</v>
      </c>
      <c r="X1158">
        <v>9.2162476000000009</v>
      </c>
      <c r="Y1158">
        <v>2.3508995000000001</v>
      </c>
      <c r="Z1158">
        <v>1.99674E-2</v>
      </c>
      <c r="AA1158">
        <v>0.74811919999999998</v>
      </c>
      <c r="AB1158">
        <v>0.26880310000000002</v>
      </c>
      <c r="AC1158">
        <v>0.81359999999999999</v>
      </c>
      <c r="AD1158">
        <v>0.69510000000000005</v>
      </c>
      <c r="AE1158">
        <v>0.38030000000000003</v>
      </c>
      <c r="AF1158">
        <v>1.1679999999999999</v>
      </c>
      <c r="AG1158">
        <v>0.54330000000000001</v>
      </c>
      <c r="AH1158">
        <v>1.41E-2</v>
      </c>
      <c r="AI1158">
        <v>0.55779999999999996</v>
      </c>
      <c r="AJ1158">
        <v>1.2202</v>
      </c>
      <c r="AK1158" t="str">
        <f>VLOOKUP(D1158,Ref!$C$2:$D$56,2,FALSE)&amp;"_"&amp;E1158&amp;RIGHT(B1158,4)</f>
        <v>CA_Ventura0009</v>
      </c>
    </row>
    <row r="1159" spans="1:37" x14ac:dyDescent="0.25">
      <c r="A1159" t="s">
        <v>219</v>
      </c>
      <c r="B1159">
        <v>61112002</v>
      </c>
      <c r="C1159" t="s">
        <v>37</v>
      </c>
      <c r="D1159" t="s">
        <v>50</v>
      </c>
      <c r="E1159" t="s">
        <v>87</v>
      </c>
      <c r="F1159">
        <v>34.277500000000003</v>
      </c>
      <c r="G1159">
        <v>-118.68472199999999</v>
      </c>
      <c r="H1159">
        <v>69034</v>
      </c>
      <c r="I1159">
        <v>25.1</v>
      </c>
      <c r="J1159">
        <v>16.3</v>
      </c>
      <c r="K1159">
        <v>0.5</v>
      </c>
      <c r="L1159">
        <v>0.65486200000000006</v>
      </c>
      <c r="M1159">
        <v>1.3273790000000001</v>
      </c>
      <c r="N1159">
        <v>3.0375725999999998</v>
      </c>
      <c r="O1159">
        <v>8.6576489999999993</v>
      </c>
      <c r="P1159">
        <v>3.9676824000000002</v>
      </c>
      <c r="Q1159">
        <v>5.3541884</v>
      </c>
      <c r="R1159">
        <v>1.5419358999999999</v>
      </c>
      <c r="S1159">
        <v>0.14761479999999999</v>
      </c>
      <c r="T1159">
        <v>0.5</v>
      </c>
      <c r="U1159">
        <v>0.6095313</v>
      </c>
      <c r="V1159">
        <v>0.50297460000000005</v>
      </c>
      <c r="W1159">
        <v>1.3472614000000001</v>
      </c>
      <c r="X1159">
        <v>8.2948588999999995</v>
      </c>
      <c r="Y1159">
        <v>3.1732092000000001</v>
      </c>
      <c r="Z1159">
        <v>0.64680269999999995</v>
      </c>
      <c r="AA1159">
        <v>1.0596186000000001</v>
      </c>
      <c r="AB1159">
        <v>0.19357650000000001</v>
      </c>
      <c r="AC1159">
        <v>0.93079999999999996</v>
      </c>
      <c r="AD1159">
        <v>0.37890000000000001</v>
      </c>
      <c r="AE1159">
        <v>0.44350000000000001</v>
      </c>
      <c r="AF1159">
        <v>0.95809999999999995</v>
      </c>
      <c r="AG1159">
        <v>0.79979999999999996</v>
      </c>
      <c r="AH1159">
        <v>0.1208</v>
      </c>
      <c r="AI1159">
        <v>0.68720000000000003</v>
      </c>
      <c r="AJ1159">
        <v>1.3113999999999999</v>
      </c>
      <c r="AK1159" t="str">
        <f>VLOOKUP(D1159,Ref!$C$2:$D$56,2,FALSE)&amp;"_"&amp;E1159&amp;RIGHT(B1159,4)</f>
        <v>CA_Ventura2002</v>
      </c>
    </row>
    <row r="1160" spans="1:37" x14ac:dyDescent="0.25">
      <c r="A1160" t="s">
        <v>219</v>
      </c>
      <c r="B1160">
        <v>61113001</v>
      </c>
      <c r="C1160" t="s">
        <v>37</v>
      </c>
      <c r="D1160" t="s">
        <v>50</v>
      </c>
      <c r="E1160" t="s">
        <v>87</v>
      </c>
      <c r="F1160">
        <v>34.255000000000003</v>
      </c>
      <c r="G1160">
        <v>-119.1425</v>
      </c>
      <c r="H1160">
        <v>70031</v>
      </c>
      <c r="I1160">
        <v>21.3</v>
      </c>
      <c r="J1160">
        <v>14.3</v>
      </c>
      <c r="K1160">
        <v>0.5</v>
      </c>
      <c r="L1160">
        <v>0.90232900000000005</v>
      </c>
      <c r="M1160">
        <v>1.3856098999999999</v>
      </c>
      <c r="N1160">
        <v>2.2118954999999998</v>
      </c>
      <c r="O1160">
        <v>8.0132808999999998</v>
      </c>
      <c r="P1160">
        <v>3.1338390999999999</v>
      </c>
      <c r="Q1160">
        <v>3.8179588</v>
      </c>
      <c r="R1160">
        <v>1.2164296000000001</v>
      </c>
      <c r="S1160">
        <v>0.14088000000000001</v>
      </c>
      <c r="T1160">
        <v>0.5</v>
      </c>
      <c r="U1160">
        <v>0.88446400000000003</v>
      </c>
      <c r="V1160">
        <v>0.71300699999999995</v>
      </c>
      <c r="W1160">
        <v>0.86092900000000006</v>
      </c>
      <c r="X1160">
        <v>7.7660121999999996</v>
      </c>
      <c r="Y1160">
        <v>2.3302196999999998</v>
      </c>
      <c r="Z1160">
        <v>0.32985419999999999</v>
      </c>
      <c r="AA1160">
        <v>0.73661989999999999</v>
      </c>
      <c r="AB1160">
        <v>0.2329194</v>
      </c>
      <c r="AC1160">
        <v>0.98019999999999996</v>
      </c>
      <c r="AD1160">
        <v>0.51459999999999995</v>
      </c>
      <c r="AE1160">
        <v>0.38919999999999999</v>
      </c>
      <c r="AF1160">
        <v>0.96909999999999996</v>
      </c>
      <c r="AG1160">
        <v>0.74360000000000004</v>
      </c>
      <c r="AH1160">
        <v>8.6400000000000005E-2</v>
      </c>
      <c r="AI1160">
        <v>0.60560000000000003</v>
      </c>
      <c r="AJ1160">
        <v>1.6533</v>
      </c>
      <c r="AK1160" t="str">
        <f>VLOOKUP(D1160,Ref!$C$2:$D$56,2,FALSE)&amp;"_"&amp;E1160&amp;RIGHT(B1160,4)</f>
        <v>CA_Ventura3001</v>
      </c>
    </row>
    <row r="1161" spans="1:37" x14ac:dyDescent="0.25">
      <c r="A1161" t="s">
        <v>219</v>
      </c>
      <c r="B1161">
        <v>80010006</v>
      </c>
      <c r="C1161" t="s">
        <v>37</v>
      </c>
      <c r="D1161" t="s">
        <v>88</v>
      </c>
      <c r="E1161" t="s">
        <v>89</v>
      </c>
      <c r="F1161">
        <v>39.826006999999997</v>
      </c>
      <c r="G1161">
        <v>-104.937438</v>
      </c>
      <c r="H1161">
        <v>103142</v>
      </c>
      <c r="I1161">
        <v>27.3</v>
      </c>
      <c r="J1161">
        <v>16.399999999999999</v>
      </c>
      <c r="K1161">
        <v>0.5</v>
      </c>
      <c r="L1161">
        <v>3.183522</v>
      </c>
      <c r="M1161">
        <v>3.0830115999999999</v>
      </c>
      <c r="N1161">
        <v>2.6388440000000002</v>
      </c>
      <c r="O1161">
        <v>7.5983213999999997</v>
      </c>
      <c r="P1161">
        <v>2.052556</v>
      </c>
      <c r="Q1161">
        <v>6.4730166999999996</v>
      </c>
      <c r="R1161">
        <v>1.3499570999999999</v>
      </c>
      <c r="S1161">
        <v>0.476327</v>
      </c>
      <c r="T1161">
        <v>0.5</v>
      </c>
      <c r="U1161">
        <v>3.2715900000000002</v>
      </c>
      <c r="V1161">
        <v>0.389654</v>
      </c>
      <c r="W1161">
        <v>1.5221199000000001</v>
      </c>
      <c r="X1161">
        <v>4.9236468999999996</v>
      </c>
      <c r="Y1161">
        <v>2.0139852</v>
      </c>
      <c r="Z1161">
        <v>2.6714931000000002</v>
      </c>
      <c r="AA1161">
        <v>0.7180744</v>
      </c>
      <c r="AB1161">
        <v>0.4877338</v>
      </c>
      <c r="AC1161">
        <v>1.0277000000000001</v>
      </c>
      <c r="AD1161">
        <v>0.12640000000000001</v>
      </c>
      <c r="AE1161">
        <v>0.57679999999999998</v>
      </c>
      <c r="AF1161">
        <v>0.64800000000000002</v>
      </c>
      <c r="AG1161">
        <v>0.98119999999999996</v>
      </c>
      <c r="AH1161">
        <v>0.41270000000000001</v>
      </c>
      <c r="AI1161">
        <v>0.53190000000000004</v>
      </c>
      <c r="AJ1161">
        <v>1.0239</v>
      </c>
      <c r="AK1161" t="str">
        <f>VLOOKUP(D1161,Ref!$C$2:$D$56,2,FALSE)&amp;"_"&amp;E1161&amp;RIGHT(B1161,4)</f>
        <v>CO_Adams0006</v>
      </c>
    </row>
    <row r="1162" spans="1:37" x14ac:dyDescent="0.25">
      <c r="A1162" t="s">
        <v>219</v>
      </c>
      <c r="B1162">
        <v>80050005</v>
      </c>
      <c r="C1162" t="s">
        <v>37</v>
      </c>
      <c r="D1162" t="s">
        <v>88</v>
      </c>
      <c r="E1162" t="s">
        <v>90</v>
      </c>
      <c r="F1162">
        <v>39.604399000000001</v>
      </c>
      <c r="G1162">
        <v>-105.019526</v>
      </c>
      <c r="H1162">
        <v>101142</v>
      </c>
      <c r="I1162">
        <v>17.7</v>
      </c>
      <c r="J1162">
        <v>11.6</v>
      </c>
      <c r="K1162">
        <v>0.5</v>
      </c>
      <c r="L1162">
        <v>2.2891672000000001</v>
      </c>
      <c r="M1162">
        <v>1.8647676</v>
      </c>
      <c r="N1162">
        <v>1.2902081000000001</v>
      </c>
      <c r="O1162">
        <v>6.7967443000000003</v>
      </c>
      <c r="P1162">
        <v>1.5284241000000001</v>
      </c>
      <c r="Q1162">
        <v>2.5145833</v>
      </c>
      <c r="R1162">
        <v>0.78767100000000001</v>
      </c>
      <c r="S1162">
        <v>0.13954620000000001</v>
      </c>
      <c r="T1162">
        <v>0.5</v>
      </c>
      <c r="U1162">
        <v>2.2327341999999999</v>
      </c>
      <c r="V1162">
        <v>0.2048528</v>
      </c>
      <c r="W1162">
        <v>0.75326729999999997</v>
      </c>
      <c r="X1162">
        <v>5.2181568</v>
      </c>
      <c r="Y1162">
        <v>1.7718638</v>
      </c>
      <c r="Z1162">
        <v>0.3377308</v>
      </c>
      <c r="AA1162">
        <v>0.62901810000000002</v>
      </c>
      <c r="AB1162">
        <v>4.6412200000000001E-2</v>
      </c>
      <c r="AC1162">
        <v>0.97529999999999994</v>
      </c>
      <c r="AD1162">
        <v>0.1099</v>
      </c>
      <c r="AE1162">
        <v>0.58379999999999999</v>
      </c>
      <c r="AF1162">
        <v>0.76770000000000005</v>
      </c>
      <c r="AG1162">
        <v>1.1593</v>
      </c>
      <c r="AH1162">
        <v>0.1343</v>
      </c>
      <c r="AI1162">
        <v>0.79859999999999998</v>
      </c>
      <c r="AJ1162">
        <v>0.33260000000000001</v>
      </c>
      <c r="AK1162" t="str">
        <f>VLOOKUP(D1162,Ref!$C$2:$D$56,2,FALSE)&amp;"_"&amp;E1162&amp;RIGHT(B1162,4)</f>
        <v>CO_Arapahoe0005</v>
      </c>
    </row>
    <row r="1163" spans="1:37" x14ac:dyDescent="0.25">
      <c r="A1163" t="s">
        <v>219</v>
      </c>
      <c r="B1163">
        <v>80130003</v>
      </c>
      <c r="C1163" t="s">
        <v>37</v>
      </c>
      <c r="D1163" t="s">
        <v>88</v>
      </c>
      <c r="E1163" t="s">
        <v>91</v>
      </c>
      <c r="F1163">
        <v>40.164575999999997</v>
      </c>
      <c r="G1163">
        <v>-105.10085599999999</v>
      </c>
      <c r="H1163">
        <v>107142</v>
      </c>
      <c r="I1163">
        <v>22.8</v>
      </c>
      <c r="J1163">
        <v>15.1</v>
      </c>
      <c r="K1163">
        <v>0.5</v>
      </c>
      <c r="L1163">
        <v>2.0560136</v>
      </c>
      <c r="M1163">
        <v>1.5509404</v>
      </c>
      <c r="N1163">
        <v>2.3902747999999998</v>
      </c>
      <c r="O1163">
        <v>7.2510009000000002</v>
      </c>
      <c r="P1163">
        <v>1.7168398</v>
      </c>
      <c r="Q1163">
        <v>6.0283055000000001</v>
      </c>
      <c r="R1163">
        <v>1.2390946</v>
      </c>
      <c r="S1163">
        <v>0.15642220000000001</v>
      </c>
      <c r="T1163">
        <v>0.5</v>
      </c>
      <c r="U1163">
        <v>2.3453056999999999</v>
      </c>
      <c r="V1163">
        <v>0.24363660000000001</v>
      </c>
      <c r="W1163">
        <v>1.2625656999999999</v>
      </c>
      <c r="X1163">
        <v>6.0881924999999999</v>
      </c>
      <c r="Y1163">
        <v>1.5688059000000001</v>
      </c>
      <c r="Z1163">
        <v>2.3298955000000001</v>
      </c>
      <c r="AA1163">
        <v>0.59145979999999998</v>
      </c>
      <c r="AB1163">
        <v>0.17110400000000001</v>
      </c>
      <c r="AC1163">
        <v>1.1407</v>
      </c>
      <c r="AD1163">
        <v>0.15709999999999999</v>
      </c>
      <c r="AE1163">
        <v>0.5282</v>
      </c>
      <c r="AF1163">
        <v>0.83960000000000001</v>
      </c>
      <c r="AG1163">
        <v>0.91379999999999995</v>
      </c>
      <c r="AH1163">
        <v>0.38650000000000001</v>
      </c>
      <c r="AI1163">
        <v>0.4773</v>
      </c>
      <c r="AJ1163">
        <v>1.0939000000000001</v>
      </c>
      <c r="AK1163" t="str">
        <f>VLOOKUP(D1163,Ref!$C$2:$D$56,2,FALSE)&amp;"_"&amp;E1163&amp;RIGHT(B1163,4)</f>
        <v>CO_Boulder0003</v>
      </c>
    </row>
    <row r="1164" spans="1:37" x14ac:dyDescent="0.25">
      <c r="A1164" t="s">
        <v>219</v>
      </c>
      <c r="B1164">
        <v>80130012</v>
      </c>
      <c r="C1164" t="s">
        <v>37</v>
      </c>
      <c r="D1164" t="s">
        <v>88</v>
      </c>
      <c r="E1164" t="s">
        <v>91</v>
      </c>
      <c r="F1164">
        <v>40.021096999999997</v>
      </c>
      <c r="G1164">
        <v>-105.26338200000001</v>
      </c>
      <c r="H1164">
        <v>105140</v>
      </c>
      <c r="I1164">
        <v>18.8</v>
      </c>
      <c r="J1164">
        <v>11.7</v>
      </c>
      <c r="K1164">
        <v>0.5</v>
      </c>
      <c r="L1164">
        <v>2.1891644000000001</v>
      </c>
      <c r="M1164">
        <v>1.4504231999999999</v>
      </c>
      <c r="N1164">
        <v>2.0795355</v>
      </c>
      <c r="O1164">
        <v>4.6476030000000002</v>
      </c>
      <c r="P1164">
        <v>1.8395041999999999</v>
      </c>
      <c r="Q1164">
        <v>4.8042401999999997</v>
      </c>
      <c r="R1164">
        <v>1.1280929</v>
      </c>
      <c r="S1164">
        <v>0.18365909999999999</v>
      </c>
      <c r="T1164">
        <v>0.5</v>
      </c>
      <c r="U1164">
        <v>2.0068931999999999</v>
      </c>
      <c r="V1164">
        <v>0.20554210000000001</v>
      </c>
      <c r="W1164">
        <v>1.1951593</v>
      </c>
      <c r="X1164">
        <v>3.4111280000000002</v>
      </c>
      <c r="Y1164">
        <v>1.6816055000000001</v>
      </c>
      <c r="Z1164">
        <v>1.9616994000000001</v>
      </c>
      <c r="AA1164">
        <v>0.63502930000000002</v>
      </c>
      <c r="AB1164">
        <v>0.16111629999999999</v>
      </c>
      <c r="AC1164">
        <v>0.91669999999999996</v>
      </c>
      <c r="AD1164">
        <v>0.14169999999999999</v>
      </c>
      <c r="AE1164">
        <v>0.57469999999999999</v>
      </c>
      <c r="AF1164">
        <v>0.73399999999999999</v>
      </c>
      <c r="AG1164">
        <v>0.91420000000000001</v>
      </c>
      <c r="AH1164">
        <v>0.4083</v>
      </c>
      <c r="AI1164">
        <v>0.56289999999999996</v>
      </c>
      <c r="AJ1164">
        <v>0.87729999999999997</v>
      </c>
      <c r="AK1164" t="str">
        <f>VLOOKUP(D1164,Ref!$C$2:$D$56,2,FALSE)&amp;"_"&amp;E1164&amp;RIGHT(B1164,4)</f>
        <v>CO_Boulder0012</v>
      </c>
    </row>
    <row r="1165" spans="1:37" x14ac:dyDescent="0.25">
      <c r="A1165" t="s">
        <v>219</v>
      </c>
      <c r="B1165">
        <v>80310002</v>
      </c>
      <c r="C1165" t="s">
        <v>37</v>
      </c>
      <c r="D1165" t="s">
        <v>88</v>
      </c>
      <c r="E1165" t="s">
        <v>92</v>
      </c>
      <c r="F1165">
        <v>39.751184000000002</v>
      </c>
      <c r="G1165">
        <v>-104.98762499999999</v>
      </c>
      <c r="H1165">
        <v>103142</v>
      </c>
      <c r="I1165">
        <v>22</v>
      </c>
      <c r="J1165">
        <v>12.9</v>
      </c>
      <c r="K1165">
        <v>0.5</v>
      </c>
      <c r="L1165">
        <v>2.2035897000000002</v>
      </c>
      <c r="M1165">
        <v>2.2292733</v>
      </c>
      <c r="N1165">
        <v>1.7303852</v>
      </c>
      <c r="O1165">
        <v>8.6053362</v>
      </c>
      <c r="P1165">
        <v>1.4431503000000001</v>
      </c>
      <c r="Q1165">
        <v>4.1482530000000004</v>
      </c>
      <c r="R1165">
        <v>1.0120726</v>
      </c>
      <c r="S1165">
        <v>0.20571590000000001</v>
      </c>
      <c r="T1165">
        <v>0.5</v>
      </c>
      <c r="U1165">
        <v>1.7129795999999999</v>
      </c>
      <c r="V1165">
        <v>0.29500480000000001</v>
      </c>
      <c r="W1165">
        <v>1.1267681000000001</v>
      </c>
      <c r="X1165">
        <v>5.0028595999999999</v>
      </c>
      <c r="Y1165">
        <v>1.3868756</v>
      </c>
      <c r="Z1165">
        <v>2.1081311999999999</v>
      </c>
      <c r="AA1165">
        <v>0.55634399999999995</v>
      </c>
      <c r="AB1165">
        <v>0.27029209999999998</v>
      </c>
      <c r="AC1165">
        <v>0.77739999999999998</v>
      </c>
      <c r="AD1165">
        <v>0.1323</v>
      </c>
      <c r="AE1165">
        <v>0.6512</v>
      </c>
      <c r="AF1165">
        <v>0.58140000000000003</v>
      </c>
      <c r="AG1165">
        <v>0.96099999999999997</v>
      </c>
      <c r="AH1165">
        <v>0.50819999999999999</v>
      </c>
      <c r="AI1165">
        <v>0.54969999999999997</v>
      </c>
      <c r="AJ1165">
        <v>1.3139000000000001</v>
      </c>
      <c r="AK1165" t="str">
        <f>VLOOKUP(D1165,Ref!$C$2:$D$56,2,FALSE)&amp;"_"&amp;E1165&amp;RIGHT(B1165,4)</f>
        <v>CO_Denver0002</v>
      </c>
    </row>
    <row r="1166" spans="1:37" x14ac:dyDescent="0.25">
      <c r="A1166" t="s">
        <v>219</v>
      </c>
      <c r="B1166">
        <v>80310023</v>
      </c>
      <c r="C1166" t="s">
        <v>37</v>
      </c>
      <c r="D1166" t="s">
        <v>88</v>
      </c>
      <c r="E1166" t="s">
        <v>92</v>
      </c>
      <c r="F1166">
        <v>39.781083000000002</v>
      </c>
      <c r="G1166">
        <v>-104.95665</v>
      </c>
      <c r="H1166">
        <v>103142</v>
      </c>
      <c r="I1166">
        <v>23</v>
      </c>
      <c r="J1166">
        <v>14</v>
      </c>
      <c r="K1166">
        <v>0.5</v>
      </c>
      <c r="L1166">
        <v>2.4194855999999998</v>
      </c>
      <c r="M1166">
        <v>2.6351155999999998</v>
      </c>
      <c r="N1166">
        <v>2.2077491</v>
      </c>
      <c r="O1166">
        <v>6.5794511</v>
      </c>
      <c r="P1166">
        <v>1.6520178000000001</v>
      </c>
      <c r="Q1166">
        <v>5.4931412000000002</v>
      </c>
      <c r="R1166">
        <v>1.1369861000000001</v>
      </c>
      <c r="S1166">
        <v>0.37605339999999998</v>
      </c>
      <c r="T1166">
        <v>0.5</v>
      </c>
      <c r="U1166">
        <v>2.2968346999999998</v>
      </c>
      <c r="V1166">
        <v>0.31355929999999999</v>
      </c>
      <c r="W1166">
        <v>1.4246270999999999</v>
      </c>
      <c r="X1166">
        <v>4.0414963000000004</v>
      </c>
      <c r="Y1166">
        <v>1.8338443</v>
      </c>
      <c r="Z1166">
        <v>2.5605587999999999</v>
      </c>
      <c r="AA1166">
        <v>0.66834610000000005</v>
      </c>
      <c r="AB1166">
        <v>0.39021289999999997</v>
      </c>
      <c r="AC1166">
        <v>0.94930000000000003</v>
      </c>
      <c r="AD1166">
        <v>0.11899999999999999</v>
      </c>
      <c r="AE1166">
        <v>0.64529999999999998</v>
      </c>
      <c r="AF1166">
        <v>0.61429999999999996</v>
      </c>
      <c r="AG1166">
        <v>1.1101000000000001</v>
      </c>
      <c r="AH1166">
        <v>0.46610000000000001</v>
      </c>
      <c r="AI1166">
        <v>0.58779999999999999</v>
      </c>
      <c r="AJ1166">
        <v>1.0377000000000001</v>
      </c>
      <c r="AK1166" t="str">
        <f>VLOOKUP(D1166,Ref!$C$2:$D$56,2,FALSE)&amp;"_"&amp;E1166&amp;RIGHT(B1166,4)</f>
        <v>CO_Denver0023</v>
      </c>
    </row>
    <row r="1167" spans="1:37" x14ac:dyDescent="0.25">
      <c r="A1167" t="s">
        <v>219</v>
      </c>
      <c r="B1167">
        <v>80310025</v>
      </c>
      <c r="C1167" t="s">
        <v>37</v>
      </c>
      <c r="D1167" t="s">
        <v>88</v>
      </c>
      <c r="E1167" t="s">
        <v>92</v>
      </c>
      <c r="F1167">
        <v>39.704005000000002</v>
      </c>
      <c r="G1167">
        <v>-104.998113</v>
      </c>
      <c r="H1167">
        <v>102142</v>
      </c>
      <c r="I1167">
        <v>18.600000000000001</v>
      </c>
      <c r="J1167">
        <v>11.5</v>
      </c>
      <c r="K1167">
        <v>0.5</v>
      </c>
      <c r="L1167">
        <v>1.2766716</v>
      </c>
      <c r="M1167">
        <v>2.1669841000000001</v>
      </c>
      <c r="N1167">
        <v>1.8410137</v>
      </c>
      <c r="O1167">
        <v>5.6371798999999996</v>
      </c>
      <c r="P1167">
        <v>1.2793374</v>
      </c>
      <c r="Q1167">
        <v>4.6940049999999998</v>
      </c>
      <c r="R1167">
        <v>0.96049050000000002</v>
      </c>
      <c r="S1167">
        <v>0.24431720000000001</v>
      </c>
      <c r="T1167">
        <v>0.5</v>
      </c>
      <c r="U1167">
        <v>1.1138722999999999</v>
      </c>
      <c r="V1167">
        <v>0.1867086</v>
      </c>
      <c r="W1167">
        <v>0.82149030000000001</v>
      </c>
      <c r="X1167">
        <v>5.9430189000000002</v>
      </c>
      <c r="Y1167">
        <v>1.9863842</v>
      </c>
      <c r="Z1167">
        <v>0.26412479999999999</v>
      </c>
      <c r="AA1167">
        <v>0.68272759999999999</v>
      </c>
      <c r="AB1167">
        <v>1.1433E-2</v>
      </c>
      <c r="AC1167">
        <v>0.87250000000000005</v>
      </c>
      <c r="AD1167">
        <v>8.6199999999999999E-2</v>
      </c>
      <c r="AE1167">
        <v>0.44619999999999999</v>
      </c>
      <c r="AF1167">
        <v>1.0543</v>
      </c>
      <c r="AG1167">
        <v>1.5527</v>
      </c>
      <c r="AH1167">
        <v>5.6300000000000003E-2</v>
      </c>
      <c r="AI1167">
        <v>0.71079999999999999</v>
      </c>
      <c r="AJ1167">
        <v>4.6800000000000001E-2</v>
      </c>
      <c r="AK1167" t="str">
        <f>VLOOKUP(D1167,Ref!$C$2:$D$56,2,FALSE)&amp;"_"&amp;E1167&amp;RIGHT(B1167,4)</f>
        <v>CO_Denver0025</v>
      </c>
    </row>
    <row r="1168" spans="1:37" x14ac:dyDescent="0.25">
      <c r="A1168" t="s">
        <v>219</v>
      </c>
      <c r="B1168">
        <v>80350004</v>
      </c>
      <c r="C1168" t="s">
        <v>37</v>
      </c>
      <c r="D1168" t="s">
        <v>88</v>
      </c>
      <c r="E1168" t="s">
        <v>93</v>
      </c>
      <c r="F1168">
        <v>39.534488000000003</v>
      </c>
      <c r="G1168">
        <v>-105.070358</v>
      </c>
      <c r="H1168">
        <v>101141</v>
      </c>
      <c r="I1168">
        <v>15.9</v>
      </c>
      <c r="J1168">
        <v>10.5</v>
      </c>
      <c r="K1168">
        <v>0.5</v>
      </c>
      <c r="L1168">
        <v>1.6850890999999999</v>
      </c>
      <c r="M1168">
        <v>1.6333891</v>
      </c>
      <c r="N1168">
        <v>1.1781689</v>
      </c>
      <c r="O1168">
        <v>6.4104732999999996</v>
      </c>
      <c r="P1168">
        <v>1.1456225</v>
      </c>
      <c r="Q1168">
        <v>2.6190178</v>
      </c>
      <c r="R1168">
        <v>0.69450149999999999</v>
      </c>
      <c r="S1168">
        <v>0.1226275</v>
      </c>
      <c r="T1168">
        <v>0.5</v>
      </c>
      <c r="U1168">
        <v>1.8784597999999999</v>
      </c>
      <c r="V1168">
        <v>0.23073250000000001</v>
      </c>
      <c r="W1168">
        <v>0.71669830000000001</v>
      </c>
      <c r="X1168">
        <v>4.5110631000000003</v>
      </c>
      <c r="Y1168">
        <v>1.3601965</v>
      </c>
      <c r="Z1168">
        <v>0.75248079999999995</v>
      </c>
      <c r="AA1168">
        <v>0.48645749999999999</v>
      </c>
      <c r="AB1168">
        <v>9.4338099999999994E-2</v>
      </c>
      <c r="AC1168">
        <v>1.1148</v>
      </c>
      <c r="AD1168">
        <v>0.14130000000000001</v>
      </c>
      <c r="AE1168">
        <v>0.60829999999999995</v>
      </c>
      <c r="AF1168">
        <v>0.70369999999999999</v>
      </c>
      <c r="AG1168">
        <v>1.1873</v>
      </c>
      <c r="AH1168">
        <v>0.2873</v>
      </c>
      <c r="AI1168">
        <v>0.70040000000000002</v>
      </c>
      <c r="AJ1168">
        <v>0.76929999999999998</v>
      </c>
      <c r="AK1168" t="str">
        <f>VLOOKUP(D1168,Ref!$C$2:$D$56,2,FALSE)&amp;"_"&amp;E1168&amp;RIGHT(B1168,4)</f>
        <v>CO_Douglas0004</v>
      </c>
    </row>
    <row r="1169" spans="1:37" x14ac:dyDescent="0.25">
      <c r="A1169" t="s">
        <v>219</v>
      </c>
      <c r="B1169">
        <v>80390001</v>
      </c>
      <c r="C1169" t="s">
        <v>37</v>
      </c>
      <c r="D1169" t="s">
        <v>88</v>
      </c>
      <c r="E1169" t="s">
        <v>94</v>
      </c>
      <c r="F1169">
        <v>39.231383999999998</v>
      </c>
      <c r="G1169">
        <v>-104.63477</v>
      </c>
      <c r="H1169">
        <v>98144</v>
      </c>
      <c r="I1169">
        <v>11.7</v>
      </c>
      <c r="J1169">
        <v>9.6</v>
      </c>
      <c r="K1169">
        <v>0.5</v>
      </c>
      <c r="L1169">
        <v>2.4291775000000002</v>
      </c>
      <c r="M1169">
        <v>1.2222744000000001</v>
      </c>
      <c r="N1169">
        <v>0.70874800000000004</v>
      </c>
      <c r="O1169">
        <v>4.2205852999999998</v>
      </c>
      <c r="P1169">
        <v>1.2002120999999999</v>
      </c>
      <c r="Q1169">
        <v>0.93378729999999999</v>
      </c>
      <c r="R1169">
        <v>0.51307380000000002</v>
      </c>
      <c r="S1169">
        <v>4.9920199999999998E-2</v>
      </c>
      <c r="T1169">
        <v>0.5</v>
      </c>
      <c r="U1169">
        <v>3.0454015999999999</v>
      </c>
      <c r="V1169">
        <v>0.38160929999999998</v>
      </c>
      <c r="W1169">
        <v>0.56559269999999995</v>
      </c>
      <c r="X1169">
        <v>3.0131154000000002</v>
      </c>
      <c r="Y1169">
        <v>1.3823164999999999</v>
      </c>
      <c r="Z1169">
        <v>0.214278</v>
      </c>
      <c r="AA1169">
        <v>0.4967781</v>
      </c>
      <c r="AB1169">
        <v>3.5055000000000003E-2</v>
      </c>
      <c r="AC1169">
        <v>1.2537</v>
      </c>
      <c r="AD1169">
        <v>0.31219999999999998</v>
      </c>
      <c r="AE1169">
        <v>0.79800000000000004</v>
      </c>
      <c r="AF1169">
        <v>0.71389999999999998</v>
      </c>
      <c r="AG1169">
        <v>1.1516999999999999</v>
      </c>
      <c r="AH1169">
        <v>0.22950000000000001</v>
      </c>
      <c r="AI1169">
        <v>0.96819999999999995</v>
      </c>
      <c r="AJ1169">
        <v>0.70220000000000005</v>
      </c>
      <c r="AK1169" t="str">
        <f>VLOOKUP(D1169,Ref!$C$2:$D$56,2,FALSE)&amp;"_"&amp;E1169&amp;RIGHT(B1169,4)</f>
        <v>CO_Elbert0001</v>
      </c>
    </row>
    <row r="1170" spans="1:37" x14ac:dyDescent="0.25">
      <c r="A1170" t="s">
        <v>219</v>
      </c>
      <c r="B1170">
        <v>80410017</v>
      </c>
      <c r="C1170" t="s">
        <v>37</v>
      </c>
      <c r="D1170" t="s">
        <v>88</v>
      </c>
      <c r="E1170" t="s">
        <v>95</v>
      </c>
      <c r="F1170">
        <v>38.848013999999999</v>
      </c>
      <c r="G1170">
        <v>-104.828564</v>
      </c>
      <c r="H1170">
        <v>94142</v>
      </c>
      <c r="I1170">
        <v>12.2</v>
      </c>
      <c r="J1170">
        <v>10.5</v>
      </c>
      <c r="K1170">
        <v>0.5</v>
      </c>
      <c r="L1170">
        <v>2.6347035999999999</v>
      </c>
      <c r="M1170">
        <v>1.3574877000000001</v>
      </c>
      <c r="N1170">
        <v>0.82102459999999999</v>
      </c>
      <c r="O1170">
        <v>3.9810994000000002</v>
      </c>
      <c r="P1170">
        <v>1.6048684</v>
      </c>
      <c r="Q1170">
        <v>0.75594930000000005</v>
      </c>
      <c r="R1170">
        <v>0.57208099999999995</v>
      </c>
      <c r="S1170">
        <v>6.1194999999999999E-3</v>
      </c>
      <c r="T1170">
        <v>0.5</v>
      </c>
      <c r="U1170">
        <v>2.0986218000000001</v>
      </c>
      <c r="V1170">
        <v>0.52215979999999995</v>
      </c>
      <c r="W1170">
        <v>0.69228520000000004</v>
      </c>
      <c r="X1170">
        <v>4.1881132000000001</v>
      </c>
      <c r="Y1170">
        <v>1.3828585</v>
      </c>
      <c r="Z1170">
        <v>0.66845180000000004</v>
      </c>
      <c r="AA1170">
        <v>0.45175280000000001</v>
      </c>
      <c r="AB1170">
        <v>1.7991400000000001E-2</v>
      </c>
      <c r="AC1170">
        <v>0.79649999999999999</v>
      </c>
      <c r="AD1170">
        <v>0.38469999999999999</v>
      </c>
      <c r="AE1170">
        <v>0.84319999999999995</v>
      </c>
      <c r="AF1170">
        <v>1.052</v>
      </c>
      <c r="AG1170">
        <v>0.86170000000000002</v>
      </c>
      <c r="AH1170">
        <v>0.88429999999999997</v>
      </c>
      <c r="AI1170">
        <v>0.78969999999999996</v>
      </c>
      <c r="AJ1170">
        <v>2.94</v>
      </c>
      <c r="AK1170" t="str">
        <f>VLOOKUP(D1170,Ref!$C$2:$D$56,2,FALSE)&amp;"_"&amp;E1170&amp;RIGHT(B1170,4)</f>
        <v>CO_El Paso0017</v>
      </c>
    </row>
    <row r="1171" spans="1:37" x14ac:dyDescent="0.25">
      <c r="A1171" t="s">
        <v>219</v>
      </c>
      <c r="B1171">
        <v>80690009</v>
      </c>
      <c r="C1171" t="s">
        <v>37</v>
      </c>
      <c r="D1171" t="s">
        <v>88</v>
      </c>
      <c r="E1171" t="s">
        <v>96</v>
      </c>
      <c r="F1171">
        <v>40.571288000000003</v>
      </c>
      <c r="G1171">
        <v>-105.07969300000001</v>
      </c>
      <c r="H1171">
        <v>110142</v>
      </c>
      <c r="I1171">
        <v>18.8</v>
      </c>
      <c r="J1171">
        <v>12.9</v>
      </c>
      <c r="K1171">
        <v>0.5</v>
      </c>
      <c r="L1171">
        <v>1.5092403999999999</v>
      </c>
      <c r="M1171">
        <v>0.71902650000000001</v>
      </c>
      <c r="N1171">
        <v>1.5086797000000001</v>
      </c>
      <c r="O1171">
        <v>8.9249907000000004</v>
      </c>
      <c r="P1171">
        <v>1.2090223</v>
      </c>
      <c r="Q1171">
        <v>3.6443245000000002</v>
      </c>
      <c r="R1171">
        <v>0.76382320000000004</v>
      </c>
      <c r="S1171">
        <v>3.20053E-2</v>
      </c>
      <c r="T1171">
        <v>0.5</v>
      </c>
      <c r="U1171">
        <v>1.5650709</v>
      </c>
      <c r="V1171">
        <v>0.12345009999999999</v>
      </c>
      <c r="W1171">
        <v>0.89940019999999998</v>
      </c>
      <c r="X1171">
        <v>6.6254305999999996</v>
      </c>
      <c r="Y1171">
        <v>1.1819754</v>
      </c>
      <c r="Z1171">
        <v>1.5780261</v>
      </c>
      <c r="AA1171">
        <v>0.42496529999999999</v>
      </c>
      <c r="AB1171">
        <v>3.6990700000000001E-2</v>
      </c>
      <c r="AC1171">
        <v>1.0369999999999999</v>
      </c>
      <c r="AD1171">
        <v>0.17169999999999999</v>
      </c>
      <c r="AE1171">
        <v>0.59619999999999995</v>
      </c>
      <c r="AF1171">
        <v>0.74229999999999996</v>
      </c>
      <c r="AG1171">
        <v>0.97760000000000002</v>
      </c>
      <c r="AH1171">
        <v>0.433</v>
      </c>
      <c r="AI1171">
        <v>0.55640000000000001</v>
      </c>
      <c r="AJ1171">
        <v>1.1557999999999999</v>
      </c>
      <c r="AK1171" t="str">
        <f>VLOOKUP(D1171,Ref!$C$2:$D$56,2,FALSE)&amp;"_"&amp;E1171&amp;RIGHT(B1171,4)</f>
        <v>CO_Larimer0009</v>
      </c>
    </row>
    <row r="1172" spans="1:37" x14ac:dyDescent="0.25">
      <c r="A1172" t="s">
        <v>219</v>
      </c>
      <c r="B1172">
        <v>80770017</v>
      </c>
      <c r="C1172" t="s">
        <v>37</v>
      </c>
      <c r="D1172" t="s">
        <v>88</v>
      </c>
      <c r="E1172" t="s">
        <v>97</v>
      </c>
      <c r="F1172">
        <v>39.063797999999998</v>
      </c>
      <c r="G1172">
        <v>-108.561173</v>
      </c>
      <c r="H1172">
        <v>99116</v>
      </c>
      <c r="I1172">
        <v>30</v>
      </c>
      <c r="J1172">
        <v>23.6</v>
      </c>
      <c r="K1172">
        <v>0.5</v>
      </c>
      <c r="L1172">
        <v>2.8680333999999998</v>
      </c>
      <c r="M1172">
        <v>1.670221</v>
      </c>
      <c r="N1172">
        <v>2.1688139</v>
      </c>
      <c r="O1172">
        <v>14.268250500000001</v>
      </c>
      <c r="P1172">
        <v>1.4486922</v>
      </c>
      <c r="Q1172">
        <v>5.6590480999999997</v>
      </c>
      <c r="R1172">
        <v>1.3221395</v>
      </c>
      <c r="S1172">
        <v>0.13924700000000001</v>
      </c>
      <c r="T1172">
        <v>0.5</v>
      </c>
      <c r="U1172">
        <v>1.6465259999999999</v>
      </c>
      <c r="V1172">
        <v>0.87742880000000001</v>
      </c>
      <c r="W1172">
        <v>1.4228574</v>
      </c>
      <c r="X1172">
        <v>13.617498400000001</v>
      </c>
      <c r="Y1172">
        <v>1.3456155000000001</v>
      </c>
      <c r="Z1172">
        <v>3.2521205000000002</v>
      </c>
      <c r="AA1172">
        <v>0.83720479999999997</v>
      </c>
      <c r="AB1172">
        <v>0.12701209999999999</v>
      </c>
      <c r="AC1172">
        <v>0.57410000000000005</v>
      </c>
      <c r="AD1172">
        <v>0.52529999999999999</v>
      </c>
      <c r="AE1172">
        <v>0.65610000000000002</v>
      </c>
      <c r="AF1172">
        <v>0.95440000000000003</v>
      </c>
      <c r="AG1172">
        <v>0.92879999999999996</v>
      </c>
      <c r="AH1172">
        <v>0.57469999999999999</v>
      </c>
      <c r="AI1172">
        <v>0.63319999999999999</v>
      </c>
      <c r="AJ1172">
        <v>0.91210000000000002</v>
      </c>
      <c r="AK1172" t="str">
        <f>VLOOKUP(D1172,Ref!$C$2:$D$56,2,FALSE)&amp;"_"&amp;E1172&amp;RIGHT(B1172,4)</f>
        <v>CO_Mesa0017</v>
      </c>
    </row>
    <row r="1173" spans="1:37" x14ac:dyDescent="0.25">
      <c r="A1173" t="s">
        <v>219</v>
      </c>
      <c r="B1173">
        <v>81010012</v>
      </c>
      <c r="C1173" t="s">
        <v>37</v>
      </c>
      <c r="D1173" t="s">
        <v>88</v>
      </c>
      <c r="E1173" t="s">
        <v>98</v>
      </c>
      <c r="F1173">
        <v>38.263058000000001</v>
      </c>
      <c r="G1173">
        <v>-104.612133</v>
      </c>
      <c r="H1173">
        <v>89143</v>
      </c>
      <c r="I1173">
        <v>16.100000000000001</v>
      </c>
      <c r="J1173">
        <v>13.8</v>
      </c>
      <c r="K1173">
        <v>0.5</v>
      </c>
      <c r="L1173">
        <v>1.5601005999999999</v>
      </c>
      <c r="M1173">
        <v>0.83146659999999994</v>
      </c>
      <c r="N1173">
        <v>0.55671470000000001</v>
      </c>
      <c r="O1173">
        <v>10.5939455</v>
      </c>
      <c r="P1173">
        <v>0.95805850000000004</v>
      </c>
      <c r="Q1173">
        <v>0.73738519999999996</v>
      </c>
      <c r="R1173">
        <v>0.35259259999999998</v>
      </c>
      <c r="S1173">
        <v>9.7368000000000003E-3</v>
      </c>
      <c r="T1173">
        <v>0.5</v>
      </c>
      <c r="U1173">
        <v>0.98473339999999998</v>
      </c>
      <c r="V1173">
        <v>0.26508280000000001</v>
      </c>
      <c r="W1173">
        <v>0.40770840000000003</v>
      </c>
      <c r="X1173">
        <v>10.2163448</v>
      </c>
      <c r="Y1173">
        <v>0.79235180000000005</v>
      </c>
      <c r="Z1173">
        <v>0.45582810000000001</v>
      </c>
      <c r="AA1173">
        <v>0.24790319999999999</v>
      </c>
      <c r="AB1173">
        <v>1.4318000000000001E-2</v>
      </c>
      <c r="AC1173">
        <v>0.63119999999999998</v>
      </c>
      <c r="AD1173">
        <v>0.31879999999999997</v>
      </c>
      <c r="AE1173">
        <v>0.73229999999999995</v>
      </c>
      <c r="AF1173">
        <v>0.96440000000000003</v>
      </c>
      <c r="AG1173">
        <v>0.82699999999999996</v>
      </c>
      <c r="AH1173">
        <v>0.61819999999999997</v>
      </c>
      <c r="AI1173">
        <v>0.70309999999999995</v>
      </c>
      <c r="AJ1173">
        <v>1.4704999999999999</v>
      </c>
      <c r="AK1173" t="str">
        <f>VLOOKUP(D1173,Ref!$C$2:$D$56,2,FALSE)&amp;"_"&amp;E1173&amp;RIGHT(B1173,4)</f>
        <v>CO_Pueblo0012</v>
      </c>
    </row>
    <row r="1174" spans="1:37" x14ac:dyDescent="0.25">
      <c r="A1174" t="s">
        <v>219</v>
      </c>
      <c r="B1174">
        <v>81230006</v>
      </c>
      <c r="C1174" t="s">
        <v>37</v>
      </c>
      <c r="D1174" t="s">
        <v>88</v>
      </c>
      <c r="E1174" t="s">
        <v>99</v>
      </c>
      <c r="F1174">
        <v>40.414876999999997</v>
      </c>
      <c r="G1174">
        <v>-104.70693</v>
      </c>
      <c r="H1174">
        <v>109144</v>
      </c>
      <c r="I1174">
        <v>23.5</v>
      </c>
      <c r="J1174">
        <v>15.8</v>
      </c>
      <c r="K1174">
        <v>0.5</v>
      </c>
      <c r="L1174">
        <v>2.0127871000000002</v>
      </c>
      <c r="M1174">
        <v>1.2473065999999999</v>
      </c>
      <c r="N1174">
        <v>2.0685178999999998</v>
      </c>
      <c r="O1174">
        <v>9.7993193000000005</v>
      </c>
      <c r="P1174">
        <v>1.4721918000000001</v>
      </c>
      <c r="Q1174">
        <v>5.2328649</v>
      </c>
      <c r="R1174">
        <v>1.0742763</v>
      </c>
      <c r="S1174">
        <v>9.2733999999999997E-2</v>
      </c>
      <c r="T1174">
        <v>0.5</v>
      </c>
      <c r="U1174">
        <v>2.0116285999999999</v>
      </c>
      <c r="V1174">
        <v>0.19422539999999999</v>
      </c>
      <c r="W1174">
        <v>1.2320226000000001</v>
      </c>
      <c r="X1174">
        <v>7.3620558000000003</v>
      </c>
      <c r="Y1174">
        <v>1.4346402</v>
      </c>
      <c r="Z1174">
        <v>2.3968568000000001</v>
      </c>
      <c r="AA1174">
        <v>0.57920490000000002</v>
      </c>
      <c r="AB1174">
        <v>9.2733999999999997E-2</v>
      </c>
      <c r="AC1174">
        <v>0.99939999999999996</v>
      </c>
      <c r="AD1174">
        <v>0.15570000000000001</v>
      </c>
      <c r="AE1174">
        <v>0.59560000000000002</v>
      </c>
      <c r="AF1174">
        <v>0.75129999999999997</v>
      </c>
      <c r="AG1174">
        <v>0.97450000000000003</v>
      </c>
      <c r="AH1174">
        <v>0.45800000000000002</v>
      </c>
      <c r="AI1174">
        <v>0.53920000000000001</v>
      </c>
      <c r="AJ1174">
        <v>1</v>
      </c>
      <c r="AK1174" t="str">
        <f>VLOOKUP(D1174,Ref!$C$2:$D$56,2,FALSE)&amp;"_"&amp;E1174&amp;RIGHT(B1174,4)</f>
        <v>CO_Weld0006</v>
      </c>
    </row>
    <row r="1175" spans="1:37" x14ac:dyDescent="0.25">
      <c r="A1175" t="s">
        <v>219</v>
      </c>
      <c r="B1175">
        <v>81230008</v>
      </c>
      <c r="C1175" t="s">
        <v>37</v>
      </c>
      <c r="D1175" t="s">
        <v>88</v>
      </c>
      <c r="E1175" t="s">
        <v>99</v>
      </c>
      <c r="F1175">
        <v>40.209387</v>
      </c>
      <c r="G1175">
        <v>-104.82405</v>
      </c>
      <c r="H1175">
        <v>107143</v>
      </c>
      <c r="I1175">
        <v>21.1</v>
      </c>
      <c r="J1175">
        <v>13.8</v>
      </c>
      <c r="K1175">
        <v>0.5</v>
      </c>
      <c r="L1175">
        <v>3.3951680999999998</v>
      </c>
      <c r="M1175">
        <v>1.1639245</v>
      </c>
      <c r="N1175">
        <v>1.4292412000000001</v>
      </c>
      <c r="O1175">
        <v>9.2500590999999996</v>
      </c>
      <c r="P1175">
        <v>1.5260305000000001</v>
      </c>
      <c r="Q1175">
        <v>2.9589927</v>
      </c>
      <c r="R1175">
        <v>0.85879700000000003</v>
      </c>
      <c r="S1175">
        <v>5.1122000000000001E-2</v>
      </c>
      <c r="T1175">
        <v>0.5</v>
      </c>
      <c r="U1175">
        <v>2.1045539</v>
      </c>
      <c r="V1175">
        <v>0.2002708</v>
      </c>
      <c r="W1175">
        <v>0.86652899999999999</v>
      </c>
      <c r="X1175">
        <v>7.0474606</v>
      </c>
      <c r="Y1175">
        <v>1.1538090999999999</v>
      </c>
      <c r="Z1175">
        <v>1.4960363999999999</v>
      </c>
      <c r="AA1175">
        <v>0.40336610000000001</v>
      </c>
      <c r="AB1175">
        <v>8.7953199999999995E-2</v>
      </c>
      <c r="AC1175">
        <v>0.61990000000000001</v>
      </c>
      <c r="AD1175">
        <v>0.1721</v>
      </c>
      <c r="AE1175">
        <v>0.60629999999999995</v>
      </c>
      <c r="AF1175">
        <v>0.76190000000000002</v>
      </c>
      <c r="AG1175">
        <v>0.75609999999999999</v>
      </c>
      <c r="AH1175">
        <v>0.50560000000000005</v>
      </c>
      <c r="AI1175">
        <v>0.46970000000000001</v>
      </c>
      <c r="AJ1175">
        <v>1.7204999999999999</v>
      </c>
      <c r="AK1175" t="str">
        <f>VLOOKUP(D1175,Ref!$C$2:$D$56,2,FALSE)&amp;"_"&amp;E1175&amp;RIGHT(B1175,4)</f>
        <v>CO_Weld0008</v>
      </c>
    </row>
    <row r="1176" spans="1:37" x14ac:dyDescent="0.25">
      <c r="A1176" t="s">
        <v>219</v>
      </c>
      <c r="B1176">
        <v>160010010</v>
      </c>
      <c r="C1176" t="s">
        <v>37</v>
      </c>
      <c r="D1176" t="s">
        <v>100</v>
      </c>
      <c r="E1176" t="s">
        <v>101</v>
      </c>
      <c r="F1176">
        <v>43.600264000000003</v>
      </c>
      <c r="G1176">
        <v>-116.347897</v>
      </c>
      <c r="H1176">
        <v>149070</v>
      </c>
      <c r="I1176">
        <v>20.8</v>
      </c>
      <c r="J1176">
        <v>14.1</v>
      </c>
      <c r="K1176">
        <v>0.5</v>
      </c>
      <c r="L1176">
        <v>1.0345268000000001</v>
      </c>
      <c r="M1176">
        <v>1.3975058</v>
      </c>
      <c r="N1176">
        <v>1.7876067</v>
      </c>
      <c r="O1176">
        <v>9.3493872000000007</v>
      </c>
      <c r="P1176">
        <v>1.2527923999999999</v>
      </c>
      <c r="Q1176">
        <v>4.544168</v>
      </c>
      <c r="R1176">
        <v>0.92951839999999997</v>
      </c>
      <c r="S1176">
        <v>7.1159100000000003E-2</v>
      </c>
      <c r="T1176">
        <v>0.5</v>
      </c>
      <c r="U1176">
        <v>1.1124373999999999</v>
      </c>
      <c r="V1176">
        <v>0.51837739999999999</v>
      </c>
      <c r="W1176">
        <v>0.96715499999999999</v>
      </c>
      <c r="X1176">
        <v>7.4470267000000003</v>
      </c>
      <c r="Y1176">
        <v>1.2969387999999999</v>
      </c>
      <c r="Z1176">
        <v>1.6869075</v>
      </c>
      <c r="AA1176">
        <v>0.52977700000000005</v>
      </c>
      <c r="AB1176">
        <v>9.6218300000000007E-2</v>
      </c>
      <c r="AC1176">
        <v>1.0752999999999999</v>
      </c>
      <c r="AD1176">
        <v>0.37090000000000001</v>
      </c>
      <c r="AE1176">
        <v>0.54100000000000004</v>
      </c>
      <c r="AF1176">
        <v>0.79649999999999999</v>
      </c>
      <c r="AG1176">
        <v>1.0351999999999999</v>
      </c>
      <c r="AH1176">
        <v>0.37119999999999997</v>
      </c>
      <c r="AI1176">
        <v>0.56989999999999996</v>
      </c>
      <c r="AJ1176">
        <v>1.3522000000000001</v>
      </c>
      <c r="AK1176" t="str">
        <f>VLOOKUP(D1176,Ref!$C$2:$D$56,2,FALSE)&amp;"_"&amp;E1176&amp;RIGHT(B1176,4)</f>
        <v>ID_Ada0010</v>
      </c>
    </row>
    <row r="1177" spans="1:37" x14ac:dyDescent="0.25">
      <c r="A1177" t="s">
        <v>219</v>
      </c>
      <c r="B1177">
        <v>160090010</v>
      </c>
      <c r="C1177" t="s">
        <v>37</v>
      </c>
      <c r="D1177" t="s">
        <v>100</v>
      </c>
      <c r="E1177" t="s">
        <v>102</v>
      </c>
      <c r="F1177">
        <v>47.316667000000002</v>
      </c>
      <c r="G1177">
        <v>-116.57028</v>
      </c>
      <c r="H1177">
        <v>183076</v>
      </c>
      <c r="I1177">
        <v>26.4</v>
      </c>
      <c r="J1177">
        <v>26</v>
      </c>
      <c r="K1177">
        <v>0.5</v>
      </c>
      <c r="L1177">
        <v>0.88114099999999995</v>
      </c>
      <c r="M1177">
        <v>1.3754394999999999</v>
      </c>
      <c r="N1177">
        <v>0.56161039999999995</v>
      </c>
      <c r="O1177">
        <v>20.728889500000001</v>
      </c>
      <c r="P1177">
        <v>0.74729719999999999</v>
      </c>
      <c r="Q1177">
        <v>1.2291558</v>
      </c>
      <c r="R1177">
        <v>0.32134180000000001</v>
      </c>
      <c r="S1177">
        <v>6.6239199999999998E-2</v>
      </c>
      <c r="T1177">
        <v>0.5</v>
      </c>
      <c r="U1177">
        <v>0.88096479999999999</v>
      </c>
      <c r="V1177">
        <v>1.3603095999999999</v>
      </c>
      <c r="W1177">
        <v>0.50351690000000004</v>
      </c>
      <c r="X1177">
        <v>20.699869199999998</v>
      </c>
      <c r="Y1177">
        <v>0.74408379999999996</v>
      </c>
      <c r="Z1177">
        <v>1.0318761999999999</v>
      </c>
      <c r="AA1177">
        <v>0.2871689</v>
      </c>
      <c r="AB1177">
        <v>6.6239199999999998E-2</v>
      </c>
      <c r="AC1177">
        <v>0.99980000000000002</v>
      </c>
      <c r="AD1177">
        <v>0.98899999999999999</v>
      </c>
      <c r="AE1177">
        <v>0.89659999999999995</v>
      </c>
      <c r="AF1177">
        <v>0.99860000000000004</v>
      </c>
      <c r="AG1177">
        <v>0.99570000000000003</v>
      </c>
      <c r="AH1177">
        <v>0.83950000000000002</v>
      </c>
      <c r="AI1177">
        <v>0.89370000000000005</v>
      </c>
      <c r="AJ1177">
        <v>1</v>
      </c>
      <c r="AK1177" t="str">
        <f>VLOOKUP(D1177,Ref!$C$2:$D$56,2,FALSE)&amp;"_"&amp;E1177&amp;RIGHT(B1177,4)</f>
        <v>ID_Benewah0010</v>
      </c>
    </row>
    <row r="1178" spans="1:37" x14ac:dyDescent="0.25">
      <c r="A1178" t="s">
        <v>219</v>
      </c>
      <c r="B1178">
        <v>160410001</v>
      </c>
      <c r="C1178" t="s">
        <v>37</v>
      </c>
      <c r="D1178" t="s">
        <v>100</v>
      </c>
      <c r="E1178" t="s">
        <v>103</v>
      </c>
      <c r="F1178">
        <v>42.013333000000003</v>
      </c>
      <c r="G1178">
        <v>-111.809167</v>
      </c>
      <c r="H1178">
        <v>129097</v>
      </c>
      <c r="I1178">
        <v>45.6</v>
      </c>
      <c r="J1178">
        <v>29.9</v>
      </c>
      <c r="K1178">
        <v>0.5</v>
      </c>
      <c r="L1178">
        <v>1.2626234000000001</v>
      </c>
      <c r="M1178">
        <v>1.3220480999999999</v>
      </c>
      <c r="N1178">
        <v>3.7359914999999999</v>
      </c>
      <c r="O1178">
        <v>23.721992499999999</v>
      </c>
      <c r="P1178">
        <v>1.7497436</v>
      </c>
      <c r="Q1178">
        <v>10.6760187</v>
      </c>
      <c r="R1178">
        <v>2.1159336999999998</v>
      </c>
      <c r="S1178">
        <v>0.54898639999999999</v>
      </c>
      <c r="T1178">
        <v>0.5</v>
      </c>
      <c r="U1178">
        <v>1.2619547</v>
      </c>
      <c r="V1178">
        <v>0.33714250000000001</v>
      </c>
      <c r="W1178">
        <v>1.8511013000000001</v>
      </c>
      <c r="X1178">
        <v>18.6357994</v>
      </c>
      <c r="Y1178">
        <v>1.7023013</v>
      </c>
      <c r="Z1178">
        <v>4.2361921999999996</v>
      </c>
      <c r="AA1178">
        <v>0.92315510000000001</v>
      </c>
      <c r="AB1178">
        <v>0.54898639999999999</v>
      </c>
      <c r="AC1178">
        <v>0.99950000000000006</v>
      </c>
      <c r="AD1178">
        <v>0.255</v>
      </c>
      <c r="AE1178">
        <v>0.4955</v>
      </c>
      <c r="AF1178">
        <v>0.78559999999999997</v>
      </c>
      <c r="AG1178">
        <v>0.97289999999999999</v>
      </c>
      <c r="AH1178">
        <v>0.39679999999999999</v>
      </c>
      <c r="AI1178">
        <v>0.43630000000000002</v>
      </c>
      <c r="AJ1178">
        <v>1</v>
      </c>
      <c r="AK1178" t="str">
        <f>VLOOKUP(D1178,Ref!$C$2:$D$56,2,FALSE)&amp;"_"&amp;E1178&amp;RIGHT(B1178,4)</f>
        <v>ID_Franklin0001</v>
      </c>
    </row>
    <row r="1179" spans="1:37" x14ac:dyDescent="0.25">
      <c r="A1179" t="s">
        <v>219</v>
      </c>
      <c r="B1179">
        <v>160790017</v>
      </c>
      <c r="C1179" t="s">
        <v>37</v>
      </c>
      <c r="D1179" t="s">
        <v>100</v>
      </c>
      <c r="E1179" t="s">
        <v>104</v>
      </c>
      <c r="F1179">
        <v>47.536389</v>
      </c>
      <c r="G1179">
        <v>-116.236667</v>
      </c>
      <c r="H1179">
        <v>185078</v>
      </c>
      <c r="I1179">
        <v>34.5</v>
      </c>
      <c r="J1179">
        <v>32.200000000000003</v>
      </c>
      <c r="K1179">
        <v>0.5</v>
      </c>
      <c r="L1179">
        <v>1.3965422999999999</v>
      </c>
      <c r="M1179">
        <v>1.4701289</v>
      </c>
      <c r="N1179">
        <v>0.76132440000000001</v>
      </c>
      <c r="O1179">
        <v>27.271110499999999</v>
      </c>
      <c r="P1179">
        <v>1.2401536</v>
      </c>
      <c r="Q1179">
        <v>1.4158058</v>
      </c>
      <c r="R1179">
        <v>0.42904369999999997</v>
      </c>
      <c r="S1179">
        <v>0.104778</v>
      </c>
      <c r="T1179">
        <v>0.5</v>
      </c>
      <c r="U1179">
        <v>1.2315853999999999</v>
      </c>
      <c r="V1179">
        <v>1.5148687000000001</v>
      </c>
      <c r="W1179">
        <v>0.62436769999999997</v>
      </c>
      <c r="X1179">
        <v>25.756528899999999</v>
      </c>
      <c r="Y1179">
        <v>1.1739393</v>
      </c>
      <c r="Z1179">
        <v>1.0085926999999999</v>
      </c>
      <c r="AA1179">
        <v>0.35873630000000001</v>
      </c>
      <c r="AB1179">
        <v>6.7687200000000003E-2</v>
      </c>
      <c r="AC1179">
        <v>0.88190000000000002</v>
      </c>
      <c r="AD1179">
        <v>1.0304</v>
      </c>
      <c r="AE1179">
        <v>0.82010000000000005</v>
      </c>
      <c r="AF1179">
        <v>0.94450000000000001</v>
      </c>
      <c r="AG1179">
        <v>0.9466</v>
      </c>
      <c r="AH1179">
        <v>0.71240000000000003</v>
      </c>
      <c r="AI1179">
        <v>0.83609999999999995</v>
      </c>
      <c r="AJ1179">
        <v>0.64600000000000002</v>
      </c>
      <c r="AK1179" t="str">
        <f>VLOOKUP(D1179,Ref!$C$2:$D$56,2,FALSE)&amp;"_"&amp;E1179&amp;RIGHT(B1179,4)</f>
        <v>ID_Shoshone0017</v>
      </c>
    </row>
    <row r="1180" spans="1:37" x14ac:dyDescent="0.25">
      <c r="A1180" t="s">
        <v>219</v>
      </c>
      <c r="B1180">
        <v>191370002</v>
      </c>
      <c r="C1180" t="s">
        <v>37</v>
      </c>
      <c r="D1180" t="s">
        <v>105</v>
      </c>
      <c r="E1180" t="s">
        <v>106</v>
      </c>
      <c r="F1180">
        <v>40.969112000000003</v>
      </c>
      <c r="G1180">
        <v>-95.044950999999998</v>
      </c>
      <c r="H1180">
        <v>112212</v>
      </c>
      <c r="I1180">
        <v>21.7</v>
      </c>
      <c r="J1180">
        <v>17.899999999999999</v>
      </c>
      <c r="K1180">
        <v>0.5</v>
      </c>
      <c r="L1180">
        <v>0.67164060000000003</v>
      </c>
      <c r="M1180">
        <v>0.47193259999999998</v>
      </c>
      <c r="N1180">
        <v>2.9601510000000002</v>
      </c>
      <c r="O1180">
        <v>5.7045979000000004</v>
      </c>
      <c r="P1180">
        <v>3.3725843000000002</v>
      </c>
      <c r="Q1180">
        <v>6.3287978000000003</v>
      </c>
      <c r="R1180">
        <v>1.6902950999999999</v>
      </c>
      <c r="S1180">
        <v>0</v>
      </c>
      <c r="T1180">
        <v>0.5</v>
      </c>
      <c r="U1180">
        <v>1.3680847</v>
      </c>
      <c r="V1180">
        <v>9.8342499999999999E-2</v>
      </c>
      <c r="W1180">
        <v>1.8646817</v>
      </c>
      <c r="X1180">
        <v>6.2485527999999997</v>
      </c>
      <c r="Y1180">
        <v>5.6561674999999996</v>
      </c>
      <c r="Z1180">
        <v>0.4621036</v>
      </c>
      <c r="AA1180">
        <v>1.7298412000000001</v>
      </c>
      <c r="AB1180">
        <v>0</v>
      </c>
      <c r="AC1180">
        <v>2.0369000000000002</v>
      </c>
      <c r="AD1180">
        <v>0.2084</v>
      </c>
      <c r="AE1180">
        <v>0.62990000000000002</v>
      </c>
      <c r="AF1180">
        <v>1.0953999999999999</v>
      </c>
      <c r="AG1180">
        <v>1.6771</v>
      </c>
      <c r="AH1180">
        <v>7.2999999999999995E-2</v>
      </c>
      <c r="AI1180">
        <v>1.0234000000000001</v>
      </c>
      <c r="AJ1180">
        <v>-9</v>
      </c>
      <c r="AK1180" t="str">
        <f>VLOOKUP(D1180,Ref!$C$2:$D$56,2,FALSE)&amp;"_"&amp;E1180&amp;RIGHT(B1180,4)</f>
        <v>IA_Montgomery0002</v>
      </c>
    </row>
    <row r="1181" spans="1:37" x14ac:dyDescent="0.25">
      <c r="A1181" t="s">
        <v>219</v>
      </c>
      <c r="B1181">
        <v>191471002</v>
      </c>
      <c r="C1181" t="s">
        <v>37</v>
      </c>
      <c r="D1181" t="s">
        <v>105</v>
      </c>
      <c r="E1181" t="s">
        <v>107</v>
      </c>
      <c r="F1181">
        <v>43.123703999999996</v>
      </c>
      <c r="G1181">
        <v>-94.693517999999997</v>
      </c>
      <c r="H1181">
        <v>132214</v>
      </c>
      <c r="I1181">
        <v>23.2</v>
      </c>
      <c r="J1181">
        <v>17.2</v>
      </c>
      <c r="K1181">
        <v>0.5</v>
      </c>
      <c r="L1181">
        <v>0.67021609999999998</v>
      </c>
      <c r="M1181">
        <v>0.54941070000000003</v>
      </c>
      <c r="N1181">
        <v>3.2779367000000001</v>
      </c>
      <c r="O1181">
        <v>5.2827840000000004</v>
      </c>
      <c r="P1181">
        <v>3.6124744</v>
      </c>
      <c r="Q1181">
        <v>7.3629388999999996</v>
      </c>
      <c r="R1181">
        <v>1.9127021</v>
      </c>
      <c r="S1181">
        <v>8.7093000000000004E-2</v>
      </c>
      <c r="T1181">
        <v>0.5</v>
      </c>
      <c r="U1181">
        <v>0.88012029999999997</v>
      </c>
      <c r="V1181">
        <v>9.24175E-2</v>
      </c>
      <c r="W1181">
        <v>1.9507429999999999</v>
      </c>
      <c r="X1181">
        <v>5.8415875000000002</v>
      </c>
      <c r="Y1181">
        <v>4.7798442999999997</v>
      </c>
      <c r="Z1181">
        <v>1.607316</v>
      </c>
      <c r="AA1181">
        <v>1.5951070000000001</v>
      </c>
      <c r="AB1181">
        <v>5.2230600000000002E-2</v>
      </c>
      <c r="AC1181">
        <v>1.3131999999999999</v>
      </c>
      <c r="AD1181">
        <v>0.16819999999999999</v>
      </c>
      <c r="AE1181">
        <v>0.59509999999999996</v>
      </c>
      <c r="AF1181">
        <v>1.1057999999999999</v>
      </c>
      <c r="AG1181">
        <v>1.3230999999999999</v>
      </c>
      <c r="AH1181">
        <v>0.21829999999999999</v>
      </c>
      <c r="AI1181">
        <v>0.83399999999999996</v>
      </c>
      <c r="AJ1181">
        <v>0.59970000000000001</v>
      </c>
      <c r="AK1181" t="str">
        <f>VLOOKUP(D1181,Ref!$C$2:$D$56,2,FALSE)&amp;"_"&amp;E1181&amp;RIGHT(B1181,4)</f>
        <v>IA_Palo Alto1002</v>
      </c>
    </row>
    <row r="1182" spans="1:37" x14ac:dyDescent="0.25">
      <c r="A1182" t="s">
        <v>219</v>
      </c>
      <c r="B1182">
        <v>191530030</v>
      </c>
      <c r="C1182" t="s">
        <v>37</v>
      </c>
      <c r="D1182" t="s">
        <v>105</v>
      </c>
      <c r="E1182" t="s">
        <v>47</v>
      </c>
      <c r="F1182">
        <v>41.603158999999998</v>
      </c>
      <c r="G1182">
        <v>-93.643118000000001</v>
      </c>
      <c r="H1182">
        <v>118222</v>
      </c>
      <c r="I1182">
        <v>25.3</v>
      </c>
      <c r="J1182">
        <v>18.600000000000001</v>
      </c>
      <c r="K1182">
        <v>0.5</v>
      </c>
      <c r="L1182">
        <v>0.89662059999999999</v>
      </c>
      <c r="M1182">
        <v>0.77492360000000005</v>
      </c>
      <c r="N1182">
        <v>2.2780022999999998</v>
      </c>
      <c r="O1182">
        <v>10.5058317</v>
      </c>
      <c r="P1182">
        <v>5.0512357000000003</v>
      </c>
      <c r="Q1182">
        <v>3.3751166000000001</v>
      </c>
      <c r="R1182">
        <v>1.9144261</v>
      </c>
      <c r="S1182">
        <v>9.2731499999999994E-2</v>
      </c>
      <c r="T1182">
        <v>0.5</v>
      </c>
      <c r="U1182">
        <v>0.63040580000000002</v>
      </c>
      <c r="V1182">
        <v>9.2788999999999996E-2</v>
      </c>
      <c r="W1182">
        <v>1.6038152999999999</v>
      </c>
      <c r="X1182">
        <v>7.5016704000000001</v>
      </c>
      <c r="Y1182">
        <v>4.5315637999999998</v>
      </c>
      <c r="Z1182">
        <v>2.3451933999999999</v>
      </c>
      <c r="AA1182">
        <v>1.3559192</v>
      </c>
      <c r="AB1182">
        <v>0.13310859999999999</v>
      </c>
      <c r="AC1182">
        <v>0.70309999999999995</v>
      </c>
      <c r="AD1182">
        <v>0.1197</v>
      </c>
      <c r="AE1182">
        <v>0.70399999999999996</v>
      </c>
      <c r="AF1182">
        <v>0.71399999999999997</v>
      </c>
      <c r="AG1182">
        <v>0.89710000000000001</v>
      </c>
      <c r="AH1182">
        <v>0.69479999999999997</v>
      </c>
      <c r="AI1182">
        <v>0.70830000000000004</v>
      </c>
      <c r="AJ1182">
        <v>1.4354</v>
      </c>
      <c r="AK1182" t="str">
        <f>VLOOKUP(D1182,Ref!$C$2:$D$56,2,FALSE)&amp;"_"&amp;E1182&amp;RIGHT(B1182,4)</f>
        <v>IA_Polk0030</v>
      </c>
    </row>
    <row r="1183" spans="1:37" x14ac:dyDescent="0.25">
      <c r="A1183" t="s">
        <v>219</v>
      </c>
      <c r="B1183">
        <v>191532510</v>
      </c>
      <c r="C1183" t="s">
        <v>37</v>
      </c>
      <c r="D1183" t="s">
        <v>105</v>
      </c>
      <c r="E1183" t="s">
        <v>47</v>
      </c>
      <c r="F1183">
        <v>41.603516999999997</v>
      </c>
      <c r="G1183">
        <v>-93.747900000000001</v>
      </c>
      <c r="H1183">
        <v>118221</v>
      </c>
      <c r="I1183">
        <v>25.2</v>
      </c>
      <c r="J1183">
        <v>18</v>
      </c>
      <c r="K1183">
        <v>0.5</v>
      </c>
      <c r="L1183">
        <v>0.70378580000000002</v>
      </c>
      <c r="M1183">
        <v>0.60552039999999996</v>
      </c>
      <c r="N1183">
        <v>3.2741617999999999</v>
      </c>
      <c r="O1183">
        <v>5.5888948000000003</v>
      </c>
      <c r="P1183">
        <v>3.6520242999999999</v>
      </c>
      <c r="Q1183">
        <v>8.3321799999999993</v>
      </c>
      <c r="R1183">
        <v>2.5050631000000001</v>
      </c>
      <c r="S1183">
        <v>0.1272607</v>
      </c>
      <c r="T1183">
        <v>0.5</v>
      </c>
      <c r="U1183">
        <v>0.67196429999999996</v>
      </c>
      <c r="V1183">
        <v>9.4181200000000007E-2</v>
      </c>
      <c r="W1183">
        <v>1.2968035</v>
      </c>
      <c r="X1183">
        <v>8.5558537999999995</v>
      </c>
      <c r="Y1183">
        <v>5.0843124</v>
      </c>
      <c r="Z1183">
        <v>0.66381259999999997</v>
      </c>
      <c r="AA1183">
        <v>1.1224806000000001</v>
      </c>
      <c r="AB1183">
        <v>9.8417699999999997E-2</v>
      </c>
      <c r="AC1183">
        <v>0.95479999999999998</v>
      </c>
      <c r="AD1183">
        <v>0.1555</v>
      </c>
      <c r="AE1183">
        <v>0.39610000000000001</v>
      </c>
      <c r="AF1183">
        <v>1.5308999999999999</v>
      </c>
      <c r="AG1183">
        <v>1.3922000000000001</v>
      </c>
      <c r="AH1183">
        <v>7.9699999999999993E-2</v>
      </c>
      <c r="AI1183">
        <v>0.4481</v>
      </c>
      <c r="AJ1183">
        <v>0.77339999999999998</v>
      </c>
      <c r="AK1183" t="str">
        <f>VLOOKUP(D1183,Ref!$C$2:$D$56,2,FALSE)&amp;"_"&amp;E1183&amp;RIGHT(B1183,4)</f>
        <v>IA_Polk2510</v>
      </c>
    </row>
    <row r="1184" spans="1:37" x14ac:dyDescent="0.25">
      <c r="A1184" t="s">
        <v>219</v>
      </c>
      <c r="B1184">
        <v>191550009</v>
      </c>
      <c r="C1184" t="s">
        <v>37</v>
      </c>
      <c r="D1184" t="s">
        <v>105</v>
      </c>
      <c r="E1184" t="s">
        <v>108</v>
      </c>
      <c r="F1184">
        <v>41.264170999999997</v>
      </c>
      <c r="G1184">
        <v>-95.896124</v>
      </c>
      <c r="H1184">
        <v>114206</v>
      </c>
      <c r="I1184">
        <v>24.9</v>
      </c>
      <c r="J1184">
        <v>18.8</v>
      </c>
      <c r="K1184">
        <v>0.5</v>
      </c>
      <c r="L1184">
        <v>1.7339047999999999</v>
      </c>
      <c r="M1184">
        <v>0.6775736</v>
      </c>
      <c r="N1184">
        <v>2.4311058999999999</v>
      </c>
      <c r="O1184">
        <v>10.172322299999999</v>
      </c>
      <c r="P1184">
        <v>3.8498212999999999</v>
      </c>
      <c r="Q1184">
        <v>3.8242938999999998</v>
      </c>
      <c r="R1184">
        <v>1.5323586</v>
      </c>
      <c r="S1184">
        <v>0.18973080000000001</v>
      </c>
      <c r="T1184">
        <v>0.5</v>
      </c>
      <c r="U1184">
        <v>1.7699313000000001</v>
      </c>
      <c r="V1184">
        <v>9.1026200000000002E-2</v>
      </c>
      <c r="W1184">
        <v>1.5945792999999999</v>
      </c>
      <c r="X1184">
        <v>8.2423534000000007</v>
      </c>
      <c r="Y1184">
        <v>4.3231124999999997</v>
      </c>
      <c r="Z1184">
        <v>0.64103189999999999</v>
      </c>
      <c r="AA1184">
        <v>1.3845065999999999</v>
      </c>
      <c r="AB1184">
        <v>0.26652959999999998</v>
      </c>
      <c r="AC1184">
        <v>1.0207999999999999</v>
      </c>
      <c r="AD1184">
        <v>0.1343</v>
      </c>
      <c r="AE1184">
        <v>0.65590000000000004</v>
      </c>
      <c r="AF1184">
        <v>0.81030000000000002</v>
      </c>
      <c r="AG1184">
        <v>1.1229</v>
      </c>
      <c r="AH1184">
        <v>0.1676</v>
      </c>
      <c r="AI1184">
        <v>0.90349999999999997</v>
      </c>
      <c r="AJ1184">
        <v>1.4048</v>
      </c>
      <c r="AK1184" t="str">
        <f>VLOOKUP(D1184,Ref!$C$2:$D$56,2,FALSE)&amp;"_"&amp;E1184&amp;RIGHT(B1184,4)</f>
        <v>IA_Pottawattamie0009</v>
      </c>
    </row>
    <row r="1185" spans="1:37" x14ac:dyDescent="0.25">
      <c r="A1185" t="s">
        <v>219</v>
      </c>
      <c r="B1185">
        <v>191930017</v>
      </c>
      <c r="C1185" t="s">
        <v>37</v>
      </c>
      <c r="D1185" t="s">
        <v>105</v>
      </c>
      <c r="E1185" t="s">
        <v>109</v>
      </c>
      <c r="F1185">
        <v>42.517968000000003</v>
      </c>
      <c r="G1185">
        <v>-96.387902999999994</v>
      </c>
      <c r="H1185">
        <v>126203</v>
      </c>
      <c r="I1185">
        <v>28.3</v>
      </c>
      <c r="J1185">
        <v>20.9</v>
      </c>
      <c r="K1185">
        <v>0.5</v>
      </c>
      <c r="L1185">
        <v>0.84486589999999995</v>
      </c>
      <c r="M1185">
        <v>0.54797940000000001</v>
      </c>
      <c r="N1185">
        <v>3.3118254999999999</v>
      </c>
      <c r="O1185">
        <v>10.7544241</v>
      </c>
      <c r="P1185">
        <v>3.2990271999999998</v>
      </c>
      <c r="Q1185">
        <v>7.3565164000000003</v>
      </c>
      <c r="R1185">
        <v>1.6587274000000001</v>
      </c>
      <c r="S1185">
        <v>2.6634399999999999E-2</v>
      </c>
      <c r="T1185">
        <v>0.5</v>
      </c>
      <c r="U1185">
        <v>0.96769269999999996</v>
      </c>
      <c r="V1185">
        <v>0.15564159999999999</v>
      </c>
      <c r="W1185">
        <v>2.0968268000000001</v>
      </c>
      <c r="X1185">
        <v>9.6082935000000003</v>
      </c>
      <c r="Y1185">
        <v>3.7988715000000002</v>
      </c>
      <c r="Z1185">
        <v>2.5059515999999999</v>
      </c>
      <c r="AA1185">
        <v>1.2746884000000001</v>
      </c>
      <c r="AB1185">
        <v>1.7405799999999999E-2</v>
      </c>
      <c r="AC1185">
        <v>1.1454</v>
      </c>
      <c r="AD1185">
        <v>0.28399999999999997</v>
      </c>
      <c r="AE1185">
        <v>0.6331</v>
      </c>
      <c r="AF1185">
        <v>0.89339999999999997</v>
      </c>
      <c r="AG1185">
        <v>1.1515</v>
      </c>
      <c r="AH1185">
        <v>0.34060000000000001</v>
      </c>
      <c r="AI1185">
        <v>0.76849999999999996</v>
      </c>
      <c r="AJ1185">
        <v>0.65349999999999997</v>
      </c>
      <c r="AK1185" t="str">
        <f>VLOOKUP(D1185,Ref!$C$2:$D$56,2,FALSE)&amp;"_"&amp;E1185&amp;RIGHT(B1185,4)</f>
        <v>IA_Woodbury0017</v>
      </c>
    </row>
    <row r="1186" spans="1:37" x14ac:dyDescent="0.25">
      <c r="A1186" t="s">
        <v>219</v>
      </c>
      <c r="B1186">
        <v>200910007</v>
      </c>
      <c r="C1186" t="s">
        <v>37</v>
      </c>
      <c r="D1186" t="s">
        <v>110</v>
      </c>
      <c r="E1186" t="s">
        <v>111</v>
      </c>
      <c r="F1186">
        <v>38.974443999999998</v>
      </c>
      <c r="G1186">
        <v>-94.686943999999997</v>
      </c>
      <c r="H1186">
        <v>93215</v>
      </c>
      <c r="I1186">
        <v>21.2</v>
      </c>
      <c r="J1186">
        <v>19</v>
      </c>
      <c r="K1186">
        <v>0.5</v>
      </c>
      <c r="L1186">
        <v>0.78938010000000003</v>
      </c>
      <c r="M1186">
        <v>0.86207599999999995</v>
      </c>
      <c r="N1186">
        <v>2.3986461000000001</v>
      </c>
      <c r="O1186">
        <v>6.6678667000000003</v>
      </c>
      <c r="P1186">
        <v>7.2880640000000003</v>
      </c>
      <c r="Q1186">
        <v>0</v>
      </c>
      <c r="R1186">
        <v>2.6045631999999999</v>
      </c>
      <c r="S1186">
        <v>0.17273649999999999</v>
      </c>
      <c r="T1186">
        <v>0.5</v>
      </c>
      <c r="U1186">
        <v>0.91331220000000002</v>
      </c>
      <c r="V1186">
        <v>0.13574839999999999</v>
      </c>
      <c r="W1186">
        <v>2.3491255999999998</v>
      </c>
      <c r="X1186">
        <v>5.8423157000000003</v>
      </c>
      <c r="Y1186">
        <v>6.0360003000000004</v>
      </c>
      <c r="Z1186">
        <v>0.98105989999999998</v>
      </c>
      <c r="AA1186">
        <v>2.0914586000000002</v>
      </c>
      <c r="AB1186">
        <v>0.15245600000000001</v>
      </c>
      <c r="AC1186">
        <v>1.157</v>
      </c>
      <c r="AD1186">
        <v>0.1575</v>
      </c>
      <c r="AE1186">
        <v>0.97940000000000005</v>
      </c>
      <c r="AF1186">
        <v>0.87619999999999998</v>
      </c>
      <c r="AG1186">
        <v>0.82820000000000005</v>
      </c>
      <c r="AH1186">
        <v>-9</v>
      </c>
      <c r="AI1186">
        <v>0.80300000000000005</v>
      </c>
      <c r="AJ1186">
        <v>0.88260000000000005</v>
      </c>
      <c r="AK1186" t="str">
        <f>VLOOKUP(D1186,Ref!$C$2:$D$56,2,FALSE)&amp;"_"&amp;E1186&amp;RIGHT(B1186,4)</f>
        <v>KS_Johnson0007</v>
      </c>
    </row>
    <row r="1187" spans="1:37" x14ac:dyDescent="0.25">
      <c r="A1187" t="s">
        <v>219</v>
      </c>
      <c r="B1187">
        <v>200910010</v>
      </c>
      <c r="C1187" t="s">
        <v>37</v>
      </c>
      <c r="D1187" t="s">
        <v>110</v>
      </c>
      <c r="E1187" t="s">
        <v>111</v>
      </c>
      <c r="F1187">
        <v>38.838590000000003</v>
      </c>
      <c r="G1187">
        <v>-94.746430000000004</v>
      </c>
      <c r="H1187">
        <v>92215</v>
      </c>
      <c r="I1187">
        <v>18.8</v>
      </c>
      <c r="J1187">
        <v>17.100000000000001</v>
      </c>
      <c r="K1187">
        <v>0.5</v>
      </c>
      <c r="L1187">
        <v>0.73665970000000003</v>
      </c>
      <c r="M1187">
        <v>0.70491809999999999</v>
      </c>
      <c r="N1187">
        <v>2.5941483999999999</v>
      </c>
      <c r="O1187">
        <v>4.2098246000000001</v>
      </c>
      <c r="P1187">
        <v>5.5399389000000001</v>
      </c>
      <c r="Q1187">
        <v>2.4035400999999998</v>
      </c>
      <c r="R1187">
        <v>2.0520887000000001</v>
      </c>
      <c r="S1187">
        <v>0.12554689999999999</v>
      </c>
      <c r="T1187">
        <v>0.5</v>
      </c>
      <c r="U1187">
        <v>0.81926480000000002</v>
      </c>
      <c r="V1187">
        <v>0.1210966</v>
      </c>
      <c r="W1187">
        <v>2.3270515999999999</v>
      </c>
      <c r="X1187">
        <v>3.8569198</v>
      </c>
      <c r="Y1187">
        <v>6.7137642</v>
      </c>
      <c r="Z1187">
        <v>0.27649089999999998</v>
      </c>
      <c r="AA1187">
        <v>2.4013499999999999</v>
      </c>
      <c r="AB1187">
        <v>0.13834689999999999</v>
      </c>
      <c r="AC1187">
        <v>1.1121000000000001</v>
      </c>
      <c r="AD1187">
        <v>0.17180000000000001</v>
      </c>
      <c r="AE1187">
        <v>0.89700000000000002</v>
      </c>
      <c r="AF1187">
        <v>0.91620000000000001</v>
      </c>
      <c r="AG1187">
        <v>1.2119</v>
      </c>
      <c r="AH1187">
        <v>0.115</v>
      </c>
      <c r="AI1187">
        <v>1.1701999999999999</v>
      </c>
      <c r="AJ1187">
        <v>1.1020000000000001</v>
      </c>
      <c r="AK1187" t="str">
        <f>VLOOKUP(D1187,Ref!$C$2:$D$56,2,FALSE)&amp;"_"&amp;E1187&amp;RIGHT(B1187,4)</f>
        <v>KS_Johnson0010</v>
      </c>
    </row>
    <row r="1188" spans="1:37" x14ac:dyDescent="0.25">
      <c r="A1188" t="s">
        <v>219</v>
      </c>
      <c r="B1188">
        <v>201070002</v>
      </c>
      <c r="C1188" t="s">
        <v>37</v>
      </c>
      <c r="D1188" t="s">
        <v>110</v>
      </c>
      <c r="E1188" t="s">
        <v>112</v>
      </c>
      <c r="F1188">
        <v>38.135832999999998</v>
      </c>
      <c r="G1188">
        <v>-94.731943999999999</v>
      </c>
      <c r="H1188">
        <v>86215</v>
      </c>
      <c r="I1188">
        <v>21</v>
      </c>
      <c r="J1188">
        <v>18.600000000000001</v>
      </c>
      <c r="K1188">
        <v>0.5</v>
      </c>
      <c r="L1188">
        <v>1.1474964999999999</v>
      </c>
      <c r="M1188">
        <v>0.65363850000000001</v>
      </c>
      <c r="N1188">
        <v>2.5005641000000001</v>
      </c>
      <c r="O1188">
        <v>6.7494617000000003</v>
      </c>
      <c r="P1188">
        <v>4.7970351999999998</v>
      </c>
      <c r="Q1188">
        <v>2.9450194999999999</v>
      </c>
      <c r="R1188">
        <v>1.6860402000000001</v>
      </c>
      <c r="S1188">
        <v>4.2965400000000001E-2</v>
      </c>
      <c r="T1188">
        <v>0.5</v>
      </c>
      <c r="U1188">
        <v>1.3162054000000001</v>
      </c>
      <c r="V1188">
        <v>0.178011</v>
      </c>
      <c r="W1188">
        <v>2.1725116</v>
      </c>
      <c r="X1188">
        <v>6.1472802</v>
      </c>
      <c r="Y1188">
        <v>5.3917193000000001</v>
      </c>
      <c r="Z1188">
        <v>1.0672756000000001</v>
      </c>
      <c r="AA1188">
        <v>1.8318551999999999</v>
      </c>
      <c r="AB1188">
        <v>4.6423699999999998E-2</v>
      </c>
      <c r="AC1188">
        <v>1.147</v>
      </c>
      <c r="AD1188">
        <v>0.27229999999999999</v>
      </c>
      <c r="AE1188">
        <v>0.86880000000000002</v>
      </c>
      <c r="AF1188">
        <v>0.91080000000000005</v>
      </c>
      <c r="AG1188">
        <v>1.1240000000000001</v>
      </c>
      <c r="AH1188">
        <v>0.3624</v>
      </c>
      <c r="AI1188">
        <v>1.0865</v>
      </c>
      <c r="AJ1188">
        <v>1.0805</v>
      </c>
      <c r="AK1188" t="str">
        <f>VLOOKUP(D1188,Ref!$C$2:$D$56,2,FALSE)&amp;"_"&amp;E1188&amp;RIGHT(B1188,4)</f>
        <v>KS_Linn0002</v>
      </c>
    </row>
    <row r="1189" spans="1:37" x14ac:dyDescent="0.25">
      <c r="A1189" t="s">
        <v>219</v>
      </c>
      <c r="B1189">
        <v>201730008</v>
      </c>
      <c r="C1189" t="s">
        <v>37</v>
      </c>
      <c r="D1189" t="s">
        <v>110</v>
      </c>
      <c r="E1189" t="s">
        <v>113</v>
      </c>
      <c r="F1189">
        <v>37.659722000000002</v>
      </c>
      <c r="G1189">
        <v>-97.297222000000005</v>
      </c>
      <c r="H1189">
        <v>81196</v>
      </c>
      <c r="I1189">
        <v>21</v>
      </c>
      <c r="J1189">
        <v>17.600000000000001</v>
      </c>
      <c r="K1189">
        <v>0.5</v>
      </c>
      <c r="L1189">
        <v>0.59463969999999999</v>
      </c>
      <c r="M1189">
        <v>0.46668290000000001</v>
      </c>
      <c r="N1189">
        <v>2.8147380000000002</v>
      </c>
      <c r="O1189">
        <v>6.4207071999999998</v>
      </c>
      <c r="P1189">
        <v>3.9399104</v>
      </c>
      <c r="Q1189">
        <v>4.7795848999999997</v>
      </c>
      <c r="R1189">
        <v>1.444167</v>
      </c>
      <c r="S1189">
        <v>3.9567699999999997E-2</v>
      </c>
      <c r="T1189">
        <v>0.5</v>
      </c>
      <c r="U1189">
        <v>0.86014219999999997</v>
      </c>
      <c r="V1189">
        <v>9.5723500000000003E-2</v>
      </c>
      <c r="W1189">
        <v>1.2748128000000001</v>
      </c>
      <c r="X1189">
        <v>9.3756532999999997</v>
      </c>
      <c r="Y1189">
        <v>3.9143324000000002</v>
      </c>
      <c r="Z1189">
        <v>0.30642419999999998</v>
      </c>
      <c r="AA1189">
        <v>1.0951837</v>
      </c>
      <c r="AB1189">
        <v>0.23310249999999999</v>
      </c>
      <c r="AC1189">
        <v>1.4464999999999999</v>
      </c>
      <c r="AD1189">
        <v>0.2051</v>
      </c>
      <c r="AE1189">
        <v>0.45290000000000002</v>
      </c>
      <c r="AF1189">
        <v>1.4601999999999999</v>
      </c>
      <c r="AG1189">
        <v>0.99350000000000005</v>
      </c>
      <c r="AH1189">
        <v>6.4100000000000004E-2</v>
      </c>
      <c r="AI1189">
        <v>0.75829999999999997</v>
      </c>
      <c r="AJ1189">
        <v>5.8912000000000004</v>
      </c>
      <c r="AK1189" t="str">
        <f>VLOOKUP(D1189,Ref!$C$2:$D$56,2,FALSE)&amp;"_"&amp;E1189&amp;RIGHT(B1189,4)</f>
        <v>KS_Sedgwick0008</v>
      </c>
    </row>
    <row r="1190" spans="1:37" x14ac:dyDescent="0.25">
      <c r="A1190" t="s">
        <v>219</v>
      </c>
      <c r="B1190">
        <v>201730009</v>
      </c>
      <c r="C1190" t="s">
        <v>37</v>
      </c>
      <c r="D1190" t="s">
        <v>110</v>
      </c>
      <c r="E1190" t="s">
        <v>113</v>
      </c>
      <c r="F1190">
        <v>37.651111</v>
      </c>
      <c r="G1190">
        <v>-97.362222000000003</v>
      </c>
      <c r="H1190">
        <v>81196</v>
      </c>
      <c r="I1190">
        <v>21.5</v>
      </c>
      <c r="J1190">
        <v>17.8</v>
      </c>
      <c r="K1190">
        <v>0.5</v>
      </c>
      <c r="L1190">
        <v>0.71353560000000005</v>
      </c>
      <c r="M1190">
        <v>0.44008160000000002</v>
      </c>
      <c r="N1190">
        <v>2.2869457999999998</v>
      </c>
      <c r="O1190">
        <v>8.3012218000000004</v>
      </c>
      <c r="P1190">
        <v>4.7607679000000003</v>
      </c>
      <c r="Q1190">
        <v>2.8841497999999999</v>
      </c>
      <c r="R1190">
        <v>1.3481669000000001</v>
      </c>
      <c r="S1190">
        <v>0.30957400000000002</v>
      </c>
      <c r="T1190">
        <v>0.5</v>
      </c>
      <c r="U1190">
        <v>0.87289939999999999</v>
      </c>
      <c r="V1190">
        <v>9.3026800000000007E-2</v>
      </c>
      <c r="W1190">
        <v>1.2817738999999999</v>
      </c>
      <c r="X1190">
        <v>9.3376225999999996</v>
      </c>
      <c r="Y1190">
        <v>4.1004138000000001</v>
      </c>
      <c r="Z1190">
        <v>0.25407210000000002</v>
      </c>
      <c r="AA1190">
        <v>1.0945213</v>
      </c>
      <c r="AB1190">
        <v>0.28081620000000002</v>
      </c>
      <c r="AC1190">
        <v>1.2233000000000001</v>
      </c>
      <c r="AD1190">
        <v>0.2114</v>
      </c>
      <c r="AE1190">
        <v>0.5605</v>
      </c>
      <c r="AF1190">
        <v>1.1248</v>
      </c>
      <c r="AG1190">
        <v>0.86129999999999995</v>
      </c>
      <c r="AH1190">
        <v>8.8099999999999998E-2</v>
      </c>
      <c r="AI1190">
        <v>0.81189999999999996</v>
      </c>
      <c r="AJ1190">
        <v>0.90710000000000002</v>
      </c>
      <c r="AK1190" t="str">
        <f>VLOOKUP(D1190,Ref!$C$2:$D$56,2,FALSE)&amp;"_"&amp;E1190&amp;RIGHT(B1190,4)</f>
        <v>KS_Sedgwick0009</v>
      </c>
    </row>
    <row r="1191" spans="1:37" x14ac:dyDescent="0.25">
      <c r="A1191" t="s">
        <v>219</v>
      </c>
      <c r="B1191">
        <v>201730010</v>
      </c>
      <c r="C1191" t="s">
        <v>37</v>
      </c>
      <c r="D1191" t="s">
        <v>110</v>
      </c>
      <c r="E1191" t="s">
        <v>113</v>
      </c>
      <c r="F1191">
        <v>37.701110999999997</v>
      </c>
      <c r="G1191">
        <v>-97.313889000000003</v>
      </c>
      <c r="H1191">
        <v>81196</v>
      </c>
      <c r="I1191">
        <v>21.1</v>
      </c>
      <c r="J1191">
        <v>17.100000000000001</v>
      </c>
      <c r="K1191">
        <v>0.5</v>
      </c>
      <c r="L1191">
        <v>0.63803460000000001</v>
      </c>
      <c r="M1191">
        <v>0.44216519999999998</v>
      </c>
      <c r="N1191">
        <v>2.4130436999999998</v>
      </c>
      <c r="O1191">
        <v>7.5891304000000002</v>
      </c>
      <c r="P1191">
        <v>4.5390357999999997</v>
      </c>
      <c r="Q1191">
        <v>3.3977838</v>
      </c>
      <c r="R1191">
        <v>1.355979</v>
      </c>
      <c r="S1191">
        <v>0.25816070000000002</v>
      </c>
      <c r="T1191">
        <v>0.5</v>
      </c>
      <c r="U1191">
        <v>0.79252889999999998</v>
      </c>
      <c r="V1191">
        <v>7.6681100000000002E-2</v>
      </c>
      <c r="W1191">
        <v>1.1992598999999999</v>
      </c>
      <c r="X1191">
        <v>8.7579364999999996</v>
      </c>
      <c r="Y1191">
        <v>4.3883934</v>
      </c>
      <c r="Z1191">
        <v>6.1206299999999998E-2</v>
      </c>
      <c r="AA1191">
        <v>0.99833439999999996</v>
      </c>
      <c r="AB1191">
        <v>0.42482619999999999</v>
      </c>
      <c r="AC1191">
        <v>1.2421</v>
      </c>
      <c r="AD1191">
        <v>0.1734</v>
      </c>
      <c r="AE1191">
        <v>0.497</v>
      </c>
      <c r="AF1191">
        <v>1.1539999999999999</v>
      </c>
      <c r="AG1191">
        <v>0.96679999999999999</v>
      </c>
      <c r="AH1191">
        <v>1.7999999999999999E-2</v>
      </c>
      <c r="AI1191">
        <v>0.73619999999999997</v>
      </c>
      <c r="AJ1191">
        <v>1.6456</v>
      </c>
      <c r="AK1191" t="str">
        <f>VLOOKUP(D1191,Ref!$C$2:$D$56,2,FALSE)&amp;"_"&amp;E1191&amp;RIGHT(B1191,4)</f>
        <v>KS_Sedgwick0010</v>
      </c>
    </row>
    <row r="1192" spans="1:37" x14ac:dyDescent="0.25">
      <c r="A1192" t="s">
        <v>219</v>
      </c>
      <c r="B1192">
        <v>201770013</v>
      </c>
      <c r="C1192" t="s">
        <v>37</v>
      </c>
      <c r="D1192" t="s">
        <v>110</v>
      </c>
      <c r="E1192" t="s">
        <v>114</v>
      </c>
      <c r="F1192">
        <v>39.024270000000001</v>
      </c>
      <c r="G1192">
        <v>-95.711280000000002</v>
      </c>
      <c r="H1192">
        <v>94208</v>
      </c>
      <c r="I1192">
        <v>21.5</v>
      </c>
      <c r="J1192">
        <v>19.2</v>
      </c>
      <c r="K1192">
        <v>0.5</v>
      </c>
      <c r="L1192">
        <v>1.4182758</v>
      </c>
      <c r="M1192">
        <v>0.73722790000000005</v>
      </c>
      <c r="N1192">
        <v>1.7996703000000001</v>
      </c>
      <c r="O1192">
        <v>10.034144400000001</v>
      </c>
      <c r="P1192">
        <v>4.9598392999999996</v>
      </c>
      <c r="Q1192">
        <v>0.25974619999999998</v>
      </c>
      <c r="R1192">
        <v>1.775617</v>
      </c>
      <c r="S1192">
        <v>3.2146800000000003E-2</v>
      </c>
      <c r="T1192">
        <v>0.5</v>
      </c>
      <c r="U1192">
        <v>1.2396072</v>
      </c>
      <c r="V1192">
        <v>0.17577419999999999</v>
      </c>
      <c r="W1192">
        <v>1.980189</v>
      </c>
      <c r="X1192">
        <v>7.5660819999999998</v>
      </c>
      <c r="Y1192">
        <v>5.3217030000000003</v>
      </c>
      <c r="Z1192">
        <v>0.55862619999999996</v>
      </c>
      <c r="AA1192">
        <v>1.8732135000000001</v>
      </c>
      <c r="AB1192">
        <v>5.3632899999999997E-2</v>
      </c>
      <c r="AC1192">
        <v>0.874</v>
      </c>
      <c r="AD1192">
        <v>0.2384</v>
      </c>
      <c r="AE1192">
        <v>1.1003000000000001</v>
      </c>
      <c r="AF1192">
        <v>0.754</v>
      </c>
      <c r="AG1192">
        <v>1.073</v>
      </c>
      <c r="AH1192">
        <v>2.1507000000000001</v>
      </c>
      <c r="AI1192">
        <v>1.0549999999999999</v>
      </c>
      <c r="AJ1192">
        <v>1.6684000000000001</v>
      </c>
      <c r="AK1192" t="str">
        <f>VLOOKUP(D1192,Ref!$C$2:$D$56,2,FALSE)&amp;"_"&amp;E1192&amp;RIGHT(B1192,4)</f>
        <v>KS_Shawnee0013</v>
      </c>
    </row>
    <row r="1193" spans="1:37" x14ac:dyDescent="0.25">
      <c r="A1193" t="s">
        <v>219</v>
      </c>
      <c r="B1193">
        <v>201910002</v>
      </c>
      <c r="C1193" t="s">
        <v>37</v>
      </c>
      <c r="D1193" t="s">
        <v>110</v>
      </c>
      <c r="E1193" t="s">
        <v>115</v>
      </c>
      <c r="F1193">
        <v>37.476944000000003</v>
      </c>
      <c r="G1193">
        <v>-97.366388999999998</v>
      </c>
      <c r="H1193">
        <v>79196</v>
      </c>
      <c r="I1193">
        <v>20.7</v>
      </c>
      <c r="J1193">
        <v>18.100000000000001</v>
      </c>
      <c r="K1193">
        <v>0.5</v>
      </c>
      <c r="L1193">
        <v>0.71200669999999999</v>
      </c>
      <c r="M1193">
        <v>0.53751789999999999</v>
      </c>
      <c r="N1193">
        <v>2.9440141</v>
      </c>
      <c r="O1193">
        <v>5.3511018999999997</v>
      </c>
      <c r="P1193">
        <v>4.1315241</v>
      </c>
      <c r="Q1193">
        <v>5.0741586999999999</v>
      </c>
      <c r="R1193">
        <v>1.4505669999999999</v>
      </c>
      <c r="S1193">
        <v>7.6884400000000006E-2</v>
      </c>
      <c r="T1193">
        <v>0.5</v>
      </c>
      <c r="U1193">
        <v>1.2333168999999999</v>
      </c>
      <c r="V1193">
        <v>9.5703800000000006E-2</v>
      </c>
      <c r="W1193">
        <v>1.2957856999999999</v>
      </c>
      <c r="X1193">
        <v>9.0469521999999998</v>
      </c>
      <c r="Y1193">
        <v>4.3841858</v>
      </c>
      <c r="Z1193">
        <v>0.1484829</v>
      </c>
      <c r="AA1193">
        <v>1.1192154000000001</v>
      </c>
      <c r="AB1193">
        <v>0.29345729999999998</v>
      </c>
      <c r="AC1193">
        <v>1.7322</v>
      </c>
      <c r="AD1193">
        <v>0.17799999999999999</v>
      </c>
      <c r="AE1193">
        <v>0.44009999999999999</v>
      </c>
      <c r="AF1193">
        <v>1.6907000000000001</v>
      </c>
      <c r="AG1193">
        <v>1.0611999999999999</v>
      </c>
      <c r="AH1193">
        <v>2.93E-2</v>
      </c>
      <c r="AI1193">
        <v>0.77159999999999995</v>
      </c>
      <c r="AJ1193">
        <v>3.8169</v>
      </c>
      <c r="AK1193" t="str">
        <f>VLOOKUP(D1193,Ref!$C$2:$D$56,2,FALSE)&amp;"_"&amp;E1193&amp;RIGHT(B1193,4)</f>
        <v>KS_Sumner0002</v>
      </c>
    </row>
    <row r="1194" spans="1:37" x14ac:dyDescent="0.25">
      <c r="A1194" t="s">
        <v>219</v>
      </c>
      <c r="B1194">
        <v>202090021</v>
      </c>
      <c r="C1194" t="s">
        <v>37</v>
      </c>
      <c r="D1194" t="s">
        <v>110</v>
      </c>
      <c r="E1194" t="s">
        <v>116</v>
      </c>
      <c r="F1194">
        <v>39.1175</v>
      </c>
      <c r="G1194">
        <v>-94.635555999999994</v>
      </c>
      <c r="H1194">
        <v>95215</v>
      </c>
      <c r="I1194">
        <v>22.5</v>
      </c>
      <c r="J1194">
        <v>18.7</v>
      </c>
      <c r="K1194">
        <v>0.5</v>
      </c>
      <c r="L1194">
        <v>0.8402463</v>
      </c>
      <c r="M1194">
        <v>0.92395430000000001</v>
      </c>
      <c r="N1194">
        <v>2.1851894999999999</v>
      </c>
      <c r="O1194">
        <v>9.1175718000000003</v>
      </c>
      <c r="P1194">
        <v>4.8004674999999999</v>
      </c>
      <c r="Q1194">
        <v>2.2660543999999998</v>
      </c>
      <c r="R1194">
        <v>1.7415615</v>
      </c>
      <c r="S1194">
        <v>0.16939650000000001</v>
      </c>
      <c r="T1194">
        <v>0.5</v>
      </c>
      <c r="U1194">
        <v>0.68916219999999995</v>
      </c>
      <c r="V1194">
        <v>0.12831110000000001</v>
      </c>
      <c r="W1194">
        <v>2.0701065000000001</v>
      </c>
      <c r="X1194">
        <v>6.5998258999999999</v>
      </c>
      <c r="Y1194">
        <v>6.3734808000000003</v>
      </c>
      <c r="Z1194">
        <v>0</v>
      </c>
      <c r="AA1194">
        <v>2.2420141999999998</v>
      </c>
      <c r="AB1194">
        <v>0.17877899999999999</v>
      </c>
      <c r="AC1194">
        <v>0.82020000000000004</v>
      </c>
      <c r="AD1194">
        <v>0.1389</v>
      </c>
      <c r="AE1194">
        <v>0.94730000000000003</v>
      </c>
      <c r="AF1194">
        <v>0.72389999999999999</v>
      </c>
      <c r="AG1194">
        <v>1.3277000000000001</v>
      </c>
      <c r="AH1194">
        <v>0</v>
      </c>
      <c r="AI1194">
        <v>1.2874000000000001</v>
      </c>
      <c r="AJ1194">
        <v>1.0553999999999999</v>
      </c>
      <c r="AK1194" t="str">
        <f>VLOOKUP(D1194,Ref!$C$2:$D$56,2,FALSE)&amp;"_"&amp;E1194&amp;RIGHT(B1194,4)</f>
        <v>KS_Wyandotte0021</v>
      </c>
    </row>
    <row r="1195" spans="1:37" x14ac:dyDescent="0.25">
      <c r="A1195" t="s">
        <v>219</v>
      </c>
      <c r="B1195">
        <v>202090022</v>
      </c>
      <c r="C1195" t="s">
        <v>37</v>
      </c>
      <c r="D1195" t="s">
        <v>110</v>
      </c>
      <c r="E1195" t="s">
        <v>116</v>
      </c>
      <c r="F1195">
        <v>39.045833000000002</v>
      </c>
      <c r="G1195">
        <v>-94.694444000000004</v>
      </c>
      <c r="H1195">
        <v>94215</v>
      </c>
      <c r="I1195">
        <v>21.5</v>
      </c>
      <c r="J1195">
        <v>18.600000000000001</v>
      </c>
      <c r="K1195">
        <v>0.5</v>
      </c>
      <c r="L1195">
        <v>0.94566969999999995</v>
      </c>
      <c r="M1195">
        <v>0.78655980000000003</v>
      </c>
      <c r="N1195">
        <v>2.0670321</v>
      </c>
      <c r="O1195">
        <v>8.7713889999999992</v>
      </c>
      <c r="P1195">
        <v>5.9632944999999999</v>
      </c>
      <c r="Q1195">
        <v>0.22917199999999999</v>
      </c>
      <c r="R1195">
        <v>2.1067307</v>
      </c>
      <c r="S1195">
        <v>0.13015550000000001</v>
      </c>
      <c r="T1195">
        <v>0.5</v>
      </c>
      <c r="U1195">
        <v>0.92990980000000001</v>
      </c>
      <c r="V1195">
        <v>0.1231344</v>
      </c>
      <c r="W1195">
        <v>1.9494366999999999</v>
      </c>
      <c r="X1195">
        <v>7.1080670000000001</v>
      </c>
      <c r="Y1195">
        <v>5.7408580999999996</v>
      </c>
      <c r="Z1195">
        <v>7.7528899999999998E-2</v>
      </c>
      <c r="AA1195">
        <v>2.0465523999999999</v>
      </c>
      <c r="AB1195">
        <v>0.12655669999999999</v>
      </c>
      <c r="AC1195">
        <v>0.98329999999999995</v>
      </c>
      <c r="AD1195">
        <v>0.1565</v>
      </c>
      <c r="AE1195">
        <v>0.94310000000000005</v>
      </c>
      <c r="AF1195">
        <v>0.81040000000000001</v>
      </c>
      <c r="AG1195">
        <v>0.9627</v>
      </c>
      <c r="AH1195">
        <v>0.33829999999999999</v>
      </c>
      <c r="AI1195">
        <v>0.97140000000000004</v>
      </c>
      <c r="AJ1195">
        <v>0.97240000000000004</v>
      </c>
      <c r="AK1195" t="str">
        <f>VLOOKUP(D1195,Ref!$C$2:$D$56,2,FALSE)&amp;"_"&amp;E1195&amp;RIGHT(B1195,4)</f>
        <v>KS_Wyandotte0022</v>
      </c>
    </row>
    <row r="1196" spans="1:37" x14ac:dyDescent="0.25">
      <c r="A1196" t="s">
        <v>219</v>
      </c>
      <c r="B1196">
        <v>220170008</v>
      </c>
      <c r="C1196" t="s">
        <v>37</v>
      </c>
      <c r="D1196" t="s">
        <v>117</v>
      </c>
      <c r="E1196" t="s">
        <v>118</v>
      </c>
      <c r="F1196">
        <v>32.471665999999999</v>
      </c>
      <c r="G1196">
        <v>-93.794999000000004</v>
      </c>
      <c r="H1196">
        <v>33224</v>
      </c>
      <c r="I1196">
        <v>23.3</v>
      </c>
      <c r="J1196">
        <v>21.9</v>
      </c>
      <c r="K1196">
        <v>0.5</v>
      </c>
      <c r="L1196">
        <v>1.5622777999999999</v>
      </c>
      <c r="M1196">
        <v>0.67182350000000002</v>
      </c>
      <c r="N1196">
        <v>1.5535017</v>
      </c>
      <c r="O1196">
        <v>12.6250038</v>
      </c>
      <c r="P1196">
        <v>4.7582525999999996</v>
      </c>
      <c r="Q1196">
        <v>0</v>
      </c>
      <c r="R1196">
        <v>1.6846410999999999</v>
      </c>
      <c r="S1196">
        <v>3.3389500000000003E-2</v>
      </c>
      <c r="T1196">
        <v>0.5</v>
      </c>
      <c r="U1196">
        <v>1.1556468</v>
      </c>
      <c r="V1196">
        <v>0.26593729999999999</v>
      </c>
      <c r="W1196">
        <v>1.4297388</v>
      </c>
      <c r="X1196">
        <v>12.7295952</v>
      </c>
      <c r="Y1196">
        <v>4.2940316000000003</v>
      </c>
      <c r="Z1196">
        <v>2.5000000000000002E-6</v>
      </c>
      <c r="AA1196">
        <v>1.5371283</v>
      </c>
      <c r="AB1196">
        <v>3.1440700000000002E-2</v>
      </c>
      <c r="AC1196">
        <v>0.73970000000000002</v>
      </c>
      <c r="AD1196">
        <v>0.39579999999999999</v>
      </c>
      <c r="AE1196">
        <v>0.92030000000000001</v>
      </c>
      <c r="AF1196">
        <v>1.0083</v>
      </c>
      <c r="AG1196">
        <v>0.90239999999999998</v>
      </c>
      <c r="AH1196">
        <v>-9</v>
      </c>
      <c r="AI1196">
        <v>0.91239999999999999</v>
      </c>
      <c r="AJ1196">
        <v>0.94159999999999999</v>
      </c>
      <c r="AK1196" t="str">
        <f>VLOOKUP(D1196,Ref!$C$2:$D$56,2,FALSE)&amp;"_"&amp;E1196&amp;RIGHT(B1196,4)</f>
        <v>LA_Caddo Parish0008</v>
      </c>
    </row>
    <row r="1197" spans="1:37" x14ac:dyDescent="0.25">
      <c r="A1197" t="s">
        <v>219</v>
      </c>
      <c r="B1197">
        <v>220190009</v>
      </c>
      <c r="C1197" t="s">
        <v>37</v>
      </c>
      <c r="D1197" t="s">
        <v>117</v>
      </c>
      <c r="E1197" t="s">
        <v>119</v>
      </c>
      <c r="F1197">
        <v>30.227778000000001</v>
      </c>
      <c r="G1197">
        <v>-93.578333000000001</v>
      </c>
      <c r="H1197">
        <v>13225</v>
      </c>
      <c r="I1197">
        <v>20.3</v>
      </c>
      <c r="J1197">
        <v>19.100000000000001</v>
      </c>
      <c r="K1197">
        <v>0.5</v>
      </c>
      <c r="L1197">
        <v>2.0826492000000001</v>
      </c>
      <c r="M1197">
        <v>0.63944599999999996</v>
      </c>
      <c r="N1197">
        <v>1.6971314</v>
      </c>
      <c r="O1197">
        <v>7.9841227999999997</v>
      </c>
      <c r="P1197">
        <v>5.4557079999999996</v>
      </c>
      <c r="Q1197">
        <v>8.0898499999999998E-2</v>
      </c>
      <c r="R1197">
        <v>1.6601298</v>
      </c>
      <c r="S1197">
        <v>0.19991320000000001</v>
      </c>
      <c r="T1197">
        <v>0.5</v>
      </c>
      <c r="U1197">
        <v>1.9586101</v>
      </c>
      <c r="V1197">
        <v>0.37808399999999998</v>
      </c>
      <c r="W1197">
        <v>1.5913767999999999</v>
      </c>
      <c r="X1197">
        <v>8.0878239000000001</v>
      </c>
      <c r="Y1197">
        <v>4.9196277000000004</v>
      </c>
      <c r="Z1197">
        <v>2.6356999999999999E-3</v>
      </c>
      <c r="AA1197">
        <v>1.6110278</v>
      </c>
      <c r="AB1197">
        <v>6.99964E-2</v>
      </c>
      <c r="AC1197">
        <v>0.94040000000000001</v>
      </c>
      <c r="AD1197">
        <v>0.59130000000000005</v>
      </c>
      <c r="AE1197">
        <v>0.93769999999999998</v>
      </c>
      <c r="AF1197">
        <v>1.0129999999999999</v>
      </c>
      <c r="AG1197">
        <v>0.90169999999999995</v>
      </c>
      <c r="AH1197">
        <v>3.2599999999999997E-2</v>
      </c>
      <c r="AI1197">
        <v>0.97040000000000004</v>
      </c>
      <c r="AJ1197">
        <v>0.35010000000000002</v>
      </c>
      <c r="AK1197" t="str">
        <f>VLOOKUP(D1197,Ref!$C$2:$D$56,2,FALSE)&amp;"_"&amp;E1197&amp;RIGHT(B1197,4)</f>
        <v>LA_Calcasieu Parish0009</v>
      </c>
    </row>
    <row r="1198" spans="1:37" x14ac:dyDescent="0.25">
      <c r="A1198" t="s">
        <v>219</v>
      </c>
      <c r="B1198">
        <v>270370470</v>
      </c>
      <c r="C1198" t="s">
        <v>37</v>
      </c>
      <c r="D1198" t="s">
        <v>120</v>
      </c>
      <c r="E1198" t="s">
        <v>121</v>
      </c>
      <c r="F1198">
        <v>44.738460000000003</v>
      </c>
      <c r="G1198">
        <v>-93.237250000000003</v>
      </c>
      <c r="H1198">
        <v>147223</v>
      </c>
      <c r="I1198">
        <v>27.6</v>
      </c>
      <c r="J1198">
        <v>17.5</v>
      </c>
      <c r="K1198">
        <v>0.5</v>
      </c>
      <c r="L1198">
        <v>0.56774060000000004</v>
      </c>
      <c r="M1198">
        <v>0.85757810000000001</v>
      </c>
      <c r="N1198">
        <v>3.8759600999999999</v>
      </c>
      <c r="O1198">
        <v>7.0831146</v>
      </c>
      <c r="P1198">
        <v>3.4652788999999999</v>
      </c>
      <c r="Q1198">
        <v>8.9837369999999996</v>
      </c>
      <c r="R1198">
        <v>2.0402954000000002</v>
      </c>
      <c r="S1198">
        <v>0.30407060000000002</v>
      </c>
      <c r="T1198">
        <v>0.5</v>
      </c>
      <c r="U1198">
        <v>0.78910849999999999</v>
      </c>
      <c r="V1198">
        <v>0.17607709999999999</v>
      </c>
      <c r="W1198">
        <v>1.9691221999999999</v>
      </c>
      <c r="X1198">
        <v>6.8483561999999996</v>
      </c>
      <c r="Y1198">
        <v>3.6531687000000002</v>
      </c>
      <c r="Z1198">
        <v>2.1297988999999999</v>
      </c>
      <c r="AA1198">
        <v>1.3154937</v>
      </c>
      <c r="AB1198">
        <v>0.16887720000000001</v>
      </c>
      <c r="AC1198">
        <v>1.3898999999999999</v>
      </c>
      <c r="AD1198">
        <v>0.20530000000000001</v>
      </c>
      <c r="AE1198">
        <v>0.50800000000000001</v>
      </c>
      <c r="AF1198">
        <v>0.96689999999999998</v>
      </c>
      <c r="AG1198">
        <v>1.0542</v>
      </c>
      <c r="AH1198">
        <v>0.23710000000000001</v>
      </c>
      <c r="AI1198">
        <v>0.64480000000000004</v>
      </c>
      <c r="AJ1198">
        <v>0.5554</v>
      </c>
      <c r="AK1198" t="str">
        <f>VLOOKUP(D1198,Ref!$C$2:$D$56,2,FALSE)&amp;"_"&amp;E1198&amp;RIGHT(B1198,4)</f>
        <v>MN_Dakota0470</v>
      </c>
    </row>
    <row r="1199" spans="1:37" x14ac:dyDescent="0.25">
      <c r="A1199" t="s">
        <v>219</v>
      </c>
      <c r="B1199">
        <v>270530961</v>
      </c>
      <c r="C1199" t="s">
        <v>37</v>
      </c>
      <c r="D1199" t="s">
        <v>120</v>
      </c>
      <c r="E1199" t="s">
        <v>122</v>
      </c>
      <c r="F1199">
        <v>44.875509999999998</v>
      </c>
      <c r="G1199">
        <v>-93.258920000000003</v>
      </c>
      <c r="H1199">
        <v>148223</v>
      </c>
      <c r="I1199">
        <v>25.3</v>
      </c>
      <c r="J1199">
        <v>17.7</v>
      </c>
      <c r="K1199">
        <v>0.5</v>
      </c>
      <c r="L1199">
        <v>0.65474310000000002</v>
      </c>
      <c r="M1199">
        <v>1.0088360000000001</v>
      </c>
      <c r="N1199">
        <v>3.5678443999999998</v>
      </c>
      <c r="O1199">
        <v>5.9530792000000003</v>
      </c>
      <c r="P1199">
        <v>3.2222814999999998</v>
      </c>
      <c r="Q1199">
        <v>8.3224839999999993</v>
      </c>
      <c r="R1199">
        <v>1.8177934</v>
      </c>
      <c r="S1199">
        <v>0.33627400000000002</v>
      </c>
      <c r="T1199">
        <v>0.5</v>
      </c>
      <c r="U1199">
        <v>0.65444670000000005</v>
      </c>
      <c r="V1199">
        <v>0.17629110000000001</v>
      </c>
      <c r="W1199">
        <v>2.5205679000000001</v>
      </c>
      <c r="X1199">
        <v>4.5662203000000003</v>
      </c>
      <c r="Y1199">
        <v>3.7908206</v>
      </c>
      <c r="Z1199">
        <v>3.8521999999999998</v>
      </c>
      <c r="AA1199">
        <v>1.3875363000000001</v>
      </c>
      <c r="AB1199">
        <v>0.30219059999999998</v>
      </c>
      <c r="AC1199">
        <v>0.99950000000000006</v>
      </c>
      <c r="AD1199">
        <v>0.17469999999999999</v>
      </c>
      <c r="AE1199">
        <v>0.70650000000000002</v>
      </c>
      <c r="AF1199">
        <v>0.76700000000000002</v>
      </c>
      <c r="AG1199">
        <v>1.1763999999999999</v>
      </c>
      <c r="AH1199">
        <v>0.46289999999999998</v>
      </c>
      <c r="AI1199">
        <v>0.76329999999999998</v>
      </c>
      <c r="AJ1199">
        <v>0.89859999999999995</v>
      </c>
      <c r="AK1199" t="str">
        <f>VLOOKUP(D1199,Ref!$C$2:$D$56,2,FALSE)&amp;"_"&amp;E1199&amp;RIGHT(B1199,4)</f>
        <v>MN_Hennepin0961</v>
      </c>
    </row>
    <row r="1200" spans="1:37" x14ac:dyDescent="0.25">
      <c r="A1200" t="s">
        <v>219</v>
      </c>
      <c r="B1200">
        <v>270530963</v>
      </c>
      <c r="C1200" t="s">
        <v>37</v>
      </c>
      <c r="D1200" t="s">
        <v>120</v>
      </c>
      <c r="E1200" t="s">
        <v>122</v>
      </c>
      <c r="F1200">
        <v>44.953659999999999</v>
      </c>
      <c r="G1200">
        <v>-93.258210000000005</v>
      </c>
      <c r="H1200">
        <v>149223</v>
      </c>
      <c r="I1200">
        <v>27.8</v>
      </c>
      <c r="J1200">
        <v>18.100000000000001</v>
      </c>
      <c r="K1200">
        <v>0.5</v>
      </c>
      <c r="L1200">
        <v>0.53650220000000004</v>
      </c>
      <c r="M1200">
        <v>0.91050019999999998</v>
      </c>
      <c r="N1200">
        <v>4.0835657000000003</v>
      </c>
      <c r="O1200">
        <v>6.1199507999999998</v>
      </c>
      <c r="P1200">
        <v>3.3722002999999998</v>
      </c>
      <c r="Q1200">
        <v>9.8389071999999995</v>
      </c>
      <c r="R1200">
        <v>2.0896766000000002</v>
      </c>
      <c r="S1200">
        <v>0.35980830000000003</v>
      </c>
      <c r="T1200">
        <v>0.5</v>
      </c>
      <c r="U1200">
        <v>0.84245409999999998</v>
      </c>
      <c r="V1200">
        <v>0.20361670000000001</v>
      </c>
      <c r="W1200">
        <v>2.1447007999999999</v>
      </c>
      <c r="X1200">
        <v>6.0895695999999999</v>
      </c>
      <c r="Y1200">
        <v>4.3567266</v>
      </c>
      <c r="Z1200">
        <v>2.1824515</v>
      </c>
      <c r="AA1200">
        <v>1.5217122000000001</v>
      </c>
      <c r="AB1200">
        <v>0.2728817</v>
      </c>
      <c r="AC1200">
        <v>1.5703</v>
      </c>
      <c r="AD1200">
        <v>0.22359999999999999</v>
      </c>
      <c r="AE1200">
        <v>0.5252</v>
      </c>
      <c r="AF1200">
        <v>0.995</v>
      </c>
      <c r="AG1200">
        <v>1.292</v>
      </c>
      <c r="AH1200">
        <v>0.2218</v>
      </c>
      <c r="AI1200">
        <v>0.72819999999999996</v>
      </c>
      <c r="AJ1200">
        <v>0.75839999999999996</v>
      </c>
      <c r="AK1200" t="str">
        <f>VLOOKUP(D1200,Ref!$C$2:$D$56,2,FALSE)&amp;"_"&amp;E1200&amp;RIGHT(B1200,4)</f>
        <v>MN_Hennepin0963</v>
      </c>
    </row>
    <row r="1201" spans="1:37" x14ac:dyDescent="0.25">
      <c r="A1201" t="s">
        <v>219</v>
      </c>
      <c r="B1201">
        <v>270531007</v>
      </c>
      <c r="C1201" t="s">
        <v>37</v>
      </c>
      <c r="D1201" t="s">
        <v>120</v>
      </c>
      <c r="E1201" t="s">
        <v>122</v>
      </c>
      <c r="F1201">
        <v>45.039720000000003</v>
      </c>
      <c r="G1201">
        <v>-93.298739999999995</v>
      </c>
      <c r="H1201">
        <v>150223</v>
      </c>
      <c r="I1201">
        <v>28.2</v>
      </c>
      <c r="J1201">
        <v>18.2</v>
      </c>
      <c r="K1201">
        <v>0.5</v>
      </c>
      <c r="L1201">
        <v>0.61415059999999999</v>
      </c>
      <c r="M1201">
        <v>0.95432309999999998</v>
      </c>
      <c r="N1201">
        <v>3.4911921000000001</v>
      </c>
      <c r="O1201">
        <v>9.2712774000000007</v>
      </c>
      <c r="P1201">
        <v>3.1111119</v>
      </c>
      <c r="Q1201">
        <v>8.1851835000000008</v>
      </c>
      <c r="R1201">
        <v>1.7799381000000001</v>
      </c>
      <c r="S1201">
        <v>0.32615660000000002</v>
      </c>
      <c r="T1201">
        <v>0.5</v>
      </c>
      <c r="U1201">
        <v>0.80176420000000004</v>
      </c>
      <c r="V1201">
        <v>0.17279530000000001</v>
      </c>
      <c r="W1201">
        <v>1.7378467</v>
      </c>
      <c r="X1201">
        <v>8.0560712999999993</v>
      </c>
      <c r="Y1201">
        <v>4.5703750000000003</v>
      </c>
      <c r="Z1201">
        <v>0.63008410000000004</v>
      </c>
      <c r="AA1201">
        <v>1.6433233</v>
      </c>
      <c r="AB1201">
        <v>0.1430276</v>
      </c>
      <c r="AC1201">
        <v>1.3055000000000001</v>
      </c>
      <c r="AD1201">
        <v>0.18110000000000001</v>
      </c>
      <c r="AE1201">
        <v>0.49780000000000002</v>
      </c>
      <c r="AF1201">
        <v>0.86890000000000001</v>
      </c>
      <c r="AG1201">
        <v>1.4690000000000001</v>
      </c>
      <c r="AH1201">
        <v>7.6999999999999999E-2</v>
      </c>
      <c r="AI1201">
        <v>0.92320000000000002</v>
      </c>
      <c r="AJ1201">
        <v>0.4385</v>
      </c>
      <c r="AK1201" t="str">
        <f>VLOOKUP(D1201,Ref!$C$2:$D$56,2,FALSE)&amp;"_"&amp;E1201&amp;RIGHT(B1201,4)</f>
        <v>MN_Hennepin1007</v>
      </c>
    </row>
    <row r="1202" spans="1:37" x14ac:dyDescent="0.25">
      <c r="A1202" t="s">
        <v>219</v>
      </c>
      <c r="B1202">
        <v>270532006</v>
      </c>
      <c r="C1202" t="s">
        <v>37</v>
      </c>
      <c r="D1202" t="s">
        <v>120</v>
      </c>
      <c r="E1202" t="s">
        <v>122</v>
      </c>
      <c r="F1202">
        <v>44.948050000000002</v>
      </c>
      <c r="G1202">
        <v>-93.343149999999994</v>
      </c>
      <c r="H1202">
        <v>149222</v>
      </c>
      <c r="I1202">
        <v>28.5</v>
      </c>
      <c r="J1202">
        <v>18</v>
      </c>
      <c r="K1202">
        <v>0.5</v>
      </c>
      <c r="L1202">
        <v>0.39801900000000001</v>
      </c>
      <c r="M1202">
        <v>0.76094910000000004</v>
      </c>
      <c r="N1202">
        <v>4.2426782000000003</v>
      </c>
      <c r="O1202">
        <v>6.4110497999999998</v>
      </c>
      <c r="P1202">
        <v>3.2691604999999999</v>
      </c>
      <c r="Q1202">
        <v>10.454864499999999</v>
      </c>
      <c r="R1202">
        <v>2.1778385999999998</v>
      </c>
      <c r="S1202">
        <v>0.3521048</v>
      </c>
      <c r="T1202">
        <v>0.5</v>
      </c>
      <c r="U1202">
        <v>0.57032680000000002</v>
      </c>
      <c r="V1202">
        <v>0.1561903</v>
      </c>
      <c r="W1202">
        <v>2.3462029000000002</v>
      </c>
      <c r="X1202">
        <v>5.5459947999999999</v>
      </c>
      <c r="Y1202">
        <v>4.0141435000000003</v>
      </c>
      <c r="Z1202">
        <v>3.1648252000000001</v>
      </c>
      <c r="AA1202">
        <v>1.4788934</v>
      </c>
      <c r="AB1202">
        <v>0.2768775</v>
      </c>
      <c r="AC1202">
        <v>1.4329000000000001</v>
      </c>
      <c r="AD1202">
        <v>0.20530000000000001</v>
      </c>
      <c r="AE1202">
        <v>0.55300000000000005</v>
      </c>
      <c r="AF1202">
        <v>0.86509999999999998</v>
      </c>
      <c r="AG1202">
        <v>1.2279</v>
      </c>
      <c r="AH1202">
        <v>0.30270000000000002</v>
      </c>
      <c r="AI1202">
        <v>0.67910000000000004</v>
      </c>
      <c r="AJ1202">
        <v>0.7863</v>
      </c>
      <c r="AK1202" t="str">
        <f>VLOOKUP(D1202,Ref!$C$2:$D$56,2,FALSE)&amp;"_"&amp;E1202&amp;RIGHT(B1202,4)</f>
        <v>MN_Hennepin2006</v>
      </c>
    </row>
    <row r="1203" spans="1:37" x14ac:dyDescent="0.25">
      <c r="A1203" t="s">
        <v>219</v>
      </c>
      <c r="B1203">
        <v>271230866</v>
      </c>
      <c r="C1203" t="s">
        <v>37</v>
      </c>
      <c r="D1203" t="s">
        <v>120</v>
      </c>
      <c r="E1203" t="s">
        <v>123</v>
      </c>
      <c r="F1203">
        <v>44.899259999999998</v>
      </c>
      <c r="G1203">
        <v>-93.017080000000007</v>
      </c>
      <c r="H1203">
        <v>148225</v>
      </c>
      <c r="I1203">
        <v>28.5</v>
      </c>
      <c r="J1203">
        <v>20</v>
      </c>
      <c r="K1203">
        <v>0.5</v>
      </c>
      <c r="L1203">
        <v>0.57638109999999998</v>
      </c>
      <c r="M1203">
        <v>0.9179562</v>
      </c>
      <c r="N1203">
        <v>3.6599202000000002</v>
      </c>
      <c r="O1203">
        <v>8.9014586999999992</v>
      </c>
      <c r="P1203">
        <v>3.1823348999999999</v>
      </c>
      <c r="Q1203">
        <v>8.6576451999999993</v>
      </c>
      <c r="R1203">
        <v>1.8675169</v>
      </c>
      <c r="S1203">
        <v>0.32012160000000001</v>
      </c>
      <c r="T1203">
        <v>0.5</v>
      </c>
      <c r="U1203">
        <v>0.87953680000000001</v>
      </c>
      <c r="V1203">
        <v>0.21199129999999999</v>
      </c>
      <c r="W1203">
        <v>1.8555330000000001</v>
      </c>
      <c r="X1203">
        <v>9.2298478999999993</v>
      </c>
      <c r="Y1203">
        <v>4.7870001999999996</v>
      </c>
      <c r="Z1203">
        <v>0.71356969999999997</v>
      </c>
      <c r="AA1203">
        <v>1.719255</v>
      </c>
      <c r="AB1203">
        <v>0.13896210000000001</v>
      </c>
      <c r="AC1203">
        <v>1.526</v>
      </c>
      <c r="AD1203">
        <v>0.23089999999999999</v>
      </c>
      <c r="AE1203">
        <v>0.50700000000000001</v>
      </c>
      <c r="AF1203">
        <v>1.0368999999999999</v>
      </c>
      <c r="AG1203">
        <v>1.5042</v>
      </c>
      <c r="AH1203">
        <v>8.2400000000000001E-2</v>
      </c>
      <c r="AI1203">
        <v>0.92059999999999997</v>
      </c>
      <c r="AJ1203">
        <v>0.43409999999999999</v>
      </c>
      <c r="AK1203" t="str">
        <f>VLOOKUP(D1203,Ref!$C$2:$D$56,2,FALSE)&amp;"_"&amp;E1203&amp;RIGHT(B1203,4)</f>
        <v>MN_Ramsey0866</v>
      </c>
    </row>
    <row r="1204" spans="1:37" x14ac:dyDescent="0.25">
      <c r="A1204" t="s">
        <v>219</v>
      </c>
      <c r="B1204">
        <v>271230868</v>
      </c>
      <c r="C1204" t="s">
        <v>37</v>
      </c>
      <c r="D1204" t="s">
        <v>120</v>
      </c>
      <c r="E1204" t="s">
        <v>123</v>
      </c>
      <c r="F1204">
        <v>44.950719999999997</v>
      </c>
      <c r="G1204">
        <v>-93.098269999999999</v>
      </c>
      <c r="H1204">
        <v>149224</v>
      </c>
      <c r="I1204">
        <v>31.8</v>
      </c>
      <c r="J1204">
        <v>20.8</v>
      </c>
      <c r="K1204">
        <v>0.5</v>
      </c>
      <c r="L1204">
        <v>0.68615329999999997</v>
      </c>
      <c r="M1204">
        <v>1.0105511</v>
      </c>
      <c r="N1204">
        <v>3.8022361</v>
      </c>
      <c r="O1204">
        <v>11.2686014</v>
      </c>
      <c r="P1204">
        <v>3.5579643000000001</v>
      </c>
      <c r="Q1204">
        <v>8.6681757000000008</v>
      </c>
      <c r="R1204">
        <v>1.9863405000000001</v>
      </c>
      <c r="S1204">
        <v>0.33108749999999998</v>
      </c>
      <c r="T1204">
        <v>0.5</v>
      </c>
      <c r="U1204">
        <v>0.90917490000000001</v>
      </c>
      <c r="V1204">
        <v>0.21213009999999999</v>
      </c>
      <c r="W1204">
        <v>2.1154237</v>
      </c>
      <c r="X1204">
        <v>8.9375210000000003</v>
      </c>
      <c r="Y1204">
        <v>4.4559750999999999</v>
      </c>
      <c r="Z1204">
        <v>1.8955853</v>
      </c>
      <c r="AA1204">
        <v>1.5658525999999999</v>
      </c>
      <c r="AB1204">
        <v>0.23067579999999999</v>
      </c>
      <c r="AC1204">
        <v>1.325</v>
      </c>
      <c r="AD1204">
        <v>0.2099</v>
      </c>
      <c r="AE1204">
        <v>0.55640000000000001</v>
      </c>
      <c r="AF1204">
        <v>0.79310000000000003</v>
      </c>
      <c r="AG1204">
        <v>1.2524</v>
      </c>
      <c r="AH1204">
        <v>0.21870000000000001</v>
      </c>
      <c r="AI1204">
        <v>0.7883</v>
      </c>
      <c r="AJ1204">
        <v>0.69669999999999999</v>
      </c>
      <c r="AK1204" t="str">
        <f>VLOOKUP(D1204,Ref!$C$2:$D$56,2,FALSE)&amp;"_"&amp;E1204&amp;RIGHT(B1204,4)</f>
        <v>MN_Ramsey0868</v>
      </c>
    </row>
    <row r="1205" spans="1:37" x14ac:dyDescent="0.25">
      <c r="A1205" t="s">
        <v>219</v>
      </c>
      <c r="B1205">
        <v>271230871</v>
      </c>
      <c r="C1205" t="s">
        <v>37</v>
      </c>
      <c r="D1205" t="s">
        <v>120</v>
      </c>
      <c r="E1205" t="s">
        <v>123</v>
      </c>
      <c r="F1205">
        <v>44.959389999999999</v>
      </c>
      <c r="G1205">
        <v>-93.035870000000003</v>
      </c>
      <c r="H1205">
        <v>149224</v>
      </c>
      <c r="I1205">
        <v>33</v>
      </c>
      <c r="J1205">
        <v>21</v>
      </c>
      <c r="K1205">
        <v>0.5</v>
      </c>
      <c r="L1205">
        <v>0.71059859999999997</v>
      </c>
      <c r="M1205">
        <v>1.1036680000000001</v>
      </c>
      <c r="N1205">
        <v>4.2210383</v>
      </c>
      <c r="O1205">
        <v>10.273119899999999</v>
      </c>
      <c r="P1205">
        <v>4.0752106000000001</v>
      </c>
      <c r="Q1205">
        <v>9.5215616000000001</v>
      </c>
      <c r="R1205">
        <v>2.2761673999999998</v>
      </c>
      <c r="S1205">
        <v>0.3630835</v>
      </c>
      <c r="T1205">
        <v>0.5</v>
      </c>
      <c r="U1205">
        <v>0.72820870000000004</v>
      </c>
      <c r="V1205">
        <v>0.20427439999999999</v>
      </c>
      <c r="W1205">
        <v>2.5546095000000002</v>
      </c>
      <c r="X1205">
        <v>7.3785739000000001</v>
      </c>
      <c r="Y1205">
        <v>4.0112304999999999</v>
      </c>
      <c r="Z1205">
        <v>3.8643130999999999</v>
      </c>
      <c r="AA1205">
        <v>1.4005905000000001</v>
      </c>
      <c r="AB1205">
        <v>0.36255809999999999</v>
      </c>
      <c r="AC1205">
        <v>1.0247999999999999</v>
      </c>
      <c r="AD1205">
        <v>0.18509999999999999</v>
      </c>
      <c r="AE1205">
        <v>0.60519999999999996</v>
      </c>
      <c r="AF1205">
        <v>0.71819999999999995</v>
      </c>
      <c r="AG1205">
        <v>0.98429999999999995</v>
      </c>
      <c r="AH1205">
        <v>0.40579999999999999</v>
      </c>
      <c r="AI1205">
        <v>0.61529999999999996</v>
      </c>
      <c r="AJ1205">
        <v>0.99860000000000004</v>
      </c>
      <c r="AK1205" t="str">
        <f>VLOOKUP(D1205,Ref!$C$2:$D$56,2,FALSE)&amp;"_"&amp;E1205&amp;RIGHT(B1205,4)</f>
        <v>MN_Ramsey0871</v>
      </c>
    </row>
    <row r="1206" spans="1:37" x14ac:dyDescent="0.25">
      <c r="A1206" t="s">
        <v>219</v>
      </c>
      <c r="B1206">
        <v>271377001</v>
      </c>
      <c r="C1206" t="s">
        <v>37</v>
      </c>
      <c r="D1206" t="s">
        <v>120</v>
      </c>
      <c r="E1206" t="s">
        <v>124</v>
      </c>
      <c r="F1206">
        <v>47.523355000000002</v>
      </c>
      <c r="G1206">
        <v>-92.536304999999999</v>
      </c>
      <c r="H1206">
        <v>173225</v>
      </c>
      <c r="I1206">
        <v>16.600000000000001</v>
      </c>
      <c r="J1206">
        <v>14.6</v>
      </c>
      <c r="K1206">
        <v>0.5</v>
      </c>
      <c r="L1206">
        <v>0.81467880000000004</v>
      </c>
      <c r="M1206">
        <v>0.4553334</v>
      </c>
      <c r="N1206">
        <v>1.5885655000000001</v>
      </c>
      <c r="O1206">
        <v>7.2511333999999996</v>
      </c>
      <c r="P1206">
        <v>2.9812202000000001</v>
      </c>
      <c r="Q1206">
        <v>1.9206181</v>
      </c>
      <c r="R1206">
        <v>1.0933558000000001</v>
      </c>
      <c r="S1206">
        <v>1.7317099999999998E-2</v>
      </c>
      <c r="T1206">
        <v>0.5</v>
      </c>
      <c r="U1206">
        <v>0.84395200000000004</v>
      </c>
      <c r="V1206">
        <v>0.31868180000000002</v>
      </c>
      <c r="W1206">
        <v>1.2440975999999999</v>
      </c>
      <c r="X1206">
        <v>6.9429936000000003</v>
      </c>
      <c r="Y1206">
        <v>3.0387805000000001</v>
      </c>
      <c r="Z1206">
        <v>0.69887940000000004</v>
      </c>
      <c r="AA1206">
        <v>1.0218837999999999</v>
      </c>
      <c r="AB1206">
        <v>1.62618E-2</v>
      </c>
      <c r="AC1206">
        <v>1.0359</v>
      </c>
      <c r="AD1206">
        <v>0.69989999999999997</v>
      </c>
      <c r="AE1206">
        <v>0.78320000000000001</v>
      </c>
      <c r="AF1206">
        <v>0.95750000000000002</v>
      </c>
      <c r="AG1206">
        <v>1.0193000000000001</v>
      </c>
      <c r="AH1206">
        <v>0.3639</v>
      </c>
      <c r="AI1206">
        <v>0.93459999999999999</v>
      </c>
      <c r="AJ1206">
        <v>0.93910000000000005</v>
      </c>
      <c r="AK1206" t="str">
        <f>VLOOKUP(D1206,Ref!$C$2:$D$56,2,FALSE)&amp;"_"&amp;E1206&amp;RIGHT(B1206,4)</f>
        <v>MN_St. Louis7001</v>
      </c>
    </row>
    <row r="1207" spans="1:37" x14ac:dyDescent="0.25">
      <c r="A1207" t="s">
        <v>219</v>
      </c>
      <c r="B1207">
        <v>271390505</v>
      </c>
      <c r="C1207" t="s">
        <v>37</v>
      </c>
      <c r="D1207" t="s">
        <v>120</v>
      </c>
      <c r="E1207" t="s">
        <v>125</v>
      </c>
      <c r="F1207">
        <v>44.791437000000002</v>
      </c>
      <c r="G1207">
        <v>-93.512534000000002</v>
      </c>
      <c r="H1207">
        <v>147221</v>
      </c>
      <c r="I1207">
        <v>26.2</v>
      </c>
      <c r="J1207">
        <v>17.899999999999999</v>
      </c>
      <c r="K1207">
        <v>0.5</v>
      </c>
      <c r="L1207">
        <v>0.6966021</v>
      </c>
      <c r="M1207">
        <v>0.99273670000000003</v>
      </c>
      <c r="N1207">
        <v>3.7398362000000001</v>
      </c>
      <c r="O1207">
        <v>6.0574446000000002</v>
      </c>
      <c r="P1207">
        <v>3.5342807999999999</v>
      </c>
      <c r="Q1207">
        <v>8.4831772000000001</v>
      </c>
      <c r="R1207">
        <v>1.9589159</v>
      </c>
      <c r="S1207">
        <v>0.31478450000000002</v>
      </c>
      <c r="T1207">
        <v>0.5</v>
      </c>
      <c r="U1207">
        <v>0.91046309999999997</v>
      </c>
      <c r="V1207">
        <v>0.2054619</v>
      </c>
      <c r="W1207">
        <v>1.9700949999999999</v>
      </c>
      <c r="X1207">
        <v>6.7788424000000003</v>
      </c>
      <c r="Y1207">
        <v>4.2852778000000002</v>
      </c>
      <c r="Z1207">
        <v>1.5542803999999999</v>
      </c>
      <c r="AA1207">
        <v>1.5122731</v>
      </c>
      <c r="AB1207">
        <v>0.18581690000000001</v>
      </c>
      <c r="AC1207">
        <v>1.3069999999999999</v>
      </c>
      <c r="AD1207">
        <v>0.20699999999999999</v>
      </c>
      <c r="AE1207">
        <v>0.52680000000000005</v>
      </c>
      <c r="AF1207">
        <v>1.1191</v>
      </c>
      <c r="AG1207">
        <v>1.2124999999999999</v>
      </c>
      <c r="AH1207">
        <v>0.1832</v>
      </c>
      <c r="AI1207">
        <v>0.77200000000000002</v>
      </c>
      <c r="AJ1207">
        <v>0.59030000000000005</v>
      </c>
      <c r="AK1207" t="str">
        <f>VLOOKUP(D1207,Ref!$C$2:$D$56,2,FALSE)&amp;"_"&amp;E1207&amp;RIGHT(B1207,4)</f>
        <v>MN_Scott0505</v>
      </c>
    </row>
    <row r="1208" spans="1:37" x14ac:dyDescent="0.25">
      <c r="A1208" t="s">
        <v>219</v>
      </c>
      <c r="B1208">
        <v>271453052</v>
      </c>
      <c r="C1208" t="s">
        <v>37</v>
      </c>
      <c r="D1208" t="s">
        <v>120</v>
      </c>
      <c r="E1208" t="s">
        <v>126</v>
      </c>
      <c r="F1208">
        <v>45.549838999999999</v>
      </c>
      <c r="G1208">
        <v>-94.133449999999996</v>
      </c>
      <c r="H1208">
        <v>154217</v>
      </c>
      <c r="I1208">
        <v>23.5</v>
      </c>
      <c r="J1208">
        <v>17</v>
      </c>
      <c r="K1208">
        <v>0.5</v>
      </c>
      <c r="L1208">
        <v>0.53194649999999999</v>
      </c>
      <c r="M1208">
        <v>0.65086480000000002</v>
      </c>
      <c r="N1208">
        <v>3.2276517999999998</v>
      </c>
      <c r="O1208">
        <v>6.3823299000000002</v>
      </c>
      <c r="P1208">
        <v>2.7391497999999999</v>
      </c>
      <c r="Q1208">
        <v>7.6954222000000003</v>
      </c>
      <c r="R1208">
        <v>1.6467535</v>
      </c>
      <c r="S1208">
        <v>0.21476880000000001</v>
      </c>
      <c r="T1208">
        <v>0.5</v>
      </c>
      <c r="U1208">
        <v>0.83720110000000003</v>
      </c>
      <c r="V1208">
        <v>0.17901810000000001</v>
      </c>
      <c r="W1208">
        <v>1.8142666999999999</v>
      </c>
      <c r="X1208">
        <v>6.8828325000000001</v>
      </c>
      <c r="Y1208">
        <v>3.6777126999999998</v>
      </c>
      <c r="Z1208">
        <v>1.7116773000000001</v>
      </c>
      <c r="AA1208">
        <v>1.3179152999999999</v>
      </c>
      <c r="AB1208">
        <v>0.1292566</v>
      </c>
      <c r="AC1208">
        <v>1.5738000000000001</v>
      </c>
      <c r="AD1208">
        <v>0.27500000000000002</v>
      </c>
      <c r="AE1208">
        <v>0.56210000000000004</v>
      </c>
      <c r="AF1208">
        <v>1.0784</v>
      </c>
      <c r="AG1208">
        <v>1.3426</v>
      </c>
      <c r="AH1208">
        <v>0.22239999999999999</v>
      </c>
      <c r="AI1208">
        <v>0.80030000000000001</v>
      </c>
      <c r="AJ1208">
        <v>0.6018</v>
      </c>
      <c r="AK1208" t="str">
        <f>VLOOKUP(D1208,Ref!$C$2:$D$56,2,FALSE)&amp;"_"&amp;E1208&amp;RIGHT(B1208,4)</f>
        <v>MN_Stearns3052</v>
      </c>
    </row>
    <row r="1209" spans="1:37" x14ac:dyDescent="0.25">
      <c r="A1209" t="s">
        <v>219</v>
      </c>
      <c r="B1209">
        <v>271630446</v>
      </c>
      <c r="C1209" t="s">
        <v>37</v>
      </c>
      <c r="D1209" t="s">
        <v>120</v>
      </c>
      <c r="E1209" t="s">
        <v>49</v>
      </c>
      <c r="F1209">
        <v>45.027979999999999</v>
      </c>
      <c r="G1209">
        <v>-92.774150000000006</v>
      </c>
      <c r="H1209">
        <v>150225</v>
      </c>
      <c r="I1209">
        <v>30.2</v>
      </c>
      <c r="J1209">
        <v>19.2</v>
      </c>
      <c r="K1209">
        <v>0.5</v>
      </c>
      <c r="L1209">
        <v>0.77436210000000005</v>
      </c>
      <c r="M1209">
        <v>1.1791685000000001</v>
      </c>
      <c r="N1209">
        <v>4.3858800000000002</v>
      </c>
      <c r="O1209">
        <v>6.6657381000000004</v>
      </c>
      <c r="P1209">
        <v>4.0126885999999997</v>
      </c>
      <c r="Q1209">
        <v>10.166103400000001</v>
      </c>
      <c r="R1209">
        <v>2.22803</v>
      </c>
      <c r="S1209">
        <v>0.35469790000000001</v>
      </c>
      <c r="T1209">
        <v>0.5</v>
      </c>
      <c r="U1209">
        <v>0.69513539999999996</v>
      </c>
      <c r="V1209">
        <v>0.18274509999999999</v>
      </c>
      <c r="W1209">
        <v>2.7383795000000002</v>
      </c>
      <c r="X1209">
        <v>4.9751729999999998</v>
      </c>
      <c r="Y1209">
        <v>3.9525079999999999</v>
      </c>
      <c r="Z1209">
        <v>4.5118464999999999</v>
      </c>
      <c r="AA1209">
        <v>1.3570331</v>
      </c>
      <c r="AB1209">
        <v>0.36240660000000002</v>
      </c>
      <c r="AC1209">
        <v>0.89770000000000005</v>
      </c>
      <c r="AD1209">
        <v>0.155</v>
      </c>
      <c r="AE1209">
        <v>0.62439999999999996</v>
      </c>
      <c r="AF1209">
        <v>0.74639999999999995</v>
      </c>
      <c r="AG1209">
        <v>0.98499999999999999</v>
      </c>
      <c r="AH1209">
        <v>0.44379999999999997</v>
      </c>
      <c r="AI1209">
        <v>0.60909999999999997</v>
      </c>
      <c r="AJ1209">
        <v>1.0217000000000001</v>
      </c>
      <c r="AK1209" t="str">
        <f>VLOOKUP(D1209,Ref!$C$2:$D$56,2,FALSE)&amp;"_"&amp;E1209&amp;RIGHT(B1209,4)</f>
        <v>MN_Washington0446</v>
      </c>
    </row>
    <row r="1210" spans="1:37" x14ac:dyDescent="0.25">
      <c r="A1210" t="s">
        <v>219</v>
      </c>
      <c r="B1210">
        <v>290210005</v>
      </c>
      <c r="C1210" t="s">
        <v>37</v>
      </c>
      <c r="D1210" t="s">
        <v>127</v>
      </c>
      <c r="E1210" t="s">
        <v>128</v>
      </c>
      <c r="F1210">
        <v>39.741694000000003</v>
      </c>
      <c r="G1210">
        <v>-94.858583999999993</v>
      </c>
      <c r="H1210">
        <v>100214</v>
      </c>
      <c r="I1210">
        <v>24.9</v>
      </c>
      <c r="J1210">
        <v>21.5</v>
      </c>
      <c r="K1210">
        <v>0.5</v>
      </c>
      <c r="L1210">
        <v>0.92113540000000005</v>
      </c>
      <c r="M1210">
        <v>0.64464589999999999</v>
      </c>
      <c r="N1210">
        <v>2.7277627</v>
      </c>
      <c r="O1210">
        <v>9.7908115000000002</v>
      </c>
      <c r="P1210">
        <v>4.8075390000000002</v>
      </c>
      <c r="Q1210">
        <v>3.6652846000000001</v>
      </c>
      <c r="R1210">
        <v>1.8695873000000001</v>
      </c>
      <c r="S1210">
        <v>5.1012500000000002E-2</v>
      </c>
      <c r="T1210">
        <v>0.5</v>
      </c>
      <c r="U1210">
        <v>0.99574059999999998</v>
      </c>
      <c r="V1210">
        <v>0.1116882</v>
      </c>
      <c r="W1210">
        <v>2.4085855</v>
      </c>
      <c r="X1210">
        <v>8.3187970999999994</v>
      </c>
      <c r="Y1210">
        <v>5.9257178000000001</v>
      </c>
      <c r="Z1210">
        <v>1.168277</v>
      </c>
      <c r="AA1210">
        <v>2.0802708000000001</v>
      </c>
      <c r="AB1210">
        <v>5.84176E-2</v>
      </c>
      <c r="AC1210">
        <v>1.081</v>
      </c>
      <c r="AD1210">
        <v>0.17330000000000001</v>
      </c>
      <c r="AE1210">
        <v>0.88300000000000001</v>
      </c>
      <c r="AF1210">
        <v>0.84970000000000001</v>
      </c>
      <c r="AG1210">
        <v>1.2325999999999999</v>
      </c>
      <c r="AH1210">
        <v>0.31869999999999998</v>
      </c>
      <c r="AI1210">
        <v>1.1127</v>
      </c>
      <c r="AJ1210">
        <v>1.1452</v>
      </c>
      <c r="AK1210" t="str">
        <f>VLOOKUP(D1210,Ref!$C$2:$D$56,2,FALSE)&amp;"_"&amp;E1210&amp;RIGHT(B1210,4)</f>
        <v>MO_Buchanan0005</v>
      </c>
    </row>
    <row r="1211" spans="1:37" x14ac:dyDescent="0.25">
      <c r="A1211" t="s">
        <v>219</v>
      </c>
      <c r="B1211">
        <v>290370003</v>
      </c>
      <c r="C1211" t="s">
        <v>37</v>
      </c>
      <c r="D1211" t="s">
        <v>127</v>
      </c>
      <c r="E1211" t="s">
        <v>129</v>
      </c>
      <c r="F1211">
        <v>38.75976</v>
      </c>
      <c r="G1211">
        <v>-94.579970000000003</v>
      </c>
      <c r="H1211">
        <v>91216</v>
      </c>
      <c r="I1211">
        <v>23.9</v>
      </c>
      <c r="J1211">
        <v>20.3</v>
      </c>
      <c r="K1211">
        <v>0.5</v>
      </c>
      <c r="L1211">
        <v>0.96431140000000004</v>
      </c>
      <c r="M1211">
        <v>0.86892000000000003</v>
      </c>
      <c r="N1211">
        <v>2.7053577999999998</v>
      </c>
      <c r="O1211">
        <v>8.1769323000000007</v>
      </c>
      <c r="P1211">
        <v>6.1613059000000003</v>
      </c>
      <c r="Q1211">
        <v>2.219595</v>
      </c>
      <c r="R1211">
        <v>2.2662496999999999</v>
      </c>
      <c r="S1211">
        <v>0.12621669999999999</v>
      </c>
      <c r="T1211">
        <v>0.5</v>
      </c>
      <c r="U1211">
        <v>0.98638139999999996</v>
      </c>
      <c r="V1211">
        <v>0.17151269999999999</v>
      </c>
      <c r="W1211">
        <v>2.2248127000000002</v>
      </c>
      <c r="X1211">
        <v>7.4143084999999997</v>
      </c>
      <c r="Y1211">
        <v>5.9849519999999998</v>
      </c>
      <c r="Z1211">
        <v>0.86227359999999997</v>
      </c>
      <c r="AA1211">
        <v>2.0769510000000002</v>
      </c>
      <c r="AB1211">
        <v>0.1254294</v>
      </c>
      <c r="AC1211">
        <v>1.0228999999999999</v>
      </c>
      <c r="AD1211">
        <v>0.19739999999999999</v>
      </c>
      <c r="AE1211">
        <v>0.82240000000000002</v>
      </c>
      <c r="AF1211">
        <v>0.90669999999999995</v>
      </c>
      <c r="AG1211">
        <v>0.97140000000000004</v>
      </c>
      <c r="AH1211">
        <v>0.38850000000000001</v>
      </c>
      <c r="AI1211">
        <v>0.91649999999999998</v>
      </c>
      <c r="AJ1211">
        <v>0.99380000000000002</v>
      </c>
      <c r="AK1211" t="str">
        <f>VLOOKUP(D1211,Ref!$C$2:$D$56,2,FALSE)&amp;"_"&amp;E1211&amp;RIGHT(B1211,4)</f>
        <v>MO_Cass0003</v>
      </c>
    </row>
    <row r="1212" spans="1:37" x14ac:dyDescent="0.25">
      <c r="A1212" t="s">
        <v>219</v>
      </c>
      <c r="B1212">
        <v>290470005</v>
      </c>
      <c r="C1212" t="s">
        <v>37</v>
      </c>
      <c r="D1212" t="s">
        <v>127</v>
      </c>
      <c r="E1212" t="s">
        <v>130</v>
      </c>
      <c r="F1212">
        <v>39.303089999999997</v>
      </c>
      <c r="G1212">
        <v>-94.376622999999995</v>
      </c>
      <c r="H1212">
        <v>96217</v>
      </c>
      <c r="I1212">
        <v>22.5</v>
      </c>
      <c r="J1212">
        <v>19.600000000000001</v>
      </c>
      <c r="K1212">
        <v>0.5</v>
      </c>
      <c r="L1212">
        <v>0.57020510000000002</v>
      </c>
      <c r="M1212">
        <v>0.57750230000000002</v>
      </c>
      <c r="N1212">
        <v>3.2351695999999999</v>
      </c>
      <c r="O1212">
        <v>5.7814230999999996</v>
      </c>
      <c r="P1212">
        <v>5.5125846999999997</v>
      </c>
      <c r="Q1212">
        <v>4.2127356999999996</v>
      </c>
      <c r="R1212">
        <v>2.0886331</v>
      </c>
      <c r="S1212">
        <v>3.2858699999999998E-2</v>
      </c>
      <c r="T1212">
        <v>0.5</v>
      </c>
      <c r="U1212">
        <v>0.65738719999999995</v>
      </c>
      <c r="V1212">
        <v>9.1120099999999996E-2</v>
      </c>
      <c r="W1212">
        <v>2.7109206000000001</v>
      </c>
      <c r="X1212">
        <v>5.5578770999999998</v>
      </c>
      <c r="Y1212">
        <v>7.1713395000000002</v>
      </c>
      <c r="Z1212">
        <v>0.34790890000000002</v>
      </c>
      <c r="AA1212">
        <v>2.5984395</v>
      </c>
      <c r="AB1212">
        <v>2.5611600000000002E-2</v>
      </c>
      <c r="AC1212">
        <v>1.1529</v>
      </c>
      <c r="AD1212">
        <v>0.1578</v>
      </c>
      <c r="AE1212">
        <v>0.83799999999999997</v>
      </c>
      <c r="AF1212">
        <v>0.96130000000000004</v>
      </c>
      <c r="AG1212">
        <v>1.3008999999999999</v>
      </c>
      <c r="AH1212">
        <v>8.2600000000000007E-2</v>
      </c>
      <c r="AI1212">
        <v>1.2441</v>
      </c>
      <c r="AJ1212">
        <v>0.77939999999999998</v>
      </c>
      <c r="AK1212" t="str">
        <f>VLOOKUP(D1212,Ref!$C$2:$D$56,2,FALSE)&amp;"_"&amp;E1212&amp;RIGHT(B1212,4)</f>
        <v>MO_Clay0005</v>
      </c>
    </row>
    <row r="1213" spans="1:37" x14ac:dyDescent="0.25">
      <c r="A1213" t="s">
        <v>219</v>
      </c>
      <c r="B1213">
        <v>290770032</v>
      </c>
      <c r="C1213" t="s">
        <v>37</v>
      </c>
      <c r="D1213" t="s">
        <v>127</v>
      </c>
      <c r="E1213" t="s">
        <v>131</v>
      </c>
      <c r="F1213">
        <v>37.199541000000004</v>
      </c>
      <c r="G1213">
        <v>-93.284874000000002</v>
      </c>
      <c r="H1213">
        <v>77225</v>
      </c>
      <c r="I1213">
        <v>23.5</v>
      </c>
      <c r="J1213">
        <v>20.8</v>
      </c>
      <c r="K1213">
        <v>0.5</v>
      </c>
      <c r="L1213">
        <v>1.0857296999999999</v>
      </c>
      <c r="M1213">
        <v>0.57632729999999999</v>
      </c>
      <c r="N1213">
        <v>2.3267324</v>
      </c>
      <c r="O1213">
        <v>10.2231474</v>
      </c>
      <c r="P1213">
        <v>5.1468376999999998</v>
      </c>
      <c r="Q1213">
        <v>1.9411624999999999</v>
      </c>
      <c r="R1213">
        <v>1.7381934000000001</v>
      </c>
      <c r="S1213">
        <v>6.3147999999999998E-3</v>
      </c>
      <c r="T1213">
        <v>0.5</v>
      </c>
      <c r="U1213">
        <v>1.3408473000000001</v>
      </c>
      <c r="V1213">
        <v>0.1200205</v>
      </c>
      <c r="W1213">
        <v>2.1372149</v>
      </c>
      <c r="X1213">
        <v>8.2537079000000002</v>
      </c>
      <c r="Y1213">
        <v>5.939209</v>
      </c>
      <c r="Z1213">
        <v>0.51862189999999997</v>
      </c>
      <c r="AA1213">
        <v>2.0521647999999999</v>
      </c>
      <c r="AB1213">
        <v>8.3707999999999994E-3</v>
      </c>
      <c r="AC1213">
        <v>1.2350000000000001</v>
      </c>
      <c r="AD1213">
        <v>0.20830000000000001</v>
      </c>
      <c r="AE1213">
        <v>0.91849999999999998</v>
      </c>
      <c r="AF1213">
        <v>0.80740000000000001</v>
      </c>
      <c r="AG1213">
        <v>1.1539999999999999</v>
      </c>
      <c r="AH1213">
        <v>0.26719999999999999</v>
      </c>
      <c r="AI1213">
        <v>1.1806000000000001</v>
      </c>
      <c r="AJ1213">
        <v>1.3255999999999999</v>
      </c>
      <c r="AK1213" t="str">
        <f>VLOOKUP(D1213,Ref!$C$2:$D$56,2,FALSE)&amp;"_"&amp;E1213&amp;RIGHT(B1213,4)</f>
        <v>MO_Greene0032</v>
      </c>
    </row>
    <row r="1214" spans="1:37" x14ac:dyDescent="0.25">
      <c r="A1214" t="s">
        <v>219</v>
      </c>
      <c r="B1214">
        <v>290950034</v>
      </c>
      <c r="C1214" t="s">
        <v>37</v>
      </c>
      <c r="D1214" t="s">
        <v>127</v>
      </c>
      <c r="E1214" t="s">
        <v>132</v>
      </c>
      <c r="F1214">
        <v>39.104757999999997</v>
      </c>
      <c r="G1214">
        <v>-94.570796000000001</v>
      </c>
      <c r="H1214">
        <v>94216</v>
      </c>
      <c r="I1214">
        <v>26.5</v>
      </c>
      <c r="J1214">
        <v>21</v>
      </c>
      <c r="K1214">
        <v>0.5</v>
      </c>
      <c r="L1214">
        <v>0.96638020000000002</v>
      </c>
      <c r="M1214">
        <v>1.0118818000000001</v>
      </c>
      <c r="N1214">
        <v>2.8834735999999999</v>
      </c>
      <c r="O1214">
        <v>9.9390868999999995</v>
      </c>
      <c r="P1214">
        <v>4.7544054999999998</v>
      </c>
      <c r="Q1214">
        <v>4.5342020999999999</v>
      </c>
      <c r="R1214">
        <v>1.7967059999999999</v>
      </c>
      <c r="S1214">
        <v>0.18053449999999999</v>
      </c>
      <c r="T1214">
        <v>0.5</v>
      </c>
      <c r="U1214">
        <v>0.99164459999999999</v>
      </c>
      <c r="V1214">
        <v>0.15995570000000001</v>
      </c>
      <c r="W1214">
        <v>2.6351414000000002</v>
      </c>
      <c r="X1214">
        <v>6.4915481000000002</v>
      </c>
      <c r="Y1214">
        <v>6.2961248999999997</v>
      </c>
      <c r="Z1214">
        <v>1.6124805</v>
      </c>
      <c r="AA1214">
        <v>2.1254952</v>
      </c>
      <c r="AB1214">
        <v>0.19240950000000001</v>
      </c>
      <c r="AC1214">
        <v>1.0261</v>
      </c>
      <c r="AD1214">
        <v>0.15809999999999999</v>
      </c>
      <c r="AE1214">
        <v>0.91390000000000005</v>
      </c>
      <c r="AF1214">
        <v>0.65310000000000001</v>
      </c>
      <c r="AG1214">
        <v>1.3243</v>
      </c>
      <c r="AH1214">
        <v>0.35560000000000003</v>
      </c>
      <c r="AI1214">
        <v>1.1830000000000001</v>
      </c>
      <c r="AJ1214">
        <v>1.0658000000000001</v>
      </c>
      <c r="AK1214" t="str">
        <f>VLOOKUP(D1214,Ref!$C$2:$D$56,2,FALSE)&amp;"_"&amp;E1214&amp;RIGHT(B1214,4)</f>
        <v>MO_Jackson0034</v>
      </c>
    </row>
    <row r="1215" spans="1:37" x14ac:dyDescent="0.25">
      <c r="A1215" t="s">
        <v>219</v>
      </c>
      <c r="B1215">
        <v>300131026</v>
      </c>
      <c r="C1215" t="s">
        <v>37</v>
      </c>
      <c r="D1215" t="s">
        <v>133</v>
      </c>
      <c r="E1215" t="s">
        <v>134</v>
      </c>
      <c r="F1215">
        <v>47.502222000000003</v>
      </c>
      <c r="G1215">
        <v>-111.27888900000001</v>
      </c>
      <c r="H1215">
        <v>179109</v>
      </c>
      <c r="I1215">
        <v>16.7</v>
      </c>
      <c r="J1215">
        <v>15.8</v>
      </c>
      <c r="K1215">
        <v>0.5</v>
      </c>
      <c r="L1215">
        <v>1.3210337000000001</v>
      </c>
      <c r="M1215">
        <v>0.77376129999999999</v>
      </c>
      <c r="N1215">
        <v>0.23075019999999999</v>
      </c>
      <c r="O1215">
        <v>13.013333299999999</v>
      </c>
      <c r="P1215">
        <v>0.65758220000000001</v>
      </c>
      <c r="Q1215">
        <v>3.16957E-2</v>
      </c>
      <c r="R1215">
        <v>0.22250220000000001</v>
      </c>
      <c r="S1215">
        <v>1.60077E-2</v>
      </c>
      <c r="T1215">
        <v>0.5</v>
      </c>
      <c r="U1215">
        <v>1.2448237</v>
      </c>
      <c r="V1215">
        <v>0.43400549999999999</v>
      </c>
      <c r="W1215">
        <v>0.25649110000000003</v>
      </c>
      <c r="X1215">
        <v>12.3569212</v>
      </c>
      <c r="Y1215">
        <v>0.72798750000000001</v>
      </c>
      <c r="Z1215">
        <v>8.0077999999999996E-2</v>
      </c>
      <c r="AA1215">
        <v>0.2285808</v>
      </c>
      <c r="AB1215">
        <v>1.7564900000000001E-2</v>
      </c>
      <c r="AC1215">
        <v>0.94230000000000003</v>
      </c>
      <c r="AD1215">
        <v>0.56089999999999995</v>
      </c>
      <c r="AE1215">
        <v>1.1115999999999999</v>
      </c>
      <c r="AF1215">
        <v>0.9496</v>
      </c>
      <c r="AG1215">
        <v>1.1071</v>
      </c>
      <c r="AH1215">
        <v>2.5265</v>
      </c>
      <c r="AI1215">
        <v>1.0273000000000001</v>
      </c>
      <c r="AJ1215">
        <v>1.0972999999999999</v>
      </c>
      <c r="AK1215" t="str">
        <f>VLOOKUP(D1215,Ref!$C$2:$D$56,2,FALSE)&amp;"_"&amp;E1215&amp;RIGHT(B1215,4)</f>
        <v>MT_Cascade1026</v>
      </c>
    </row>
    <row r="1216" spans="1:37" x14ac:dyDescent="0.25">
      <c r="A1216" t="s">
        <v>219</v>
      </c>
      <c r="B1216">
        <v>300290009</v>
      </c>
      <c r="C1216" t="s">
        <v>37</v>
      </c>
      <c r="D1216" t="s">
        <v>133</v>
      </c>
      <c r="E1216" t="s">
        <v>135</v>
      </c>
      <c r="F1216">
        <v>48.399721999999997</v>
      </c>
      <c r="G1216">
        <v>-114.333611</v>
      </c>
      <c r="H1216">
        <v>191092</v>
      </c>
      <c r="I1216">
        <v>21.7</v>
      </c>
      <c r="J1216">
        <v>20.2</v>
      </c>
      <c r="K1216">
        <v>0.5</v>
      </c>
      <c r="L1216">
        <v>0.92990680000000003</v>
      </c>
      <c r="M1216">
        <v>0.61010220000000004</v>
      </c>
      <c r="N1216">
        <v>0.53991529999999999</v>
      </c>
      <c r="O1216">
        <v>16.960000999999998</v>
      </c>
      <c r="P1216">
        <v>1.1343175000000001</v>
      </c>
      <c r="Q1216">
        <v>0.67497079999999998</v>
      </c>
      <c r="R1216">
        <v>0.34421459999999998</v>
      </c>
      <c r="S1216">
        <v>6.5728999999999996E-3</v>
      </c>
      <c r="T1216">
        <v>0.5</v>
      </c>
      <c r="U1216">
        <v>0.96560590000000002</v>
      </c>
      <c r="V1216">
        <v>0.66053459999999997</v>
      </c>
      <c r="W1216">
        <v>0.39309870000000002</v>
      </c>
      <c r="X1216">
        <v>16.130489300000001</v>
      </c>
      <c r="Y1216">
        <v>1.0533925</v>
      </c>
      <c r="Z1216">
        <v>0.22981860000000001</v>
      </c>
      <c r="AA1216">
        <v>0.31243660000000001</v>
      </c>
      <c r="AB1216">
        <v>6.4124999999999998E-3</v>
      </c>
      <c r="AC1216">
        <v>1.0384</v>
      </c>
      <c r="AD1216">
        <v>1.0827</v>
      </c>
      <c r="AE1216">
        <v>0.72809999999999997</v>
      </c>
      <c r="AF1216">
        <v>0.95109999999999995</v>
      </c>
      <c r="AG1216">
        <v>0.92869999999999997</v>
      </c>
      <c r="AH1216">
        <v>0.34050000000000002</v>
      </c>
      <c r="AI1216">
        <v>0.90769999999999995</v>
      </c>
      <c r="AJ1216">
        <v>0.97560000000000002</v>
      </c>
      <c r="AK1216" t="str">
        <f>VLOOKUP(D1216,Ref!$C$2:$D$56,2,FALSE)&amp;"_"&amp;E1216&amp;RIGHT(B1216,4)</f>
        <v>MT_Flathead0009</v>
      </c>
    </row>
    <row r="1217" spans="1:37" x14ac:dyDescent="0.25">
      <c r="A1217" t="s">
        <v>219</v>
      </c>
      <c r="B1217">
        <v>300290047</v>
      </c>
      <c r="C1217" t="s">
        <v>37</v>
      </c>
      <c r="D1217" t="s">
        <v>133</v>
      </c>
      <c r="E1217" t="s">
        <v>135</v>
      </c>
      <c r="F1217">
        <v>48.202500000000001</v>
      </c>
      <c r="G1217">
        <v>-114.305556</v>
      </c>
      <c r="H1217">
        <v>189091</v>
      </c>
      <c r="I1217">
        <v>19.5</v>
      </c>
      <c r="J1217">
        <v>18.399999999999999</v>
      </c>
      <c r="K1217">
        <v>0.5</v>
      </c>
      <c r="L1217">
        <v>1.0561233000000001</v>
      </c>
      <c r="M1217">
        <v>0.81431039999999999</v>
      </c>
      <c r="N1217">
        <v>0.38626260000000001</v>
      </c>
      <c r="O1217">
        <v>15.262222299999999</v>
      </c>
      <c r="P1217">
        <v>0.9480518</v>
      </c>
      <c r="Q1217">
        <v>0.31547019999999998</v>
      </c>
      <c r="R1217">
        <v>0.28783330000000001</v>
      </c>
      <c r="S1217">
        <v>7.5031999999999998E-3</v>
      </c>
      <c r="T1217">
        <v>0.5</v>
      </c>
      <c r="U1217">
        <v>0.93896950000000001</v>
      </c>
      <c r="V1217">
        <v>0.60960080000000005</v>
      </c>
      <c r="W1217">
        <v>0.34880270000000002</v>
      </c>
      <c r="X1217">
        <v>14.5572739</v>
      </c>
      <c r="Y1217">
        <v>0.97493870000000005</v>
      </c>
      <c r="Z1217">
        <v>0.1806275</v>
      </c>
      <c r="AA1217">
        <v>0.2823426</v>
      </c>
      <c r="AB1217">
        <v>7.9956000000000003E-3</v>
      </c>
      <c r="AC1217">
        <v>0.8891</v>
      </c>
      <c r="AD1217">
        <v>0.74860000000000004</v>
      </c>
      <c r="AE1217">
        <v>0.90300000000000002</v>
      </c>
      <c r="AF1217">
        <v>0.95379999999999998</v>
      </c>
      <c r="AG1217">
        <v>1.0284</v>
      </c>
      <c r="AH1217">
        <v>0.5726</v>
      </c>
      <c r="AI1217">
        <v>0.98089999999999999</v>
      </c>
      <c r="AJ1217">
        <v>1.0656000000000001</v>
      </c>
      <c r="AK1217" t="str">
        <f>VLOOKUP(D1217,Ref!$C$2:$D$56,2,FALSE)&amp;"_"&amp;E1217&amp;RIGHT(B1217,4)</f>
        <v>MT_Flathead0047</v>
      </c>
    </row>
    <row r="1218" spans="1:37" x14ac:dyDescent="0.25">
      <c r="A1218" t="s">
        <v>219</v>
      </c>
      <c r="B1218">
        <v>300310008</v>
      </c>
      <c r="C1218" t="s">
        <v>37</v>
      </c>
      <c r="D1218" t="s">
        <v>133</v>
      </c>
      <c r="E1218" t="s">
        <v>136</v>
      </c>
      <c r="F1218">
        <v>45.772778000000002</v>
      </c>
      <c r="G1218">
        <v>-111.17749999999999</v>
      </c>
      <c r="H1218">
        <v>163107</v>
      </c>
      <c r="I1218">
        <v>26.3</v>
      </c>
      <c r="J1218">
        <v>23.3</v>
      </c>
      <c r="K1218">
        <v>0.5</v>
      </c>
      <c r="L1218">
        <v>1.3251987000000001</v>
      </c>
      <c r="M1218">
        <v>1.3658296999999999</v>
      </c>
      <c r="N1218">
        <v>0.50351449999999998</v>
      </c>
      <c r="O1218">
        <v>20.567386599999999</v>
      </c>
      <c r="P1218">
        <v>0.815608</v>
      </c>
      <c r="Q1218">
        <v>0.82983899999999999</v>
      </c>
      <c r="R1218">
        <v>0.33196150000000002</v>
      </c>
      <c r="S1218">
        <v>6.0661300000000001E-2</v>
      </c>
      <c r="T1218">
        <v>0.5</v>
      </c>
      <c r="U1218">
        <v>1.2340028000000001</v>
      </c>
      <c r="V1218">
        <v>0.80251260000000002</v>
      </c>
      <c r="W1218">
        <v>0.34994639999999999</v>
      </c>
      <c r="X1218">
        <v>19.014514900000002</v>
      </c>
      <c r="Y1218">
        <v>0.74118390000000001</v>
      </c>
      <c r="Z1218">
        <v>0.4040089</v>
      </c>
      <c r="AA1218">
        <v>0.25077450000000001</v>
      </c>
      <c r="AB1218">
        <v>5.7779900000000002E-2</v>
      </c>
      <c r="AC1218">
        <v>0.93120000000000003</v>
      </c>
      <c r="AD1218">
        <v>0.58760000000000001</v>
      </c>
      <c r="AE1218">
        <v>0.69499999999999995</v>
      </c>
      <c r="AF1218">
        <v>0.92449999999999999</v>
      </c>
      <c r="AG1218">
        <v>0.90880000000000005</v>
      </c>
      <c r="AH1218">
        <v>0.4869</v>
      </c>
      <c r="AI1218">
        <v>0.75539999999999996</v>
      </c>
      <c r="AJ1218">
        <v>0.95250000000000001</v>
      </c>
      <c r="AK1218" t="str">
        <f>VLOOKUP(D1218,Ref!$C$2:$D$56,2,FALSE)&amp;"_"&amp;E1218&amp;RIGHT(B1218,4)</f>
        <v>MT_Gallatin0008</v>
      </c>
    </row>
    <row r="1219" spans="1:37" x14ac:dyDescent="0.25">
      <c r="A1219" t="s">
        <v>219</v>
      </c>
      <c r="B1219">
        <v>300310016</v>
      </c>
      <c r="C1219" t="s">
        <v>37</v>
      </c>
      <c r="D1219" t="s">
        <v>133</v>
      </c>
      <c r="E1219" t="s">
        <v>136</v>
      </c>
      <c r="F1219">
        <v>44.661392999999997</v>
      </c>
      <c r="G1219">
        <v>-111.105891</v>
      </c>
      <c r="H1219">
        <v>153106</v>
      </c>
      <c r="I1219">
        <v>22.2</v>
      </c>
      <c r="J1219">
        <v>20.100000000000001</v>
      </c>
      <c r="K1219">
        <v>0.5</v>
      </c>
      <c r="L1219">
        <v>1.2738037</v>
      </c>
      <c r="M1219">
        <v>0.65409079999999997</v>
      </c>
      <c r="N1219">
        <v>0.4926856</v>
      </c>
      <c r="O1219">
        <v>17.373332999999999</v>
      </c>
      <c r="P1219">
        <v>0.98256429999999995</v>
      </c>
      <c r="Q1219">
        <v>0.62121559999999998</v>
      </c>
      <c r="R1219">
        <v>0.29655369999999998</v>
      </c>
      <c r="S1219">
        <v>2.24186E-2</v>
      </c>
      <c r="T1219">
        <v>0.5</v>
      </c>
      <c r="U1219">
        <v>1.2204136999999999</v>
      </c>
      <c r="V1219">
        <v>0.40988059999999998</v>
      </c>
      <c r="W1219">
        <v>0.41260560000000002</v>
      </c>
      <c r="X1219">
        <v>15.985007299999999</v>
      </c>
      <c r="Y1219">
        <v>1.0081899000000001</v>
      </c>
      <c r="Z1219">
        <v>0.29889779999999999</v>
      </c>
      <c r="AA1219">
        <v>0.31546689999999999</v>
      </c>
      <c r="AB1219">
        <v>2.3609000000000002E-2</v>
      </c>
      <c r="AC1219">
        <v>0.95809999999999995</v>
      </c>
      <c r="AD1219">
        <v>0.62660000000000005</v>
      </c>
      <c r="AE1219">
        <v>0.83750000000000002</v>
      </c>
      <c r="AF1219">
        <v>0.92010000000000003</v>
      </c>
      <c r="AG1219">
        <v>1.0261</v>
      </c>
      <c r="AH1219">
        <v>0.48110000000000003</v>
      </c>
      <c r="AI1219">
        <v>1.0638000000000001</v>
      </c>
      <c r="AJ1219">
        <v>1.0530999999999999</v>
      </c>
      <c r="AK1219" t="str">
        <f>VLOOKUP(D1219,Ref!$C$2:$D$56,2,FALSE)&amp;"_"&amp;E1219&amp;RIGHT(B1219,4)</f>
        <v>MT_Gallatin0016</v>
      </c>
    </row>
    <row r="1220" spans="1:37" x14ac:dyDescent="0.25">
      <c r="A1220" t="s">
        <v>219</v>
      </c>
      <c r="B1220">
        <v>300530018</v>
      </c>
      <c r="C1220" t="s">
        <v>37</v>
      </c>
      <c r="D1220" t="s">
        <v>133</v>
      </c>
      <c r="E1220" t="s">
        <v>137</v>
      </c>
      <c r="F1220">
        <v>48.384166999999998</v>
      </c>
      <c r="G1220">
        <v>-115.548056</v>
      </c>
      <c r="H1220">
        <v>192084</v>
      </c>
      <c r="I1220">
        <v>32.299999999999997</v>
      </c>
      <c r="J1220">
        <v>29.1</v>
      </c>
      <c r="K1220">
        <v>0.5</v>
      </c>
      <c r="L1220">
        <v>0.60226840000000004</v>
      </c>
      <c r="M1220">
        <v>2.6703725</v>
      </c>
      <c r="N1220">
        <v>0.61674119999999999</v>
      </c>
      <c r="O1220">
        <v>25.448888799999999</v>
      </c>
      <c r="P1220">
        <v>0.92920820000000004</v>
      </c>
      <c r="Q1220">
        <v>1.0929685</v>
      </c>
      <c r="R1220">
        <v>0.33483990000000002</v>
      </c>
      <c r="S1220">
        <v>0.1158216</v>
      </c>
      <c r="T1220">
        <v>0.5</v>
      </c>
      <c r="U1220">
        <v>0.4438146</v>
      </c>
      <c r="V1220">
        <v>2.1526589</v>
      </c>
      <c r="W1220">
        <v>0.48010740000000002</v>
      </c>
      <c r="X1220">
        <v>23.680734600000001</v>
      </c>
      <c r="Y1220">
        <v>0.95918389999999998</v>
      </c>
      <c r="Z1220">
        <v>0.57513539999999996</v>
      </c>
      <c r="AA1220">
        <v>0.2937709</v>
      </c>
      <c r="AB1220">
        <v>9.7012299999999996E-2</v>
      </c>
      <c r="AC1220">
        <v>0.7369</v>
      </c>
      <c r="AD1220">
        <v>0.80610000000000004</v>
      </c>
      <c r="AE1220">
        <v>0.77849999999999997</v>
      </c>
      <c r="AF1220">
        <v>0.93049999999999999</v>
      </c>
      <c r="AG1220">
        <v>1.0323</v>
      </c>
      <c r="AH1220">
        <v>0.5262</v>
      </c>
      <c r="AI1220">
        <v>0.87729999999999997</v>
      </c>
      <c r="AJ1220">
        <v>0.83760000000000001</v>
      </c>
      <c r="AK1220" t="str">
        <f>VLOOKUP(D1220,Ref!$C$2:$D$56,2,FALSE)&amp;"_"&amp;E1220&amp;RIGHT(B1220,4)</f>
        <v>MT_Lincoln0018</v>
      </c>
    </row>
    <row r="1221" spans="1:37" x14ac:dyDescent="0.25">
      <c r="A1221" t="s">
        <v>219</v>
      </c>
      <c r="B1221">
        <v>300630031</v>
      </c>
      <c r="C1221" t="s">
        <v>37</v>
      </c>
      <c r="D1221" t="s">
        <v>133</v>
      </c>
      <c r="E1221" t="s">
        <v>138</v>
      </c>
      <c r="F1221">
        <v>46.874912000000002</v>
      </c>
      <c r="G1221">
        <v>-113.99525300000001</v>
      </c>
      <c r="H1221">
        <v>176091</v>
      </c>
      <c r="I1221">
        <v>26</v>
      </c>
      <c r="J1221">
        <v>24.8</v>
      </c>
      <c r="K1221">
        <v>0.5</v>
      </c>
      <c r="L1221">
        <v>1.1545429</v>
      </c>
      <c r="M1221">
        <v>1.7641713999999999</v>
      </c>
      <c r="N1221">
        <v>0.76389850000000004</v>
      </c>
      <c r="O1221">
        <v>18.354532200000001</v>
      </c>
      <c r="P1221">
        <v>1.1297679</v>
      </c>
      <c r="Q1221">
        <v>1.5795634000000001</v>
      </c>
      <c r="R1221">
        <v>0.59025099999999997</v>
      </c>
      <c r="S1221">
        <v>0.19660520000000001</v>
      </c>
      <c r="T1221">
        <v>0.5</v>
      </c>
      <c r="U1221">
        <v>1.097952</v>
      </c>
      <c r="V1221">
        <v>1.5222154999999999</v>
      </c>
      <c r="W1221">
        <v>0.59288680000000005</v>
      </c>
      <c r="X1221">
        <v>18.5346355</v>
      </c>
      <c r="Y1221">
        <v>1.0400958</v>
      </c>
      <c r="Z1221">
        <v>1.047282</v>
      </c>
      <c r="AA1221">
        <v>0.47266999999999998</v>
      </c>
      <c r="AB1221">
        <v>8.5865800000000006E-2</v>
      </c>
      <c r="AC1221">
        <v>0.95099999999999996</v>
      </c>
      <c r="AD1221">
        <v>0.8629</v>
      </c>
      <c r="AE1221">
        <v>0.77610000000000001</v>
      </c>
      <c r="AF1221">
        <v>1.0098</v>
      </c>
      <c r="AG1221">
        <v>0.92059999999999997</v>
      </c>
      <c r="AH1221">
        <v>0.66300000000000003</v>
      </c>
      <c r="AI1221">
        <v>0.80079999999999996</v>
      </c>
      <c r="AJ1221">
        <v>0.43669999999999998</v>
      </c>
      <c r="AK1221" t="str">
        <f>VLOOKUP(D1221,Ref!$C$2:$D$56,2,FALSE)&amp;"_"&amp;E1221&amp;RIGHT(B1221,4)</f>
        <v>MT_Missoula0031</v>
      </c>
    </row>
    <row r="1222" spans="1:37" x14ac:dyDescent="0.25">
      <c r="A1222" t="s">
        <v>219</v>
      </c>
      <c r="B1222">
        <v>300810007</v>
      </c>
      <c r="C1222" t="s">
        <v>37</v>
      </c>
      <c r="D1222" t="s">
        <v>133</v>
      </c>
      <c r="E1222" t="s">
        <v>139</v>
      </c>
      <c r="F1222">
        <v>46.245517</v>
      </c>
      <c r="G1222">
        <v>-114.159808</v>
      </c>
      <c r="H1222">
        <v>171089</v>
      </c>
      <c r="I1222">
        <v>29.4</v>
      </c>
      <c r="J1222">
        <v>27.3</v>
      </c>
      <c r="K1222">
        <v>0.5</v>
      </c>
      <c r="L1222">
        <v>0.75134160000000005</v>
      </c>
      <c r="M1222">
        <v>1.1052382999999999</v>
      </c>
      <c r="N1222">
        <v>0.70405300000000004</v>
      </c>
      <c r="O1222">
        <v>23.1200008</v>
      </c>
      <c r="P1222">
        <v>1.0591826</v>
      </c>
      <c r="Q1222">
        <v>1.5629597</v>
      </c>
      <c r="R1222">
        <v>0.44336950000000003</v>
      </c>
      <c r="S1222">
        <v>0.15385650000000001</v>
      </c>
      <c r="T1222">
        <v>0.5</v>
      </c>
      <c r="U1222">
        <v>0.6952159</v>
      </c>
      <c r="V1222">
        <v>1.1182448</v>
      </c>
      <c r="W1222">
        <v>0.56137619999999999</v>
      </c>
      <c r="X1222">
        <v>21.949480099999999</v>
      </c>
      <c r="Y1222">
        <v>1.0240978999999999</v>
      </c>
      <c r="Z1222">
        <v>1.1017402000000001</v>
      </c>
      <c r="AA1222">
        <v>0.35813080000000003</v>
      </c>
      <c r="AB1222">
        <v>9.0254899999999999E-2</v>
      </c>
      <c r="AC1222">
        <v>0.92530000000000001</v>
      </c>
      <c r="AD1222">
        <v>1.0118</v>
      </c>
      <c r="AE1222">
        <v>0.79730000000000001</v>
      </c>
      <c r="AF1222">
        <v>0.94940000000000002</v>
      </c>
      <c r="AG1222">
        <v>0.96689999999999998</v>
      </c>
      <c r="AH1222">
        <v>0.70489999999999997</v>
      </c>
      <c r="AI1222">
        <v>0.80769999999999997</v>
      </c>
      <c r="AJ1222">
        <v>0.58660000000000001</v>
      </c>
      <c r="AK1222" t="str">
        <f>VLOOKUP(D1222,Ref!$C$2:$D$56,2,FALSE)&amp;"_"&amp;E1222&amp;RIGHT(B1222,4)</f>
        <v>MT_Ravalli0007</v>
      </c>
    </row>
    <row r="1223" spans="1:37" x14ac:dyDescent="0.25">
      <c r="A1223" t="s">
        <v>219</v>
      </c>
      <c r="B1223">
        <v>300890007</v>
      </c>
      <c r="C1223" t="s">
        <v>37</v>
      </c>
      <c r="D1223" t="s">
        <v>133</v>
      </c>
      <c r="E1223" t="s">
        <v>140</v>
      </c>
      <c r="F1223">
        <v>47.596389000000002</v>
      </c>
      <c r="G1223">
        <v>-115.323611</v>
      </c>
      <c r="H1223">
        <v>184084</v>
      </c>
      <c r="I1223">
        <v>19.399999999999999</v>
      </c>
      <c r="J1223">
        <v>19.100000000000001</v>
      </c>
      <c r="K1223">
        <v>0.5</v>
      </c>
      <c r="L1223">
        <v>0.96493419999999996</v>
      </c>
      <c r="M1223">
        <v>0.81751470000000004</v>
      </c>
      <c r="N1223">
        <v>0.3924221</v>
      </c>
      <c r="O1223">
        <v>15.1377773</v>
      </c>
      <c r="P1223">
        <v>0.87431380000000003</v>
      </c>
      <c r="Q1223">
        <v>0.45138440000000002</v>
      </c>
      <c r="R1223">
        <v>0.25806390000000001</v>
      </c>
      <c r="S1223">
        <v>2.5809800000000001E-2</v>
      </c>
      <c r="T1223">
        <v>0.5</v>
      </c>
      <c r="U1223">
        <v>0.96425530000000004</v>
      </c>
      <c r="V1223">
        <v>0.76317520000000005</v>
      </c>
      <c r="W1223">
        <v>0.35518050000000001</v>
      </c>
      <c r="X1223">
        <v>15.0573435</v>
      </c>
      <c r="Y1223">
        <v>0.86305489999999996</v>
      </c>
      <c r="Z1223">
        <v>0.33501750000000002</v>
      </c>
      <c r="AA1223">
        <v>0.24663019999999999</v>
      </c>
      <c r="AB1223">
        <v>2.5809800000000001E-2</v>
      </c>
      <c r="AC1223">
        <v>0.99929999999999997</v>
      </c>
      <c r="AD1223">
        <v>0.9335</v>
      </c>
      <c r="AE1223">
        <v>0.90510000000000002</v>
      </c>
      <c r="AF1223">
        <v>0.99470000000000003</v>
      </c>
      <c r="AG1223">
        <v>0.98709999999999998</v>
      </c>
      <c r="AH1223">
        <v>0.74219999999999997</v>
      </c>
      <c r="AI1223">
        <v>0.95569999999999999</v>
      </c>
      <c r="AJ1223">
        <v>1</v>
      </c>
      <c r="AK1223" t="str">
        <f>VLOOKUP(D1223,Ref!$C$2:$D$56,2,FALSE)&amp;"_"&amp;E1223&amp;RIGHT(B1223,4)</f>
        <v>MT_Sanders0007</v>
      </c>
    </row>
    <row r="1224" spans="1:37" x14ac:dyDescent="0.25">
      <c r="A1224" t="s">
        <v>219</v>
      </c>
      <c r="B1224">
        <v>300930005</v>
      </c>
      <c r="C1224" t="s">
        <v>37</v>
      </c>
      <c r="D1224" t="s">
        <v>133</v>
      </c>
      <c r="E1224" t="s">
        <v>141</v>
      </c>
      <c r="F1224">
        <v>46.002397000000002</v>
      </c>
      <c r="G1224">
        <v>-112.50088599999999</v>
      </c>
      <c r="H1224">
        <v>166099</v>
      </c>
      <c r="I1224">
        <v>34.1</v>
      </c>
      <c r="J1224">
        <v>28.3</v>
      </c>
      <c r="K1224">
        <v>0.5</v>
      </c>
      <c r="L1224">
        <v>1.1736664999999999</v>
      </c>
      <c r="M1224">
        <v>3.2408636</v>
      </c>
      <c r="N1224">
        <v>0.88693129999999998</v>
      </c>
      <c r="O1224">
        <v>24.606197399999999</v>
      </c>
      <c r="P1224">
        <v>0.68545160000000005</v>
      </c>
      <c r="Q1224">
        <v>2.3240767</v>
      </c>
      <c r="R1224">
        <v>0.54426870000000005</v>
      </c>
      <c r="S1224">
        <v>0.16076480000000001</v>
      </c>
      <c r="T1224">
        <v>0.5</v>
      </c>
      <c r="U1224">
        <v>1.1717280999999999</v>
      </c>
      <c r="V1224">
        <v>1.7844452</v>
      </c>
      <c r="W1224">
        <v>0.57944180000000001</v>
      </c>
      <c r="X1224">
        <v>21.855125399999999</v>
      </c>
      <c r="Y1224">
        <v>0.64668700000000001</v>
      </c>
      <c r="Z1224">
        <v>1.2933393</v>
      </c>
      <c r="AA1224">
        <v>0.34839750000000003</v>
      </c>
      <c r="AB1224">
        <v>0.1679561</v>
      </c>
      <c r="AC1224">
        <v>0.99829999999999997</v>
      </c>
      <c r="AD1224">
        <v>0.55059999999999998</v>
      </c>
      <c r="AE1224">
        <v>0.65329999999999999</v>
      </c>
      <c r="AF1224">
        <v>0.88819999999999999</v>
      </c>
      <c r="AG1224">
        <v>0.94340000000000002</v>
      </c>
      <c r="AH1224">
        <v>0.55649999999999999</v>
      </c>
      <c r="AI1224">
        <v>0.6401</v>
      </c>
      <c r="AJ1224">
        <v>1.0447</v>
      </c>
      <c r="AK1224" t="str">
        <f>VLOOKUP(D1224,Ref!$C$2:$D$56,2,FALSE)&amp;"_"&amp;E1224&amp;RIGHT(B1224,4)</f>
        <v>MT_Silver Bow0005</v>
      </c>
    </row>
    <row r="1225" spans="1:37" x14ac:dyDescent="0.25">
      <c r="A1225" t="s">
        <v>219</v>
      </c>
      <c r="B1225">
        <v>301111065</v>
      </c>
      <c r="C1225" t="s">
        <v>37</v>
      </c>
      <c r="D1225" t="s">
        <v>133</v>
      </c>
      <c r="E1225" t="s">
        <v>142</v>
      </c>
      <c r="F1225">
        <v>45.801943999999999</v>
      </c>
      <c r="G1225">
        <v>-108.42611100000001</v>
      </c>
      <c r="H1225">
        <v>161125</v>
      </c>
      <c r="I1225">
        <v>17.8</v>
      </c>
      <c r="J1225">
        <v>16.7</v>
      </c>
      <c r="K1225">
        <v>0.5</v>
      </c>
      <c r="L1225">
        <v>1.2062546999999999</v>
      </c>
      <c r="M1225">
        <v>0.46262029999999998</v>
      </c>
      <c r="N1225">
        <v>0.33455869999999999</v>
      </c>
      <c r="O1225">
        <v>13.866666800000001</v>
      </c>
      <c r="P1225">
        <v>0.86894660000000001</v>
      </c>
      <c r="Q1225">
        <v>0.16383329999999999</v>
      </c>
      <c r="R1225">
        <v>0.28387980000000002</v>
      </c>
      <c r="S1225">
        <v>0.14657519999999999</v>
      </c>
      <c r="T1225">
        <v>0.5</v>
      </c>
      <c r="U1225">
        <v>1.2861526000000001</v>
      </c>
      <c r="V1225">
        <v>0.38227529999999998</v>
      </c>
      <c r="W1225">
        <v>0.29313699999999998</v>
      </c>
      <c r="X1225">
        <v>13.0824604</v>
      </c>
      <c r="Y1225">
        <v>0.81044419999999995</v>
      </c>
      <c r="Z1225">
        <v>6.4492599999999997E-2</v>
      </c>
      <c r="AA1225">
        <v>0.27786230000000001</v>
      </c>
      <c r="AB1225">
        <v>9.9847500000000006E-2</v>
      </c>
      <c r="AC1225">
        <v>1.0662</v>
      </c>
      <c r="AD1225">
        <v>0.82630000000000003</v>
      </c>
      <c r="AE1225">
        <v>0.87619999999999998</v>
      </c>
      <c r="AF1225">
        <v>0.94340000000000002</v>
      </c>
      <c r="AG1225">
        <v>0.93269999999999997</v>
      </c>
      <c r="AH1225">
        <v>0.39360000000000001</v>
      </c>
      <c r="AI1225">
        <v>0.9788</v>
      </c>
      <c r="AJ1225">
        <v>0.68120000000000003</v>
      </c>
      <c r="AK1225" t="str">
        <f>VLOOKUP(D1225,Ref!$C$2:$D$56,2,FALSE)&amp;"_"&amp;E1225&amp;RIGHT(B1225,4)</f>
        <v>MT_Yellowstone1065</v>
      </c>
    </row>
    <row r="1226" spans="1:37" x14ac:dyDescent="0.25">
      <c r="A1226" t="s">
        <v>219</v>
      </c>
      <c r="B1226">
        <v>310550019</v>
      </c>
      <c r="C1226" t="s">
        <v>37</v>
      </c>
      <c r="D1226" t="s">
        <v>143</v>
      </c>
      <c r="E1226" t="s">
        <v>93</v>
      </c>
      <c r="F1226">
        <v>41.247486000000002</v>
      </c>
      <c r="G1226">
        <v>-95.973141999999996</v>
      </c>
      <c r="H1226">
        <v>114206</v>
      </c>
      <c r="I1226">
        <v>23</v>
      </c>
      <c r="J1226">
        <v>17.5</v>
      </c>
      <c r="K1226">
        <v>0.5</v>
      </c>
      <c r="L1226">
        <v>1.5769985</v>
      </c>
      <c r="M1226">
        <v>0.67285329999999999</v>
      </c>
      <c r="N1226">
        <v>2.676291</v>
      </c>
      <c r="O1226">
        <v>7.2349205000000003</v>
      </c>
      <c r="P1226">
        <v>3.7069442000000001</v>
      </c>
      <c r="Q1226">
        <v>4.8728360999999998</v>
      </c>
      <c r="R1226">
        <v>1.6055801999999999</v>
      </c>
      <c r="S1226">
        <v>0.22024189999999999</v>
      </c>
      <c r="T1226">
        <v>0.5</v>
      </c>
      <c r="U1226">
        <v>1.5573305</v>
      </c>
      <c r="V1226">
        <v>7.90265E-2</v>
      </c>
      <c r="W1226">
        <v>1.7525773</v>
      </c>
      <c r="X1226">
        <v>6.3068727999999998</v>
      </c>
      <c r="Y1226">
        <v>4.3372811999999996</v>
      </c>
      <c r="Z1226">
        <v>1.2740963000000001</v>
      </c>
      <c r="AA1226">
        <v>1.4210328999999999</v>
      </c>
      <c r="AB1226">
        <v>0.34619749999999999</v>
      </c>
      <c r="AC1226">
        <v>0.98750000000000004</v>
      </c>
      <c r="AD1226">
        <v>0.1174</v>
      </c>
      <c r="AE1226">
        <v>0.65490000000000004</v>
      </c>
      <c r="AF1226">
        <v>0.87170000000000003</v>
      </c>
      <c r="AG1226">
        <v>1.17</v>
      </c>
      <c r="AH1226">
        <v>0.26150000000000001</v>
      </c>
      <c r="AI1226">
        <v>0.8851</v>
      </c>
      <c r="AJ1226">
        <v>1.5719000000000001</v>
      </c>
      <c r="AK1226" t="str">
        <f>VLOOKUP(D1226,Ref!$C$2:$D$56,2,FALSE)&amp;"_"&amp;E1226&amp;RIGHT(B1226,4)</f>
        <v>NE_Douglas0019</v>
      </c>
    </row>
    <row r="1227" spans="1:37" x14ac:dyDescent="0.25">
      <c r="A1227" t="s">
        <v>219</v>
      </c>
      <c r="B1227">
        <v>310550052</v>
      </c>
      <c r="C1227" t="s">
        <v>37</v>
      </c>
      <c r="D1227" t="s">
        <v>143</v>
      </c>
      <c r="E1227" t="s">
        <v>93</v>
      </c>
      <c r="F1227">
        <v>41.197847000000003</v>
      </c>
      <c r="G1227">
        <v>-96.056685999999999</v>
      </c>
      <c r="H1227">
        <v>114205</v>
      </c>
      <c r="I1227">
        <v>21.9</v>
      </c>
      <c r="J1227">
        <v>16.8</v>
      </c>
      <c r="K1227">
        <v>0.5</v>
      </c>
      <c r="L1227">
        <v>1.5806712999999999</v>
      </c>
      <c r="M1227">
        <v>0.68679040000000002</v>
      </c>
      <c r="N1227">
        <v>2.9780369000000002</v>
      </c>
      <c r="O1227">
        <v>5.1126690000000004</v>
      </c>
      <c r="P1227">
        <v>3.1190034999999998</v>
      </c>
      <c r="Q1227">
        <v>6.2910624000000004</v>
      </c>
      <c r="R1227">
        <v>1.5669793000000001</v>
      </c>
      <c r="S1227">
        <v>0.1092308</v>
      </c>
      <c r="T1227">
        <v>0.5</v>
      </c>
      <c r="U1227">
        <v>1.8591203999999999</v>
      </c>
      <c r="V1227">
        <v>0.1065465</v>
      </c>
      <c r="W1227">
        <v>1.8192592999999999</v>
      </c>
      <c r="X1227">
        <v>5.2335105000000004</v>
      </c>
      <c r="Y1227">
        <v>4.4755725999999996</v>
      </c>
      <c r="Z1227">
        <v>1.1660999999999999</v>
      </c>
      <c r="AA1227">
        <v>1.4550012000000001</v>
      </c>
      <c r="AB1227">
        <v>0.26808739999999998</v>
      </c>
      <c r="AC1227">
        <v>1.1761999999999999</v>
      </c>
      <c r="AD1227">
        <v>0.15509999999999999</v>
      </c>
      <c r="AE1227">
        <v>0.6109</v>
      </c>
      <c r="AF1227">
        <v>1.0236000000000001</v>
      </c>
      <c r="AG1227">
        <v>1.4349000000000001</v>
      </c>
      <c r="AH1227">
        <v>0.18540000000000001</v>
      </c>
      <c r="AI1227">
        <v>0.92849999999999999</v>
      </c>
      <c r="AJ1227">
        <v>2.4542999999999999</v>
      </c>
      <c r="AK1227" t="str">
        <f>VLOOKUP(D1227,Ref!$C$2:$D$56,2,FALSE)&amp;"_"&amp;E1227&amp;RIGHT(B1227,4)</f>
        <v>NE_Douglas0052</v>
      </c>
    </row>
    <row r="1228" spans="1:37" x14ac:dyDescent="0.25">
      <c r="A1228" t="s">
        <v>219</v>
      </c>
      <c r="B1228">
        <v>310790004</v>
      </c>
      <c r="C1228" t="s">
        <v>37</v>
      </c>
      <c r="D1228" t="s">
        <v>143</v>
      </c>
      <c r="E1228" t="s">
        <v>144</v>
      </c>
      <c r="F1228">
        <v>40.942098999999999</v>
      </c>
      <c r="G1228">
        <v>-98.364966999999993</v>
      </c>
      <c r="H1228">
        <v>111189</v>
      </c>
      <c r="I1228">
        <v>18.3</v>
      </c>
      <c r="J1228">
        <v>15</v>
      </c>
      <c r="K1228">
        <v>0.5</v>
      </c>
      <c r="L1228">
        <v>1.0958775000000001</v>
      </c>
      <c r="M1228">
        <v>0.49787989999999999</v>
      </c>
      <c r="N1228">
        <v>2.4016435</v>
      </c>
      <c r="O1228">
        <v>4.9425787999999997</v>
      </c>
      <c r="P1228">
        <v>3.2211823000000002</v>
      </c>
      <c r="Q1228">
        <v>4.3462892000000002</v>
      </c>
      <c r="R1228">
        <v>1.2951176</v>
      </c>
      <c r="S1228">
        <v>3.2767499999999998E-2</v>
      </c>
      <c r="T1228">
        <v>0.5</v>
      </c>
      <c r="U1228">
        <v>1.1931783</v>
      </c>
      <c r="V1228">
        <v>7.9484899999999997E-2</v>
      </c>
      <c r="W1228">
        <v>1.7307585000000001</v>
      </c>
      <c r="X1228">
        <v>4.7590446000000002</v>
      </c>
      <c r="Y1228">
        <v>4.0654086999999999</v>
      </c>
      <c r="Z1228">
        <v>1.2442343</v>
      </c>
      <c r="AA1228">
        <v>1.3966825</v>
      </c>
      <c r="AB1228">
        <v>7.0875800000000003E-2</v>
      </c>
      <c r="AC1228">
        <v>1.0888</v>
      </c>
      <c r="AD1228">
        <v>0.15959999999999999</v>
      </c>
      <c r="AE1228">
        <v>0.72070000000000001</v>
      </c>
      <c r="AF1228">
        <v>0.96289999999999998</v>
      </c>
      <c r="AG1228">
        <v>1.2621</v>
      </c>
      <c r="AH1228">
        <v>0.2863</v>
      </c>
      <c r="AI1228">
        <v>1.0784</v>
      </c>
      <c r="AJ1228">
        <v>2.1629999999999998</v>
      </c>
      <c r="AK1228" t="str">
        <f>VLOOKUP(D1228,Ref!$C$2:$D$56,2,FALSE)&amp;"_"&amp;E1228&amp;RIGHT(B1228,4)</f>
        <v>NE_Hall0004</v>
      </c>
    </row>
    <row r="1229" spans="1:37" x14ac:dyDescent="0.25">
      <c r="A1229" t="s">
        <v>219</v>
      </c>
      <c r="B1229">
        <v>311090022</v>
      </c>
      <c r="C1229" t="s">
        <v>37</v>
      </c>
      <c r="D1229" t="s">
        <v>143</v>
      </c>
      <c r="E1229" t="s">
        <v>145</v>
      </c>
      <c r="F1229">
        <v>40.81259</v>
      </c>
      <c r="G1229">
        <v>-96.683019999999999</v>
      </c>
      <c r="H1229">
        <v>110201</v>
      </c>
      <c r="I1229">
        <v>18.3</v>
      </c>
      <c r="J1229">
        <v>15.8</v>
      </c>
      <c r="K1229">
        <v>0.5</v>
      </c>
      <c r="L1229">
        <v>1.4638716000000001</v>
      </c>
      <c r="M1229">
        <v>0.54507240000000001</v>
      </c>
      <c r="N1229">
        <v>2.2079265000000001</v>
      </c>
      <c r="O1229">
        <v>4.7839717999999998</v>
      </c>
      <c r="P1229">
        <v>4.5887412999999997</v>
      </c>
      <c r="Q1229">
        <v>2.3845508</v>
      </c>
      <c r="R1229">
        <v>1.7470611</v>
      </c>
      <c r="S1229">
        <v>0.16769310000000001</v>
      </c>
      <c r="T1229">
        <v>0.5</v>
      </c>
      <c r="U1229">
        <v>1.7039489000000001</v>
      </c>
      <c r="V1229">
        <v>0.125692</v>
      </c>
      <c r="W1229">
        <v>1.7441101999999999</v>
      </c>
      <c r="X1229">
        <v>4.7265797000000003</v>
      </c>
      <c r="Y1229">
        <v>4.8017278000000001</v>
      </c>
      <c r="Z1229">
        <v>0.48971510000000001</v>
      </c>
      <c r="AA1229">
        <v>1.6358071999999999</v>
      </c>
      <c r="AB1229">
        <v>0.15062890000000001</v>
      </c>
      <c r="AC1229">
        <v>1.1639999999999999</v>
      </c>
      <c r="AD1229">
        <v>0.2306</v>
      </c>
      <c r="AE1229">
        <v>0.78990000000000005</v>
      </c>
      <c r="AF1229">
        <v>0.98799999999999999</v>
      </c>
      <c r="AG1229">
        <v>1.0464</v>
      </c>
      <c r="AH1229">
        <v>0.2054</v>
      </c>
      <c r="AI1229">
        <v>0.93630000000000002</v>
      </c>
      <c r="AJ1229">
        <v>0.8982</v>
      </c>
      <c r="AK1229" t="str">
        <f>VLOOKUP(D1229,Ref!$C$2:$D$56,2,FALSE)&amp;"_"&amp;E1229&amp;RIGHT(B1229,4)</f>
        <v>NE_Lancaster0022</v>
      </c>
    </row>
    <row r="1230" spans="1:37" x14ac:dyDescent="0.25">
      <c r="A1230" t="s">
        <v>219</v>
      </c>
      <c r="B1230">
        <v>311530007</v>
      </c>
      <c r="C1230" t="s">
        <v>37</v>
      </c>
      <c r="D1230" t="s">
        <v>143</v>
      </c>
      <c r="E1230" t="s">
        <v>146</v>
      </c>
      <c r="F1230">
        <v>41.133293999999999</v>
      </c>
      <c r="G1230">
        <v>-95.956102999999999</v>
      </c>
      <c r="H1230">
        <v>113206</v>
      </c>
      <c r="I1230">
        <v>22.5</v>
      </c>
      <c r="J1230">
        <v>18.3</v>
      </c>
      <c r="K1230">
        <v>0.5</v>
      </c>
      <c r="L1230">
        <v>2.0357683</v>
      </c>
      <c r="M1230">
        <v>0.68145730000000004</v>
      </c>
      <c r="N1230">
        <v>2.0898303999999999</v>
      </c>
      <c r="O1230">
        <v>9.0519675999999993</v>
      </c>
      <c r="P1230">
        <v>4.4653353999999998</v>
      </c>
      <c r="Q1230">
        <v>1.9571078</v>
      </c>
      <c r="R1230">
        <v>1.5741263999999999</v>
      </c>
      <c r="S1230">
        <v>0.18885150000000001</v>
      </c>
      <c r="T1230">
        <v>0.5</v>
      </c>
      <c r="U1230">
        <v>1.9620947</v>
      </c>
      <c r="V1230">
        <v>9.8230600000000001E-2</v>
      </c>
      <c r="W1230">
        <v>1.6113833</v>
      </c>
      <c r="X1230">
        <v>7.5438890000000001</v>
      </c>
      <c r="Y1230">
        <v>4.5207286</v>
      </c>
      <c r="Z1230">
        <v>0.37728479999999998</v>
      </c>
      <c r="AA1230">
        <v>1.4881538999999999</v>
      </c>
      <c r="AB1230">
        <v>0.22791829999999999</v>
      </c>
      <c r="AC1230">
        <v>0.96379999999999999</v>
      </c>
      <c r="AD1230">
        <v>0.14410000000000001</v>
      </c>
      <c r="AE1230">
        <v>0.77110000000000001</v>
      </c>
      <c r="AF1230">
        <v>0.83340000000000003</v>
      </c>
      <c r="AG1230">
        <v>1.0124</v>
      </c>
      <c r="AH1230">
        <v>0.1928</v>
      </c>
      <c r="AI1230">
        <v>0.94540000000000002</v>
      </c>
      <c r="AJ1230">
        <v>1.2069000000000001</v>
      </c>
      <c r="AK1230" t="str">
        <f>VLOOKUP(D1230,Ref!$C$2:$D$56,2,FALSE)&amp;"_"&amp;E1230&amp;RIGHT(B1230,4)</f>
        <v>NE_Sarpy0007</v>
      </c>
    </row>
    <row r="1231" spans="1:37" x14ac:dyDescent="0.25">
      <c r="A1231" t="s">
        <v>219</v>
      </c>
      <c r="B1231">
        <v>311570003</v>
      </c>
      <c r="C1231" t="s">
        <v>37</v>
      </c>
      <c r="D1231" t="s">
        <v>143</v>
      </c>
      <c r="E1231" t="s">
        <v>147</v>
      </c>
      <c r="F1231">
        <v>41.865000000000002</v>
      </c>
      <c r="G1231">
        <v>-103.664444</v>
      </c>
      <c r="H1231">
        <v>121153</v>
      </c>
      <c r="I1231">
        <v>18.600000000000001</v>
      </c>
      <c r="J1231">
        <v>16</v>
      </c>
      <c r="K1231">
        <v>0.5</v>
      </c>
      <c r="L1231">
        <v>1.5848005999999999</v>
      </c>
      <c r="M1231">
        <v>0.51042620000000005</v>
      </c>
      <c r="N1231">
        <v>0.77650079999999999</v>
      </c>
      <c r="O1231">
        <v>12.359841299999999</v>
      </c>
      <c r="P1231">
        <v>1.6814697000000001</v>
      </c>
      <c r="Q1231">
        <v>0.57461079999999998</v>
      </c>
      <c r="R1231">
        <v>0.60848809999999998</v>
      </c>
      <c r="S1231">
        <v>7.0528800000000003E-2</v>
      </c>
      <c r="T1231">
        <v>0.5</v>
      </c>
      <c r="U1231">
        <v>1.3093969000000001</v>
      </c>
      <c r="V1231">
        <v>9.5531500000000005E-2</v>
      </c>
      <c r="W1231">
        <v>0.86615520000000001</v>
      </c>
      <c r="X1231">
        <v>10.1135368</v>
      </c>
      <c r="Y1231">
        <v>1.7249124</v>
      </c>
      <c r="Z1231">
        <v>0.80809379999999997</v>
      </c>
      <c r="AA1231">
        <v>0.56952999999999998</v>
      </c>
      <c r="AB1231">
        <v>7.2374400000000005E-2</v>
      </c>
      <c r="AC1231">
        <v>0.82620000000000005</v>
      </c>
      <c r="AD1231">
        <v>0.18720000000000001</v>
      </c>
      <c r="AE1231">
        <v>1.1154999999999999</v>
      </c>
      <c r="AF1231">
        <v>0.81830000000000003</v>
      </c>
      <c r="AG1231">
        <v>1.0258</v>
      </c>
      <c r="AH1231">
        <v>1.4063000000000001</v>
      </c>
      <c r="AI1231">
        <v>0.93600000000000005</v>
      </c>
      <c r="AJ1231">
        <v>1.0262</v>
      </c>
      <c r="AK1231" t="str">
        <f>VLOOKUP(D1231,Ref!$C$2:$D$56,2,FALSE)&amp;"_"&amp;E1231&amp;RIGHT(B1231,4)</f>
        <v>NE_Scotts Bluff0003</v>
      </c>
    </row>
    <row r="1232" spans="1:37" x14ac:dyDescent="0.25">
      <c r="A1232" t="s">
        <v>219</v>
      </c>
      <c r="B1232">
        <v>311770002</v>
      </c>
      <c r="C1232" t="s">
        <v>37</v>
      </c>
      <c r="D1232" t="s">
        <v>143</v>
      </c>
      <c r="E1232" t="s">
        <v>49</v>
      </c>
      <c r="F1232">
        <v>41.551211000000002</v>
      </c>
      <c r="G1232">
        <v>-96.146174999999999</v>
      </c>
      <c r="H1232">
        <v>117204</v>
      </c>
      <c r="I1232">
        <v>20</v>
      </c>
      <c r="J1232">
        <v>16.2</v>
      </c>
      <c r="K1232">
        <v>0.5</v>
      </c>
      <c r="L1232">
        <v>1.1359155000000001</v>
      </c>
      <c r="M1232">
        <v>0.55719580000000002</v>
      </c>
      <c r="N1232">
        <v>2.908401</v>
      </c>
      <c r="O1232">
        <v>3.8165597999999998</v>
      </c>
      <c r="P1232">
        <v>3.2571270000000001</v>
      </c>
      <c r="Q1232">
        <v>6.1317257999999999</v>
      </c>
      <c r="R1232">
        <v>1.6209502</v>
      </c>
      <c r="S1232">
        <v>0.13879340000000001</v>
      </c>
      <c r="T1232">
        <v>0.5</v>
      </c>
      <c r="U1232">
        <v>1.7237473999999999</v>
      </c>
      <c r="V1232">
        <v>0.13941539999999999</v>
      </c>
      <c r="W1232">
        <v>1.7684313</v>
      </c>
      <c r="X1232">
        <v>5.4148706999999998</v>
      </c>
      <c r="Y1232">
        <v>4.0461463999999996</v>
      </c>
      <c r="Z1232">
        <v>1.1858379999999999</v>
      </c>
      <c r="AA1232">
        <v>1.3670924</v>
      </c>
      <c r="AB1232">
        <v>9.8354200000000003E-2</v>
      </c>
      <c r="AC1232">
        <v>1.5175000000000001</v>
      </c>
      <c r="AD1232">
        <v>0.25019999999999998</v>
      </c>
      <c r="AE1232">
        <v>0.60799999999999998</v>
      </c>
      <c r="AF1232">
        <v>1.4188000000000001</v>
      </c>
      <c r="AG1232">
        <v>1.2422</v>
      </c>
      <c r="AH1232">
        <v>0.19339999999999999</v>
      </c>
      <c r="AI1232">
        <v>0.84340000000000004</v>
      </c>
      <c r="AJ1232">
        <v>0.70860000000000001</v>
      </c>
      <c r="AK1232" t="str">
        <f>VLOOKUP(D1232,Ref!$C$2:$D$56,2,FALSE)&amp;"_"&amp;E1232&amp;RIGHT(B1232,4)</f>
        <v>NE_Washington0002</v>
      </c>
    </row>
    <row r="1233" spans="1:37" x14ac:dyDescent="0.25">
      <c r="A1233" t="s">
        <v>219</v>
      </c>
      <c r="B1233">
        <v>320030561</v>
      </c>
      <c r="C1233" t="s">
        <v>37</v>
      </c>
      <c r="D1233" t="s">
        <v>66</v>
      </c>
      <c r="E1233" t="s">
        <v>148</v>
      </c>
      <c r="F1233">
        <v>36.163994000000002</v>
      </c>
      <c r="G1233">
        <v>-115.11393</v>
      </c>
      <c r="H1233">
        <v>81064</v>
      </c>
      <c r="I1233">
        <v>21.4</v>
      </c>
      <c r="J1233">
        <v>16.100000000000001</v>
      </c>
      <c r="K1233">
        <v>0.5</v>
      </c>
      <c r="L1233">
        <v>2.3355472000000002</v>
      </c>
      <c r="M1233">
        <v>3.4639926000000001</v>
      </c>
      <c r="N1233">
        <v>0.31919449999999999</v>
      </c>
      <c r="O1233">
        <v>12.3385763</v>
      </c>
      <c r="P1233">
        <v>1.1459025</v>
      </c>
      <c r="Q1233">
        <v>0.2202382</v>
      </c>
      <c r="R1233">
        <v>0.57832709999999998</v>
      </c>
      <c r="S1233">
        <v>0.55377540000000003</v>
      </c>
      <c r="T1233">
        <v>0.5</v>
      </c>
      <c r="U1233">
        <v>2.2808201000000001</v>
      </c>
      <c r="V1233">
        <v>0.80929620000000002</v>
      </c>
      <c r="W1233">
        <v>0.23635510000000001</v>
      </c>
      <c r="X1233">
        <v>11.090998600000001</v>
      </c>
      <c r="Y1233">
        <v>0.56275520000000001</v>
      </c>
      <c r="Z1233">
        <v>8.7316900000000003E-2</v>
      </c>
      <c r="AA1233">
        <v>0.19133249999999999</v>
      </c>
      <c r="AB1233">
        <v>0.39033020000000002</v>
      </c>
      <c r="AC1233">
        <v>0.97660000000000002</v>
      </c>
      <c r="AD1233">
        <v>0.2336</v>
      </c>
      <c r="AE1233">
        <v>0.74050000000000005</v>
      </c>
      <c r="AF1233">
        <v>0.89890000000000003</v>
      </c>
      <c r="AG1233">
        <v>0.49109999999999998</v>
      </c>
      <c r="AH1233">
        <v>0.39650000000000002</v>
      </c>
      <c r="AI1233">
        <v>0.33079999999999998</v>
      </c>
      <c r="AJ1233">
        <v>0.70489999999999997</v>
      </c>
      <c r="AK1233" t="str">
        <f>VLOOKUP(D1233,Ref!$C$2:$D$56,2,FALSE)&amp;"_"&amp;E1233&amp;RIGHT(B1233,4)</f>
        <v>NV_Clark0561</v>
      </c>
    </row>
    <row r="1234" spans="1:37" x14ac:dyDescent="0.25">
      <c r="A1234" t="s">
        <v>219</v>
      </c>
      <c r="B1234">
        <v>320031019</v>
      </c>
      <c r="C1234" t="s">
        <v>37</v>
      </c>
      <c r="D1234" t="s">
        <v>66</v>
      </c>
      <c r="E1234" t="s">
        <v>148</v>
      </c>
      <c r="F1234">
        <v>35.785634000000002</v>
      </c>
      <c r="G1234">
        <v>-115.35706</v>
      </c>
      <c r="H1234">
        <v>77062</v>
      </c>
      <c r="I1234">
        <v>10.9</v>
      </c>
      <c r="J1234">
        <v>9.6</v>
      </c>
      <c r="K1234">
        <v>0.5</v>
      </c>
      <c r="L1234">
        <v>2.2942100000000001</v>
      </c>
      <c r="M1234">
        <v>0.9971257</v>
      </c>
      <c r="N1234">
        <v>0.43021890000000002</v>
      </c>
      <c r="O1234">
        <v>4.7754954999999999</v>
      </c>
      <c r="P1234">
        <v>1.3593526</v>
      </c>
      <c r="Q1234">
        <v>2.93098E-2</v>
      </c>
      <c r="R1234">
        <v>0.41345589999999999</v>
      </c>
      <c r="S1234">
        <v>0.16749910000000001</v>
      </c>
      <c r="T1234">
        <v>0.5</v>
      </c>
      <c r="U1234">
        <v>2.2397966</v>
      </c>
      <c r="V1234">
        <v>0.48274109999999998</v>
      </c>
      <c r="W1234">
        <v>0.44939010000000001</v>
      </c>
      <c r="X1234">
        <v>3.6711550000000002</v>
      </c>
      <c r="Y1234">
        <v>1.5849868</v>
      </c>
      <c r="Z1234">
        <v>4.7356999999999998E-3</v>
      </c>
      <c r="AA1234">
        <v>0.42085640000000002</v>
      </c>
      <c r="AB1234">
        <v>0.3028132</v>
      </c>
      <c r="AC1234">
        <v>0.97629999999999995</v>
      </c>
      <c r="AD1234">
        <v>0.48409999999999997</v>
      </c>
      <c r="AE1234">
        <v>1.0446</v>
      </c>
      <c r="AF1234">
        <v>0.76870000000000005</v>
      </c>
      <c r="AG1234">
        <v>1.1659999999999999</v>
      </c>
      <c r="AH1234">
        <v>0.16159999999999999</v>
      </c>
      <c r="AI1234">
        <v>1.0179</v>
      </c>
      <c r="AJ1234">
        <v>1.8078000000000001</v>
      </c>
      <c r="AK1234" t="str">
        <f>VLOOKUP(D1234,Ref!$C$2:$D$56,2,FALSE)&amp;"_"&amp;E1234&amp;RIGHT(B1234,4)</f>
        <v>NV_Clark1019</v>
      </c>
    </row>
    <row r="1235" spans="1:37" x14ac:dyDescent="0.25">
      <c r="A1235" t="s">
        <v>219</v>
      </c>
      <c r="B1235">
        <v>320032002</v>
      </c>
      <c r="C1235" t="s">
        <v>37</v>
      </c>
      <c r="D1235" t="s">
        <v>66</v>
      </c>
      <c r="E1235" t="s">
        <v>148</v>
      </c>
      <c r="F1235">
        <v>36.191110999999999</v>
      </c>
      <c r="G1235">
        <v>-115.12222199999999</v>
      </c>
      <c r="H1235">
        <v>81064</v>
      </c>
      <c r="I1235">
        <v>19.2</v>
      </c>
      <c r="J1235">
        <v>15.4</v>
      </c>
      <c r="K1235">
        <v>0.5</v>
      </c>
      <c r="L1235">
        <v>2.4796705000000001</v>
      </c>
      <c r="M1235">
        <v>1.4088799999999999</v>
      </c>
      <c r="N1235">
        <v>0.50878909999999999</v>
      </c>
      <c r="O1235">
        <v>10.5801067</v>
      </c>
      <c r="P1235">
        <v>2.2213714000000002</v>
      </c>
      <c r="Q1235">
        <v>7.0895899999999998E-2</v>
      </c>
      <c r="R1235">
        <v>0.87716729999999998</v>
      </c>
      <c r="S1235">
        <v>0.58645290000000005</v>
      </c>
      <c r="T1235">
        <v>0.5</v>
      </c>
      <c r="U1235">
        <v>1.5457707999999999</v>
      </c>
      <c r="V1235">
        <v>0.56329359999999995</v>
      </c>
      <c r="W1235">
        <v>0.2514574</v>
      </c>
      <c r="X1235">
        <v>10.8701019</v>
      </c>
      <c r="Y1235">
        <v>0.82161510000000004</v>
      </c>
      <c r="Z1235">
        <v>0.11294609999999999</v>
      </c>
      <c r="AA1235">
        <v>0.30256060000000001</v>
      </c>
      <c r="AB1235">
        <v>0.4651826</v>
      </c>
      <c r="AC1235">
        <v>0.62339999999999995</v>
      </c>
      <c r="AD1235">
        <v>0.39979999999999999</v>
      </c>
      <c r="AE1235">
        <v>0.49419999999999997</v>
      </c>
      <c r="AF1235">
        <v>1.0274000000000001</v>
      </c>
      <c r="AG1235">
        <v>0.36990000000000001</v>
      </c>
      <c r="AH1235">
        <v>1.5931</v>
      </c>
      <c r="AI1235">
        <v>0.34489999999999998</v>
      </c>
      <c r="AJ1235">
        <v>0.79320000000000002</v>
      </c>
      <c r="AK1235" t="str">
        <f>VLOOKUP(D1235,Ref!$C$2:$D$56,2,FALSE)&amp;"_"&amp;E1235&amp;RIGHT(B1235,4)</f>
        <v>NV_Clark2002</v>
      </c>
    </row>
    <row r="1236" spans="1:37" x14ac:dyDescent="0.25">
      <c r="A1236" t="s">
        <v>219</v>
      </c>
      <c r="B1236">
        <v>320310016</v>
      </c>
      <c r="C1236" t="s">
        <v>37</v>
      </c>
      <c r="D1236" t="s">
        <v>66</v>
      </c>
      <c r="E1236" t="s">
        <v>149</v>
      </c>
      <c r="F1236">
        <v>39.525083000000002</v>
      </c>
      <c r="G1236">
        <v>-119.807717</v>
      </c>
      <c r="H1236">
        <v>118038</v>
      </c>
      <c r="I1236">
        <v>37.200000000000003</v>
      </c>
      <c r="J1236">
        <v>31.7</v>
      </c>
      <c r="K1236">
        <v>0.5</v>
      </c>
      <c r="L1236">
        <v>1.9055381</v>
      </c>
      <c r="M1236">
        <v>2.8920952999999998</v>
      </c>
      <c r="N1236">
        <v>1.4580953000000001</v>
      </c>
      <c r="O1236">
        <v>24.583931</v>
      </c>
      <c r="P1236">
        <v>1.2542386000000001</v>
      </c>
      <c r="Q1236">
        <v>3.4437904000000001</v>
      </c>
      <c r="R1236">
        <v>0.99430280000000004</v>
      </c>
      <c r="S1236">
        <v>0.21245359999999999</v>
      </c>
      <c r="T1236">
        <v>0.5</v>
      </c>
      <c r="U1236">
        <v>1.9125991</v>
      </c>
      <c r="V1236">
        <v>1.5124514</v>
      </c>
      <c r="W1236">
        <v>0.72675670000000003</v>
      </c>
      <c r="X1236">
        <v>24.1722088</v>
      </c>
      <c r="Y1236">
        <v>1.3626069999999999</v>
      </c>
      <c r="Z1236">
        <v>0.76937279999999997</v>
      </c>
      <c r="AA1236">
        <v>0.56329320000000005</v>
      </c>
      <c r="AB1236">
        <v>0.2018218</v>
      </c>
      <c r="AC1236">
        <v>1.0037</v>
      </c>
      <c r="AD1236">
        <v>0.52300000000000002</v>
      </c>
      <c r="AE1236">
        <v>0.49840000000000001</v>
      </c>
      <c r="AF1236">
        <v>0.98329999999999995</v>
      </c>
      <c r="AG1236">
        <v>1.0864</v>
      </c>
      <c r="AH1236">
        <v>0.22339999999999999</v>
      </c>
      <c r="AI1236">
        <v>0.5665</v>
      </c>
      <c r="AJ1236">
        <v>0.95</v>
      </c>
      <c r="AK1236" t="str">
        <f>VLOOKUP(D1236,Ref!$C$2:$D$56,2,FALSE)&amp;"_"&amp;E1236&amp;RIGHT(B1236,4)</f>
        <v>NV_Washoe0016</v>
      </c>
    </row>
    <row r="1237" spans="1:37" x14ac:dyDescent="0.25">
      <c r="A1237" t="s">
        <v>219</v>
      </c>
      <c r="B1237">
        <v>350010023</v>
      </c>
      <c r="C1237" t="s">
        <v>37</v>
      </c>
      <c r="D1237" t="s">
        <v>150</v>
      </c>
      <c r="E1237" t="s">
        <v>151</v>
      </c>
      <c r="F1237">
        <v>35.134300000000003</v>
      </c>
      <c r="G1237">
        <v>-106.5852</v>
      </c>
      <c r="H1237">
        <v>61126</v>
      </c>
      <c r="I1237">
        <v>15.4</v>
      </c>
      <c r="J1237">
        <v>12.2</v>
      </c>
      <c r="K1237">
        <v>0.5</v>
      </c>
      <c r="L1237">
        <v>0.86182559999999997</v>
      </c>
      <c r="M1237">
        <v>2.0834807999999998</v>
      </c>
      <c r="N1237">
        <v>0.56639530000000005</v>
      </c>
      <c r="O1237">
        <v>9.3726520999999998</v>
      </c>
      <c r="P1237">
        <v>0.88998429999999995</v>
      </c>
      <c r="Q1237">
        <v>0.8405994</v>
      </c>
      <c r="R1237">
        <v>0.31444810000000001</v>
      </c>
      <c r="S1237">
        <v>2.6171099999999999E-2</v>
      </c>
      <c r="T1237">
        <v>0.5</v>
      </c>
      <c r="U1237">
        <v>1.1817858999999999</v>
      </c>
      <c r="V1237">
        <v>0.3246849</v>
      </c>
      <c r="W1237">
        <v>0.54366329999999996</v>
      </c>
      <c r="X1237">
        <v>7.4977020999999997</v>
      </c>
      <c r="Y1237">
        <v>1.4932030000000001</v>
      </c>
      <c r="Z1237">
        <v>0.1291361</v>
      </c>
      <c r="AA1237">
        <v>0.51841119999999996</v>
      </c>
      <c r="AB1237">
        <v>2.3652699999999999E-2</v>
      </c>
      <c r="AC1237">
        <v>1.3713</v>
      </c>
      <c r="AD1237">
        <v>0.15579999999999999</v>
      </c>
      <c r="AE1237">
        <v>0.95989999999999998</v>
      </c>
      <c r="AF1237">
        <v>0.8</v>
      </c>
      <c r="AG1237">
        <v>1.6778</v>
      </c>
      <c r="AH1237">
        <v>0.15359999999999999</v>
      </c>
      <c r="AI1237">
        <v>1.6486000000000001</v>
      </c>
      <c r="AJ1237">
        <v>0.90380000000000005</v>
      </c>
      <c r="AK1237" t="str">
        <f>VLOOKUP(D1237,Ref!$C$2:$D$56,2,FALSE)&amp;"_"&amp;E1237&amp;RIGHT(B1237,4)</f>
        <v>NM_Bernalillo0023</v>
      </c>
    </row>
    <row r="1238" spans="1:37" x14ac:dyDescent="0.25">
      <c r="A1238" t="s">
        <v>219</v>
      </c>
      <c r="B1238">
        <v>350010024</v>
      </c>
      <c r="C1238" t="s">
        <v>37</v>
      </c>
      <c r="D1238" t="s">
        <v>150</v>
      </c>
      <c r="E1238" t="s">
        <v>151</v>
      </c>
      <c r="F1238">
        <v>35.063099999999999</v>
      </c>
      <c r="G1238">
        <v>-106.578785</v>
      </c>
      <c r="H1238">
        <v>61126</v>
      </c>
      <c r="I1238">
        <v>15.9</v>
      </c>
      <c r="J1238">
        <v>13</v>
      </c>
      <c r="K1238">
        <v>0.5</v>
      </c>
      <c r="L1238">
        <v>1.4022102000000001</v>
      </c>
      <c r="M1238">
        <v>1.7270373000000001</v>
      </c>
      <c r="N1238">
        <v>0.61081770000000002</v>
      </c>
      <c r="O1238">
        <v>9.4457234999999997</v>
      </c>
      <c r="P1238">
        <v>1.2017770999999999</v>
      </c>
      <c r="Q1238">
        <v>0.60338210000000003</v>
      </c>
      <c r="R1238">
        <v>0.44368259999999998</v>
      </c>
      <c r="S1238">
        <v>3.2036299999999997E-2</v>
      </c>
      <c r="T1238">
        <v>0.5</v>
      </c>
      <c r="U1238">
        <v>1.4578070999999999</v>
      </c>
      <c r="V1238">
        <v>0.3284011</v>
      </c>
      <c r="W1238">
        <v>0.56126419999999999</v>
      </c>
      <c r="X1238">
        <v>7.9887756999999997</v>
      </c>
      <c r="Y1238">
        <v>1.5329862000000001</v>
      </c>
      <c r="Z1238">
        <v>0.1070324</v>
      </c>
      <c r="AA1238">
        <v>0.54134079999999996</v>
      </c>
      <c r="AB1238">
        <v>2.6875400000000001E-2</v>
      </c>
      <c r="AC1238">
        <v>1.0396000000000001</v>
      </c>
      <c r="AD1238">
        <v>0.19020000000000001</v>
      </c>
      <c r="AE1238">
        <v>0.91890000000000005</v>
      </c>
      <c r="AF1238">
        <v>0.8458</v>
      </c>
      <c r="AG1238">
        <v>1.2756000000000001</v>
      </c>
      <c r="AH1238">
        <v>0.1774</v>
      </c>
      <c r="AI1238">
        <v>1.2201</v>
      </c>
      <c r="AJ1238">
        <v>0.83889999999999998</v>
      </c>
      <c r="AK1238" t="str">
        <f>VLOOKUP(D1238,Ref!$C$2:$D$56,2,FALSE)&amp;"_"&amp;E1238&amp;RIGHT(B1238,4)</f>
        <v>NM_Bernalillo0024</v>
      </c>
    </row>
    <row r="1239" spans="1:37" x14ac:dyDescent="0.25">
      <c r="A1239" t="s">
        <v>219</v>
      </c>
      <c r="B1239">
        <v>350050005</v>
      </c>
      <c r="C1239" t="s">
        <v>37</v>
      </c>
      <c r="D1239" t="s">
        <v>150</v>
      </c>
      <c r="E1239" t="s">
        <v>152</v>
      </c>
      <c r="F1239">
        <v>33.396943999999998</v>
      </c>
      <c r="G1239">
        <v>-104.523611</v>
      </c>
      <c r="H1239">
        <v>44140</v>
      </c>
      <c r="I1239">
        <v>15.9</v>
      </c>
      <c r="J1239">
        <v>14.8</v>
      </c>
      <c r="K1239">
        <v>0.5</v>
      </c>
      <c r="L1239">
        <v>2.8058233000000001</v>
      </c>
      <c r="M1239">
        <v>0.29234250000000001</v>
      </c>
      <c r="N1239">
        <v>1.5874618</v>
      </c>
      <c r="O1239">
        <v>4.7397079</v>
      </c>
      <c r="P1239">
        <v>3.5095456</v>
      </c>
      <c r="Q1239">
        <v>1.3489469000000001</v>
      </c>
      <c r="R1239">
        <v>1.1796123999999999</v>
      </c>
      <c r="S1239">
        <v>3.2261999999999998E-3</v>
      </c>
      <c r="T1239">
        <v>0.5</v>
      </c>
      <c r="U1239">
        <v>3.4438133</v>
      </c>
      <c r="V1239">
        <v>0.2103457</v>
      </c>
      <c r="W1239">
        <v>1.2098416999999999</v>
      </c>
      <c r="X1239">
        <v>4.9802976000000001</v>
      </c>
      <c r="Y1239">
        <v>2.8999788999999998</v>
      </c>
      <c r="Z1239">
        <v>0.64187309999999997</v>
      </c>
      <c r="AA1239">
        <v>0.98908969999999996</v>
      </c>
      <c r="AB1239">
        <v>1.1257700000000001E-2</v>
      </c>
      <c r="AC1239">
        <v>1.2274</v>
      </c>
      <c r="AD1239">
        <v>0.71950000000000003</v>
      </c>
      <c r="AE1239">
        <v>0.7621</v>
      </c>
      <c r="AF1239">
        <v>1.0508</v>
      </c>
      <c r="AG1239">
        <v>0.82630000000000003</v>
      </c>
      <c r="AH1239">
        <v>0.4758</v>
      </c>
      <c r="AI1239">
        <v>0.83850000000000002</v>
      </c>
      <c r="AJ1239">
        <v>3.4893999999999998</v>
      </c>
      <c r="AK1239" t="str">
        <f>VLOOKUP(D1239,Ref!$C$2:$D$56,2,FALSE)&amp;"_"&amp;E1239&amp;RIGHT(B1239,4)</f>
        <v>NM_Chaves0005</v>
      </c>
    </row>
    <row r="1240" spans="1:37" x14ac:dyDescent="0.25">
      <c r="A1240" t="s">
        <v>219</v>
      </c>
      <c r="B1240">
        <v>350130017</v>
      </c>
      <c r="C1240" t="s">
        <v>37</v>
      </c>
      <c r="D1240" t="s">
        <v>150</v>
      </c>
      <c r="E1240" t="s">
        <v>153</v>
      </c>
      <c r="F1240">
        <v>31.795832999999998</v>
      </c>
      <c r="G1240">
        <v>-106.5575</v>
      </c>
      <c r="H1240">
        <v>31123</v>
      </c>
      <c r="I1240">
        <v>34.5</v>
      </c>
      <c r="J1240">
        <v>29.4</v>
      </c>
      <c r="K1240">
        <v>0.5</v>
      </c>
      <c r="L1240">
        <v>5.3252348999999999</v>
      </c>
      <c r="M1240">
        <v>2.5482211000000001</v>
      </c>
      <c r="N1240">
        <v>0.62495730000000005</v>
      </c>
      <c r="O1240">
        <v>22.803896000000002</v>
      </c>
      <c r="P1240">
        <v>1.3769089000000001</v>
      </c>
      <c r="Q1240">
        <v>0.4272687</v>
      </c>
      <c r="R1240">
        <v>0.45902480000000001</v>
      </c>
      <c r="S1240">
        <v>0.43448789999999998</v>
      </c>
      <c r="T1240">
        <v>0.5</v>
      </c>
      <c r="U1240">
        <v>6.8588357000000002</v>
      </c>
      <c r="V1240">
        <v>0.92424980000000001</v>
      </c>
      <c r="W1240">
        <v>0.53651930000000003</v>
      </c>
      <c r="X1240">
        <v>18.278772400000001</v>
      </c>
      <c r="Y1240">
        <v>1.3332679999999999</v>
      </c>
      <c r="Z1240">
        <v>0.30115599999999998</v>
      </c>
      <c r="AA1240">
        <v>0.44866479999999997</v>
      </c>
      <c r="AB1240">
        <v>0.2906552</v>
      </c>
      <c r="AC1240">
        <v>1.288</v>
      </c>
      <c r="AD1240">
        <v>0.36270000000000002</v>
      </c>
      <c r="AE1240">
        <v>0.85850000000000004</v>
      </c>
      <c r="AF1240">
        <v>0.80159999999999998</v>
      </c>
      <c r="AG1240">
        <v>0.96830000000000005</v>
      </c>
      <c r="AH1240">
        <v>0.70479999999999998</v>
      </c>
      <c r="AI1240">
        <v>0.97740000000000005</v>
      </c>
      <c r="AJ1240">
        <v>0.66900000000000004</v>
      </c>
      <c r="AK1240" t="str">
        <f>VLOOKUP(D1240,Ref!$C$2:$D$56,2,FALSE)&amp;"_"&amp;E1240&amp;RIGHT(B1240,4)</f>
        <v>NM_Doña Ana0017</v>
      </c>
    </row>
    <row r="1241" spans="1:37" x14ac:dyDescent="0.25">
      <c r="A1241" t="s">
        <v>219</v>
      </c>
      <c r="B1241">
        <v>350130025</v>
      </c>
      <c r="C1241" t="s">
        <v>37</v>
      </c>
      <c r="D1241" t="s">
        <v>150</v>
      </c>
      <c r="E1241" t="s">
        <v>153</v>
      </c>
      <c r="F1241">
        <v>32.321944000000002</v>
      </c>
      <c r="G1241">
        <v>-106.76777800000001</v>
      </c>
      <c r="H1241">
        <v>36122</v>
      </c>
      <c r="I1241">
        <v>12.8</v>
      </c>
      <c r="J1241">
        <v>11.1</v>
      </c>
      <c r="K1241">
        <v>0.5</v>
      </c>
      <c r="L1241">
        <v>3.5394185</v>
      </c>
      <c r="M1241">
        <v>1.3348614999999999</v>
      </c>
      <c r="N1241">
        <v>0.63341919999999996</v>
      </c>
      <c r="O1241">
        <v>4.1953721000000002</v>
      </c>
      <c r="P1241">
        <v>1.5799321</v>
      </c>
      <c r="Q1241">
        <v>0.3284067</v>
      </c>
      <c r="R1241">
        <v>0.53462739999999997</v>
      </c>
      <c r="S1241">
        <v>0.16507340000000001</v>
      </c>
      <c r="T1241">
        <v>0.5</v>
      </c>
      <c r="U1241">
        <v>4.1103386999999998</v>
      </c>
      <c r="V1241">
        <v>0.44594129999999998</v>
      </c>
      <c r="W1241">
        <v>0.46202969999999999</v>
      </c>
      <c r="X1241">
        <v>3.6673219000000001</v>
      </c>
      <c r="Y1241">
        <v>1.1549959000000001</v>
      </c>
      <c r="Z1241">
        <v>0.21475559999999999</v>
      </c>
      <c r="AA1241">
        <v>0.39574789999999999</v>
      </c>
      <c r="AB1241">
        <v>0.2080861</v>
      </c>
      <c r="AC1241">
        <v>1.1613</v>
      </c>
      <c r="AD1241">
        <v>0.33410000000000001</v>
      </c>
      <c r="AE1241">
        <v>0.72940000000000005</v>
      </c>
      <c r="AF1241">
        <v>0.87409999999999999</v>
      </c>
      <c r="AG1241">
        <v>0.73099999999999998</v>
      </c>
      <c r="AH1241">
        <v>0.65390000000000004</v>
      </c>
      <c r="AI1241">
        <v>0.74019999999999997</v>
      </c>
      <c r="AJ1241">
        <v>1.2605999999999999</v>
      </c>
      <c r="AK1241" t="str">
        <f>VLOOKUP(D1241,Ref!$C$2:$D$56,2,FALSE)&amp;"_"&amp;E1241&amp;RIGHT(B1241,4)</f>
        <v>NM_Doña Ana0025</v>
      </c>
    </row>
    <row r="1242" spans="1:37" x14ac:dyDescent="0.25">
      <c r="A1242" t="s">
        <v>219</v>
      </c>
      <c r="B1242">
        <v>350171002</v>
      </c>
      <c r="C1242" t="s">
        <v>37</v>
      </c>
      <c r="D1242" t="s">
        <v>150</v>
      </c>
      <c r="E1242" t="s">
        <v>154</v>
      </c>
      <c r="F1242">
        <v>32.784444000000001</v>
      </c>
      <c r="G1242">
        <v>-108.27166699999999</v>
      </c>
      <c r="H1242">
        <v>41111</v>
      </c>
      <c r="I1242">
        <v>10.3</v>
      </c>
      <c r="J1242">
        <v>10.1</v>
      </c>
      <c r="K1242">
        <v>0.5</v>
      </c>
      <c r="L1242">
        <v>1.7852503</v>
      </c>
      <c r="M1242">
        <v>0.29755569999999998</v>
      </c>
      <c r="N1242">
        <v>0.49941150000000001</v>
      </c>
      <c r="O1242">
        <v>5.3542608999999999</v>
      </c>
      <c r="P1242">
        <v>1.3653010000000001</v>
      </c>
      <c r="Q1242">
        <v>4.7729500000000001E-2</v>
      </c>
      <c r="R1242">
        <v>0.48475550000000001</v>
      </c>
      <c r="S1242">
        <v>1.5735800000000001E-2</v>
      </c>
      <c r="T1242">
        <v>0.5</v>
      </c>
      <c r="U1242">
        <v>1.7842370000000001</v>
      </c>
      <c r="V1242">
        <v>0.2120533</v>
      </c>
      <c r="W1242">
        <v>0.4872823</v>
      </c>
      <c r="X1242">
        <v>5.2497172000000001</v>
      </c>
      <c r="Y1242">
        <v>1.3458623000000001</v>
      </c>
      <c r="Z1242">
        <v>2.9198600000000002E-2</v>
      </c>
      <c r="AA1242">
        <v>0.47947240000000002</v>
      </c>
      <c r="AB1242">
        <v>1.5735800000000001E-2</v>
      </c>
      <c r="AC1242">
        <v>0.99939999999999996</v>
      </c>
      <c r="AD1242">
        <v>0.7127</v>
      </c>
      <c r="AE1242">
        <v>0.97570000000000001</v>
      </c>
      <c r="AF1242">
        <v>0.98050000000000004</v>
      </c>
      <c r="AG1242">
        <v>0.98580000000000001</v>
      </c>
      <c r="AH1242">
        <v>0.61180000000000001</v>
      </c>
      <c r="AI1242">
        <v>0.98909999999999998</v>
      </c>
      <c r="AJ1242">
        <v>1</v>
      </c>
      <c r="AK1242" t="str">
        <f>VLOOKUP(D1242,Ref!$C$2:$D$56,2,FALSE)&amp;"_"&amp;E1242&amp;RIGHT(B1242,4)</f>
        <v>NM_Grant1002</v>
      </c>
    </row>
    <row r="1243" spans="1:37" x14ac:dyDescent="0.25">
      <c r="A1243" t="s">
        <v>219</v>
      </c>
      <c r="B1243">
        <v>350431003</v>
      </c>
      <c r="C1243" t="s">
        <v>37</v>
      </c>
      <c r="D1243" t="s">
        <v>150</v>
      </c>
      <c r="E1243" t="s">
        <v>155</v>
      </c>
      <c r="F1243">
        <v>35.238056</v>
      </c>
      <c r="G1243">
        <v>-106.649444</v>
      </c>
      <c r="H1243">
        <v>62126</v>
      </c>
      <c r="I1243">
        <v>9.6</v>
      </c>
      <c r="J1243">
        <v>8.1999999999999993</v>
      </c>
      <c r="K1243">
        <v>0.5</v>
      </c>
      <c r="L1243">
        <v>1.2609336</v>
      </c>
      <c r="M1243">
        <v>0.87868889999999999</v>
      </c>
      <c r="N1243">
        <v>0.44042579999999998</v>
      </c>
      <c r="O1243">
        <v>4.9185895999999998</v>
      </c>
      <c r="P1243">
        <v>1.0283628</v>
      </c>
      <c r="Q1243">
        <v>0.2416421</v>
      </c>
      <c r="R1243">
        <v>0.37773230000000002</v>
      </c>
      <c r="S1243">
        <v>2.02904E-2</v>
      </c>
      <c r="T1243">
        <v>0.5</v>
      </c>
      <c r="U1243">
        <v>1.2598315</v>
      </c>
      <c r="V1243">
        <v>0.27461550000000001</v>
      </c>
      <c r="W1243">
        <v>0.38629330000000001</v>
      </c>
      <c r="X1243">
        <v>4.3506079</v>
      </c>
      <c r="Y1243">
        <v>1.0020427999999999</v>
      </c>
      <c r="Z1243">
        <v>8.7349399999999994E-2</v>
      </c>
      <c r="AA1243">
        <v>0.3593711</v>
      </c>
      <c r="AB1243">
        <v>2.0442499999999999E-2</v>
      </c>
      <c r="AC1243">
        <v>0.99909999999999999</v>
      </c>
      <c r="AD1243">
        <v>0.3125</v>
      </c>
      <c r="AE1243">
        <v>0.87709999999999999</v>
      </c>
      <c r="AF1243">
        <v>0.88449999999999995</v>
      </c>
      <c r="AG1243">
        <v>0.97440000000000004</v>
      </c>
      <c r="AH1243">
        <v>0.36149999999999999</v>
      </c>
      <c r="AI1243">
        <v>0.95140000000000002</v>
      </c>
      <c r="AJ1243">
        <v>1.0075000000000001</v>
      </c>
      <c r="AK1243" t="str">
        <f>VLOOKUP(D1243,Ref!$C$2:$D$56,2,FALSE)&amp;"_"&amp;E1243&amp;RIGHT(B1243,4)</f>
        <v>NM_Sandoval1003</v>
      </c>
    </row>
    <row r="1244" spans="1:37" x14ac:dyDescent="0.25">
      <c r="A1244" t="s">
        <v>219</v>
      </c>
      <c r="B1244">
        <v>350490020</v>
      </c>
      <c r="C1244" t="s">
        <v>37</v>
      </c>
      <c r="D1244" t="s">
        <v>150</v>
      </c>
      <c r="E1244" t="s">
        <v>156</v>
      </c>
      <c r="F1244">
        <v>35.671111000000003</v>
      </c>
      <c r="G1244">
        <v>-105.953611</v>
      </c>
      <c r="H1244">
        <v>66131</v>
      </c>
      <c r="I1244">
        <v>8.4</v>
      </c>
      <c r="J1244">
        <v>7.5</v>
      </c>
      <c r="K1244">
        <v>0.5</v>
      </c>
      <c r="L1244">
        <v>1.6970803000000001</v>
      </c>
      <c r="M1244">
        <v>0.43776900000000002</v>
      </c>
      <c r="N1244">
        <v>0.47359440000000003</v>
      </c>
      <c r="O1244">
        <v>3.6309133</v>
      </c>
      <c r="P1244">
        <v>1.0761851</v>
      </c>
      <c r="Q1244">
        <v>0.29471069999999999</v>
      </c>
      <c r="R1244">
        <v>0.36213990000000001</v>
      </c>
      <c r="S1244">
        <v>5.3857000000000002E-3</v>
      </c>
      <c r="T1244">
        <v>0.5</v>
      </c>
      <c r="U1244">
        <v>2.2805471000000002</v>
      </c>
      <c r="V1244">
        <v>0.16243779999999999</v>
      </c>
      <c r="W1244">
        <v>0.44196079999999999</v>
      </c>
      <c r="X1244">
        <v>2.5437409999999998</v>
      </c>
      <c r="Y1244">
        <v>1.1661018000000001</v>
      </c>
      <c r="Z1244">
        <v>7.5348499999999999E-2</v>
      </c>
      <c r="AA1244">
        <v>0.41969099999999998</v>
      </c>
      <c r="AB1244">
        <v>5.2278000000000003E-3</v>
      </c>
      <c r="AC1244">
        <v>1.3438000000000001</v>
      </c>
      <c r="AD1244">
        <v>0.37109999999999999</v>
      </c>
      <c r="AE1244">
        <v>0.93320000000000003</v>
      </c>
      <c r="AF1244">
        <v>0.7006</v>
      </c>
      <c r="AG1244">
        <v>1.0835999999999999</v>
      </c>
      <c r="AH1244">
        <v>0.25569999999999998</v>
      </c>
      <c r="AI1244">
        <v>1.1589</v>
      </c>
      <c r="AJ1244">
        <v>0.97070000000000001</v>
      </c>
      <c r="AK1244" t="str">
        <f>VLOOKUP(D1244,Ref!$C$2:$D$56,2,FALSE)&amp;"_"&amp;E1244&amp;RIGHT(B1244,4)</f>
        <v>NM_Santa Fe0020</v>
      </c>
    </row>
    <row r="1245" spans="1:37" x14ac:dyDescent="0.25">
      <c r="A1245" t="s">
        <v>219</v>
      </c>
      <c r="B1245">
        <v>380070002</v>
      </c>
      <c r="C1245" t="s">
        <v>37</v>
      </c>
      <c r="D1245" t="s">
        <v>157</v>
      </c>
      <c r="E1245" t="s">
        <v>158</v>
      </c>
      <c r="F1245">
        <v>46.894300000000001</v>
      </c>
      <c r="G1245">
        <v>-103.37853</v>
      </c>
      <c r="H1245">
        <v>168158</v>
      </c>
      <c r="I1245">
        <v>11.9</v>
      </c>
      <c r="J1245">
        <v>10.6</v>
      </c>
      <c r="K1245">
        <v>0.5</v>
      </c>
      <c r="L1245">
        <v>0.74363500000000005</v>
      </c>
      <c r="M1245">
        <v>0.32276959999999999</v>
      </c>
      <c r="N1245">
        <v>1.5475112</v>
      </c>
      <c r="O1245">
        <v>3.1397262000000001</v>
      </c>
      <c r="P1245">
        <v>2.377589</v>
      </c>
      <c r="Q1245">
        <v>2.3170457</v>
      </c>
      <c r="R1245">
        <v>0.7949851</v>
      </c>
      <c r="S1245">
        <v>0.15673799999999999</v>
      </c>
      <c r="T1245">
        <v>0.5</v>
      </c>
      <c r="U1245">
        <v>1.0364734</v>
      </c>
      <c r="V1245">
        <v>0.1707079</v>
      </c>
      <c r="W1245">
        <v>1.1108412000000001</v>
      </c>
      <c r="X1245">
        <v>3.8346317000000001</v>
      </c>
      <c r="Y1245">
        <v>2.1370528000000002</v>
      </c>
      <c r="Z1245">
        <v>1.1063802</v>
      </c>
      <c r="AA1245">
        <v>0.70072100000000004</v>
      </c>
      <c r="AB1245">
        <v>9.6930100000000005E-2</v>
      </c>
      <c r="AC1245">
        <v>1.3937999999999999</v>
      </c>
      <c r="AD1245">
        <v>0.52890000000000004</v>
      </c>
      <c r="AE1245">
        <v>0.71779999999999999</v>
      </c>
      <c r="AF1245">
        <v>1.2213000000000001</v>
      </c>
      <c r="AG1245">
        <v>0.89880000000000004</v>
      </c>
      <c r="AH1245">
        <v>0.47749999999999998</v>
      </c>
      <c r="AI1245">
        <v>0.88139999999999996</v>
      </c>
      <c r="AJ1245">
        <v>0.61839999999999995</v>
      </c>
      <c r="AK1245" t="str">
        <f>VLOOKUP(D1245,Ref!$C$2:$D$56,2,FALSE)&amp;"_"&amp;E1245&amp;RIGHT(B1245,4)</f>
        <v>ND_Billings0002</v>
      </c>
    </row>
    <row r="1246" spans="1:37" x14ac:dyDescent="0.25">
      <c r="A1246" t="s">
        <v>219</v>
      </c>
      <c r="B1246">
        <v>380150003</v>
      </c>
      <c r="C1246" t="s">
        <v>37</v>
      </c>
      <c r="D1246" t="s">
        <v>157</v>
      </c>
      <c r="E1246" t="s">
        <v>159</v>
      </c>
      <c r="F1246">
        <v>46.825425000000003</v>
      </c>
      <c r="G1246">
        <v>-100.76821</v>
      </c>
      <c r="H1246">
        <v>166175</v>
      </c>
      <c r="I1246">
        <v>15.9</v>
      </c>
      <c r="J1246">
        <v>13.9</v>
      </c>
      <c r="K1246">
        <v>0.5</v>
      </c>
      <c r="L1246">
        <v>0.32538070000000002</v>
      </c>
      <c r="M1246">
        <v>0.37891639999999999</v>
      </c>
      <c r="N1246">
        <v>1.3588943</v>
      </c>
      <c r="O1246">
        <v>8.4969281999999993</v>
      </c>
      <c r="P1246">
        <v>2.1345557999999998</v>
      </c>
      <c r="Q1246">
        <v>1.9730197</v>
      </c>
      <c r="R1246">
        <v>0.81902699999999995</v>
      </c>
      <c r="S1246">
        <v>2.1665E-3</v>
      </c>
      <c r="T1246">
        <v>0.5</v>
      </c>
      <c r="U1246">
        <v>0.42007830000000002</v>
      </c>
      <c r="V1246">
        <v>0.1520483</v>
      </c>
      <c r="W1246">
        <v>1.0725338</v>
      </c>
      <c r="X1246">
        <v>7.8966044999999996</v>
      </c>
      <c r="Y1246">
        <v>1.9776564999999999</v>
      </c>
      <c r="Z1246">
        <v>1.1858534999999999</v>
      </c>
      <c r="AA1246">
        <v>0.695581</v>
      </c>
      <c r="AB1246">
        <v>2.1264000000000001E-3</v>
      </c>
      <c r="AC1246">
        <v>1.2909999999999999</v>
      </c>
      <c r="AD1246">
        <v>0.40129999999999999</v>
      </c>
      <c r="AE1246">
        <v>0.7893</v>
      </c>
      <c r="AF1246">
        <v>0.92930000000000001</v>
      </c>
      <c r="AG1246">
        <v>0.92649999999999999</v>
      </c>
      <c r="AH1246">
        <v>0.60099999999999998</v>
      </c>
      <c r="AI1246">
        <v>0.84930000000000005</v>
      </c>
      <c r="AJ1246">
        <v>0.98150000000000004</v>
      </c>
      <c r="AK1246" t="str">
        <f>VLOOKUP(D1246,Ref!$C$2:$D$56,2,FALSE)&amp;"_"&amp;E1246&amp;RIGHT(B1246,4)</f>
        <v>ND_Burleigh0003</v>
      </c>
    </row>
    <row r="1247" spans="1:37" x14ac:dyDescent="0.25">
      <c r="A1247" t="s">
        <v>219</v>
      </c>
      <c r="B1247">
        <v>380171004</v>
      </c>
      <c r="C1247" t="s">
        <v>37</v>
      </c>
      <c r="D1247" t="s">
        <v>157</v>
      </c>
      <c r="E1247" t="s">
        <v>129</v>
      </c>
      <c r="F1247">
        <v>46.933754</v>
      </c>
      <c r="G1247">
        <v>-96.855350000000001</v>
      </c>
      <c r="H1247">
        <v>167199</v>
      </c>
      <c r="I1247">
        <v>20.399999999999999</v>
      </c>
      <c r="J1247">
        <v>16.399999999999999</v>
      </c>
      <c r="K1247">
        <v>0.5</v>
      </c>
      <c r="L1247">
        <v>2.3600819</v>
      </c>
      <c r="M1247">
        <v>0.56161450000000002</v>
      </c>
      <c r="N1247">
        <v>1.4473393999999999</v>
      </c>
      <c r="O1247">
        <v>10.0201311</v>
      </c>
      <c r="P1247">
        <v>2.6107697000000001</v>
      </c>
      <c r="Q1247">
        <v>1.8225633999999999</v>
      </c>
      <c r="R1247">
        <v>1.0845783</v>
      </c>
      <c r="S1247">
        <v>5.95884E-2</v>
      </c>
      <c r="T1247">
        <v>0.5</v>
      </c>
      <c r="U1247">
        <v>2.6649234000000002</v>
      </c>
      <c r="V1247">
        <v>0.1424627</v>
      </c>
      <c r="W1247">
        <v>0.84787630000000003</v>
      </c>
      <c r="X1247">
        <v>8.6652974999999994</v>
      </c>
      <c r="Y1247">
        <v>2.6023768999999999</v>
      </c>
      <c r="Z1247">
        <v>1.5242500000000001E-2</v>
      </c>
      <c r="AA1247">
        <v>0.87992809999999999</v>
      </c>
      <c r="AB1247">
        <v>8.8716699999999996E-2</v>
      </c>
      <c r="AC1247">
        <v>1.1292</v>
      </c>
      <c r="AD1247">
        <v>0.25369999999999998</v>
      </c>
      <c r="AE1247">
        <v>0.58579999999999999</v>
      </c>
      <c r="AF1247">
        <v>0.86480000000000001</v>
      </c>
      <c r="AG1247">
        <v>0.99680000000000002</v>
      </c>
      <c r="AH1247">
        <v>8.3999999999999995E-3</v>
      </c>
      <c r="AI1247">
        <v>0.81130000000000002</v>
      </c>
      <c r="AJ1247">
        <v>1.4887999999999999</v>
      </c>
      <c r="AK1247" t="str">
        <f>VLOOKUP(D1247,Ref!$C$2:$D$56,2,FALSE)&amp;"_"&amp;E1247&amp;RIGHT(B1247,4)</f>
        <v>ND_Cass1004</v>
      </c>
    </row>
    <row r="1248" spans="1:37" x14ac:dyDescent="0.25">
      <c r="A1248" t="s">
        <v>219</v>
      </c>
      <c r="B1248">
        <v>380570004</v>
      </c>
      <c r="C1248" t="s">
        <v>37</v>
      </c>
      <c r="D1248" t="s">
        <v>157</v>
      </c>
      <c r="E1248" t="s">
        <v>160</v>
      </c>
      <c r="F1248">
        <v>47.298611000000001</v>
      </c>
      <c r="G1248">
        <v>-101.766944</v>
      </c>
      <c r="H1248">
        <v>171168</v>
      </c>
      <c r="I1248">
        <v>14.1</v>
      </c>
      <c r="J1248">
        <v>12.6</v>
      </c>
      <c r="K1248">
        <v>0.5</v>
      </c>
      <c r="L1248">
        <v>0.6598792</v>
      </c>
      <c r="M1248">
        <v>0.33233600000000002</v>
      </c>
      <c r="N1248">
        <v>1.5547863</v>
      </c>
      <c r="O1248">
        <v>5.3966789000000004</v>
      </c>
      <c r="P1248">
        <v>2.1008760999999998</v>
      </c>
      <c r="Q1248">
        <v>2.7080736000000001</v>
      </c>
      <c r="R1248">
        <v>0.90084560000000002</v>
      </c>
      <c r="S1248">
        <v>2.0798000000000001E-3</v>
      </c>
      <c r="T1248">
        <v>0.5</v>
      </c>
      <c r="U1248">
        <v>0.71325019999999995</v>
      </c>
      <c r="V1248">
        <v>0.1960288</v>
      </c>
      <c r="W1248">
        <v>1.1630007</v>
      </c>
      <c r="X1248">
        <v>5.8189587999999999</v>
      </c>
      <c r="Y1248">
        <v>1.9755408000000001</v>
      </c>
      <c r="Z1248">
        <v>1.5140093999999999</v>
      </c>
      <c r="AA1248">
        <v>0.73315549999999996</v>
      </c>
      <c r="AB1248">
        <v>1.6287999999999999E-3</v>
      </c>
      <c r="AC1248">
        <v>1.0809</v>
      </c>
      <c r="AD1248">
        <v>0.58989999999999998</v>
      </c>
      <c r="AE1248">
        <v>0.748</v>
      </c>
      <c r="AF1248">
        <v>1.0782</v>
      </c>
      <c r="AG1248">
        <v>0.94030000000000002</v>
      </c>
      <c r="AH1248">
        <v>0.55910000000000004</v>
      </c>
      <c r="AI1248">
        <v>0.81389999999999996</v>
      </c>
      <c r="AJ1248">
        <v>0.78310000000000002</v>
      </c>
      <c r="AK1248" t="str">
        <f>VLOOKUP(D1248,Ref!$C$2:$D$56,2,FALSE)&amp;"_"&amp;E1248&amp;RIGHT(B1248,4)</f>
        <v>ND_Mercer0004</v>
      </c>
    </row>
    <row r="1249" spans="1:37" x14ac:dyDescent="0.25">
      <c r="A1249" t="s">
        <v>219</v>
      </c>
      <c r="B1249">
        <v>400159008</v>
      </c>
      <c r="C1249" t="s">
        <v>37</v>
      </c>
      <c r="D1249" t="s">
        <v>161</v>
      </c>
      <c r="E1249" t="s">
        <v>162</v>
      </c>
      <c r="F1249">
        <v>35.111944000000001</v>
      </c>
      <c r="G1249">
        <v>-98.252778000000006</v>
      </c>
      <c r="H1249">
        <v>57189</v>
      </c>
      <c r="I1249">
        <v>-9</v>
      </c>
      <c r="J1249">
        <v>-9</v>
      </c>
      <c r="K1249">
        <v>0.5</v>
      </c>
      <c r="L1249">
        <v>1.3642846</v>
      </c>
      <c r="M1249">
        <v>0.57046490000000005</v>
      </c>
      <c r="N1249">
        <v>2.0781445999999999</v>
      </c>
      <c r="O1249">
        <v>13.000951799999999</v>
      </c>
      <c r="P1249">
        <v>4.9194145000000002</v>
      </c>
      <c r="Q1249">
        <v>1.5046158999999999</v>
      </c>
      <c r="R1249">
        <v>1.7374721</v>
      </c>
      <c r="S1249">
        <v>1.35414E-2</v>
      </c>
      <c r="T1249">
        <v>0.5</v>
      </c>
      <c r="U1249">
        <v>1.3634653999999999</v>
      </c>
      <c r="V1249">
        <v>0.19453000000000001</v>
      </c>
      <c r="W1249">
        <v>1.8373615000000001</v>
      </c>
      <c r="X1249">
        <v>11.8795433</v>
      </c>
      <c r="Y1249">
        <v>4.8151517000000004</v>
      </c>
      <c r="Z1249">
        <v>0.7918634</v>
      </c>
      <c r="AA1249">
        <v>1.6423473</v>
      </c>
      <c r="AB1249">
        <v>1.35414E-2</v>
      </c>
      <c r="AC1249">
        <v>0.99939999999999996</v>
      </c>
      <c r="AD1249">
        <v>0.34100000000000003</v>
      </c>
      <c r="AE1249">
        <v>0.8841</v>
      </c>
      <c r="AF1249">
        <v>0.91369999999999996</v>
      </c>
      <c r="AG1249">
        <v>0.9788</v>
      </c>
      <c r="AH1249">
        <v>0.52629999999999999</v>
      </c>
      <c r="AI1249">
        <v>0.94530000000000003</v>
      </c>
      <c r="AJ1249">
        <v>1</v>
      </c>
      <c r="AK1249" t="str">
        <f>VLOOKUP(D1249,Ref!$C$2:$D$56,2,FALSE)&amp;"_"&amp;E1249&amp;RIGHT(B1249,4)</f>
        <v>OK_Caddo9008</v>
      </c>
    </row>
    <row r="1250" spans="1:37" x14ac:dyDescent="0.25">
      <c r="A1250" t="s">
        <v>219</v>
      </c>
      <c r="B1250">
        <v>400970186</v>
      </c>
      <c r="C1250" t="s">
        <v>37</v>
      </c>
      <c r="D1250" t="s">
        <v>161</v>
      </c>
      <c r="E1250" t="s">
        <v>163</v>
      </c>
      <c r="F1250">
        <v>36.304623999999997</v>
      </c>
      <c r="G1250">
        <v>-95.310615999999996</v>
      </c>
      <c r="H1250">
        <v>69211</v>
      </c>
      <c r="I1250">
        <v>23.2</v>
      </c>
      <c r="J1250">
        <v>21</v>
      </c>
      <c r="K1250">
        <v>0.5</v>
      </c>
      <c r="L1250">
        <v>1.1755925</v>
      </c>
      <c r="M1250">
        <v>0.69282969999999999</v>
      </c>
      <c r="N1250">
        <v>2.2084798999999999</v>
      </c>
      <c r="O1250">
        <v>10.450390799999999</v>
      </c>
      <c r="P1250">
        <v>4.8501219999999998</v>
      </c>
      <c r="Q1250">
        <v>1.8457079999999999</v>
      </c>
      <c r="R1250">
        <v>1.5462511999999999</v>
      </c>
      <c r="S1250">
        <v>1.95169E-2</v>
      </c>
      <c r="T1250">
        <v>0.5</v>
      </c>
      <c r="U1250">
        <v>1.5757395000000001</v>
      </c>
      <c r="V1250">
        <v>0.19773750000000001</v>
      </c>
      <c r="W1250">
        <v>1.9412651000000001</v>
      </c>
      <c r="X1250">
        <v>8.8765478000000009</v>
      </c>
      <c r="Y1250">
        <v>5.7451162</v>
      </c>
      <c r="Z1250">
        <v>0.27258929999999998</v>
      </c>
      <c r="AA1250">
        <v>1.897114</v>
      </c>
      <c r="AB1250">
        <v>2.26722E-2</v>
      </c>
      <c r="AC1250">
        <v>1.3404</v>
      </c>
      <c r="AD1250">
        <v>0.28539999999999999</v>
      </c>
      <c r="AE1250">
        <v>0.879</v>
      </c>
      <c r="AF1250">
        <v>0.84940000000000004</v>
      </c>
      <c r="AG1250">
        <v>1.1845000000000001</v>
      </c>
      <c r="AH1250">
        <v>0.1477</v>
      </c>
      <c r="AI1250">
        <v>1.2269000000000001</v>
      </c>
      <c r="AJ1250">
        <v>1.1617</v>
      </c>
      <c r="AK1250" t="str">
        <f>VLOOKUP(D1250,Ref!$C$2:$D$56,2,FALSE)&amp;"_"&amp;E1250&amp;RIGHT(B1250,4)</f>
        <v>OK_Mayes0186</v>
      </c>
    </row>
    <row r="1251" spans="1:37" x14ac:dyDescent="0.25">
      <c r="A1251" t="s">
        <v>219</v>
      </c>
      <c r="B1251">
        <v>401010169</v>
      </c>
      <c r="C1251" t="s">
        <v>37</v>
      </c>
      <c r="D1251" t="s">
        <v>161</v>
      </c>
      <c r="E1251" t="s">
        <v>164</v>
      </c>
      <c r="F1251">
        <v>35.755273000000003</v>
      </c>
      <c r="G1251">
        <v>-95.377668999999997</v>
      </c>
      <c r="H1251">
        <v>63211</v>
      </c>
      <c r="I1251">
        <v>24.4</v>
      </c>
      <c r="J1251">
        <v>22.4</v>
      </c>
      <c r="K1251">
        <v>0.5</v>
      </c>
      <c r="L1251">
        <v>1.0721423999999999</v>
      </c>
      <c r="M1251">
        <v>0.7025496</v>
      </c>
      <c r="N1251">
        <v>2.2535745999999999</v>
      </c>
      <c r="O1251">
        <v>11.357255</v>
      </c>
      <c r="P1251">
        <v>5.1887884</v>
      </c>
      <c r="Q1251">
        <v>1.6454574</v>
      </c>
      <c r="R1251">
        <v>1.6914720999999999</v>
      </c>
      <c r="S1251">
        <v>2.2095799999999999E-2</v>
      </c>
      <c r="T1251">
        <v>0.5</v>
      </c>
      <c r="U1251">
        <v>1.3077095999999999</v>
      </c>
      <c r="V1251">
        <v>0.20490649999999999</v>
      </c>
      <c r="W1251">
        <v>2.0173125000000001</v>
      </c>
      <c r="X1251">
        <v>10.3043385</v>
      </c>
      <c r="Y1251">
        <v>5.8506169000000003</v>
      </c>
      <c r="Z1251">
        <v>0.27587050000000002</v>
      </c>
      <c r="AA1251">
        <v>1.9974729</v>
      </c>
      <c r="AB1251">
        <v>2.25957E-2</v>
      </c>
      <c r="AC1251">
        <v>1.2197</v>
      </c>
      <c r="AD1251">
        <v>0.29170000000000001</v>
      </c>
      <c r="AE1251">
        <v>0.8952</v>
      </c>
      <c r="AF1251">
        <v>0.9073</v>
      </c>
      <c r="AG1251">
        <v>1.1274999999999999</v>
      </c>
      <c r="AH1251">
        <v>0.16769999999999999</v>
      </c>
      <c r="AI1251">
        <v>1.1809000000000001</v>
      </c>
      <c r="AJ1251">
        <v>1.0226</v>
      </c>
      <c r="AK1251" t="str">
        <f>VLOOKUP(D1251,Ref!$C$2:$D$56,2,FALSE)&amp;"_"&amp;E1251&amp;RIGHT(B1251,4)</f>
        <v>OK_Muskogee0169</v>
      </c>
    </row>
    <row r="1252" spans="1:37" x14ac:dyDescent="0.25">
      <c r="A1252" t="s">
        <v>219</v>
      </c>
      <c r="B1252">
        <v>401090035</v>
      </c>
      <c r="C1252" t="s">
        <v>37</v>
      </c>
      <c r="D1252" t="s">
        <v>161</v>
      </c>
      <c r="E1252" t="s">
        <v>161</v>
      </c>
      <c r="F1252">
        <v>35.472920000000002</v>
      </c>
      <c r="G1252">
        <v>-97.527090000000001</v>
      </c>
      <c r="H1252">
        <v>61195</v>
      </c>
      <c r="I1252">
        <v>21.3</v>
      </c>
      <c r="J1252">
        <v>18.399999999999999</v>
      </c>
      <c r="K1252">
        <v>0.5</v>
      </c>
      <c r="L1252">
        <v>0.93068010000000001</v>
      </c>
      <c r="M1252">
        <v>0.63928839999999998</v>
      </c>
      <c r="N1252">
        <v>2.2449241</v>
      </c>
      <c r="O1252">
        <v>8.5162916000000006</v>
      </c>
      <c r="P1252">
        <v>4.6213335999999998</v>
      </c>
      <c r="Q1252">
        <v>2.3315356</v>
      </c>
      <c r="R1252">
        <v>1.5790204000000001</v>
      </c>
      <c r="S1252">
        <v>2.58146E-2</v>
      </c>
      <c r="T1252">
        <v>0.5</v>
      </c>
      <c r="U1252">
        <v>0.89222880000000004</v>
      </c>
      <c r="V1252">
        <v>0.11242190000000001</v>
      </c>
      <c r="W1252">
        <v>1.8525461000000001</v>
      </c>
      <c r="X1252">
        <v>7.7265820999999999</v>
      </c>
      <c r="Y1252">
        <v>5.1650995999999996</v>
      </c>
      <c r="Z1252">
        <v>0.27634710000000001</v>
      </c>
      <c r="AA1252">
        <v>1.8645463</v>
      </c>
      <c r="AB1252">
        <v>1.17076E-2</v>
      </c>
      <c r="AC1252">
        <v>0.9587</v>
      </c>
      <c r="AD1252">
        <v>0.1759</v>
      </c>
      <c r="AE1252">
        <v>0.82520000000000004</v>
      </c>
      <c r="AF1252">
        <v>0.9073</v>
      </c>
      <c r="AG1252">
        <v>1.1176999999999999</v>
      </c>
      <c r="AH1252">
        <v>0.11849999999999999</v>
      </c>
      <c r="AI1252">
        <v>1.1808000000000001</v>
      </c>
      <c r="AJ1252">
        <v>0.45350000000000001</v>
      </c>
      <c r="AK1252" t="str">
        <f>VLOOKUP(D1252,Ref!$C$2:$D$56,2,FALSE)&amp;"_"&amp;E1252&amp;RIGHT(B1252,4)</f>
        <v>OK_Oklahoma0035</v>
      </c>
    </row>
    <row r="1253" spans="1:37" x14ac:dyDescent="0.25">
      <c r="A1253" t="s">
        <v>219</v>
      </c>
      <c r="B1253">
        <v>401091037</v>
      </c>
      <c r="C1253" t="s">
        <v>37</v>
      </c>
      <c r="D1253" t="s">
        <v>161</v>
      </c>
      <c r="E1253" t="s">
        <v>161</v>
      </c>
      <c r="F1253">
        <v>35.614131</v>
      </c>
      <c r="G1253">
        <v>-97.475082999999998</v>
      </c>
      <c r="H1253">
        <v>62195</v>
      </c>
      <c r="I1253">
        <v>22.2</v>
      </c>
      <c r="J1253">
        <v>19.899999999999999</v>
      </c>
      <c r="K1253">
        <v>0.5</v>
      </c>
      <c r="L1253">
        <v>0.85912469999999996</v>
      </c>
      <c r="M1253">
        <v>0.53330610000000001</v>
      </c>
      <c r="N1253">
        <v>2.2503020999999999</v>
      </c>
      <c r="O1253">
        <v>9.4383631000000001</v>
      </c>
      <c r="P1253">
        <v>5.4773940999999997</v>
      </c>
      <c r="Q1253">
        <v>1.1829685999999999</v>
      </c>
      <c r="R1253">
        <v>2.0238120999999998</v>
      </c>
      <c r="S1253">
        <v>1.2507000000000001E-2</v>
      </c>
      <c r="T1253">
        <v>0.5</v>
      </c>
      <c r="U1253">
        <v>0.93567699999999998</v>
      </c>
      <c r="V1253">
        <v>0.11448120000000001</v>
      </c>
      <c r="W1253">
        <v>1.9789483999999999</v>
      </c>
      <c r="X1253">
        <v>8.6024665999999996</v>
      </c>
      <c r="Y1253">
        <v>5.5328698000000003</v>
      </c>
      <c r="Z1253">
        <v>0.27664610000000001</v>
      </c>
      <c r="AA1253">
        <v>1.9986105999999999</v>
      </c>
      <c r="AB1253">
        <v>1.2245900000000001E-2</v>
      </c>
      <c r="AC1253">
        <v>1.0891</v>
      </c>
      <c r="AD1253">
        <v>0.2147</v>
      </c>
      <c r="AE1253">
        <v>0.87939999999999996</v>
      </c>
      <c r="AF1253">
        <v>0.91139999999999999</v>
      </c>
      <c r="AG1253">
        <v>1.0101</v>
      </c>
      <c r="AH1253">
        <v>0.2339</v>
      </c>
      <c r="AI1253">
        <v>0.98750000000000004</v>
      </c>
      <c r="AJ1253">
        <v>0.97909999999999997</v>
      </c>
      <c r="AK1253" t="str">
        <f>VLOOKUP(D1253,Ref!$C$2:$D$56,2,FALSE)&amp;"_"&amp;E1253&amp;RIGHT(B1253,4)</f>
        <v>OK_Oklahoma1037</v>
      </c>
    </row>
    <row r="1254" spans="1:37" x14ac:dyDescent="0.25">
      <c r="A1254" t="s">
        <v>219</v>
      </c>
      <c r="B1254">
        <v>401159004</v>
      </c>
      <c r="C1254" t="s">
        <v>37</v>
      </c>
      <c r="D1254" t="s">
        <v>161</v>
      </c>
      <c r="E1254" t="s">
        <v>165</v>
      </c>
      <c r="F1254">
        <v>36.922221999999998</v>
      </c>
      <c r="G1254">
        <v>-94.838888999999995</v>
      </c>
      <c r="H1254">
        <v>74214</v>
      </c>
      <c r="I1254">
        <v>23.1</v>
      </c>
      <c r="J1254">
        <v>21.5</v>
      </c>
      <c r="K1254">
        <v>0.5</v>
      </c>
      <c r="L1254">
        <v>2.2350218000000002</v>
      </c>
      <c r="M1254">
        <v>0.54963269999999997</v>
      </c>
      <c r="N1254">
        <v>2.2024088000000002</v>
      </c>
      <c r="O1254">
        <v>8.3323689000000005</v>
      </c>
      <c r="P1254">
        <v>6.9878020000000003</v>
      </c>
      <c r="Q1254">
        <v>0</v>
      </c>
      <c r="R1254">
        <v>2.3493070999999999</v>
      </c>
      <c r="S1254">
        <v>1.0127499999999999E-2</v>
      </c>
      <c r="T1254">
        <v>0.5</v>
      </c>
      <c r="U1254">
        <v>2.1745538999999998</v>
      </c>
      <c r="V1254">
        <v>0.11119039999999999</v>
      </c>
      <c r="W1254">
        <v>2.1173096</v>
      </c>
      <c r="X1254">
        <v>7.6177969000000001</v>
      </c>
      <c r="Y1254">
        <v>6.7177958000000002</v>
      </c>
      <c r="Z1254">
        <v>0</v>
      </c>
      <c r="AA1254">
        <v>2.2585297</v>
      </c>
      <c r="AB1254">
        <v>9.8594000000000008E-3</v>
      </c>
      <c r="AC1254">
        <v>0.97289999999999999</v>
      </c>
      <c r="AD1254">
        <v>0.20230000000000001</v>
      </c>
      <c r="AE1254">
        <v>0.96140000000000003</v>
      </c>
      <c r="AF1254">
        <v>0.91420000000000001</v>
      </c>
      <c r="AG1254">
        <v>0.96140000000000003</v>
      </c>
      <c r="AH1254">
        <v>-9</v>
      </c>
      <c r="AI1254">
        <v>0.96140000000000003</v>
      </c>
      <c r="AJ1254">
        <v>0.97350000000000003</v>
      </c>
      <c r="AK1254" t="str">
        <f>VLOOKUP(D1254,Ref!$C$2:$D$56,2,FALSE)&amp;"_"&amp;E1254&amp;RIGHT(B1254,4)</f>
        <v>OK_Ottawa9004</v>
      </c>
    </row>
    <row r="1255" spans="1:37" x14ac:dyDescent="0.25">
      <c r="A1255" t="s">
        <v>219</v>
      </c>
      <c r="B1255">
        <v>401210415</v>
      </c>
      <c r="C1255" t="s">
        <v>37</v>
      </c>
      <c r="D1255" t="s">
        <v>161</v>
      </c>
      <c r="E1255" t="s">
        <v>166</v>
      </c>
      <c r="F1255">
        <v>34.906083000000002</v>
      </c>
      <c r="G1255">
        <v>-95.794128000000001</v>
      </c>
      <c r="H1255">
        <v>56208</v>
      </c>
      <c r="I1255">
        <v>22.9</v>
      </c>
      <c r="J1255">
        <v>21.8</v>
      </c>
      <c r="K1255">
        <v>0.5</v>
      </c>
      <c r="L1255">
        <v>1.3678600000000001</v>
      </c>
      <c r="M1255">
        <v>0.57201139999999995</v>
      </c>
      <c r="N1255">
        <v>1.9817102</v>
      </c>
      <c r="O1255">
        <v>10.3471136</v>
      </c>
      <c r="P1255">
        <v>5.7057723999999999</v>
      </c>
      <c r="Q1255">
        <v>0.56324799999999997</v>
      </c>
      <c r="R1255">
        <v>1.8669726</v>
      </c>
      <c r="S1255">
        <v>1.7536199999999998E-2</v>
      </c>
      <c r="T1255">
        <v>0.5</v>
      </c>
      <c r="U1255">
        <v>1.5018566</v>
      </c>
      <c r="V1255">
        <v>0.1930742</v>
      </c>
      <c r="W1255">
        <v>1.9040565</v>
      </c>
      <c r="X1255">
        <v>9.6205911999999998</v>
      </c>
      <c r="Y1255">
        <v>6.0950011999999996</v>
      </c>
      <c r="Z1255">
        <v>0</v>
      </c>
      <c r="AA1255">
        <v>2.0170436</v>
      </c>
      <c r="AB1255">
        <v>1.8065000000000001E-2</v>
      </c>
      <c r="AC1255">
        <v>1.0980000000000001</v>
      </c>
      <c r="AD1255">
        <v>0.33750000000000002</v>
      </c>
      <c r="AE1255">
        <v>0.96079999999999999</v>
      </c>
      <c r="AF1255">
        <v>0.92979999999999996</v>
      </c>
      <c r="AG1255">
        <v>1.0682</v>
      </c>
      <c r="AH1255">
        <v>0</v>
      </c>
      <c r="AI1255">
        <v>1.0804</v>
      </c>
      <c r="AJ1255">
        <v>1.0302</v>
      </c>
      <c r="AK1255" t="str">
        <f>VLOOKUP(D1255,Ref!$C$2:$D$56,2,FALSE)&amp;"_"&amp;E1255&amp;RIGHT(B1255,4)</f>
        <v>OK_Pittsburg0415</v>
      </c>
    </row>
    <row r="1256" spans="1:37" x14ac:dyDescent="0.25">
      <c r="A1256" t="s">
        <v>219</v>
      </c>
      <c r="B1256">
        <v>401359015</v>
      </c>
      <c r="C1256" t="s">
        <v>37</v>
      </c>
      <c r="D1256" t="s">
        <v>161</v>
      </c>
      <c r="E1256" t="s">
        <v>167</v>
      </c>
      <c r="F1256">
        <v>35.581173999999997</v>
      </c>
      <c r="G1256">
        <v>-94.830059000000006</v>
      </c>
      <c r="H1256">
        <v>62215</v>
      </c>
      <c r="I1256">
        <v>25.2</v>
      </c>
      <c r="J1256">
        <v>23.3</v>
      </c>
      <c r="K1256">
        <v>0.5</v>
      </c>
      <c r="L1256">
        <v>1.1579733000000001</v>
      </c>
      <c r="M1256">
        <v>0.6636145</v>
      </c>
      <c r="N1256">
        <v>2.1034752999999999</v>
      </c>
      <c r="O1256">
        <v>12.7819948</v>
      </c>
      <c r="P1256">
        <v>5.1384568000000002</v>
      </c>
      <c r="Q1256">
        <v>1.1451958</v>
      </c>
      <c r="R1256">
        <v>1.7298169000000001</v>
      </c>
      <c r="S1256">
        <v>1.2805E-2</v>
      </c>
      <c r="T1256">
        <v>0.5</v>
      </c>
      <c r="U1256">
        <v>1.3813645000000001</v>
      </c>
      <c r="V1256">
        <v>0.17327149999999999</v>
      </c>
      <c r="W1256">
        <v>2.1502849999999998</v>
      </c>
      <c r="X1256">
        <v>10.3212805</v>
      </c>
      <c r="Y1256">
        <v>6.3876499999999998</v>
      </c>
      <c r="Z1256">
        <v>0.32009140000000003</v>
      </c>
      <c r="AA1256">
        <v>2.1060891000000002</v>
      </c>
      <c r="AB1256">
        <v>1.4130500000000001E-2</v>
      </c>
      <c r="AC1256">
        <v>1.1929000000000001</v>
      </c>
      <c r="AD1256">
        <v>0.2611</v>
      </c>
      <c r="AE1256">
        <v>1.0223</v>
      </c>
      <c r="AF1256">
        <v>0.8075</v>
      </c>
      <c r="AG1256">
        <v>1.2431000000000001</v>
      </c>
      <c r="AH1256">
        <v>0.27950000000000003</v>
      </c>
      <c r="AI1256">
        <v>1.2175</v>
      </c>
      <c r="AJ1256">
        <v>1.1034999999999999</v>
      </c>
      <c r="AK1256" t="str">
        <f>VLOOKUP(D1256,Ref!$C$2:$D$56,2,FALSE)&amp;"_"&amp;E1256&amp;RIGHT(B1256,4)</f>
        <v>OK_Sequoyah9015</v>
      </c>
    </row>
    <row r="1257" spans="1:37" x14ac:dyDescent="0.25">
      <c r="A1257" t="s">
        <v>219</v>
      </c>
      <c r="B1257">
        <v>401430110</v>
      </c>
      <c r="C1257" t="s">
        <v>37</v>
      </c>
      <c r="D1257" t="s">
        <v>161</v>
      </c>
      <c r="E1257" t="s">
        <v>168</v>
      </c>
      <c r="F1257">
        <v>36.140039999999999</v>
      </c>
      <c r="G1257">
        <v>-95.925381999999999</v>
      </c>
      <c r="H1257">
        <v>67207</v>
      </c>
      <c r="I1257">
        <v>24.8</v>
      </c>
      <c r="J1257">
        <v>21.7</v>
      </c>
      <c r="K1257">
        <v>0.5</v>
      </c>
      <c r="L1257">
        <v>1.1435595999999999</v>
      </c>
      <c r="M1257">
        <v>0.67035169999999999</v>
      </c>
      <c r="N1257">
        <v>2.0572591</v>
      </c>
      <c r="O1257">
        <v>12.1383572</v>
      </c>
      <c r="P1257">
        <v>6.0745000999999998</v>
      </c>
      <c r="Q1257">
        <v>0</v>
      </c>
      <c r="R1257">
        <v>2.2256241000000001</v>
      </c>
      <c r="S1257">
        <v>2.3681199999999999E-2</v>
      </c>
      <c r="T1257">
        <v>0.5</v>
      </c>
      <c r="U1257">
        <v>1.1096822</v>
      </c>
      <c r="V1257">
        <v>0.1852934</v>
      </c>
      <c r="W1257">
        <v>1.9796925999999999</v>
      </c>
      <c r="X1257">
        <v>10.167768499999999</v>
      </c>
      <c r="Y1257">
        <v>5.3466344000000001</v>
      </c>
      <c r="Z1257">
        <v>0.58398930000000004</v>
      </c>
      <c r="AA1257">
        <v>1.8387465000000001</v>
      </c>
      <c r="AB1257">
        <v>2.9582799999999999E-2</v>
      </c>
      <c r="AC1257">
        <v>0.97040000000000004</v>
      </c>
      <c r="AD1257">
        <v>0.27639999999999998</v>
      </c>
      <c r="AE1257">
        <v>0.96230000000000004</v>
      </c>
      <c r="AF1257">
        <v>0.8377</v>
      </c>
      <c r="AG1257">
        <v>0.88019999999999998</v>
      </c>
      <c r="AH1257">
        <v>-9</v>
      </c>
      <c r="AI1257">
        <v>0.82620000000000005</v>
      </c>
      <c r="AJ1257">
        <v>1.2492000000000001</v>
      </c>
      <c r="AK1257" t="str">
        <f>VLOOKUP(D1257,Ref!$C$2:$D$56,2,FALSE)&amp;"_"&amp;E1257&amp;RIGHT(B1257,4)</f>
        <v>OK_Tulsa0110</v>
      </c>
    </row>
    <row r="1258" spans="1:37" x14ac:dyDescent="0.25">
      <c r="A1258" t="s">
        <v>219</v>
      </c>
      <c r="B1258">
        <v>401431127</v>
      </c>
      <c r="C1258" t="s">
        <v>37</v>
      </c>
      <c r="D1258" t="s">
        <v>161</v>
      </c>
      <c r="E1258" t="s">
        <v>168</v>
      </c>
      <c r="F1258">
        <v>36.204901999999997</v>
      </c>
      <c r="G1258">
        <v>-95.976536999999993</v>
      </c>
      <c r="H1258">
        <v>68206</v>
      </c>
      <c r="I1258">
        <v>25.5</v>
      </c>
      <c r="J1258">
        <v>23.5</v>
      </c>
      <c r="K1258">
        <v>0.5</v>
      </c>
      <c r="L1258">
        <v>1.5316346000000001</v>
      </c>
      <c r="M1258">
        <v>0.74360910000000002</v>
      </c>
      <c r="N1258">
        <v>2.2320864</v>
      </c>
      <c r="O1258">
        <v>11.3471928</v>
      </c>
      <c r="P1258">
        <v>6.5041585</v>
      </c>
      <c r="Q1258">
        <v>0.45546599999999998</v>
      </c>
      <c r="R1258">
        <v>2.2132676</v>
      </c>
      <c r="S1258">
        <v>3.92536E-2</v>
      </c>
      <c r="T1258">
        <v>0.5</v>
      </c>
      <c r="U1258">
        <v>1.6561064999999999</v>
      </c>
      <c r="V1258">
        <v>0.210788</v>
      </c>
      <c r="W1258">
        <v>2.0984053999999999</v>
      </c>
      <c r="X1258">
        <v>10.128351200000001</v>
      </c>
      <c r="Y1258">
        <v>6.6272415999999996</v>
      </c>
      <c r="Z1258">
        <v>0</v>
      </c>
      <c r="AA1258">
        <v>2.2453718</v>
      </c>
      <c r="AB1258">
        <v>4.1612700000000002E-2</v>
      </c>
      <c r="AC1258">
        <v>1.0812999999999999</v>
      </c>
      <c r="AD1258">
        <v>0.28349999999999997</v>
      </c>
      <c r="AE1258">
        <v>0.94010000000000005</v>
      </c>
      <c r="AF1258">
        <v>0.89259999999999995</v>
      </c>
      <c r="AG1258">
        <v>1.0188999999999999</v>
      </c>
      <c r="AH1258">
        <v>0</v>
      </c>
      <c r="AI1258">
        <v>1.0145</v>
      </c>
      <c r="AJ1258">
        <v>1.0601</v>
      </c>
      <c r="AK1258" t="str">
        <f>VLOOKUP(D1258,Ref!$C$2:$D$56,2,FALSE)&amp;"_"&amp;E1258&amp;RIGHT(B1258,4)</f>
        <v>OK_Tulsa1127</v>
      </c>
    </row>
    <row r="1259" spans="1:37" x14ac:dyDescent="0.25">
      <c r="A1259" t="s">
        <v>219</v>
      </c>
      <c r="B1259">
        <v>410250002</v>
      </c>
      <c r="C1259" t="s">
        <v>37</v>
      </c>
      <c r="D1259" t="s">
        <v>169</v>
      </c>
      <c r="E1259" t="s">
        <v>170</v>
      </c>
      <c r="F1259">
        <v>43.586388999999997</v>
      </c>
      <c r="G1259">
        <v>-119.05111100000001</v>
      </c>
      <c r="H1259">
        <v>153052</v>
      </c>
      <c r="I1259">
        <v>33</v>
      </c>
      <c r="J1259">
        <v>30.9</v>
      </c>
      <c r="K1259">
        <v>0.5</v>
      </c>
      <c r="L1259">
        <v>1.0528245000000001</v>
      </c>
      <c r="M1259">
        <v>1.6374344999999999</v>
      </c>
      <c r="N1259">
        <v>0.67776150000000002</v>
      </c>
      <c r="O1259">
        <v>26</v>
      </c>
      <c r="P1259">
        <v>1.0446378000000001</v>
      </c>
      <c r="Q1259">
        <v>1.5490508000000001</v>
      </c>
      <c r="R1259">
        <v>0.46435019999999999</v>
      </c>
      <c r="S1259">
        <v>7.3940800000000001E-2</v>
      </c>
      <c r="T1259">
        <v>0.5</v>
      </c>
      <c r="U1259">
        <v>1.0514559000000001</v>
      </c>
      <c r="V1259">
        <v>1.3325442000000001</v>
      </c>
      <c r="W1259">
        <v>0.45688689999999998</v>
      </c>
      <c r="X1259">
        <v>25.344800899999999</v>
      </c>
      <c r="Y1259">
        <v>1.0294905000000001</v>
      </c>
      <c r="Z1259">
        <v>0.79884549999999999</v>
      </c>
      <c r="AA1259">
        <v>0.32899099999999998</v>
      </c>
      <c r="AB1259">
        <v>7.3940800000000001E-2</v>
      </c>
      <c r="AC1259">
        <v>0.99870000000000003</v>
      </c>
      <c r="AD1259">
        <v>0.81379999999999997</v>
      </c>
      <c r="AE1259">
        <v>0.67410000000000003</v>
      </c>
      <c r="AF1259">
        <v>0.9748</v>
      </c>
      <c r="AG1259">
        <v>0.98550000000000004</v>
      </c>
      <c r="AH1259">
        <v>0.51570000000000005</v>
      </c>
      <c r="AI1259">
        <v>0.70850000000000002</v>
      </c>
      <c r="AJ1259">
        <v>1</v>
      </c>
      <c r="AK1259" t="str">
        <f>VLOOKUP(D1259,Ref!$C$2:$D$56,2,FALSE)&amp;"_"&amp;E1259&amp;RIGHT(B1259,4)</f>
        <v>OR_Harney0002</v>
      </c>
    </row>
    <row r="1260" spans="1:37" x14ac:dyDescent="0.25">
      <c r="A1260" t="s">
        <v>219</v>
      </c>
      <c r="B1260">
        <v>410290133</v>
      </c>
      <c r="C1260" t="s">
        <v>37</v>
      </c>
      <c r="D1260" t="s">
        <v>169</v>
      </c>
      <c r="E1260" t="s">
        <v>132</v>
      </c>
      <c r="F1260">
        <v>42.314078000000002</v>
      </c>
      <c r="G1260">
        <v>-122.879244</v>
      </c>
      <c r="H1260">
        <v>149024</v>
      </c>
      <c r="I1260">
        <v>31.7</v>
      </c>
      <c r="J1260">
        <v>29.3</v>
      </c>
      <c r="K1260">
        <v>0.5</v>
      </c>
      <c r="L1260">
        <v>1.6318899</v>
      </c>
      <c r="M1260">
        <v>1.2180253999999999</v>
      </c>
      <c r="N1260">
        <v>0.63115969999999999</v>
      </c>
      <c r="O1260">
        <v>24.778877300000001</v>
      </c>
      <c r="P1260">
        <v>1.0167524999999999</v>
      </c>
      <c r="Q1260">
        <v>1.3447248000000001</v>
      </c>
      <c r="R1260">
        <v>0.54209799999999997</v>
      </c>
      <c r="S1260">
        <v>6.9807499999999995E-2</v>
      </c>
      <c r="T1260">
        <v>0.5</v>
      </c>
      <c r="U1260">
        <v>1.6312599999999999</v>
      </c>
      <c r="V1260">
        <v>0.84560109999999999</v>
      </c>
      <c r="W1260">
        <v>0.36216389999999998</v>
      </c>
      <c r="X1260">
        <v>24.1304436</v>
      </c>
      <c r="Y1260">
        <v>0.95224759999999997</v>
      </c>
      <c r="Z1260">
        <v>0.48645909999999998</v>
      </c>
      <c r="AA1260">
        <v>0.38346269999999999</v>
      </c>
      <c r="AB1260">
        <v>7.0442900000000003E-2</v>
      </c>
      <c r="AC1260">
        <v>0.99960000000000004</v>
      </c>
      <c r="AD1260">
        <v>0.69420000000000004</v>
      </c>
      <c r="AE1260">
        <v>0.57379999999999998</v>
      </c>
      <c r="AF1260">
        <v>0.9738</v>
      </c>
      <c r="AG1260">
        <v>0.93659999999999999</v>
      </c>
      <c r="AH1260">
        <v>0.36180000000000001</v>
      </c>
      <c r="AI1260">
        <v>0.70740000000000003</v>
      </c>
      <c r="AJ1260">
        <v>1.0091000000000001</v>
      </c>
      <c r="AK1260" t="str">
        <f>VLOOKUP(D1260,Ref!$C$2:$D$56,2,FALSE)&amp;"_"&amp;E1260&amp;RIGHT(B1260,4)</f>
        <v>OR_Jackson0133</v>
      </c>
    </row>
    <row r="1261" spans="1:37" x14ac:dyDescent="0.25">
      <c r="A1261" t="s">
        <v>219</v>
      </c>
      <c r="B1261">
        <v>410291001</v>
      </c>
      <c r="C1261" t="s">
        <v>37</v>
      </c>
      <c r="D1261" t="s">
        <v>169</v>
      </c>
      <c r="E1261" t="s">
        <v>132</v>
      </c>
      <c r="F1261">
        <v>42.536110999999998</v>
      </c>
      <c r="G1261">
        <v>-122.875</v>
      </c>
      <c r="H1261">
        <v>151025</v>
      </c>
      <c r="I1261">
        <v>17.600000000000001</v>
      </c>
      <c r="J1261">
        <v>16.7</v>
      </c>
      <c r="K1261">
        <v>0.5</v>
      </c>
      <c r="L1261">
        <v>0.72809199999999996</v>
      </c>
      <c r="M1261">
        <v>1.0169032</v>
      </c>
      <c r="N1261">
        <v>0.44814739999999997</v>
      </c>
      <c r="O1261">
        <v>12.7653704</v>
      </c>
      <c r="P1261">
        <v>0.65127120000000005</v>
      </c>
      <c r="Q1261">
        <v>1.1275086000000001</v>
      </c>
      <c r="R1261">
        <v>0.37806919999999999</v>
      </c>
      <c r="S1261">
        <v>6.79704E-2</v>
      </c>
      <c r="T1261">
        <v>0.5</v>
      </c>
      <c r="U1261">
        <v>1.5408341000000001</v>
      </c>
      <c r="V1261">
        <v>0.55839649999999996</v>
      </c>
      <c r="W1261">
        <v>0.25652199999999997</v>
      </c>
      <c r="X1261">
        <v>12.6205015</v>
      </c>
      <c r="Y1261">
        <v>0.74635569999999996</v>
      </c>
      <c r="Z1261">
        <v>0.1510898</v>
      </c>
      <c r="AA1261">
        <v>0.28589059999999999</v>
      </c>
      <c r="AB1261">
        <v>5.4384000000000002E-2</v>
      </c>
      <c r="AC1261">
        <v>2.1162999999999998</v>
      </c>
      <c r="AD1261">
        <v>0.54910000000000003</v>
      </c>
      <c r="AE1261">
        <v>0.57240000000000002</v>
      </c>
      <c r="AF1261">
        <v>0.98870000000000002</v>
      </c>
      <c r="AG1261">
        <v>1.1459999999999999</v>
      </c>
      <c r="AH1261">
        <v>0.13400000000000001</v>
      </c>
      <c r="AI1261">
        <v>0.75619999999999998</v>
      </c>
      <c r="AJ1261">
        <v>0.80010000000000003</v>
      </c>
      <c r="AK1261" t="str">
        <f>VLOOKUP(D1261,Ref!$C$2:$D$56,2,FALSE)&amp;"_"&amp;E1261&amp;RIGHT(B1261,4)</f>
        <v>OR_Jackson1001</v>
      </c>
    </row>
    <row r="1262" spans="1:37" x14ac:dyDescent="0.25">
      <c r="A1262" t="s">
        <v>219</v>
      </c>
      <c r="B1262">
        <v>410330114</v>
      </c>
      <c r="C1262" t="s">
        <v>37</v>
      </c>
      <c r="D1262" t="s">
        <v>169</v>
      </c>
      <c r="E1262" t="s">
        <v>171</v>
      </c>
      <c r="F1262">
        <v>42.434139000000002</v>
      </c>
      <c r="G1262">
        <v>-123.34848599999999</v>
      </c>
      <c r="H1262">
        <v>151021</v>
      </c>
      <c r="I1262">
        <v>29.1</v>
      </c>
      <c r="J1262">
        <v>27.3</v>
      </c>
      <c r="K1262">
        <v>0.5</v>
      </c>
      <c r="L1262">
        <v>0.85945669999999996</v>
      </c>
      <c r="M1262">
        <v>1.4133899000000001</v>
      </c>
      <c r="N1262">
        <v>0.52604700000000004</v>
      </c>
      <c r="O1262">
        <v>22.946666700000002</v>
      </c>
      <c r="P1262">
        <v>0.95573960000000002</v>
      </c>
      <c r="Q1262">
        <v>1.3067789000000001</v>
      </c>
      <c r="R1262">
        <v>0.47920010000000002</v>
      </c>
      <c r="S1262">
        <v>0.1960556</v>
      </c>
      <c r="T1262">
        <v>0.5</v>
      </c>
      <c r="U1262">
        <v>1.2542834</v>
      </c>
      <c r="V1262">
        <v>0.96329070000000006</v>
      </c>
      <c r="W1262">
        <v>0.36360999999999999</v>
      </c>
      <c r="X1262">
        <v>22.170066800000001</v>
      </c>
      <c r="Y1262">
        <v>1.025134</v>
      </c>
      <c r="Z1262">
        <v>0.46379379999999998</v>
      </c>
      <c r="AA1262">
        <v>0.4116129</v>
      </c>
      <c r="AB1262">
        <v>0.15821080000000001</v>
      </c>
      <c r="AC1262">
        <v>1.4594</v>
      </c>
      <c r="AD1262">
        <v>0.68149999999999999</v>
      </c>
      <c r="AE1262">
        <v>0.69120000000000004</v>
      </c>
      <c r="AF1262">
        <v>0.96619999999999995</v>
      </c>
      <c r="AG1262">
        <v>1.0726</v>
      </c>
      <c r="AH1262">
        <v>0.35489999999999999</v>
      </c>
      <c r="AI1262">
        <v>0.85899999999999999</v>
      </c>
      <c r="AJ1262">
        <v>0.80700000000000005</v>
      </c>
      <c r="AK1262" t="str">
        <f>VLOOKUP(D1262,Ref!$C$2:$D$56,2,FALSE)&amp;"_"&amp;E1262&amp;RIGHT(B1262,4)</f>
        <v>OR_Josephine0114</v>
      </c>
    </row>
    <row r="1263" spans="1:37" x14ac:dyDescent="0.25">
      <c r="A1263" t="s">
        <v>219</v>
      </c>
      <c r="B1263">
        <v>410350004</v>
      </c>
      <c r="C1263" t="s">
        <v>37</v>
      </c>
      <c r="D1263" t="s">
        <v>169</v>
      </c>
      <c r="E1263" t="s">
        <v>172</v>
      </c>
      <c r="F1263">
        <v>42.188889000000003</v>
      </c>
      <c r="G1263">
        <v>-121.7225</v>
      </c>
      <c r="H1263">
        <v>146032</v>
      </c>
      <c r="I1263">
        <v>46</v>
      </c>
      <c r="J1263">
        <v>41.4</v>
      </c>
      <c r="K1263">
        <v>0.5</v>
      </c>
      <c r="L1263">
        <v>0.91813500000000003</v>
      </c>
      <c r="M1263">
        <v>4.3546300000000002</v>
      </c>
      <c r="N1263">
        <v>0.58843449999999997</v>
      </c>
      <c r="O1263">
        <v>36.444442700000003</v>
      </c>
      <c r="P1263">
        <v>0.81884659999999998</v>
      </c>
      <c r="Q1263">
        <v>1.6671351000000001</v>
      </c>
      <c r="R1263">
        <v>0.53620820000000002</v>
      </c>
      <c r="S1263">
        <v>0.2277217</v>
      </c>
      <c r="T1263">
        <v>0.5</v>
      </c>
      <c r="U1263">
        <v>0.95772570000000001</v>
      </c>
      <c r="V1263">
        <v>2.8694389</v>
      </c>
      <c r="W1263">
        <v>0.28962339999999998</v>
      </c>
      <c r="X1263">
        <v>34.827014900000002</v>
      </c>
      <c r="Y1263">
        <v>0.77103509999999997</v>
      </c>
      <c r="Z1263">
        <v>0.66396429999999995</v>
      </c>
      <c r="AA1263">
        <v>0.38482250000000001</v>
      </c>
      <c r="AB1263">
        <v>0.21693480000000001</v>
      </c>
      <c r="AC1263">
        <v>1.0430999999999999</v>
      </c>
      <c r="AD1263">
        <v>0.65890000000000004</v>
      </c>
      <c r="AE1263">
        <v>0.49220000000000003</v>
      </c>
      <c r="AF1263">
        <v>0.9556</v>
      </c>
      <c r="AG1263">
        <v>0.94159999999999999</v>
      </c>
      <c r="AH1263">
        <v>0.39829999999999999</v>
      </c>
      <c r="AI1263">
        <v>0.7177</v>
      </c>
      <c r="AJ1263">
        <v>0.9526</v>
      </c>
      <c r="AK1263" t="str">
        <f>VLOOKUP(D1263,Ref!$C$2:$D$56,2,FALSE)&amp;"_"&amp;E1263&amp;RIGHT(B1263,4)</f>
        <v>OR_Klamath0004</v>
      </c>
    </row>
    <row r="1264" spans="1:37" x14ac:dyDescent="0.25">
      <c r="A1264" t="s">
        <v>219</v>
      </c>
      <c r="B1264">
        <v>410390058</v>
      </c>
      <c r="C1264" t="s">
        <v>37</v>
      </c>
      <c r="D1264" t="s">
        <v>169</v>
      </c>
      <c r="E1264" t="s">
        <v>173</v>
      </c>
      <c r="F1264">
        <v>44.066304000000002</v>
      </c>
      <c r="G1264">
        <v>-123.139831</v>
      </c>
      <c r="H1264">
        <v>165027</v>
      </c>
      <c r="I1264">
        <v>27</v>
      </c>
      <c r="J1264">
        <v>23.5</v>
      </c>
      <c r="K1264">
        <v>0.5</v>
      </c>
      <c r="L1264">
        <v>0.74985829999999998</v>
      </c>
      <c r="M1264">
        <v>1.318025</v>
      </c>
      <c r="N1264">
        <v>0.73774260000000003</v>
      </c>
      <c r="O1264">
        <v>20.038385399999999</v>
      </c>
      <c r="P1264">
        <v>1.2904253999999999</v>
      </c>
      <c r="Q1264">
        <v>1.7484968000000001</v>
      </c>
      <c r="R1264">
        <v>0.59810839999999998</v>
      </c>
      <c r="S1264">
        <v>8.5627200000000001E-2</v>
      </c>
      <c r="T1264">
        <v>0.5</v>
      </c>
      <c r="U1264">
        <v>0.74770420000000004</v>
      </c>
      <c r="V1264">
        <v>0.77206859999999999</v>
      </c>
      <c r="W1264">
        <v>0.36131930000000001</v>
      </c>
      <c r="X1264">
        <v>18.960702900000001</v>
      </c>
      <c r="Y1264">
        <v>1.2159679999999999</v>
      </c>
      <c r="Z1264">
        <v>0.4953244</v>
      </c>
      <c r="AA1264">
        <v>0.40658159999999999</v>
      </c>
      <c r="AB1264">
        <v>8.5627200000000001E-2</v>
      </c>
      <c r="AC1264">
        <v>0.99709999999999999</v>
      </c>
      <c r="AD1264">
        <v>0.58579999999999999</v>
      </c>
      <c r="AE1264">
        <v>0.48980000000000001</v>
      </c>
      <c r="AF1264">
        <v>0.94620000000000004</v>
      </c>
      <c r="AG1264">
        <v>0.94230000000000003</v>
      </c>
      <c r="AH1264">
        <v>0.2833</v>
      </c>
      <c r="AI1264">
        <v>0.67979999999999996</v>
      </c>
      <c r="AJ1264">
        <v>1</v>
      </c>
      <c r="AK1264" t="str">
        <f>VLOOKUP(D1264,Ref!$C$2:$D$56,2,FALSE)&amp;"_"&amp;E1264&amp;RIGHT(B1264,4)</f>
        <v>OR_Lane0058</v>
      </c>
    </row>
    <row r="1265" spans="1:37" x14ac:dyDescent="0.25">
      <c r="A1265" t="s">
        <v>219</v>
      </c>
      <c r="B1265">
        <v>410390060</v>
      </c>
      <c r="C1265" t="s">
        <v>37</v>
      </c>
      <c r="D1265" t="s">
        <v>169</v>
      </c>
      <c r="E1265" t="s">
        <v>173</v>
      </c>
      <c r="F1265">
        <v>44.026311999999997</v>
      </c>
      <c r="G1265">
        <v>-123.083737</v>
      </c>
      <c r="H1265">
        <v>164027</v>
      </c>
      <c r="I1265">
        <v>30.9</v>
      </c>
      <c r="J1265">
        <v>25.5</v>
      </c>
      <c r="K1265">
        <v>0.5</v>
      </c>
      <c r="L1265">
        <v>0.79033770000000003</v>
      </c>
      <c r="M1265">
        <v>1.2778311</v>
      </c>
      <c r="N1265">
        <v>1.0510904000000001</v>
      </c>
      <c r="O1265">
        <v>22.154159499999999</v>
      </c>
      <c r="P1265">
        <v>1.3373185000000001</v>
      </c>
      <c r="Q1265">
        <v>2.9169996</v>
      </c>
      <c r="R1265">
        <v>0.85268189999999999</v>
      </c>
      <c r="S1265">
        <v>9.7356300000000007E-2</v>
      </c>
      <c r="T1265">
        <v>0.5</v>
      </c>
      <c r="U1265">
        <v>0.76218260000000004</v>
      </c>
      <c r="V1265">
        <v>0.63468610000000003</v>
      </c>
      <c r="W1265">
        <v>0.3667783</v>
      </c>
      <c r="X1265">
        <v>20.9693909</v>
      </c>
      <c r="Y1265">
        <v>1.2152954</v>
      </c>
      <c r="Z1265">
        <v>0.56868490000000005</v>
      </c>
      <c r="AA1265">
        <v>0.45039370000000001</v>
      </c>
      <c r="AB1265">
        <v>9.0584999999999999E-2</v>
      </c>
      <c r="AC1265">
        <v>0.96440000000000003</v>
      </c>
      <c r="AD1265">
        <v>0.49669999999999997</v>
      </c>
      <c r="AE1265">
        <v>0.34899999999999998</v>
      </c>
      <c r="AF1265">
        <v>0.94650000000000001</v>
      </c>
      <c r="AG1265">
        <v>0.90880000000000005</v>
      </c>
      <c r="AH1265">
        <v>0.19500000000000001</v>
      </c>
      <c r="AI1265">
        <v>0.5282</v>
      </c>
      <c r="AJ1265">
        <v>0.9304</v>
      </c>
      <c r="AK1265" t="str">
        <f>VLOOKUP(D1265,Ref!$C$2:$D$56,2,FALSE)&amp;"_"&amp;E1265&amp;RIGHT(B1265,4)</f>
        <v>OR_Lane0060</v>
      </c>
    </row>
    <row r="1266" spans="1:37" x14ac:dyDescent="0.25">
      <c r="A1266" t="s">
        <v>219</v>
      </c>
      <c r="B1266">
        <v>410391009</v>
      </c>
      <c r="C1266" t="s">
        <v>37</v>
      </c>
      <c r="D1266" t="s">
        <v>169</v>
      </c>
      <c r="E1266" t="s">
        <v>173</v>
      </c>
      <c r="F1266">
        <v>44.046695999999997</v>
      </c>
      <c r="G1266">
        <v>-123.01770399999999</v>
      </c>
      <c r="H1266">
        <v>164028</v>
      </c>
      <c r="I1266">
        <v>20.6</v>
      </c>
      <c r="J1266">
        <v>17.399999999999999</v>
      </c>
      <c r="K1266">
        <v>0.5</v>
      </c>
      <c r="L1266">
        <v>0.55532959999999998</v>
      </c>
      <c r="M1266">
        <v>0.75439140000000005</v>
      </c>
      <c r="N1266">
        <v>0.54106149999999997</v>
      </c>
      <c r="O1266">
        <v>15.6301956</v>
      </c>
      <c r="P1266">
        <v>0.78999050000000004</v>
      </c>
      <c r="Q1266">
        <v>1.3628069</v>
      </c>
      <c r="R1266">
        <v>0.44867970000000001</v>
      </c>
      <c r="S1266">
        <v>5.0875900000000002E-2</v>
      </c>
      <c r="T1266">
        <v>0.5</v>
      </c>
      <c r="U1266">
        <v>0.63734500000000005</v>
      </c>
      <c r="V1266">
        <v>0.48388399999999998</v>
      </c>
      <c r="W1266">
        <v>0.26367259999999998</v>
      </c>
      <c r="X1266">
        <v>13.9703245</v>
      </c>
      <c r="Y1266">
        <v>0.86783920000000003</v>
      </c>
      <c r="Z1266">
        <v>0.34720390000000001</v>
      </c>
      <c r="AA1266">
        <v>0.31405450000000001</v>
      </c>
      <c r="AB1266">
        <v>5.9193799999999998E-2</v>
      </c>
      <c r="AC1266">
        <v>1.1476999999999999</v>
      </c>
      <c r="AD1266">
        <v>0.64139999999999997</v>
      </c>
      <c r="AE1266">
        <v>0.48730000000000001</v>
      </c>
      <c r="AF1266">
        <v>0.89380000000000004</v>
      </c>
      <c r="AG1266">
        <v>1.0985</v>
      </c>
      <c r="AH1266">
        <v>0.25480000000000003</v>
      </c>
      <c r="AI1266">
        <v>0.7</v>
      </c>
      <c r="AJ1266">
        <v>1.1635</v>
      </c>
      <c r="AK1266" t="str">
        <f>VLOOKUP(D1266,Ref!$C$2:$D$56,2,FALSE)&amp;"_"&amp;E1266&amp;RIGHT(B1266,4)</f>
        <v>OR_Lane1009</v>
      </c>
    </row>
    <row r="1267" spans="1:37" x14ac:dyDescent="0.25">
      <c r="A1267" t="s">
        <v>219</v>
      </c>
      <c r="B1267">
        <v>410399004</v>
      </c>
      <c r="C1267" t="s">
        <v>37</v>
      </c>
      <c r="D1267" t="s">
        <v>169</v>
      </c>
      <c r="E1267" t="s">
        <v>173</v>
      </c>
      <c r="F1267">
        <v>43.799570000000003</v>
      </c>
      <c r="G1267">
        <v>-123.05349</v>
      </c>
      <c r="H1267">
        <v>162027</v>
      </c>
      <c r="I1267">
        <v>23.2</v>
      </c>
      <c r="J1267">
        <v>18.5</v>
      </c>
      <c r="K1267">
        <v>0.5</v>
      </c>
      <c r="L1267">
        <v>0.69006279999999998</v>
      </c>
      <c r="M1267">
        <v>1.5186099</v>
      </c>
      <c r="N1267">
        <v>0.6906582</v>
      </c>
      <c r="O1267">
        <v>16.0542221</v>
      </c>
      <c r="P1267">
        <v>1.0250337</v>
      </c>
      <c r="Q1267">
        <v>1.9489536999999999</v>
      </c>
      <c r="R1267">
        <v>0.65653989999999995</v>
      </c>
      <c r="S1267">
        <v>0.11591799999999999</v>
      </c>
      <c r="T1267">
        <v>0.5</v>
      </c>
      <c r="U1267">
        <v>0.63224329999999995</v>
      </c>
      <c r="V1267">
        <v>0.78398020000000002</v>
      </c>
      <c r="W1267">
        <v>0.24571090000000001</v>
      </c>
      <c r="X1267">
        <v>14.4865847</v>
      </c>
      <c r="Y1267">
        <v>0.93219070000000004</v>
      </c>
      <c r="Z1267">
        <v>0.4251685</v>
      </c>
      <c r="AA1267">
        <v>0.43863039999999998</v>
      </c>
      <c r="AB1267">
        <v>0.10620300000000001</v>
      </c>
      <c r="AC1267">
        <v>0.91620000000000001</v>
      </c>
      <c r="AD1267">
        <v>0.51619999999999999</v>
      </c>
      <c r="AE1267">
        <v>0.35580000000000001</v>
      </c>
      <c r="AF1267">
        <v>0.90239999999999998</v>
      </c>
      <c r="AG1267">
        <v>0.90939999999999999</v>
      </c>
      <c r="AH1267">
        <v>0.21820000000000001</v>
      </c>
      <c r="AI1267">
        <v>0.66810000000000003</v>
      </c>
      <c r="AJ1267">
        <v>0.91620000000000001</v>
      </c>
      <c r="AK1267" t="str">
        <f>VLOOKUP(D1267,Ref!$C$2:$D$56,2,FALSE)&amp;"_"&amp;E1267&amp;RIGHT(B1267,4)</f>
        <v>OR_Lane9004</v>
      </c>
    </row>
    <row r="1268" spans="1:37" x14ac:dyDescent="0.25">
      <c r="A1268" t="s">
        <v>219</v>
      </c>
      <c r="B1268">
        <v>410510080</v>
      </c>
      <c r="C1268" t="s">
        <v>37</v>
      </c>
      <c r="D1268" t="s">
        <v>169</v>
      </c>
      <c r="E1268" t="s">
        <v>174</v>
      </c>
      <c r="F1268">
        <v>45.496473999999999</v>
      </c>
      <c r="G1268">
        <v>-122.60341099999999</v>
      </c>
      <c r="H1268">
        <v>177034</v>
      </c>
      <c r="I1268">
        <v>26.1</v>
      </c>
      <c r="J1268">
        <v>19.5</v>
      </c>
      <c r="K1268">
        <v>0.5</v>
      </c>
      <c r="L1268">
        <v>0.55220919999999996</v>
      </c>
      <c r="M1268">
        <v>2.3139677000000001</v>
      </c>
      <c r="N1268">
        <v>0.75669339999999996</v>
      </c>
      <c r="O1268">
        <v>19.067451500000001</v>
      </c>
      <c r="P1268">
        <v>1.1895772</v>
      </c>
      <c r="Q1268">
        <v>1.1910464000000001</v>
      </c>
      <c r="R1268">
        <v>0.40140940000000003</v>
      </c>
      <c r="S1268">
        <v>0.19431090000000001</v>
      </c>
      <c r="T1268">
        <v>0.5</v>
      </c>
      <c r="U1268">
        <v>0.7958056</v>
      </c>
      <c r="V1268">
        <v>0.51648660000000002</v>
      </c>
      <c r="W1268">
        <v>0.56685640000000004</v>
      </c>
      <c r="X1268">
        <v>14.8018999</v>
      </c>
      <c r="Y1268">
        <v>1.4520580000000001</v>
      </c>
      <c r="Z1268">
        <v>0.26043909999999998</v>
      </c>
      <c r="AA1268">
        <v>0.48760100000000001</v>
      </c>
      <c r="AB1268">
        <v>0.17724490000000001</v>
      </c>
      <c r="AC1268">
        <v>1.4411</v>
      </c>
      <c r="AD1268">
        <v>0.22320000000000001</v>
      </c>
      <c r="AE1268">
        <v>0.74909999999999999</v>
      </c>
      <c r="AF1268">
        <v>0.77629999999999999</v>
      </c>
      <c r="AG1268">
        <v>1.2206999999999999</v>
      </c>
      <c r="AH1268">
        <v>0.21870000000000001</v>
      </c>
      <c r="AI1268">
        <v>1.2146999999999999</v>
      </c>
      <c r="AJ1268">
        <v>0.91220000000000001</v>
      </c>
      <c r="AK1268" t="str">
        <f>VLOOKUP(D1268,Ref!$C$2:$D$56,2,FALSE)&amp;"_"&amp;E1268&amp;RIGHT(B1268,4)</f>
        <v>OR_Multnomah0080</v>
      </c>
    </row>
    <row r="1269" spans="1:37" x14ac:dyDescent="0.25">
      <c r="A1269" t="s">
        <v>219</v>
      </c>
      <c r="B1269">
        <v>410510246</v>
      </c>
      <c r="C1269" t="s">
        <v>37</v>
      </c>
      <c r="D1269" t="s">
        <v>169</v>
      </c>
      <c r="E1269" t="s">
        <v>174</v>
      </c>
      <c r="F1269">
        <v>45.561301</v>
      </c>
      <c r="G1269">
        <v>-122.67878399999999</v>
      </c>
      <c r="H1269">
        <v>177034</v>
      </c>
      <c r="I1269">
        <v>20.9</v>
      </c>
      <c r="J1269">
        <v>15.6</v>
      </c>
      <c r="K1269">
        <v>0.5</v>
      </c>
      <c r="L1269">
        <v>0.73675469999999998</v>
      </c>
      <c r="M1269">
        <v>2.0660159999999999</v>
      </c>
      <c r="N1269">
        <v>1.3477338999999999</v>
      </c>
      <c r="O1269">
        <v>11.3791656</v>
      </c>
      <c r="P1269">
        <v>2.4378548000000002</v>
      </c>
      <c r="Q1269">
        <v>1.5238585</v>
      </c>
      <c r="R1269">
        <v>0.75348570000000004</v>
      </c>
      <c r="S1269">
        <v>0.16624159999999999</v>
      </c>
      <c r="T1269">
        <v>0.5</v>
      </c>
      <c r="U1269">
        <v>0.8242313</v>
      </c>
      <c r="V1269">
        <v>0.48752190000000001</v>
      </c>
      <c r="W1269">
        <v>0.90750580000000003</v>
      </c>
      <c r="X1269">
        <v>9.4486264999999996</v>
      </c>
      <c r="Y1269">
        <v>2.2209224999999999</v>
      </c>
      <c r="Z1269">
        <v>0.32052619999999998</v>
      </c>
      <c r="AA1269">
        <v>0.76883579999999996</v>
      </c>
      <c r="AB1269">
        <v>0.17119809999999999</v>
      </c>
      <c r="AC1269">
        <v>1.1187</v>
      </c>
      <c r="AD1269">
        <v>0.23599999999999999</v>
      </c>
      <c r="AE1269">
        <v>0.6734</v>
      </c>
      <c r="AF1269">
        <v>0.83030000000000004</v>
      </c>
      <c r="AG1269">
        <v>0.91100000000000003</v>
      </c>
      <c r="AH1269">
        <v>0.21029999999999999</v>
      </c>
      <c r="AI1269">
        <v>1.0204</v>
      </c>
      <c r="AJ1269">
        <v>1.0298</v>
      </c>
      <c r="AK1269" t="str">
        <f>VLOOKUP(D1269,Ref!$C$2:$D$56,2,FALSE)&amp;"_"&amp;E1269&amp;RIGHT(B1269,4)</f>
        <v>OR_Multnomah0246</v>
      </c>
    </row>
    <row r="1270" spans="1:37" x14ac:dyDescent="0.25">
      <c r="A1270" t="s">
        <v>219</v>
      </c>
      <c r="B1270">
        <v>410590121</v>
      </c>
      <c r="C1270" t="s">
        <v>37</v>
      </c>
      <c r="D1270" t="s">
        <v>169</v>
      </c>
      <c r="E1270" t="s">
        <v>175</v>
      </c>
      <c r="F1270">
        <v>45.651944</v>
      </c>
      <c r="G1270">
        <v>-118.818611</v>
      </c>
      <c r="H1270">
        <v>172058</v>
      </c>
      <c r="I1270">
        <v>24</v>
      </c>
      <c r="J1270">
        <v>20.6</v>
      </c>
      <c r="K1270">
        <v>0.5</v>
      </c>
      <c r="L1270">
        <v>0.46220739999999999</v>
      </c>
      <c r="M1270">
        <v>0.83529569999999997</v>
      </c>
      <c r="N1270">
        <v>0.66982989999999998</v>
      </c>
      <c r="O1270">
        <v>18.569904300000001</v>
      </c>
      <c r="P1270">
        <v>0.52402649999999995</v>
      </c>
      <c r="Q1270">
        <v>1.9488785</v>
      </c>
      <c r="R1270">
        <v>0.45388840000000003</v>
      </c>
      <c r="S1270">
        <v>3.59668E-2</v>
      </c>
      <c r="T1270">
        <v>0.5</v>
      </c>
      <c r="U1270">
        <v>0.83822549999999996</v>
      </c>
      <c r="V1270">
        <v>0.46106510000000001</v>
      </c>
      <c r="W1270">
        <v>0.32287470000000001</v>
      </c>
      <c r="X1270">
        <v>17.0219746</v>
      </c>
      <c r="Y1270">
        <v>0.60620640000000003</v>
      </c>
      <c r="Z1270">
        <v>0.61267139999999998</v>
      </c>
      <c r="AA1270">
        <v>0.25563239999999998</v>
      </c>
      <c r="AB1270">
        <v>3.2114400000000001E-2</v>
      </c>
      <c r="AC1270">
        <v>1.8134999999999999</v>
      </c>
      <c r="AD1270">
        <v>0.55200000000000005</v>
      </c>
      <c r="AE1270">
        <v>0.48199999999999998</v>
      </c>
      <c r="AF1270">
        <v>0.91659999999999997</v>
      </c>
      <c r="AG1270">
        <v>1.1568000000000001</v>
      </c>
      <c r="AH1270">
        <v>0.31440000000000001</v>
      </c>
      <c r="AI1270">
        <v>0.56320000000000003</v>
      </c>
      <c r="AJ1270">
        <v>0.89290000000000003</v>
      </c>
      <c r="AK1270" t="str">
        <f>VLOOKUP(D1270,Ref!$C$2:$D$56,2,FALSE)&amp;"_"&amp;E1270&amp;RIGHT(B1270,4)</f>
        <v>OR_Umatilla0121</v>
      </c>
    </row>
    <row r="1271" spans="1:37" x14ac:dyDescent="0.25">
      <c r="A1271" t="s">
        <v>219</v>
      </c>
      <c r="B1271">
        <v>410610119</v>
      </c>
      <c r="C1271" t="s">
        <v>37</v>
      </c>
      <c r="D1271" t="s">
        <v>169</v>
      </c>
      <c r="E1271" t="s">
        <v>176</v>
      </c>
      <c r="F1271">
        <v>45.338971999999998</v>
      </c>
      <c r="G1271">
        <v>-118.094497</v>
      </c>
      <c r="H1271">
        <v>168062</v>
      </c>
      <c r="I1271">
        <v>18.5</v>
      </c>
      <c r="J1271">
        <v>17.2</v>
      </c>
      <c r="K1271">
        <v>0.5</v>
      </c>
      <c r="L1271">
        <v>0.43737179999999998</v>
      </c>
      <c r="M1271">
        <v>0.51823620000000004</v>
      </c>
      <c r="N1271">
        <v>0.50821289999999997</v>
      </c>
      <c r="O1271">
        <v>14.462223099999999</v>
      </c>
      <c r="P1271">
        <v>0.29478860000000001</v>
      </c>
      <c r="Q1271">
        <v>1.480391</v>
      </c>
      <c r="R1271">
        <v>0.35280529999999999</v>
      </c>
      <c r="S1271">
        <v>2.37483E-2</v>
      </c>
      <c r="T1271">
        <v>0.5</v>
      </c>
      <c r="U1271">
        <v>1.4329817</v>
      </c>
      <c r="V1271">
        <v>0.3713533</v>
      </c>
      <c r="W1271">
        <v>0.56153580000000003</v>
      </c>
      <c r="X1271">
        <v>12.193782799999999</v>
      </c>
      <c r="Y1271">
        <v>1.1328320999999999</v>
      </c>
      <c r="Z1271">
        <v>0.58263419999999999</v>
      </c>
      <c r="AA1271">
        <v>0.50447180000000003</v>
      </c>
      <c r="AB1271">
        <v>1.6462500000000001E-2</v>
      </c>
      <c r="AC1271">
        <v>3.2763</v>
      </c>
      <c r="AD1271">
        <v>0.71660000000000001</v>
      </c>
      <c r="AE1271">
        <v>1.1049</v>
      </c>
      <c r="AF1271">
        <v>0.84309999999999996</v>
      </c>
      <c r="AG1271">
        <v>3.8429000000000002</v>
      </c>
      <c r="AH1271">
        <v>0.39360000000000001</v>
      </c>
      <c r="AI1271">
        <v>1.4298999999999999</v>
      </c>
      <c r="AJ1271">
        <v>0.69320000000000004</v>
      </c>
      <c r="AK1271" t="str">
        <f>VLOOKUP(D1271,Ref!$C$2:$D$56,2,FALSE)&amp;"_"&amp;E1271&amp;RIGHT(B1271,4)</f>
        <v>OR_Union0119</v>
      </c>
    </row>
    <row r="1272" spans="1:37" x14ac:dyDescent="0.25">
      <c r="A1272" t="s">
        <v>219</v>
      </c>
      <c r="B1272">
        <v>410670004</v>
      </c>
      <c r="C1272" t="s">
        <v>37</v>
      </c>
      <c r="D1272" t="s">
        <v>169</v>
      </c>
      <c r="E1272" t="s">
        <v>49</v>
      </c>
      <c r="F1272">
        <v>45.528530000000003</v>
      </c>
      <c r="G1272">
        <v>-122.97244000000001</v>
      </c>
      <c r="H1272">
        <v>178032</v>
      </c>
      <c r="I1272">
        <v>31.6</v>
      </c>
      <c r="J1272">
        <v>23.8</v>
      </c>
      <c r="K1272">
        <v>0.5</v>
      </c>
      <c r="L1272">
        <v>0.68559809999999999</v>
      </c>
      <c r="M1272">
        <v>2.3403858999999998</v>
      </c>
      <c r="N1272">
        <v>1.2208638000000001</v>
      </c>
      <c r="O1272">
        <v>22.459806400000002</v>
      </c>
      <c r="P1272">
        <v>1.8191234999999999</v>
      </c>
      <c r="Q1272">
        <v>1.8977009</v>
      </c>
      <c r="R1272">
        <v>0.59537989999999996</v>
      </c>
      <c r="S1272">
        <v>0.14780789999999999</v>
      </c>
      <c r="T1272">
        <v>0.5</v>
      </c>
      <c r="U1272">
        <v>0.70263129999999996</v>
      </c>
      <c r="V1272">
        <v>0.51877189999999995</v>
      </c>
      <c r="W1272">
        <v>0.65023260000000005</v>
      </c>
      <c r="X1272">
        <v>18.9202175</v>
      </c>
      <c r="Y1272">
        <v>1.5389489999999999</v>
      </c>
      <c r="Z1272">
        <v>0.30254009999999998</v>
      </c>
      <c r="AA1272">
        <v>0.52578559999999996</v>
      </c>
      <c r="AB1272">
        <v>0.16222</v>
      </c>
      <c r="AC1272">
        <v>1.0247999999999999</v>
      </c>
      <c r="AD1272">
        <v>0.22170000000000001</v>
      </c>
      <c r="AE1272">
        <v>0.53259999999999996</v>
      </c>
      <c r="AF1272">
        <v>0.84240000000000004</v>
      </c>
      <c r="AG1272">
        <v>0.84599999999999997</v>
      </c>
      <c r="AH1272">
        <v>0.15939999999999999</v>
      </c>
      <c r="AI1272">
        <v>0.8831</v>
      </c>
      <c r="AJ1272">
        <v>1.0974999999999999</v>
      </c>
      <c r="AK1272" t="str">
        <f>VLOOKUP(D1272,Ref!$C$2:$D$56,2,FALSE)&amp;"_"&amp;E1272&amp;RIGHT(B1272,4)</f>
        <v>OR_Washington0004</v>
      </c>
    </row>
    <row r="1273" spans="1:37" x14ac:dyDescent="0.25">
      <c r="A1273" t="s">
        <v>219</v>
      </c>
      <c r="B1273">
        <v>460110002</v>
      </c>
      <c r="C1273" t="s">
        <v>37</v>
      </c>
      <c r="D1273" t="s">
        <v>177</v>
      </c>
      <c r="E1273" t="s">
        <v>178</v>
      </c>
      <c r="F1273">
        <v>44.310282999999998</v>
      </c>
      <c r="G1273">
        <v>-96.800709999999995</v>
      </c>
      <c r="H1273">
        <v>142200</v>
      </c>
      <c r="I1273">
        <v>21.9</v>
      </c>
      <c r="J1273">
        <v>17.3</v>
      </c>
      <c r="K1273">
        <v>0.5</v>
      </c>
      <c r="L1273">
        <v>0.97444960000000003</v>
      </c>
      <c r="M1273">
        <v>0.53227380000000002</v>
      </c>
      <c r="N1273">
        <v>2.8740622999999998</v>
      </c>
      <c r="O1273">
        <v>6.2904724999999999</v>
      </c>
      <c r="P1273">
        <v>3.9942175999999998</v>
      </c>
      <c r="Q1273">
        <v>4.8495106999999997</v>
      </c>
      <c r="R1273">
        <v>1.9089921000000001</v>
      </c>
      <c r="S1273">
        <v>3.1578299999999997E-2</v>
      </c>
      <c r="T1273">
        <v>0.5</v>
      </c>
      <c r="U1273">
        <v>0.93630729999999995</v>
      </c>
      <c r="V1273">
        <v>0.1494569</v>
      </c>
      <c r="W1273">
        <v>2.4122183000000001</v>
      </c>
      <c r="X1273">
        <v>4.5551472000000004</v>
      </c>
      <c r="Y1273">
        <v>4.2118248999999999</v>
      </c>
      <c r="Z1273">
        <v>3.0005313999999998</v>
      </c>
      <c r="AA1273">
        <v>1.5524791</v>
      </c>
      <c r="AB1273">
        <v>5.7153500000000003E-2</v>
      </c>
      <c r="AC1273">
        <v>0.96089999999999998</v>
      </c>
      <c r="AD1273">
        <v>0.28079999999999999</v>
      </c>
      <c r="AE1273">
        <v>0.83930000000000005</v>
      </c>
      <c r="AF1273">
        <v>0.72409999999999997</v>
      </c>
      <c r="AG1273">
        <v>1.0545</v>
      </c>
      <c r="AH1273">
        <v>0.61870000000000003</v>
      </c>
      <c r="AI1273">
        <v>0.81320000000000003</v>
      </c>
      <c r="AJ1273">
        <v>1.8099000000000001</v>
      </c>
      <c r="AK1273" t="str">
        <f>VLOOKUP(D1273,Ref!$C$2:$D$56,2,FALSE)&amp;"_"&amp;E1273&amp;RIGHT(B1273,4)</f>
        <v>SD_Brookings0002</v>
      </c>
    </row>
    <row r="1274" spans="1:37" x14ac:dyDescent="0.25">
      <c r="A1274" t="s">
        <v>219</v>
      </c>
      <c r="B1274">
        <v>460130003</v>
      </c>
      <c r="C1274" t="s">
        <v>37</v>
      </c>
      <c r="D1274" t="s">
        <v>177</v>
      </c>
      <c r="E1274" t="s">
        <v>179</v>
      </c>
      <c r="F1274">
        <v>45.462499999999999</v>
      </c>
      <c r="G1274">
        <v>-98.486110999999994</v>
      </c>
      <c r="H1274">
        <v>153189</v>
      </c>
      <c r="I1274">
        <v>18.7</v>
      </c>
      <c r="J1274">
        <v>15.8</v>
      </c>
      <c r="K1274">
        <v>0.5</v>
      </c>
      <c r="L1274">
        <v>0.92495839999999996</v>
      </c>
      <c r="M1274">
        <v>0.43602210000000002</v>
      </c>
      <c r="N1274">
        <v>2.2863340000000001</v>
      </c>
      <c r="O1274">
        <v>5.8643155</v>
      </c>
      <c r="P1274">
        <v>3.1074185000000001</v>
      </c>
      <c r="Q1274">
        <v>4.094017</v>
      </c>
      <c r="R1274">
        <v>1.4886112</v>
      </c>
      <c r="S1274">
        <v>3.1656400000000001E-2</v>
      </c>
      <c r="T1274">
        <v>0.5</v>
      </c>
      <c r="U1274">
        <v>1.3031349000000001</v>
      </c>
      <c r="V1274">
        <v>0.131073</v>
      </c>
      <c r="W1274">
        <v>1.2702253999999999</v>
      </c>
      <c r="X1274">
        <v>7.7518120000000001</v>
      </c>
      <c r="Y1274">
        <v>3.1434174000000001</v>
      </c>
      <c r="Z1274">
        <v>0.53158890000000003</v>
      </c>
      <c r="AA1274">
        <v>1.1487429</v>
      </c>
      <c r="AB1274">
        <v>2.77191E-2</v>
      </c>
      <c r="AC1274">
        <v>1.4089</v>
      </c>
      <c r="AD1274">
        <v>0.30059999999999998</v>
      </c>
      <c r="AE1274">
        <v>0.55559999999999998</v>
      </c>
      <c r="AF1274">
        <v>1.3219000000000001</v>
      </c>
      <c r="AG1274">
        <v>1.0116000000000001</v>
      </c>
      <c r="AH1274">
        <v>0.1298</v>
      </c>
      <c r="AI1274">
        <v>0.77170000000000005</v>
      </c>
      <c r="AJ1274">
        <v>0.87560000000000004</v>
      </c>
      <c r="AK1274" t="str">
        <f>VLOOKUP(D1274,Ref!$C$2:$D$56,2,FALSE)&amp;"_"&amp;E1274&amp;RIGHT(B1274,4)</f>
        <v>SD_Brown0003</v>
      </c>
    </row>
    <row r="1275" spans="1:37" x14ac:dyDescent="0.25">
      <c r="A1275" t="s">
        <v>219</v>
      </c>
      <c r="B1275">
        <v>460290002</v>
      </c>
      <c r="C1275" t="s">
        <v>37</v>
      </c>
      <c r="D1275" t="s">
        <v>177</v>
      </c>
      <c r="E1275" t="s">
        <v>180</v>
      </c>
      <c r="F1275">
        <v>44.899650000000001</v>
      </c>
      <c r="G1275">
        <v>-97.128801999999993</v>
      </c>
      <c r="H1275">
        <v>148198</v>
      </c>
      <c r="I1275">
        <v>24.5</v>
      </c>
      <c r="J1275">
        <v>18.3</v>
      </c>
      <c r="K1275">
        <v>0.5</v>
      </c>
      <c r="L1275">
        <v>0.68372849999999996</v>
      </c>
      <c r="M1275">
        <v>0.492178</v>
      </c>
      <c r="N1275">
        <v>4.1682191</v>
      </c>
      <c r="O1275">
        <v>2.9302541999999998</v>
      </c>
      <c r="P1275">
        <v>3.4520233</v>
      </c>
      <c r="Q1275">
        <v>10.0227413</v>
      </c>
      <c r="R1275">
        <v>2.2249463</v>
      </c>
      <c r="S1275">
        <v>4.8127700000000002E-2</v>
      </c>
      <c r="T1275">
        <v>0.5</v>
      </c>
      <c r="U1275">
        <v>1.1484810999999999</v>
      </c>
      <c r="V1275">
        <v>0.1282797</v>
      </c>
      <c r="W1275">
        <v>1.8446563</v>
      </c>
      <c r="X1275">
        <v>7.7283157999999998</v>
      </c>
      <c r="Y1275">
        <v>4.7317090000000004</v>
      </c>
      <c r="Z1275">
        <v>0.54216379999999997</v>
      </c>
      <c r="AA1275">
        <v>1.7494242</v>
      </c>
      <c r="AB1275">
        <v>2.3679700000000001E-2</v>
      </c>
      <c r="AC1275">
        <v>1.6797</v>
      </c>
      <c r="AD1275">
        <v>0.2606</v>
      </c>
      <c r="AE1275">
        <v>0.44259999999999999</v>
      </c>
      <c r="AF1275">
        <v>2.6374</v>
      </c>
      <c r="AG1275">
        <v>1.3707</v>
      </c>
      <c r="AH1275">
        <v>5.4100000000000002E-2</v>
      </c>
      <c r="AI1275">
        <v>0.7863</v>
      </c>
      <c r="AJ1275">
        <v>0.49199999999999999</v>
      </c>
      <c r="AK1275" t="str">
        <f>VLOOKUP(D1275,Ref!$C$2:$D$56,2,FALSE)&amp;"_"&amp;E1275&amp;RIGHT(B1275,4)</f>
        <v>SD_Codington0002</v>
      </c>
    </row>
    <row r="1276" spans="1:37" x14ac:dyDescent="0.25">
      <c r="A1276" t="s">
        <v>219</v>
      </c>
      <c r="B1276">
        <v>460330132</v>
      </c>
      <c r="C1276" t="s">
        <v>37</v>
      </c>
      <c r="D1276" t="s">
        <v>177</v>
      </c>
      <c r="E1276" t="s">
        <v>181</v>
      </c>
      <c r="F1276">
        <v>43.5578</v>
      </c>
      <c r="G1276">
        <v>-103.48390000000001</v>
      </c>
      <c r="H1276">
        <v>137155</v>
      </c>
      <c r="I1276">
        <v>13.6</v>
      </c>
      <c r="J1276">
        <v>13.1</v>
      </c>
      <c r="K1276">
        <v>0.5</v>
      </c>
      <c r="L1276">
        <v>1.9286232000000001</v>
      </c>
      <c r="M1276">
        <v>0.34311779999999997</v>
      </c>
      <c r="N1276">
        <v>0.71613680000000002</v>
      </c>
      <c r="O1276">
        <v>7.4979820000000004</v>
      </c>
      <c r="P1276">
        <v>1.7828039</v>
      </c>
      <c r="Q1276">
        <v>0.1988026</v>
      </c>
      <c r="R1276">
        <v>0.63253440000000005</v>
      </c>
      <c r="S1276">
        <v>0</v>
      </c>
      <c r="T1276">
        <v>0.5</v>
      </c>
      <c r="U1276">
        <v>1.7510097</v>
      </c>
      <c r="V1276">
        <v>0.22919329999999999</v>
      </c>
      <c r="W1276">
        <v>0.642258</v>
      </c>
      <c r="X1276">
        <v>7.6625667000000002</v>
      </c>
      <c r="Y1276">
        <v>1.6264379</v>
      </c>
      <c r="Z1276">
        <v>0.14717359999999999</v>
      </c>
      <c r="AA1276">
        <v>0.57575240000000005</v>
      </c>
      <c r="AB1276">
        <v>0</v>
      </c>
      <c r="AC1276">
        <v>0.90790000000000004</v>
      </c>
      <c r="AD1276">
        <v>0.66800000000000004</v>
      </c>
      <c r="AE1276">
        <v>0.89680000000000004</v>
      </c>
      <c r="AF1276">
        <v>1.022</v>
      </c>
      <c r="AG1276">
        <v>0.9123</v>
      </c>
      <c r="AH1276">
        <v>0.74029999999999996</v>
      </c>
      <c r="AI1276">
        <v>0.91020000000000001</v>
      </c>
      <c r="AJ1276">
        <v>-9</v>
      </c>
      <c r="AK1276" t="str">
        <f>VLOOKUP(D1276,Ref!$C$2:$D$56,2,FALSE)&amp;"_"&amp;E1276&amp;RIGHT(B1276,4)</f>
        <v>SD_Custer0132</v>
      </c>
    </row>
    <row r="1277" spans="1:37" x14ac:dyDescent="0.25">
      <c r="A1277" t="s">
        <v>219</v>
      </c>
      <c r="B1277">
        <v>460710001</v>
      </c>
      <c r="C1277" t="s">
        <v>37</v>
      </c>
      <c r="D1277" t="s">
        <v>177</v>
      </c>
      <c r="E1277" t="s">
        <v>132</v>
      </c>
      <c r="F1277">
        <v>43.745609999999999</v>
      </c>
      <c r="G1277">
        <v>-101.94121800000001</v>
      </c>
      <c r="H1277">
        <v>138166</v>
      </c>
      <c r="I1277">
        <v>12.3</v>
      </c>
      <c r="J1277">
        <v>11.7</v>
      </c>
      <c r="K1277">
        <v>0.5</v>
      </c>
      <c r="L1277">
        <v>1.2499396</v>
      </c>
      <c r="M1277">
        <v>0.25206659999999997</v>
      </c>
      <c r="N1277">
        <v>0.75979450000000004</v>
      </c>
      <c r="O1277">
        <v>6.7862505999999998</v>
      </c>
      <c r="P1277">
        <v>1.9010214000000001</v>
      </c>
      <c r="Q1277">
        <v>0.2271502</v>
      </c>
      <c r="R1277">
        <v>0.66822190000000004</v>
      </c>
      <c r="S1277">
        <v>0</v>
      </c>
      <c r="T1277">
        <v>0.5</v>
      </c>
      <c r="U1277">
        <v>1.1593863</v>
      </c>
      <c r="V1277">
        <v>0.12931419999999999</v>
      </c>
      <c r="W1277">
        <v>0.6143904</v>
      </c>
      <c r="X1277">
        <v>6.9777756000000002</v>
      </c>
      <c r="Y1277">
        <v>1.6615415</v>
      </c>
      <c r="Z1277">
        <v>3.3075399999999998E-2</v>
      </c>
      <c r="AA1277">
        <v>0.60456750000000004</v>
      </c>
      <c r="AB1277">
        <v>8.8850799999999994E-2</v>
      </c>
      <c r="AC1277">
        <v>0.92759999999999998</v>
      </c>
      <c r="AD1277">
        <v>0.51300000000000001</v>
      </c>
      <c r="AE1277">
        <v>0.80859999999999999</v>
      </c>
      <c r="AF1277">
        <v>1.0282</v>
      </c>
      <c r="AG1277">
        <v>0.874</v>
      </c>
      <c r="AH1277">
        <v>0.14560000000000001</v>
      </c>
      <c r="AI1277">
        <v>0.90469999999999995</v>
      </c>
      <c r="AJ1277">
        <v>-9</v>
      </c>
      <c r="AK1277" t="str">
        <f>VLOOKUP(D1277,Ref!$C$2:$D$56,2,FALSE)&amp;"_"&amp;E1277&amp;RIGHT(B1277,4)</f>
        <v>SD_Jackson0001</v>
      </c>
    </row>
    <row r="1278" spans="1:37" x14ac:dyDescent="0.25">
      <c r="A1278" t="s">
        <v>219</v>
      </c>
      <c r="B1278">
        <v>460990006</v>
      </c>
      <c r="C1278" t="s">
        <v>37</v>
      </c>
      <c r="D1278" t="s">
        <v>177</v>
      </c>
      <c r="E1278" t="s">
        <v>182</v>
      </c>
      <c r="F1278">
        <v>43.544288999999999</v>
      </c>
      <c r="G1278">
        <v>-96.726434999999995</v>
      </c>
      <c r="H1278">
        <v>135200</v>
      </c>
      <c r="I1278">
        <v>25.4</v>
      </c>
      <c r="J1278">
        <v>18.2</v>
      </c>
      <c r="K1278">
        <v>0.5</v>
      </c>
      <c r="L1278">
        <v>0.56266380000000005</v>
      </c>
      <c r="M1278">
        <v>0.61888509999999997</v>
      </c>
      <c r="N1278">
        <v>4.5204825</v>
      </c>
      <c r="O1278">
        <v>2.0374444</v>
      </c>
      <c r="P1278">
        <v>3.2373514000000001</v>
      </c>
      <c r="Q1278">
        <v>11.508448599999999</v>
      </c>
      <c r="R1278">
        <v>2.3820182999999999</v>
      </c>
      <c r="S1278">
        <v>8.8261599999999996E-2</v>
      </c>
      <c r="T1278">
        <v>0.5</v>
      </c>
      <c r="U1278">
        <v>0.67790570000000006</v>
      </c>
      <c r="V1278">
        <v>0.1443497</v>
      </c>
      <c r="W1278">
        <v>2.4519966000000002</v>
      </c>
      <c r="X1278">
        <v>5.5652442000000004</v>
      </c>
      <c r="Y1278">
        <v>4.6607466000000004</v>
      </c>
      <c r="Z1278">
        <v>2.4673208999999998</v>
      </c>
      <c r="AA1278">
        <v>1.7256518999999999</v>
      </c>
      <c r="AB1278">
        <v>8.2202300000000006E-2</v>
      </c>
      <c r="AC1278">
        <v>1.2048000000000001</v>
      </c>
      <c r="AD1278">
        <v>0.23319999999999999</v>
      </c>
      <c r="AE1278">
        <v>0.54239999999999999</v>
      </c>
      <c r="AF1278">
        <v>2.7315</v>
      </c>
      <c r="AG1278">
        <v>1.4397</v>
      </c>
      <c r="AH1278">
        <v>0.21440000000000001</v>
      </c>
      <c r="AI1278">
        <v>0.72440000000000004</v>
      </c>
      <c r="AJ1278">
        <v>0.93130000000000002</v>
      </c>
      <c r="AK1278" t="str">
        <f>VLOOKUP(D1278,Ref!$C$2:$D$56,2,FALSE)&amp;"_"&amp;E1278&amp;RIGHT(B1278,4)</f>
        <v>SD_Minnehaha0006</v>
      </c>
    </row>
    <row r="1279" spans="1:37" x14ac:dyDescent="0.25">
      <c r="A1279" t="s">
        <v>219</v>
      </c>
      <c r="B1279">
        <v>460990008</v>
      </c>
      <c r="C1279" t="s">
        <v>37</v>
      </c>
      <c r="D1279" t="s">
        <v>177</v>
      </c>
      <c r="E1279" t="s">
        <v>182</v>
      </c>
      <c r="F1279">
        <v>43.547919999999998</v>
      </c>
      <c r="G1279">
        <v>-96.700768999999994</v>
      </c>
      <c r="H1279">
        <v>135201</v>
      </c>
      <c r="I1279">
        <v>23.7</v>
      </c>
      <c r="J1279">
        <v>17.100000000000001</v>
      </c>
      <c r="K1279">
        <v>0.5</v>
      </c>
      <c r="L1279">
        <v>0.69203389999999998</v>
      </c>
      <c r="M1279">
        <v>0.50832500000000003</v>
      </c>
      <c r="N1279">
        <v>3.7854774</v>
      </c>
      <c r="O1279">
        <v>3.7408030000000001</v>
      </c>
      <c r="P1279">
        <v>3.8991672999999998</v>
      </c>
      <c r="Q1279">
        <v>8.1612711000000004</v>
      </c>
      <c r="R1279">
        <v>2.3801093</v>
      </c>
      <c r="S1279">
        <v>3.2811199999999999E-2</v>
      </c>
      <c r="T1279">
        <v>0.5</v>
      </c>
      <c r="U1279">
        <v>0.74611090000000002</v>
      </c>
      <c r="V1279">
        <v>0.1030344</v>
      </c>
      <c r="W1279">
        <v>2.3974983999999999</v>
      </c>
      <c r="X1279">
        <v>4.5698051</v>
      </c>
      <c r="Y1279">
        <v>4.0908771000000002</v>
      </c>
      <c r="Z1279">
        <v>3.1350113999999998</v>
      </c>
      <c r="AA1279">
        <v>1.5206544</v>
      </c>
      <c r="AB1279">
        <v>3.80746E-2</v>
      </c>
      <c r="AC1279">
        <v>1.0781000000000001</v>
      </c>
      <c r="AD1279">
        <v>0.20269999999999999</v>
      </c>
      <c r="AE1279">
        <v>0.63329999999999997</v>
      </c>
      <c r="AF1279">
        <v>1.2216</v>
      </c>
      <c r="AG1279">
        <v>1.0491999999999999</v>
      </c>
      <c r="AH1279">
        <v>0.3841</v>
      </c>
      <c r="AI1279">
        <v>0.63890000000000002</v>
      </c>
      <c r="AJ1279">
        <v>1.1604000000000001</v>
      </c>
      <c r="AK1279" t="str">
        <f>VLOOKUP(D1279,Ref!$C$2:$D$56,2,FALSE)&amp;"_"&amp;E1279&amp;RIGHT(B1279,4)</f>
        <v>SD_Minnehaha0008</v>
      </c>
    </row>
    <row r="1280" spans="1:37" x14ac:dyDescent="0.25">
      <c r="A1280" t="s">
        <v>219</v>
      </c>
      <c r="B1280">
        <v>461030020</v>
      </c>
      <c r="C1280" t="s">
        <v>37</v>
      </c>
      <c r="D1280" t="s">
        <v>177</v>
      </c>
      <c r="E1280" t="s">
        <v>183</v>
      </c>
      <c r="F1280">
        <v>44.087397000000003</v>
      </c>
      <c r="G1280">
        <v>-103.273777</v>
      </c>
      <c r="H1280">
        <v>142157</v>
      </c>
      <c r="I1280">
        <v>16.8</v>
      </c>
      <c r="J1280">
        <v>15.9</v>
      </c>
      <c r="K1280">
        <v>0.5</v>
      </c>
      <c r="L1280">
        <v>1.6721638000000001</v>
      </c>
      <c r="M1280">
        <v>0.41349059999999999</v>
      </c>
      <c r="N1280">
        <v>0.56229220000000002</v>
      </c>
      <c r="O1280">
        <v>11.573490100000001</v>
      </c>
      <c r="P1280">
        <v>1.4838476</v>
      </c>
      <c r="Q1280">
        <v>5.8935500000000002E-2</v>
      </c>
      <c r="R1280">
        <v>0.53138660000000004</v>
      </c>
      <c r="S1280">
        <v>7.1061299999999994E-2</v>
      </c>
      <c r="T1280">
        <v>0.5</v>
      </c>
      <c r="U1280">
        <v>1.6302645</v>
      </c>
      <c r="V1280">
        <v>0.20100870000000001</v>
      </c>
      <c r="W1280">
        <v>0.61005699999999996</v>
      </c>
      <c r="X1280">
        <v>10.801199</v>
      </c>
      <c r="Y1280">
        <v>1.5740864999999999</v>
      </c>
      <c r="Z1280">
        <v>0.1124772</v>
      </c>
      <c r="AA1280">
        <v>0.56025700000000001</v>
      </c>
      <c r="AB1280">
        <v>5.1600000000000001E-5</v>
      </c>
      <c r="AC1280">
        <v>0.97489999999999999</v>
      </c>
      <c r="AD1280">
        <v>0.48609999999999998</v>
      </c>
      <c r="AE1280">
        <v>1.0849</v>
      </c>
      <c r="AF1280">
        <v>0.93330000000000002</v>
      </c>
      <c r="AG1280">
        <v>1.0608</v>
      </c>
      <c r="AH1280">
        <v>1.9085000000000001</v>
      </c>
      <c r="AI1280">
        <v>1.0543</v>
      </c>
      <c r="AJ1280">
        <v>6.9999999999999999E-4</v>
      </c>
      <c r="AK1280" t="str">
        <f>VLOOKUP(D1280,Ref!$C$2:$D$56,2,FALSE)&amp;"_"&amp;E1280&amp;RIGHT(B1280,4)</f>
        <v>SD_Pennington0020</v>
      </c>
    </row>
    <row r="1281" spans="1:37" x14ac:dyDescent="0.25">
      <c r="A1281" t="s">
        <v>219</v>
      </c>
      <c r="B1281">
        <v>461031001</v>
      </c>
      <c r="C1281" t="s">
        <v>37</v>
      </c>
      <c r="D1281" t="s">
        <v>177</v>
      </c>
      <c r="E1281" t="s">
        <v>183</v>
      </c>
      <c r="F1281">
        <v>44.080295</v>
      </c>
      <c r="G1281">
        <v>-103.228545</v>
      </c>
      <c r="H1281">
        <v>142157</v>
      </c>
      <c r="I1281">
        <v>15.7</v>
      </c>
      <c r="J1281">
        <v>14.9</v>
      </c>
      <c r="K1281">
        <v>0.5</v>
      </c>
      <c r="L1281">
        <v>1.5866742</v>
      </c>
      <c r="M1281">
        <v>0.40399960000000001</v>
      </c>
      <c r="N1281">
        <v>0.66075609999999996</v>
      </c>
      <c r="O1281">
        <v>10.102990200000001</v>
      </c>
      <c r="P1281">
        <v>1.5785433</v>
      </c>
      <c r="Q1281">
        <v>0.27971689999999999</v>
      </c>
      <c r="R1281">
        <v>0.54935369999999994</v>
      </c>
      <c r="S1281">
        <v>0.1157437</v>
      </c>
      <c r="T1281">
        <v>0.5</v>
      </c>
      <c r="U1281">
        <v>1.5858269</v>
      </c>
      <c r="V1281">
        <v>0.25717010000000001</v>
      </c>
      <c r="W1281">
        <v>0.62224679999999999</v>
      </c>
      <c r="X1281">
        <v>9.6273269999999993</v>
      </c>
      <c r="Y1281">
        <v>1.5587187</v>
      </c>
      <c r="Z1281">
        <v>0.17192270000000001</v>
      </c>
      <c r="AA1281">
        <v>0.54782770000000003</v>
      </c>
      <c r="AB1281">
        <v>0.1157437</v>
      </c>
      <c r="AC1281">
        <v>0.99950000000000006</v>
      </c>
      <c r="AD1281">
        <v>0.63660000000000005</v>
      </c>
      <c r="AE1281">
        <v>0.94169999999999998</v>
      </c>
      <c r="AF1281">
        <v>0.95289999999999997</v>
      </c>
      <c r="AG1281">
        <v>0.98740000000000006</v>
      </c>
      <c r="AH1281">
        <v>0.61460000000000004</v>
      </c>
      <c r="AI1281">
        <v>0.99719999999999998</v>
      </c>
      <c r="AJ1281">
        <v>1</v>
      </c>
      <c r="AK1281" t="str">
        <f>VLOOKUP(D1281,Ref!$C$2:$D$56,2,FALSE)&amp;"_"&amp;E1281&amp;RIGHT(B1281,4)</f>
        <v>SD_Pennington1001</v>
      </c>
    </row>
    <row r="1282" spans="1:37" x14ac:dyDescent="0.25">
      <c r="A1282" t="s">
        <v>219</v>
      </c>
      <c r="B1282">
        <v>480290032</v>
      </c>
      <c r="C1282" t="s">
        <v>37</v>
      </c>
      <c r="D1282" t="s">
        <v>184</v>
      </c>
      <c r="E1282" t="s">
        <v>185</v>
      </c>
      <c r="F1282">
        <v>29.515049999999999</v>
      </c>
      <c r="G1282">
        <v>-98.620191000000005</v>
      </c>
      <c r="H1282">
        <v>6185</v>
      </c>
      <c r="I1282">
        <v>20.3</v>
      </c>
      <c r="J1282">
        <v>18.899999999999999</v>
      </c>
      <c r="K1282">
        <v>0.5</v>
      </c>
      <c r="L1282">
        <v>4.3396977999999997</v>
      </c>
      <c r="M1282">
        <v>0.7801749</v>
      </c>
      <c r="N1282">
        <v>1.6100627999999999</v>
      </c>
      <c r="O1282">
        <v>6.2054252999999999</v>
      </c>
      <c r="P1282">
        <v>4.8586043999999999</v>
      </c>
      <c r="Q1282">
        <v>2.1304699999999999E-2</v>
      </c>
      <c r="R1282">
        <v>1.6505113</v>
      </c>
      <c r="S1282">
        <v>0.33421869999999998</v>
      </c>
      <c r="T1282">
        <v>0.5</v>
      </c>
      <c r="U1282">
        <v>5.3844814000000003</v>
      </c>
      <c r="V1282">
        <v>0.15250259999999999</v>
      </c>
      <c r="W1282">
        <v>1.5069802999999999</v>
      </c>
      <c r="X1282">
        <v>4.6206522000000003</v>
      </c>
      <c r="Y1282">
        <v>4.8470950000000004</v>
      </c>
      <c r="Z1282">
        <v>0</v>
      </c>
      <c r="AA1282">
        <v>1.5887005000000001</v>
      </c>
      <c r="AB1282">
        <v>0.34600950000000003</v>
      </c>
      <c r="AC1282">
        <v>1.2407999999999999</v>
      </c>
      <c r="AD1282">
        <v>0.19550000000000001</v>
      </c>
      <c r="AE1282">
        <v>0.93600000000000005</v>
      </c>
      <c r="AF1282">
        <v>0.74460000000000004</v>
      </c>
      <c r="AG1282">
        <v>0.99760000000000004</v>
      </c>
      <c r="AH1282">
        <v>0</v>
      </c>
      <c r="AI1282">
        <v>0.96260000000000001</v>
      </c>
      <c r="AJ1282">
        <v>1.0353000000000001</v>
      </c>
      <c r="AK1282" t="str">
        <f>VLOOKUP(D1282,Ref!$C$2:$D$56,2,FALSE)&amp;"_"&amp;E1282&amp;RIGHT(B1282,4)</f>
        <v>TX_Bexar0032</v>
      </c>
    </row>
    <row r="1283" spans="1:37" x14ac:dyDescent="0.25">
      <c r="A1283" t="s">
        <v>219</v>
      </c>
      <c r="B1283">
        <v>480290059</v>
      </c>
      <c r="C1283" t="s">
        <v>37</v>
      </c>
      <c r="D1283" t="s">
        <v>184</v>
      </c>
      <c r="E1283" t="s">
        <v>185</v>
      </c>
      <c r="F1283">
        <v>29.275386999999998</v>
      </c>
      <c r="G1283">
        <v>-98.311666000000002</v>
      </c>
      <c r="H1283">
        <v>3188</v>
      </c>
      <c r="I1283">
        <v>19.7</v>
      </c>
      <c r="J1283">
        <v>18.5</v>
      </c>
      <c r="K1283">
        <v>0.5</v>
      </c>
      <c r="L1283">
        <v>3.9235899000000001</v>
      </c>
      <c r="M1283">
        <v>0.65943640000000003</v>
      </c>
      <c r="N1283">
        <v>1.7322108000000001</v>
      </c>
      <c r="O1283">
        <v>5.502955</v>
      </c>
      <c r="P1283">
        <v>5.0431733000000003</v>
      </c>
      <c r="Q1283">
        <v>0.23332710000000001</v>
      </c>
      <c r="R1283">
        <v>1.6980708</v>
      </c>
      <c r="S1283">
        <v>0.40723740000000003</v>
      </c>
      <c r="T1283">
        <v>0.5</v>
      </c>
      <c r="U1283">
        <v>4.5468358999999996</v>
      </c>
      <c r="V1283">
        <v>0.20076079999999999</v>
      </c>
      <c r="W1283">
        <v>1.4695898000000001</v>
      </c>
      <c r="X1283">
        <v>5.0144466999999997</v>
      </c>
      <c r="Y1283">
        <v>4.6947780000000003</v>
      </c>
      <c r="Z1283">
        <v>0</v>
      </c>
      <c r="AA1283">
        <v>1.5579578000000001</v>
      </c>
      <c r="AB1283">
        <v>0.60943320000000001</v>
      </c>
      <c r="AC1283">
        <v>1.1588000000000001</v>
      </c>
      <c r="AD1283">
        <v>0.3044</v>
      </c>
      <c r="AE1283">
        <v>0.84840000000000004</v>
      </c>
      <c r="AF1283">
        <v>0.91120000000000001</v>
      </c>
      <c r="AG1283">
        <v>0.93089999999999995</v>
      </c>
      <c r="AH1283">
        <v>0</v>
      </c>
      <c r="AI1283">
        <v>0.91749999999999998</v>
      </c>
      <c r="AJ1283">
        <v>1.4964999999999999</v>
      </c>
      <c r="AK1283" t="str">
        <f>VLOOKUP(D1283,Ref!$C$2:$D$56,2,FALSE)&amp;"_"&amp;E1283&amp;RIGHT(B1283,4)</f>
        <v>TX_Bexar0059</v>
      </c>
    </row>
    <row r="1284" spans="1:37" x14ac:dyDescent="0.25">
      <c r="A1284" t="s">
        <v>219</v>
      </c>
      <c r="B1284">
        <v>480370004</v>
      </c>
      <c r="C1284" t="s">
        <v>37</v>
      </c>
      <c r="D1284" t="s">
        <v>184</v>
      </c>
      <c r="E1284" t="s">
        <v>186</v>
      </c>
      <c r="F1284">
        <v>33.425756999999997</v>
      </c>
      <c r="G1284">
        <v>-94.070807000000002</v>
      </c>
      <c r="H1284">
        <v>42221</v>
      </c>
      <c r="I1284">
        <v>24.6</v>
      </c>
      <c r="J1284">
        <v>23.2</v>
      </c>
      <c r="K1284">
        <v>0.5</v>
      </c>
      <c r="L1284">
        <v>1.5060245999999999</v>
      </c>
      <c r="M1284">
        <v>0.66306240000000005</v>
      </c>
      <c r="N1284">
        <v>1.7184695000000001</v>
      </c>
      <c r="O1284">
        <v>12.0932703</v>
      </c>
      <c r="P1284">
        <v>6.7210245000000004</v>
      </c>
      <c r="Q1284">
        <v>0</v>
      </c>
      <c r="R1284">
        <v>1.3799124</v>
      </c>
      <c r="S1284">
        <v>1.82364E-2</v>
      </c>
      <c r="T1284">
        <v>0.5</v>
      </c>
      <c r="U1284">
        <v>1.4038390000000001</v>
      </c>
      <c r="V1284">
        <v>0.23838529999999999</v>
      </c>
      <c r="W1284">
        <v>1.5439414</v>
      </c>
      <c r="X1284">
        <v>12.5013752</v>
      </c>
      <c r="Y1284">
        <v>5.7091469999999997</v>
      </c>
      <c r="Z1284">
        <v>5.4409699999999998E-2</v>
      </c>
      <c r="AA1284">
        <v>1.2552863000000001</v>
      </c>
      <c r="AB1284">
        <v>1.7140300000000001E-2</v>
      </c>
      <c r="AC1284">
        <v>0.93210000000000004</v>
      </c>
      <c r="AD1284">
        <v>0.35949999999999999</v>
      </c>
      <c r="AE1284">
        <v>0.89839999999999998</v>
      </c>
      <c r="AF1284">
        <v>1.0337000000000001</v>
      </c>
      <c r="AG1284">
        <v>0.84940000000000004</v>
      </c>
      <c r="AH1284">
        <v>-9</v>
      </c>
      <c r="AI1284">
        <v>0.90969999999999995</v>
      </c>
      <c r="AJ1284">
        <v>0.93989999999999996</v>
      </c>
      <c r="AK1284" t="str">
        <f>VLOOKUP(D1284,Ref!$C$2:$D$56,2,FALSE)&amp;"_"&amp;E1284&amp;RIGHT(B1284,4)</f>
        <v>TX_Bowie0004</v>
      </c>
    </row>
    <row r="1285" spans="1:37" x14ac:dyDescent="0.25">
      <c r="A1285" t="s">
        <v>219</v>
      </c>
      <c r="B1285">
        <v>481130069</v>
      </c>
      <c r="C1285" t="s">
        <v>37</v>
      </c>
      <c r="D1285" t="s">
        <v>184</v>
      </c>
      <c r="E1285" t="s">
        <v>187</v>
      </c>
      <c r="F1285">
        <v>32.819952000000001</v>
      </c>
      <c r="G1285">
        <v>-96.860082000000006</v>
      </c>
      <c r="H1285">
        <v>36200</v>
      </c>
      <c r="I1285">
        <v>22.3</v>
      </c>
      <c r="J1285">
        <v>19.3</v>
      </c>
      <c r="K1285">
        <v>0.5</v>
      </c>
      <c r="L1285">
        <v>1.2460150000000001</v>
      </c>
      <c r="M1285">
        <v>1.0506203999999999</v>
      </c>
      <c r="N1285">
        <v>2.2722479999999998</v>
      </c>
      <c r="O1285">
        <v>8.5110340000000004</v>
      </c>
      <c r="P1285">
        <v>6.0255460999999997</v>
      </c>
      <c r="Q1285">
        <v>0.53233030000000003</v>
      </c>
      <c r="R1285">
        <v>2.1102175999999999</v>
      </c>
      <c r="S1285">
        <v>6.3100400000000001E-2</v>
      </c>
      <c r="T1285">
        <v>0.5</v>
      </c>
      <c r="U1285">
        <v>1.8157992000000001</v>
      </c>
      <c r="V1285">
        <v>0.1074727</v>
      </c>
      <c r="W1285">
        <v>1.8648274</v>
      </c>
      <c r="X1285">
        <v>7.5228405</v>
      </c>
      <c r="Y1285">
        <v>5.4234524000000004</v>
      </c>
      <c r="Z1285">
        <v>0.16685739999999999</v>
      </c>
      <c r="AA1285">
        <v>1.9181676999999999</v>
      </c>
      <c r="AB1285">
        <v>5.4179400000000003E-2</v>
      </c>
      <c r="AC1285">
        <v>1.4573</v>
      </c>
      <c r="AD1285">
        <v>0.1023</v>
      </c>
      <c r="AE1285">
        <v>0.82069999999999999</v>
      </c>
      <c r="AF1285">
        <v>0.88390000000000002</v>
      </c>
      <c r="AG1285">
        <v>0.90010000000000001</v>
      </c>
      <c r="AH1285">
        <v>0.31340000000000001</v>
      </c>
      <c r="AI1285">
        <v>0.90900000000000003</v>
      </c>
      <c r="AJ1285">
        <v>0.85860000000000003</v>
      </c>
      <c r="AK1285" t="str">
        <f>VLOOKUP(D1285,Ref!$C$2:$D$56,2,FALSE)&amp;"_"&amp;E1285&amp;RIGHT(B1285,4)</f>
        <v>TX_Dallas0069</v>
      </c>
    </row>
    <row r="1286" spans="1:37" x14ac:dyDescent="0.25">
      <c r="A1286" t="s">
        <v>219</v>
      </c>
      <c r="B1286">
        <v>481130087</v>
      </c>
      <c r="C1286" t="s">
        <v>37</v>
      </c>
      <c r="D1286" t="s">
        <v>184</v>
      </c>
      <c r="E1286" t="s">
        <v>187</v>
      </c>
      <c r="F1286">
        <v>32.676600000000001</v>
      </c>
      <c r="G1286">
        <v>-96.871600000000001</v>
      </c>
      <c r="H1286">
        <v>35200</v>
      </c>
      <c r="I1286">
        <v>24.9</v>
      </c>
      <c r="J1286">
        <v>21.9</v>
      </c>
      <c r="K1286">
        <v>0.5</v>
      </c>
      <c r="L1286">
        <v>1.7578053</v>
      </c>
      <c r="M1286">
        <v>0.72475769999999995</v>
      </c>
      <c r="N1286">
        <v>2.2255403999999999</v>
      </c>
      <c r="O1286">
        <v>10.4976749</v>
      </c>
      <c r="P1286">
        <v>6.7565255000000004</v>
      </c>
      <c r="Q1286">
        <v>0</v>
      </c>
      <c r="R1286">
        <v>2.4158971</v>
      </c>
      <c r="S1286">
        <v>8.8465299999999997E-2</v>
      </c>
      <c r="T1286">
        <v>0.5</v>
      </c>
      <c r="U1286">
        <v>2.1764177999999998</v>
      </c>
      <c r="V1286">
        <v>0.105668</v>
      </c>
      <c r="W1286">
        <v>2.1712767999999998</v>
      </c>
      <c r="X1286">
        <v>7.9900107</v>
      </c>
      <c r="Y1286">
        <v>6.6166166999999998</v>
      </c>
      <c r="Z1286">
        <v>0</v>
      </c>
      <c r="AA1286">
        <v>2.3562286000000001</v>
      </c>
      <c r="AB1286">
        <v>7.1241100000000002E-2</v>
      </c>
      <c r="AC1286">
        <v>1.2381</v>
      </c>
      <c r="AD1286">
        <v>0.14580000000000001</v>
      </c>
      <c r="AE1286">
        <v>0.97560000000000002</v>
      </c>
      <c r="AF1286">
        <v>0.7611</v>
      </c>
      <c r="AG1286">
        <v>0.97929999999999995</v>
      </c>
      <c r="AH1286">
        <v>-9</v>
      </c>
      <c r="AI1286">
        <v>0.97529999999999994</v>
      </c>
      <c r="AJ1286">
        <v>0.80530000000000002</v>
      </c>
      <c r="AK1286" t="str">
        <f>VLOOKUP(D1286,Ref!$C$2:$D$56,2,FALSE)&amp;"_"&amp;E1286&amp;RIGHT(B1286,4)</f>
        <v>TX_Dallas0087</v>
      </c>
    </row>
    <row r="1287" spans="1:37" x14ac:dyDescent="0.25">
      <c r="A1287" t="s">
        <v>219</v>
      </c>
      <c r="B1287">
        <v>481350003</v>
      </c>
      <c r="C1287" t="s">
        <v>37</v>
      </c>
      <c r="D1287" t="s">
        <v>184</v>
      </c>
      <c r="E1287" t="s">
        <v>188</v>
      </c>
      <c r="F1287">
        <v>31.836579</v>
      </c>
      <c r="G1287">
        <v>-102.341978</v>
      </c>
      <c r="H1287">
        <v>28156</v>
      </c>
      <c r="I1287">
        <v>17.3</v>
      </c>
      <c r="J1287">
        <v>16.600000000000001</v>
      </c>
      <c r="K1287">
        <v>0.5</v>
      </c>
      <c r="L1287">
        <v>2.3361434999999999</v>
      </c>
      <c r="M1287">
        <v>0.35670190000000002</v>
      </c>
      <c r="N1287">
        <v>1.3434858000000001</v>
      </c>
      <c r="O1287">
        <v>7.4287824999999996</v>
      </c>
      <c r="P1287">
        <v>3.8402468999999999</v>
      </c>
      <c r="Q1287">
        <v>0.16272020000000001</v>
      </c>
      <c r="R1287">
        <v>1.3503080999999999</v>
      </c>
      <c r="S1287">
        <v>1.49455E-2</v>
      </c>
      <c r="T1287">
        <v>0.5</v>
      </c>
      <c r="U1287">
        <v>2.9209727999999999</v>
      </c>
      <c r="V1287">
        <v>0.1033428</v>
      </c>
      <c r="W1287">
        <v>1.1816137</v>
      </c>
      <c r="X1287">
        <v>7.0142350000000002</v>
      </c>
      <c r="Y1287">
        <v>3.6132735999999999</v>
      </c>
      <c r="Z1287">
        <v>0</v>
      </c>
      <c r="AA1287">
        <v>1.2814995</v>
      </c>
      <c r="AB1287">
        <v>3.1201400000000001E-2</v>
      </c>
      <c r="AC1287">
        <v>1.2503</v>
      </c>
      <c r="AD1287">
        <v>0.28970000000000001</v>
      </c>
      <c r="AE1287">
        <v>0.87949999999999995</v>
      </c>
      <c r="AF1287">
        <v>0.94420000000000004</v>
      </c>
      <c r="AG1287">
        <v>0.94089999999999996</v>
      </c>
      <c r="AH1287">
        <v>0</v>
      </c>
      <c r="AI1287">
        <v>0.94899999999999995</v>
      </c>
      <c r="AJ1287">
        <v>2.0876999999999999</v>
      </c>
      <c r="AK1287" t="str">
        <f>VLOOKUP(D1287,Ref!$C$2:$D$56,2,FALSE)&amp;"_"&amp;E1287&amp;RIGHT(B1287,4)</f>
        <v>TX_Ector0003</v>
      </c>
    </row>
    <row r="1288" spans="1:37" x14ac:dyDescent="0.25">
      <c r="A1288" t="s">
        <v>219</v>
      </c>
      <c r="B1288">
        <v>481410037</v>
      </c>
      <c r="C1288" t="s">
        <v>37</v>
      </c>
      <c r="D1288" t="s">
        <v>184</v>
      </c>
      <c r="E1288" t="s">
        <v>95</v>
      </c>
      <c r="F1288">
        <v>31.768281000000002</v>
      </c>
      <c r="G1288">
        <v>-106.50125300000001</v>
      </c>
      <c r="H1288">
        <v>30124</v>
      </c>
      <c r="I1288">
        <v>19.899999999999999</v>
      </c>
      <c r="J1288">
        <v>18</v>
      </c>
      <c r="K1288">
        <v>0.5</v>
      </c>
      <c r="L1288">
        <v>7.1096348999999996</v>
      </c>
      <c r="M1288">
        <v>1.4426190999999999</v>
      </c>
      <c r="N1288">
        <v>0.52972039999999998</v>
      </c>
      <c r="O1288">
        <v>8.0409793999999994</v>
      </c>
      <c r="P1288">
        <v>1.3891032999999999</v>
      </c>
      <c r="Q1288">
        <v>0.18049119999999999</v>
      </c>
      <c r="R1288">
        <v>0.48324339999999999</v>
      </c>
      <c r="S1288">
        <v>0.2464316</v>
      </c>
      <c r="T1288">
        <v>0.5</v>
      </c>
      <c r="U1288">
        <v>4.9389023999999999</v>
      </c>
      <c r="V1288">
        <v>0.9814889</v>
      </c>
      <c r="W1288">
        <v>0.58380399999999999</v>
      </c>
      <c r="X1288">
        <v>8.4698504999999997</v>
      </c>
      <c r="Y1288">
        <v>1.5668694999999999</v>
      </c>
      <c r="Z1288">
        <v>0.13896929999999999</v>
      </c>
      <c r="AA1288">
        <v>0.54917590000000005</v>
      </c>
      <c r="AB1288">
        <v>0.2729799</v>
      </c>
      <c r="AC1288">
        <v>0.69469999999999998</v>
      </c>
      <c r="AD1288">
        <v>0.6804</v>
      </c>
      <c r="AE1288">
        <v>1.1021000000000001</v>
      </c>
      <c r="AF1288">
        <v>1.0532999999999999</v>
      </c>
      <c r="AG1288">
        <v>1.1279999999999999</v>
      </c>
      <c r="AH1288">
        <v>0.77</v>
      </c>
      <c r="AI1288">
        <v>1.1364000000000001</v>
      </c>
      <c r="AJ1288">
        <v>1.1076999999999999</v>
      </c>
      <c r="AK1288" t="str">
        <f>VLOOKUP(D1288,Ref!$C$2:$D$56,2,FALSE)&amp;"_"&amp;E1288&amp;RIGHT(B1288,4)</f>
        <v>TX_El Paso0037</v>
      </c>
    </row>
    <row r="1289" spans="1:37" x14ac:dyDescent="0.25">
      <c r="A1289" t="s">
        <v>219</v>
      </c>
      <c r="B1289">
        <v>481410044</v>
      </c>
      <c r="C1289" t="s">
        <v>37</v>
      </c>
      <c r="D1289" t="s">
        <v>184</v>
      </c>
      <c r="E1289" t="s">
        <v>95</v>
      </c>
      <c r="F1289">
        <v>31.765674000000001</v>
      </c>
      <c r="G1289">
        <v>-106.455225</v>
      </c>
      <c r="H1289">
        <v>30124</v>
      </c>
      <c r="I1289">
        <v>26.2</v>
      </c>
      <c r="J1289">
        <v>23.8</v>
      </c>
      <c r="K1289">
        <v>0.5</v>
      </c>
      <c r="L1289">
        <v>6.1211433</v>
      </c>
      <c r="M1289">
        <v>1.6523968</v>
      </c>
      <c r="N1289">
        <v>0.7370276</v>
      </c>
      <c r="O1289">
        <v>14.0704031</v>
      </c>
      <c r="P1289">
        <v>2.0637800999999998</v>
      </c>
      <c r="Q1289">
        <v>0.1879189</v>
      </c>
      <c r="R1289">
        <v>0.7256551</v>
      </c>
      <c r="S1289">
        <v>0.15278630000000001</v>
      </c>
      <c r="T1289">
        <v>0.5</v>
      </c>
      <c r="U1289">
        <v>6.1146358999999997</v>
      </c>
      <c r="V1289">
        <v>0.87073429999999996</v>
      </c>
      <c r="W1289">
        <v>0.70673980000000003</v>
      </c>
      <c r="X1289">
        <v>12.627062799999999</v>
      </c>
      <c r="Y1289">
        <v>2.0343802000000002</v>
      </c>
      <c r="Z1289">
        <v>0.1170171</v>
      </c>
      <c r="AA1289">
        <v>0.71581360000000005</v>
      </c>
      <c r="AB1289">
        <v>0.15278630000000001</v>
      </c>
      <c r="AC1289">
        <v>0.99890000000000001</v>
      </c>
      <c r="AD1289">
        <v>0.52700000000000002</v>
      </c>
      <c r="AE1289">
        <v>0.95889999999999997</v>
      </c>
      <c r="AF1289">
        <v>0.89739999999999998</v>
      </c>
      <c r="AG1289">
        <v>0.98580000000000001</v>
      </c>
      <c r="AH1289">
        <v>0.62270000000000003</v>
      </c>
      <c r="AI1289">
        <v>0.98640000000000005</v>
      </c>
      <c r="AJ1289">
        <v>1</v>
      </c>
      <c r="AK1289" t="str">
        <f>VLOOKUP(D1289,Ref!$C$2:$D$56,2,FALSE)&amp;"_"&amp;E1289&amp;RIGHT(B1289,4)</f>
        <v>TX_El Paso0044</v>
      </c>
    </row>
    <row r="1290" spans="1:37" x14ac:dyDescent="0.25">
      <c r="A1290" t="s">
        <v>219</v>
      </c>
      <c r="B1290">
        <v>482010058</v>
      </c>
      <c r="C1290" t="s">
        <v>37</v>
      </c>
      <c r="D1290" t="s">
        <v>184</v>
      </c>
      <c r="E1290" t="s">
        <v>189</v>
      </c>
      <c r="F1290">
        <v>29.770699</v>
      </c>
      <c r="G1290">
        <v>-95.031222999999997</v>
      </c>
      <c r="H1290">
        <v>8214</v>
      </c>
      <c r="I1290">
        <v>21.9</v>
      </c>
      <c r="J1290">
        <v>19.5</v>
      </c>
      <c r="K1290">
        <v>0.5</v>
      </c>
      <c r="L1290">
        <v>4.3024807000000003</v>
      </c>
      <c r="M1290">
        <v>0.5466415</v>
      </c>
      <c r="N1290">
        <v>1.8303879000000001</v>
      </c>
      <c r="O1290">
        <v>6.4353008000000003</v>
      </c>
      <c r="P1290">
        <v>5.9122009000000002</v>
      </c>
      <c r="Q1290">
        <v>8.2907800000000004E-2</v>
      </c>
      <c r="R1290">
        <v>1.8028431</v>
      </c>
      <c r="S1290">
        <v>0.52056999999999998</v>
      </c>
      <c r="T1290">
        <v>0.5</v>
      </c>
      <c r="U1290">
        <v>5.2332926000000004</v>
      </c>
      <c r="V1290">
        <v>9.91258E-2</v>
      </c>
      <c r="W1290">
        <v>1.5385225</v>
      </c>
      <c r="X1290">
        <v>5.1397757999999998</v>
      </c>
      <c r="Y1290">
        <v>5.2287001999999996</v>
      </c>
      <c r="Z1290">
        <v>0</v>
      </c>
      <c r="AA1290">
        <v>1.5213839</v>
      </c>
      <c r="AB1290">
        <v>0.28916039999999998</v>
      </c>
      <c r="AC1290">
        <v>1.2162999999999999</v>
      </c>
      <c r="AD1290">
        <v>0.18129999999999999</v>
      </c>
      <c r="AE1290">
        <v>0.84050000000000002</v>
      </c>
      <c r="AF1290">
        <v>0.79869999999999997</v>
      </c>
      <c r="AG1290">
        <v>0.88439999999999996</v>
      </c>
      <c r="AH1290">
        <v>0</v>
      </c>
      <c r="AI1290">
        <v>0.84389999999999998</v>
      </c>
      <c r="AJ1290">
        <v>0.55549999999999999</v>
      </c>
      <c r="AK1290" t="str">
        <f>VLOOKUP(D1290,Ref!$C$2:$D$56,2,FALSE)&amp;"_"&amp;E1290&amp;RIGHT(B1290,4)</f>
        <v>TX_Harris0058</v>
      </c>
    </row>
    <row r="1291" spans="1:37" x14ac:dyDescent="0.25">
      <c r="A1291" t="s">
        <v>219</v>
      </c>
      <c r="B1291">
        <v>482011035</v>
      </c>
      <c r="C1291" t="s">
        <v>37</v>
      </c>
      <c r="D1291" t="s">
        <v>184</v>
      </c>
      <c r="E1291" t="s">
        <v>189</v>
      </c>
      <c r="F1291">
        <v>29.733713000000002</v>
      </c>
      <c r="G1291">
        <v>-95.257591000000005</v>
      </c>
      <c r="H1291">
        <v>8213</v>
      </c>
      <c r="I1291">
        <v>27.8</v>
      </c>
      <c r="J1291">
        <v>24.2</v>
      </c>
      <c r="K1291">
        <v>0.5</v>
      </c>
      <c r="L1291">
        <v>3.9988920999999999</v>
      </c>
      <c r="M1291">
        <v>0.61136979999999996</v>
      </c>
      <c r="N1291">
        <v>1.9542702000000001</v>
      </c>
      <c r="O1291">
        <v>12.5335073</v>
      </c>
      <c r="P1291">
        <v>5.9105144000000003</v>
      </c>
      <c r="Q1291">
        <v>0.24282790000000001</v>
      </c>
      <c r="R1291">
        <v>1.8439299</v>
      </c>
      <c r="S1291">
        <v>0.2935779</v>
      </c>
      <c r="T1291">
        <v>0.5</v>
      </c>
      <c r="U1291">
        <v>4.9432568999999997</v>
      </c>
      <c r="V1291">
        <v>9.9629700000000002E-2</v>
      </c>
      <c r="W1291">
        <v>1.6101905999999999</v>
      </c>
      <c r="X1291">
        <v>9.6087588999999998</v>
      </c>
      <c r="Y1291">
        <v>5.4327831</v>
      </c>
      <c r="Z1291">
        <v>0</v>
      </c>
      <c r="AA1291">
        <v>1.6077916999999999</v>
      </c>
      <c r="AB1291">
        <v>0.49272070000000001</v>
      </c>
      <c r="AC1291">
        <v>1.2362</v>
      </c>
      <c r="AD1291">
        <v>0.16300000000000001</v>
      </c>
      <c r="AE1291">
        <v>0.82389999999999997</v>
      </c>
      <c r="AF1291">
        <v>0.76659999999999995</v>
      </c>
      <c r="AG1291">
        <v>0.91920000000000002</v>
      </c>
      <c r="AH1291">
        <v>0</v>
      </c>
      <c r="AI1291">
        <v>0.87190000000000001</v>
      </c>
      <c r="AJ1291">
        <v>1.6782999999999999</v>
      </c>
      <c r="AK1291" t="str">
        <f>VLOOKUP(D1291,Ref!$C$2:$D$56,2,FALSE)&amp;"_"&amp;E1291&amp;RIGHT(B1291,4)</f>
        <v>TX_Harris1035</v>
      </c>
    </row>
    <row r="1292" spans="1:37" x14ac:dyDescent="0.25">
      <c r="A1292" t="s">
        <v>219</v>
      </c>
      <c r="B1292">
        <v>482030002</v>
      </c>
      <c r="C1292" t="s">
        <v>37</v>
      </c>
      <c r="D1292" t="s">
        <v>184</v>
      </c>
      <c r="E1292" t="s">
        <v>190</v>
      </c>
      <c r="F1292">
        <v>32.669004000000001</v>
      </c>
      <c r="G1292">
        <v>-94.167449000000005</v>
      </c>
      <c r="H1292">
        <v>35221</v>
      </c>
      <c r="I1292">
        <v>21.4</v>
      </c>
      <c r="J1292">
        <v>20.6</v>
      </c>
      <c r="K1292">
        <v>0.5</v>
      </c>
      <c r="L1292">
        <v>1.2082581999999999</v>
      </c>
      <c r="M1292">
        <v>0.65334530000000002</v>
      </c>
      <c r="N1292">
        <v>1.1011089000000001</v>
      </c>
      <c r="O1292">
        <v>12.4297676</v>
      </c>
      <c r="P1292">
        <v>4.0721784000000003</v>
      </c>
      <c r="Q1292">
        <v>0</v>
      </c>
      <c r="R1292">
        <v>1.4631329</v>
      </c>
      <c r="S1292">
        <v>1.66549E-2</v>
      </c>
      <c r="T1292">
        <v>0.5</v>
      </c>
      <c r="U1292">
        <v>1.2080975</v>
      </c>
      <c r="V1292">
        <v>0.38169170000000002</v>
      </c>
      <c r="W1292">
        <v>1.0808944</v>
      </c>
      <c r="X1292">
        <v>12.041376100000001</v>
      </c>
      <c r="Y1292">
        <v>3.9996792999999999</v>
      </c>
      <c r="Z1292">
        <v>0</v>
      </c>
      <c r="AA1292">
        <v>1.4370011</v>
      </c>
      <c r="AB1292">
        <v>1.6700799999999998E-2</v>
      </c>
      <c r="AC1292">
        <v>0.99990000000000001</v>
      </c>
      <c r="AD1292">
        <v>0.58420000000000005</v>
      </c>
      <c r="AE1292">
        <v>0.98160000000000003</v>
      </c>
      <c r="AF1292">
        <v>0.96879999999999999</v>
      </c>
      <c r="AG1292">
        <v>0.98219999999999996</v>
      </c>
      <c r="AH1292">
        <v>-9</v>
      </c>
      <c r="AI1292">
        <v>0.98209999999999997</v>
      </c>
      <c r="AJ1292">
        <v>1.0027999999999999</v>
      </c>
      <c r="AK1292" t="str">
        <f>VLOOKUP(D1292,Ref!$C$2:$D$56,2,FALSE)&amp;"_"&amp;E1292&amp;RIGHT(B1292,4)</f>
        <v>TX_Harrison0002</v>
      </c>
    </row>
    <row r="1293" spans="1:37" x14ac:dyDescent="0.25">
      <c r="A1293" t="s">
        <v>219</v>
      </c>
      <c r="B1293">
        <v>483750320</v>
      </c>
      <c r="C1293" t="s">
        <v>37</v>
      </c>
      <c r="D1293" t="s">
        <v>184</v>
      </c>
      <c r="E1293" t="s">
        <v>191</v>
      </c>
      <c r="F1293">
        <v>35.201588000000001</v>
      </c>
      <c r="G1293">
        <v>-101.90923600000001</v>
      </c>
      <c r="H1293">
        <v>59161</v>
      </c>
      <c r="I1293">
        <v>14.8</v>
      </c>
      <c r="J1293">
        <v>13.2</v>
      </c>
      <c r="K1293">
        <v>0.5</v>
      </c>
      <c r="L1293">
        <v>3.0240486</v>
      </c>
      <c r="M1293">
        <v>0.38762259999999998</v>
      </c>
      <c r="N1293">
        <v>1.3099265</v>
      </c>
      <c r="O1293">
        <v>4.6035190000000004</v>
      </c>
      <c r="P1293">
        <v>2.7845105999999999</v>
      </c>
      <c r="Q1293">
        <v>1.2235209</v>
      </c>
      <c r="R1293">
        <v>1.0277543</v>
      </c>
      <c r="S1293">
        <v>5.764E-3</v>
      </c>
      <c r="T1293">
        <v>0.5</v>
      </c>
      <c r="U1293">
        <v>2.7045121000000001</v>
      </c>
      <c r="V1293">
        <v>0.1112247</v>
      </c>
      <c r="W1293">
        <v>0.91588639999999999</v>
      </c>
      <c r="X1293">
        <v>5.3107667000000003</v>
      </c>
      <c r="Y1293">
        <v>2.7562513000000002</v>
      </c>
      <c r="Z1293">
        <v>0</v>
      </c>
      <c r="AA1293">
        <v>0.99340260000000002</v>
      </c>
      <c r="AB1293">
        <v>3.8408000000000001E-3</v>
      </c>
      <c r="AC1293">
        <v>0.89429999999999998</v>
      </c>
      <c r="AD1293">
        <v>0.28689999999999999</v>
      </c>
      <c r="AE1293">
        <v>0.69920000000000004</v>
      </c>
      <c r="AF1293">
        <v>1.1536</v>
      </c>
      <c r="AG1293">
        <v>0.9899</v>
      </c>
      <c r="AH1293">
        <v>0</v>
      </c>
      <c r="AI1293">
        <v>0.96660000000000001</v>
      </c>
      <c r="AJ1293">
        <v>0.6663</v>
      </c>
      <c r="AK1293" t="str">
        <f>VLOOKUP(D1293,Ref!$C$2:$D$56,2,FALSE)&amp;"_"&amp;E1293&amp;RIGHT(B1293,4)</f>
        <v>TX_Potter0320</v>
      </c>
    </row>
    <row r="1294" spans="1:37" x14ac:dyDescent="0.25">
      <c r="A1294" t="s">
        <v>219</v>
      </c>
      <c r="B1294">
        <v>484391002</v>
      </c>
      <c r="C1294" t="s">
        <v>37</v>
      </c>
      <c r="D1294" t="s">
        <v>184</v>
      </c>
      <c r="E1294" t="s">
        <v>192</v>
      </c>
      <c r="F1294">
        <v>32.805819999999997</v>
      </c>
      <c r="G1294">
        <v>-97.356570000000005</v>
      </c>
      <c r="H1294">
        <v>36196</v>
      </c>
      <c r="I1294">
        <v>23.9</v>
      </c>
      <c r="J1294">
        <v>20.7</v>
      </c>
      <c r="K1294">
        <v>0.5</v>
      </c>
      <c r="L1294">
        <v>2.0870943</v>
      </c>
      <c r="M1294">
        <v>0.7545193</v>
      </c>
      <c r="N1294">
        <v>2.1232815</v>
      </c>
      <c r="O1294">
        <v>9.7850903999999996</v>
      </c>
      <c r="P1294">
        <v>6.2221684000000002</v>
      </c>
      <c r="Q1294">
        <v>0.21231149999999999</v>
      </c>
      <c r="R1294">
        <v>2.1960373</v>
      </c>
      <c r="S1294">
        <v>6.3942100000000002E-2</v>
      </c>
      <c r="T1294">
        <v>0.5</v>
      </c>
      <c r="U1294">
        <v>1.3261485</v>
      </c>
      <c r="V1294">
        <v>0.15046960000000001</v>
      </c>
      <c r="W1294">
        <v>1.9722883</v>
      </c>
      <c r="X1294">
        <v>9.1453638000000002</v>
      </c>
      <c r="Y1294">
        <v>5.2107543999999999</v>
      </c>
      <c r="Z1294">
        <v>0.54095850000000001</v>
      </c>
      <c r="AA1294">
        <v>1.8124433</v>
      </c>
      <c r="AB1294">
        <v>6.8843299999999996E-2</v>
      </c>
      <c r="AC1294">
        <v>0.63539999999999996</v>
      </c>
      <c r="AD1294">
        <v>0.19939999999999999</v>
      </c>
      <c r="AE1294">
        <v>0.92889999999999995</v>
      </c>
      <c r="AF1294">
        <v>0.93459999999999999</v>
      </c>
      <c r="AG1294">
        <v>0.83740000000000003</v>
      </c>
      <c r="AH1294">
        <v>2.5478999999999998</v>
      </c>
      <c r="AI1294">
        <v>0.82530000000000003</v>
      </c>
      <c r="AJ1294">
        <v>1.0767</v>
      </c>
      <c r="AK1294" t="str">
        <f>VLOOKUP(D1294,Ref!$C$2:$D$56,2,FALSE)&amp;"_"&amp;E1294&amp;RIGHT(B1294,4)</f>
        <v>TX_Tarrant1002</v>
      </c>
    </row>
    <row r="1295" spans="1:37" x14ac:dyDescent="0.25">
      <c r="A1295" t="s">
        <v>219</v>
      </c>
      <c r="B1295">
        <v>484391006</v>
      </c>
      <c r="C1295" t="s">
        <v>37</v>
      </c>
      <c r="D1295" t="s">
        <v>184</v>
      </c>
      <c r="E1295" t="s">
        <v>192</v>
      </c>
      <c r="F1295">
        <v>32.759166999999998</v>
      </c>
      <c r="G1295">
        <v>-97.341389000000007</v>
      </c>
      <c r="H1295">
        <v>36196</v>
      </c>
      <c r="I1295">
        <v>24.6</v>
      </c>
      <c r="J1295">
        <v>21</v>
      </c>
      <c r="K1295">
        <v>0.5</v>
      </c>
      <c r="L1295">
        <v>1.4774185</v>
      </c>
      <c r="M1295">
        <v>0.9368474</v>
      </c>
      <c r="N1295">
        <v>2.3434935000000001</v>
      </c>
      <c r="O1295">
        <v>10.1619606</v>
      </c>
      <c r="P1295">
        <v>6.3172426000000002</v>
      </c>
      <c r="Q1295">
        <v>0.5805785</v>
      </c>
      <c r="R1295">
        <v>2.2055479999999998</v>
      </c>
      <c r="S1295">
        <v>7.6911199999999999E-2</v>
      </c>
      <c r="T1295">
        <v>0.5</v>
      </c>
      <c r="U1295">
        <v>1.2778248999999999</v>
      </c>
      <c r="V1295">
        <v>0.1514018</v>
      </c>
      <c r="W1295">
        <v>2.0583567999999999</v>
      </c>
      <c r="X1295">
        <v>8.9929781000000002</v>
      </c>
      <c r="Y1295">
        <v>5.5855588999999997</v>
      </c>
      <c r="Z1295">
        <v>0.45431260000000001</v>
      </c>
      <c r="AA1295">
        <v>1.9584303000000001</v>
      </c>
      <c r="AB1295">
        <v>8.3734199999999995E-2</v>
      </c>
      <c r="AC1295">
        <v>0.8649</v>
      </c>
      <c r="AD1295">
        <v>0.16159999999999999</v>
      </c>
      <c r="AE1295">
        <v>0.87829999999999997</v>
      </c>
      <c r="AF1295">
        <v>0.88500000000000001</v>
      </c>
      <c r="AG1295">
        <v>0.88419999999999999</v>
      </c>
      <c r="AH1295">
        <v>0.78249999999999997</v>
      </c>
      <c r="AI1295">
        <v>0.88800000000000001</v>
      </c>
      <c r="AJ1295">
        <v>1.0887</v>
      </c>
      <c r="AK1295" t="str">
        <f>VLOOKUP(D1295,Ref!$C$2:$D$56,2,FALSE)&amp;"_"&amp;E1295&amp;RIGHT(B1295,4)</f>
        <v>TX_Tarrant1006</v>
      </c>
    </row>
    <row r="1296" spans="1:37" x14ac:dyDescent="0.25">
      <c r="A1296" t="s">
        <v>219</v>
      </c>
      <c r="B1296">
        <v>484530020</v>
      </c>
      <c r="C1296" t="s">
        <v>37</v>
      </c>
      <c r="D1296" t="s">
        <v>184</v>
      </c>
      <c r="E1296" t="s">
        <v>193</v>
      </c>
      <c r="F1296">
        <v>30.483174999999999</v>
      </c>
      <c r="G1296">
        <v>-97.872309999999999</v>
      </c>
      <c r="H1296">
        <v>15191</v>
      </c>
      <c r="I1296">
        <v>21.1</v>
      </c>
      <c r="J1296">
        <v>19.8</v>
      </c>
      <c r="K1296">
        <v>0.5</v>
      </c>
      <c r="L1296">
        <v>3.1074245</v>
      </c>
      <c r="M1296">
        <v>0.56146790000000002</v>
      </c>
      <c r="N1296">
        <v>1.6036733000000001</v>
      </c>
      <c r="O1296">
        <v>8.5793666999999996</v>
      </c>
      <c r="P1296">
        <v>4.9199162000000003</v>
      </c>
      <c r="Q1296">
        <v>0.15449499999999999</v>
      </c>
      <c r="R1296">
        <v>1.6232551</v>
      </c>
      <c r="S1296">
        <v>0.11706809999999999</v>
      </c>
      <c r="T1296">
        <v>0.5</v>
      </c>
      <c r="U1296">
        <v>3.2131742999999999</v>
      </c>
      <c r="V1296">
        <v>0.1252325</v>
      </c>
      <c r="W1296">
        <v>1.5275133999999999</v>
      </c>
      <c r="X1296">
        <v>7.8198198999999997</v>
      </c>
      <c r="Y1296">
        <v>4.8817133999999998</v>
      </c>
      <c r="Z1296">
        <v>0</v>
      </c>
      <c r="AA1296">
        <v>1.6197478999999999</v>
      </c>
      <c r="AB1296">
        <v>0.14486869999999999</v>
      </c>
      <c r="AC1296">
        <v>1.034</v>
      </c>
      <c r="AD1296">
        <v>0.223</v>
      </c>
      <c r="AE1296">
        <v>0.95250000000000001</v>
      </c>
      <c r="AF1296">
        <v>0.91149999999999998</v>
      </c>
      <c r="AG1296">
        <v>0.99219999999999997</v>
      </c>
      <c r="AH1296">
        <v>0</v>
      </c>
      <c r="AI1296">
        <v>0.99780000000000002</v>
      </c>
      <c r="AJ1296">
        <v>1.2375</v>
      </c>
      <c r="AK1296" t="str">
        <f>VLOOKUP(D1296,Ref!$C$2:$D$56,2,FALSE)&amp;"_"&amp;E1296&amp;RIGHT(B1296,4)</f>
        <v>TX_Travis0020</v>
      </c>
    </row>
    <row r="1297" spans="1:37" x14ac:dyDescent="0.25">
      <c r="A1297" t="s">
        <v>219</v>
      </c>
      <c r="B1297">
        <v>484530021</v>
      </c>
      <c r="C1297" t="s">
        <v>37</v>
      </c>
      <c r="D1297" t="s">
        <v>184</v>
      </c>
      <c r="E1297" t="s">
        <v>193</v>
      </c>
      <c r="F1297">
        <v>30.263233</v>
      </c>
      <c r="G1297">
        <v>-97.712883000000005</v>
      </c>
      <c r="H1297">
        <v>12193</v>
      </c>
      <c r="I1297">
        <v>22.2</v>
      </c>
      <c r="J1297">
        <v>20.7</v>
      </c>
      <c r="K1297">
        <v>0.5</v>
      </c>
      <c r="L1297">
        <v>2.7868675999999999</v>
      </c>
      <c r="M1297">
        <v>0.72428749999999997</v>
      </c>
      <c r="N1297">
        <v>1.9974951999999999</v>
      </c>
      <c r="O1297">
        <v>7.7523546000000003</v>
      </c>
      <c r="P1297">
        <v>5.9460129999999998</v>
      </c>
      <c r="Q1297">
        <v>0.11716559999999999</v>
      </c>
      <c r="R1297">
        <v>2.0371640000000002</v>
      </c>
      <c r="S1297">
        <v>0.40532089999999998</v>
      </c>
      <c r="T1297">
        <v>0.5</v>
      </c>
      <c r="U1297">
        <v>3.3684563999999999</v>
      </c>
      <c r="V1297">
        <v>0.19492090000000001</v>
      </c>
      <c r="W1297">
        <v>1.7771211</v>
      </c>
      <c r="X1297">
        <v>6.9215917999999999</v>
      </c>
      <c r="Y1297">
        <v>5.6471280999999998</v>
      </c>
      <c r="Z1297">
        <v>0</v>
      </c>
      <c r="AA1297">
        <v>1.8924342000000001</v>
      </c>
      <c r="AB1297">
        <v>0.4084913</v>
      </c>
      <c r="AC1297">
        <v>1.2087000000000001</v>
      </c>
      <c r="AD1297">
        <v>0.26910000000000001</v>
      </c>
      <c r="AE1297">
        <v>0.88970000000000005</v>
      </c>
      <c r="AF1297">
        <v>0.89280000000000004</v>
      </c>
      <c r="AG1297">
        <v>0.94969999999999999</v>
      </c>
      <c r="AH1297">
        <v>0</v>
      </c>
      <c r="AI1297">
        <v>0.92900000000000005</v>
      </c>
      <c r="AJ1297">
        <v>1.0078</v>
      </c>
      <c r="AK1297" t="str">
        <f>VLOOKUP(D1297,Ref!$C$2:$D$56,2,FALSE)&amp;"_"&amp;E1297&amp;RIGHT(B1297,4)</f>
        <v>TX_Travis0021</v>
      </c>
    </row>
    <row r="1298" spans="1:37" x14ac:dyDescent="0.25">
      <c r="A1298" t="s">
        <v>219</v>
      </c>
      <c r="B1298">
        <v>490030003</v>
      </c>
      <c r="C1298" t="s">
        <v>37</v>
      </c>
      <c r="D1298" t="s">
        <v>194</v>
      </c>
      <c r="E1298" t="s">
        <v>195</v>
      </c>
      <c r="F1298">
        <v>41.492778000000001</v>
      </c>
      <c r="G1298">
        <v>-112.018056</v>
      </c>
      <c r="H1298">
        <v>125095</v>
      </c>
      <c r="I1298">
        <v>38.200000000000003</v>
      </c>
      <c r="J1298">
        <v>24</v>
      </c>
      <c r="K1298">
        <v>0.5</v>
      </c>
      <c r="L1298">
        <v>3.6685162</v>
      </c>
      <c r="M1298">
        <v>1.3536223000000001</v>
      </c>
      <c r="N1298">
        <v>2.8978152000000001</v>
      </c>
      <c r="O1298">
        <v>18.109315899999999</v>
      </c>
      <c r="P1298">
        <v>2.4379727999999998</v>
      </c>
      <c r="Q1298">
        <v>6.9826069000000004</v>
      </c>
      <c r="R1298">
        <v>1.9054526000000001</v>
      </c>
      <c r="S1298">
        <v>0.38913940000000002</v>
      </c>
      <c r="T1298">
        <v>0.5</v>
      </c>
      <c r="U1298">
        <v>1.7150482</v>
      </c>
      <c r="V1298">
        <v>0.44278390000000001</v>
      </c>
      <c r="W1298">
        <v>1.8077657</v>
      </c>
      <c r="X1298">
        <v>12.2452965</v>
      </c>
      <c r="Y1298">
        <v>1.9747602</v>
      </c>
      <c r="Z1298">
        <v>3.8059514000000001</v>
      </c>
      <c r="AA1298">
        <v>1.0057134999999999</v>
      </c>
      <c r="AB1298">
        <v>0.60170610000000002</v>
      </c>
      <c r="AC1298">
        <v>0.46750000000000003</v>
      </c>
      <c r="AD1298">
        <v>0.3271</v>
      </c>
      <c r="AE1298">
        <v>0.62380000000000002</v>
      </c>
      <c r="AF1298">
        <v>0.67620000000000002</v>
      </c>
      <c r="AG1298">
        <v>0.81</v>
      </c>
      <c r="AH1298">
        <v>0.54510000000000003</v>
      </c>
      <c r="AI1298">
        <v>0.52780000000000005</v>
      </c>
      <c r="AJ1298">
        <v>1.5462</v>
      </c>
      <c r="AK1298" t="str">
        <f>VLOOKUP(D1298,Ref!$C$2:$D$56,2,FALSE)&amp;"_"&amp;E1298&amp;RIGHT(B1298,4)</f>
        <v>UT_Box Elder0003</v>
      </c>
    </row>
    <row r="1299" spans="1:37" x14ac:dyDescent="0.25">
      <c r="A1299" t="s">
        <v>219</v>
      </c>
      <c r="B1299">
        <v>490050004</v>
      </c>
      <c r="C1299" t="s">
        <v>37</v>
      </c>
      <c r="D1299" t="s">
        <v>194</v>
      </c>
      <c r="E1299" t="s">
        <v>196</v>
      </c>
      <c r="F1299">
        <v>41.731110999999999</v>
      </c>
      <c r="G1299">
        <v>-111.83750000000001</v>
      </c>
      <c r="H1299">
        <v>127097</v>
      </c>
      <c r="I1299">
        <v>39.5</v>
      </c>
      <c r="J1299">
        <v>25.5</v>
      </c>
      <c r="K1299">
        <v>0.5</v>
      </c>
      <c r="L1299">
        <v>0.69877869999999997</v>
      </c>
      <c r="M1299">
        <v>0.89186460000000001</v>
      </c>
      <c r="N1299">
        <v>3.3656470999999999</v>
      </c>
      <c r="O1299">
        <v>20.4718418</v>
      </c>
      <c r="P1299">
        <v>1.4503975</v>
      </c>
      <c r="Q1299">
        <v>9.7793826999999993</v>
      </c>
      <c r="R1299">
        <v>1.9279515</v>
      </c>
      <c r="S1299">
        <v>0.43635819999999997</v>
      </c>
      <c r="T1299">
        <v>0.5</v>
      </c>
      <c r="U1299">
        <v>0.71249280000000004</v>
      </c>
      <c r="V1299">
        <v>0.19366259999999999</v>
      </c>
      <c r="W1299">
        <v>1.5501137</v>
      </c>
      <c r="X1299">
        <v>16.438730199999998</v>
      </c>
      <c r="Y1299">
        <v>1.4313768</v>
      </c>
      <c r="Z1299">
        <v>3.542872</v>
      </c>
      <c r="AA1299">
        <v>0.77303630000000001</v>
      </c>
      <c r="AB1299">
        <v>0.44505549999999999</v>
      </c>
      <c r="AC1299">
        <v>1.0196000000000001</v>
      </c>
      <c r="AD1299">
        <v>0.21709999999999999</v>
      </c>
      <c r="AE1299">
        <v>0.46060000000000001</v>
      </c>
      <c r="AF1299">
        <v>0.80300000000000005</v>
      </c>
      <c r="AG1299">
        <v>0.9869</v>
      </c>
      <c r="AH1299">
        <v>0.36230000000000001</v>
      </c>
      <c r="AI1299">
        <v>0.40100000000000002</v>
      </c>
      <c r="AJ1299">
        <v>1.0199</v>
      </c>
      <c r="AK1299" t="str">
        <f>VLOOKUP(D1299,Ref!$C$2:$D$56,2,FALSE)&amp;"_"&amp;E1299&amp;RIGHT(B1299,4)</f>
        <v>UT_Cache0004</v>
      </c>
    </row>
    <row r="1300" spans="1:37" x14ac:dyDescent="0.25">
      <c r="A1300" t="s">
        <v>219</v>
      </c>
      <c r="B1300">
        <v>490110004</v>
      </c>
      <c r="C1300" t="s">
        <v>37</v>
      </c>
      <c r="D1300" t="s">
        <v>194</v>
      </c>
      <c r="E1300" t="s">
        <v>197</v>
      </c>
      <c r="F1300">
        <v>40.902966999999997</v>
      </c>
      <c r="G1300">
        <v>-111.884467</v>
      </c>
      <c r="H1300">
        <v>119095</v>
      </c>
      <c r="I1300">
        <v>36.9</v>
      </c>
      <c r="J1300">
        <v>23.5</v>
      </c>
      <c r="K1300">
        <v>0.5</v>
      </c>
      <c r="L1300">
        <v>1.1914997000000001</v>
      </c>
      <c r="M1300">
        <v>2.0269927999999999</v>
      </c>
      <c r="N1300">
        <v>4.7198744000000001</v>
      </c>
      <c r="O1300">
        <v>9.2629099000000004</v>
      </c>
      <c r="P1300">
        <v>1.8637807</v>
      </c>
      <c r="Q1300">
        <v>13.886055000000001</v>
      </c>
      <c r="R1300">
        <v>2.7182493000000001</v>
      </c>
      <c r="S1300">
        <v>0.80841730000000001</v>
      </c>
      <c r="T1300">
        <v>0.5</v>
      </c>
      <c r="U1300">
        <v>2.7568963000000002</v>
      </c>
      <c r="V1300">
        <v>0.42192659999999998</v>
      </c>
      <c r="W1300">
        <v>1.4837974</v>
      </c>
      <c r="X1300">
        <v>12.3372011</v>
      </c>
      <c r="Y1300">
        <v>2.1109800000000001</v>
      </c>
      <c r="Z1300">
        <v>2.5699885</v>
      </c>
      <c r="AA1300">
        <v>1.0010607</v>
      </c>
      <c r="AB1300">
        <v>0.4093291</v>
      </c>
      <c r="AC1300">
        <v>2.3138000000000001</v>
      </c>
      <c r="AD1300">
        <v>0.2082</v>
      </c>
      <c r="AE1300">
        <v>0.31440000000000001</v>
      </c>
      <c r="AF1300">
        <v>1.3319000000000001</v>
      </c>
      <c r="AG1300">
        <v>1.1326000000000001</v>
      </c>
      <c r="AH1300">
        <v>0.18509999999999999</v>
      </c>
      <c r="AI1300">
        <v>0.36830000000000002</v>
      </c>
      <c r="AJ1300">
        <v>0.50629999999999997</v>
      </c>
      <c r="AK1300" t="str">
        <f>VLOOKUP(D1300,Ref!$C$2:$D$56,2,FALSE)&amp;"_"&amp;E1300&amp;RIGHT(B1300,4)</f>
        <v>UT_Davis0004</v>
      </c>
    </row>
    <row r="1301" spans="1:37" x14ac:dyDescent="0.25">
      <c r="A1301" t="s">
        <v>219</v>
      </c>
      <c r="B1301">
        <v>490350003</v>
      </c>
      <c r="C1301" t="s">
        <v>37</v>
      </c>
      <c r="D1301" t="s">
        <v>194</v>
      </c>
      <c r="E1301" t="s">
        <v>198</v>
      </c>
      <c r="F1301">
        <v>40.646667000000001</v>
      </c>
      <c r="G1301">
        <v>-111.849722</v>
      </c>
      <c r="H1301">
        <v>117095</v>
      </c>
      <c r="I1301">
        <v>46.1</v>
      </c>
      <c r="J1301">
        <v>28.4</v>
      </c>
      <c r="K1301">
        <v>0.5</v>
      </c>
      <c r="L1301">
        <v>1.3111701</v>
      </c>
      <c r="M1301">
        <v>1.8840507</v>
      </c>
      <c r="N1301">
        <v>5.3456334999999999</v>
      </c>
      <c r="O1301">
        <v>14.8353214</v>
      </c>
      <c r="P1301">
        <v>1.9480256</v>
      </c>
      <c r="Q1301">
        <v>16.0067825</v>
      </c>
      <c r="R1301">
        <v>3.1282692000000001</v>
      </c>
      <c r="S1301">
        <v>1.1629750000000001</v>
      </c>
      <c r="T1301">
        <v>0.5</v>
      </c>
      <c r="U1301">
        <v>1.5672242999999999</v>
      </c>
      <c r="V1301">
        <v>0.70820559999999999</v>
      </c>
      <c r="W1301">
        <v>2.4594722</v>
      </c>
      <c r="X1301">
        <v>12.7745037</v>
      </c>
      <c r="Y1301">
        <v>1.8818527</v>
      </c>
      <c r="Z1301">
        <v>6.1839294000000002</v>
      </c>
      <c r="AA1301">
        <v>1.3037730000000001</v>
      </c>
      <c r="AB1301">
        <v>1.0864484000000001</v>
      </c>
      <c r="AC1301">
        <v>1.1953</v>
      </c>
      <c r="AD1301">
        <v>0.37590000000000001</v>
      </c>
      <c r="AE1301">
        <v>0.46010000000000001</v>
      </c>
      <c r="AF1301">
        <v>0.86109999999999998</v>
      </c>
      <c r="AG1301">
        <v>0.96599999999999997</v>
      </c>
      <c r="AH1301">
        <v>0.38629999999999998</v>
      </c>
      <c r="AI1301">
        <v>0.4168</v>
      </c>
      <c r="AJ1301">
        <v>0.93420000000000003</v>
      </c>
      <c r="AK1301" t="str">
        <f>VLOOKUP(D1301,Ref!$C$2:$D$56,2,FALSE)&amp;"_"&amp;E1301&amp;RIGHT(B1301,4)</f>
        <v>UT_Salt Lake0003</v>
      </c>
    </row>
    <row r="1302" spans="1:37" x14ac:dyDescent="0.25">
      <c r="A1302" t="s">
        <v>219</v>
      </c>
      <c r="B1302">
        <v>490351001</v>
      </c>
      <c r="C1302" t="s">
        <v>37</v>
      </c>
      <c r="D1302" t="s">
        <v>194</v>
      </c>
      <c r="E1302" t="s">
        <v>198</v>
      </c>
      <c r="F1302">
        <v>40.708610999999998</v>
      </c>
      <c r="G1302">
        <v>-112.094722</v>
      </c>
      <c r="H1302">
        <v>118093</v>
      </c>
      <c r="I1302">
        <v>30.8</v>
      </c>
      <c r="J1302">
        <v>20.100000000000001</v>
      </c>
      <c r="K1302">
        <v>0.5</v>
      </c>
      <c r="L1302">
        <v>1.3123456</v>
      </c>
      <c r="M1302">
        <v>1.8691044999999999</v>
      </c>
      <c r="N1302">
        <v>3.9708700000000001</v>
      </c>
      <c r="O1302">
        <v>6.7152003999999996</v>
      </c>
      <c r="P1302">
        <v>1.6134312</v>
      </c>
      <c r="Q1302">
        <v>11.7059278</v>
      </c>
      <c r="R1302">
        <v>2.3045602000000001</v>
      </c>
      <c r="S1302">
        <v>0.84189510000000001</v>
      </c>
      <c r="T1302">
        <v>0.5</v>
      </c>
      <c r="U1302">
        <v>2.245358</v>
      </c>
      <c r="V1302">
        <v>1.0437779</v>
      </c>
      <c r="W1302">
        <v>1.6409351000000001</v>
      </c>
      <c r="X1302">
        <v>7.6811680999999998</v>
      </c>
      <c r="Y1302">
        <v>1.6806251999999999</v>
      </c>
      <c r="Z1302">
        <v>3.6800723</v>
      </c>
      <c r="AA1302">
        <v>0.97004290000000004</v>
      </c>
      <c r="AB1302">
        <v>0.66890590000000005</v>
      </c>
      <c r="AC1302">
        <v>1.7110000000000001</v>
      </c>
      <c r="AD1302">
        <v>0.55840000000000001</v>
      </c>
      <c r="AE1302">
        <v>0.41320000000000001</v>
      </c>
      <c r="AF1302">
        <v>1.1437999999999999</v>
      </c>
      <c r="AG1302">
        <v>1.0416000000000001</v>
      </c>
      <c r="AH1302">
        <v>0.31440000000000001</v>
      </c>
      <c r="AI1302">
        <v>0.4209</v>
      </c>
      <c r="AJ1302">
        <v>0.79449999999999998</v>
      </c>
      <c r="AK1302" t="str">
        <f>VLOOKUP(D1302,Ref!$C$2:$D$56,2,FALSE)&amp;"_"&amp;E1302&amp;RIGHT(B1302,4)</f>
        <v>UT_Salt Lake1001</v>
      </c>
    </row>
    <row r="1303" spans="1:37" x14ac:dyDescent="0.25">
      <c r="A1303" t="s">
        <v>219</v>
      </c>
      <c r="B1303">
        <v>490353006</v>
      </c>
      <c r="C1303" t="s">
        <v>37</v>
      </c>
      <c r="D1303" t="s">
        <v>194</v>
      </c>
      <c r="E1303" t="s">
        <v>198</v>
      </c>
      <c r="F1303">
        <v>40.736389000000003</v>
      </c>
      <c r="G1303">
        <v>-111.87222199999999</v>
      </c>
      <c r="H1303">
        <v>118095</v>
      </c>
      <c r="I1303">
        <v>45.9</v>
      </c>
      <c r="J1303">
        <v>27.3</v>
      </c>
      <c r="K1303">
        <v>0.5</v>
      </c>
      <c r="L1303">
        <v>1.3780261</v>
      </c>
      <c r="M1303">
        <v>1.9858985</v>
      </c>
      <c r="N1303">
        <v>5.6428307999999996</v>
      </c>
      <c r="O1303">
        <v>12.8649693</v>
      </c>
      <c r="P1303">
        <v>2.0708991999999999</v>
      </c>
      <c r="Q1303">
        <v>16.889867800000001</v>
      </c>
      <c r="R1303">
        <v>3.3034563000000001</v>
      </c>
      <c r="S1303">
        <v>1.2973901999999999</v>
      </c>
      <c r="T1303">
        <v>0.5</v>
      </c>
      <c r="U1303">
        <v>1.2401909</v>
      </c>
      <c r="V1303">
        <v>0.59057380000000004</v>
      </c>
      <c r="W1303">
        <v>3.0208830999999998</v>
      </c>
      <c r="X1303">
        <v>9.0931311000000008</v>
      </c>
      <c r="Y1303">
        <v>2.0839797999999998</v>
      </c>
      <c r="Z1303">
        <v>7.7876601000000001</v>
      </c>
      <c r="AA1303">
        <v>1.6014915000000001</v>
      </c>
      <c r="AB1303">
        <v>1.4454038</v>
      </c>
      <c r="AC1303">
        <v>0.9</v>
      </c>
      <c r="AD1303">
        <v>0.2974</v>
      </c>
      <c r="AE1303">
        <v>0.5353</v>
      </c>
      <c r="AF1303">
        <v>0.70679999999999998</v>
      </c>
      <c r="AG1303">
        <v>1.0063</v>
      </c>
      <c r="AH1303">
        <v>0.46110000000000001</v>
      </c>
      <c r="AI1303">
        <v>0.48480000000000001</v>
      </c>
      <c r="AJ1303">
        <v>1.1141000000000001</v>
      </c>
      <c r="AK1303" t="str">
        <f>VLOOKUP(D1303,Ref!$C$2:$D$56,2,FALSE)&amp;"_"&amp;E1303&amp;RIGHT(B1303,4)</f>
        <v>UT_Salt Lake3006</v>
      </c>
    </row>
    <row r="1304" spans="1:37" x14ac:dyDescent="0.25">
      <c r="A1304" t="s">
        <v>219</v>
      </c>
      <c r="B1304">
        <v>490353007</v>
      </c>
      <c r="C1304" t="s">
        <v>37</v>
      </c>
      <c r="D1304" t="s">
        <v>194</v>
      </c>
      <c r="E1304" t="s">
        <v>198</v>
      </c>
      <c r="F1304">
        <v>40.704444000000002</v>
      </c>
      <c r="G1304">
        <v>-111.968611</v>
      </c>
      <c r="H1304">
        <v>118094</v>
      </c>
      <c r="I1304">
        <v>-9</v>
      </c>
      <c r="J1304">
        <v>-9</v>
      </c>
      <c r="K1304">
        <v>0.5</v>
      </c>
      <c r="L1304">
        <v>1.258659</v>
      </c>
      <c r="M1304">
        <v>1.8478687</v>
      </c>
      <c r="N1304">
        <v>5.5258535999999996</v>
      </c>
      <c r="O1304">
        <v>12.5070181</v>
      </c>
      <c r="P1304">
        <v>1.9944381</v>
      </c>
      <c r="Q1304">
        <v>16.5612259</v>
      </c>
      <c r="R1304">
        <v>3.2339541999999999</v>
      </c>
      <c r="S1304">
        <v>1.2043136000000001</v>
      </c>
      <c r="T1304">
        <v>0.5</v>
      </c>
      <c r="U1304">
        <v>1.2577779</v>
      </c>
      <c r="V1304">
        <v>0.82162869999999999</v>
      </c>
      <c r="W1304">
        <v>2.7585125000000001</v>
      </c>
      <c r="X1304">
        <v>9.5778894000000001</v>
      </c>
      <c r="Y1304">
        <v>1.8950244000000001</v>
      </c>
      <c r="Z1304">
        <v>7.1442436999999996</v>
      </c>
      <c r="AA1304">
        <v>1.4723946999999999</v>
      </c>
      <c r="AB1304">
        <v>1.2043136000000001</v>
      </c>
      <c r="AC1304">
        <v>0.99929999999999997</v>
      </c>
      <c r="AD1304">
        <v>0.4446</v>
      </c>
      <c r="AE1304">
        <v>0.49919999999999998</v>
      </c>
      <c r="AF1304">
        <v>0.76580000000000004</v>
      </c>
      <c r="AG1304">
        <v>0.95020000000000004</v>
      </c>
      <c r="AH1304">
        <v>0.43140000000000001</v>
      </c>
      <c r="AI1304">
        <v>0.45529999999999998</v>
      </c>
      <c r="AJ1304">
        <v>1</v>
      </c>
      <c r="AK1304" t="str">
        <f>VLOOKUP(D1304,Ref!$C$2:$D$56,2,FALSE)&amp;"_"&amp;E1304&amp;RIGHT(B1304,4)</f>
        <v>UT_Salt Lake3007</v>
      </c>
    </row>
    <row r="1305" spans="1:37" x14ac:dyDescent="0.25">
      <c r="A1305" t="s">
        <v>219</v>
      </c>
      <c r="B1305">
        <v>490353008</v>
      </c>
      <c r="C1305" t="s">
        <v>37</v>
      </c>
      <c r="D1305" t="s">
        <v>194</v>
      </c>
      <c r="E1305" t="s">
        <v>198</v>
      </c>
      <c r="F1305">
        <v>40.517946000000002</v>
      </c>
      <c r="G1305">
        <v>-112.023051</v>
      </c>
      <c r="H1305">
        <v>116094</v>
      </c>
      <c r="I1305">
        <v>-9</v>
      </c>
      <c r="J1305">
        <v>-9</v>
      </c>
      <c r="K1305">
        <v>0.5</v>
      </c>
      <c r="L1305">
        <v>1.1460292000000001</v>
      </c>
      <c r="M1305">
        <v>1.5817052</v>
      </c>
      <c r="N1305">
        <v>3.9669981000000001</v>
      </c>
      <c r="O1305">
        <v>5.5415768999999999</v>
      </c>
      <c r="P1305">
        <v>1.4121857</v>
      </c>
      <c r="Q1305">
        <v>11.9095964</v>
      </c>
      <c r="R1305">
        <v>2.3232879999999998</v>
      </c>
      <c r="S1305">
        <v>0.75195639999999997</v>
      </c>
      <c r="T1305">
        <v>0.5</v>
      </c>
      <c r="U1305">
        <v>2.2644598</v>
      </c>
      <c r="V1305">
        <v>0.48368139999999998</v>
      </c>
      <c r="W1305">
        <v>1.2541766000000001</v>
      </c>
      <c r="X1305">
        <v>10.600312199999999</v>
      </c>
      <c r="Y1305">
        <v>1.4616941000000001</v>
      </c>
      <c r="Z1305">
        <v>2.6363523</v>
      </c>
      <c r="AA1305">
        <v>0.80970339999999996</v>
      </c>
      <c r="AB1305">
        <v>0.52542259999999996</v>
      </c>
      <c r="AC1305">
        <v>1.9759</v>
      </c>
      <c r="AD1305">
        <v>0.30580000000000002</v>
      </c>
      <c r="AE1305">
        <v>0.31619999999999998</v>
      </c>
      <c r="AF1305">
        <v>1.9129</v>
      </c>
      <c r="AG1305">
        <v>1.0350999999999999</v>
      </c>
      <c r="AH1305">
        <v>0.22140000000000001</v>
      </c>
      <c r="AI1305">
        <v>0.34849999999999998</v>
      </c>
      <c r="AJ1305">
        <v>0.69869999999999999</v>
      </c>
      <c r="AK1305" t="str">
        <f>VLOOKUP(D1305,Ref!$C$2:$D$56,2,FALSE)&amp;"_"&amp;E1305&amp;RIGHT(B1305,4)</f>
        <v>UT_Salt Lake3008</v>
      </c>
    </row>
    <row r="1306" spans="1:37" x14ac:dyDescent="0.25">
      <c r="A1306" t="s">
        <v>219</v>
      </c>
      <c r="B1306">
        <v>490353010</v>
      </c>
      <c r="C1306" t="s">
        <v>37</v>
      </c>
      <c r="D1306" t="s">
        <v>194</v>
      </c>
      <c r="E1306" t="s">
        <v>198</v>
      </c>
      <c r="F1306">
        <v>40.784219999999998</v>
      </c>
      <c r="G1306">
        <v>-111.931</v>
      </c>
      <c r="H1306">
        <v>118095</v>
      </c>
      <c r="I1306">
        <v>39.1</v>
      </c>
      <c r="J1306">
        <v>25.1</v>
      </c>
      <c r="K1306">
        <v>0.5</v>
      </c>
      <c r="L1306">
        <v>1.4596757</v>
      </c>
      <c r="M1306">
        <v>2.0613600999999999</v>
      </c>
      <c r="N1306">
        <v>4.364789</v>
      </c>
      <c r="O1306">
        <v>12.63622</v>
      </c>
      <c r="P1306">
        <v>1.8112587</v>
      </c>
      <c r="Q1306">
        <v>12.8409777</v>
      </c>
      <c r="R1306">
        <v>2.5337478999999998</v>
      </c>
      <c r="S1306">
        <v>0.97530450000000002</v>
      </c>
      <c r="T1306">
        <v>0.5</v>
      </c>
      <c r="U1306">
        <v>1.2779107000000001</v>
      </c>
      <c r="V1306">
        <v>0.61191629999999997</v>
      </c>
      <c r="W1306">
        <v>2.7069705000000002</v>
      </c>
      <c r="X1306">
        <v>8.5982541999999995</v>
      </c>
      <c r="Y1306">
        <v>1.9718757</v>
      </c>
      <c r="Z1306">
        <v>6.8696098000000001</v>
      </c>
      <c r="AA1306">
        <v>1.4275502</v>
      </c>
      <c r="AB1306">
        <v>1.1957275000000001</v>
      </c>
      <c r="AC1306">
        <v>0.87549999999999994</v>
      </c>
      <c r="AD1306">
        <v>0.2969</v>
      </c>
      <c r="AE1306">
        <v>0.62019999999999997</v>
      </c>
      <c r="AF1306">
        <v>0.6804</v>
      </c>
      <c r="AG1306">
        <v>1.0887</v>
      </c>
      <c r="AH1306">
        <v>0.53500000000000003</v>
      </c>
      <c r="AI1306">
        <v>0.56340000000000001</v>
      </c>
      <c r="AJ1306">
        <v>1.226</v>
      </c>
      <c r="AK1306" t="str">
        <f>VLOOKUP(D1306,Ref!$C$2:$D$56,2,FALSE)&amp;"_"&amp;E1306&amp;RIGHT(B1306,4)</f>
        <v>UT_Salt Lake3010</v>
      </c>
    </row>
    <row r="1307" spans="1:37" x14ac:dyDescent="0.25">
      <c r="A1307" t="s">
        <v>219</v>
      </c>
      <c r="B1307">
        <v>490450003</v>
      </c>
      <c r="C1307" t="s">
        <v>37</v>
      </c>
      <c r="D1307" t="s">
        <v>194</v>
      </c>
      <c r="E1307" t="s">
        <v>199</v>
      </c>
      <c r="F1307">
        <v>40.543371</v>
      </c>
      <c r="G1307">
        <v>-112.29881399999999</v>
      </c>
      <c r="H1307">
        <v>117092</v>
      </c>
      <c r="I1307">
        <v>23.5</v>
      </c>
      <c r="J1307">
        <v>18</v>
      </c>
      <c r="K1307">
        <v>0.5</v>
      </c>
      <c r="L1307">
        <v>2.0682556999999999</v>
      </c>
      <c r="M1307">
        <v>1.1428248999999999</v>
      </c>
      <c r="N1307">
        <v>2.6572882999999998</v>
      </c>
      <c r="O1307">
        <v>6.3179102</v>
      </c>
      <c r="P1307">
        <v>1.4925558999999999</v>
      </c>
      <c r="Q1307">
        <v>7.2903190000000002</v>
      </c>
      <c r="R1307">
        <v>1.6385689000000001</v>
      </c>
      <c r="S1307">
        <v>0.45894439999999997</v>
      </c>
      <c r="T1307">
        <v>0.5</v>
      </c>
      <c r="U1307">
        <v>2.9260980999999999</v>
      </c>
      <c r="V1307">
        <v>0.89235310000000001</v>
      </c>
      <c r="W1307">
        <v>1.2463938999999999</v>
      </c>
      <c r="X1307">
        <v>7.3107370999999999</v>
      </c>
      <c r="Y1307">
        <v>1.6679708</v>
      </c>
      <c r="Z1307">
        <v>2.2953684000000001</v>
      </c>
      <c r="AA1307">
        <v>0.84358679999999997</v>
      </c>
      <c r="AB1307">
        <v>0.3863163</v>
      </c>
      <c r="AC1307">
        <v>1.4148000000000001</v>
      </c>
      <c r="AD1307">
        <v>0.78080000000000005</v>
      </c>
      <c r="AE1307">
        <v>0.46899999999999997</v>
      </c>
      <c r="AF1307">
        <v>1.1571</v>
      </c>
      <c r="AG1307">
        <v>1.1174999999999999</v>
      </c>
      <c r="AH1307">
        <v>0.31490000000000001</v>
      </c>
      <c r="AI1307">
        <v>0.51480000000000004</v>
      </c>
      <c r="AJ1307">
        <v>0.8417</v>
      </c>
      <c r="AK1307" t="str">
        <f>VLOOKUP(D1307,Ref!$C$2:$D$56,2,FALSE)&amp;"_"&amp;E1307&amp;RIGHT(B1307,4)</f>
        <v>UT_Tooele0003</v>
      </c>
    </row>
    <row r="1308" spans="1:37" x14ac:dyDescent="0.25">
      <c r="A1308" t="s">
        <v>219</v>
      </c>
      <c r="B1308">
        <v>490490002</v>
      </c>
      <c r="C1308" t="s">
        <v>37</v>
      </c>
      <c r="D1308" t="s">
        <v>194</v>
      </c>
      <c r="E1308" t="s">
        <v>194</v>
      </c>
      <c r="F1308">
        <v>40.253610999999999</v>
      </c>
      <c r="G1308">
        <v>-111.663056</v>
      </c>
      <c r="H1308">
        <v>113096</v>
      </c>
      <c r="I1308">
        <v>38.4</v>
      </c>
      <c r="J1308">
        <v>22.8</v>
      </c>
      <c r="K1308">
        <v>0.5</v>
      </c>
      <c r="L1308">
        <v>3.0130013999999998</v>
      </c>
      <c r="M1308">
        <v>1.4273969</v>
      </c>
      <c r="N1308">
        <v>3.7006187000000001</v>
      </c>
      <c r="O1308">
        <v>14.686662699999999</v>
      </c>
      <c r="P1308">
        <v>1.6428615</v>
      </c>
      <c r="Q1308">
        <v>10.6685848</v>
      </c>
      <c r="R1308">
        <v>2.3272208999999999</v>
      </c>
      <c r="S1308">
        <v>0.46698499999999998</v>
      </c>
      <c r="T1308">
        <v>0.5</v>
      </c>
      <c r="U1308">
        <v>2.5358098</v>
      </c>
      <c r="V1308">
        <v>0.33583190000000002</v>
      </c>
      <c r="W1308">
        <v>1.6541162</v>
      </c>
      <c r="X1308">
        <v>10.8945656</v>
      </c>
      <c r="Y1308">
        <v>1.5303681</v>
      </c>
      <c r="Z1308">
        <v>3.8909737999999998</v>
      </c>
      <c r="AA1308">
        <v>0.99752490000000005</v>
      </c>
      <c r="AB1308">
        <v>0.52313699999999996</v>
      </c>
      <c r="AC1308">
        <v>0.84160000000000001</v>
      </c>
      <c r="AD1308">
        <v>0.23530000000000001</v>
      </c>
      <c r="AE1308">
        <v>0.44700000000000001</v>
      </c>
      <c r="AF1308">
        <v>0.74180000000000001</v>
      </c>
      <c r="AG1308">
        <v>0.93149999999999999</v>
      </c>
      <c r="AH1308">
        <v>0.36470000000000002</v>
      </c>
      <c r="AI1308">
        <v>0.42859999999999998</v>
      </c>
      <c r="AJ1308">
        <v>1.1202000000000001</v>
      </c>
      <c r="AK1308" t="str">
        <f>VLOOKUP(D1308,Ref!$C$2:$D$56,2,FALSE)&amp;"_"&amp;E1308&amp;RIGHT(B1308,4)</f>
        <v>UT_Utah0002</v>
      </c>
    </row>
    <row r="1309" spans="1:37" x14ac:dyDescent="0.25">
      <c r="A1309" t="s">
        <v>219</v>
      </c>
      <c r="B1309">
        <v>490494001</v>
      </c>
      <c r="C1309" t="s">
        <v>37</v>
      </c>
      <c r="D1309" t="s">
        <v>194</v>
      </c>
      <c r="E1309" t="s">
        <v>194</v>
      </c>
      <c r="F1309">
        <v>40.341388999999999</v>
      </c>
      <c r="G1309">
        <v>-111.713611</v>
      </c>
      <c r="H1309">
        <v>114096</v>
      </c>
      <c r="I1309">
        <v>44.8</v>
      </c>
      <c r="J1309">
        <v>26.7</v>
      </c>
      <c r="K1309">
        <v>0.5</v>
      </c>
      <c r="L1309">
        <v>1.3322524</v>
      </c>
      <c r="M1309">
        <v>1.3070383999999999</v>
      </c>
      <c r="N1309">
        <v>5.6664118999999999</v>
      </c>
      <c r="O1309">
        <v>12.7033348</v>
      </c>
      <c r="P1309">
        <v>1.317415</v>
      </c>
      <c r="Q1309">
        <v>17.8357964</v>
      </c>
      <c r="R1309">
        <v>3.4130875999999999</v>
      </c>
      <c r="S1309">
        <v>0.78021879999999999</v>
      </c>
      <c r="T1309">
        <v>0.5</v>
      </c>
      <c r="U1309">
        <v>1.4852494999999999</v>
      </c>
      <c r="V1309">
        <v>0.42446980000000001</v>
      </c>
      <c r="W1309">
        <v>2.5613811000000002</v>
      </c>
      <c r="X1309">
        <v>11.1932993</v>
      </c>
      <c r="Y1309">
        <v>1.3895057</v>
      </c>
      <c r="Z1309">
        <v>7.0355740000000004</v>
      </c>
      <c r="AA1309">
        <v>1.4035207000000001</v>
      </c>
      <c r="AB1309">
        <v>0.75694779999999995</v>
      </c>
      <c r="AC1309">
        <v>1.1148</v>
      </c>
      <c r="AD1309">
        <v>0.32479999999999998</v>
      </c>
      <c r="AE1309">
        <v>0.45200000000000001</v>
      </c>
      <c r="AF1309">
        <v>0.88109999999999999</v>
      </c>
      <c r="AG1309">
        <v>1.0547</v>
      </c>
      <c r="AH1309">
        <v>0.39450000000000002</v>
      </c>
      <c r="AI1309">
        <v>0.41120000000000001</v>
      </c>
      <c r="AJ1309">
        <v>0.97019999999999995</v>
      </c>
      <c r="AK1309" t="str">
        <f>VLOOKUP(D1309,Ref!$C$2:$D$56,2,FALSE)&amp;"_"&amp;E1309&amp;RIGHT(B1309,4)</f>
        <v>UT_Utah4001</v>
      </c>
    </row>
    <row r="1310" spans="1:37" x14ac:dyDescent="0.25">
      <c r="A1310" t="s">
        <v>219</v>
      </c>
      <c r="B1310">
        <v>490495008</v>
      </c>
      <c r="C1310" t="s">
        <v>37</v>
      </c>
      <c r="D1310" t="s">
        <v>194</v>
      </c>
      <c r="E1310" t="s">
        <v>194</v>
      </c>
      <c r="F1310">
        <v>40.430278000000001</v>
      </c>
      <c r="G1310">
        <v>-111.803889</v>
      </c>
      <c r="H1310">
        <v>115095</v>
      </c>
      <c r="I1310">
        <v>34.200000000000003</v>
      </c>
      <c r="J1310">
        <v>18.899999999999999</v>
      </c>
      <c r="K1310">
        <v>0.5</v>
      </c>
      <c r="L1310">
        <v>2.453757</v>
      </c>
      <c r="M1310">
        <v>1.3546263999999999</v>
      </c>
      <c r="N1310">
        <v>3.9229599999999998</v>
      </c>
      <c r="O1310">
        <v>9.9393101000000001</v>
      </c>
      <c r="P1310">
        <v>1.5344726</v>
      </c>
      <c r="Q1310">
        <v>11.5714264</v>
      </c>
      <c r="R1310">
        <v>2.4236474000000001</v>
      </c>
      <c r="S1310">
        <v>0.55535440000000003</v>
      </c>
      <c r="T1310">
        <v>0.5</v>
      </c>
      <c r="U1310">
        <v>1.5747924</v>
      </c>
      <c r="V1310">
        <v>0.34640700000000002</v>
      </c>
      <c r="W1310">
        <v>2.1365354000000001</v>
      </c>
      <c r="X1310">
        <v>5.4554166999999998</v>
      </c>
      <c r="Y1310">
        <v>1.3399046999999999</v>
      </c>
      <c r="Z1310">
        <v>5.6954307999999996</v>
      </c>
      <c r="AA1310">
        <v>1.1954695</v>
      </c>
      <c r="AB1310">
        <v>0.70808490000000002</v>
      </c>
      <c r="AC1310">
        <v>0.64180000000000004</v>
      </c>
      <c r="AD1310">
        <v>0.25569999999999998</v>
      </c>
      <c r="AE1310">
        <v>0.54459999999999997</v>
      </c>
      <c r="AF1310">
        <v>0.54890000000000005</v>
      </c>
      <c r="AG1310">
        <v>0.87319999999999998</v>
      </c>
      <c r="AH1310">
        <v>0.49220000000000003</v>
      </c>
      <c r="AI1310">
        <v>0.49330000000000002</v>
      </c>
      <c r="AJ1310">
        <v>1.2749999999999999</v>
      </c>
      <c r="AK1310" t="str">
        <f>VLOOKUP(D1310,Ref!$C$2:$D$56,2,FALSE)&amp;"_"&amp;E1310&amp;RIGHT(B1310,4)</f>
        <v>UT_Utah5008</v>
      </c>
    </row>
    <row r="1311" spans="1:37" x14ac:dyDescent="0.25">
      <c r="A1311" t="s">
        <v>219</v>
      </c>
      <c r="B1311">
        <v>490495010</v>
      </c>
      <c r="C1311" t="s">
        <v>37</v>
      </c>
      <c r="D1311" t="s">
        <v>194</v>
      </c>
      <c r="E1311" t="s">
        <v>194</v>
      </c>
      <c r="F1311">
        <v>40.136389000000001</v>
      </c>
      <c r="G1311">
        <v>-111.659722</v>
      </c>
      <c r="H1311">
        <v>112096</v>
      </c>
      <c r="I1311">
        <v>40.4</v>
      </c>
      <c r="J1311">
        <v>22.1</v>
      </c>
      <c r="K1311">
        <v>0.5</v>
      </c>
      <c r="L1311">
        <v>1.4498705000000001</v>
      </c>
      <c r="M1311">
        <v>1.6848000999999999</v>
      </c>
      <c r="N1311">
        <v>5.3589573000000001</v>
      </c>
      <c r="O1311">
        <v>9.4755448999999992</v>
      </c>
      <c r="P1311">
        <v>1.3749992</v>
      </c>
      <c r="Q1311">
        <v>16.7016144</v>
      </c>
      <c r="R1311">
        <v>3.2064526</v>
      </c>
      <c r="S1311">
        <v>0.69775929999999997</v>
      </c>
      <c r="T1311">
        <v>0.5</v>
      </c>
      <c r="U1311">
        <v>1.4766812</v>
      </c>
      <c r="V1311">
        <v>0.3721583</v>
      </c>
      <c r="W1311">
        <v>2.4111346999999999</v>
      </c>
      <c r="X1311">
        <v>7.4810786</v>
      </c>
      <c r="Y1311">
        <v>1.3572010999999999</v>
      </c>
      <c r="Z1311">
        <v>6.5597095000000003</v>
      </c>
      <c r="AA1311">
        <v>1.3126036999999999</v>
      </c>
      <c r="AB1311">
        <v>0.71421310000000005</v>
      </c>
      <c r="AC1311">
        <v>1.0185</v>
      </c>
      <c r="AD1311">
        <v>0.22090000000000001</v>
      </c>
      <c r="AE1311">
        <v>0.44990000000000002</v>
      </c>
      <c r="AF1311">
        <v>0.78949999999999998</v>
      </c>
      <c r="AG1311">
        <v>0.98709999999999998</v>
      </c>
      <c r="AH1311">
        <v>0.39279999999999998</v>
      </c>
      <c r="AI1311">
        <v>0.40939999999999999</v>
      </c>
      <c r="AJ1311">
        <v>1.0236000000000001</v>
      </c>
      <c r="AK1311" t="str">
        <f>VLOOKUP(D1311,Ref!$C$2:$D$56,2,FALSE)&amp;"_"&amp;E1311&amp;RIGHT(B1311,4)</f>
        <v>UT_Utah5010</v>
      </c>
    </row>
    <row r="1312" spans="1:37" x14ac:dyDescent="0.25">
      <c r="A1312" t="s">
        <v>219</v>
      </c>
      <c r="B1312">
        <v>490570002</v>
      </c>
      <c r="C1312" t="s">
        <v>37</v>
      </c>
      <c r="D1312" t="s">
        <v>194</v>
      </c>
      <c r="E1312" t="s">
        <v>200</v>
      </c>
      <c r="F1312">
        <v>41.206389000000001</v>
      </c>
      <c r="G1312">
        <v>-111.974722</v>
      </c>
      <c r="H1312">
        <v>122095</v>
      </c>
      <c r="I1312">
        <v>38.200000000000003</v>
      </c>
      <c r="J1312">
        <v>22.7</v>
      </c>
      <c r="K1312">
        <v>0.5</v>
      </c>
      <c r="L1312">
        <v>1.4990380999999999</v>
      </c>
      <c r="M1312">
        <v>1.7871972</v>
      </c>
      <c r="N1312">
        <v>4.4116521000000004</v>
      </c>
      <c r="O1312">
        <v>11.846243899999999</v>
      </c>
      <c r="P1312">
        <v>1.9775423000000001</v>
      </c>
      <c r="Q1312">
        <v>12.7597618</v>
      </c>
      <c r="R1312">
        <v>2.5968925999999999</v>
      </c>
      <c r="S1312">
        <v>0.8216717</v>
      </c>
      <c r="T1312">
        <v>0.5</v>
      </c>
      <c r="U1312">
        <v>0.9612174</v>
      </c>
      <c r="V1312">
        <v>0.31713980000000003</v>
      </c>
      <c r="W1312">
        <v>2.1326214999999999</v>
      </c>
      <c r="X1312">
        <v>10.0259199</v>
      </c>
      <c r="Y1312">
        <v>1.7999643000000001</v>
      </c>
      <c r="Z1312">
        <v>5.0926843000000002</v>
      </c>
      <c r="AA1312">
        <v>1.1118079000000001</v>
      </c>
      <c r="AB1312">
        <v>0.79776139999999995</v>
      </c>
      <c r="AC1312">
        <v>0.64119999999999999</v>
      </c>
      <c r="AD1312">
        <v>0.17749999999999999</v>
      </c>
      <c r="AE1312">
        <v>0.4834</v>
      </c>
      <c r="AF1312">
        <v>0.84630000000000005</v>
      </c>
      <c r="AG1312">
        <v>0.91020000000000001</v>
      </c>
      <c r="AH1312">
        <v>0.39910000000000001</v>
      </c>
      <c r="AI1312">
        <v>0.42809999999999998</v>
      </c>
      <c r="AJ1312">
        <v>0.97089999999999999</v>
      </c>
      <c r="AK1312" t="str">
        <f>VLOOKUP(D1312,Ref!$C$2:$D$56,2,FALSE)&amp;"_"&amp;E1312&amp;RIGHT(B1312,4)</f>
        <v>UT_Weber0002</v>
      </c>
    </row>
    <row r="1313" spans="1:37" x14ac:dyDescent="0.25">
      <c r="A1313" t="s">
        <v>219</v>
      </c>
      <c r="B1313">
        <v>490570007</v>
      </c>
      <c r="C1313" t="s">
        <v>37</v>
      </c>
      <c r="D1313" t="s">
        <v>194</v>
      </c>
      <c r="E1313" t="s">
        <v>200</v>
      </c>
      <c r="F1313">
        <v>41.179721999999998</v>
      </c>
      <c r="G1313">
        <v>-111.983056</v>
      </c>
      <c r="H1313">
        <v>122095</v>
      </c>
      <c r="I1313">
        <v>-9</v>
      </c>
      <c r="J1313">
        <v>-9</v>
      </c>
      <c r="K1313">
        <v>0.5</v>
      </c>
      <c r="L1313">
        <v>1.0209515</v>
      </c>
      <c r="M1313">
        <v>1.6394012</v>
      </c>
      <c r="N1313">
        <v>5.0393872000000002</v>
      </c>
      <c r="O1313">
        <v>6.7095608999999996</v>
      </c>
      <c r="P1313">
        <v>1.9489396000000001</v>
      </c>
      <c r="Q1313">
        <v>14.914237</v>
      </c>
      <c r="R1313">
        <v>2.9203146000000002</v>
      </c>
      <c r="S1313">
        <v>0.87387510000000002</v>
      </c>
      <c r="T1313">
        <v>0.5</v>
      </c>
      <c r="U1313">
        <v>1.9125314</v>
      </c>
      <c r="V1313">
        <v>0.3518656</v>
      </c>
      <c r="W1313">
        <v>1.1206446999999999</v>
      </c>
      <c r="X1313">
        <v>11.836708099999999</v>
      </c>
      <c r="Y1313">
        <v>1.5722898999999999</v>
      </c>
      <c r="Z1313">
        <v>2.0155444</v>
      </c>
      <c r="AA1313">
        <v>0.73824869999999998</v>
      </c>
      <c r="AB1313">
        <v>0.44231969999999998</v>
      </c>
      <c r="AC1313">
        <v>1.8733</v>
      </c>
      <c r="AD1313">
        <v>0.21460000000000001</v>
      </c>
      <c r="AE1313">
        <v>0.22239999999999999</v>
      </c>
      <c r="AF1313">
        <v>1.7642</v>
      </c>
      <c r="AG1313">
        <v>0.80669999999999997</v>
      </c>
      <c r="AH1313">
        <v>0.1351</v>
      </c>
      <c r="AI1313">
        <v>0.25280000000000002</v>
      </c>
      <c r="AJ1313">
        <v>0.50619999999999998</v>
      </c>
      <c r="AK1313" t="str">
        <f>VLOOKUP(D1313,Ref!$C$2:$D$56,2,FALSE)&amp;"_"&amp;E1313&amp;RIGHT(B1313,4)</f>
        <v>UT_Weber0007</v>
      </c>
    </row>
    <row r="1314" spans="1:37" x14ac:dyDescent="0.25">
      <c r="A1314" t="s">
        <v>219</v>
      </c>
      <c r="B1314">
        <v>490571003</v>
      </c>
      <c r="C1314" t="s">
        <v>37</v>
      </c>
      <c r="D1314" t="s">
        <v>194</v>
      </c>
      <c r="E1314" t="s">
        <v>200</v>
      </c>
      <c r="F1314">
        <v>41.303682999999999</v>
      </c>
      <c r="G1314">
        <v>-111.987067</v>
      </c>
      <c r="H1314">
        <v>123095</v>
      </c>
      <c r="I1314">
        <v>35.799999999999997</v>
      </c>
      <c r="J1314">
        <v>22.2</v>
      </c>
      <c r="K1314">
        <v>0.5</v>
      </c>
      <c r="L1314">
        <v>0.89181759999999999</v>
      </c>
      <c r="M1314">
        <v>1.4256302999999999</v>
      </c>
      <c r="N1314">
        <v>4.2029680999999997</v>
      </c>
      <c r="O1314">
        <v>11.766139000000001</v>
      </c>
      <c r="P1314">
        <v>1.7118613</v>
      </c>
      <c r="Q1314">
        <v>12.3332233</v>
      </c>
      <c r="R1314">
        <v>2.4224967999999998</v>
      </c>
      <c r="S1314">
        <v>0.62364039999999998</v>
      </c>
      <c r="T1314">
        <v>0.5</v>
      </c>
      <c r="U1314">
        <v>1.8173968</v>
      </c>
      <c r="V1314">
        <v>0.4844485</v>
      </c>
      <c r="W1314">
        <v>1.7029003</v>
      </c>
      <c r="X1314">
        <v>10.7044029</v>
      </c>
      <c r="Y1314">
        <v>1.9203053999999999</v>
      </c>
      <c r="Z1314">
        <v>3.5574626999999999</v>
      </c>
      <c r="AA1314">
        <v>0.99695129999999998</v>
      </c>
      <c r="AB1314">
        <v>0.57950869999999999</v>
      </c>
      <c r="AC1314">
        <v>2.0379</v>
      </c>
      <c r="AD1314">
        <v>0.33979999999999999</v>
      </c>
      <c r="AE1314">
        <v>0.4052</v>
      </c>
      <c r="AF1314">
        <v>0.90980000000000005</v>
      </c>
      <c r="AG1314">
        <v>1.1217999999999999</v>
      </c>
      <c r="AH1314">
        <v>0.28839999999999999</v>
      </c>
      <c r="AI1314">
        <v>0.41149999999999998</v>
      </c>
      <c r="AJ1314">
        <v>0.92920000000000003</v>
      </c>
      <c r="AK1314" t="str">
        <f>VLOOKUP(D1314,Ref!$C$2:$D$56,2,FALSE)&amp;"_"&amp;E1314&amp;RIGHT(B1314,4)</f>
        <v>UT_Weber1003</v>
      </c>
    </row>
    <row r="1315" spans="1:37" x14ac:dyDescent="0.25">
      <c r="A1315" t="s">
        <v>219</v>
      </c>
      <c r="B1315">
        <v>530110013</v>
      </c>
      <c r="C1315" t="s">
        <v>37</v>
      </c>
      <c r="D1315" t="s">
        <v>49</v>
      </c>
      <c r="E1315" t="s">
        <v>148</v>
      </c>
      <c r="F1315">
        <v>45.648333000000001</v>
      </c>
      <c r="G1315">
        <v>-122.586944</v>
      </c>
      <c r="H1315">
        <v>178035</v>
      </c>
      <c r="I1315">
        <v>27.3</v>
      </c>
      <c r="J1315">
        <v>21.6</v>
      </c>
      <c r="K1315">
        <v>0.5</v>
      </c>
      <c r="L1315">
        <v>0.69888629999999996</v>
      </c>
      <c r="M1315">
        <v>2.2322202</v>
      </c>
      <c r="N1315">
        <v>0.52794419999999997</v>
      </c>
      <c r="O1315">
        <v>21.493331900000001</v>
      </c>
      <c r="P1315">
        <v>1.0015756</v>
      </c>
      <c r="Q1315">
        <v>0.52628580000000003</v>
      </c>
      <c r="R1315">
        <v>0.3203685</v>
      </c>
      <c r="S1315">
        <v>6.6052700000000006E-2</v>
      </c>
      <c r="T1315">
        <v>0.5</v>
      </c>
      <c r="U1315">
        <v>0.63935470000000005</v>
      </c>
      <c r="V1315">
        <v>0.52631760000000005</v>
      </c>
      <c r="W1315">
        <v>0.3642358</v>
      </c>
      <c r="X1315">
        <v>18.217031500000001</v>
      </c>
      <c r="Y1315">
        <v>0.8537304</v>
      </c>
      <c r="Z1315">
        <v>0.1526486</v>
      </c>
      <c r="AA1315">
        <v>0.2884176</v>
      </c>
      <c r="AB1315">
        <v>7.5106999999999993E-2</v>
      </c>
      <c r="AC1315">
        <v>0.91479999999999995</v>
      </c>
      <c r="AD1315">
        <v>0.23580000000000001</v>
      </c>
      <c r="AE1315">
        <v>0.68989999999999996</v>
      </c>
      <c r="AF1315">
        <v>0.84760000000000002</v>
      </c>
      <c r="AG1315">
        <v>0.85240000000000005</v>
      </c>
      <c r="AH1315">
        <v>0.28999999999999998</v>
      </c>
      <c r="AI1315">
        <v>0.90029999999999999</v>
      </c>
      <c r="AJ1315">
        <v>1.1371</v>
      </c>
      <c r="AK1315" t="str">
        <f>VLOOKUP(D1315,Ref!$C$2:$D$56,2,FALSE)&amp;"_"&amp;E1315&amp;RIGHT(B1315,4)</f>
        <v>WA_Clark0013</v>
      </c>
    </row>
    <row r="1316" spans="1:37" x14ac:dyDescent="0.25">
      <c r="A1316" t="s">
        <v>219</v>
      </c>
      <c r="B1316">
        <v>530330057</v>
      </c>
      <c r="C1316" t="s">
        <v>37</v>
      </c>
      <c r="D1316" t="s">
        <v>49</v>
      </c>
      <c r="E1316" t="s">
        <v>201</v>
      </c>
      <c r="F1316">
        <v>47.563200000000002</v>
      </c>
      <c r="G1316">
        <v>-122.34050000000001</v>
      </c>
      <c r="H1316">
        <v>195041</v>
      </c>
      <c r="I1316">
        <v>25.8</v>
      </c>
      <c r="J1316">
        <v>18.899999999999999</v>
      </c>
      <c r="K1316">
        <v>0.5</v>
      </c>
      <c r="L1316">
        <v>1.7433116</v>
      </c>
      <c r="M1316">
        <v>4.2264761999999996</v>
      </c>
      <c r="N1316">
        <v>1.0435920999999999</v>
      </c>
      <c r="O1316">
        <v>14.181143799999999</v>
      </c>
      <c r="P1316">
        <v>2.0902354999999999</v>
      </c>
      <c r="Q1316">
        <v>1.1290505</v>
      </c>
      <c r="R1316">
        <v>0.65366849999999999</v>
      </c>
      <c r="S1316">
        <v>0.2325247</v>
      </c>
      <c r="T1316">
        <v>0.5</v>
      </c>
      <c r="U1316">
        <v>1.6741022000000001</v>
      </c>
      <c r="V1316">
        <v>1.0536605000000001</v>
      </c>
      <c r="W1316">
        <v>0.73340490000000003</v>
      </c>
      <c r="X1316">
        <v>11.9391041</v>
      </c>
      <c r="Y1316">
        <v>1.8853922999999999</v>
      </c>
      <c r="Z1316">
        <v>0.30145650000000002</v>
      </c>
      <c r="AA1316">
        <v>0.65467600000000004</v>
      </c>
      <c r="AB1316">
        <v>0.2325247</v>
      </c>
      <c r="AC1316">
        <v>0.96030000000000004</v>
      </c>
      <c r="AD1316">
        <v>0.24929999999999999</v>
      </c>
      <c r="AE1316">
        <v>0.70279999999999998</v>
      </c>
      <c r="AF1316">
        <v>0.84189999999999998</v>
      </c>
      <c r="AG1316">
        <v>0.90200000000000002</v>
      </c>
      <c r="AH1316">
        <v>0.26700000000000002</v>
      </c>
      <c r="AI1316">
        <v>1.0015000000000001</v>
      </c>
      <c r="AJ1316">
        <v>1</v>
      </c>
      <c r="AK1316" t="str">
        <f>VLOOKUP(D1316,Ref!$C$2:$D$56,2,FALSE)&amp;"_"&amp;E1316&amp;RIGHT(B1316,4)</f>
        <v>WA_King0057</v>
      </c>
    </row>
    <row r="1317" spans="1:37" x14ac:dyDescent="0.25">
      <c r="A1317" t="s">
        <v>219</v>
      </c>
      <c r="B1317">
        <v>530330080</v>
      </c>
      <c r="C1317" t="s">
        <v>37</v>
      </c>
      <c r="D1317" t="s">
        <v>49</v>
      </c>
      <c r="E1317" t="s">
        <v>201</v>
      </c>
      <c r="F1317">
        <v>47.568333000000003</v>
      </c>
      <c r="G1317">
        <v>-122.30805599999999</v>
      </c>
      <c r="H1317">
        <v>195041</v>
      </c>
      <c r="I1317">
        <v>17.2</v>
      </c>
      <c r="J1317">
        <v>13.4</v>
      </c>
      <c r="K1317">
        <v>0.5</v>
      </c>
      <c r="L1317">
        <v>0.89644369999999995</v>
      </c>
      <c r="M1317">
        <v>1.9570653</v>
      </c>
      <c r="N1317">
        <v>0.71010459999999997</v>
      </c>
      <c r="O1317">
        <v>10.603189499999999</v>
      </c>
      <c r="P1317">
        <v>1.2854916000000001</v>
      </c>
      <c r="Q1317">
        <v>0.85590829999999996</v>
      </c>
      <c r="R1317">
        <v>0.40033049999999998</v>
      </c>
      <c r="S1317">
        <v>5.8134199999999997E-2</v>
      </c>
      <c r="T1317">
        <v>0.5</v>
      </c>
      <c r="U1317">
        <v>0.84581139999999999</v>
      </c>
      <c r="V1317">
        <v>0.46250370000000002</v>
      </c>
      <c r="W1317">
        <v>0.50648709999999997</v>
      </c>
      <c r="X1317">
        <v>9.1895819000000003</v>
      </c>
      <c r="Y1317">
        <v>1.2426444000000001</v>
      </c>
      <c r="Z1317">
        <v>0.22095909999999999</v>
      </c>
      <c r="AA1317">
        <v>0.42972749999999998</v>
      </c>
      <c r="AB1317">
        <v>5.5747600000000001E-2</v>
      </c>
      <c r="AC1317">
        <v>0.94350000000000001</v>
      </c>
      <c r="AD1317">
        <v>0.23630000000000001</v>
      </c>
      <c r="AE1317">
        <v>0.71330000000000005</v>
      </c>
      <c r="AF1317">
        <v>0.86670000000000003</v>
      </c>
      <c r="AG1317">
        <v>0.9667</v>
      </c>
      <c r="AH1317">
        <v>0.25819999999999999</v>
      </c>
      <c r="AI1317">
        <v>1.0733999999999999</v>
      </c>
      <c r="AJ1317">
        <v>0.95889999999999997</v>
      </c>
      <c r="AK1317" t="str">
        <f>VLOOKUP(D1317,Ref!$C$2:$D$56,2,FALSE)&amp;"_"&amp;E1317&amp;RIGHT(B1317,4)</f>
        <v>WA_King0080</v>
      </c>
    </row>
    <row r="1318" spans="1:37" x14ac:dyDescent="0.25">
      <c r="A1318" t="s">
        <v>219</v>
      </c>
      <c r="B1318">
        <v>530530029</v>
      </c>
      <c r="C1318" t="s">
        <v>37</v>
      </c>
      <c r="D1318" t="s">
        <v>49</v>
      </c>
      <c r="E1318" t="s">
        <v>202</v>
      </c>
      <c r="F1318">
        <v>47.186399999999999</v>
      </c>
      <c r="G1318">
        <v>-122.4517</v>
      </c>
      <c r="H1318">
        <v>191040</v>
      </c>
      <c r="I1318">
        <v>42.5</v>
      </c>
      <c r="J1318">
        <v>33.700000000000003</v>
      </c>
      <c r="K1318">
        <v>0.5</v>
      </c>
      <c r="L1318">
        <v>0.8942599</v>
      </c>
      <c r="M1318">
        <v>3.5464981</v>
      </c>
      <c r="N1318">
        <v>0.92101880000000003</v>
      </c>
      <c r="O1318">
        <v>32.789218900000002</v>
      </c>
      <c r="P1318">
        <v>1.7137226999999999</v>
      </c>
      <c r="Q1318">
        <v>1.0615075</v>
      </c>
      <c r="R1318">
        <v>0.54181310000000005</v>
      </c>
      <c r="S1318">
        <v>0.53195990000000004</v>
      </c>
      <c r="T1318">
        <v>0.5</v>
      </c>
      <c r="U1318">
        <v>0.8668072</v>
      </c>
      <c r="V1318">
        <v>0.91191250000000001</v>
      </c>
      <c r="W1318">
        <v>0.65175300000000003</v>
      </c>
      <c r="X1318">
        <v>27.860101700000001</v>
      </c>
      <c r="Y1318">
        <v>1.5808449</v>
      </c>
      <c r="Z1318">
        <v>0.2972224</v>
      </c>
      <c r="AA1318">
        <v>0.54571709999999995</v>
      </c>
      <c r="AB1318">
        <v>0.53195990000000004</v>
      </c>
      <c r="AC1318">
        <v>0.96930000000000005</v>
      </c>
      <c r="AD1318">
        <v>0.2571</v>
      </c>
      <c r="AE1318">
        <v>0.70760000000000001</v>
      </c>
      <c r="AF1318">
        <v>0.84970000000000001</v>
      </c>
      <c r="AG1318">
        <v>0.92249999999999999</v>
      </c>
      <c r="AH1318">
        <v>0.28000000000000003</v>
      </c>
      <c r="AI1318">
        <v>1.0072000000000001</v>
      </c>
      <c r="AJ1318">
        <v>1</v>
      </c>
      <c r="AK1318" t="str">
        <f>VLOOKUP(D1318,Ref!$C$2:$D$56,2,FALSE)&amp;"_"&amp;E1318&amp;RIGHT(B1318,4)</f>
        <v>WA_Pierce0029</v>
      </c>
    </row>
    <row r="1319" spans="1:37" x14ac:dyDescent="0.25">
      <c r="A1319" t="s">
        <v>219</v>
      </c>
      <c r="B1319">
        <v>530610020</v>
      </c>
      <c r="C1319" t="s">
        <v>37</v>
      </c>
      <c r="D1319" t="s">
        <v>49</v>
      </c>
      <c r="E1319" t="s">
        <v>203</v>
      </c>
      <c r="F1319">
        <v>48.246899999999997</v>
      </c>
      <c r="G1319">
        <v>-121.6031</v>
      </c>
      <c r="H1319">
        <v>199047</v>
      </c>
      <c r="I1319">
        <v>32.1</v>
      </c>
      <c r="J1319">
        <v>27.7</v>
      </c>
      <c r="K1319">
        <v>0.5</v>
      </c>
      <c r="L1319">
        <v>0.874614</v>
      </c>
      <c r="M1319">
        <v>3.1546500000000002</v>
      </c>
      <c r="N1319">
        <v>0.4440694</v>
      </c>
      <c r="O1319">
        <v>25.346666299999999</v>
      </c>
      <c r="P1319">
        <v>1.0029291</v>
      </c>
      <c r="Q1319">
        <v>0.31127830000000001</v>
      </c>
      <c r="R1319">
        <v>0.3338025</v>
      </c>
      <c r="S1319">
        <v>0.21532570000000001</v>
      </c>
      <c r="T1319">
        <v>0.5</v>
      </c>
      <c r="U1319">
        <v>0.84983909999999996</v>
      </c>
      <c r="V1319">
        <v>1.6462162</v>
      </c>
      <c r="W1319">
        <v>0.34761039999999999</v>
      </c>
      <c r="X1319">
        <v>22.825292600000001</v>
      </c>
      <c r="Y1319">
        <v>0.88971849999999997</v>
      </c>
      <c r="Z1319">
        <v>0.13352910000000001</v>
      </c>
      <c r="AA1319">
        <v>0.30180899999999999</v>
      </c>
      <c r="AB1319">
        <v>0.22947600000000001</v>
      </c>
      <c r="AC1319">
        <v>0.97170000000000001</v>
      </c>
      <c r="AD1319">
        <v>0.52180000000000004</v>
      </c>
      <c r="AE1319">
        <v>0.78280000000000005</v>
      </c>
      <c r="AF1319">
        <v>0.90049999999999997</v>
      </c>
      <c r="AG1319">
        <v>0.8871</v>
      </c>
      <c r="AH1319">
        <v>0.42899999999999999</v>
      </c>
      <c r="AI1319">
        <v>0.9042</v>
      </c>
      <c r="AJ1319">
        <v>1.0657000000000001</v>
      </c>
      <c r="AK1319" t="str">
        <f>VLOOKUP(D1319,Ref!$C$2:$D$56,2,FALSE)&amp;"_"&amp;E1319&amp;RIGHT(B1319,4)</f>
        <v>WA_Snohomish0020</v>
      </c>
    </row>
    <row r="1320" spans="1:37" x14ac:dyDescent="0.25">
      <c r="A1320" t="s">
        <v>219</v>
      </c>
      <c r="B1320">
        <v>530611007</v>
      </c>
      <c r="C1320" t="s">
        <v>37</v>
      </c>
      <c r="D1320" t="s">
        <v>49</v>
      </c>
      <c r="E1320" t="s">
        <v>203</v>
      </c>
      <c r="F1320">
        <v>48.054315000000003</v>
      </c>
      <c r="G1320">
        <v>-122.17152900000001</v>
      </c>
      <c r="H1320">
        <v>199043</v>
      </c>
      <c r="I1320">
        <v>31.7</v>
      </c>
      <c r="J1320">
        <v>25.1</v>
      </c>
      <c r="K1320">
        <v>0.5</v>
      </c>
      <c r="L1320">
        <v>0.65090720000000002</v>
      </c>
      <c r="M1320">
        <v>3.5743765999999999</v>
      </c>
      <c r="N1320">
        <v>0.51237200000000005</v>
      </c>
      <c r="O1320">
        <v>24.3485947</v>
      </c>
      <c r="P1320">
        <v>1.3610213</v>
      </c>
      <c r="Q1320">
        <v>7.9882700000000001E-2</v>
      </c>
      <c r="R1320">
        <v>0.4970253</v>
      </c>
      <c r="S1320">
        <v>0.17581949999999999</v>
      </c>
      <c r="T1320">
        <v>0.5</v>
      </c>
      <c r="U1320">
        <v>0.77128739999999996</v>
      </c>
      <c r="V1320">
        <v>1.0255231</v>
      </c>
      <c r="W1320">
        <v>0.2209769</v>
      </c>
      <c r="X1320">
        <v>21.4586124</v>
      </c>
      <c r="Y1320">
        <v>0.54224879999999998</v>
      </c>
      <c r="Z1320">
        <v>0.12716839999999999</v>
      </c>
      <c r="AA1320">
        <v>0.17651459999999999</v>
      </c>
      <c r="AB1320">
        <v>0.3349511</v>
      </c>
      <c r="AC1320">
        <v>1.1849000000000001</v>
      </c>
      <c r="AD1320">
        <v>0.28689999999999999</v>
      </c>
      <c r="AE1320">
        <v>0.43130000000000002</v>
      </c>
      <c r="AF1320">
        <v>0.88129999999999997</v>
      </c>
      <c r="AG1320">
        <v>0.39839999999999998</v>
      </c>
      <c r="AH1320">
        <v>1.5919000000000001</v>
      </c>
      <c r="AI1320">
        <v>0.35510000000000003</v>
      </c>
      <c r="AJ1320">
        <v>1.9051</v>
      </c>
      <c r="AK1320" t="str">
        <f>VLOOKUP(D1320,Ref!$C$2:$D$56,2,FALSE)&amp;"_"&amp;E1320&amp;RIGHT(B1320,4)</f>
        <v>WA_Snohomish1007</v>
      </c>
    </row>
    <row r="1321" spans="1:37" x14ac:dyDescent="0.25">
      <c r="A1321" t="s">
        <v>219</v>
      </c>
      <c r="B1321">
        <v>530630016</v>
      </c>
      <c r="C1321" t="s">
        <v>37</v>
      </c>
      <c r="D1321" t="s">
        <v>49</v>
      </c>
      <c r="E1321" t="s">
        <v>204</v>
      </c>
      <c r="F1321">
        <v>47.660742999999997</v>
      </c>
      <c r="G1321">
        <v>-117.358121</v>
      </c>
      <c r="H1321">
        <v>188072</v>
      </c>
      <c r="I1321">
        <v>29.8</v>
      </c>
      <c r="J1321">
        <v>26.8</v>
      </c>
      <c r="K1321">
        <v>0.5</v>
      </c>
      <c r="L1321">
        <v>3.0020311</v>
      </c>
      <c r="M1321">
        <v>2.3207385999999999</v>
      </c>
      <c r="N1321">
        <v>0.76329000000000002</v>
      </c>
      <c r="O1321">
        <v>20.053947399999998</v>
      </c>
      <c r="P1321">
        <v>1.105478</v>
      </c>
      <c r="Q1321">
        <v>1.4475944999999999</v>
      </c>
      <c r="R1321">
        <v>0.51103730000000003</v>
      </c>
      <c r="S1321">
        <v>0.12921659999999999</v>
      </c>
      <c r="T1321">
        <v>0.5</v>
      </c>
      <c r="U1321">
        <v>2.5751092</v>
      </c>
      <c r="V1321">
        <v>1.5195135</v>
      </c>
      <c r="W1321">
        <v>0.48879010000000001</v>
      </c>
      <c r="X1321">
        <v>19.742649100000001</v>
      </c>
      <c r="Y1321">
        <v>0.98032509999999995</v>
      </c>
      <c r="Z1321">
        <v>0.63115619999999995</v>
      </c>
      <c r="AA1321">
        <v>0.3484603</v>
      </c>
      <c r="AB1321">
        <v>7.0930999999999994E-2</v>
      </c>
      <c r="AC1321">
        <v>0.85780000000000001</v>
      </c>
      <c r="AD1321">
        <v>0.65480000000000005</v>
      </c>
      <c r="AE1321">
        <v>0.64039999999999997</v>
      </c>
      <c r="AF1321">
        <v>0.98450000000000004</v>
      </c>
      <c r="AG1321">
        <v>0.88680000000000003</v>
      </c>
      <c r="AH1321">
        <v>0.436</v>
      </c>
      <c r="AI1321">
        <v>0.68189999999999995</v>
      </c>
      <c r="AJ1321">
        <v>0.54890000000000005</v>
      </c>
      <c r="AK1321" t="str">
        <f>VLOOKUP(D1321,Ref!$C$2:$D$56,2,FALSE)&amp;"_"&amp;E1321&amp;RIGHT(B1321,4)</f>
        <v>WA_Spokane0016</v>
      </c>
    </row>
    <row r="1322" spans="1:37" x14ac:dyDescent="0.25">
      <c r="A1322" t="s">
        <v>219</v>
      </c>
      <c r="B1322">
        <v>530770009</v>
      </c>
      <c r="C1322" t="s">
        <v>37</v>
      </c>
      <c r="D1322" t="s">
        <v>49</v>
      </c>
      <c r="E1322" t="s">
        <v>205</v>
      </c>
      <c r="F1322">
        <v>46.596780000000003</v>
      </c>
      <c r="G1322">
        <v>-120.512215</v>
      </c>
      <c r="H1322">
        <v>183050</v>
      </c>
      <c r="I1322">
        <v>37.200000000000003</v>
      </c>
      <c r="J1322">
        <v>26.5</v>
      </c>
      <c r="K1322">
        <v>0.5</v>
      </c>
      <c r="L1322">
        <v>0.84948290000000004</v>
      </c>
      <c r="M1322">
        <v>3.2134626000000002</v>
      </c>
      <c r="N1322">
        <v>1.9893942</v>
      </c>
      <c r="O1322">
        <v>22.6368771</v>
      </c>
      <c r="P1322">
        <v>1.0539973</v>
      </c>
      <c r="Q1322">
        <v>5.5391607</v>
      </c>
      <c r="R1322">
        <v>1.1084943</v>
      </c>
      <c r="S1322">
        <v>0.32579320000000001</v>
      </c>
      <c r="T1322">
        <v>0.5</v>
      </c>
      <c r="U1322">
        <v>0.73454580000000003</v>
      </c>
      <c r="V1322">
        <v>1.1037998</v>
      </c>
      <c r="W1322">
        <v>0.74283189999999999</v>
      </c>
      <c r="X1322">
        <v>20.435010900000002</v>
      </c>
      <c r="Y1322">
        <v>0.90385170000000004</v>
      </c>
      <c r="Z1322">
        <v>1.5028608000000001</v>
      </c>
      <c r="AA1322">
        <v>0.38477240000000001</v>
      </c>
      <c r="AB1322">
        <v>0.28433809999999998</v>
      </c>
      <c r="AC1322">
        <v>0.86470000000000002</v>
      </c>
      <c r="AD1322">
        <v>0.34350000000000003</v>
      </c>
      <c r="AE1322">
        <v>0.37340000000000001</v>
      </c>
      <c r="AF1322">
        <v>0.90269999999999995</v>
      </c>
      <c r="AG1322">
        <v>0.85750000000000004</v>
      </c>
      <c r="AH1322">
        <v>0.27129999999999999</v>
      </c>
      <c r="AI1322">
        <v>0.34710000000000002</v>
      </c>
      <c r="AJ1322">
        <v>0.87280000000000002</v>
      </c>
      <c r="AK1322" t="str">
        <f>VLOOKUP(D1322,Ref!$C$2:$D$56,2,FALSE)&amp;"_"&amp;E1322&amp;RIGHT(B1322,4)</f>
        <v>WA_Yakima0009</v>
      </c>
    </row>
    <row r="1323" spans="1:37" x14ac:dyDescent="0.25">
      <c r="A1323" t="s">
        <v>219</v>
      </c>
      <c r="B1323">
        <v>551091002</v>
      </c>
      <c r="C1323" t="s">
        <v>37</v>
      </c>
      <c r="D1323" t="s">
        <v>206</v>
      </c>
      <c r="E1323" t="s">
        <v>207</v>
      </c>
      <c r="F1323">
        <v>45.124443999999997</v>
      </c>
      <c r="G1323">
        <v>-92.662499999999994</v>
      </c>
      <c r="H1323">
        <v>151225</v>
      </c>
      <c r="I1323">
        <v>27.3</v>
      </c>
      <c r="J1323">
        <v>19.3</v>
      </c>
      <c r="K1323">
        <v>0.5</v>
      </c>
      <c r="L1323">
        <v>0.80454349999999997</v>
      </c>
      <c r="M1323">
        <v>1.0907735000000001</v>
      </c>
      <c r="N1323">
        <v>3.3515136000000001</v>
      </c>
      <c r="O1323">
        <v>8.6409272999999995</v>
      </c>
      <c r="P1323">
        <v>4.6598673000000002</v>
      </c>
      <c r="Q1323">
        <v>5.9460416</v>
      </c>
      <c r="R1323">
        <v>2.1363902000000001</v>
      </c>
      <c r="S1323">
        <v>0.2255007</v>
      </c>
      <c r="T1323">
        <v>0.5</v>
      </c>
      <c r="U1323">
        <v>0.83245199999999997</v>
      </c>
      <c r="V1323">
        <v>0.1897026</v>
      </c>
      <c r="W1323">
        <v>2.2715041999999999</v>
      </c>
      <c r="X1323">
        <v>6.7479620000000002</v>
      </c>
      <c r="Y1323">
        <v>4.8108521</v>
      </c>
      <c r="Z1323">
        <v>2.0626593</v>
      </c>
      <c r="AA1323">
        <v>1.6864498000000001</v>
      </c>
      <c r="AB1323">
        <v>0.2130175</v>
      </c>
      <c r="AC1323">
        <v>1.0347</v>
      </c>
      <c r="AD1323">
        <v>0.1739</v>
      </c>
      <c r="AE1323">
        <v>0.67779999999999996</v>
      </c>
      <c r="AF1323">
        <v>0.78090000000000004</v>
      </c>
      <c r="AG1323">
        <v>1.0324</v>
      </c>
      <c r="AH1323">
        <v>0.34689999999999999</v>
      </c>
      <c r="AI1323">
        <v>0.78939999999999999</v>
      </c>
      <c r="AJ1323">
        <v>0.9446</v>
      </c>
      <c r="AK1323" t="str">
        <f>VLOOKUP(D1323,Ref!$C$2:$D$56,2,FALSE)&amp;"_"&amp;E1323&amp;RIGHT(B1323,4)</f>
        <v>WI_St. Croix1002</v>
      </c>
    </row>
    <row r="1324" spans="1:37" x14ac:dyDescent="0.25">
      <c r="A1324" t="s">
        <v>219</v>
      </c>
      <c r="B1324">
        <v>560050892</v>
      </c>
      <c r="C1324" t="s">
        <v>37</v>
      </c>
      <c r="D1324" t="s">
        <v>208</v>
      </c>
      <c r="E1324" t="s">
        <v>209</v>
      </c>
      <c r="F1324">
        <v>44.097073999999999</v>
      </c>
      <c r="G1324">
        <v>-105.343164</v>
      </c>
      <c r="H1324">
        <v>143143</v>
      </c>
      <c r="I1324">
        <v>14.3</v>
      </c>
      <c r="J1324">
        <v>13.5</v>
      </c>
      <c r="K1324">
        <v>0.5</v>
      </c>
      <c r="L1324">
        <v>1.7185220000000001</v>
      </c>
      <c r="M1324">
        <v>0.45813510000000002</v>
      </c>
      <c r="N1324">
        <v>0.2470135</v>
      </c>
      <c r="O1324">
        <v>10.4720631</v>
      </c>
      <c r="P1324">
        <v>0.68504330000000002</v>
      </c>
      <c r="Q1324">
        <v>0</v>
      </c>
      <c r="R1324">
        <v>0.25241960000000002</v>
      </c>
      <c r="S1324">
        <v>1.3689999999999999E-4</v>
      </c>
      <c r="T1324">
        <v>0.5</v>
      </c>
      <c r="U1324">
        <v>1.6431526000000001</v>
      </c>
      <c r="V1324">
        <v>0.1905684</v>
      </c>
      <c r="W1324">
        <v>0.35708509999999999</v>
      </c>
      <c r="X1324">
        <v>9.5548266999999996</v>
      </c>
      <c r="Y1324">
        <v>0.87786810000000004</v>
      </c>
      <c r="Z1324">
        <v>0.13786319999999999</v>
      </c>
      <c r="AA1324">
        <v>0.30767450000000002</v>
      </c>
      <c r="AB1324">
        <v>1.186E-4</v>
      </c>
      <c r="AC1324">
        <v>0.95609999999999995</v>
      </c>
      <c r="AD1324">
        <v>0.41599999999999998</v>
      </c>
      <c r="AE1324">
        <v>1.4456</v>
      </c>
      <c r="AF1324">
        <v>0.91239999999999999</v>
      </c>
      <c r="AG1324">
        <v>1.2815000000000001</v>
      </c>
      <c r="AH1324">
        <v>-9</v>
      </c>
      <c r="AI1324">
        <v>1.2189000000000001</v>
      </c>
      <c r="AJ1324">
        <v>0.86629999999999996</v>
      </c>
      <c r="AK1324" t="str">
        <f>VLOOKUP(D1324,Ref!$C$2:$D$56,2,FALSE)&amp;"_"&amp;E1324&amp;RIGHT(B1324,4)</f>
        <v>WY_Campbell0892</v>
      </c>
    </row>
    <row r="1325" spans="1:37" x14ac:dyDescent="0.25">
      <c r="A1325" t="s">
        <v>219</v>
      </c>
      <c r="B1325">
        <v>560090819</v>
      </c>
      <c r="C1325" t="s">
        <v>37</v>
      </c>
      <c r="D1325" t="s">
        <v>208</v>
      </c>
      <c r="E1325" t="s">
        <v>210</v>
      </c>
      <c r="F1325">
        <v>43.426620999999997</v>
      </c>
      <c r="G1325">
        <v>-105.386453</v>
      </c>
      <c r="H1325">
        <v>137142</v>
      </c>
      <c r="I1325">
        <v>9.6999999999999993</v>
      </c>
      <c r="J1325">
        <v>9</v>
      </c>
      <c r="K1325">
        <v>0.5</v>
      </c>
      <c r="L1325">
        <v>1.5755781</v>
      </c>
      <c r="M1325">
        <v>0.42581279999999999</v>
      </c>
      <c r="N1325">
        <v>0.34706189999999998</v>
      </c>
      <c r="O1325">
        <v>5.5923758000000001</v>
      </c>
      <c r="P1325">
        <v>0.94978209999999996</v>
      </c>
      <c r="Q1325">
        <v>1.05513E-2</v>
      </c>
      <c r="R1325">
        <v>0.34788730000000001</v>
      </c>
      <c r="S1325">
        <v>9.5089999999999997E-4</v>
      </c>
      <c r="T1325">
        <v>0.5</v>
      </c>
      <c r="U1325">
        <v>1.5500948000000001</v>
      </c>
      <c r="V1325">
        <v>0.14496790000000001</v>
      </c>
      <c r="W1325">
        <v>0.33600370000000002</v>
      </c>
      <c r="X1325">
        <v>5.2043476000000002</v>
      </c>
      <c r="Y1325">
        <v>0.92252020000000001</v>
      </c>
      <c r="Z1325">
        <v>6.3845999999999998E-3</v>
      </c>
      <c r="AA1325">
        <v>0.33815830000000002</v>
      </c>
      <c r="AB1325">
        <v>9.3349999999999998E-4</v>
      </c>
      <c r="AC1325">
        <v>0.98380000000000001</v>
      </c>
      <c r="AD1325">
        <v>0.34039999999999998</v>
      </c>
      <c r="AE1325">
        <v>0.96809999999999996</v>
      </c>
      <c r="AF1325">
        <v>0.93059999999999998</v>
      </c>
      <c r="AG1325">
        <v>0.97130000000000005</v>
      </c>
      <c r="AH1325">
        <v>0.60509999999999997</v>
      </c>
      <c r="AI1325">
        <v>0.97199999999999998</v>
      </c>
      <c r="AJ1325">
        <v>0.98170000000000002</v>
      </c>
      <c r="AK1325" t="str">
        <f>VLOOKUP(D1325,Ref!$C$2:$D$56,2,FALSE)&amp;"_"&amp;E1325&amp;RIGHT(B1325,4)</f>
        <v>WY_Converse0819</v>
      </c>
    </row>
    <row r="1326" spans="1:37" x14ac:dyDescent="0.25">
      <c r="A1326" t="s">
        <v>219</v>
      </c>
      <c r="B1326">
        <v>560131003</v>
      </c>
      <c r="C1326" t="s">
        <v>37</v>
      </c>
      <c r="D1326" t="s">
        <v>208</v>
      </c>
      <c r="E1326" t="s">
        <v>211</v>
      </c>
      <c r="F1326">
        <v>42.841048999999998</v>
      </c>
      <c r="G1326">
        <v>-108.736277</v>
      </c>
      <c r="H1326">
        <v>134119</v>
      </c>
      <c r="I1326">
        <v>27.3</v>
      </c>
      <c r="J1326">
        <v>25.1</v>
      </c>
      <c r="K1326">
        <v>0.5</v>
      </c>
      <c r="L1326">
        <v>1.0923145999999999</v>
      </c>
      <c r="M1326">
        <v>0.38595679999999999</v>
      </c>
      <c r="N1326">
        <v>0.82683030000000002</v>
      </c>
      <c r="O1326">
        <v>21.4889984</v>
      </c>
      <c r="P1326">
        <v>0.98105260000000005</v>
      </c>
      <c r="Q1326">
        <v>1.6306385999999999</v>
      </c>
      <c r="R1326">
        <v>0.40218229999999999</v>
      </c>
      <c r="S1326">
        <v>8.0914700000000006E-2</v>
      </c>
      <c r="T1326">
        <v>0.5</v>
      </c>
      <c r="U1326">
        <v>1.0919287</v>
      </c>
      <c r="V1326">
        <v>0.22124369999999999</v>
      </c>
      <c r="W1326">
        <v>0.60420019999999997</v>
      </c>
      <c r="X1326">
        <v>20.5159512</v>
      </c>
      <c r="Y1326">
        <v>0.97053120000000004</v>
      </c>
      <c r="Z1326">
        <v>0.87602230000000003</v>
      </c>
      <c r="AA1326">
        <v>0.31181490000000001</v>
      </c>
      <c r="AB1326">
        <v>8.0914700000000006E-2</v>
      </c>
      <c r="AC1326">
        <v>0.99960000000000004</v>
      </c>
      <c r="AD1326">
        <v>0.57320000000000004</v>
      </c>
      <c r="AE1326">
        <v>0.73070000000000002</v>
      </c>
      <c r="AF1326">
        <v>0.95469999999999999</v>
      </c>
      <c r="AG1326">
        <v>0.98929999999999996</v>
      </c>
      <c r="AH1326">
        <v>0.53720000000000001</v>
      </c>
      <c r="AI1326">
        <v>0.77529999999999999</v>
      </c>
      <c r="AJ1326">
        <v>1</v>
      </c>
      <c r="AK1326" t="str">
        <f>VLOOKUP(D1326,Ref!$C$2:$D$56,2,FALSE)&amp;"_"&amp;E1326&amp;RIGHT(B1326,4)</f>
        <v>WY_Fremont1003</v>
      </c>
    </row>
    <row r="1327" spans="1:37" x14ac:dyDescent="0.25">
      <c r="A1327" t="s">
        <v>219</v>
      </c>
      <c r="B1327">
        <v>560210001</v>
      </c>
      <c r="C1327" t="s">
        <v>37</v>
      </c>
      <c r="D1327" t="s">
        <v>208</v>
      </c>
      <c r="E1327" t="s">
        <v>212</v>
      </c>
      <c r="F1327">
        <v>41.139975999999997</v>
      </c>
      <c r="G1327">
        <v>-104.817802</v>
      </c>
      <c r="H1327">
        <v>115144</v>
      </c>
      <c r="I1327">
        <v>9.8000000000000007</v>
      </c>
      <c r="J1327">
        <v>8.6999999999999993</v>
      </c>
      <c r="K1327">
        <v>0.5</v>
      </c>
      <c r="L1327">
        <v>2.033201</v>
      </c>
      <c r="M1327">
        <v>0.54222930000000003</v>
      </c>
      <c r="N1327">
        <v>0.60121709999999995</v>
      </c>
      <c r="O1327">
        <v>3.9597780999999999</v>
      </c>
      <c r="P1327">
        <v>1.1582094000000001</v>
      </c>
      <c r="Q1327">
        <v>0.59191629999999995</v>
      </c>
      <c r="R1327">
        <v>0.43247210000000003</v>
      </c>
      <c r="S1327">
        <v>2.5421599999999999E-2</v>
      </c>
      <c r="T1327">
        <v>0.5</v>
      </c>
      <c r="U1327">
        <v>2.1084763999999998</v>
      </c>
      <c r="V1327">
        <v>0.1455003</v>
      </c>
      <c r="W1327">
        <v>0.4714643</v>
      </c>
      <c r="X1327">
        <v>3.8223937000000001</v>
      </c>
      <c r="Y1327">
        <v>1.1340934</v>
      </c>
      <c r="Z1327">
        <v>0.1775284</v>
      </c>
      <c r="AA1327">
        <v>0.40032079999999998</v>
      </c>
      <c r="AB1327">
        <v>1.6405200000000002E-2</v>
      </c>
      <c r="AC1327">
        <v>1.0369999999999999</v>
      </c>
      <c r="AD1327">
        <v>0.26829999999999998</v>
      </c>
      <c r="AE1327">
        <v>0.78420000000000001</v>
      </c>
      <c r="AF1327">
        <v>0.96530000000000005</v>
      </c>
      <c r="AG1327">
        <v>0.97919999999999996</v>
      </c>
      <c r="AH1327">
        <v>0.2999</v>
      </c>
      <c r="AI1327">
        <v>0.92569999999999997</v>
      </c>
      <c r="AJ1327">
        <v>0.64529999999999998</v>
      </c>
      <c r="AK1327" t="str">
        <f>VLOOKUP(D1327,Ref!$C$2:$D$56,2,FALSE)&amp;"_"&amp;E1327&amp;RIGHT(B1327,4)</f>
        <v>WY_Laramie0001</v>
      </c>
    </row>
    <row r="1328" spans="1:37" x14ac:dyDescent="0.25">
      <c r="A1328" t="s">
        <v>219</v>
      </c>
      <c r="B1328">
        <v>560330002</v>
      </c>
      <c r="C1328" t="s">
        <v>37</v>
      </c>
      <c r="D1328" t="s">
        <v>208</v>
      </c>
      <c r="E1328" t="s">
        <v>213</v>
      </c>
      <c r="F1328">
        <v>44.815142000000002</v>
      </c>
      <c r="G1328">
        <v>-106.955933</v>
      </c>
      <c r="H1328">
        <v>151133</v>
      </c>
      <c r="I1328">
        <v>24.2</v>
      </c>
      <c r="J1328">
        <v>22.4</v>
      </c>
      <c r="K1328">
        <v>0.5</v>
      </c>
      <c r="L1328">
        <v>1.5826720999999999</v>
      </c>
      <c r="M1328">
        <v>0.47757820000000001</v>
      </c>
      <c r="N1328">
        <v>0.53955010000000003</v>
      </c>
      <c r="O1328">
        <v>19.0311108</v>
      </c>
      <c r="P1328">
        <v>1.3285764</v>
      </c>
      <c r="Q1328">
        <v>0.2346713</v>
      </c>
      <c r="R1328">
        <v>0.46056589999999997</v>
      </c>
      <c r="S1328">
        <v>0.13416359999999999</v>
      </c>
      <c r="T1328">
        <v>0.5</v>
      </c>
      <c r="U1328">
        <v>1.4474875</v>
      </c>
      <c r="V1328">
        <v>9.14822E-2</v>
      </c>
      <c r="W1328">
        <v>0.55881570000000003</v>
      </c>
      <c r="X1328">
        <v>17.467882199999998</v>
      </c>
      <c r="Y1328">
        <v>1.4330552999999999</v>
      </c>
      <c r="Z1328">
        <v>0.18926879999999999</v>
      </c>
      <c r="AA1328">
        <v>0.50703819999999999</v>
      </c>
      <c r="AB1328">
        <v>0.29360429999999998</v>
      </c>
      <c r="AC1328">
        <v>0.91459999999999997</v>
      </c>
      <c r="AD1328">
        <v>0.19159999999999999</v>
      </c>
      <c r="AE1328">
        <v>1.0357000000000001</v>
      </c>
      <c r="AF1328">
        <v>0.91790000000000005</v>
      </c>
      <c r="AG1328">
        <v>1.0786</v>
      </c>
      <c r="AH1328">
        <v>0.80649999999999999</v>
      </c>
      <c r="AI1328">
        <v>1.1009</v>
      </c>
      <c r="AJ1328">
        <v>2.1884000000000001</v>
      </c>
      <c r="AK1328" t="str">
        <f>VLOOKUP(D1328,Ref!$C$2:$D$56,2,FALSE)&amp;"_"&amp;E1328&amp;RIGHT(B1328,4)</f>
        <v>WY_Sheridan0002</v>
      </c>
    </row>
    <row r="1329" spans="1:37" x14ac:dyDescent="0.25">
      <c r="A1329" t="s">
        <v>219</v>
      </c>
      <c r="B1329">
        <v>560330003</v>
      </c>
      <c r="C1329" t="s">
        <v>37</v>
      </c>
      <c r="D1329" t="s">
        <v>208</v>
      </c>
      <c r="E1329" t="s">
        <v>213</v>
      </c>
      <c r="F1329">
        <v>44.805494000000003</v>
      </c>
      <c r="G1329">
        <v>-106.976243</v>
      </c>
      <c r="H1329">
        <v>150133</v>
      </c>
      <c r="I1329">
        <v>15.1</v>
      </c>
      <c r="J1329">
        <v>14.4</v>
      </c>
      <c r="K1329">
        <v>0.5</v>
      </c>
      <c r="L1329">
        <v>1.1061196</v>
      </c>
      <c r="M1329">
        <v>0.47604099999999999</v>
      </c>
      <c r="N1329">
        <v>0.27822000000000002</v>
      </c>
      <c r="O1329">
        <v>11.7037163</v>
      </c>
      <c r="P1329">
        <v>0.73683679999999996</v>
      </c>
      <c r="Q1329">
        <v>5.2771400000000003E-2</v>
      </c>
      <c r="R1329">
        <v>0.2653681</v>
      </c>
      <c r="S1329">
        <v>3.64832E-2</v>
      </c>
      <c r="T1329">
        <v>0.5</v>
      </c>
      <c r="U1329">
        <v>1.1049947</v>
      </c>
      <c r="V1329">
        <v>0.32927580000000001</v>
      </c>
      <c r="W1329">
        <v>0.26680480000000001</v>
      </c>
      <c r="X1329">
        <v>11.2327213</v>
      </c>
      <c r="Y1329">
        <v>0.7231476</v>
      </c>
      <c r="Z1329">
        <v>3.0290999999999998E-2</v>
      </c>
      <c r="AA1329">
        <v>0.26349230000000001</v>
      </c>
      <c r="AB1329">
        <v>3.64832E-2</v>
      </c>
      <c r="AC1329">
        <v>0.999</v>
      </c>
      <c r="AD1329">
        <v>0.69169999999999998</v>
      </c>
      <c r="AE1329">
        <v>0.95899999999999996</v>
      </c>
      <c r="AF1329">
        <v>0.95979999999999999</v>
      </c>
      <c r="AG1329">
        <v>0.98140000000000005</v>
      </c>
      <c r="AH1329">
        <v>0.57399999999999995</v>
      </c>
      <c r="AI1329">
        <v>0.9929</v>
      </c>
      <c r="AJ1329">
        <v>1</v>
      </c>
      <c r="AK1329" t="str">
        <f>VLOOKUP(D1329,Ref!$C$2:$D$56,2,FALSE)&amp;"_"&amp;E1329&amp;RIGHT(B1329,4)</f>
        <v>WY_Sheridan0003</v>
      </c>
    </row>
    <row r="1330" spans="1:37" x14ac:dyDescent="0.25">
      <c r="A1330" t="s">
        <v>219</v>
      </c>
      <c r="B1330">
        <v>560370007</v>
      </c>
      <c r="C1330" t="s">
        <v>37</v>
      </c>
      <c r="D1330" t="s">
        <v>208</v>
      </c>
      <c r="E1330" t="s">
        <v>214</v>
      </c>
      <c r="F1330">
        <v>41.591613000000002</v>
      </c>
      <c r="G1330">
        <v>-109.22072199999999</v>
      </c>
      <c r="H1330">
        <v>123114</v>
      </c>
      <c r="I1330">
        <v>14.5</v>
      </c>
      <c r="J1330">
        <v>11.9</v>
      </c>
      <c r="K1330">
        <v>0.5</v>
      </c>
      <c r="L1330">
        <v>2.942555</v>
      </c>
      <c r="M1330">
        <v>0.47372819999999999</v>
      </c>
      <c r="N1330">
        <v>0.43790269999999998</v>
      </c>
      <c r="O1330">
        <v>8.4400530000000007</v>
      </c>
      <c r="P1330">
        <v>1.2210742999999999</v>
      </c>
      <c r="Q1330">
        <v>3.2683999999999998E-2</v>
      </c>
      <c r="R1330">
        <v>0.4402278</v>
      </c>
      <c r="S1330">
        <v>4.5108299999999997E-2</v>
      </c>
      <c r="T1330">
        <v>0.5</v>
      </c>
      <c r="U1330">
        <v>1.1501569</v>
      </c>
      <c r="V1330">
        <v>0.2032399</v>
      </c>
      <c r="W1330">
        <v>1.2135482</v>
      </c>
      <c r="X1330">
        <v>3.980864</v>
      </c>
      <c r="Y1330">
        <v>1.0007359</v>
      </c>
      <c r="Z1330">
        <v>2.9564325999999999</v>
      </c>
      <c r="AA1330">
        <v>0.69706690000000004</v>
      </c>
      <c r="AB1330">
        <v>0.28285670000000002</v>
      </c>
      <c r="AC1330">
        <v>0.39090000000000003</v>
      </c>
      <c r="AD1330">
        <v>0.42899999999999999</v>
      </c>
      <c r="AE1330">
        <v>2.7713000000000001</v>
      </c>
      <c r="AF1330">
        <v>0.47170000000000001</v>
      </c>
      <c r="AG1330">
        <v>0.8196</v>
      </c>
      <c r="AH1330">
        <v>90.454999999999998</v>
      </c>
      <c r="AI1330">
        <v>1.5833999999999999</v>
      </c>
      <c r="AJ1330">
        <v>6.2706</v>
      </c>
      <c r="AK1330" t="str">
        <f>VLOOKUP(D1330,Ref!$C$2:$D$56,2,FALSE)&amp;"_"&amp;E1330&amp;RIGHT(B1330,4)</f>
        <v>WY_Sweetwater0007</v>
      </c>
    </row>
    <row r="1331" spans="1:37" x14ac:dyDescent="0.25">
      <c r="A1331" t="s">
        <v>219</v>
      </c>
      <c r="B1331">
        <v>560391006</v>
      </c>
      <c r="C1331" t="s">
        <v>37</v>
      </c>
      <c r="D1331" t="s">
        <v>208</v>
      </c>
      <c r="E1331" t="s">
        <v>215</v>
      </c>
      <c r="F1331">
        <v>43.478079999999999</v>
      </c>
      <c r="G1331">
        <v>-110.76118</v>
      </c>
      <c r="H1331">
        <v>142107</v>
      </c>
      <c r="I1331">
        <v>11</v>
      </c>
      <c r="J1331">
        <v>10.199999999999999</v>
      </c>
      <c r="K1331">
        <v>0.5</v>
      </c>
      <c r="L1331">
        <v>1.1064522000000001</v>
      </c>
      <c r="M1331">
        <v>0.33785599999999999</v>
      </c>
      <c r="N1331">
        <v>0.36967030000000001</v>
      </c>
      <c r="O1331">
        <v>7.3066912000000004</v>
      </c>
      <c r="P1331">
        <v>0.69588709999999998</v>
      </c>
      <c r="Q1331">
        <v>0.43272149999999998</v>
      </c>
      <c r="R1331">
        <v>0.25729920000000001</v>
      </c>
      <c r="S1331">
        <v>2.67557E-2</v>
      </c>
      <c r="T1331">
        <v>0.5</v>
      </c>
      <c r="U1331">
        <v>1.0289520999999999</v>
      </c>
      <c r="V1331">
        <v>0.30022339999999997</v>
      </c>
      <c r="W1331">
        <v>0.24377209999999999</v>
      </c>
      <c r="X1331">
        <v>7.2111634999999996</v>
      </c>
      <c r="Y1331">
        <v>0.60631469999999998</v>
      </c>
      <c r="Z1331">
        <v>0.1142928</v>
      </c>
      <c r="AA1331">
        <v>0.21408060000000001</v>
      </c>
      <c r="AB1331">
        <v>2.34702E-2</v>
      </c>
      <c r="AC1331">
        <v>0.93</v>
      </c>
      <c r="AD1331">
        <v>0.88859999999999995</v>
      </c>
      <c r="AE1331">
        <v>0.65939999999999999</v>
      </c>
      <c r="AF1331">
        <v>0.9869</v>
      </c>
      <c r="AG1331">
        <v>0.87129999999999996</v>
      </c>
      <c r="AH1331">
        <v>0.2641</v>
      </c>
      <c r="AI1331">
        <v>0.83199999999999996</v>
      </c>
      <c r="AJ1331">
        <v>0.87719999999999998</v>
      </c>
      <c r="AK1331" t="str">
        <f>VLOOKUP(D1331,Ref!$C$2:$D$56,2,FALSE)&amp;"_"&amp;E1331&amp;RIGHT(B1331,4)</f>
        <v>WY_Teton1006</v>
      </c>
    </row>
    <row r="1332" spans="1:37" x14ac:dyDescent="0.25">
      <c r="A1332" t="s">
        <v>220</v>
      </c>
      <c r="B1332">
        <v>40031005</v>
      </c>
      <c r="C1332" t="s">
        <v>37</v>
      </c>
      <c r="D1332" t="s">
        <v>38</v>
      </c>
      <c r="E1332" t="s">
        <v>39</v>
      </c>
      <c r="F1332">
        <v>31.3492</v>
      </c>
      <c r="G1332">
        <v>-109.539683</v>
      </c>
      <c r="H1332">
        <v>29099</v>
      </c>
      <c r="I1332">
        <v>12.9</v>
      </c>
      <c r="J1332">
        <v>12.3</v>
      </c>
      <c r="K1332">
        <v>0.5</v>
      </c>
      <c r="L1332">
        <v>9.5696249000000009</v>
      </c>
      <c r="M1332">
        <v>0.29192630000000003</v>
      </c>
      <c r="N1332">
        <v>0.28854030000000003</v>
      </c>
      <c r="O1332">
        <v>1.1263989999999999</v>
      </c>
      <c r="P1332">
        <v>0.82534580000000002</v>
      </c>
      <c r="Q1332">
        <v>0</v>
      </c>
      <c r="R1332">
        <v>0.30209439999999999</v>
      </c>
      <c r="S1332">
        <v>6.27355E-2</v>
      </c>
      <c r="T1332">
        <v>0.5</v>
      </c>
      <c r="U1332">
        <v>9.2701873999999993</v>
      </c>
      <c r="V1332">
        <v>0.2963249</v>
      </c>
      <c r="W1332">
        <v>0.2249621</v>
      </c>
      <c r="X1332">
        <v>1.1406759</v>
      </c>
      <c r="Y1332">
        <v>0.63109559999999998</v>
      </c>
      <c r="Z1332">
        <v>0</v>
      </c>
      <c r="AA1332">
        <v>0.2304541</v>
      </c>
      <c r="AB1332">
        <v>4.1208799999999997E-2</v>
      </c>
      <c r="AC1332">
        <v>0.96870000000000001</v>
      </c>
      <c r="AD1332">
        <v>1.0150999999999999</v>
      </c>
      <c r="AE1332">
        <v>0.77969999999999995</v>
      </c>
      <c r="AF1332">
        <v>1.0126999999999999</v>
      </c>
      <c r="AG1332">
        <v>0.76459999999999995</v>
      </c>
      <c r="AH1332">
        <v>-9</v>
      </c>
      <c r="AI1332">
        <v>0.76290000000000002</v>
      </c>
      <c r="AJ1332">
        <v>0.65690000000000004</v>
      </c>
      <c r="AK1332" t="str">
        <f>VLOOKUP(D1332,Ref!$C$2:$D$56,2,FALSE)&amp;"_"&amp;E1332&amp;RIGHT(B1332,4)</f>
        <v>AZ_Cochise1005</v>
      </c>
    </row>
    <row r="1333" spans="1:37" x14ac:dyDescent="0.25">
      <c r="A1333" t="s">
        <v>220</v>
      </c>
      <c r="B1333">
        <v>40051008</v>
      </c>
      <c r="C1333" t="s">
        <v>37</v>
      </c>
      <c r="D1333" t="s">
        <v>38</v>
      </c>
      <c r="E1333" t="s">
        <v>40</v>
      </c>
      <c r="F1333">
        <v>35.206111</v>
      </c>
      <c r="G1333">
        <v>-111.652777</v>
      </c>
      <c r="H1333">
        <v>67088</v>
      </c>
      <c r="I1333">
        <v>16.600000000000001</v>
      </c>
      <c r="J1333">
        <v>16.5</v>
      </c>
      <c r="K1333">
        <v>0.5</v>
      </c>
      <c r="L1333">
        <v>4.9901466000000001</v>
      </c>
      <c r="M1333">
        <v>0.55754550000000003</v>
      </c>
      <c r="N1333">
        <v>0.23870759999999999</v>
      </c>
      <c r="O1333">
        <v>9.4196053000000006</v>
      </c>
      <c r="P1333">
        <v>0.71079270000000006</v>
      </c>
      <c r="Q1333">
        <v>1.2597999999999999E-3</v>
      </c>
      <c r="R1333">
        <v>0.24078649999999999</v>
      </c>
      <c r="S1333">
        <v>7.8220000000000008E-3</v>
      </c>
      <c r="T1333">
        <v>0.5</v>
      </c>
      <c r="U1333">
        <v>4.97858</v>
      </c>
      <c r="V1333">
        <v>0.55575790000000003</v>
      </c>
      <c r="W1333">
        <v>0.21783469999999999</v>
      </c>
      <c r="X1333">
        <v>9.3988638000000009</v>
      </c>
      <c r="Y1333">
        <v>0.64702660000000001</v>
      </c>
      <c r="Z1333">
        <v>1.2316E-3</v>
      </c>
      <c r="AA1333">
        <v>0.2195347</v>
      </c>
      <c r="AB1333">
        <v>7.8220000000000008E-3</v>
      </c>
      <c r="AC1333">
        <v>0.99770000000000003</v>
      </c>
      <c r="AD1333">
        <v>0.99680000000000002</v>
      </c>
      <c r="AE1333">
        <v>0.91259999999999997</v>
      </c>
      <c r="AF1333">
        <v>0.99780000000000002</v>
      </c>
      <c r="AG1333">
        <v>0.9103</v>
      </c>
      <c r="AH1333">
        <v>0.97760000000000002</v>
      </c>
      <c r="AI1333">
        <v>0.91169999999999995</v>
      </c>
      <c r="AJ1333">
        <v>1</v>
      </c>
      <c r="AK1333" t="str">
        <f>VLOOKUP(D1333,Ref!$C$2:$D$56,2,FALSE)&amp;"_"&amp;E1333&amp;RIGHT(B1333,4)</f>
        <v>AZ_Coconino1008</v>
      </c>
    </row>
    <row r="1334" spans="1:37" x14ac:dyDescent="0.25">
      <c r="A1334" t="s">
        <v>220</v>
      </c>
      <c r="B1334">
        <v>40130019</v>
      </c>
      <c r="C1334" t="s">
        <v>37</v>
      </c>
      <c r="D1334" t="s">
        <v>38</v>
      </c>
      <c r="E1334" t="s">
        <v>41</v>
      </c>
      <c r="F1334">
        <v>33.483849999999997</v>
      </c>
      <c r="G1334">
        <v>-112.14257000000001</v>
      </c>
      <c r="H1334">
        <v>52082</v>
      </c>
      <c r="I1334">
        <v>26.3</v>
      </c>
      <c r="J1334">
        <v>26.1</v>
      </c>
      <c r="K1334">
        <v>0.5</v>
      </c>
      <c r="L1334">
        <v>2.1084931</v>
      </c>
      <c r="M1334">
        <v>1.9387629</v>
      </c>
      <c r="N1334">
        <v>0.65753349999999999</v>
      </c>
      <c r="O1334">
        <v>18.436298399999998</v>
      </c>
      <c r="P1334">
        <v>1.4571597999999999</v>
      </c>
      <c r="Q1334">
        <v>0.62656009999999995</v>
      </c>
      <c r="R1334">
        <v>0.48709910000000001</v>
      </c>
      <c r="S1334">
        <v>8.8092500000000004E-2</v>
      </c>
      <c r="T1334">
        <v>0.5</v>
      </c>
      <c r="U1334">
        <v>0.95895330000000001</v>
      </c>
      <c r="V1334">
        <v>2.2870366999999998</v>
      </c>
      <c r="W1334">
        <v>0.44865939999999999</v>
      </c>
      <c r="X1334">
        <v>20.207794199999999</v>
      </c>
      <c r="Y1334">
        <v>0.57018170000000001</v>
      </c>
      <c r="Z1334">
        <v>0.83111049999999997</v>
      </c>
      <c r="AA1334">
        <v>0.2168737</v>
      </c>
      <c r="AB1334">
        <v>9.7479200000000002E-2</v>
      </c>
      <c r="AC1334">
        <v>0.45479999999999998</v>
      </c>
      <c r="AD1334">
        <v>1.1796</v>
      </c>
      <c r="AE1334">
        <v>0.68230000000000002</v>
      </c>
      <c r="AF1334">
        <v>1.0961000000000001</v>
      </c>
      <c r="AG1334">
        <v>0.39129999999999998</v>
      </c>
      <c r="AH1334">
        <v>1.3265</v>
      </c>
      <c r="AI1334">
        <v>0.44519999999999998</v>
      </c>
      <c r="AJ1334">
        <v>1.1066</v>
      </c>
      <c r="AK1334" t="str">
        <f>VLOOKUP(D1334,Ref!$C$2:$D$56,2,FALSE)&amp;"_"&amp;E1334&amp;RIGHT(B1334,4)</f>
        <v>AZ_Maricopa0019</v>
      </c>
    </row>
    <row r="1335" spans="1:37" x14ac:dyDescent="0.25">
      <c r="A1335" t="s">
        <v>220</v>
      </c>
      <c r="B1335">
        <v>40131003</v>
      </c>
      <c r="C1335" t="s">
        <v>37</v>
      </c>
      <c r="D1335" t="s">
        <v>38</v>
      </c>
      <c r="E1335" t="s">
        <v>41</v>
      </c>
      <c r="F1335">
        <v>33.410449999999997</v>
      </c>
      <c r="G1335">
        <v>-111.86507</v>
      </c>
      <c r="H1335">
        <v>51084</v>
      </c>
      <c r="I1335">
        <v>16.2</v>
      </c>
      <c r="J1335">
        <v>16</v>
      </c>
      <c r="K1335">
        <v>0.5</v>
      </c>
      <c r="L1335">
        <v>3.3794794000000001</v>
      </c>
      <c r="M1335">
        <v>0.73667649999999996</v>
      </c>
      <c r="N1335">
        <v>0.42760399999999998</v>
      </c>
      <c r="O1335">
        <v>9.5276604000000003</v>
      </c>
      <c r="P1335">
        <v>1.1290944999999999</v>
      </c>
      <c r="Q1335">
        <v>0.1545695</v>
      </c>
      <c r="R1335">
        <v>0.38795220000000002</v>
      </c>
      <c r="S1335">
        <v>2.3630000000000002E-2</v>
      </c>
      <c r="T1335">
        <v>0.5</v>
      </c>
      <c r="U1335">
        <v>3.3690581000000002</v>
      </c>
      <c r="V1335">
        <v>0.73422339999999997</v>
      </c>
      <c r="W1335">
        <v>0.38474019999999998</v>
      </c>
      <c r="X1335">
        <v>9.4969330000000003</v>
      </c>
      <c r="Y1335">
        <v>0.99925580000000003</v>
      </c>
      <c r="Z1335">
        <v>0.15358959999999999</v>
      </c>
      <c r="AA1335">
        <v>0.34489890000000001</v>
      </c>
      <c r="AB1335">
        <v>2.3630000000000002E-2</v>
      </c>
      <c r="AC1335">
        <v>0.99690000000000001</v>
      </c>
      <c r="AD1335">
        <v>0.99670000000000003</v>
      </c>
      <c r="AE1335">
        <v>0.89980000000000004</v>
      </c>
      <c r="AF1335">
        <v>0.99680000000000002</v>
      </c>
      <c r="AG1335">
        <v>0.88500000000000001</v>
      </c>
      <c r="AH1335">
        <v>0.99370000000000003</v>
      </c>
      <c r="AI1335">
        <v>0.88900000000000001</v>
      </c>
      <c r="AJ1335">
        <v>1</v>
      </c>
      <c r="AK1335" t="str">
        <f>VLOOKUP(D1335,Ref!$C$2:$D$56,2,FALSE)&amp;"_"&amp;E1335&amp;RIGHT(B1335,4)</f>
        <v>AZ_Maricopa1003</v>
      </c>
    </row>
    <row r="1336" spans="1:37" x14ac:dyDescent="0.25">
      <c r="A1336" t="s">
        <v>220</v>
      </c>
      <c r="B1336">
        <v>40134003</v>
      </c>
      <c r="C1336" t="s">
        <v>37</v>
      </c>
      <c r="D1336" t="s">
        <v>38</v>
      </c>
      <c r="E1336" t="s">
        <v>41</v>
      </c>
      <c r="F1336">
        <v>33.40316</v>
      </c>
      <c r="G1336">
        <v>-112.07532999999999</v>
      </c>
      <c r="H1336">
        <v>51082</v>
      </c>
      <c r="I1336">
        <v>27.5</v>
      </c>
      <c r="J1336">
        <v>27.4</v>
      </c>
      <c r="K1336">
        <v>0.5</v>
      </c>
      <c r="L1336">
        <v>0.89832970000000001</v>
      </c>
      <c r="M1336">
        <v>2.5114584</v>
      </c>
      <c r="N1336">
        <v>0.48089680000000001</v>
      </c>
      <c r="O1336">
        <v>21.446546600000001</v>
      </c>
      <c r="P1336">
        <v>0.74906879999999998</v>
      </c>
      <c r="Q1336">
        <v>0.70151589999999997</v>
      </c>
      <c r="R1336">
        <v>0.2379347</v>
      </c>
      <c r="S1336">
        <v>6.3137899999999997E-2</v>
      </c>
      <c r="T1336">
        <v>0.5</v>
      </c>
      <c r="U1336">
        <v>0.8957003</v>
      </c>
      <c r="V1336">
        <v>2.5053067000000002</v>
      </c>
      <c r="W1336">
        <v>0.45888640000000003</v>
      </c>
      <c r="X1336">
        <v>21.408548400000001</v>
      </c>
      <c r="Y1336">
        <v>0.69363549999999996</v>
      </c>
      <c r="Z1336">
        <v>0.69637780000000005</v>
      </c>
      <c r="AA1336">
        <v>0.22400529999999999</v>
      </c>
      <c r="AB1336">
        <v>6.3137899999999997E-2</v>
      </c>
      <c r="AC1336">
        <v>0.99709999999999999</v>
      </c>
      <c r="AD1336">
        <v>0.99760000000000004</v>
      </c>
      <c r="AE1336">
        <v>0.95420000000000005</v>
      </c>
      <c r="AF1336">
        <v>0.99819999999999998</v>
      </c>
      <c r="AG1336">
        <v>0.92600000000000005</v>
      </c>
      <c r="AH1336">
        <v>0.99270000000000003</v>
      </c>
      <c r="AI1336">
        <v>0.9415</v>
      </c>
      <c r="AJ1336">
        <v>1</v>
      </c>
      <c r="AK1336" t="str">
        <f>VLOOKUP(D1336,Ref!$C$2:$D$56,2,FALSE)&amp;"_"&amp;E1336&amp;RIGHT(B1336,4)</f>
        <v>AZ_Maricopa4003</v>
      </c>
    </row>
    <row r="1337" spans="1:37" x14ac:dyDescent="0.25">
      <c r="A1337" t="s">
        <v>220</v>
      </c>
      <c r="B1337">
        <v>40137020</v>
      </c>
      <c r="C1337" t="s">
        <v>37</v>
      </c>
      <c r="D1337" t="s">
        <v>38</v>
      </c>
      <c r="E1337" t="s">
        <v>41</v>
      </c>
      <c r="F1337">
        <v>33.488242</v>
      </c>
      <c r="G1337">
        <v>-111.855654</v>
      </c>
      <c r="H1337">
        <v>52084</v>
      </c>
      <c r="I1337">
        <v>12.9</v>
      </c>
      <c r="J1337">
        <v>12.8</v>
      </c>
      <c r="K1337">
        <v>0.5</v>
      </c>
      <c r="L1337">
        <v>4.2952328</v>
      </c>
      <c r="M1337">
        <v>0.91221560000000002</v>
      </c>
      <c r="N1337">
        <v>0.4083677</v>
      </c>
      <c r="O1337">
        <v>5.3311957999999997</v>
      </c>
      <c r="P1337">
        <v>0.71846259999999995</v>
      </c>
      <c r="Q1337">
        <v>0.47911769999999998</v>
      </c>
      <c r="R1337">
        <v>0.27078479999999999</v>
      </c>
      <c r="S1337">
        <v>5.1289300000000003E-2</v>
      </c>
      <c r="T1337">
        <v>0.5</v>
      </c>
      <c r="U1337">
        <v>4.2817053999999999</v>
      </c>
      <c r="V1337">
        <v>0.90971829999999998</v>
      </c>
      <c r="W1337">
        <v>0.38771250000000002</v>
      </c>
      <c r="X1337">
        <v>5.3110622999999997</v>
      </c>
      <c r="Y1337">
        <v>0.66645770000000004</v>
      </c>
      <c r="Z1337">
        <v>0.47514099999999998</v>
      </c>
      <c r="AA1337">
        <v>0.2556271</v>
      </c>
      <c r="AB1337">
        <v>5.1289300000000003E-2</v>
      </c>
      <c r="AC1337">
        <v>0.99690000000000001</v>
      </c>
      <c r="AD1337">
        <v>0.99729999999999996</v>
      </c>
      <c r="AE1337">
        <v>0.94940000000000002</v>
      </c>
      <c r="AF1337">
        <v>0.99619999999999997</v>
      </c>
      <c r="AG1337">
        <v>0.92759999999999998</v>
      </c>
      <c r="AH1337">
        <v>0.99170000000000003</v>
      </c>
      <c r="AI1337">
        <v>0.94399999999999995</v>
      </c>
      <c r="AJ1337">
        <v>1</v>
      </c>
      <c r="AK1337" t="str">
        <f>VLOOKUP(D1337,Ref!$C$2:$D$56,2,FALSE)&amp;"_"&amp;E1337&amp;RIGHT(B1337,4)</f>
        <v>AZ_Maricopa7020</v>
      </c>
    </row>
    <row r="1338" spans="1:37" x14ac:dyDescent="0.25">
      <c r="A1338" t="s">
        <v>220</v>
      </c>
      <c r="B1338">
        <v>40139997</v>
      </c>
      <c r="C1338" t="s">
        <v>37</v>
      </c>
      <c r="D1338" t="s">
        <v>38</v>
      </c>
      <c r="E1338" t="s">
        <v>41</v>
      </c>
      <c r="F1338">
        <v>33.503833</v>
      </c>
      <c r="G1338">
        <v>-112.095767</v>
      </c>
      <c r="H1338">
        <v>52082</v>
      </c>
      <c r="I1338">
        <v>20.9</v>
      </c>
      <c r="J1338">
        <v>20.8</v>
      </c>
      <c r="K1338">
        <v>0.5</v>
      </c>
      <c r="L1338">
        <v>1.2648884</v>
      </c>
      <c r="M1338">
        <v>2.7905605000000002</v>
      </c>
      <c r="N1338">
        <v>0.59607529999999997</v>
      </c>
      <c r="O1338">
        <v>13.564683</v>
      </c>
      <c r="P1338">
        <v>0.75487490000000002</v>
      </c>
      <c r="Q1338">
        <v>1.1054959</v>
      </c>
      <c r="R1338">
        <v>0.29019489999999998</v>
      </c>
      <c r="S1338">
        <v>0.1221155</v>
      </c>
      <c r="T1338">
        <v>0.5</v>
      </c>
      <c r="U1338">
        <v>1.2611802999999999</v>
      </c>
      <c r="V1338">
        <v>2.7860029000000002</v>
      </c>
      <c r="W1338">
        <v>0.57924750000000003</v>
      </c>
      <c r="X1338">
        <v>13.548531499999999</v>
      </c>
      <c r="Y1338">
        <v>0.71338729999999995</v>
      </c>
      <c r="Z1338">
        <v>1.0995215</v>
      </c>
      <c r="AA1338">
        <v>0.28184490000000001</v>
      </c>
      <c r="AB1338">
        <v>0.1221155</v>
      </c>
      <c r="AC1338">
        <v>0.99709999999999999</v>
      </c>
      <c r="AD1338">
        <v>0.99839999999999995</v>
      </c>
      <c r="AE1338">
        <v>0.9718</v>
      </c>
      <c r="AF1338">
        <v>0.99880000000000002</v>
      </c>
      <c r="AG1338">
        <v>0.94499999999999995</v>
      </c>
      <c r="AH1338">
        <v>0.99460000000000004</v>
      </c>
      <c r="AI1338">
        <v>0.97119999999999995</v>
      </c>
      <c r="AJ1338">
        <v>1</v>
      </c>
      <c r="AK1338" t="str">
        <f>VLOOKUP(D1338,Ref!$C$2:$D$56,2,FALSE)&amp;"_"&amp;E1338&amp;RIGHT(B1338,4)</f>
        <v>AZ_Maricopa9997</v>
      </c>
    </row>
    <row r="1339" spans="1:37" x14ac:dyDescent="0.25">
      <c r="A1339" t="s">
        <v>220</v>
      </c>
      <c r="B1339">
        <v>40190011</v>
      </c>
      <c r="C1339" t="s">
        <v>37</v>
      </c>
      <c r="D1339" t="s">
        <v>38</v>
      </c>
      <c r="E1339" t="s">
        <v>42</v>
      </c>
      <c r="F1339">
        <v>32.32255</v>
      </c>
      <c r="G1339">
        <v>-111.0377</v>
      </c>
      <c r="H1339">
        <v>40089</v>
      </c>
      <c r="I1339">
        <v>11.6</v>
      </c>
      <c r="J1339">
        <v>11.1</v>
      </c>
      <c r="K1339">
        <v>0.5</v>
      </c>
      <c r="L1339">
        <v>2.5269534999999999</v>
      </c>
      <c r="M1339">
        <v>0.90420210000000001</v>
      </c>
      <c r="N1339">
        <v>0.23466229999999999</v>
      </c>
      <c r="O1339">
        <v>6.6044787999999999</v>
      </c>
      <c r="P1339">
        <v>0.63747690000000001</v>
      </c>
      <c r="Q1339">
        <v>8.4699999999999999E-4</v>
      </c>
      <c r="R1339">
        <v>0.2315876</v>
      </c>
      <c r="S1339">
        <v>4.8680599999999997E-2</v>
      </c>
      <c r="T1339">
        <v>0.5</v>
      </c>
      <c r="U1339">
        <v>2.6233699000000001</v>
      </c>
      <c r="V1339">
        <v>0.68401069999999997</v>
      </c>
      <c r="W1339">
        <v>0.42111579999999998</v>
      </c>
      <c r="X1339">
        <v>5.1674442000000003</v>
      </c>
      <c r="Y1339">
        <v>1.2383348000000001</v>
      </c>
      <c r="Z1339">
        <v>5.331E-4</v>
      </c>
      <c r="AA1339">
        <v>0.44368580000000002</v>
      </c>
      <c r="AB1339">
        <v>5.0579899999999997E-2</v>
      </c>
      <c r="AC1339">
        <v>1.0382</v>
      </c>
      <c r="AD1339">
        <v>0.75649999999999995</v>
      </c>
      <c r="AE1339">
        <v>1.7946</v>
      </c>
      <c r="AF1339">
        <v>0.78239999999999998</v>
      </c>
      <c r="AG1339">
        <v>1.9426000000000001</v>
      </c>
      <c r="AH1339">
        <v>0.62939999999999996</v>
      </c>
      <c r="AI1339">
        <v>1.9157999999999999</v>
      </c>
      <c r="AJ1339">
        <v>1.0389999999999999</v>
      </c>
      <c r="AK1339" t="str">
        <f>VLOOKUP(D1339,Ref!$C$2:$D$56,2,FALSE)&amp;"_"&amp;E1339&amp;RIGHT(B1339,4)</f>
        <v>AZ_Pima0011</v>
      </c>
    </row>
    <row r="1340" spans="1:37" x14ac:dyDescent="0.25">
      <c r="A1340" t="s">
        <v>220</v>
      </c>
      <c r="B1340">
        <v>40191028</v>
      </c>
      <c r="C1340" t="s">
        <v>37</v>
      </c>
      <c r="D1340" t="s">
        <v>38</v>
      </c>
      <c r="E1340" t="s">
        <v>42</v>
      </c>
      <c r="F1340">
        <v>32.29515</v>
      </c>
      <c r="G1340">
        <v>-110.9823</v>
      </c>
      <c r="H1340">
        <v>40089</v>
      </c>
      <c r="I1340">
        <v>11.8</v>
      </c>
      <c r="J1340">
        <v>11.3</v>
      </c>
      <c r="K1340">
        <v>0.5</v>
      </c>
      <c r="L1340">
        <v>2.3605149000000001</v>
      </c>
      <c r="M1340">
        <v>1.0699955000000001</v>
      </c>
      <c r="N1340">
        <v>0.66372949999999997</v>
      </c>
      <c r="O1340">
        <v>4.6069864999999997</v>
      </c>
      <c r="P1340">
        <v>1.6783655</v>
      </c>
      <c r="Q1340">
        <v>0.32166850000000002</v>
      </c>
      <c r="R1340">
        <v>0.60066629999999999</v>
      </c>
      <c r="S1340">
        <v>5.3628299999999997E-2</v>
      </c>
      <c r="T1340">
        <v>0.5</v>
      </c>
      <c r="U1340">
        <v>2.3405312999999999</v>
      </c>
      <c r="V1340">
        <v>1.0562183999999999</v>
      </c>
      <c r="W1340">
        <v>0.56943710000000003</v>
      </c>
      <c r="X1340">
        <v>4.5742868999999997</v>
      </c>
      <c r="Y1340">
        <v>1.4070311</v>
      </c>
      <c r="Z1340">
        <v>0.31224360000000001</v>
      </c>
      <c r="AA1340">
        <v>0.50848230000000005</v>
      </c>
      <c r="AB1340">
        <v>5.3628299999999997E-2</v>
      </c>
      <c r="AC1340">
        <v>0.99150000000000005</v>
      </c>
      <c r="AD1340">
        <v>0.98709999999999998</v>
      </c>
      <c r="AE1340">
        <v>0.8579</v>
      </c>
      <c r="AF1340">
        <v>0.9929</v>
      </c>
      <c r="AG1340">
        <v>0.83830000000000005</v>
      </c>
      <c r="AH1340">
        <v>0.97070000000000001</v>
      </c>
      <c r="AI1340">
        <v>0.84650000000000003</v>
      </c>
      <c r="AJ1340">
        <v>1</v>
      </c>
      <c r="AK1340" t="str">
        <f>VLOOKUP(D1340,Ref!$C$2:$D$56,2,FALSE)&amp;"_"&amp;E1340&amp;RIGHT(B1340,4)</f>
        <v>AZ_Pima1028</v>
      </c>
    </row>
    <row r="1341" spans="1:37" x14ac:dyDescent="0.25">
      <c r="A1341" t="s">
        <v>220</v>
      </c>
      <c r="B1341">
        <v>40210001</v>
      </c>
      <c r="C1341" t="s">
        <v>37</v>
      </c>
      <c r="D1341" t="s">
        <v>38</v>
      </c>
      <c r="E1341" t="s">
        <v>43</v>
      </c>
      <c r="F1341">
        <v>32.877583000000001</v>
      </c>
      <c r="G1341">
        <v>-111.752222</v>
      </c>
      <c r="H1341">
        <v>46084</v>
      </c>
      <c r="I1341">
        <v>20.2</v>
      </c>
      <c r="J1341">
        <v>19.8</v>
      </c>
      <c r="K1341">
        <v>0.5</v>
      </c>
      <c r="L1341">
        <v>3.1422424000000002</v>
      </c>
      <c r="M1341">
        <v>0.74717619999999996</v>
      </c>
      <c r="N1341">
        <v>0.70096769999999997</v>
      </c>
      <c r="O1341">
        <v>12.572807299999999</v>
      </c>
      <c r="P1341">
        <v>1.2508649999999999</v>
      </c>
      <c r="Q1341">
        <v>0.81606129999999999</v>
      </c>
      <c r="R1341">
        <v>0.44847429999999999</v>
      </c>
      <c r="S1341">
        <v>6.5850000000000006E-2</v>
      </c>
      <c r="T1341">
        <v>0.5</v>
      </c>
      <c r="U1341">
        <v>3.4317467000000001</v>
      </c>
      <c r="V1341">
        <v>0.73165729999999995</v>
      </c>
      <c r="W1341">
        <v>0.61510039999999999</v>
      </c>
      <c r="X1341">
        <v>12.3226719</v>
      </c>
      <c r="Y1341">
        <v>1.1014708</v>
      </c>
      <c r="Z1341">
        <v>0.71202750000000004</v>
      </c>
      <c r="AA1341">
        <v>0.40800760000000003</v>
      </c>
      <c r="AB1341">
        <v>6.22956E-2</v>
      </c>
      <c r="AC1341">
        <v>1.0921000000000001</v>
      </c>
      <c r="AD1341">
        <v>0.97919999999999996</v>
      </c>
      <c r="AE1341">
        <v>0.87749999999999995</v>
      </c>
      <c r="AF1341">
        <v>0.98009999999999997</v>
      </c>
      <c r="AG1341">
        <v>0.88060000000000005</v>
      </c>
      <c r="AH1341">
        <v>0.87250000000000005</v>
      </c>
      <c r="AI1341">
        <v>0.90980000000000005</v>
      </c>
      <c r="AJ1341">
        <v>0.94599999999999995</v>
      </c>
      <c r="AK1341" t="str">
        <f>VLOOKUP(D1341,Ref!$C$2:$D$56,2,FALSE)&amp;"_"&amp;E1341&amp;RIGHT(B1341,4)</f>
        <v>AZ_Pinal0001</v>
      </c>
    </row>
    <row r="1342" spans="1:37" x14ac:dyDescent="0.25">
      <c r="A1342" t="s">
        <v>220</v>
      </c>
      <c r="B1342">
        <v>40213002</v>
      </c>
      <c r="C1342" t="s">
        <v>37</v>
      </c>
      <c r="D1342" t="s">
        <v>38</v>
      </c>
      <c r="E1342" t="s">
        <v>43</v>
      </c>
      <c r="F1342">
        <v>33.421194</v>
      </c>
      <c r="G1342">
        <v>-111.50322199999999</v>
      </c>
      <c r="H1342">
        <v>51087</v>
      </c>
      <c r="I1342">
        <v>13.3</v>
      </c>
      <c r="J1342">
        <v>12.9</v>
      </c>
      <c r="K1342">
        <v>0.5</v>
      </c>
      <c r="L1342">
        <v>4.5252929000000002</v>
      </c>
      <c r="M1342">
        <v>0.19068189999999999</v>
      </c>
      <c r="N1342">
        <v>0.52394680000000005</v>
      </c>
      <c r="O1342">
        <v>5.6428890000000003</v>
      </c>
      <c r="P1342">
        <v>1.4486682</v>
      </c>
      <c r="Q1342">
        <v>0</v>
      </c>
      <c r="R1342">
        <v>0.51303149999999997</v>
      </c>
      <c r="S1342">
        <v>3.3268300000000001E-2</v>
      </c>
      <c r="T1342">
        <v>0.5</v>
      </c>
      <c r="U1342">
        <v>4.0801591999999998</v>
      </c>
      <c r="V1342">
        <v>0.33794170000000001</v>
      </c>
      <c r="W1342">
        <v>0.53783009999999998</v>
      </c>
      <c r="X1342">
        <v>5.4930710999999999</v>
      </c>
      <c r="Y1342">
        <v>1.2539221</v>
      </c>
      <c r="Z1342">
        <v>0.28525489999999998</v>
      </c>
      <c r="AA1342">
        <v>0.43320239999999999</v>
      </c>
      <c r="AB1342">
        <v>4.5473899999999998E-2</v>
      </c>
      <c r="AC1342">
        <v>0.90159999999999996</v>
      </c>
      <c r="AD1342">
        <v>1.7723</v>
      </c>
      <c r="AE1342">
        <v>1.0265</v>
      </c>
      <c r="AF1342">
        <v>0.97350000000000003</v>
      </c>
      <c r="AG1342">
        <v>0.86560000000000004</v>
      </c>
      <c r="AH1342">
        <v>-9</v>
      </c>
      <c r="AI1342">
        <v>0.84440000000000004</v>
      </c>
      <c r="AJ1342">
        <v>1.3669</v>
      </c>
      <c r="AK1342" t="str">
        <f>VLOOKUP(D1342,Ref!$C$2:$D$56,2,FALSE)&amp;"_"&amp;E1342&amp;RIGHT(B1342,4)</f>
        <v>AZ_Pinal3002</v>
      </c>
    </row>
    <row r="1343" spans="1:37" x14ac:dyDescent="0.25">
      <c r="A1343" t="s">
        <v>220</v>
      </c>
      <c r="B1343">
        <v>40213013</v>
      </c>
      <c r="C1343" t="s">
        <v>37</v>
      </c>
      <c r="D1343" t="s">
        <v>38</v>
      </c>
      <c r="E1343" t="s">
        <v>43</v>
      </c>
      <c r="F1343">
        <v>33.010530000000003</v>
      </c>
      <c r="G1343">
        <v>-111.97205</v>
      </c>
      <c r="H1343">
        <v>48083</v>
      </c>
      <c r="I1343">
        <v>39.299999999999997</v>
      </c>
      <c r="J1343">
        <v>38.6</v>
      </c>
      <c r="K1343">
        <v>0.5</v>
      </c>
      <c r="L1343">
        <v>3.6375427</v>
      </c>
      <c r="M1343">
        <v>0.67159740000000001</v>
      </c>
      <c r="N1343">
        <v>0.7362611</v>
      </c>
      <c r="O1343">
        <v>31.057777399999999</v>
      </c>
      <c r="P1343">
        <v>1.8525665</v>
      </c>
      <c r="Q1343">
        <v>0.15780359999999999</v>
      </c>
      <c r="R1343">
        <v>0.67296370000000005</v>
      </c>
      <c r="S1343">
        <v>3.5705800000000003E-2</v>
      </c>
      <c r="T1343">
        <v>0.5</v>
      </c>
      <c r="U1343">
        <v>3.6202724000000002</v>
      </c>
      <c r="V1343">
        <v>0.6622344</v>
      </c>
      <c r="W1343">
        <v>0.68403170000000002</v>
      </c>
      <c r="X1343">
        <v>30.6215324</v>
      </c>
      <c r="Y1343">
        <v>1.7134106</v>
      </c>
      <c r="Z1343">
        <v>0.1566043</v>
      </c>
      <c r="AA1343">
        <v>0.62587709999999996</v>
      </c>
      <c r="AB1343">
        <v>3.5705800000000003E-2</v>
      </c>
      <c r="AC1343">
        <v>0.99529999999999996</v>
      </c>
      <c r="AD1343">
        <v>0.98609999999999998</v>
      </c>
      <c r="AE1343">
        <v>0.92910000000000004</v>
      </c>
      <c r="AF1343">
        <v>0.98599999999999999</v>
      </c>
      <c r="AG1343">
        <v>0.92490000000000006</v>
      </c>
      <c r="AH1343">
        <v>0.99239999999999995</v>
      </c>
      <c r="AI1343">
        <v>0.93</v>
      </c>
      <c r="AJ1343">
        <v>1</v>
      </c>
      <c r="AK1343" t="str">
        <f>VLOOKUP(D1343,Ref!$C$2:$D$56,2,FALSE)&amp;"_"&amp;E1343&amp;RIGHT(B1343,4)</f>
        <v>AZ_Pinal3013</v>
      </c>
    </row>
    <row r="1344" spans="1:37" x14ac:dyDescent="0.25">
      <c r="A1344" t="s">
        <v>220</v>
      </c>
      <c r="B1344">
        <v>40230004</v>
      </c>
      <c r="C1344" t="s">
        <v>37</v>
      </c>
      <c r="D1344" t="s">
        <v>38</v>
      </c>
      <c r="E1344" t="s">
        <v>44</v>
      </c>
      <c r="F1344">
        <v>31.337204</v>
      </c>
      <c r="G1344">
        <v>-110.936718</v>
      </c>
      <c r="H1344">
        <v>31088</v>
      </c>
      <c r="I1344">
        <v>34.5</v>
      </c>
      <c r="J1344">
        <v>31.1</v>
      </c>
      <c r="K1344">
        <v>0.5</v>
      </c>
      <c r="L1344">
        <v>5.2053951999999999</v>
      </c>
      <c r="M1344">
        <v>0.27594089999999999</v>
      </c>
      <c r="N1344">
        <v>0.36289159999999998</v>
      </c>
      <c r="O1344">
        <v>26.875478699999999</v>
      </c>
      <c r="P1344">
        <v>0.92292719999999995</v>
      </c>
      <c r="Q1344">
        <v>6.9868E-2</v>
      </c>
      <c r="R1344">
        <v>0.32649689999999998</v>
      </c>
      <c r="S1344">
        <v>1.65568E-2</v>
      </c>
      <c r="T1344">
        <v>0.5</v>
      </c>
      <c r="U1344">
        <v>5.0742316000000001</v>
      </c>
      <c r="V1344">
        <v>0.21039350000000001</v>
      </c>
      <c r="W1344">
        <v>0.27715970000000001</v>
      </c>
      <c r="X1344">
        <v>24.043340700000002</v>
      </c>
      <c r="Y1344">
        <v>0.70047899999999996</v>
      </c>
      <c r="Z1344">
        <v>5.9064499999999999E-2</v>
      </c>
      <c r="AA1344">
        <v>0.24721319999999999</v>
      </c>
      <c r="AB1344">
        <v>1.65568E-2</v>
      </c>
      <c r="AC1344">
        <v>0.9748</v>
      </c>
      <c r="AD1344">
        <v>0.76249999999999996</v>
      </c>
      <c r="AE1344">
        <v>0.76380000000000003</v>
      </c>
      <c r="AF1344">
        <v>0.89459999999999995</v>
      </c>
      <c r="AG1344">
        <v>0.75900000000000001</v>
      </c>
      <c r="AH1344">
        <v>0.84540000000000004</v>
      </c>
      <c r="AI1344">
        <v>0.75719999999999998</v>
      </c>
      <c r="AJ1344">
        <v>1</v>
      </c>
      <c r="AK1344" t="str">
        <f>VLOOKUP(D1344,Ref!$C$2:$D$56,2,FALSE)&amp;"_"&amp;E1344&amp;RIGHT(B1344,4)</f>
        <v>AZ_Santa Cruz0004</v>
      </c>
    </row>
    <row r="1345" spans="1:37" x14ac:dyDescent="0.25">
      <c r="A1345" t="s">
        <v>220</v>
      </c>
      <c r="B1345">
        <v>40252002</v>
      </c>
      <c r="C1345" t="s">
        <v>37</v>
      </c>
      <c r="D1345" t="s">
        <v>38</v>
      </c>
      <c r="E1345" t="s">
        <v>45</v>
      </c>
      <c r="F1345">
        <v>34.594999999999999</v>
      </c>
      <c r="G1345">
        <v>-112.331</v>
      </c>
      <c r="H1345">
        <v>62082</v>
      </c>
      <c r="I1345">
        <v>10.7</v>
      </c>
      <c r="J1345">
        <v>10.5</v>
      </c>
      <c r="K1345">
        <v>0.5</v>
      </c>
      <c r="L1345">
        <v>4.7773700000000003</v>
      </c>
      <c r="M1345">
        <v>0.42723909999999998</v>
      </c>
      <c r="N1345">
        <v>0.37150290000000002</v>
      </c>
      <c r="O1345">
        <v>3.1721854</v>
      </c>
      <c r="P1345">
        <v>1.0496422000000001</v>
      </c>
      <c r="Q1345">
        <v>5.9973499999999999E-2</v>
      </c>
      <c r="R1345">
        <v>0.36229240000000001</v>
      </c>
      <c r="S1345">
        <v>4.6460799999999997E-2</v>
      </c>
      <c r="T1345">
        <v>0.5</v>
      </c>
      <c r="U1345">
        <v>4.7654724000000002</v>
      </c>
      <c r="V1345">
        <v>0.42075630000000003</v>
      </c>
      <c r="W1345">
        <v>0.3359761</v>
      </c>
      <c r="X1345">
        <v>3.1540856000000002</v>
      </c>
      <c r="Y1345">
        <v>0.94462219999999997</v>
      </c>
      <c r="Z1345">
        <v>5.76225E-2</v>
      </c>
      <c r="AA1345">
        <v>0.3272195</v>
      </c>
      <c r="AB1345">
        <v>4.6460799999999997E-2</v>
      </c>
      <c r="AC1345">
        <v>0.99750000000000005</v>
      </c>
      <c r="AD1345">
        <v>0.98480000000000001</v>
      </c>
      <c r="AE1345">
        <v>0.90439999999999998</v>
      </c>
      <c r="AF1345">
        <v>0.99429999999999996</v>
      </c>
      <c r="AG1345">
        <v>0.89990000000000003</v>
      </c>
      <c r="AH1345">
        <v>0.96079999999999999</v>
      </c>
      <c r="AI1345">
        <v>0.9032</v>
      </c>
      <c r="AJ1345">
        <v>1</v>
      </c>
      <c r="AK1345" t="str">
        <f>VLOOKUP(D1345,Ref!$C$2:$D$56,2,FALSE)&amp;"_"&amp;E1345&amp;RIGHT(B1345,4)</f>
        <v>AZ_Yavapai2002</v>
      </c>
    </row>
    <row r="1346" spans="1:37" x14ac:dyDescent="0.25">
      <c r="A1346" t="s">
        <v>220</v>
      </c>
      <c r="B1346">
        <v>51130002</v>
      </c>
      <c r="C1346" t="s">
        <v>37</v>
      </c>
      <c r="D1346" t="s">
        <v>46</v>
      </c>
      <c r="E1346" t="s">
        <v>47</v>
      </c>
      <c r="F1346">
        <v>34.583699000000003</v>
      </c>
      <c r="G1346">
        <v>-94.226234000000005</v>
      </c>
      <c r="H1346">
        <v>53220</v>
      </c>
      <c r="I1346">
        <v>23.3</v>
      </c>
      <c r="J1346">
        <v>22.8</v>
      </c>
      <c r="K1346">
        <v>0.5</v>
      </c>
      <c r="L1346">
        <v>2.0581369</v>
      </c>
      <c r="M1346">
        <v>0.48168080000000002</v>
      </c>
      <c r="N1346">
        <v>2.0393443000000002</v>
      </c>
      <c r="O1346">
        <v>9.4315204999999995</v>
      </c>
      <c r="P1346">
        <v>6.7441893000000004</v>
      </c>
      <c r="Q1346">
        <v>0</v>
      </c>
      <c r="R1346">
        <v>2.0889256</v>
      </c>
      <c r="S1346">
        <v>6.4709999999999995E-4</v>
      </c>
      <c r="T1346">
        <v>0.5</v>
      </c>
      <c r="U1346">
        <v>1.9804462</v>
      </c>
      <c r="V1346">
        <v>0.49001450000000002</v>
      </c>
      <c r="W1346">
        <v>1.9042839</v>
      </c>
      <c r="X1346">
        <v>9.7974958000000001</v>
      </c>
      <c r="Y1346">
        <v>6.1463709</v>
      </c>
      <c r="Z1346">
        <v>5.1305700000000003E-2</v>
      </c>
      <c r="AA1346">
        <v>1.9374750000000001</v>
      </c>
      <c r="AB1346">
        <v>8.9459999999999995E-4</v>
      </c>
      <c r="AC1346">
        <v>0.96230000000000004</v>
      </c>
      <c r="AD1346">
        <v>1.0173000000000001</v>
      </c>
      <c r="AE1346">
        <v>0.93379999999999996</v>
      </c>
      <c r="AF1346">
        <v>1.0387999999999999</v>
      </c>
      <c r="AG1346">
        <v>0.91139999999999999</v>
      </c>
      <c r="AH1346">
        <v>-9</v>
      </c>
      <c r="AI1346">
        <v>0.92749999999999999</v>
      </c>
      <c r="AJ1346">
        <v>1.3825000000000001</v>
      </c>
      <c r="AK1346" t="str">
        <f>VLOOKUP(D1346,Ref!$C$2:$D$56,2,FALSE)&amp;"_"&amp;E1346&amp;RIGHT(B1346,4)</f>
        <v>AR_Polk0002</v>
      </c>
    </row>
    <row r="1347" spans="1:37" x14ac:dyDescent="0.25">
      <c r="A1347" t="s">
        <v>220</v>
      </c>
      <c r="B1347">
        <v>51310008</v>
      </c>
      <c r="C1347" t="s">
        <v>37</v>
      </c>
      <c r="D1347" t="s">
        <v>46</v>
      </c>
      <c r="E1347" t="s">
        <v>48</v>
      </c>
      <c r="F1347">
        <v>35.389671999999997</v>
      </c>
      <c r="G1347">
        <v>-94.424288000000004</v>
      </c>
      <c r="H1347">
        <v>60218</v>
      </c>
      <c r="I1347">
        <v>23.9</v>
      </c>
      <c r="J1347">
        <v>23.4</v>
      </c>
      <c r="K1347">
        <v>0.5</v>
      </c>
      <c r="L1347">
        <v>1.2064264</v>
      </c>
      <c r="M1347">
        <v>0.57891519999999996</v>
      </c>
      <c r="N1347">
        <v>2.0633750000000002</v>
      </c>
      <c r="O1347">
        <v>11.452441200000001</v>
      </c>
      <c r="P1347">
        <v>5.4693451</v>
      </c>
      <c r="Q1347">
        <v>0.89212170000000002</v>
      </c>
      <c r="R1347">
        <v>1.7757400999999999</v>
      </c>
      <c r="S1347">
        <v>6.0816000000000004E-3</v>
      </c>
      <c r="T1347">
        <v>0.5</v>
      </c>
      <c r="U1347">
        <v>1.2037404</v>
      </c>
      <c r="V1347">
        <v>0.57551779999999997</v>
      </c>
      <c r="W1347">
        <v>1.9710734999999999</v>
      </c>
      <c r="X1347">
        <v>11.4122944</v>
      </c>
      <c r="Y1347">
        <v>5.2062635000000004</v>
      </c>
      <c r="Z1347">
        <v>0.88113339999999996</v>
      </c>
      <c r="AA1347">
        <v>1.6891852999999999</v>
      </c>
      <c r="AB1347">
        <v>6.0816000000000004E-3</v>
      </c>
      <c r="AC1347">
        <v>0.99780000000000002</v>
      </c>
      <c r="AD1347">
        <v>0.99409999999999998</v>
      </c>
      <c r="AE1347">
        <v>0.95530000000000004</v>
      </c>
      <c r="AF1347">
        <v>0.99650000000000005</v>
      </c>
      <c r="AG1347">
        <v>0.95189999999999997</v>
      </c>
      <c r="AH1347">
        <v>0.98770000000000002</v>
      </c>
      <c r="AI1347">
        <v>0.95130000000000003</v>
      </c>
      <c r="AJ1347">
        <v>1</v>
      </c>
      <c r="AK1347" t="str">
        <f>VLOOKUP(D1347,Ref!$C$2:$D$56,2,FALSE)&amp;"_"&amp;E1347&amp;RIGHT(B1347,4)</f>
        <v>AR_Sebastian0008</v>
      </c>
    </row>
    <row r="1348" spans="1:37" x14ac:dyDescent="0.25">
      <c r="A1348" t="s">
        <v>220</v>
      </c>
      <c r="B1348">
        <v>51430005</v>
      </c>
      <c r="C1348" t="s">
        <v>37</v>
      </c>
      <c r="D1348" t="s">
        <v>46</v>
      </c>
      <c r="E1348" t="s">
        <v>49</v>
      </c>
      <c r="F1348">
        <v>36.179699999999997</v>
      </c>
      <c r="G1348">
        <v>-94.116827000000001</v>
      </c>
      <c r="H1348">
        <v>68220</v>
      </c>
      <c r="I1348">
        <v>22.1</v>
      </c>
      <c r="J1348">
        <v>21.7</v>
      </c>
      <c r="K1348">
        <v>0.5</v>
      </c>
      <c r="L1348">
        <v>0.71898019999999996</v>
      </c>
      <c r="M1348">
        <v>0.5536375</v>
      </c>
      <c r="N1348">
        <v>1.8791111</v>
      </c>
      <c r="O1348">
        <v>11.666104300000001</v>
      </c>
      <c r="P1348">
        <v>4.0682263000000001</v>
      </c>
      <c r="Q1348">
        <v>1.4591113</v>
      </c>
      <c r="R1348">
        <v>1.318616</v>
      </c>
      <c r="S1348">
        <v>2.8773000000000002E-3</v>
      </c>
      <c r="T1348">
        <v>0.5</v>
      </c>
      <c r="U1348">
        <v>0.70970560000000005</v>
      </c>
      <c r="V1348">
        <v>0.62222319999999998</v>
      </c>
      <c r="W1348">
        <v>1.9463828999999999</v>
      </c>
      <c r="X1348">
        <v>10.962460500000001</v>
      </c>
      <c r="Y1348">
        <v>3.8060181000000002</v>
      </c>
      <c r="Z1348">
        <v>1.9646572</v>
      </c>
      <c r="AA1348">
        <v>1.2122786000000001</v>
      </c>
      <c r="AB1348">
        <v>4.2497000000000004E-3</v>
      </c>
      <c r="AC1348">
        <v>0.98709999999999998</v>
      </c>
      <c r="AD1348">
        <v>1.1238999999999999</v>
      </c>
      <c r="AE1348">
        <v>1.0358000000000001</v>
      </c>
      <c r="AF1348">
        <v>0.93969999999999998</v>
      </c>
      <c r="AG1348">
        <v>0.9355</v>
      </c>
      <c r="AH1348">
        <v>1.3465</v>
      </c>
      <c r="AI1348">
        <v>0.9194</v>
      </c>
      <c r="AJ1348">
        <v>1.4770000000000001</v>
      </c>
      <c r="AK1348" t="str">
        <f>VLOOKUP(D1348,Ref!$C$2:$D$56,2,FALSE)&amp;"_"&amp;E1348&amp;RIGHT(B1348,4)</f>
        <v>AR_Washington0005</v>
      </c>
    </row>
    <row r="1349" spans="1:37" x14ac:dyDescent="0.25">
      <c r="A1349" t="s">
        <v>220</v>
      </c>
      <c r="B1349">
        <v>60010007</v>
      </c>
      <c r="C1349" t="s">
        <v>37</v>
      </c>
      <c r="D1349" t="s">
        <v>50</v>
      </c>
      <c r="E1349" t="s">
        <v>51</v>
      </c>
      <c r="F1349">
        <v>37.6875</v>
      </c>
      <c r="G1349">
        <v>-121.7842</v>
      </c>
      <c r="H1349">
        <v>106020</v>
      </c>
      <c r="I1349">
        <v>38.5</v>
      </c>
      <c r="J1349">
        <v>38.5</v>
      </c>
      <c r="K1349">
        <v>0.5</v>
      </c>
      <c r="L1349">
        <v>0.92888630000000005</v>
      </c>
      <c r="M1349">
        <v>2.5117873999999998</v>
      </c>
      <c r="N1349">
        <v>3.6740073999999998</v>
      </c>
      <c r="O1349">
        <v>16.461957900000002</v>
      </c>
      <c r="P1349">
        <v>1.9711699</v>
      </c>
      <c r="Q1349">
        <v>10.161549600000001</v>
      </c>
      <c r="R1349">
        <v>2.0312836000000001</v>
      </c>
      <c r="S1349">
        <v>0.33713330000000002</v>
      </c>
      <c r="T1349">
        <v>0.5</v>
      </c>
      <c r="U1349">
        <v>0.92853859999999999</v>
      </c>
      <c r="V1349">
        <v>2.5092043999999998</v>
      </c>
      <c r="W1349">
        <v>3.6624276999999998</v>
      </c>
      <c r="X1349">
        <v>16.452968599999998</v>
      </c>
      <c r="Y1349">
        <v>1.9497465</v>
      </c>
      <c r="Z1349">
        <v>10.148220999999999</v>
      </c>
      <c r="AA1349">
        <v>2.0272117000000001</v>
      </c>
      <c r="AB1349">
        <v>0.33713330000000002</v>
      </c>
      <c r="AC1349">
        <v>0.99960000000000004</v>
      </c>
      <c r="AD1349">
        <v>0.999</v>
      </c>
      <c r="AE1349">
        <v>0.99680000000000002</v>
      </c>
      <c r="AF1349">
        <v>0.99950000000000006</v>
      </c>
      <c r="AG1349">
        <v>0.98909999999999998</v>
      </c>
      <c r="AH1349">
        <v>0.99870000000000003</v>
      </c>
      <c r="AI1349">
        <v>0.998</v>
      </c>
      <c r="AJ1349">
        <v>1</v>
      </c>
      <c r="AK1349" t="str">
        <f>VLOOKUP(D1349,Ref!$C$2:$D$56,2,FALSE)&amp;"_"&amp;E1349&amp;RIGHT(B1349,4)</f>
        <v>CA_Alameda0007</v>
      </c>
    </row>
    <row r="1350" spans="1:37" x14ac:dyDescent="0.25">
      <c r="A1350" t="s">
        <v>220</v>
      </c>
      <c r="B1350">
        <v>60010009</v>
      </c>
      <c r="C1350" t="s">
        <v>37</v>
      </c>
      <c r="D1350" t="s">
        <v>50</v>
      </c>
      <c r="E1350" t="s">
        <v>51</v>
      </c>
      <c r="F1350">
        <v>37.74306</v>
      </c>
      <c r="G1350">
        <v>-122.16994</v>
      </c>
      <c r="H1350">
        <v>107017</v>
      </c>
      <c r="I1350">
        <v>24.1</v>
      </c>
      <c r="J1350">
        <v>24</v>
      </c>
      <c r="K1350">
        <v>0.5</v>
      </c>
      <c r="L1350">
        <v>0.74573639999999997</v>
      </c>
      <c r="M1350">
        <v>2.0372960999999998</v>
      </c>
      <c r="N1350">
        <v>2.5229556999999998</v>
      </c>
      <c r="O1350">
        <v>8.2339125000000006</v>
      </c>
      <c r="P1350">
        <v>1.4883671000000001</v>
      </c>
      <c r="Q1350">
        <v>6.8617262999999999</v>
      </c>
      <c r="R1350">
        <v>1.3916424999999999</v>
      </c>
      <c r="S1350">
        <v>0.31836399999999998</v>
      </c>
      <c r="T1350">
        <v>0.5</v>
      </c>
      <c r="U1350">
        <v>0.74551270000000003</v>
      </c>
      <c r="V1350">
        <v>2.0358698</v>
      </c>
      <c r="W1350">
        <v>2.5127505999999999</v>
      </c>
      <c r="X1350">
        <v>8.2306194000000001</v>
      </c>
      <c r="Y1350">
        <v>1.4693160000000001</v>
      </c>
      <c r="Z1350">
        <v>6.8500608999999999</v>
      </c>
      <c r="AA1350">
        <v>1.3880037999999999</v>
      </c>
      <c r="AB1350">
        <v>0.31836399999999998</v>
      </c>
      <c r="AC1350">
        <v>0.99970000000000003</v>
      </c>
      <c r="AD1350">
        <v>0.99929999999999997</v>
      </c>
      <c r="AE1350">
        <v>0.996</v>
      </c>
      <c r="AF1350">
        <v>0.99960000000000004</v>
      </c>
      <c r="AG1350">
        <v>0.98719999999999997</v>
      </c>
      <c r="AH1350">
        <v>0.99829999999999997</v>
      </c>
      <c r="AI1350">
        <v>0.99739999999999995</v>
      </c>
      <c r="AJ1350">
        <v>1</v>
      </c>
      <c r="AK1350" t="str">
        <f>VLOOKUP(D1350,Ref!$C$2:$D$56,2,FALSE)&amp;"_"&amp;E1350&amp;RIGHT(B1350,4)</f>
        <v>CA_Alameda0009</v>
      </c>
    </row>
    <row r="1351" spans="1:37" x14ac:dyDescent="0.25">
      <c r="A1351" t="s">
        <v>220</v>
      </c>
      <c r="B1351">
        <v>60011001</v>
      </c>
      <c r="C1351" t="s">
        <v>37</v>
      </c>
      <c r="D1351" t="s">
        <v>50</v>
      </c>
      <c r="E1351" t="s">
        <v>51</v>
      </c>
      <c r="F1351">
        <v>37.535800000000002</v>
      </c>
      <c r="G1351">
        <v>-121.9619</v>
      </c>
      <c r="H1351">
        <v>105018</v>
      </c>
      <c r="I1351">
        <v>34.200000000000003</v>
      </c>
      <c r="J1351">
        <v>34.200000000000003</v>
      </c>
      <c r="K1351">
        <v>0.5</v>
      </c>
      <c r="L1351">
        <v>1.0295437999999999</v>
      </c>
      <c r="M1351">
        <v>3.0129329999999999</v>
      </c>
      <c r="N1351">
        <v>3.315455</v>
      </c>
      <c r="O1351">
        <v>13.3850403</v>
      </c>
      <c r="P1351">
        <v>2.0168051999999999</v>
      </c>
      <c r="Q1351">
        <v>8.8943577000000005</v>
      </c>
      <c r="R1351">
        <v>1.802332</v>
      </c>
      <c r="S1351">
        <v>0.32686809999999999</v>
      </c>
      <c r="T1351">
        <v>0.5</v>
      </c>
      <c r="U1351">
        <v>1.0292057999999999</v>
      </c>
      <c r="V1351">
        <v>3.0102193000000002</v>
      </c>
      <c r="W1351">
        <v>3.3037378999999998</v>
      </c>
      <c r="X1351">
        <v>13.378837600000001</v>
      </c>
      <c r="Y1351">
        <v>1.9949170000000001</v>
      </c>
      <c r="Z1351">
        <v>8.8808469999999993</v>
      </c>
      <c r="AA1351">
        <v>1.7980875000000001</v>
      </c>
      <c r="AB1351">
        <v>0.32686809999999999</v>
      </c>
      <c r="AC1351">
        <v>0.99970000000000003</v>
      </c>
      <c r="AD1351">
        <v>0.99909999999999999</v>
      </c>
      <c r="AE1351">
        <v>0.99650000000000005</v>
      </c>
      <c r="AF1351">
        <v>0.99950000000000006</v>
      </c>
      <c r="AG1351">
        <v>0.98909999999999998</v>
      </c>
      <c r="AH1351">
        <v>0.99850000000000005</v>
      </c>
      <c r="AI1351">
        <v>0.99760000000000004</v>
      </c>
      <c r="AJ1351">
        <v>1</v>
      </c>
      <c r="AK1351" t="str">
        <f>VLOOKUP(D1351,Ref!$C$2:$D$56,2,FALSE)&amp;"_"&amp;E1351&amp;RIGHT(B1351,4)</f>
        <v>CA_Alameda1001</v>
      </c>
    </row>
    <row r="1352" spans="1:37" x14ac:dyDescent="0.25">
      <c r="A1352" t="s">
        <v>220</v>
      </c>
      <c r="B1352">
        <v>60070002</v>
      </c>
      <c r="C1352" t="s">
        <v>37</v>
      </c>
      <c r="D1352" t="s">
        <v>50</v>
      </c>
      <c r="E1352" t="s">
        <v>52</v>
      </c>
      <c r="F1352">
        <v>39.7575</v>
      </c>
      <c r="G1352">
        <v>-121.84222200000001</v>
      </c>
      <c r="H1352">
        <v>124025</v>
      </c>
      <c r="I1352">
        <v>59.4</v>
      </c>
      <c r="J1352">
        <v>59.4</v>
      </c>
      <c r="K1352">
        <v>0.5</v>
      </c>
      <c r="L1352">
        <v>5.3603911000000002</v>
      </c>
      <c r="M1352">
        <v>3.1374787999999998</v>
      </c>
      <c r="N1352">
        <v>2.602824</v>
      </c>
      <c r="O1352">
        <v>37.057537099999998</v>
      </c>
      <c r="P1352">
        <v>6.4737977999999998</v>
      </c>
      <c r="Q1352">
        <v>1.1040934</v>
      </c>
      <c r="R1352">
        <v>2.4128234000000002</v>
      </c>
      <c r="S1352">
        <v>0.83994539999999995</v>
      </c>
      <c r="T1352">
        <v>0.5</v>
      </c>
      <c r="U1352">
        <v>5.3597783999999997</v>
      </c>
      <c r="V1352">
        <v>3.1352513000000002</v>
      </c>
      <c r="W1352">
        <v>2.5953813000000001</v>
      </c>
      <c r="X1352">
        <v>37.0484352</v>
      </c>
      <c r="Y1352">
        <v>6.4539156000000002</v>
      </c>
      <c r="Z1352">
        <v>1.1029893</v>
      </c>
      <c r="AA1352">
        <v>2.4070071999999998</v>
      </c>
      <c r="AB1352">
        <v>0.83994539999999995</v>
      </c>
      <c r="AC1352">
        <v>0.99990000000000001</v>
      </c>
      <c r="AD1352">
        <v>0.99929999999999997</v>
      </c>
      <c r="AE1352">
        <v>0.99709999999999999</v>
      </c>
      <c r="AF1352">
        <v>0.99980000000000002</v>
      </c>
      <c r="AG1352">
        <v>0.99690000000000001</v>
      </c>
      <c r="AH1352">
        <v>0.999</v>
      </c>
      <c r="AI1352">
        <v>0.99760000000000004</v>
      </c>
      <c r="AJ1352">
        <v>1</v>
      </c>
      <c r="AK1352" t="str">
        <f>VLOOKUP(D1352,Ref!$C$2:$D$56,2,FALSE)&amp;"_"&amp;E1352&amp;RIGHT(B1352,4)</f>
        <v>CA_Butte0002</v>
      </c>
    </row>
    <row r="1353" spans="1:37" x14ac:dyDescent="0.25">
      <c r="A1353" t="s">
        <v>220</v>
      </c>
      <c r="B1353">
        <v>60090001</v>
      </c>
      <c r="C1353" t="s">
        <v>37</v>
      </c>
      <c r="D1353" t="s">
        <v>50</v>
      </c>
      <c r="E1353" t="s">
        <v>53</v>
      </c>
      <c r="F1353">
        <v>38.201943999999997</v>
      </c>
      <c r="G1353">
        <v>-120.680556</v>
      </c>
      <c r="H1353">
        <v>108029</v>
      </c>
      <c r="I1353">
        <v>27.9</v>
      </c>
      <c r="J1353">
        <v>27.8</v>
      </c>
      <c r="K1353">
        <v>0.5</v>
      </c>
      <c r="L1353">
        <v>1.4825056000000001</v>
      </c>
      <c r="M1353">
        <v>1.3116776999999999</v>
      </c>
      <c r="N1353">
        <v>1.5835172</v>
      </c>
      <c r="O1353">
        <v>15.718930200000001</v>
      </c>
      <c r="P1353">
        <v>2.9398396</v>
      </c>
      <c r="Q1353">
        <v>2.4487513999999999</v>
      </c>
      <c r="R1353">
        <v>1.1761121999999999</v>
      </c>
      <c r="S1353">
        <v>0.783107</v>
      </c>
      <c r="T1353">
        <v>0.5</v>
      </c>
      <c r="U1353">
        <v>1.4819951</v>
      </c>
      <c r="V1353">
        <v>1.3106180000000001</v>
      </c>
      <c r="W1353">
        <v>1.5709811</v>
      </c>
      <c r="X1353">
        <v>15.7159643</v>
      </c>
      <c r="Y1353">
        <v>2.8974791</v>
      </c>
      <c r="Z1353">
        <v>2.4474632999999999</v>
      </c>
      <c r="AA1353">
        <v>1.1653754999999999</v>
      </c>
      <c r="AB1353">
        <v>0.783107</v>
      </c>
      <c r="AC1353">
        <v>0.99970000000000003</v>
      </c>
      <c r="AD1353">
        <v>0.99919999999999998</v>
      </c>
      <c r="AE1353">
        <v>0.99209999999999998</v>
      </c>
      <c r="AF1353">
        <v>0.99980000000000002</v>
      </c>
      <c r="AG1353">
        <v>0.98560000000000003</v>
      </c>
      <c r="AH1353">
        <v>0.99950000000000006</v>
      </c>
      <c r="AI1353">
        <v>0.9909</v>
      </c>
      <c r="AJ1353">
        <v>1</v>
      </c>
      <c r="AK1353" t="str">
        <f>VLOOKUP(D1353,Ref!$C$2:$D$56,2,FALSE)&amp;"_"&amp;E1353&amp;RIGHT(B1353,4)</f>
        <v>CA_Calaveras0001</v>
      </c>
    </row>
    <row r="1354" spans="1:37" x14ac:dyDescent="0.25">
      <c r="A1354" t="s">
        <v>220</v>
      </c>
      <c r="B1354">
        <v>60130002</v>
      </c>
      <c r="C1354" t="s">
        <v>37</v>
      </c>
      <c r="D1354" t="s">
        <v>50</v>
      </c>
      <c r="E1354" t="s">
        <v>54</v>
      </c>
      <c r="F1354">
        <v>37.936</v>
      </c>
      <c r="G1354">
        <v>-122.0262</v>
      </c>
      <c r="H1354">
        <v>108019</v>
      </c>
      <c r="I1354">
        <v>33.700000000000003</v>
      </c>
      <c r="J1354">
        <v>33.6</v>
      </c>
      <c r="K1354">
        <v>0.5</v>
      </c>
      <c r="L1354">
        <v>0.75928910000000005</v>
      </c>
      <c r="M1354">
        <v>1.8507910999999999</v>
      </c>
      <c r="N1354">
        <v>3.4636635999999998</v>
      </c>
      <c r="O1354">
        <v>13.395010900000001</v>
      </c>
      <c r="P1354">
        <v>1.8996074999999999</v>
      </c>
      <c r="Q1354">
        <v>9.5198803000000005</v>
      </c>
      <c r="R1354">
        <v>1.9055443999999999</v>
      </c>
      <c r="S1354">
        <v>0.40621079999999998</v>
      </c>
      <c r="T1354">
        <v>0.5</v>
      </c>
      <c r="U1354">
        <v>0.7591116</v>
      </c>
      <c r="V1354">
        <v>1.8499026000000001</v>
      </c>
      <c r="W1354">
        <v>3.4573103999999999</v>
      </c>
      <c r="X1354">
        <v>13.390992199999999</v>
      </c>
      <c r="Y1354">
        <v>1.8905510999999999</v>
      </c>
      <c r="Z1354">
        <v>9.5093603000000009</v>
      </c>
      <c r="AA1354">
        <v>1.9029406</v>
      </c>
      <c r="AB1354">
        <v>0.40621079999999998</v>
      </c>
      <c r="AC1354">
        <v>0.99980000000000002</v>
      </c>
      <c r="AD1354">
        <v>0.99950000000000006</v>
      </c>
      <c r="AE1354">
        <v>0.99819999999999998</v>
      </c>
      <c r="AF1354">
        <v>0.99970000000000003</v>
      </c>
      <c r="AG1354">
        <v>0.99519999999999997</v>
      </c>
      <c r="AH1354">
        <v>0.99890000000000001</v>
      </c>
      <c r="AI1354">
        <v>0.99860000000000004</v>
      </c>
      <c r="AJ1354">
        <v>1</v>
      </c>
      <c r="AK1354" t="str">
        <f>VLOOKUP(D1354,Ref!$C$2:$D$56,2,FALSE)&amp;"_"&amp;E1354&amp;RIGHT(B1354,4)</f>
        <v>CA_Contra Costa0002</v>
      </c>
    </row>
    <row r="1355" spans="1:37" x14ac:dyDescent="0.25">
      <c r="A1355" t="s">
        <v>220</v>
      </c>
      <c r="B1355">
        <v>60190008</v>
      </c>
      <c r="C1355" t="s">
        <v>37</v>
      </c>
      <c r="D1355" t="s">
        <v>50</v>
      </c>
      <c r="E1355" t="s">
        <v>55</v>
      </c>
      <c r="F1355">
        <v>36.781388999999997</v>
      </c>
      <c r="G1355">
        <v>-119.772222</v>
      </c>
      <c r="H1355">
        <v>94032</v>
      </c>
      <c r="I1355">
        <v>57.5</v>
      </c>
      <c r="J1355">
        <v>57.4</v>
      </c>
      <c r="K1355">
        <v>0.5</v>
      </c>
      <c r="L1355">
        <v>0.69867820000000003</v>
      </c>
      <c r="M1355">
        <v>2.0337977</v>
      </c>
      <c r="N1355">
        <v>6.8188943999999996</v>
      </c>
      <c r="O1355">
        <v>20.202300999999999</v>
      </c>
      <c r="P1355">
        <v>2.3093259000000002</v>
      </c>
      <c r="Q1355">
        <v>20.530481300000002</v>
      </c>
      <c r="R1355">
        <v>3.9857874</v>
      </c>
      <c r="S1355">
        <v>0.43184430000000001</v>
      </c>
      <c r="T1355">
        <v>0.5</v>
      </c>
      <c r="U1355">
        <v>0.69859340000000003</v>
      </c>
      <c r="V1355">
        <v>2.0330781999999998</v>
      </c>
      <c r="W1355">
        <v>6.8126464000000002</v>
      </c>
      <c r="X1355">
        <v>20.200057999999999</v>
      </c>
      <c r="Y1355">
        <v>2.3040299000000002</v>
      </c>
      <c r="Z1355">
        <v>20.5157433</v>
      </c>
      <c r="AA1355">
        <v>3.9826665000000001</v>
      </c>
      <c r="AB1355">
        <v>0.43184430000000001</v>
      </c>
      <c r="AC1355">
        <v>0.99990000000000001</v>
      </c>
      <c r="AD1355">
        <v>0.99960000000000004</v>
      </c>
      <c r="AE1355">
        <v>0.99909999999999999</v>
      </c>
      <c r="AF1355">
        <v>0.99990000000000001</v>
      </c>
      <c r="AG1355">
        <v>0.99770000000000003</v>
      </c>
      <c r="AH1355">
        <v>0.99929999999999997</v>
      </c>
      <c r="AI1355">
        <v>0.99919999999999998</v>
      </c>
      <c r="AJ1355">
        <v>1</v>
      </c>
      <c r="AK1355" t="str">
        <f>VLOOKUP(D1355,Ref!$C$2:$D$56,2,FALSE)&amp;"_"&amp;E1355&amp;RIGHT(B1355,4)</f>
        <v>CA_Fresno0008</v>
      </c>
    </row>
    <row r="1356" spans="1:37" x14ac:dyDescent="0.25">
      <c r="A1356" t="s">
        <v>220</v>
      </c>
      <c r="B1356">
        <v>60195001</v>
      </c>
      <c r="C1356" t="s">
        <v>37</v>
      </c>
      <c r="D1356" t="s">
        <v>50</v>
      </c>
      <c r="E1356" t="s">
        <v>55</v>
      </c>
      <c r="F1356">
        <v>36.819167</v>
      </c>
      <c r="G1356">
        <v>-119.71638900000001</v>
      </c>
      <c r="H1356">
        <v>94033</v>
      </c>
      <c r="I1356">
        <v>52.7</v>
      </c>
      <c r="J1356">
        <v>52.6</v>
      </c>
      <c r="K1356">
        <v>0.5</v>
      </c>
      <c r="L1356">
        <v>0.71236069999999996</v>
      </c>
      <c r="M1356">
        <v>2.0669167000000002</v>
      </c>
      <c r="N1356">
        <v>6.5355682000000002</v>
      </c>
      <c r="O1356">
        <v>16.720733599999999</v>
      </c>
      <c r="P1356">
        <v>2.1924693999999998</v>
      </c>
      <c r="Q1356">
        <v>19.709915200000001</v>
      </c>
      <c r="R1356">
        <v>3.8252397</v>
      </c>
      <c r="S1356">
        <v>0.43679820000000003</v>
      </c>
      <c r="T1356">
        <v>0.5</v>
      </c>
      <c r="U1356">
        <v>0.7122735</v>
      </c>
      <c r="V1356">
        <v>2.0661825999999999</v>
      </c>
      <c r="W1356">
        <v>6.5295810999999997</v>
      </c>
      <c r="X1356">
        <v>16.7186108</v>
      </c>
      <c r="Y1356">
        <v>2.1871235000000002</v>
      </c>
      <c r="Z1356">
        <v>19.696117399999999</v>
      </c>
      <c r="AA1356">
        <v>3.8222830000000001</v>
      </c>
      <c r="AB1356">
        <v>0.43679820000000003</v>
      </c>
      <c r="AC1356">
        <v>0.99990000000000001</v>
      </c>
      <c r="AD1356">
        <v>0.99960000000000004</v>
      </c>
      <c r="AE1356">
        <v>0.99909999999999999</v>
      </c>
      <c r="AF1356">
        <v>0.99990000000000001</v>
      </c>
      <c r="AG1356">
        <v>0.99760000000000004</v>
      </c>
      <c r="AH1356">
        <v>0.99929999999999997</v>
      </c>
      <c r="AI1356">
        <v>0.99919999999999998</v>
      </c>
      <c r="AJ1356">
        <v>1</v>
      </c>
      <c r="AK1356" t="str">
        <f>VLOOKUP(D1356,Ref!$C$2:$D$56,2,FALSE)&amp;"_"&amp;E1356&amp;RIGHT(B1356,4)</f>
        <v>CA_Fresno5001</v>
      </c>
    </row>
    <row r="1357" spans="1:37" x14ac:dyDescent="0.25">
      <c r="A1357" t="s">
        <v>220</v>
      </c>
      <c r="B1357">
        <v>60195025</v>
      </c>
      <c r="C1357" t="s">
        <v>37</v>
      </c>
      <c r="D1357" t="s">
        <v>50</v>
      </c>
      <c r="E1357" t="s">
        <v>55</v>
      </c>
      <c r="F1357">
        <v>36.727083</v>
      </c>
      <c r="G1357">
        <v>-119.732056</v>
      </c>
      <c r="H1357">
        <v>93032</v>
      </c>
      <c r="I1357">
        <v>51.6</v>
      </c>
      <c r="J1357">
        <v>51.6</v>
      </c>
      <c r="K1357">
        <v>0.5</v>
      </c>
      <c r="L1357">
        <v>0.7221784</v>
      </c>
      <c r="M1357">
        <v>2.3614451999999999</v>
      </c>
      <c r="N1357">
        <v>6.0940199000000002</v>
      </c>
      <c r="O1357">
        <v>17.3938351</v>
      </c>
      <c r="P1357">
        <v>1.9079062</v>
      </c>
      <c r="Q1357">
        <v>18.5720329</v>
      </c>
      <c r="R1357">
        <v>3.5949515999999999</v>
      </c>
      <c r="S1357">
        <v>0.49807580000000001</v>
      </c>
      <c r="T1357">
        <v>0.5</v>
      </c>
      <c r="U1357">
        <v>0.72205920000000001</v>
      </c>
      <c r="V1357">
        <v>2.3601363000000002</v>
      </c>
      <c r="W1357">
        <v>6.0859503999999998</v>
      </c>
      <c r="X1357">
        <v>17.390916799999999</v>
      </c>
      <c r="Y1357">
        <v>1.8957237</v>
      </c>
      <c r="Z1357">
        <v>18.559696200000001</v>
      </c>
      <c r="AA1357">
        <v>3.5917344</v>
      </c>
      <c r="AB1357">
        <v>0.49807580000000001</v>
      </c>
      <c r="AC1357">
        <v>0.99980000000000002</v>
      </c>
      <c r="AD1357">
        <v>0.99939999999999996</v>
      </c>
      <c r="AE1357">
        <v>0.99870000000000003</v>
      </c>
      <c r="AF1357">
        <v>0.99980000000000002</v>
      </c>
      <c r="AG1357">
        <v>0.99360000000000004</v>
      </c>
      <c r="AH1357">
        <v>0.99929999999999997</v>
      </c>
      <c r="AI1357">
        <v>0.99909999999999999</v>
      </c>
      <c r="AJ1357">
        <v>1</v>
      </c>
      <c r="AK1357" t="str">
        <f>VLOOKUP(D1357,Ref!$C$2:$D$56,2,FALSE)&amp;"_"&amp;E1357&amp;RIGHT(B1357,4)</f>
        <v>CA_Fresno5025</v>
      </c>
    </row>
    <row r="1358" spans="1:37" x14ac:dyDescent="0.25">
      <c r="A1358" t="s">
        <v>220</v>
      </c>
      <c r="B1358">
        <v>60231002</v>
      </c>
      <c r="C1358" t="s">
        <v>37</v>
      </c>
      <c r="D1358" t="s">
        <v>50</v>
      </c>
      <c r="E1358" t="s">
        <v>56</v>
      </c>
      <c r="F1358">
        <v>40.801665999999997</v>
      </c>
      <c r="G1358">
        <v>-124.16194400000001</v>
      </c>
      <c r="H1358">
        <v>138012</v>
      </c>
      <c r="I1358">
        <v>23.1</v>
      </c>
      <c r="J1358">
        <v>23.1</v>
      </c>
      <c r="K1358">
        <v>0.5</v>
      </c>
      <c r="L1358">
        <v>0.80126509999999995</v>
      </c>
      <c r="M1358">
        <v>1.1853777999999999</v>
      </c>
      <c r="N1358">
        <v>0.4254231</v>
      </c>
      <c r="O1358">
        <v>18.124445000000001</v>
      </c>
      <c r="P1358">
        <v>1.1108370999999999</v>
      </c>
      <c r="Q1358">
        <v>0.53100820000000004</v>
      </c>
      <c r="R1358">
        <v>0.27589360000000002</v>
      </c>
      <c r="S1358">
        <v>0.20130580000000001</v>
      </c>
      <c r="T1358">
        <v>0.5</v>
      </c>
      <c r="U1358">
        <v>0.80080119999999999</v>
      </c>
      <c r="V1358">
        <v>1.1819772</v>
      </c>
      <c r="W1358">
        <v>0.4202108</v>
      </c>
      <c r="X1358">
        <v>18.110553700000001</v>
      </c>
      <c r="Y1358">
        <v>1.0921181</v>
      </c>
      <c r="Z1358">
        <v>0.52890060000000005</v>
      </c>
      <c r="AA1358">
        <v>0.27221699999999999</v>
      </c>
      <c r="AB1358">
        <v>0.20130580000000001</v>
      </c>
      <c r="AC1358">
        <v>0.99939999999999996</v>
      </c>
      <c r="AD1358">
        <v>0.99709999999999999</v>
      </c>
      <c r="AE1358">
        <v>0.98770000000000002</v>
      </c>
      <c r="AF1358">
        <v>0.99919999999999998</v>
      </c>
      <c r="AG1358">
        <v>0.98309999999999997</v>
      </c>
      <c r="AH1358">
        <v>0.996</v>
      </c>
      <c r="AI1358">
        <v>0.98670000000000002</v>
      </c>
      <c r="AJ1358">
        <v>1</v>
      </c>
      <c r="AK1358" t="str">
        <f>VLOOKUP(D1358,Ref!$C$2:$D$56,2,FALSE)&amp;"_"&amp;E1358&amp;RIGHT(B1358,4)</f>
        <v>CA_Humboldt1002</v>
      </c>
    </row>
    <row r="1359" spans="1:37" x14ac:dyDescent="0.25">
      <c r="A1359" t="s">
        <v>220</v>
      </c>
      <c r="B1359">
        <v>60231004</v>
      </c>
      <c r="C1359" t="s">
        <v>37</v>
      </c>
      <c r="D1359" t="s">
        <v>50</v>
      </c>
      <c r="E1359" t="s">
        <v>56</v>
      </c>
      <c r="F1359">
        <v>40.776944</v>
      </c>
      <c r="G1359">
        <v>-124.17749999999999</v>
      </c>
      <c r="H1359">
        <v>138012</v>
      </c>
      <c r="I1359">
        <v>24.3</v>
      </c>
      <c r="J1359">
        <v>24.3</v>
      </c>
      <c r="K1359">
        <v>0.5</v>
      </c>
      <c r="L1359">
        <v>0.9494956</v>
      </c>
      <c r="M1359">
        <v>1.0713607999999999</v>
      </c>
      <c r="N1359">
        <v>0.45489499999999999</v>
      </c>
      <c r="O1359">
        <v>19.079999900000001</v>
      </c>
      <c r="P1359">
        <v>1.1566242</v>
      </c>
      <c r="Q1359">
        <v>0.59459629999999997</v>
      </c>
      <c r="R1359">
        <v>0.29357220000000001</v>
      </c>
      <c r="S1359">
        <v>0.24945600000000001</v>
      </c>
      <c r="T1359">
        <v>0.5</v>
      </c>
      <c r="U1359">
        <v>0.94913040000000004</v>
      </c>
      <c r="V1359">
        <v>1.0688112000000001</v>
      </c>
      <c r="W1359">
        <v>0.45104840000000002</v>
      </c>
      <c r="X1359">
        <v>19.068277399999999</v>
      </c>
      <c r="Y1359">
        <v>1.1430697000000001</v>
      </c>
      <c r="Z1359">
        <v>0.59288350000000001</v>
      </c>
      <c r="AA1359">
        <v>0.29087839999999998</v>
      </c>
      <c r="AB1359">
        <v>0.24945600000000001</v>
      </c>
      <c r="AC1359">
        <v>0.99960000000000004</v>
      </c>
      <c r="AD1359">
        <v>0.99760000000000004</v>
      </c>
      <c r="AE1359">
        <v>0.99150000000000005</v>
      </c>
      <c r="AF1359">
        <v>0.99939999999999996</v>
      </c>
      <c r="AG1359">
        <v>0.98829999999999996</v>
      </c>
      <c r="AH1359">
        <v>0.99709999999999999</v>
      </c>
      <c r="AI1359">
        <v>0.99080000000000001</v>
      </c>
      <c r="AJ1359">
        <v>1</v>
      </c>
      <c r="AK1359" t="str">
        <f>VLOOKUP(D1359,Ref!$C$2:$D$56,2,FALSE)&amp;"_"&amp;E1359&amp;RIGHT(B1359,4)</f>
        <v>CA_Humboldt1004</v>
      </c>
    </row>
    <row r="1360" spans="1:37" x14ac:dyDescent="0.25">
      <c r="A1360" t="s">
        <v>220</v>
      </c>
      <c r="B1360">
        <v>60250005</v>
      </c>
      <c r="C1360" t="s">
        <v>37</v>
      </c>
      <c r="D1360" t="s">
        <v>50</v>
      </c>
      <c r="E1360" t="s">
        <v>57</v>
      </c>
      <c r="F1360">
        <v>32.676110999999999</v>
      </c>
      <c r="G1360">
        <v>-115.483333</v>
      </c>
      <c r="H1360">
        <v>50055</v>
      </c>
      <c r="I1360">
        <v>36.1</v>
      </c>
      <c r="J1360">
        <v>31.4</v>
      </c>
      <c r="K1360">
        <v>0.5</v>
      </c>
      <c r="L1360">
        <v>3.2431516999999999</v>
      </c>
      <c r="M1360">
        <v>1.7834166</v>
      </c>
      <c r="N1360">
        <v>1.0006875</v>
      </c>
      <c r="O1360">
        <v>22.3039761</v>
      </c>
      <c r="P1360">
        <v>0.96763449999999995</v>
      </c>
      <c r="Q1360">
        <v>2.1993968000000002</v>
      </c>
      <c r="R1360">
        <v>0.48282380000000003</v>
      </c>
      <c r="S1360">
        <v>3.6855779000000002</v>
      </c>
      <c r="T1360">
        <v>0.5</v>
      </c>
      <c r="U1360">
        <v>3.0509884</v>
      </c>
      <c r="V1360">
        <v>1.3892994000000001</v>
      </c>
      <c r="W1360">
        <v>0.73081739999999995</v>
      </c>
      <c r="X1360">
        <v>19.336671800000001</v>
      </c>
      <c r="Y1360">
        <v>0.5076754</v>
      </c>
      <c r="Z1360">
        <v>1.8635832000000001</v>
      </c>
      <c r="AA1360">
        <v>0.38078030000000002</v>
      </c>
      <c r="AB1360">
        <v>3.6855779000000002</v>
      </c>
      <c r="AC1360">
        <v>0.94069999999999998</v>
      </c>
      <c r="AD1360">
        <v>0.77900000000000003</v>
      </c>
      <c r="AE1360">
        <v>0.73029999999999995</v>
      </c>
      <c r="AF1360">
        <v>0.86699999999999999</v>
      </c>
      <c r="AG1360">
        <v>0.52470000000000006</v>
      </c>
      <c r="AH1360">
        <v>0.84730000000000005</v>
      </c>
      <c r="AI1360">
        <v>0.78869999999999996</v>
      </c>
      <c r="AJ1360">
        <v>1</v>
      </c>
      <c r="AK1360" t="str">
        <f>VLOOKUP(D1360,Ref!$C$2:$D$56,2,FALSE)&amp;"_"&amp;E1360&amp;RIGHT(B1360,4)</f>
        <v>CA_Imperial0005</v>
      </c>
    </row>
    <row r="1361" spans="1:37" x14ac:dyDescent="0.25">
      <c r="A1361" t="s">
        <v>220</v>
      </c>
      <c r="B1361">
        <v>60250007</v>
      </c>
      <c r="C1361" t="s">
        <v>37</v>
      </c>
      <c r="D1361" t="s">
        <v>50</v>
      </c>
      <c r="E1361" t="s">
        <v>57</v>
      </c>
      <c r="F1361">
        <v>32.978349999999999</v>
      </c>
      <c r="G1361">
        <v>-115.53829</v>
      </c>
      <c r="H1361">
        <v>52055</v>
      </c>
      <c r="I1361">
        <v>19.5</v>
      </c>
      <c r="J1361">
        <v>18.399999999999999</v>
      </c>
      <c r="K1361">
        <v>0.5</v>
      </c>
      <c r="L1361">
        <v>4.2120651999999996</v>
      </c>
      <c r="M1361">
        <v>1.0903651999999999</v>
      </c>
      <c r="N1361">
        <v>0.87488730000000003</v>
      </c>
      <c r="O1361">
        <v>8.1899166000000001</v>
      </c>
      <c r="P1361">
        <v>1.4315438</v>
      </c>
      <c r="Q1361">
        <v>1.3926059</v>
      </c>
      <c r="R1361">
        <v>0.56668989999999997</v>
      </c>
      <c r="S1361">
        <v>1.2752600999999999</v>
      </c>
      <c r="T1361">
        <v>0.5</v>
      </c>
      <c r="U1361">
        <v>3.6826496</v>
      </c>
      <c r="V1361">
        <v>0.80393250000000005</v>
      </c>
      <c r="W1361">
        <v>0.59291050000000001</v>
      </c>
      <c r="X1361">
        <v>9.4176722000000002</v>
      </c>
      <c r="Y1361">
        <v>1.0204839999999999</v>
      </c>
      <c r="Z1361">
        <v>0.90211220000000003</v>
      </c>
      <c r="AA1361">
        <v>0.40056510000000001</v>
      </c>
      <c r="AB1361">
        <v>1.1320106999999999</v>
      </c>
      <c r="AC1361">
        <v>0.87429999999999997</v>
      </c>
      <c r="AD1361">
        <v>0.73729999999999996</v>
      </c>
      <c r="AE1361">
        <v>0.67769999999999997</v>
      </c>
      <c r="AF1361">
        <v>1.1498999999999999</v>
      </c>
      <c r="AG1361">
        <v>0.71289999999999998</v>
      </c>
      <c r="AH1361">
        <v>0.64780000000000004</v>
      </c>
      <c r="AI1361">
        <v>0.70689999999999997</v>
      </c>
      <c r="AJ1361">
        <v>0.88770000000000004</v>
      </c>
      <c r="AK1361" t="str">
        <f>VLOOKUP(D1361,Ref!$C$2:$D$56,2,FALSE)&amp;"_"&amp;E1361&amp;RIGHT(B1361,4)</f>
        <v>CA_Imperial0007</v>
      </c>
    </row>
    <row r="1362" spans="1:37" x14ac:dyDescent="0.25">
      <c r="A1362" t="s">
        <v>220</v>
      </c>
      <c r="B1362">
        <v>60251003</v>
      </c>
      <c r="C1362" t="s">
        <v>37</v>
      </c>
      <c r="D1362" t="s">
        <v>50</v>
      </c>
      <c r="E1362" t="s">
        <v>57</v>
      </c>
      <c r="F1362">
        <v>32.791666999999997</v>
      </c>
      <c r="G1362">
        <v>-115.561667</v>
      </c>
      <c r="H1362">
        <v>51055</v>
      </c>
      <c r="I1362">
        <v>18.100000000000001</v>
      </c>
      <c r="J1362">
        <v>16.8</v>
      </c>
      <c r="K1362">
        <v>0.5</v>
      </c>
      <c r="L1362">
        <v>4.9429249999999998</v>
      </c>
      <c r="M1362">
        <v>0.65253570000000005</v>
      </c>
      <c r="N1362">
        <v>0.56818230000000003</v>
      </c>
      <c r="O1362">
        <v>8.3090390999999997</v>
      </c>
      <c r="P1362">
        <v>1.4518244</v>
      </c>
      <c r="Q1362">
        <v>0.44651980000000002</v>
      </c>
      <c r="R1362">
        <v>0.46151229999999999</v>
      </c>
      <c r="S1362">
        <v>0.8563499</v>
      </c>
      <c r="T1362">
        <v>0.5</v>
      </c>
      <c r="U1362">
        <v>4.8296603999999999</v>
      </c>
      <c r="V1362">
        <v>0.58292820000000001</v>
      </c>
      <c r="W1362">
        <v>0.4459495</v>
      </c>
      <c r="X1362">
        <v>7.8080696999999999</v>
      </c>
      <c r="Y1362">
        <v>1.0921476000000001</v>
      </c>
      <c r="Z1362">
        <v>0.40117940000000002</v>
      </c>
      <c r="AA1362">
        <v>0.3597554</v>
      </c>
      <c r="AB1362">
        <v>0.8563499</v>
      </c>
      <c r="AC1362">
        <v>0.97709999999999997</v>
      </c>
      <c r="AD1362">
        <v>0.89329999999999998</v>
      </c>
      <c r="AE1362">
        <v>0.78490000000000004</v>
      </c>
      <c r="AF1362">
        <v>0.93969999999999998</v>
      </c>
      <c r="AG1362">
        <v>0.75229999999999997</v>
      </c>
      <c r="AH1362">
        <v>0.89849999999999997</v>
      </c>
      <c r="AI1362">
        <v>0.77949999999999997</v>
      </c>
      <c r="AJ1362">
        <v>1</v>
      </c>
      <c r="AK1362" t="str">
        <f>VLOOKUP(D1362,Ref!$C$2:$D$56,2,FALSE)&amp;"_"&amp;E1362&amp;RIGHT(B1362,4)</f>
        <v>CA_Imperial1003</v>
      </c>
    </row>
    <row r="1363" spans="1:37" x14ac:dyDescent="0.25">
      <c r="A1363" t="s">
        <v>220</v>
      </c>
      <c r="B1363">
        <v>60271003</v>
      </c>
      <c r="C1363" t="s">
        <v>37</v>
      </c>
      <c r="D1363" t="s">
        <v>50</v>
      </c>
      <c r="E1363" t="s">
        <v>58</v>
      </c>
      <c r="F1363">
        <v>36.487777999999999</v>
      </c>
      <c r="G1363">
        <v>-117.87055599999999</v>
      </c>
      <c r="H1363">
        <v>88045</v>
      </c>
      <c r="I1363">
        <v>37.1</v>
      </c>
      <c r="J1363">
        <v>37</v>
      </c>
      <c r="K1363">
        <v>0.5</v>
      </c>
      <c r="L1363">
        <v>4.2006974000000001</v>
      </c>
      <c r="M1363">
        <v>0.92520369999999996</v>
      </c>
      <c r="N1363">
        <v>1.4433125</v>
      </c>
      <c r="O1363">
        <v>24.540744799999999</v>
      </c>
      <c r="P1363">
        <v>2.8962808</v>
      </c>
      <c r="Q1363">
        <v>1.4644291</v>
      </c>
      <c r="R1363">
        <v>1.1533526999999999</v>
      </c>
      <c r="S1363">
        <v>4.2646900000000001E-2</v>
      </c>
      <c r="T1363">
        <v>0.5</v>
      </c>
      <c r="U1363">
        <v>4.1986436999999999</v>
      </c>
      <c r="V1363">
        <v>0.9235582</v>
      </c>
      <c r="W1363">
        <v>1.4159889000000001</v>
      </c>
      <c r="X1363">
        <v>24.530841800000001</v>
      </c>
      <c r="Y1363">
        <v>2.813015</v>
      </c>
      <c r="Z1363">
        <v>1.4640557000000001</v>
      </c>
      <c r="AA1363">
        <v>1.1245347999999999</v>
      </c>
      <c r="AB1363">
        <v>4.2646900000000001E-2</v>
      </c>
      <c r="AC1363">
        <v>0.99950000000000006</v>
      </c>
      <c r="AD1363">
        <v>0.99819999999999998</v>
      </c>
      <c r="AE1363">
        <v>0.98109999999999997</v>
      </c>
      <c r="AF1363">
        <v>0.99960000000000004</v>
      </c>
      <c r="AG1363">
        <v>0.97130000000000005</v>
      </c>
      <c r="AH1363">
        <v>0.99970000000000003</v>
      </c>
      <c r="AI1363">
        <v>0.97499999999999998</v>
      </c>
      <c r="AJ1363">
        <v>1</v>
      </c>
      <c r="AK1363" t="str">
        <f>VLOOKUP(D1363,Ref!$C$2:$D$56,2,FALSE)&amp;"_"&amp;E1363&amp;RIGHT(B1363,4)</f>
        <v>CA_Inyo1003</v>
      </c>
    </row>
    <row r="1364" spans="1:37" x14ac:dyDescent="0.25">
      <c r="A1364" t="s">
        <v>220</v>
      </c>
      <c r="B1364">
        <v>60290010</v>
      </c>
      <c r="C1364" t="s">
        <v>37</v>
      </c>
      <c r="D1364" t="s">
        <v>50</v>
      </c>
      <c r="E1364" t="s">
        <v>59</v>
      </c>
      <c r="F1364">
        <v>35.385556000000001</v>
      </c>
      <c r="G1364">
        <v>-119.01472200000001</v>
      </c>
      <c r="H1364">
        <v>80034</v>
      </c>
      <c r="I1364">
        <v>67.400000000000006</v>
      </c>
      <c r="J1364">
        <v>67.3</v>
      </c>
      <c r="K1364">
        <v>0.5</v>
      </c>
      <c r="L1364">
        <v>1.3754377</v>
      </c>
      <c r="M1364">
        <v>2.4192843000000002</v>
      </c>
      <c r="N1364">
        <v>7.9027557000000002</v>
      </c>
      <c r="O1364">
        <v>22.535228700000001</v>
      </c>
      <c r="P1364">
        <v>2.7548257999999999</v>
      </c>
      <c r="Q1364">
        <v>23.6893387</v>
      </c>
      <c r="R1364">
        <v>4.6033993000000004</v>
      </c>
      <c r="S1364">
        <v>0.3752877</v>
      </c>
      <c r="T1364">
        <v>0.5</v>
      </c>
      <c r="U1364">
        <v>1.3463026</v>
      </c>
      <c r="V1364">
        <v>2.2746403000000002</v>
      </c>
      <c r="W1364">
        <v>8.2913837000000008</v>
      </c>
      <c r="X1364">
        <v>20.909103399999999</v>
      </c>
      <c r="Y1364">
        <v>3.2633673999999999</v>
      </c>
      <c r="Z1364">
        <v>24.371572499999999</v>
      </c>
      <c r="AA1364">
        <v>4.7642322000000004</v>
      </c>
      <c r="AB1364">
        <v>0.35052329999999998</v>
      </c>
      <c r="AC1364">
        <v>0.9788</v>
      </c>
      <c r="AD1364">
        <v>0.94020000000000004</v>
      </c>
      <c r="AE1364">
        <v>1.0491999999999999</v>
      </c>
      <c r="AF1364">
        <v>0.92779999999999996</v>
      </c>
      <c r="AG1364">
        <v>1.1846000000000001</v>
      </c>
      <c r="AH1364">
        <v>1.0287999999999999</v>
      </c>
      <c r="AI1364">
        <v>1.0348999999999999</v>
      </c>
      <c r="AJ1364">
        <v>0.93400000000000005</v>
      </c>
      <c r="AK1364" t="str">
        <f>VLOOKUP(D1364,Ref!$C$2:$D$56,2,FALSE)&amp;"_"&amp;E1364&amp;RIGHT(B1364,4)</f>
        <v>CA_Kern0010</v>
      </c>
    </row>
    <row r="1365" spans="1:37" x14ac:dyDescent="0.25">
      <c r="A1365" t="s">
        <v>220</v>
      </c>
      <c r="B1365">
        <v>60290014</v>
      </c>
      <c r="C1365" t="s">
        <v>37</v>
      </c>
      <c r="D1365" t="s">
        <v>50</v>
      </c>
      <c r="E1365" t="s">
        <v>59</v>
      </c>
      <c r="F1365">
        <v>35.356110999999999</v>
      </c>
      <c r="G1365">
        <v>-119.040278</v>
      </c>
      <c r="H1365">
        <v>80034</v>
      </c>
      <c r="I1365">
        <v>65.099999999999994</v>
      </c>
      <c r="J1365">
        <v>65.099999999999994</v>
      </c>
      <c r="K1365">
        <v>0.5</v>
      </c>
      <c r="L1365">
        <v>1.3742125000000001</v>
      </c>
      <c r="M1365">
        <v>2.3296877999999999</v>
      </c>
      <c r="N1365">
        <v>8.5225638999999997</v>
      </c>
      <c r="O1365">
        <v>18.809602699999999</v>
      </c>
      <c r="P1365">
        <v>3.3715334000000001</v>
      </c>
      <c r="Q1365">
        <v>25.028417600000001</v>
      </c>
      <c r="R1365">
        <v>4.8940048000000003</v>
      </c>
      <c r="S1365">
        <v>0.35886109999999999</v>
      </c>
      <c r="T1365">
        <v>0.5</v>
      </c>
      <c r="U1365">
        <v>1.3738745000000001</v>
      </c>
      <c r="V1365">
        <v>2.3282560999999999</v>
      </c>
      <c r="W1365">
        <v>8.5128336000000004</v>
      </c>
      <c r="X1365">
        <v>18.803417199999998</v>
      </c>
      <c r="Y1365">
        <v>3.3557649000000001</v>
      </c>
      <c r="Z1365">
        <v>25.015249300000001</v>
      </c>
      <c r="AA1365">
        <v>4.8904290000000001</v>
      </c>
      <c r="AB1365">
        <v>0.35886109999999999</v>
      </c>
      <c r="AC1365">
        <v>0.99980000000000002</v>
      </c>
      <c r="AD1365">
        <v>0.99939999999999996</v>
      </c>
      <c r="AE1365">
        <v>0.99890000000000001</v>
      </c>
      <c r="AF1365">
        <v>0.99970000000000003</v>
      </c>
      <c r="AG1365">
        <v>0.99529999999999996</v>
      </c>
      <c r="AH1365">
        <v>0.99950000000000006</v>
      </c>
      <c r="AI1365">
        <v>0.99929999999999997</v>
      </c>
      <c r="AJ1365">
        <v>1</v>
      </c>
      <c r="AK1365" t="str">
        <f>VLOOKUP(D1365,Ref!$C$2:$D$56,2,FALSE)&amp;"_"&amp;E1365&amp;RIGHT(B1365,4)</f>
        <v>CA_Kern0014</v>
      </c>
    </row>
    <row r="1366" spans="1:37" x14ac:dyDescent="0.25">
      <c r="A1366" t="s">
        <v>220</v>
      </c>
      <c r="B1366">
        <v>60290016</v>
      </c>
      <c r="C1366" t="s">
        <v>37</v>
      </c>
      <c r="D1366" t="s">
        <v>50</v>
      </c>
      <c r="E1366" t="s">
        <v>59</v>
      </c>
      <c r="F1366">
        <v>35.324722000000001</v>
      </c>
      <c r="G1366">
        <v>-118.999167</v>
      </c>
      <c r="H1366">
        <v>79034</v>
      </c>
      <c r="I1366">
        <v>68.099999999999994</v>
      </c>
      <c r="J1366">
        <v>68</v>
      </c>
      <c r="K1366">
        <v>0.5</v>
      </c>
      <c r="L1366">
        <v>1.359334</v>
      </c>
      <c r="M1366">
        <v>2.2791872</v>
      </c>
      <c r="N1366">
        <v>8.3966475000000003</v>
      </c>
      <c r="O1366">
        <v>22.4618301</v>
      </c>
      <c r="P1366">
        <v>3.3576068999999999</v>
      </c>
      <c r="Q1366">
        <v>24.6128635</v>
      </c>
      <c r="R1366">
        <v>4.8155837000000004</v>
      </c>
      <c r="S1366">
        <v>0.35027960000000002</v>
      </c>
      <c r="T1366">
        <v>0.5</v>
      </c>
      <c r="U1366">
        <v>1.3590587000000001</v>
      </c>
      <c r="V1366">
        <v>2.2781959000000001</v>
      </c>
      <c r="W1366">
        <v>8.3889359999999993</v>
      </c>
      <c r="X1366">
        <v>22.455801000000001</v>
      </c>
      <c r="Y1366">
        <v>3.3465213999999999</v>
      </c>
      <c r="Z1366">
        <v>24.6006012</v>
      </c>
      <c r="AA1366">
        <v>4.8125109999999998</v>
      </c>
      <c r="AB1366">
        <v>0.35027960000000002</v>
      </c>
      <c r="AC1366">
        <v>0.99980000000000002</v>
      </c>
      <c r="AD1366">
        <v>0.99960000000000004</v>
      </c>
      <c r="AE1366">
        <v>0.99909999999999999</v>
      </c>
      <c r="AF1366">
        <v>0.99970000000000003</v>
      </c>
      <c r="AG1366">
        <v>0.99670000000000003</v>
      </c>
      <c r="AH1366">
        <v>0.99950000000000006</v>
      </c>
      <c r="AI1366">
        <v>0.99939999999999996</v>
      </c>
      <c r="AJ1366">
        <v>1</v>
      </c>
      <c r="AK1366" t="str">
        <f>VLOOKUP(D1366,Ref!$C$2:$D$56,2,FALSE)&amp;"_"&amp;E1366&amp;RIGHT(B1366,4)</f>
        <v>CA_Kern0016</v>
      </c>
    </row>
    <row r="1367" spans="1:37" x14ac:dyDescent="0.25">
      <c r="A1367" t="s">
        <v>220</v>
      </c>
      <c r="B1367">
        <v>60310004</v>
      </c>
      <c r="C1367" t="s">
        <v>37</v>
      </c>
      <c r="D1367" t="s">
        <v>50</v>
      </c>
      <c r="E1367" t="s">
        <v>60</v>
      </c>
      <c r="F1367">
        <v>36.101388999999998</v>
      </c>
      <c r="G1367">
        <v>-119.565833</v>
      </c>
      <c r="H1367">
        <v>87032</v>
      </c>
      <c r="I1367">
        <v>53.3</v>
      </c>
      <c r="J1367">
        <v>53.3</v>
      </c>
      <c r="K1367">
        <v>0.5</v>
      </c>
      <c r="L1367">
        <v>0.86342949999999996</v>
      </c>
      <c r="M1367">
        <v>1.7012379</v>
      </c>
      <c r="N1367">
        <v>5.9791993999999997</v>
      </c>
      <c r="O1367">
        <v>20.333429299999999</v>
      </c>
      <c r="P1367">
        <v>2.1868764999999999</v>
      </c>
      <c r="Q1367">
        <v>17.9897919</v>
      </c>
      <c r="R1367">
        <v>3.5150130000000002</v>
      </c>
      <c r="S1367">
        <v>0.31991069999999999</v>
      </c>
      <c r="T1367">
        <v>0.5</v>
      </c>
      <c r="U1367">
        <v>0.86329860000000003</v>
      </c>
      <c r="V1367">
        <v>1.7005516000000001</v>
      </c>
      <c r="W1367">
        <v>5.9760456</v>
      </c>
      <c r="X1367">
        <v>20.329912199999999</v>
      </c>
      <c r="Y1367">
        <v>2.1819905999999998</v>
      </c>
      <c r="Z1367">
        <v>17.9841309</v>
      </c>
      <c r="AA1367">
        <v>3.5134563000000001</v>
      </c>
      <c r="AB1367">
        <v>0.31991069999999999</v>
      </c>
      <c r="AC1367">
        <v>0.99980000000000002</v>
      </c>
      <c r="AD1367">
        <v>0.99960000000000004</v>
      </c>
      <c r="AE1367">
        <v>0.99950000000000006</v>
      </c>
      <c r="AF1367">
        <v>0.99980000000000002</v>
      </c>
      <c r="AG1367">
        <v>0.99780000000000002</v>
      </c>
      <c r="AH1367">
        <v>0.99970000000000003</v>
      </c>
      <c r="AI1367">
        <v>0.99960000000000004</v>
      </c>
      <c r="AJ1367">
        <v>1</v>
      </c>
      <c r="AK1367" t="str">
        <f>VLOOKUP(D1367,Ref!$C$2:$D$56,2,FALSE)&amp;"_"&amp;E1367&amp;RIGHT(B1367,4)</f>
        <v>CA_Kings0004</v>
      </c>
    </row>
    <row r="1368" spans="1:37" x14ac:dyDescent="0.25">
      <c r="A1368" t="s">
        <v>220</v>
      </c>
      <c r="B1368">
        <v>60333001</v>
      </c>
      <c r="C1368" t="s">
        <v>37</v>
      </c>
      <c r="D1368" t="s">
        <v>50</v>
      </c>
      <c r="E1368" t="s">
        <v>61</v>
      </c>
      <c r="F1368">
        <v>39.031388999999997</v>
      </c>
      <c r="G1368">
        <v>-122.922222</v>
      </c>
      <c r="H1368">
        <v>120015</v>
      </c>
      <c r="I1368">
        <v>26.4</v>
      </c>
      <c r="J1368">
        <v>26.4</v>
      </c>
      <c r="K1368">
        <v>0.5</v>
      </c>
      <c r="L1368">
        <v>1.0511820000000001</v>
      </c>
      <c r="M1368">
        <v>0.60703640000000003</v>
      </c>
      <c r="N1368">
        <v>0.77099079999999998</v>
      </c>
      <c r="O1368">
        <v>17.269477800000001</v>
      </c>
      <c r="P1368">
        <v>2.2234077000000001</v>
      </c>
      <c r="Q1368">
        <v>0.1216647</v>
      </c>
      <c r="R1368">
        <v>0.80880830000000004</v>
      </c>
      <c r="S1368">
        <v>3.1029884999999999</v>
      </c>
      <c r="T1368">
        <v>0.5</v>
      </c>
      <c r="U1368">
        <v>1.0510637</v>
      </c>
      <c r="V1368">
        <v>0.60673569999999999</v>
      </c>
      <c r="W1368">
        <v>0.76685009999999998</v>
      </c>
      <c r="X1368">
        <v>17.266506199999998</v>
      </c>
      <c r="Y1368">
        <v>2.2114003000000002</v>
      </c>
      <c r="Z1368">
        <v>0.1211537</v>
      </c>
      <c r="AA1368">
        <v>0.80474380000000001</v>
      </c>
      <c r="AB1368">
        <v>3.1029884999999999</v>
      </c>
      <c r="AC1368">
        <v>0.99990000000000001</v>
      </c>
      <c r="AD1368">
        <v>0.99950000000000006</v>
      </c>
      <c r="AE1368">
        <v>0.99460000000000004</v>
      </c>
      <c r="AF1368">
        <v>0.99980000000000002</v>
      </c>
      <c r="AG1368">
        <v>0.99460000000000004</v>
      </c>
      <c r="AH1368">
        <v>0.99580000000000002</v>
      </c>
      <c r="AI1368">
        <v>0.995</v>
      </c>
      <c r="AJ1368">
        <v>1</v>
      </c>
      <c r="AK1368" t="str">
        <f>VLOOKUP(D1368,Ref!$C$2:$D$56,2,FALSE)&amp;"_"&amp;E1368&amp;RIGHT(B1368,4)</f>
        <v>CA_Lake3001</v>
      </c>
    </row>
    <row r="1369" spans="1:37" x14ac:dyDescent="0.25">
      <c r="A1369" t="s">
        <v>220</v>
      </c>
      <c r="B1369">
        <v>60370002</v>
      </c>
      <c r="C1369" t="s">
        <v>37</v>
      </c>
      <c r="D1369" t="s">
        <v>50</v>
      </c>
      <c r="E1369" t="s">
        <v>62</v>
      </c>
      <c r="F1369">
        <v>34.136499999999998</v>
      </c>
      <c r="G1369">
        <v>-117.92391000000001</v>
      </c>
      <c r="H1369">
        <v>67040</v>
      </c>
      <c r="I1369">
        <v>40.200000000000003</v>
      </c>
      <c r="J1369">
        <v>39.799999999999997</v>
      </c>
      <c r="K1369">
        <v>0.5</v>
      </c>
      <c r="L1369">
        <v>1.4493115999999999</v>
      </c>
      <c r="M1369">
        <v>2.535326</v>
      </c>
      <c r="N1369">
        <v>3.9452343000000001</v>
      </c>
      <c r="O1369">
        <v>17.2454605</v>
      </c>
      <c r="P1369">
        <v>3.9876773000000001</v>
      </c>
      <c r="Q1369">
        <v>8.4780312000000002</v>
      </c>
      <c r="R1369">
        <v>2.0026769999999998</v>
      </c>
      <c r="S1369">
        <v>0.12295</v>
      </c>
      <c r="T1369">
        <v>0.5</v>
      </c>
      <c r="U1369">
        <v>1.4478173000000001</v>
      </c>
      <c r="V1369">
        <v>2.5244458000000001</v>
      </c>
      <c r="W1369">
        <v>3.8700006</v>
      </c>
      <c r="X1369">
        <v>17.209354399999999</v>
      </c>
      <c r="Y1369">
        <v>3.8389137</v>
      </c>
      <c r="Z1369">
        <v>8.4105606000000002</v>
      </c>
      <c r="AA1369">
        <v>1.9707754</v>
      </c>
      <c r="AB1369">
        <v>0.12295</v>
      </c>
      <c r="AC1369">
        <v>0.999</v>
      </c>
      <c r="AD1369">
        <v>0.99570000000000003</v>
      </c>
      <c r="AE1369">
        <v>0.98089999999999999</v>
      </c>
      <c r="AF1369">
        <v>0.99790000000000001</v>
      </c>
      <c r="AG1369">
        <v>0.9627</v>
      </c>
      <c r="AH1369">
        <v>0.99199999999999999</v>
      </c>
      <c r="AI1369">
        <v>0.98409999999999997</v>
      </c>
      <c r="AJ1369">
        <v>1</v>
      </c>
      <c r="AK1369" t="str">
        <f>VLOOKUP(D1369,Ref!$C$2:$D$56,2,FALSE)&amp;"_"&amp;E1369&amp;RIGHT(B1369,4)</f>
        <v>CA_Los Angeles0002</v>
      </c>
    </row>
    <row r="1370" spans="1:37" x14ac:dyDescent="0.25">
      <c r="A1370" t="s">
        <v>220</v>
      </c>
      <c r="B1370">
        <v>60371002</v>
      </c>
      <c r="C1370" t="s">
        <v>37</v>
      </c>
      <c r="D1370" t="s">
        <v>50</v>
      </c>
      <c r="E1370" t="s">
        <v>62</v>
      </c>
      <c r="F1370">
        <v>34.176049999999996</v>
      </c>
      <c r="G1370">
        <v>-118.31712</v>
      </c>
      <c r="H1370">
        <v>68037</v>
      </c>
      <c r="I1370">
        <v>39.1</v>
      </c>
      <c r="J1370">
        <v>38.6</v>
      </c>
      <c r="K1370">
        <v>0.5</v>
      </c>
      <c r="L1370">
        <v>1.3868693000000001</v>
      </c>
      <c r="M1370">
        <v>2.4228208000000002</v>
      </c>
      <c r="N1370">
        <v>4.8135724</v>
      </c>
      <c r="O1370">
        <v>12.110254299999999</v>
      </c>
      <c r="P1370">
        <v>4.3546648000000001</v>
      </c>
      <c r="Q1370">
        <v>11.060746200000001</v>
      </c>
      <c r="R1370">
        <v>2.3906703</v>
      </c>
      <c r="S1370">
        <v>0.1159592</v>
      </c>
      <c r="T1370">
        <v>0.5</v>
      </c>
      <c r="U1370">
        <v>1.4032488000000001</v>
      </c>
      <c r="V1370">
        <v>2.3297234000000002</v>
      </c>
      <c r="W1370">
        <v>4.9302720999999998</v>
      </c>
      <c r="X1370">
        <v>11.003053700000001</v>
      </c>
      <c r="Y1370">
        <v>4.2830215000000003</v>
      </c>
      <c r="Z1370">
        <v>11.604264300000001</v>
      </c>
      <c r="AA1370">
        <v>2.4891505</v>
      </c>
      <c r="AB1370">
        <v>0.1036185</v>
      </c>
      <c r="AC1370">
        <v>1.0118</v>
      </c>
      <c r="AD1370">
        <v>0.96160000000000001</v>
      </c>
      <c r="AE1370">
        <v>1.0242</v>
      </c>
      <c r="AF1370">
        <v>0.90859999999999996</v>
      </c>
      <c r="AG1370">
        <v>0.98350000000000004</v>
      </c>
      <c r="AH1370">
        <v>1.0490999999999999</v>
      </c>
      <c r="AI1370">
        <v>1.0411999999999999</v>
      </c>
      <c r="AJ1370">
        <v>0.89359999999999995</v>
      </c>
      <c r="AK1370" t="str">
        <f>VLOOKUP(D1370,Ref!$C$2:$D$56,2,FALSE)&amp;"_"&amp;E1370&amp;RIGHT(B1370,4)</f>
        <v>CA_Los Angeles1002</v>
      </c>
    </row>
    <row r="1371" spans="1:37" x14ac:dyDescent="0.25">
      <c r="A1371" t="s">
        <v>220</v>
      </c>
      <c r="B1371">
        <v>60371103</v>
      </c>
      <c r="C1371" t="s">
        <v>37</v>
      </c>
      <c r="D1371" t="s">
        <v>50</v>
      </c>
      <c r="E1371" t="s">
        <v>62</v>
      </c>
      <c r="F1371">
        <v>34.066589999999998</v>
      </c>
      <c r="G1371">
        <v>-118.22687999999999</v>
      </c>
      <c r="H1371">
        <v>67037</v>
      </c>
      <c r="I1371">
        <v>40.1</v>
      </c>
      <c r="J1371">
        <v>39.6</v>
      </c>
      <c r="K1371">
        <v>0.5</v>
      </c>
      <c r="L1371">
        <v>1.6976591000000001</v>
      </c>
      <c r="M1371">
        <v>2.1506056999999998</v>
      </c>
      <c r="N1371">
        <v>5.3652224999999998</v>
      </c>
      <c r="O1371">
        <v>9.0814123000000002</v>
      </c>
      <c r="P1371">
        <v>6.9489068999999999</v>
      </c>
      <c r="Q1371">
        <v>11.1212511</v>
      </c>
      <c r="R1371">
        <v>2.9381501999999999</v>
      </c>
      <c r="S1371">
        <v>0.34123969999999998</v>
      </c>
      <c r="T1371">
        <v>0.5</v>
      </c>
      <c r="U1371">
        <v>1.7425742</v>
      </c>
      <c r="V1371">
        <v>2.1012368000000001</v>
      </c>
      <c r="W1371">
        <v>5.0951753000000002</v>
      </c>
      <c r="X1371">
        <v>9.6212806999999998</v>
      </c>
      <c r="Y1371">
        <v>7.2954034999999999</v>
      </c>
      <c r="Z1371">
        <v>10.059987100000001</v>
      </c>
      <c r="AA1371">
        <v>2.8369526999999999</v>
      </c>
      <c r="AB1371">
        <v>0.42835040000000002</v>
      </c>
      <c r="AC1371">
        <v>1.0265</v>
      </c>
      <c r="AD1371">
        <v>0.97699999999999998</v>
      </c>
      <c r="AE1371">
        <v>0.94969999999999999</v>
      </c>
      <c r="AF1371">
        <v>1.0593999999999999</v>
      </c>
      <c r="AG1371">
        <v>1.0499000000000001</v>
      </c>
      <c r="AH1371">
        <v>0.90459999999999996</v>
      </c>
      <c r="AI1371">
        <v>0.96560000000000001</v>
      </c>
      <c r="AJ1371">
        <v>1.2553000000000001</v>
      </c>
      <c r="AK1371" t="str">
        <f>VLOOKUP(D1371,Ref!$C$2:$D$56,2,FALSE)&amp;"_"&amp;E1371&amp;RIGHT(B1371,4)</f>
        <v>CA_Los Angeles1103</v>
      </c>
    </row>
    <row r="1372" spans="1:37" x14ac:dyDescent="0.25">
      <c r="A1372" t="s">
        <v>220</v>
      </c>
      <c r="B1372">
        <v>60371201</v>
      </c>
      <c r="C1372" t="s">
        <v>37</v>
      </c>
      <c r="D1372" t="s">
        <v>50</v>
      </c>
      <c r="E1372" t="s">
        <v>62</v>
      </c>
      <c r="F1372">
        <v>34.199249999999999</v>
      </c>
      <c r="G1372">
        <v>-118.53276</v>
      </c>
      <c r="H1372">
        <v>68035</v>
      </c>
      <c r="I1372">
        <v>29</v>
      </c>
      <c r="J1372">
        <v>28.4</v>
      </c>
      <c r="K1372">
        <v>0.5</v>
      </c>
      <c r="L1372">
        <v>0.76059169999999998</v>
      </c>
      <c r="M1372">
        <v>1.6854944999999999</v>
      </c>
      <c r="N1372">
        <v>3.0109739000000002</v>
      </c>
      <c r="O1372">
        <v>11.986532199999999</v>
      </c>
      <c r="P1372">
        <v>2.9345452999999999</v>
      </c>
      <c r="Q1372">
        <v>6.6025381000000003</v>
      </c>
      <c r="R1372">
        <v>1.4531987</v>
      </c>
      <c r="S1372">
        <v>9.9463800000000005E-2</v>
      </c>
      <c r="T1372">
        <v>0.5</v>
      </c>
      <c r="U1372">
        <v>0.75872119999999998</v>
      </c>
      <c r="V1372">
        <v>1.6729665</v>
      </c>
      <c r="W1372">
        <v>2.8957388000000002</v>
      </c>
      <c r="X1372">
        <v>11.9445152</v>
      </c>
      <c r="Y1372">
        <v>2.7262914</v>
      </c>
      <c r="Z1372">
        <v>6.4740038000000002</v>
      </c>
      <c r="AA1372">
        <v>1.4083382</v>
      </c>
      <c r="AB1372">
        <v>9.9463800000000005E-2</v>
      </c>
      <c r="AC1372">
        <v>0.99750000000000005</v>
      </c>
      <c r="AD1372">
        <v>0.99260000000000004</v>
      </c>
      <c r="AE1372">
        <v>0.9617</v>
      </c>
      <c r="AF1372">
        <v>0.99650000000000005</v>
      </c>
      <c r="AG1372">
        <v>0.92900000000000005</v>
      </c>
      <c r="AH1372">
        <v>0.98050000000000004</v>
      </c>
      <c r="AI1372">
        <v>0.96909999999999996</v>
      </c>
      <c r="AJ1372">
        <v>1</v>
      </c>
      <c r="AK1372" t="str">
        <f>VLOOKUP(D1372,Ref!$C$2:$D$56,2,FALSE)&amp;"_"&amp;E1372&amp;RIGHT(B1372,4)</f>
        <v>CA_Los Angeles1201</v>
      </c>
    </row>
    <row r="1373" spans="1:37" x14ac:dyDescent="0.25">
      <c r="A1373" t="s">
        <v>220</v>
      </c>
      <c r="B1373">
        <v>60371301</v>
      </c>
      <c r="C1373" t="s">
        <v>37</v>
      </c>
      <c r="D1373" t="s">
        <v>50</v>
      </c>
      <c r="E1373" t="s">
        <v>62</v>
      </c>
      <c r="F1373">
        <v>33.928989999999999</v>
      </c>
      <c r="G1373">
        <v>-118.21071000000001</v>
      </c>
      <c r="H1373">
        <v>65037</v>
      </c>
      <c r="I1373">
        <v>41</v>
      </c>
      <c r="J1373">
        <v>40.700000000000003</v>
      </c>
      <c r="K1373">
        <v>0.5</v>
      </c>
      <c r="L1373">
        <v>1.4173172000000001</v>
      </c>
      <c r="M1373">
        <v>2.6156744999999999</v>
      </c>
      <c r="N1373">
        <v>4.8027348999999999</v>
      </c>
      <c r="O1373">
        <v>13.620897299999999</v>
      </c>
      <c r="P1373">
        <v>4.0868362999999999</v>
      </c>
      <c r="Q1373">
        <v>11.4212103</v>
      </c>
      <c r="R1373">
        <v>2.4390714</v>
      </c>
      <c r="S1373">
        <v>9.6258999999999997E-2</v>
      </c>
      <c r="T1373">
        <v>0.5</v>
      </c>
      <c r="U1373">
        <v>1.4163405</v>
      </c>
      <c r="V1373">
        <v>2.6123796000000001</v>
      </c>
      <c r="W1373">
        <v>4.7398930000000004</v>
      </c>
      <c r="X1373">
        <v>13.610239</v>
      </c>
      <c r="Y1373">
        <v>3.9883305999999998</v>
      </c>
      <c r="Z1373">
        <v>11.331111</v>
      </c>
      <c r="AA1373">
        <v>2.4137628000000002</v>
      </c>
      <c r="AB1373">
        <v>9.6258999999999997E-2</v>
      </c>
      <c r="AC1373">
        <v>0.99929999999999997</v>
      </c>
      <c r="AD1373">
        <v>0.99870000000000003</v>
      </c>
      <c r="AE1373">
        <v>0.9869</v>
      </c>
      <c r="AF1373">
        <v>0.99919999999999998</v>
      </c>
      <c r="AG1373">
        <v>0.97589999999999999</v>
      </c>
      <c r="AH1373">
        <v>0.99209999999999998</v>
      </c>
      <c r="AI1373">
        <v>0.98960000000000004</v>
      </c>
      <c r="AJ1373">
        <v>1</v>
      </c>
      <c r="AK1373" t="str">
        <f>VLOOKUP(D1373,Ref!$C$2:$D$56,2,FALSE)&amp;"_"&amp;E1373&amp;RIGHT(B1373,4)</f>
        <v>CA_Los Angeles1301</v>
      </c>
    </row>
    <row r="1374" spans="1:37" x14ac:dyDescent="0.25">
      <c r="A1374" t="s">
        <v>220</v>
      </c>
      <c r="B1374">
        <v>60371602</v>
      </c>
      <c r="C1374" t="s">
        <v>37</v>
      </c>
      <c r="D1374" t="s">
        <v>50</v>
      </c>
      <c r="E1374" t="s">
        <v>62</v>
      </c>
      <c r="F1374">
        <v>34.011940000000003</v>
      </c>
      <c r="G1374">
        <v>-118.06995000000001</v>
      </c>
      <c r="H1374">
        <v>66038</v>
      </c>
      <c r="I1374">
        <v>39.799999999999997</v>
      </c>
      <c r="J1374">
        <v>39.299999999999997</v>
      </c>
      <c r="K1374">
        <v>0.5</v>
      </c>
      <c r="L1374">
        <v>1.4958007</v>
      </c>
      <c r="M1374">
        <v>3.4643579</v>
      </c>
      <c r="N1374">
        <v>4.3369532</v>
      </c>
      <c r="O1374">
        <v>13.8419352</v>
      </c>
      <c r="P1374">
        <v>3.6534502999999998</v>
      </c>
      <c r="Q1374">
        <v>10.2527781</v>
      </c>
      <c r="R1374">
        <v>2.1663461000000002</v>
      </c>
      <c r="S1374">
        <v>0.1217203</v>
      </c>
      <c r="T1374">
        <v>0.5</v>
      </c>
      <c r="U1374">
        <v>1.4848981000000001</v>
      </c>
      <c r="V1374">
        <v>3.0390131</v>
      </c>
      <c r="W1374">
        <v>4.3408154999999997</v>
      </c>
      <c r="X1374">
        <v>13.5025902</v>
      </c>
      <c r="Y1374">
        <v>3.9615668999999998</v>
      </c>
      <c r="Z1374">
        <v>10.1058159</v>
      </c>
      <c r="AA1374">
        <v>2.2427597000000001</v>
      </c>
      <c r="AB1374">
        <v>0.1518921</v>
      </c>
      <c r="AC1374">
        <v>0.99270000000000003</v>
      </c>
      <c r="AD1374">
        <v>0.87719999999999998</v>
      </c>
      <c r="AE1374">
        <v>1.0008999999999999</v>
      </c>
      <c r="AF1374">
        <v>0.97550000000000003</v>
      </c>
      <c r="AG1374">
        <v>1.0843</v>
      </c>
      <c r="AH1374">
        <v>0.98570000000000002</v>
      </c>
      <c r="AI1374">
        <v>1.0353000000000001</v>
      </c>
      <c r="AJ1374">
        <v>1.2479</v>
      </c>
      <c r="AK1374" t="str">
        <f>VLOOKUP(D1374,Ref!$C$2:$D$56,2,FALSE)&amp;"_"&amp;E1374&amp;RIGHT(B1374,4)</f>
        <v>CA_Los Angeles1602</v>
      </c>
    </row>
    <row r="1375" spans="1:37" x14ac:dyDescent="0.25">
      <c r="A1375" t="s">
        <v>220</v>
      </c>
      <c r="B1375">
        <v>60372005</v>
      </c>
      <c r="C1375" t="s">
        <v>37</v>
      </c>
      <c r="D1375" t="s">
        <v>50</v>
      </c>
      <c r="E1375" t="s">
        <v>62</v>
      </c>
      <c r="F1375">
        <v>34.132599999999996</v>
      </c>
      <c r="G1375">
        <v>-118.1272</v>
      </c>
      <c r="H1375">
        <v>67038</v>
      </c>
      <c r="I1375">
        <v>37.1</v>
      </c>
      <c r="J1375">
        <v>36.5</v>
      </c>
      <c r="K1375">
        <v>0.5</v>
      </c>
      <c r="L1375">
        <v>1.6334276999999999</v>
      </c>
      <c r="M1375">
        <v>2.5274133999999999</v>
      </c>
      <c r="N1375">
        <v>4.9515346999999998</v>
      </c>
      <c r="O1375">
        <v>8.7688474999999997</v>
      </c>
      <c r="P1375">
        <v>5.8575705999999998</v>
      </c>
      <c r="Q1375">
        <v>10.0909681</v>
      </c>
      <c r="R1375">
        <v>2.5514242999999999</v>
      </c>
      <c r="S1375">
        <v>0.21881110000000001</v>
      </c>
      <c r="T1375">
        <v>0.5</v>
      </c>
      <c r="U1375">
        <v>1.6317667</v>
      </c>
      <c r="V1375">
        <v>2.5198657999999998</v>
      </c>
      <c r="W1375">
        <v>4.8364552999999999</v>
      </c>
      <c r="X1375">
        <v>8.7570399999999999</v>
      </c>
      <c r="Y1375">
        <v>5.6099772000000003</v>
      </c>
      <c r="Z1375">
        <v>9.9865674999999996</v>
      </c>
      <c r="AA1375">
        <v>2.4955394000000002</v>
      </c>
      <c r="AB1375">
        <v>0.21881110000000001</v>
      </c>
      <c r="AC1375">
        <v>0.999</v>
      </c>
      <c r="AD1375">
        <v>0.997</v>
      </c>
      <c r="AE1375">
        <v>0.9768</v>
      </c>
      <c r="AF1375">
        <v>0.99870000000000003</v>
      </c>
      <c r="AG1375">
        <v>0.9577</v>
      </c>
      <c r="AH1375">
        <v>0.98970000000000002</v>
      </c>
      <c r="AI1375">
        <v>0.97809999999999997</v>
      </c>
      <c r="AJ1375">
        <v>1</v>
      </c>
      <c r="AK1375" t="str">
        <f>VLOOKUP(D1375,Ref!$C$2:$D$56,2,FALSE)&amp;"_"&amp;E1375&amp;RIGHT(B1375,4)</f>
        <v>CA_Los Angeles2005</v>
      </c>
    </row>
    <row r="1376" spans="1:37" x14ac:dyDescent="0.25">
      <c r="A1376" t="s">
        <v>220</v>
      </c>
      <c r="B1376">
        <v>60374002</v>
      </c>
      <c r="C1376" t="s">
        <v>37</v>
      </c>
      <c r="D1376" t="s">
        <v>50</v>
      </c>
      <c r="E1376" t="s">
        <v>62</v>
      </c>
      <c r="F1376">
        <v>33.82376</v>
      </c>
      <c r="G1376">
        <v>-118.18921</v>
      </c>
      <c r="H1376">
        <v>64037</v>
      </c>
      <c r="I1376">
        <v>36.4</v>
      </c>
      <c r="J1376">
        <v>36.1</v>
      </c>
      <c r="K1376">
        <v>0.5</v>
      </c>
      <c r="L1376">
        <v>1.3972576999999999</v>
      </c>
      <c r="M1376">
        <v>3.2848098000000001</v>
      </c>
      <c r="N1376">
        <v>4.0711969999999997</v>
      </c>
      <c r="O1376">
        <v>11.905859899999999</v>
      </c>
      <c r="P1376">
        <v>3.3545322</v>
      </c>
      <c r="Q1376">
        <v>9.7888069000000009</v>
      </c>
      <c r="R1376">
        <v>2.0708839999999999</v>
      </c>
      <c r="S1376">
        <v>9.3318799999999993E-2</v>
      </c>
      <c r="T1376">
        <v>0.5</v>
      </c>
      <c r="U1376">
        <v>1.3960309</v>
      </c>
      <c r="V1376">
        <v>3.2798641000000002</v>
      </c>
      <c r="W1376">
        <v>4.0126619000000003</v>
      </c>
      <c r="X1376">
        <v>11.890724199999999</v>
      </c>
      <c r="Y1376">
        <v>3.2666674000000002</v>
      </c>
      <c r="Z1376">
        <v>9.7000551000000002</v>
      </c>
      <c r="AA1376">
        <v>2.0476122000000001</v>
      </c>
      <c r="AB1376">
        <v>9.3318799999999993E-2</v>
      </c>
      <c r="AC1376">
        <v>0.99909999999999999</v>
      </c>
      <c r="AD1376">
        <v>0.99850000000000005</v>
      </c>
      <c r="AE1376">
        <v>0.98560000000000003</v>
      </c>
      <c r="AF1376">
        <v>0.99870000000000003</v>
      </c>
      <c r="AG1376">
        <v>0.9738</v>
      </c>
      <c r="AH1376">
        <v>0.9909</v>
      </c>
      <c r="AI1376">
        <v>0.98880000000000001</v>
      </c>
      <c r="AJ1376">
        <v>1</v>
      </c>
      <c r="AK1376" t="str">
        <f>VLOOKUP(D1376,Ref!$C$2:$D$56,2,FALSE)&amp;"_"&amp;E1376&amp;RIGHT(B1376,4)</f>
        <v>CA_Los Angeles4002</v>
      </c>
    </row>
    <row r="1377" spans="1:37" x14ac:dyDescent="0.25">
      <c r="A1377" t="s">
        <v>220</v>
      </c>
      <c r="B1377">
        <v>60374004</v>
      </c>
      <c r="C1377" t="s">
        <v>37</v>
      </c>
      <c r="D1377" t="s">
        <v>50</v>
      </c>
      <c r="E1377" t="s">
        <v>62</v>
      </c>
      <c r="F1377">
        <v>33.792360000000002</v>
      </c>
      <c r="G1377">
        <v>-118.17533</v>
      </c>
      <c r="H1377">
        <v>64037</v>
      </c>
      <c r="I1377">
        <v>31.3</v>
      </c>
      <c r="J1377">
        <v>31.1</v>
      </c>
      <c r="K1377">
        <v>0.5</v>
      </c>
      <c r="L1377">
        <v>1.2423089</v>
      </c>
      <c r="M1377">
        <v>2.6223011000000001</v>
      </c>
      <c r="N1377">
        <v>3.9354190999999998</v>
      </c>
      <c r="O1377">
        <v>8.2485771000000003</v>
      </c>
      <c r="P1377">
        <v>3.2848201000000001</v>
      </c>
      <c r="Q1377">
        <v>9.4386463000000003</v>
      </c>
      <c r="R1377">
        <v>2.0078363000000001</v>
      </c>
      <c r="S1377">
        <v>8.6752099999999999E-2</v>
      </c>
      <c r="T1377">
        <v>0.5</v>
      </c>
      <c r="U1377">
        <v>1.2415171</v>
      </c>
      <c r="V1377">
        <v>2.6191377999999998</v>
      </c>
      <c r="W1377">
        <v>3.8988056000000002</v>
      </c>
      <c r="X1377">
        <v>8.2396802999999998</v>
      </c>
      <c r="Y1377">
        <v>3.2313255999999999</v>
      </c>
      <c r="Z1377">
        <v>9.3809462000000003</v>
      </c>
      <c r="AA1377">
        <v>1.9929905000000001</v>
      </c>
      <c r="AB1377">
        <v>8.6752099999999999E-2</v>
      </c>
      <c r="AC1377">
        <v>0.99939999999999996</v>
      </c>
      <c r="AD1377">
        <v>0.99880000000000002</v>
      </c>
      <c r="AE1377">
        <v>0.99070000000000003</v>
      </c>
      <c r="AF1377">
        <v>0.99890000000000001</v>
      </c>
      <c r="AG1377">
        <v>0.98370000000000002</v>
      </c>
      <c r="AH1377">
        <v>0.99390000000000001</v>
      </c>
      <c r="AI1377">
        <v>0.99260000000000004</v>
      </c>
      <c r="AJ1377">
        <v>1</v>
      </c>
      <c r="AK1377" t="str">
        <f>VLOOKUP(D1377,Ref!$C$2:$D$56,2,FALSE)&amp;"_"&amp;E1377&amp;RIGHT(B1377,4)</f>
        <v>CA_Los Angeles4004</v>
      </c>
    </row>
    <row r="1378" spans="1:37" x14ac:dyDescent="0.25">
      <c r="A1378" t="s">
        <v>220</v>
      </c>
      <c r="B1378">
        <v>60379033</v>
      </c>
      <c r="C1378" t="s">
        <v>37</v>
      </c>
      <c r="D1378" t="s">
        <v>50</v>
      </c>
      <c r="E1378" t="s">
        <v>62</v>
      </c>
      <c r="F1378">
        <v>34.671388999999998</v>
      </c>
      <c r="G1378">
        <v>-118.130556</v>
      </c>
      <c r="H1378">
        <v>72039</v>
      </c>
      <c r="I1378">
        <v>19.5</v>
      </c>
      <c r="J1378">
        <v>19.2</v>
      </c>
      <c r="K1378">
        <v>0.5</v>
      </c>
      <c r="L1378">
        <v>2.1173297999999998</v>
      </c>
      <c r="M1378">
        <v>1.1520357999999999</v>
      </c>
      <c r="N1378">
        <v>1.3057000999999999</v>
      </c>
      <c r="O1378">
        <v>9.4501170999999999</v>
      </c>
      <c r="P1378">
        <v>2.7910265999999999</v>
      </c>
      <c r="Q1378">
        <v>1.1595774999999999</v>
      </c>
      <c r="R1378">
        <v>0.99372139999999998</v>
      </c>
      <c r="S1378">
        <v>3.0490799999999998E-2</v>
      </c>
      <c r="T1378">
        <v>0.5</v>
      </c>
      <c r="U1378">
        <v>2.1153328</v>
      </c>
      <c r="V1378">
        <v>1.1455569000000001</v>
      </c>
      <c r="W1378">
        <v>1.2593099999999999</v>
      </c>
      <c r="X1378">
        <v>9.4346581</v>
      </c>
      <c r="Y1378">
        <v>2.6643526999999998</v>
      </c>
      <c r="Z1378">
        <v>1.1480329</v>
      </c>
      <c r="AA1378">
        <v>0.95485120000000001</v>
      </c>
      <c r="AB1378">
        <v>3.0490799999999998E-2</v>
      </c>
      <c r="AC1378">
        <v>0.99909999999999999</v>
      </c>
      <c r="AD1378">
        <v>0.99439999999999995</v>
      </c>
      <c r="AE1378">
        <v>0.96450000000000002</v>
      </c>
      <c r="AF1378">
        <v>0.99839999999999995</v>
      </c>
      <c r="AG1378">
        <v>0.9546</v>
      </c>
      <c r="AH1378">
        <v>0.99</v>
      </c>
      <c r="AI1378">
        <v>0.96089999999999998</v>
      </c>
      <c r="AJ1378">
        <v>1</v>
      </c>
      <c r="AK1378" t="str">
        <f>VLOOKUP(D1378,Ref!$C$2:$D$56,2,FALSE)&amp;"_"&amp;E1378&amp;RIGHT(B1378,4)</f>
        <v>CA_Los Angeles9033</v>
      </c>
    </row>
    <row r="1379" spans="1:37" x14ac:dyDescent="0.25">
      <c r="A1379" t="s">
        <v>220</v>
      </c>
      <c r="B1379">
        <v>60450006</v>
      </c>
      <c r="C1379" t="s">
        <v>37</v>
      </c>
      <c r="D1379" t="s">
        <v>50</v>
      </c>
      <c r="E1379" t="s">
        <v>63</v>
      </c>
      <c r="F1379">
        <v>39.150556000000002</v>
      </c>
      <c r="G1379">
        <v>-123.205</v>
      </c>
      <c r="H1379">
        <v>121014</v>
      </c>
      <c r="I1379">
        <v>21.1</v>
      </c>
      <c r="J1379">
        <v>21.1</v>
      </c>
      <c r="K1379">
        <v>0.5</v>
      </c>
      <c r="L1379">
        <v>1.0068368000000001</v>
      </c>
      <c r="M1379">
        <v>0.68961609999999995</v>
      </c>
      <c r="N1379">
        <v>0.99273869999999997</v>
      </c>
      <c r="O1379">
        <v>11.7194538</v>
      </c>
      <c r="P1379">
        <v>2.0727335999999998</v>
      </c>
      <c r="Q1379">
        <v>0.96995299999999995</v>
      </c>
      <c r="R1379">
        <v>0.84589820000000004</v>
      </c>
      <c r="S1379">
        <v>2.3361025</v>
      </c>
      <c r="T1379">
        <v>0.5</v>
      </c>
      <c r="U1379">
        <v>1.0066185999999999</v>
      </c>
      <c r="V1379">
        <v>0.6876428</v>
      </c>
      <c r="W1379">
        <v>0.98756489999999997</v>
      </c>
      <c r="X1379">
        <v>11.714274400000001</v>
      </c>
      <c r="Y1379">
        <v>2.0612838</v>
      </c>
      <c r="Z1379">
        <v>0.96597619999999995</v>
      </c>
      <c r="AA1379">
        <v>0.84364329999999998</v>
      </c>
      <c r="AB1379">
        <v>2.3361025</v>
      </c>
      <c r="AC1379">
        <v>0.99980000000000002</v>
      </c>
      <c r="AD1379">
        <v>0.99709999999999999</v>
      </c>
      <c r="AE1379">
        <v>0.99480000000000002</v>
      </c>
      <c r="AF1379">
        <v>0.99960000000000004</v>
      </c>
      <c r="AG1379">
        <v>0.99450000000000005</v>
      </c>
      <c r="AH1379">
        <v>0.99590000000000001</v>
      </c>
      <c r="AI1379">
        <v>0.99729999999999996</v>
      </c>
      <c r="AJ1379">
        <v>1</v>
      </c>
      <c r="AK1379" t="str">
        <f>VLOOKUP(D1379,Ref!$C$2:$D$56,2,FALSE)&amp;"_"&amp;E1379&amp;RIGHT(B1379,4)</f>
        <v>CA_Mendocino0006</v>
      </c>
    </row>
    <row r="1380" spans="1:37" x14ac:dyDescent="0.25">
      <c r="A1380" t="s">
        <v>220</v>
      </c>
      <c r="B1380">
        <v>60472510</v>
      </c>
      <c r="C1380" t="s">
        <v>37</v>
      </c>
      <c r="D1380" t="s">
        <v>50</v>
      </c>
      <c r="E1380" t="s">
        <v>64</v>
      </c>
      <c r="F1380">
        <v>37.309167000000002</v>
      </c>
      <c r="G1380">
        <v>-120.48055600000001</v>
      </c>
      <c r="H1380">
        <v>100028</v>
      </c>
      <c r="I1380">
        <v>50.8</v>
      </c>
      <c r="J1380">
        <v>50.7</v>
      </c>
      <c r="K1380">
        <v>0.5</v>
      </c>
      <c r="L1380">
        <v>0.90672269999999999</v>
      </c>
      <c r="M1380">
        <v>1.7259974</v>
      </c>
      <c r="N1380">
        <v>4.0162224999999996</v>
      </c>
      <c r="O1380">
        <v>27.663236600000001</v>
      </c>
      <c r="P1380">
        <v>1.6216645999999999</v>
      </c>
      <c r="Q1380">
        <v>11.803136800000001</v>
      </c>
      <c r="R1380">
        <v>2.3169396</v>
      </c>
      <c r="S1380">
        <v>0.33496619999999999</v>
      </c>
      <c r="T1380">
        <v>0.5</v>
      </c>
      <c r="U1380">
        <v>0.90617669999999995</v>
      </c>
      <c r="V1380">
        <v>1.7229116</v>
      </c>
      <c r="W1380">
        <v>3.9995522000000001</v>
      </c>
      <c r="X1380">
        <v>27.6446419</v>
      </c>
      <c r="Y1380">
        <v>1.5867084</v>
      </c>
      <c r="Z1380">
        <v>11.7893572</v>
      </c>
      <c r="AA1380">
        <v>2.3117654000000001</v>
      </c>
      <c r="AB1380">
        <v>0.33496619999999999</v>
      </c>
      <c r="AC1380">
        <v>0.99939999999999996</v>
      </c>
      <c r="AD1380">
        <v>0.99819999999999998</v>
      </c>
      <c r="AE1380">
        <v>0.99580000000000002</v>
      </c>
      <c r="AF1380">
        <v>0.99929999999999997</v>
      </c>
      <c r="AG1380">
        <v>0.97840000000000005</v>
      </c>
      <c r="AH1380">
        <v>0.99880000000000002</v>
      </c>
      <c r="AI1380">
        <v>0.99780000000000002</v>
      </c>
      <c r="AJ1380">
        <v>1</v>
      </c>
      <c r="AK1380" t="str">
        <f>VLOOKUP(D1380,Ref!$C$2:$D$56,2,FALSE)&amp;"_"&amp;E1380&amp;RIGHT(B1380,4)</f>
        <v>CA_Merced2510</v>
      </c>
    </row>
    <row r="1381" spans="1:37" x14ac:dyDescent="0.25">
      <c r="A1381" t="s">
        <v>220</v>
      </c>
      <c r="B1381">
        <v>60531003</v>
      </c>
      <c r="C1381" t="s">
        <v>37</v>
      </c>
      <c r="D1381" t="s">
        <v>50</v>
      </c>
      <c r="E1381" t="s">
        <v>65</v>
      </c>
      <c r="F1381">
        <v>36.696829999999999</v>
      </c>
      <c r="G1381">
        <v>-121.636167</v>
      </c>
      <c r="H1381">
        <v>97019</v>
      </c>
      <c r="I1381">
        <v>14</v>
      </c>
      <c r="J1381">
        <v>14</v>
      </c>
      <c r="K1381">
        <v>0.5</v>
      </c>
      <c r="L1381">
        <v>0.80646830000000003</v>
      </c>
      <c r="M1381">
        <v>1.053609</v>
      </c>
      <c r="N1381">
        <v>1.267909</v>
      </c>
      <c r="O1381">
        <v>5.3464146000000001</v>
      </c>
      <c r="P1381">
        <v>1.7817179999999999</v>
      </c>
      <c r="Q1381">
        <v>2.2706723000000002</v>
      </c>
      <c r="R1381">
        <v>0.78779049999999995</v>
      </c>
      <c r="S1381">
        <v>0.27430660000000001</v>
      </c>
      <c r="T1381">
        <v>0.5</v>
      </c>
      <c r="U1381">
        <v>0.80601929999999999</v>
      </c>
      <c r="V1381">
        <v>1.0519270000000001</v>
      </c>
      <c r="W1381">
        <v>1.2542259</v>
      </c>
      <c r="X1381">
        <v>5.3435148999999997</v>
      </c>
      <c r="Y1381">
        <v>1.7450098999999999</v>
      </c>
      <c r="Z1381">
        <v>2.2661311999999998</v>
      </c>
      <c r="AA1381">
        <v>0.77785760000000004</v>
      </c>
      <c r="AB1381">
        <v>0.27430660000000001</v>
      </c>
      <c r="AC1381">
        <v>0.99939999999999996</v>
      </c>
      <c r="AD1381">
        <v>0.99839999999999995</v>
      </c>
      <c r="AE1381">
        <v>0.98919999999999997</v>
      </c>
      <c r="AF1381">
        <v>0.99950000000000006</v>
      </c>
      <c r="AG1381">
        <v>0.97940000000000005</v>
      </c>
      <c r="AH1381">
        <v>0.998</v>
      </c>
      <c r="AI1381">
        <v>0.98740000000000006</v>
      </c>
      <c r="AJ1381">
        <v>1</v>
      </c>
      <c r="AK1381" t="str">
        <f>VLOOKUP(D1381,Ref!$C$2:$D$56,2,FALSE)&amp;"_"&amp;E1381&amp;RIGHT(B1381,4)</f>
        <v>CA_Monterey1003</v>
      </c>
    </row>
    <row r="1382" spans="1:37" x14ac:dyDescent="0.25">
      <c r="A1382" t="s">
        <v>220</v>
      </c>
      <c r="B1382">
        <v>60570005</v>
      </c>
      <c r="C1382" t="s">
        <v>37</v>
      </c>
      <c r="D1382" t="s">
        <v>50</v>
      </c>
      <c r="E1382" t="s">
        <v>66</v>
      </c>
      <c r="F1382">
        <v>39.234444000000003</v>
      </c>
      <c r="G1382">
        <v>-121.055556</v>
      </c>
      <c r="H1382">
        <v>118029</v>
      </c>
      <c r="I1382">
        <v>32.5</v>
      </c>
      <c r="J1382">
        <v>32.4</v>
      </c>
      <c r="K1382">
        <v>0.5</v>
      </c>
      <c r="L1382">
        <v>1.2929227000000001</v>
      </c>
      <c r="M1382">
        <v>0.78898789999999996</v>
      </c>
      <c r="N1382">
        <v>0.80039210000000005</v>
      </c>
      <c r="O1382">
        <v>25.600000399999999</v>
      </c>
      <c r="P1382">
        <v>1.9495581</v>
      </c>
      <c r="Q1382">
        <v>0.43973430000000002</v>
      </c>
      <c r="R1382">
        <v>0.77561880000000005</v>
      </c>
      <c r="S1382">
        <v>0.35278589999999999</v>
      </c>
      <c r="T1382">
        <v>0.5</v>
      </c>
      <c r="U1382">
        <v>1.2927687000000001</v>
      </c>
      <c r="V1382">
        <v>0.78857390000000005</v>
      </c>
      <c r="W1382">
        <v>0.79670160000000001</v>
      </c>
      <c r="X1382">
        <v>25.596248599999999</v>
      </c>
      <c r="Y1382">
        <v>1.9399390999999999</v>
      </c>
      <c r="Z1382">
        <v>0.43854700000000002</v>
      </c>
      <c r="AA1382">
        <v>0.77245989999999998</v>
      </c>
      <c r="AB1382">
        <v>0.35278589999999999</v>
      </c>
      <c r="AC1382">
        <v>0.99990000000000001</v>
      </c>
      <c r="AD1382">
        <v>0.99950000000000006</v>
      </c>
      <c r="AE1382">
        <v>0.99539999999999995</v>
      </c>
      <c r="AF1382">
        <v>0.99990000000000001</v>
      </c>
      <c r="AG1382">
        <v>0.99509999999999998</v>
      </c>
      <c r="AH1382">
        <v>0.99729999999999996</v>
      </c>
      <c r="AI1382">
        <v>0.99590000000000001</v>
      </c>
      <c r="AJ1382">
        <v>1</v>
      </c>
      <c r="AK1382" t="str">
        <f>VLOOKUP(D1382,Ref!$C$2:$D$56,2,FALSE)&amp;"_"&amp;E1382&amp;RIGHT(B1382,4)</f>
        <v>CA_Nevada0005</v>
      </c>
    </row>
    <row r="1383" spans="1:37" x14ac:dyDescent="0.25">
      <c r="A1383" t="s">
        <v>220</v>
      </c>
      <c r="B1383">
        <v>60571001</v>
      </c>
      <c r="C1383" t="s">
        <v>37</v>
      </c>
      <c r="D1383" t="s">
        <v>50</v>
      </c>
      <c r="E1383" t="s">
        <v>66</v>
      </c>
      <c r="F1383">
        <v>39.338611</v>
      </c>
      <c r="G1383">
        <v>-120.170278</v>
      </c>
      <c r="H1383">
        <v>117035</v>
      </c>
      <c r="I1383">
        <v>26.2</v>
      </c>
      <c r="J1383">
        <v>26.1</v>
      </c>
      <c r="K1383">
        <v>0.5</v>
      </c>
      <c r="L1383">
        <v>1.7220637000000001</v>
      </c>
      <c r="M1383">
        <v>1.5827247</v>
      </c>
      <c r="N1383">
        <v>0.7069706</v>
      </c>
      <c r="O1383">
        <v>18.885234799999999</v>
      </c>
      <c r="P1383">
        <v>1.1815325999999999</v>
      </c>
      <c r="Q1383">
        <v>0.96759899999999999</v>
      </c>
      <c r="R1383">
        <v>0.54803559999999996</v>
      </c>
      <c r="S1383">
        <v>0.1169502</v>
      </c>
      <c r="T1383">
        <v>0.5</v>
      </c>
      <c r="U1383">
        <v>1.7218914999999999</v>
      </c>
      <c r="V1383">
        <v>1.5824081999999999</v>
      </c>
      <c r="W1383">
        <v>0.70514330000000003</v>
      </c>
      <c r="X1383">
        <v>18.883346599999999</v>
      </c>
      <c r="Y1383">
        <v>1.1769852999999999</v>
      </c>
      <c r="Z1383">
        <v>0.9669217</v>
      </c>
      <c r="AA1383">
        <v>0.54625000000000001</v>
      </c>
      <c r="AB1383">
        <v>0.1169502</v>
      </c>
      <c r="AC1383">
        <v>0.99990000000000001</v>
      </c>
      <c r="AD1383">
        <v>0.99980000000000002</v>
      </c>
      <c r="AE1383">
        <v>0.99739999999999995</v>
      </c>
      <c r="AF1383">
        <v>0.99990000000000001</v>
      </c>
      <c r="AG1383">
        <v>0.99619999999999997</v>
      </c>
      <c r="AH1383">
        <v>0.99929999999999997</v>
      </c>
      <c r="AI1383">
        <v>0.99670000000000003</v>
      </c>
      <c r="AJ1383">
        <v>1</v>
      </c>
      <c r="AK1383" t="str">
        <f>VLOOKUP(D1383,Ref!$C$2:$D$56,2,FALSE)&amp;"_"&amp;E1383&amp;RIGHT(B1383,4)</f>
        <v>CA_Nevada1001</v>
      </c>
    </row>
    <row r="1384" spans="1:37" x14ac:dyDescent="0.25">
      <c r="A1384" t="s">
        <v>220</v>
      </c>
      <c r="B1384">
        <v>60592022</v>
      </c>
      <c r="C1384" t="s">
        <v>37</v>
      </c>
      <c r="D1384" t="s">
        <v>50</v>
      </c>
      <c r="E1384" t="s">
        <v>67</v>
      </c>
      <c r="F1384">
        <v>33.630029999999998</v>
      </c>
      <c r="G1384">
        <v>-117.67592999999999</v>
      </c>
      <c r="H1384">
        <v>62041</v>
      </c>
      <c r="I1384">
        <v>25.7</v>
      </c>
      <c r="J1384">
        <v>25.3</v>
      </c>
      <c r="K1384">
        <v>0.5</v>
      </c>
      <c r="L1384">
        <v>1.1065483</v>
      </c>
      <c r="M1384">
        <v>2.7295899000000001</v>
      </c>
      <c r="N1384">
        <v>3.0007348</v>
      </c>
      <c r="O1384">
        <v>7.0021677000000002</v>
      </c>
      <c r="P1384">
        <v>2.2274522999999999</v>
      </c>
      <c r="Q1384">
        <v>7.4879559999999996</v>
      </c>
      <c r="R1384">
        <v>1.5633518</v>
      </c>
      <c r="S1384">
        <v>0.14886530000000001</v>
      </c>
      <c r="T1384">
        <v>0.5</v>
      </c>
      <c r="U1384">
        <v>1.1047359999999999</v>
      </c>
      <c r="V1384">
        <v>2.7116202999999999</v>
      </c>
      <c r="W1384">
        <v>2.9175328999999999</v>
      </c>
      <c r="X1384">
        <v>6.9819975000000003</v>
      </c>
      <c r="Y1384">
        <v>2.0829127000000001</v>
      </c>
      <c r="Z1384">
        <v>7.3869847999999996</v>
      </c>
      <c r="AA1384">
        <v>1.5307512000000001</v>
      </c>
      <c r="AB1384">
        <v>0.14886530000000001</v>
      </c>
      <c r="AC1384">
        <v>0.99839999999999995</v>
      </c>
      <c r="AD1384">
        <v>0.99339999999999995</v>
      </c>
      <c r="AE1384">
        <v>0.97230000000000005</v>
      </c>
      <c r="AF1384">
        <v>0.99709999999999999</v>
      </c>
      <c r="AG1384">
        <v>0.93510000000000004</v>
      </c>
      <c r="AH1384">
        <v>0.98650000000000004</v>
      </c>
      <c r="AI1384">
        <v>0.97909999999999997</v>
      </c>
      <c r="AJ1384">
        <v>1</v>
      </c>
      <c r="AK1384" t="str">
        <f>VLOOKUP(D1384,Ref!$C$2:$D$56,2,FALSE)&amp;"_"&amp;E1384&amp;RIGHT(B1384,4)</f>
        <v>CA_Orange2022</v>
      </c>
    </row>
    <row r="1385" spans="1:37" x14ac:dyDescent="0.25">
      <c r="A1385" t="s">
        <v>220</v>
      </c>
      <c r="B1385">
        <v>60610006</v>
      </c>
      <c r="C1385" t="s">
        <v>37</v>
      </c>
      <c r="D1385" t="s">
        <v>50</v>
      </c>
      <c r="E1385" t="s">
        <v>68</v>
      </c>
      <c r="F1385">
        <v>38.745832999999998</v>
      </c>
      <c r="G1385">
        <v>-121.265278</v>
      </c>
      <c r="H1385">
        <v>114026</v>
      </c>
      <c r="I1385">
        <v>25.8</v>
      </c>
      <c r="J1385">
        <v>25.8</v>
      </c>
      <c r="K1385">
        <v>0.5</v>
      </c>
      <c r="L1385">
        <v>0.32061980000000001</v>
      </c>
      <c r="M1385">
        <v>1.3227091</v>
      </c>
      <c r="N1385">
        <v>1.9540390000000001</v>
      </c>
      <c r="O1385">
        <v>13.938329700000001</v>
      </c>
      <c r="P1385">
        <v>0.74025209999999997</v>
      </c>
      <c r="Q1385">
        <v>5.7932014000000001</v>
      </c>
      <c r="R1385">
        <v>1.1319218</v>
      </c>
      <c r="S1385">
        <v>0.15448339999999999</v>
      </c>
      <c r="T1385">
        <v>0.5</v>
      </c>
      <c r="U1385">
        <v>0.3205442</v>
      </c>
      <c r="V1385">
        <v>1.3221986999999999</v>
      </c>
      <c r="W1385">
        <v>1.9515027</v>
      </c>
      <c r="X1385">
        <v>13.935542099999999</v>
      </c>
      <c r="Y1385">
        <v>0.73702679999999998</v>
      </c>
      <c r="Z1385">
        <v>5.7885913999999996</v>
      </c>
      <c r="AA1385">
        <v>1.1308292</v>
      </c>
      <c r="AB1385">
        <v>0.15448339999999999</v>
      </c>
      <c r="AC1385">
        <v>0.99980000000000002</v>
      </c>
      <c r="AD1385">
        <v>0.99960000000000004</v>
      </c>
      <c r="AE1385">
        <v>0.99870000000000003</v>
      </c>
      <c r="AF1385">
        <v>0.99980000000000002</v>
      </c>
      <c r="AG1385">
        <v>0.99560000000000004</v>
      </c>
      <c r="AH1385">
        <v>0.99919999999999998</v>
      </c>
      <c r="AI1385">
        <v>0.999</v>
      </c>
      <c r="AJ1385">
        <v>1</v>
      </c>
      <c r="AK1385" t="str">
        <f>VLOOKUP(D1385,Ref!$C$2:$D$56,2,FALSE)&amp;"_"&amp;E1385&amp;RIGHT(B1385,4)</f>
        <v>CA_Placer0006</v>
      </c>
    </row>
    <row r="1386" spans="1:37" x14ac:dyDescent="0.25">
      <c r="A1386" t="s">
        <v>220</v>
      </c>
      <c r="B1386">
        <v>60631006</v>
      </c>
      <c r="C1386" t="s">
        <v>37</v>
      </c>
      <c r="D1386" t="s">
        <v>50</v>
      </c>
      <c r="E1386" t="s">
        <v>69</v>
      </c>
      <c r="F1386">
        <v>39.937221999999998</v>
      </c>
      <c r="G1386">
        <v>-120.93777799999999</v>
      </c>
      <c r="H1386">
        <v>124031</v>
      </c>
      <c r="I1386">
        <v>32.200000000000003</v>
      </c>
      <c r="J1386">
        <v>32.200000000000003</v>
      </c>
      <c r="K1386">
        <v>0.5</v>
      </c>
      <c r="L1386">
        <v>1.5751113000000001</v>
      </c>
      <c r="M1386">
        <v>2.1578827</v>
      </c>
      <c r="N1386">
        <v>0.54198829999999998</v>
      </c>
      <c r="O1386">
        <v>25.404445599999999</v>
      </c>
      <c r="P1386">
        <v>0.898393</v>
      </c>
      <c r="Q1386">
        <v>0.75919999999999999</v>
      </c>
      <c r="R1386">
        <v>0.32665440000000001</v>
      </c>
      <c r="S1386">
        <v>9.18823E-2</v>
      </c>
      <c r="T1386">
        <v>0.5</v>
      </c>
      <c r="U1386">
        <v>1.5749366</v>
      </c>
      <c r="V1386">
        <v>2.1571090000000002</v>
      </c>
      <c r="W1386">
        <v>0.54109050000000003</v>
      </c>
      <c r="X1386">
        <v>25.4003792</v>
      </c>
      <c r="Y1386">
        <v>0.89662180000000002</v>
      </c>
      <c r="Z1386">
        <v>0.75830129999999996</v>
      </c>
      <c r="AA1386">
        <v>0.32615949999999999</v>
      </c>
      <c r="AB1386">
        <v>9.18823E-2</v>
      </c>
      <c r="AC1386">
        <v>0.99990000000000001</v>
      </c>
      <c r="AD1386">
        <v>0.99960000000000004</v>
      </c>
      <c r="AE1386">
        <v>0.99829999999999997</v>
      </c>
      <c r="AF1386">
        <v>0.99980000000000002</v>
      </c>
      <c r="AG1386">
        <v>0.998</v>
      </c>
      <c r="AH1386">
        <v>0.99880000000000002</v>
      </c>
      <c r="AI1386">
        <v>0.99850000000000005</v>
      </c>
      <c r="AJ1386">
        <v>1</v>
      </c>
      <c r="AK1386" t="str">
        <f>VLOOKUP(D1386,Ref!$C$2:$D$56,2,FALSE)&amp;"_"&amp;E1386&amp;RIGHT(B1386,4)</f>
        <v>CA_Plumas1006</v>
      </c>
    </row>
    <row r="1387" spans="1:37" x14ac:dyDescent="0.25">
      <c r="A1387" t="s">
        <v>220</v>
      </c>
      <c r="B1387">
        <v>60631009</v>
      </c>
      <c r="C1387" t="s">
        <v>37</v>
      </c>
      <c r="D1387" t="s">
        <v>50</v>
      </c>
      <c r="E1387" t="s">
        <v>69</v>
      </c>
      <c r="F1387">
        <v>39.808332999999998</v>
      </c>
      <c r="G1387">
        <v>-120.471667</v>
      </c>
      <c r="H1387">
        <v>122034</v>
      </c>
      <c r="I1387">
        <v>34.1</v>
      </c>
      <c r="J1387">
        <v>34.1</v>
      </c>
      <c r="K1387">
        <v>0.5</v>
      </c>
      <c r="L1387">
        <v>1.2618446000000001</v>
      </c>
      <c r="M1387">
        <v>3.6422903999999998</v>
      </c>
      <c r="N1387">
        <v>0.3850153</v>
      </c>
      <c r="O1387">
        <v>26.933332400000001</v>
      </c>
      <c r="P1387">
        <v>0.69645650000000003</v>
      </c>
      <c r="Q1387">
        <v>0.42704530000000002</v>
      </c>
      <c r="R1387">
        <v>0.2296415</v>
      </c>
      <c r="S1387">
        <v>9.1039800000000004E-2</v>
      </c>
      <c r="T1387">
        <v>0.5</v>
      </c>
      <c r="U1387">
        <v>1.2616445000000001</v>
      </c>
      <c r="V1387">
        <v>3.6404831</v>
      </c>
      <c r="W1387">
        <v>0.38301160000000001</v>
      </c>
      <c r="X1387">
        <v>26.927387199999998</v>
      </c>
      <c r="Y1387">
        <v>0.69250820000000002</v>
      </c>
      <c r="Z1387">
        <v>0.42524499999999998</v>
      </c>
      <c r="AA1387">
        <v>0.22866429999999999</v>
      </c>
      <c r="AB1387">
        <v>9.1039800000000004E-2</v>
      </c>
      <c r="AC1387">
        <v>0.99980000000000002</v>
      </c>
      <c r="AD1387">
        <v>0.99950000000000006</v>
      </c>
      <c r="AE1387">
        <v>0.99480000000000002</v>
      </c>
      <c r="AF1387">
        <v>0.99980000000000002</v>
      </c>
      <c r="AG1387">
        <v>0.99429999999999996</v>
      </c>
      <c r="AH1387">
        <v>0.99580000000000002</v>
      </c>
      <c r="AI1387">
        <v>0.99570000000000003</v>
      </c>
      <c r="AJ1387">
        <v>1</v>
      </c>
      <c r="AK1387" t="str">
        <f>VLOOKUP(D1387,Ref!$C$2:$D$56,2,FALSE)&amp;"_"&amp;E1387&amp;RIGHT(B1387,4)</f>
        <v>CA_Plumas1009</v>
      </c>
    </row>
    <row r="1388" spans="1:37" x14ac:dyDescent="0.25">
      <c r="A1388" t="s">
        <v>220</v>
      </c>
      <c r="B1388">
        <v>60651003</v>
      </c>
      <c r="C1388" t="s">
        <v>37</v>
      </c>
      <c r="D1388" t="s">
        <v>50</v>
      </c>
      <c r="E1388" t="s">
        <v>70</v>
      </c>
      <c r="F1388">
        <v>33.94603</v>
      </c>
      <c r="G1388">
        <v>-117.40063000000001</v>
      </c>
      <c r="H1388">
        <v>64043</v>
      </c>
      <c r="I1388">
        <v>41.7</v>
      </c>
      <c r="J1388">
        <v>41.2</v>
      </c>
      <c r="K1388">
        <v>0.5</v>
      </c>
      <c r="L1388">
        <v>1.1790233999999999</v>
      </c>
      <c r="M1388">
        <v>2.2355328000000001</v>
      </c>
      <c r="N1388">
        <v>5.7800975000000001</v>
      </c>
      <c r="O1388">
        <v>9.8295183000000002</v>
      </c>
      <c r="P1388">
        <v>3.7254596000000002</v>
      </c>
      <c r="Q1388">
        <v>15.1144123</v>
      </c>
      <c r="R1388">
        <v>3.0711149999999998</v>
      </c>
      <c r="S1388">
        <v>0.32039420000000002</v>
      </c>
      <c r="T1388">
        <v>0.5</v>
      </c>
      <c r="U1388">
        <v>1.1777678</v>
      </c>
      <c r="V1388">
        <v>2.2266202000000002</v>
      </c>
      <c r="W1388">
        <v>5.6688032000000002</v>
      </c>
      <c r="X1388">
        <v>9.8150615999999999</v>
      </c>
      <c r="Y1388">
        <v>3.5486982</v>
      </c>
      <c r="Z1388">
        <v>14.9591923</v>
      </c>
      <c r="AA1388">
        <v>3.0287527999999999</v>
      </c>
      <c r="AB1388">
        <v>0.32039420000000002</v>
      </c>
      <c r="AC1388">
        <v>0.99890000000000001</v>
      </c>
      <c r="AD1388">
        <v>0.996</v>
      </c>
      <c r="AE1388">
        <v>0.98070000000000002</v>
      </c>
      <c r="AF1388">
        <v>0.99850000000000005</v>
      </c>
      <c r="AG1388">
        <v>0.9526</v>
      </c>
      <c r="AH1388">
        <v>0.98970000000000002</v>
      </c>
      <c r="AI1388">
        <v>0.98619999999999997</v>
      </c>
      <c r="AJ1388">
        <v>1</v>
      </c>
      <c r="AK1388" t="str">
        <f>VLOOKUP(D1388,Ref!$C$2:$D$56,2,FALSE)&amp;"_"&amp;E1388&amp;RIGHT(B1388,4)</f>
        <v>CA_Riverside1003</v>
      </c>
    </row>
    <row r="1389" spans="1:37" x14ac:dyDescent="0.25">
      <c r="A1389" t="s">
        <v>220</v>
      </c>
      <c r="B1389">
        <v>60652002</v>
      </c>
      <c r="C1389" t="s">
        <v>37</v>
      </c>
      <c r="D1389" t="s">
        <v>50</v>
      </c>
      <c r="E1389" t="s">
        <v>70</v>
      </c>
      <c r="F1389">
        <v>33.708530000000003</v>
      </c>
      <c r="G1389">
        <v>-116.21536999999999</v>
      </c>
      <c r="H1389">
        <v>60052</v>
      </c>
      <c r="I1389">
        <v>19.3</v>
      </c>
      <c r="J1389">
        <v>18.5</v>
      </c>
      <c r="K1389">
        <v>0.5</v>
      </c>
      <c r="L1389">
        <v>1.3689604</v>
      </c>
      <c r="M1389">
        <v>0.97539679999999995</v>
      </c>
      <c r="N1389">
        <v>0.98095100000000002</v>
      </c>
      <c r="O1389">
        <v>11.710906</v>
      </c>
      <c r="P1389">
        <v>1.5480033</v>
      </c>
      <c r="Q1389">
        <v>1.4333696</v>
      </c>
      <c r="R1389">
        <v>0.51966230000000002</v>
      </c>
      <c r="S1389">
        <v>0.32941680000000001</v>
      </c>
      <c r="T1389">
        <v>0.5</v>
      </c>
      <c r="U1389">
        <v>1.4468038999999999</v>
      </c>
      <c r="V1389">
        <v>0.89591880000000002</v>
      </c>
      <c r="W1389">
        <v>0.92623040000000001</v>
      </c>
      <c r="X1389">
        <v>11.1680317</v>
      </c>
      <c r="Y1389">
        <v>1.3667765999999999</v>
      </c>
      <c r="Z1389">
        <v>1.4702462000000001</v>
      </c>
      <c r="AA1389">
        <v>0.47804039999999998</v>
      </c>
      <c r="AB1389">
        <v>0.29866700000000002</v>
      </c>
      <c r="AC1389">
        <v>1.0569</v>
      </c>
      <c r="AD1389">
        <v>0.91849999999999998</v>
      </c>
      <c r="AE1389">
        <v>0.94420000000000004</v>
      </c>
      <c r="AF1389">
        <v>0.9536</v>
      </c>
      <c r="AG1389">
        <v>0.88290000000000002</v>
      </c>
      <c r="AH1389">
        <v>1.0257000000000001</v>
      </c>
      <c r="AI1389">
        <v>0.91990000000000005</v>
      </c>
      <c r="AJ1389">
        <v>0.90669999999999995</v>
      </c>
      <c r="AK1389" t="str">
        <f>VLOOKUP(D1389,Ref!$C$2:$D$56,2,FALSE)&amp;"_"&amp;E1389&amp;RIGHT(B1389,4)</f>
        <v>CA_Riverside2002</v>
      </c>
    </row>
    <row r="1390" spans="1:37" x14ac:dyDescent="0.25">
      <c r="A1390" t="s">
        <v>220</v>
      </c>
      <c r="B1390">
        <v>60655001</v>
      </c>
      <c r="C1390" t="s">
        <v>37</v>
      </c>
      <c r="D1390" t="s">
        <v>50</v>
      </c>
      <c r="E1390" t="s">
        <v>70</v>
      </c>
      <c r="F1390">
        <v>33.85275</v>
      </c>
      <c r="G1390">
        <v>-116.54101</v>
      </c>
      <c r="H1390">
        <v>62049</v>
      </c>
      <c r="I1390">
        <v>16.600000000000001</v>
      </c>
      <c r="J1390">
        <v>16.2</v>
      </c>
      <c r="K1390">
        <v>0.5</v>
      </c>
      <c r="L1390">
        <v>2.1967091999999999</v>
      </c>
      <c r="M1390">
        <v>0.56505530000000004</v>
      </c>
      <c r="N1390">
        <v>0.70287710000000003</v>
      </c>
      <c r="O1390">
        <v>10.0121422</v>
      </c>
      <c r="P1390">
        <v>1.8519825999999999</v>
      </c>
      <c r="Q1390">
        <v>0.1344156</v>
      </c>
      <c r="R1390">
        <v>0.66680280000000003</v>
      </c>
      <c r="S1390">
        <v>2.5571400000000001E-2</v>
      </c>
      <c r="T1390">
        <v>0.5</v>
      </c>
      <c r="U1390">
        <v>2.1899899999999999</v>
      </c>
      <c r="V1390">
        <v>0.55758110000000005</v>
      </c>
      <c r="W1390">
        <v>0.6341386</v>
      </c>
      <c r="X1390">
        <v>9.9810809999999996</v>
      </c>
      <c r="Y1390">
        <v>1.6596272999999999</v>
      </c>
      <c r="Z1390">
        <v>0.13370319999999999</v>
      </c>
      <c r="AA1390">
        <v>0.59578739999999997</v>
      </c>
      <c r="AB1390">
        <v>2.5571400000000001E-2</v>
      </c>
      <c r="AC1390">
        <v>0.99690000000000001</v>
      </c>
      <c r="AD1390">
        <v>0.98680000000000001</v>
      </c>
      <c r="AE1390">
        <v>0.9022</v>
      </c>
      <c r="AF1390">
        <v>0.99690000000000001</v>
      </c>
      <c r="AG1390">
        <v>0.89610000000000001</v>
      </c>
      <c r="AH1390">
        <v>0.99470000000000003</v>
      </c>
      <c r="AI1390">
        <v>0.89349999999999996</v>
      </c>
      <c r="AJ1390">
        <v>1</v>
      </c>
      <c r="AK1390" t="str">
        <f>VLOOKUP(D1390,Ref!$C$2:$D$56,2,FALSE)&amp;"_"&amp;E1390&amp;RIGHT(B1390,4)</f>
        <v>CA_Riverside5001</v>
      </c>
    </row>
    <row r="1391" spans="1:37" x14ac:dyDescent="0.25">
      <c r="A1391" t="s">
        <v>220</v>
      </c>
      <c r="B1391">
        <v>60658001</v>
      </c>
      <c r="C1391" t="s">
        <v>37</v>
      </c>
      <c r="D1391" t="s">
        <v>50</v>
      </c>
      <c r="E1391" t="s">
        <v>70</v>
      </c>
      <c r="F1391">
        <v>33.999580000000002</v>
      </c>
      <c r="G1391">
        <v>-117.41601</v>
      </c>
      <c r="H1391">
        <v>65043</v>
      </c>
      <c r="I1391">
        <v>44</v>
      </c>
      <c r="J1391">
        <v>43.4</v>
      </c>
      <c r="K1391">
        <v>0.5</v>
      </c>
      <c r="L1391">
        <v>1.3983667</v>
      </c>
      <c r="M1391">
        <v>2.1156952000000002</v>
      </c>
      <c r="N1391">
        <v>5.5084280999999997</v>
      </c>
      <c r="O1391">
        <v>13.795994800000001</v>
      </c>
      <c r="P1391">
        <v>4.8575168</v>
      </c>
      <c r="Q1391">
        <v>12.7791262</v>
      </c>
      <c r="R1391">
        <v>2.8478564999999998</v>
      </c>
      <c r="S1391">
        <v>0.2525715</v>
      </c>
      <c r="T1391">
        <v>0.5</v>
      </c>
      <c r="U1391">
        <v>1.596489</v>
      </c>
      <c r="V1391">
        <v>1.9967127</v>
      </c>
      <c r="W1391">
        <v>5.1719818000000002</v>
      </c>
      <c r="X1391">
        <v>15.0711689</v>
      </c>
      <c r="Y1391">
        <v>5.5824794999999998</v>
      </c>
      <c r="Z1391">
        <v>10.7321072</v>
      </c>
      <c r="AA1391">
        <v>2.5920548000000001</v>
      </c>
      <c r="AB1391">
        <v>0.19746320000000001</v>
      </c>
      <c r="AC1391">
        <v>1.1416999999999999</v>
      </c>
      <c r="AD1391">
        <v>0.94379999999999997</v>
      </c>
      <c r="AE1391">
        <v>0.93889999999999996</v>
      </c>
      <c r="AF1391">
        <v>1.0924</v>
      </c>
      <c r="AG1391">
        <v>1.1492</v>
      </c>
      <c r="AH1391">
        <v>0.83979999999999999</v>
      </c>
      <c r="AI1391">
        <v>0.91020000000000001</v>
      </c>
      <c r="AJ1391">
        <v>0.78180000000000005</v>
      </c>
      <c r="AK1391" t="str">
        <f>VLOOKUP(D1391,Ref!$C$2:$D$56,2,FALSE)&amp;"_"&amp;E1391&amp;RIGHT(B1391,4)</f>
        <v>CA_Riverside8001</v>
      </c>
    </row>
    <row r="1392" spans="1:37" x14ac:dyDescent="0.25">
      <c r="A1392" t="s">
        <v>220</v>
      </c>
      <c r="B1392">
        <v>60658005</v>
      </c>
      <c r="C1392" t="s">
        <v>37</v>
      </c>
      <c r="D1392" t="s">
        <v>50</v>
      </c>
      <c r="E1392" t="s">
        <v>70</v>
      </c>
      <c r="F1392">
        <v>33.995638</v>
      </c>
      <c r="G1392">
        <v>-117.49330399999999</v>
      </c>
      <c r="H1392">
        <v>65043</v>
      </c>
      <c r="I1392">
        <v>47.8</v>
      </c>
      <c r="J1392">
        <v>47.3</v>
      </c>
      <c r="K1392">
        <v>0.5</v>
      </c>
      <c r="L1392">
        <v>1.477811</v>
      </c>
      <c r="M1392">
        <v>2.2865112000000001</v>
      </c>
      <c r="N1392">
        <v>4.9452844000000002</v>
      </c>
      <c r="O1392">
        <v>20.2727985</v>
      </c>
      <c r="P1392">
        <v>4.8738956</v>
      </c>
      <c r="Q1392">
        <v>10.7952938</v>
      </c>
      <c r="R1392">
        <v>2.5223572000000001</v>
      </c>
      <c r="S1392">
        <v>0.17049139999999999</v>
      </c>
      <c r="T1392">
        <v>0.5</v>
      </c>
      <c r="U1392">
        <v>1.4766921</v>
      </c>
      <c r="V1392">
        <v>2.2792327000000001</v>
      </c>
      <c r="W1392">
        <v>4.8407897999999996</v>
      </c>
      <c r="X1392">
        <v>20.247777899999999</v>
      </c>
      <c r="Y1392">
        <v>4.6286735999999999</v>
      </c>
      <c r="Z1392">
        <v>10.7488546</v>
      </c>
      <c r="AA1392">
        <v>2.4679332</v>
      </c>
      <c r="AB1392">
        <v>0.17049139999999999</v>
      </c>
      <c r="AC1392">
        <v>0.99919999999999998</v>
      </c>
      <c r="AD1392">
        <v>0.99680000000000002</v>
      </c>
      <c r="AE1392">
        <v>0.97889999999999999</v>
      </c>
      <c r="AF1392">
        <v>0.99880000000000002</v>
      </c>
      <c r="AG1392">
        <v>0.94969999999999999</v>
      </c>
      <c r="AH1392">
        <v>0.99570000000000003</v>
      </c>
      <c r="AI1392">
        <v>0.97840000000000005</v>
      </c>
      <c r="AJ1392">
        <v>1</v>
      </c>
      <c r="AK1392" t="str">
        <f>VLOOKUP(D1392,Ref!$C$2:$D$56,2,FALSE)&amp;"_"&amp;E1392&amp;RIGHT(B1392,4)</f>
        <v>CA_Riverside8005</v>
      </c>
    </row>
    <row r="1393" spans="1:37" x14ac:dyDescent="0.25">
      <c r="A1393" t="s">
        <v>220</v>
      </c>
      <c r="B1393">
        <v>60670006</v>
      </c>
      <c r="C1393" t="s">
        <v>37</v>
      </c>
      <c r="D1393" t="s">
        <v>50</v>
      </c>
      <c r="E1393" t="s">
        <v>71</v>
      </c>
      <c r="F1393">
        <v>38.613779000000001</v>
      </c>
      <c r="G1393">
        <v>-121.368014</v>
      </c>
      <c r="H1393">
        <v>113025</v>
      </c>
      <c r="I1393">
        <v>49.6</v>
      </c>
      <c r="J1393">
        <v>49.6</v>
      </c>
      <c r="K1393">
        <v>0.5</v>
      </c>
      <c r="L1393">
        <v>1.2119324</v>
      </c>
      <c r="M1393">
        <v>2.1847197999999999</v>
      </c>
      <c r="N1393">
        <v>2.8493395000000001</v>
      </c>
      <c r="O1393">
        <v>31.160730399999998</v>
      </c>
      <c r="P1393">
        <v>2.6824219</v>
      </c>
      <c r="Q1393">
        <v>6.6346797999999998</v>
      </c>
      <c r="R1393">
        <v>1.9449787999999999</v>
      </c>
      <c r="S1393">
        <v>0.50897809999999999</v>
      </c>
      <c r="T1393">
        <v>0.5</v>
      </c>
      <c r="U1393">
        <v>1.2117762999999999</v>
      </c>
      <c r="V1393">
        <v>2.1841086999999999</v>
      </c>
      <c r="W1393">
        <v>2.8460641</v>
      </c>
      <c r="X1393">
        <v>31.156229</v>
      </c>
      <c r="Y1393">
        <v>2.6770809</v>
      </c>
      <c r="Z1393">
        <v>6.6297497999999999</v>
      </c>
      <c r="AA1393">
        <v>1.9426441999999999</v>
      </c>
      <c r="AB1393">
        <v>0.50897809999999999</v>
      </c>
      <c r="AC1393">
        <v>0.99990000000000001</v>
      </c>
      <c r="AD1393">
        <v>0.99970000000000003</v>
      </c>
      <c r="AE1393">
        <v>0.99890000000000001</v>
      </c>
      <c r="AF1393">
        <v>0.99990000000000001</v>
      </c>
      <c r="AG1393">
        <v>0.998</v>
      </c>
      <c r="AH1393">
        <v>0.99929999999999997</v>
      </c>
      <c r="AI1393">
        <v>0.99880000000000002</v>
      </c>
      <c r="AJ1393">
        <v>1</v>
      </c>
      <c r="AK1393" t="str">
        <f>VLOOKUP(D1393,Ref!$C$2:$D$56,2,FALSE)&amp;"_"&amp;E1393&amp;RIGHT(B1393,4)</f>
        <v>CA_Sacramento0006</v>
      </c>
    </row>
    <row r="1394" spans="1:37" x14ac:dyDescent="0.25">
      <c r="A1394" t="s">
        <v>220</v>
      </c>
      <c r="B1394">
        <v>60670010</v>
      </c>
      <c r="C1394" t="s">
        <v>37</v>
      </c>
      <c r="D1394" t="s">
        <v>50</v>
      </c>
      <c r="E1394" t="s">
        <v>71</v>
      </c>
      <c r="F1394">
        <v>38.558332999999998</v>
      </c>
      <c r="G1394">
        <v>-121.491944</v>
      </c>
      <c r="H1394">
        <v>113024</v>
      </c>
      <c r="I1394">
        <v>38.4</v>
      </c>
      <c r="J1394">
        <v>38.299999999999997</v>
      </c>
      <c r="K1394">
        <v>0.5</v>
      </c>
      <c r="L1394">
        <v>1.0600039999999999</v>
      </c>
      <c r="M1394">
        <v>0.9618179</v>
      </c>
      <c r="N1394">
        <v>2.7547592999999999</v>
      </c>
      <c r="O1394">
        <v>20.685901600000001</v>
      </c>
      <c r="P1394">
        <v>2.6572122999999999</v>
      </c>
      <c r="Q1394">
        <v>6.7334328000000001</v>
      </c>
      <c r="R1394">
        <v>1.7333533000000001</v>
      </c>
      <c r="S1394">
        <v>1.3468529</v>
      </c>
      <c r="T1394">
        <v>0.5</v>
      </c>
      <c r="U1394">
        <v>1.0597167000000001</v>
      </c>
      <c r="V1394">
        <v>0.96136299999999997</v>
      </c>
      <c r="W1394">
        <v>2.7463236000000002</v>
      </c>
      <c r="X1394">
        <v>20.680904399999999</v>
      </c>
      <c r="Y1394">
        <v>2.6318931999999999</v>
      </c>
      <c r="Z1394">
        <v>6.7284369000000002</v>
      </c>
      <c r="AA1394">
        <v>1.7268597999999999</v>
      </c>
      <c r="AB1394">
        <v>1.3468529</v>
      </c>
      <c r="AC1394">
        <v>0.99970000000000003</v>
      </c>
      <c r="AD1394">
        <v>0.99950000000000006</v>
      </c>
      <c r="AE1394">
        <v>0.99690000000000001</v>
      </c>
      <c r="AF1394">
        <v>0.99980000000000002</v>
      </c>
      <c r="AG1394">
        <v>0.99050000000000005</v>
      </c>
      <c r="AH1394">
        <v>0.99929999999999997</v>
      </c>
      <c r="AI1394">
        <v>0.99629999999999996</v>
      </c>
      <c r="AJ1394">
        <v>1</v>
      </c>
      <c r="AK1394" t="str">
        <f>VLOOKUP(D1394,Ref!$C$2:$D$56,2,FALSE)&amp;"_"&amp;E1394&amp;RIGHT(B1394,4)</f>
        <v>CA_Sacramento0010</v>
      </c>
    </row>
    <row r="1395" spans="1:37" x14ac:dyDescent="0.25">
      <c r="A1395" t="s">
        <v>220</v>
      </c>
      <c r="B1395">
        <v>60674001</v>
      </c>
      <c r="C1395" t="s">
        <v>37</v>
      </c>
      <c r="D1395" t="s">
        <v>50</v>
      </c>
      <c r="E1395" t="s">
        <v>71</v>
      </c>
      <c r="F1395">
        <v>38.555833</v>
      </c>
      <c r="G1395">
        <v>-121.457222</v>
      </c>
      <c r="H1395">
        <v>113024</v>
      </c>
      <c r="I1395">
        <v>41.4</v>
      </c>
      <c r="J1395">
        <v>41.4</v>
      </c>
      <c r="K1395">
        <v>0.5</v>
      </c>
      <c r="L1395">
        <v>0.6262276</v>
      </c>
      <c r="M1395">
        <v>1.6122570000000001</v>
      </c>
      <c r="N1395">
        <v>3.7690248</v>
      </c>
      <c r="O1395">
        <v>19.823720900000001</v>
      </c>
      <c r="P1395">
        <v>1.1301645</v>
      </c>
      <c r="Q1395">
        <v>11.536974000000001</v>
      </c>
      <c r="R1395">
        <v>2.2275729000000002</v>
      </c>
      <c r="S1395">
        <v>0.22961239999999999</v>
      </c>
      <c r="T1395">
        <v>0.5</v>
      </c>
      <c r="U1395">
        <v>0.62610239999999995</v>
      </c>
      <c r="V1395">
        <v>1.6116121000000001</v>
      </c>
      <c r="W1395">
        <v>3.7650383000000001</v>
      </c>
      <c r="X1395">
        <v>19.819110899999998</v>
      </c>
      <c r="Y1395">
        <v>1.1248568999999999</v>
      </c>
      <c r="Z1395">
        <v>11.5300846</v>
      </c>
      <c r="AA1395">
        <v>2.2259011000000002</v>
      </c>
      <c r="AB1395">
        <v>0.22961239999999999</v>
      </c>
      <c r="AC1395">
        <v>0.99980000000000002</v>
      </c>
      <c r="AD1395">
        <v>0.99960000000000004</v>
      </c>
      <c r="AE1395">
        <v>0.99890000000000001</v>
      </c>
      <c r="AF1395">
        <v>0.99980000000000002</v>
      </c>
      <c r="AG1395">
        <v>0.99529999999999996</v>
      </c>
      <c r="AH1395">
        <v>0.99939999999999996</v>
      </c>
      <c r="AI1395">
        <v>0.99919999999999998</v>
      </c>
      <c r="AJ1395">
        <v>1</v>
      </c>
      <c r="AK1395" t="str">
        <f>VLOOKUP(D1395,Ref!$C$2:$D$56,2,FALSE)&amp;"_"&amp;E1395&amp;RIGHT(B1395,4)</f>
        <v>CA_Sacramento4001</v>
      </c>
    </row>
    <row r="1396" spans="1:37" x14ac:dyDescent="0.25">
      <c r="A1396" t="s">
        <v>220</v>
      </c>
      <c r="B1396">
        <v>60690002</v>
      </c>
      <c r="C1396" t="s">
        <v>37</v>
      </c>
      <c r="D1396" t="s">
        <v>50</v>
      </c>
      <c r="E1396" t="s">
        <v>72</v>
      </c>
      <c r="F1396">
        <v>36.844166999999999</v>
      </c>
      <c r="G1396">
        <v>-121.36111099999999</v>
      </c>
      <c r="H1396">
        <v>97021</v>
      </c>
      <c r="I1396">
        <v>16</v>
      </c>
      <c r="J1396">
        <v>15.9</v>
      </c>
      <c r="K1396">
        <v>0.5</v>
      </c>
      <c r="L1396">
        <v>0.79758479999999998</v>
      </c>
      <c r="M1396">
        <v>1.1471534000000001</v>
      </c>
      <c r="N1396">
        <v>1.6028178</v>
      </c>
      <c r="O1396">
        <v>5.6455855000000001</v>
      </c>
      <c r="P1396">
        <v>1.6438155000000001</v>
      </c>
      <c r="Q1396">
        <v>3.5628468999999998</v>
      </c>
      <c r="R1396">
        <v>0.93265600000000004</v>
      </c>
      <c r="S1396">
        <v>0.20087379999999999</v>
      </c>
      <c r="T1396">
        <v>0.5</v>
      </c>
      <c r="U1396">
        <v>0.79700870000000001</v>
      </c>
      <c r="V1396">
        <v>1.1441608999999999</v>
      </c>
      <c r="W1396">
        <v>1.5858886000000001</v>
      </c>
      <c r="X1396">
        <v>5.6409025000000002</v>
      </c>
      <c r="Y1396">
        <v>1.5997484</v>
      </c>
      <c r="Z1396">
        <v>3.5564019999999998</v>
      </c>
      <c r="AA1396">
        <v>0.92297779999999996</v>
      </c>
      <c r="AB1396">
        <v>0.20087379999999999</v>
      </c>
      <c r="AC1396">
        <v>0.99929999999999997</v>
      </c>
      <c r="AD1396">
        <v>0.99739999999999995</v>
      </c>
      <c r="AE1396">
        <v>0.98939999999999995</v>
      </c>
      <c r="AF1396">
        <v>0.99919999999999998</v>
      </c>
      <c r="AG1396">
        <v>0.97319999999999995</v>
      </c>
      <c r="AH1396">
        <v>0.99819999999999998</v>
      </c>
      <c r="AI1396">
        <v>0.98960000000000004</v>
      </c>
      <c r="AJ1396">
        <v>1</v>
      </c>
      <c r="AK1396" t="str">
        <f>VLOOKUP(D1396,Ref!$C$2:$D$56,2,FALSE)&amp;"_"&amp;E1396&amp;RIGHT(B1396,4)</f>
        <v>CA_San Benito0002</v>
      </c>
    </row>
    <row r="1397" spans="1:37" x14ac:dyDescent="0.25">
      <c r="A1397" t="s">
        <v>220</v>
      </c>
      <c r="B1397">
        <v>60710025</v>
      </c>
      <c r="C1397" t="s">
        <v>37</v>
      </c>
      <c r="D1397" t="s">
        <v>50</v>
      </c>
      <c r="E1397" t="s">
        <v>73</v>
      </c>
      <c r="F1397">
        <v>34.037222</v>
      </c>
      <c r="G1397">
        <v>-117.69</v>
      </c>
      <c r="H1397">
        <v>65041</v>
      </c>
      <c r="I1397">
        <v>41.9</v>
      </c>
      <c r="J1397">
        <v>41.4</v>
      </c>
      <c r="K1397">
        <v>0.5</v>
      </c>
      <c r="L1397">
        <v>1.2776741</v>
      </c>
      <c r="M1397">
        <v>3.0646651</v>
      </c>
      <c r="N1397">
        <v>4.2367587000000002</v>
      </c>
      <c r="O1397">
        <v>16.549518599999999</v>
      </c>
      <c r="P1397">
        <v>2.6409286999999999</v>
      </c>
      <c r="Q1397">
        <v>11.1975327</v>
      </c>
      <c r="R1397">
        <v>2.2612507000000002</v>
      </c>
      <c r="S1397">
        <v>0.19389419999999999</v>
      </c>
      <c r="T1397">
        <v>0.5</v>
      </c>
      <c r="U1397">
        <v>1.2760568000000001</v>
      </c>
      <c r="V1397">
        <v>3.0551667</v>
      </c>
      <c r="W1397">
        <v>4.1359428999999999</v>
      </c>
      <c r="X1397">
        <v>16.530262</v>
      </c>
      <c r="Y1397">
        <v>2.4869287</v>
      </c>
      <c r="Z1397">
        <v>11.0489788</v>
      </c>
      <c r="AA1397">
        <v>2.2235977999999998</v>
      </c>
      <c r="AB1397">
        <v>0.19389419999999999</v>
      </c>
      <c r="AC1397">
        <v>0.99870000000000003</v>
      </c>
      <c r="AD1397">
        <v>0.99690000000000001</v>
      </c>
      <c r="AE1397">
        <v>0.97619999999999996</v>
      </c>
      <c r="AF1397">
        <v>0.99880000000000002</v>
      </c>
      <c r="AG1397">
        <v>0.94169999999999998</v>
      </c>
      <c r="AH1397">
        <v>0.98670000000000002</v>
      </c>
      <c r="AI1397">
        <v>0.98329999999999995</v>
      </c>
      <c r="AJ1397">
        <v>1</v>
      </c>
      <c r="AK1397" t="str">
        <f>VLOOKUP(D1397,Ref!$C$2:$D$56,2,FALSE)&amp;"_"&amp;E1397&amp;RIGHT(B1397,4)</f>
        <v>CA_San Bernardino0025</v>
      </c>
    </row>
    <row r="1398" spans="1:37" x14ac:dyDescent="0.25">
      <c r="A1398" t="s">
        <v>220</v>
      </c>
      <c r="B1398">
        <v>60710306</v>
      </c>
      <c r="C1398" t="s">
        <v>37</v>
      </c>
      <c r="D1398" t="s">
        <v>50</v>
      </c>
      <c r="E1398" t="s">
        <v>73</v>
      </c>
      <c r="F1398">
        <v>34.51</v>
      </c>
      <c r="G1398">
        <v>-117.330556</v>
      </c>
      <c r="H1398">
        <v>69045</v>
      </c>
      <c r="I1398">
        <v>17.100000000000001</v>
      </c>
      <c r="J1398">
        <v>16.8</v>
      </c>
      <c r="K1398">
        <v>0.5</v>
      </c>
      <c r="L1398">
        <v>1.3056477</v>
      </c>
      <c r="M1398">
        <v>1.3104180000000001</v>
      </c>
      <c r="N1398">
        <v>1.6486242</v>
      </c>
      <c r="O1398">
        <v>5.9963074000000001</v>
      </c>
      <c r="P1398">
        <v>2.1741353999999999</v>
      </c>
      <c r="Q1398">
        <v>2.9917346999999999</v>
      </c>
      <c r="R1398">
        <v>1.1062185</v>
      </c>
      <c r="S1398">
        <v>7.8024999999999997E-2</v>
      </c>
      <c r="T1398">
        <v>0.5</v>
      </c>
      <c r="U1398">
        <v>1.3039856000000001</v>
      </c>
      <c r="V1398">
        <v>1.3041152</v>
      </c>
      <c r="W1398">
        <v>1.5962181</v>
      </c>
      <c r="X1398">
        <v>5.9890999999999996</v>
      </c>
      <c r="Y1398">
        <v>2.0438646999999999</v>
      </c>
      <c r="Z1398">
        <v>2.9708917000000001</v>
      </c>
      <c r="AA1398">
        <v>1.0633018000000001</v>
      </c>
      <c r="AB1398">
        <v>7.8024999999999997E-2</v>
      </c>
      <c r="AC1398">
        <v>0.99870000000000003</v>
      </c>
      <c r="AD1398">
        <v>0.99519999999999997</v>
      </c>
      <c r="AE1398">
        <v>0.96819999999999995</v>
      </c>
      <c r="AF1398">
        <v>0.99880000000000002</v>
      </c>
      <c r="AG1398">
        <v>0.94010000000000005</v>
      </c>
      <c r="AH1398">
        <v>0.99299999999999999</v>
      </c>
      <c r="AI1398">
        <v>0.96120000000000005</v>
      </c>
      <c r="AJ1398">
        <v>1</v>
      </c>
      <c r="AK1398" t="str">
        <f>VLOOKUP(D1398,Ref!$C$2:$D$56,2,FALSE)&amp;"_"&amp;E1398&amp;RIGHT(B1398,4)</f>
        <v>CA_San Bernardino0306</v>
      </c>
    </row>
    <row r="1399" spans="1:37" x14ac:dyDescent="0.25">
      <c r="A1399" t="s">
        <v>220</v>
      </c>
      <c r="B1399">
        <v>60712002</v>
      </c>
      <c r="C1399" t="s">
        <v>37</v>
      </c>
      <c r="D1399" t="s">
        <v>50</v>
      </c>
      <c r="E1399" t="s">
        <v>73</v>
      </c>
      <c r="F1399">
        <v>34.100020000000001</v>
      </c>
      <c r="G1399">
        <v>-117.49200999999999</v>
      </c>
      <c r="H1399">
        <v>66043</v>
      </c>
      <c r="I1399">
        <v>45.6</v>
      </c>
      <c r="J1399">
        <v>45.1</v>
      </c>
      <c r="K1399">
        <v>0.5</v>
      </c>
      <c r="L1399">
        <v>1.4535114</v>
      </c>
      <c r="M1399">
        <v>2.7801566000000002</v>
      </c>
      <c r="N1399">
        <v>4.9088912000000002</v>
      </c>
      <c r="O1399">
        <v>17.236763</v>
      </c>
      <c r="P1399">
        <v>4.1467422999999997</v>
      </c>
      <c r="Q1399">
        <v>11.5650406</v>
      </c>
      <c r="R1399">
        <v>2.7889526</v>
      </c>
      <c r="S1399">
        <v>0.2643857</v>
      </c>
      <c r="T1399">
        <v>0.5</v>
      </c>
      <c r="U1399">
        <v>1.4518918999999999</v>
      </c>
      <c r="V1399">
        <v>2.7695789</v>
      </c>
      <c r="W1399">
        <v>4.8050674999999998</v>
      </c>
      <c r="X1399">
        <v>17.216829300000001</v>
      </c>
      <c r="Y1399">
        <v>3.9748513999999999</v>
      </c>
      <c r="Z1399">
        <v>11.4293041</v>
      </c>
      <c r="AA1399">
        <v>2.7258420000000001</v>
      </c>
      <c r="AB1399">
        <v>0.2643857</v>
      </c>
      <c r="AC1399">
        <v>0.99890000000000001</v>
      </c>
      <c r="AD1399">
        <v>0.99619999999999997</v>
      </c>
      <c r="AE1399">
        <v>0.9788</v>
      </c>
      <c r="AF1399">
        <v>0.99880000000000002</v>
      </c>
      <c r="AG1399">
        <v>0.95850000000000002</v>
      </c>
      <c r="AH1399">
        <v>0.98829999999999996</v>
      </c>
      <c r="AI1399">
        <v>0.97740000000000005</v>
      </c>
      <c r="AJ1399">
        <v>1</v>
      </c>
      <c r="AK1399" t="str">
        <f>VLOOKUP(D1399,Ref!$C$2:$D$56,2,FALSE)&amp;"_"&amp;E1399&amp;RIGHT(B1399,4)</f>
        <v>CA_San Bernardino2002</v>
      </c>
    </row>
    <row r="1400" spans="1:37" x14ac:dyDescent="0.25">
      <c r="A1400" t="s">
        <v>220</v>
      </c>
      <c r="B1400">
        <v>60718001</v>
      </c>
      <c r="C1400" t="s">
        <v>37</v>
      </c>
      <c r="D1400" t="s">
        <v>50</v>
      </c>
      <c r="E1400" t="s">
        <v>73</v>
      </c>
      <c r="F1400">
        <v>34.264443999999997</v>
      </c>
      <c r="G1400">
        <v>-116.86444400000001</v>
      </c>
      <c r="H1400">
        <v>66048</v>
      </c>
      <c r="I1400">
        <v>33.9</v>
      </c>
      <c r="J1400">
        <v>33.5</v>
      </c>
      <c r="K1400">
        <v>0.5</v>
      </c>
      <c r="L1400">
        <v>1.6331663000000001</v>
      </c>
      <c r="M1400">
        <v>0.94260790000000005</v>
      </c>
      <c r="N1400">
        <v>0.91582390000000002</v>
      </c>
      <c r="O1400">
        <v>26.7733326</v>
      </c>
      <c r="P1400">
        <v>1.669708</v>
      </c>
      <c r="Q1400">
        <v>1.0042774999999999</v>
      </c>
      <c r="R1400">
        <v>0.51028499999999999</v>
      </c>
      <c r="S1400">
        <v>1.7466499999999999E-2</v>
      </c>
      <c r="T1400">
        <v>0.5</v>
      </c>
      <c r="U1400">
        <v>1.6307826999999999</v>
      </c>
      <c r="V1400">
        <v>0.92276840000000004</v>
      </c>
      <c r="W1400">
        <v>0.86088509999999996</v>
      </c>
      <c r="X1400">
        <v>26.618967099999999</v>
      </c>
      <c r="Y1400">
        <v>1.5350855999999999</v>
      </c>
      <c r="Z1400">
        <v>0.98885179999999995</v>
      </c>
      <c r="AA1400">
        <v>0.47151910000000002</v>
      </c>
      <c r="AB1400">
        <v>1.7466499999999999E-2</v>
      </c>
      <c r="AC1400">
        <v>0.99850000000000005</v>
      </c>
      <c r="AD1400">
        <v>0.97899999999999998</v>
      </c>
      <c r="AE1400">
        <v>0.94</v>
      </c>
      <c r="AF1400">
        <v>0.99419999999999997</v>
      </c>
      <c r="AG1400">
        <v>0.9194</v>
      </c>
      <c r="AH1400">
        <v>0.98460000000000003</v>
      </c>
      <c r="AI1400">
        <v>0.92400000000000004</v>
      </c>
      <c r="AJ1400">
        <v>1</v>
      </c>
      <c r="AK1400" t="str">
        <f>VLOOKUP(D1400,Ref!$C$2:$D$56,2,FALSE)&amp;"_"&amp;E1400&amp;RIGHT(B1400,4)</f>
        <v>CA_San Bernardino8001</v>
      </c>
    </row>
    <row r="1401" spans="1:37" x14ac:dyDescent="0.25">
      <c r="A1401" t="s">
        <v>220</v>
      </c>
      <c r="B1401">
        <v>60719004</v>
      </c>
      <c r="C1401" t="s">
        <v>37</v>
      </c>
      <c r="D1401" t="s">
        <v>50</v>
      </c>
      <c r="E1401" t="s">
        <v>73</v>
      </c>
      <c r="F1401">
        <v>34.106879999999997</v>
      </c>
      <c r="G1401">
        <v>-117.27410999999999</v>
      </c>
      <c r="H1401">
        <v>65045</v>
      </c>
      <c r="I1401">
        <v>45.4</v>
      </c>
      <c r="J1401">
        <v>44.8</v>
      </c>
      <c r="K1401">
        <v>0.5</v>
      </c>
      <c r="L1401">
        <v>1.1508147</v>
      </c>
      <c r="M1401">
        <v>1.9560797000000001</v>
      </c>
      <c r="N1401">
        <v>4.9159883999999998</v>
      </c>
      <c r="O1401">
        <v>18.166919700000001</v>
      </c>
      <c r="P1401">
        <v>3.4902065000000002</v>
      </c>
      <c r="Q1401">
        <v>12.438966799999999</v>
      </c>
      <c r="R1401">
        <v>2.5655117000000001</v>
      </c>
      <c r="S1401">
        <v>0.28217490000000001</v>
      </c>
      <c r="T1401">
        <v>0.5</v>
      </c>
      <c r="U1401">
        <v>1.1491103</v>
      </c>
      <c r="V1401">
        <v>1.9456118</v>
      </c>
      <c r="W1401">
        <v>4.7961206000000001</v>
      </c>
      <c r="X1401">
        <v>18.131648999999999</v>
      </c>
      <c r="Y1401">
        <v>3.3263943</v>
      </c>
      <c r="Z1401">
        <v>12.2374372</v>
      </c>
      <c r="AA1401">
        <v>2.5154776999999999</v>
      </c>
      <c r="AB1401">
        <v>0.28217490000000001</v>
      </c>
      <c r="AC1401">
        <v>0.99850000000000005</v>
      </c>
      <c r="AD1401">
        <v>0.99460000000000004</v>
      </c>
      <c r="AE1401">
        <v>0.97560000000000002</v>
      </c>
      <c r="AF1401">
        <v>0.99809999999999999</v>
      </c>
      <c r="AG1401">
        <v>0.95309999999999995</v>
      </c>
      <c r="AH1401">
        <v>0.98380000000000001</v>
      </c>
      <c r="AI1401">
        <v>0.98050000000000004</v>
      </c>
      <c r="AJ1401">
        <v>1</v>
      </c>
      <c r="AK1401" t="str">
        <f>VLOOKUP(D1401,Ref!$C$2:$D$56,2,FALSE)&amp;"_"&amp;E1401&amp;RIGHT(B1401,4)</f>
        <v>CA_San Bernardino9004</v>
      </c>
    </row>
    <row r="1402" spans="1:37" x14ac:dyDescent="0.25">
      <c r="A1402" t="s">
        <v>220</v>
      </c>
      <c r="B1402">
        <v>60730001</v>
      </c>
      <c r="C1402" t="s">
        <v>37</v>
      </c>
      <c r="D1402" t="s">
        <v>50</v>
      </c>
      <c r="E1402" t="s">
        <v>74</v>
      </c>
      <c r="F1402">
        <v>32.631231</v>
      </c>
      <c r="G1402">
        <v>-117.05907500000001</v>
      </c>
      <c r="H1402">
        <v>52043</v>
      </c>
      <c r="I1402">
        <v>27.2</v>
      </c>
      <c r="J1402">
        <v>24.2</v>
      </c>
      <c r="K1402">
        <v>0.5</v>
      </c>
      <c r="L1402">
        <v>0.7933983</v>
      </c>
      <c r="M1402">
        <v>2.4556784999999999</v>
      </c>
      <c r="N1402">
        <v>1.7790891</v>
      </c>
      <c r="O1402">
        <v>14.8661852</v>
      </c>
      <c r="P1402">
        <v>2.1007346999999998</v>
      </c>
      <c r="Q1402">
        <v>3.5913944</v>
      </c>
      <c r="R1402">
        <v>0.89282790000000001</v>
      </c>
      <c r="S1402">
        <v>0.26513740000000002</v>
      </c>
      <c r="T1402">
        <v>0.5</v>
      </c>
      <c r="U1402">
        <v>0.77957659999999995</v>
      </c>
      <c r="V1402">
        <v>2.0088439</v>
      </c>
      <c r="W1402">
        <v>1.5146242000000001</v>
      </c>
      <c r="X1402">
        <v>13.5931473</v>
      </c>
      <c r="Y1402">
        <v>1.6963942000000001</v>
      </c>
      <c r="Z1402">
        <v>3.1671545999999999</v>
      </c>
      <c r="AA1402">
        <v>0.76204819999999995</v>
      </c>
      <c r="AB1402">
        <v>0.26513740000000002</v>
      </c>
      <c r="AC1402">
        <v>0.98260000000000003</v>
      </c>
      <c r="AD1402">
        <v>0.81799999999999995</v>
      </c>
      <c r="AE1402">
        <v>0.85129999999999995</v>
      </c>
      <c r="AF1402">
        <v>0.91439999999999999</v>
      </c>
      <c r="AG1402">
        <v>0.8075</v>
      </c>
      <c r="AH1402">
        <v>0.88190000000000002</v>
      </c>
      <c r="AI1402">
        <v>0.85350000000000004</v>
      </c>
      <c r="AJ1402">
        <v>1</v>
      </c>
      <c r="AK1402" t="str">
        <f>VLOOKUP(D1402,Ref!$C$2:$D$56,2,FALSE)&amp;"_"&amp;E1402&amp;RIGHT(B1402,4)</f>
        <v>CA_San Diego0001</v>
      </c>
    </row>
    <row r="1403" spans="1:37" x14ac:dyDescent="0.25">
      <c r="A1403" t="s">
        <v>220</v>
      </c>
      <c r="B1403">
        <v>60730003</v>
      </c>
      <c r="C1403" t="s">
        <v>37</v>
      </c>
      <c r="D1403" t="s">
        <v>50</v>
      </c>
      <c r="E1403" t="s">
        <v>74</v>
      </c>
      <c r="F1403">
        <v>32.791193999999997</v>
      </c>
      <c r="G1403">
        <v>-116.942092</v>
      </c>
      <c r="H1403">
        <v>53044</v>
      </c>
      <c r="I1403">
        <v>25.2</v>
      </c>
      <c r="J1403">
        <v>23.5</v>
      </c>
      <c r="K1403">
        <v>0.5</v>
      </c>
      <c r="L1403">
        <v>0.5083318</v>
      </c>
      <c r="M1403">
        <v>1.9670791999999999</v>
      </c>
      <c r="N1403">
        <v>2.2920848999999999</v>
      </c>
      <c r="O1403">
        <v>11.337513</v>
      </c>
      <c r="P1403">
        <v>2.0297189000000002</v>
      </c>
      <c r="Q1403">
        <v>5.2791047000000004</v>
      </c>
      <c r="R1403">
        <v>1.1266651999999999</v>
      </c>
      <c r="S1403">
        <v>0.19283839999999999</v>
      </c>
      <c r="T1403">
        <v>0.5</v>
      </c>
      <c r="U1403">
        <v>0.60414920000000005</v>
      </c>
      <c r="V1403">
        <v>2.0306829999999998</v>
      </c>
      <c r="W1403">
        <v>1.8298151</v>
      </c>
      <c r="X1403">
        <v>11.589514700000001</v>
      </c>
      <c r="Y1403">
        <v>1.8134493</v>
      </c>
      <c r="Z1403">
        <v>4.0537710000000002</v>
      </c>
      <c r="AA1403">
        <v>0.91517320000000002</v>
      </c>
      <c r="AB1403">
        <v>0.18560940000000001</v>
      </c>
      <c r="AC1403">
        <v>1.1884999999999999</v>
      </c>
      <c r="AD1403">
        <v>1.0323</v>
      </c>
      <c r="AE1403">
        <v>0.79830000000000001</v>
      </c>
      <c r="AF1403">
        <v>1.0222</v>
      </c>
      <c r="AG1403">
        <v>0.89339999999999997</v>
      </c>
      <c r="AH1403">
        <v>0.76790000000000003</v>
      </c>
      <c r="AI1403">
        <v>0.81230000000000002</v>
      </c>
      <c r="AJ1403">
        <v>0.96250000000000002</v>
      </c>
      <c r="AK1403" t="str">
        <f>VLOOKUP(D1403,Ref!$C$2:$D$56,2,FALSE)&amp;"_"&amp;E1403&amp;RIGHT(B1403,4)</f>
        <v>CA_San Diego0003</v>
      </c>
    </row>
    <row r="1404" spans="1:37" x14ac:dyDescent="0.25">
      <c r="A1404" t="s">
        <v>220</v>
      </c>
      <c r="B1404">
        <v>60730006</v>
      </c>
      <c r="C1404" t="s">
        <v>37</v>
      </c>
      <c r="D1404" t="s">
        <v>50</v>
      </c>
      <c r="E1404" t="s">
        <v>74</v>
      </c>
      <c r="F1404">
        <v>32.836461</v>
      </c>
      <c r="G1404">
        <v>-117.12875200000001</v>
      </c>
      <c r="H1404">
        <v>54043</v>
      </c>
      <c r="I1404">
        <v>23.1</v>
      </c>
      <c r="J1404">
        <v>22</v>
      </c>
      <c r="K1404">
        <v>0.5</v>
      </c>
      <c r="L1404">
        <v>0.75920180000000004</v>
      </c>
      <c r="M1404">
        <v>2.3368459000000001</v>
      </c>
      <c r="N1404">
        <v>2.1023480999999999</v>
      </c>
      <c r="O1404">
        <v>9.4290018</v>
      </c>
      <c r="P1404">
        <v>2.4716246000000002</v>
      </c>
      <c r="Q1404">
        <v>4.1845860000000004</v>
      </c>
      <c r="R1404">
        <v>1.1142308999999999</v>
      </c>
      <c r="S1404">
        <v>0.24660789999999999</v>
      </c>
      <c r="T1404">
        <v>0.5</v>
      </c>
      <c r="U1404">
        <v>0.73300889999999996</v>
      </c>
      <c r="V1404">
        <v>2.3128039999999999</v>
      </c>
      <c r="W1404">
        <v>1.9345056</v>
      </c>
      <c r="X1404">
        <v>9.1456242000000003</v>
      </c>
      <c r="Y1404">
        <v>1.9206087999999999</v>
      </c>
      <c r="Z1404">
        <v>4.2918453000000003</v>
      </c>
      <c r="AA1404">
        <v>0.97329540000000003</v>
      </c>
      <c r="AB1404">
        <v>0.2400554</v>
      </c>
      <c r="AC1404">
        <v>0.96550000000000002</v>
      </c>
      <c r="AD1404">
        <v>0.98970000000000002</v>
      </c>
      <c r="AE1404">
        <v>0.92020000000000002</v>
      </c>
      <c r="AF1404">
        <v>0.96989999999999998</v>
      </c>
      <c r="AG1404">
        <v>0.77710000000000001</v>
      </c>
      <c r="AH1404">
        <v>1.0256000000000001</v>
      </c>
      <c r="AI1404">
        <v>0.87350000000000005</v>
      </c>
      <c r="AJ1404">
        <v>0.97340000000000004</v>
      </c>
      <c r="AK1404" t="str">
        <f>VLOOKUP(D1404,Ref!$C$2:$D$56,2,FALSE)&amp;"_"&amp;E1404&amp;RIGHT(B1404,4)</f>
        <v>CA_San Diego0006</v>
      </c>
    </row>
    <row r="1405" spans="1:37" x14ac:dyDescent="0.25">
      <c r="A1405" t="s">
        <v>220</v>
      </c>
      <c r="B1405">
        <v>60731010</v>
      </c>
      <c r="C1405" t="s">
        <v>37</v>
      </c>
      <c r="D1405" t="s">
        <v>50</v>
      </c>
      <c r="E1405" t="s">
        <v>74</v>
      </c>
      <c r="F1405">
        <v>32.701492000000002</v>
      </c>
      <c r="G1405">
        <v>-117.149653</v>
      </c>
      <c r="H1405">
        <v>52043</v>
      </c>
      <c r="I1405">
        <v>29.5</v>
      </c>
      <c r="J1405">
        <v>26.3</v>
      </c>
      <c r="K1405">
        <v>0.5</v>
      </c>
      <c r="L1405">
        <v>0.77571199999999996</v>
      </c>
      <c r="M1405">
        <v>2.3982599000000002</v>
      </c>
      <c r="N1405">
        <v>1.9423783999999999</v>
      </c>
      <c r="O1405">
        <v>16.434166000000001</v>
      </c>
      <c r="P1405">
        <v>2.1120478999999999</v>
      </c>
      <c r="Q1405">
        <v>4.1034160000000002</v>
      </c>
      <c r="R1405">
        <v>0.97237209999999996</v>
      </c>
      <c r="S1405">
        <v>0.27276349999999999</v>
      </c>
      <c r="T1405">
        <v>0.5</v>
      </c>
      <c r="U1405">
        <v>0.7631251</v>
      </c>
      <c r="V1405">
        <v>1.9623611999999999</v>
      </c>
      <c r="W1405">
        <v>1.6764497</v>
      </c>
      <c r="X1405">
        <v>14.929910700000001</v>
      </c>
      <c r="Y1405">
        <v>1.7261708</v>
      </c>
      <c r="Z1405">
        <v>3.6580856000000002</v>
      </c>
      <c r="AA1405">
        <v>0.84360550000000001</v>
      </c>
      <c r="AB1405">
        <v>0.27276349999999999</v>
      </c>
      <c r="AC1405">
        <v>0.98380000000000001</v>
      </c>
      <c r="AD1405">
        <v>0.81820000000000004</v>
      </c>
      <c r="AE1405">
        <v>0.86309999999999998</v>
      </c>
      <c r="AF1405">
        <v>0.90849999999999997</v>
      </c>
      <c r="AG1405">
        <v>0.81730000000000003</v>
      </c>
      <c r="AH1405">
        <v>0.89149999999999996</v>
      </c>
      <c r="AI1405">
        <v>0.86760000000000004</v>
      </c>
      <c r="AJ1405">
        <v>1</v>
      </c>
      <c r="AK1405" t="str">
        <f>VLOOKUP(D1405,Ref!$C$2:$D$56,2,FALSE)&amp;"_"&amp;E1405&amp;RIGHT(B1405,4)</f>
        <v>CA_San Diego1010</v>
      </c>
    </row>
    <row r="1406" spans="1:37" x14ac:dyDescent="0.25">
      <c r="A1406" t="s">
        <v>220</v>
      </c>
      <c r="B1406">
        <v>60750005</v>
      </c>
      <c r="C1406" t="s">
        <v>37</v>
      </c>
      <c r="D1406" t="s">
        <v>50</v>
      </c>
      <c r="E1406" t="s">
        <v>75</v>
      </c>
      <c r="F1406">
        <v>37.765999999999998</v>
      </c>
      <c r="G1406">
        <v>-122.3991</v>
      </c>
      <c r="H1406">
        <v>108016</v>
      </c>
      <c r="I1406">
        <v>29.7</v>
      </c>
      <c r="J1406">
        <v>29.7</v>
      </c>
      <c r="K1406">
        <v>0.5</v>
      </c>
      <c r="L1406">
        <v>0.64430279999999995</v>
      </c>
      <c r="M1406">
        <v>1.5134439</v>
      </c>
      <c r="N1406">
        <v>2.477284</v>
      </c>
      <c r="O1406">
        <v>14.784641300000001</v>
      </c>
      <c r="P1406">
        <v>1.7076385999999999</v>
      </c>
      <c r="Q1406">
        <v>6.3810476999999999</v>
      </c>
      <c r="R1406">
        <v>1.3105766000000001</v>
      </c>
      <c r="S1406">
        <v>0.42550789999999999</v>
      </c>
      <c r="T1406">
        <v>0.5</v>
      </c>
      <c r="U1406">
        <v>0.64417709999999995</v>
      </c>
      <c r="V1406">
        <v>1.5127695999999999</v>
      </c>
      <c r="W1406">
        <v>2.4709899000000002</v>
      </c>
      <c r="X1406">
        <v>14.779536200000001</v>
      </c>
      <c r="Y1406">
        <v>1.6969221999999999</v>
      </c>
      <c r="Z1406">
        <v>6.3726387000000004</v>
      </c>
      <c r="AA1406">
        <v>1.3081299</v>
      </c>
      <c r="AB1406">
        <v>0.42550789999999999</v>
      </c>
      <c r="AC1406">
        <v>0.99980000000000002</v>
      </c>
      <c r="AD1406">
        <v>0.99960000000000004</v>
      </c>
      <c r="AE1406">
        <v>0.99750000000000005</v>
      </c>
      <c r="AF1406">
        <v>0.99970000000000003</v>
      </c>
      <c r="AG1406">
        <v>0.99370000000000003</v>
      </c>
      <c r="AH1406">
        <v>0.99870000000000003</v>
      </c>
      <c r="AI1406">
        <v>0.99809999999999999</v>
      </c>
      <c r="AJ1406">
        <v>1</v>
      </c>
      <c r="AK1406" t="str">
        <f>VLOOKUP(D1406,Ref!$C$2:$D$56,2,FALSE)&amp;"_"&amp;E1406&amp;RIGHT(B1406,4)</f>
        <v>CA_San Francisco0005</v>
      </c>
    </row>
    <row r="1407" spans="1:37" x14ac:dyDescent="0.25">
      <c r="A1407" t="s">
        <v>220</v>
      </c>
      <c r="B1407">
        <v>60771002</v>
      </c>
      <c r="C1407" t="s">
        <v>37</v>
      </c>
      <c r="D1407" t="s">
        <v>50</v>
      </c>
      <c r="E1407" t="s">
        <v>76</v>
      </c>
      <c r="F1407">
        <v>37.950833000000003</v>
      </c>
      <c r="G1407">
        <v>-121.2675</v>
      </c>
      <c r="H1407">
        <v>107024</v>
      </c>
      <c r="I1407">
        <v>48.1</v>
      </c>
      <c r="J1407">
        <v>48.1</v>
      </c>
      <c r="K1407">
        <v>0.5</v>
      </c>
      <c r="L1407">
        <v>0.87132529999999997</v>
      </c>
      <c r="M1407">
        <v>2.0937817000000001</v>
      </c>
      <c r="N1407">
        <v>4.3534316999999998</v>
      </c>
      <c r="O1407">
        <v>22.956447600000001</v>
      </c>
      <c r="P1407">
        <v>1.7564344000000001</v>
      </c>
      <c r="Q1407">
        <v>12.7710876</v>
      </c>
      <c r="R1407">
        <v>2.5037720000000001</v>
      </c>
      <c r="S1407">
        <v>0.33816829999999998</v>
      </c>
      <c r="T1407">
        <v>0.5</v>
      </c>
      <c r="U1407">
        <v>0.87111269999999996</v>
      </c>
      <c r="V1407">
        <v>2.0925541000000001</v>
      </c>
      <c r="W1407">
        <v>4.3461002999999998</v>
      </c>
      <c r="X1407">
        <v>22.949569700000001</v>
      </c>
      <c r="Y1407">
        <v>1.7439378000000001</v>
      </c>
      <c r="Z1407">
        <v>12.7615757</v>
      </c>
      <c r="AA1407">
        <v>2.5010830999999998</v>
      </c>
      <c r="AB1407">
        <v>0.33816829999999998</v>
      </c>
      <c r="AC1407">
        <v>0.99980000000000002</v>
      </c>
      <c r="AD1407">
        <v>0.99939999999999996</v>
      </c>
      <c r="AE1407">
        <v>0.99829999999999997</v>
      </c>
      <c r="AF1407">
        <v>0.99970000000000003</v>
      </c>
      <c r="AG1407">
        <v>0.9929</v>
      </c>
      <c r="AH1407">
        <v>0.99929999999999997</v>
      </c>
      <c r="AI1407">
        <v>0.99890000000000001</v>
      </c>
      <c r="AJ1407">
        <v>1</v>
      </c>
      <c r="AK1407" t="str">
        <f>VLOOKUP(D1407,Ref!$C$2:$D$56,2,FALSE)&amp;"_"&amp;E1407&amp;RIGHT(B1407,4)</f>
        <v>CA_San Joaquin1002</v>
      </c>
    </row>
    <row r="1408" spans="1:37" x14ac:dyDescent="0.25">
      <c r="A1408" t="s">
        <v>220</v>
      </c>
      <c r="B1408">
        <v>60792006</v>
      </c>
      <c r="C1408" t="s">
        <v>37</v>
      </c>
      <c r="D1408" t="s">
        <v>50</v>
      </c>
      <c r="E1408" t="s">
        <v>77</v>
      </c>
      <c r="F1408">
        <v>35.256605999999998</v>
      </c>
      <c r="G1408">
        <v>-120.66888899999999</v>
      </c>
      <c r="H1408">
        <v>82022</v>
      </c>
      <c r="I1408">
        <v>15.8</v>
      </c>
      <c r="J1408">
        <v>15.6</v>
      </c>
      <c r="K1408">
        <v>0.5</v>
      </c>
      <c r="L1408">
        <v>1.4547211</v>
      </c>
      <c r="M1408">
        <v>1.0438715999999999</v>
      </c>
      <c r="N1408">
        <v>1.4341725000000001</v>
      </c>
      <c r="O1408">
        <v>5.5836778000000002</v>
      </c>
      <c r="P1408">
        <v>2.0627765999999998</v>
      </c>
      <c r="Q1408">
        <v>2.4227262000000001</v>
      </c>
      <c r="R1408">
        <v>1.0249311000000001</v>
      </c>
      <c r="S1408">
        <v>0.273123</v>
      </c>
      <c r="T1408">
        <v>0.5</v>
      </c>
      <c r="U1408">
        <v>1.4538416000000001</v>
      </c>
      <c r="V1408">
        <v>1.0410016</v>
      </c>
      <c r="W1408">
        <v>1.4122375</v>
      </c>
      <c r="X1408">
        <v>5.5793790999999997</v>
      </c>
      <c r="Y1408">
        <v>2.0120146000000001</v>
      </c>
      <c r="Z1408">
        <v>2.4094975000000001</v>
      </c>
      <c r="AA1408">
        <v>1.0098696</v>
      </c>
      <c r="AB1408">
        <v>0.273123</v>
      </c>
      <c r="AC1408">
        <v>0.99939999999999996</v>
      </c>
      <c r="AD1408">
        <v>0.99729999999999996</v>
      </c>
      <c r="AE1408">
        <v>0.98470000000000002</v>
      </c>
      <c r="AF1408">
        <v>0.99919999999999998</v>
      </c>
      <c r="AG1408">
        <v>0.97540000000000004</v>
      </c>
      <c r="AH1408">
        <v>0.99450000000000005</v>
      </c>
      <c r="AI1408">
        <v>0.98529999999999995</v>
      </c>
      <c r="AJ1408">
        <v>1</v>
      </c>
      <c r="AK1408" t="str">
        <f>VLOOKUP(D1408,Ref!$C$2:$D$56,2,FALSE)&amp;"_"&amp;E1408&amp;RIGHT(B1408,4)</f>
        <v>CA_San Luis Obispo2006</v>
      </c>
    </row>
    <row r="1409" spans="1:37" x14ac:dyDescent="0.25">
      <c r="A1409" t="s">
        <v>220</v>
      </c>
      <c r="B1409">
        <v>60798001</v>
      </c>
      <c r="C1409" t="s">
        <v>37</v>
      </c>
      <c r="D1409" t="s">
        <v>50</v>
      </c>
      <c r="E1409" t="s">
        <v>77</v>
      </c>
      <c r="F1409">
        <v>35.491388999999998</v>
      </c>
      <c r="G1409">
        <v>-120.66805600000001</v>
      </c>
      <c r="H1409">
        <v>84023</v>
      </c>
      <c r="I1409">
        <v>21.8</v>
      </c>
      <c r="J1409">
        <v>21.7</v>
      </c>
      <c r="K1409">
        <v>0.5</v>
      </c>
      <c r="L1409">
        <v>1.6014097</v>
      </c>
      <c r="M1409">
        <v>1.4209825</v>
      </c>
      <c r="N1409">
        <v>2.4515362000000001</v>
      </c>
      <c r="O1409">
        <v>6.1306156999999999</v>
      </c>
      <c r="P1409">
        <v>2.2473187000000001</v>
      </c>
      <c r="Q1409">
        <v>5.7189588999999996</v>
      </c>
      <c r="R1409">
        <v>1.5549637999999999</v>
      </c>
      <c r="S1409">
        <v>0.26310319999999998</v>
      </c>
      <c r="T1409">
        <v>0.5</v>
      </c>
      <c r="U1409">
        <v>1.6000504</v>
      </c>
      <c r="V1409">
        <v>1.4154248</v>
      </c>
      <c r="W1409">
        <v>2.4127554999999998</v>
      </c>
      <c r="X1409">
        <v>6.1234012</v>
      </c>
      <c r="Y1409">
        <v>2.1590202000000001</v>
      </c>
      <c r="Z1409">
        <v>5.6955213999999996</v>
      </c>
      <c r="AA1409">
        <v>1.5390941</v>
      </c>
      <c r="AB1409">
        <v>0.26310319999999998</v>
      </c>
      <c r="AC1409">
        <v>0.99919999999999998</v>
      </c>
      <c r="AD1409">
        <v>0.99609999999999999</v>
      </c>
      <c r="AE1409">
        <v>0.98419999999999996</v>
      </c>
      <c r="AF1409">
        <v>0.99880000000000002</v>
      </c>
      <c r="AG1409">
        <v>0.9607</v>
      </c>
      <c r="AH1409">
        <v>0.99590000000000001</v>
      </c>
      <c r="AI1409">
        <v>0.98980000000000001</v>
      </c>
      <c r="AJ1409">
        <v>1</v>
      </c>
      <c r="AK1409" t="str">
        <f>VLOOKUP(D1409,Ref!$C$2:$D$56,2,FALSE)&amp;"_"&amp;E1409&amp;RIGHT(B1409,4)</f>
        <v>CA_San Luis Obispo8001</v>
      </c>
    </row>
    <row r="1410" spans="1:37" x14ac:dyDescent="0.25">
      <c r="A1410" t="s">
        <v>220</v>
      </c>
      <c r="B1410">
        <v>60811001</v>
      </c>
      <c r="C1410" t="s">
        <v>37</v>
      </c>
      <c r="D1410" t="s">
        <v>50</v>
      </c>
      <c r="E1410" t="s">
        <v>78</v>
      </c>
      <c r="F1410">
        <v>37.482900000000001</v>
      </c>
      <c r="G1410">
        <v>-122.2034</v>
      </c>
      <c r="H1410">
        <v>105016</v>
      </c>
      <c r="I1410">
        <v>30.4</v>
      </c>
      <c r="J1410">
        <v>30.3</v>
      </c>
      <c r="K1410">
        <v>0.5</v>
      </c>
      <c r="L1410">
        <v>0.8646064</v>
      </c>
      <c r="M1410">
        <v>2.3811479000000002</v>
      </c>
      <c r="N1410">
        <v>2.9534438000000001</v>
      </c>
      <c r="O1410">
        <v>12.1327734</v>
      </c>
      <c r="P1410">
        <v>1.8368008</v>
      </c>
      <c r="Q1410">
        <v>7.8462505</v>
      </c>
      <c r="R1410">
        <v>1.5896440999999999</v>
      </c>
      <c r="S1410">
        <v>0.29532969999999997</v>
      </c>
      <c r="T1410">
        <v>0.5</v>
      </c>
      <c r="U1410">
        <v>0.8644039</v>
      </c>
      <c r="V1410">
        <v>2.3795969000000001</v>
      </c>
      <c r="W1410">
        <v>2.9466496000000002</v>
      </c>
      <c r="X1410">
        <v>12.1278095</v>
      </c>
      <c r="Y1410">
        <v>1.8247808999999999</v>
      </c>
      <c r="Z1410">
        <v>7.8375902000000002</v>
      </c>
      <c r="AA1410">
        <v>1.5870709000000001</v>
      </c>
      <c r="AB1410">
        <v>0.29532969999999997</v>
      </c>
      <c r="AC1410">
        <v>0.99980000000000002</v>
      </c>
      <c r="AD1410">
        <v>0.99929999999999997</v>
      </c>
      <c r="AE1410">
        <v>0.99770000000000003</v>
      </c>
      <c r="AF1410">
        <v>0.99960000000000004</v>
      </c>
      <c r="AG1410">
        <v>0.99350000000000005</v>
      </c>
      <c r="AH1410">
        <v>0.99890000000000001</v>
      </c>
      <c r="AI1410">
        <v>0.99839999999999995</v>
      </c>
      <c r="AJ1410">
        <v>1</v>
      </c>
      <c r="AK1410" t="str">
        <f>VLOOKUP(D1410,Ref!$C$2:$D$56,2,FALSE)&amp;"_"&amp;E1410&amp;RIGHT(B1410,4)</f>
        <v>CA_San Mateo1001</v>
      </c>
    </row>
    <row r="1411" spans="1:37" x14ac:dyDescent="0.25">
      <c r="A1411" t="s">
        <v>220</v>
      </c>
      <c r="B1411">
        <v>60830011</v>
      </c>
      <c r="C1411" t="s">
        <v>37</v>
      </c>
      <c r="D1411" t="s">
        <v>50</v>
      </c>
      <c r="E1411" t="s">
        <v>79</v>
      </c>
      <c r="F1411">
        <v>34.427776000000001</v>
      </c>
      <c r="G1411">
        <v>-119.69028</v>
      </c>
      <c r="H1411">
        <v>73027</v>
      </c>
      <c r="I1411">
        <v>20.6</v>
      </c>
      <c r="J1411">
        <v>20.399999999999999</v>
      </c>
      <c r="K1411">
        <v>0.5</v>
      </c>
      <c r="L1411">
        <v>1.0319834999999999</v>
      </c>
      <c r="M1411">
        <v>0.90464290000000003</v>
      </c>
      <c r="N1411">
        <v>0.79745659999999996</v>
      </c>
      <c r="O1411">
        <v>14.370089500000001</v>
      </c>
      <c r="P1411">
        <v>1.6755599000000001</v>
      </c>
      <c r="Q1411">
        <v>0.73141009999999995</v>
      </c>
      <c r="R1411">
        <v>0.55523299999999998</v>
      </c>
      <c r="S1411">
        <v>6.6957199999999994E-2</v>
      </c>
      <c r="T1411">
        <v>0.5</v>
      </c>
      <c r="U1411">
        <v>1.0302496000000001</v>
      </c>
      <c r="V1411">
        <v>0.89901529999999996</v>
      </c>
      <c r="W1411">
        <v>0.76271770000000005</v>
      </c>
      <c r="X1411">
        <v>14.3165417</v>
      </c>
      <c r="Y1411">
        <v>1.5909603999999999</v>
      </c>
      <c r="Z1411">
        <v>0.71770829999999997</v>
      </c>
      <c r="AA1411">
        <v>0.53107320000000002</v>
      </c>
      <c r="AB1411">
        <v>6.6957199999999994E-2</v>
      </c>
      <c r="AC1411">
        <v>0.99829999999999997</v>
      </c>
      <c r="AD1411">
        <v>0.99380000000000002</v>
      </c>
      <c r="AE1411">
        <v>0.95640000000000003</v>
      </c>
      <c r="AF1411">
        <v>0.99629999999999996</v>
      </c>
      <c r="AG1411">
        <v>0.94950000000000001</v>
      </c>
      <c r="AH1411">
        <v>0.98129999999999995</v>
      </c>
      <c r="AI1411">
        <v>0.95650000000000002</v>
      </c>
      <c r="AJ1411">
        <v>1</v>
      </c>
      <c r="AK1411" t="str">
        <f>VLOOKUP(D1411,Ref!$C$2:$D$56,2,FALSE)&amp;"_"&amp;E1411&amp;RIGHT(B1411,4)</f>
        <v>CA_Santa Barbara0011</v>
      </c>
    </row>
    <row r="1412" spans="1:37" x14ac:dyDescent="0.25">
      <c r="A1412" t="s">
        <v>220</v>
      </c>
      <c r="B1412">
        <v>60831008</v>
      </c>
      <c r="C1412" t="s">
        <v>37</v>
      </c>
      <c r="D1412" t="s">
        <v>50</v>
      </c>
      <c r="E1412" t="s">
        <v>79</v>
      </c>
      <c r="F1412">
        <v>34.949167000000003</v>
      </c>
      <c r="G1412">
        <v>-120.436667</v>
      </c>
      <c r="H1412">
        <v>79023</v>
      </c>
      <c r="I1412">
        <v>14.6</v>
      </c>
      <c r="J1412">
        <v>14.4</v>
      </c>
      <c r="K1412">
        <v>0.5</v>
      </c>
      <c r="L1412">
        <v>1.6415554999999999</v>
      </c>
      <c r="M1412">
        <v>0.6227876</v>
      </c>
      <c r="N1412">
        <v>1.1886884</v>
      </c>
      <c r="O1412">
        <v>6.0094460999999999</v>
      </c>
      <c r="P1412">
        <v>2.2286551000000001</v>
      </c>
      <c r="Q1412">
        <v>1.2789737999999999</v>
      </c>
      <c r="R1412">
        <v>0.88794099999999998</v>
      </c>
      <c r="S1412">
        <v>0.2419529</v>
      </c>
      <c r="T1412">
        <v>0.5</v>
      </c>
      <c r="U1412">
        <v>1.6405206000000001</v>
      </c>
      <c r="V1412">
        <v>0.6203632</v>
      </c>
      <c r="W1412">
        <v>1.1623981000000001</v>
      </c>
      <c r="X1412">
        <v>6.0027952000000004</v>
      </c>
      <c r="Y1412">
        <v>2.1649951999999999</v>
      </c>
      <c r="Z1412">
        <v>1.2690497999999999</v>
      </c>
      <c r="AA1412">
        <v>0.86875020000000003</v>
      </c>
      <c r="AB1412">
        <v>0.2419529</v>
      </c>
      <c r="AC1412">
        <v>0.99939999999999996</v>
      </c>
      <c r="AD1412">
        <v>0.99609999999999999</v>
      </c>
      <c r="AE1412">
        <v>0.97789999999999999</v>
      </c>
      <c r="AF1412">
        <v>0.99890000000000001</v>
      </c>
      <c r="AG1412">
        <v>0.97140000000000004</v>
      </c>
      <c r="AH1412">
        <v>0.99219999999999997</v>
      </c>
      <c r="AI1412">
        <v>0.97840000000000005</v>
      </c>
      <c r="AJ1412">
        <v>1</v>
      </c>
      <c r="AK1412" t="str">
        <f>VLOOKUP(D1412,Ref!$C$2:$D$56,2,FALSE)&amp;"_"&amp;E1412&amp;RIGHT(B1412,4)</f>
        <v>CA_Santa Barbara1008</v>
      </c>
    </row>
    <row r="1413" spans="1:37" x14ac:dyDescent="0.25">
      <c r="A1413" t="s">
        <v>220</v>
      </c>
      <c r="B1413">
        <v>60850002</v>
      </c>
      <c r="C1413" t="s">
        <v>37</v>
      </c>
      <c r="D1413" t="s">
        <v>50</v>
      </c>
      <c r="E1413" t="s">
        <v>80</v>
      </c>
      <c r="F1413">
        <v>37</v>
      </c>
      <c r="G1413">
        <v>-121.574444</v>
      </c>
      <c r="H1413">
        <v>99020</v>
      </c>
      <c r="I1413">
        <v>23.7</v>
      </c>
      <c r="J1413">
        <v>23.6</v>
      </c>
      <c r="K1413">
        <v>0.5</v>
      </c>
      <c r="L1413">
        <v>0.84939640000000005</v>
      </c>
      <c r="M1413">
        <v>1.9836429</v>
      </c>
      <c r="N1413">
        <v>2.4649576999999998</v>
      </c>
      <c r="O1413">
        <v>8.2232617999999995</v>
      </c>
      <c r="P1413">
        <v>1.6043993999999999</v>
      </c>
      <c r="Q1413">
        <v>6.4963188000000001</v>
      </c>
      <c r="R1413">
        <v>1.3290335</v>
      </c>
      <c r="S1413">
        <v>0.24898989999999999</v>
      </c>
      <c r="T1413">
        <v>0.5</v>
      </c>
      <c r="U1413">
        <v>0.84898479999999998</v>
      </c>
      <c r="V1413">
        <v>1.9802325999999999</v>
      </c>
      <c r="W1413">
        <v>2.4528688999999999</v>
      </c>
      <c r="X1413">
        <v>8.2185020000000009</v>
      </c>
      <c r="Y1413">
        <v>1.5786507999999999</v>
      </c>
      <c r="Z1413">
        <v>6.4864321</v>
      </c>
      <c r="AA1413">
        <v>1.3251286</v>
      </c>
      <c r="AB1413">
        <v>0.24898989999999999</v>
      </c>
      <c r="AC1413">
        <v>0.99950000000000006</v>
      </c>
      <c r="AD1413">
        <v>0.99829999999999997</v>
      </c>
      <c r="AE1413">
        <v>0.99509999999999998</v>
      </c>
      <c r="AF1413">
        <v>0.99939999999999996</v>
      </c>
      <c r="AG1413">
        <v>0.98399999999999999</v>
      </c>
      <c r="AH1413">
        <v>0.99850000000000005</v>
      </c>
      <c r="AI1413">
        <v>0.99709999999999999</v>
      </c>
      <c r="AJ1413">
        <v>1</v>
      </c>
      <c r="AK1413" t="str">
        <f>VLOOKUP(D1413,Ref!$C$2:$D$56,2,FALSE)&amp;"_"&amp;E1413&amp;RIGHT(B1413,4)</f>
        <v>CA_Santa Clara0002</v>
      </c>
    </row>
    <row r="1414" spans="1:37" x14ac:dyDescent="0.25">
      <c r="A1414" t="s">
        <v>220</v>
      </c>
      <c r="B1414">
        <v>60850005</v>
      </c>
      <c r="C1414" t="s">
        <v>37</v>
      </c>
      <c r="D1414" t="s">
        <v>50</v>
      </c>
      <c r="E1414" t="s">
        <v>80</v>
      </c>
      <c r="F1414">
        <v>37.348497000000002</v>
      </c>
      <c r="G1414">
        <v>-121.894898</v>
      </c>
      <c r="H1414">
        <v>103018</v>
      </c>
      <c r="I1414">
        <v>37.200000000000003</v>
      </c>
      <c r="J1414">
        <v>37.1</v>
      </c>
      <c r="K1414">
        <v>0.5</v>
      </c>
      <c r="L1414">
        <v>0.97963520000000004</v>
      </c>
      <c r="M1414">
        <v>2.9145701000000002</v>
      </c>
      <c r="N1414">
        <v>3.150048</v>
      </c>
      <c r="O1414">
        <v>17.3904724</v>
      </c>
      <c r="P1414">
        <v>1.9951331999999999</v>
      </c>
      <c r="Q1414">
        <v>8.3164376999999998</v>
      </c>
      <c r="R1414">
        <v>1.6871119000000001</v>
      </c>
      <c r="S1414">
        <v>0.26659359999999999</v>
      </c>
      <c r="T1414">
        <v>0.5</v>
      </c>
      <c r="U1414">
        <v>0.97945059999999995</v>
      </c>
      <c r="V1414">
        <v>2.9131005000000001</v>
      </c>
      <c r="W1414">
        <v>3.1443479000000001</v>
      </c>
      <c r="X1414">
        <v>17.386127500000001</v>
      </c>
      <c r="Y1414">
        <v>1.9850614</v>
      </c>
      <c r="Z1414">
        <v>8.3091735999999994</v>
      </c>
      <c r="AA1414">
        <v>1.6849525999999999</v>
      </c>
      <c r="AB1414">
        <v>0.26659359999999999</v>
      </c>
      <c r="AC1414">
        <v>0.99980000000000002</v>
      </c>
      <c r="AD1414">
        <v>0.99950000000000006</v>
      </c>
      <c r="AE1414">
        <v>0.99819999999999998</v>
      </c>
      <c r="AF1414">
        <v>0.99980000000000002</v>
      </c>
      <c r="AG1414">
        <v>0.995</v>
      </c>
      <c r="AH1414">
        <v>0.99909999999999999</v>
      </c>
      <c r="AI1414">
        <v>0.99870000000000003</v>
      </c>
      <c r="AJ1414">
        <v>1</v>
      </c>
      <c r="AK1414" t="str">
        <f>VLOOKUP(D1414,Ref!$C$2:$D$56,2,FALSE)&amp;"_"&amp;E1414&amp;RIGHT(B1414,4)</f>
        <v>CA_Santa Clara0005</v>
      </c>
    </row>
    <row r="1415" spans="1:37" x14ac:dyDescent="0.25">
      <c r="A1415" t="s">
        <v>220</v>
      </c>
      <c r="B1415">
        <v>60870007</v>
      </c>
      <c r="C1415" t="s">
        <v>37</v>
      </c>
      <c r="D1415" t="s">
        <v>50</v>
      </c>
      <c r="E1415" t="s">
        <v>44</v>
      </c>
      <c r="F1415">
        <v>36.984000000000002</v>
      </c>
      <c r="G1415">
        <v>-121.9883</v>
      </c>
      <c r="H1415">
        <v>100017</v>
      </c>
      <c r="I1415">
        <v>13.1</v>
      </c>
      <c r="J1415">
        <v>13</v>
      </c>
      <c r="K1415">
        <v>0.5</v>
      </c>
      <c r="L1415">
        <v>0.4966468</v>
      </c>
      <c r="M1415">
        <v>0.78104960000000001</v>
      </c>
      <c r="N1415">
        <v>0.79090950000000004</v>
      </c>
      <c r="O1415">
        <v>6.9587840999999999</v>
      </c>
      <c r="P1415">
        <v>1.3682464000000001</v>
      </c>
      <c r="Q1415">
        <v>1.1192689</v>
      </c>
      <c r="R1415">
        <v>0.605074</v>
      </c>
      <c r="S1415">
        <v>0.50224199999999997</v>
      </c>
      <c r="T1415">
        <v>0.5</v>
      </c>
      <c r="U1415">
        <v>0.49647029999999998</v>
      </c>
      <c r="V1415">
        <v>0.78013659999999996</v>
      </c>
      <c r="W1415">
        <v>0.78477419999999998</v>
      </c>
      <c r="X1415">
        <v>6.9562568999999996</v>
      </c>
      <c r="Y1415">
        <v>1.3521841000000001</v>
      </c>
      <c r="Z1415">
        <v>1.1169438</v>
      </c>
      <c r="AA1415">
        <v>0.60014780000000001</v>
      </c>
      <c r="AB1415">
        <v>0.50224199999999997</v>
      </c>
      <c r="AC1415">
        <v>0.99960000000000004</v>
      </c>
      <c r="AD1415">
        <v>0.99880000000000002</v>
      </c>
      <c r="AE1415">
        <v>0.99219999999999997</v>
      </c>
      <c r="AF1415">
        <v>0.99960000000000004</v>
      </c>
      <c r="AG1415">
        <v>0.98829999999999996</v>
      </c>
      <c r="AH1415">
        <v>0.99790000000000001</v>
      </c>
      <c r="AI1415">
        <v>0.9919</v>
      </c>
      <c r="AJ1415">
        <v>1</v>
      </c>
      <c r="AK1415" t="str">
        <f>VLOOKUP(D1415,Ref!$C$2:$D$56,2,FALSE)&amp;"_"&amp;E1415&amp;RIGHT(B1415,4)</f>
        <v>CA_Santa Cruz0007</v>
      </c>
    </row>
    <row r="1416" spans="1:37" x14ac:dyDescent="0.25">
      <c r="A1416" t="s">
        <v>220</v>
      </c>
      <c r="B1416">
        <v>60890004</v>
      </c>
      <c r="C1416" t="s">
        <v>37</v>
      </c>
      <c r="D1416" t="s">
        <v>50</v>
      </c>
      <c r="E1416" t="s">
        <v>81</v>
      </c>
      <c r="F1416">
        <v>40.549722000000003</v>
      </c>
      <c r="G1416">
        <v>-122.379167</v>
      </c>
      <c r="H1416">
        <v>132023</v>
      </c>
      <c r="I1416">
        <v>21.1</v>
      </c>
      <c r="J1416">
        <v>21.1</v>
      </c>
      <c r="K1416">
        <v>0.5</v>
      </c>
      <c r="L1416">
        <v>1.2709634000000001</v>
      </c>
      <c r="M1416">
        <v>1.0863543</v>
      </c>
      <c r="N1416">
        <v>0.35280280000000003</v>
      </c>
      <c r="O1416">
        <v>16.506666200000002</v>
      </c>
      <c r="P1416">
        <v>0.96281519999999998</v>
      </c>
      <c r="Q1416">
        <v>9.5816899999999997E-2</v>
      </c>
      <c r="R1416">
        <v>0.32737379999999999</v>
      </c>
      <c r="S1416">
        <v>3.0539500000000001E-2</v>
      </c>
      <c r="T1416">
        <v>0.5</v>
      </c>
      <c r="U1416">
        <v>1.2707995999999999</v>
      </c>
      <c r="V1416">
        <v>1.0861968</v>
      </c>
      <c r="W1416">
        <v>0.35196100000000002</v>
      </c>
      <c r="X1416">
        <v>16.504678699999999</v>
      </c>
      <c r="Y1416">
        <v>0.9604277</v>
      </c>
      <c r="Z1416">
        <v>9.5714499999999994E-2</v>
      </c>
      <c r="AA1416">
        <v>0.32654929999999999</v>
      </c>
      <c r="AB1416">
        <v>3.0539500000000001E-2</v>
      </c>
      <c r="AC1416">
        <v>0.99990000000000001</v>
      </c>
      <c r="AD1416">
        <v>0.99990000000000001</v>
      </c>
      <c r="AE1416">
        <v>0.99760000000000004</v>
      </c>
      <c r="AF1416">
        <v>0.99990000000000001</v>
      </c>
      <c r="AG1416">
        <v>0.99750000000000005</v>
      </c>
      <c r="AH1416">
        <v>0.99890000000000001</v>
      </c>
      <c r="AI1416">
        <v>0.99750000000000005</v>
      </c>
      <c r="AJ1416">
        <v>1</v>
      </c>
      <c r="AK1416" t="str">
        <f>VLOOKUP(D1416,Ref!$C$2:$D$56,2,FALSE)&amp;"_"&amp;E1416&amp;RIGHT(B1416,4)</f>
        <v>CA_Shasta0004</v>
      </c>
    </row>
    <row r="1417" spans="1:37" x14ac:dyDescent="0.25">
      <c r="A1417" t="s">
        <v>220</v>
      </c>
      <c r="B1417">
        <v>60950004</v>
      </c>
      <c r="C1417" t="s">
        <v>37</v>
      </c>
      <c r="D1417" t="s">
        <v>50</v>
      </c>
      <c r="E1417" t="s">
        <v>82</v>
      </c>
      <c r="F1417">
        <v>38.102699999999999</v>
      </c>
      <c r="G1417">
        <v>-122.23820000000001</v>
      </c>
      <c r="H1417">
        <v>110018</v>
      </c>
      <c r="I1417">
        <v>37.9</v>
      </c>
      <c r="J1417">
        <v>37.9</v>
      </c>
      <c r="K1417">
        <v>0.5</v>
      </c>
      <c r="L1417">
        <v>0.64440960000000003</v>
      </c>
      <c r="M1417">
        <v>1.4813067</v>
      </c>
      <c r="N1417">
        <v>2.7075841</v>
      </c>
      <c r="O1417">
        <v>21.8542004</v>
      </c>
      <c r="P1417">
        <v>1.6963024</v>
      </c>
      <c r="Q1417">
        <v>7.1947846000000002</v>
      </c>
      <c r="R1417">
        <v>1.4618015</v>
      </c>
      <c r="S1417">
        <v>0.42627510000000002</v>
      </c>
      <c r="T1417">
        <v>0.5</v>
      </c>
      <c r="U1417">
        <v>0.65887759999999995</v>
      </c>
      <c r="V1417">
        <v>1.4778709000000001</v>
      </c>
      <c r="W1417">
        <v>2.9706681000000001</v>
      </c>
      <c r="X1417">
        <v>20.486625700000001</v>
      </c>
      <c r="Y1417">
        <v>1.8619796</v>
      </c>
      <c r="Z1417">
        <v>7.8786044000000004</v>
      </c>
      <c r="AA1417">
        <v>1.5985301999999999</v>
      </c>
      <c r="AB1417">
        <v>0.50063489999999999</v>
      </c>
      <c r="AC1417">
        <v>1.0225</v>
      </c>
      <c r="AD1417">
        <v>0.99770000000000003</v>
      </c>
      <c r="AE1417">
        <v>1.0972</v>
      </c>
      <c r="AF1417">
        <v>0.93740000000000001</v>
      </c>
      <c r="AG1417">
        <v>1.0976999999999999</v>
      </c>
      <c r="AH1417">
        <v>1.095</v>
      </c>
      <c r="AI1417">
        <v>1.0934999999999999</v>
      </c>
      <c r="AJ1417">
        <v>1.1744000000000001</v>
      </c>
      <c r="AK1417" t="str">
        <f>VLOOKUP(D1417,Ref!$C$2:$D$56,2,FALSE)&amp;"_"&amp;E1417&amp;RIGHT(B1417,4)</f>
        <v>CA_Solano0004</v>
      </c>
    </row>
    <row r="1418" spans="1:37" x14ac:dyDescent="0.25">
      <c r="A1418" t="s">
        <v>220</v>
      </c>
      <c r="B1418">
        <v>60970003</v>
      </c>
      <c r="C1418" t="s">
        <v>37</v>
      </c>
      <c r="D1418" t="s">
        <v>50</v>
      </c>
      <c r="E1418" t="s">
        <v>83</v>
      </c>
      <c r="F1418">
        <v>38.4435</v>
      </c>
      <c r="G1418">
        <v>-122.71</v>
      </c>
      <c r="H1418">
        <v>114015</v>
      </c>
      <c r="I1418">
        <v>28.5</v>
      </c>
      <c r="J1418">
        <v>28.4</v>
      </c>
      <c r="K1418">
        <v>0.5</v>
      </c>
      <c r="L1418">
        <v>0.44849689999999998</v>
      </c>
      <c r="M1418">
        <v>0.81023559999999994</v>
      </c>
      <c r="N1418">
        <v>1.8405737</v>
      </c>
      <c r="O1418">
        <v>17.4692078</v>
      </c>
      <c r="P1418">
        <v>1.7770866999999999</v>
      </c>
      <c r="Q1418">
        <v>4.1181326</v>
      </c>
      <c r="R1418">
        <v>0.91598769999999996</v>
      </c>
      <c r="S1418">
        <v>0.65361369999999996</v>
      </c>
      <c r="T1418">
        <v>0.5</v>
      </c>
      <c r="U1418">
        <v>0.44831700000000002</v>
      </c>
      <c r="V1418">
        <v>0.8092762</v>
      </c>
      <c r="W1418">
        <v>1.833823</v>
      </c>
      <c r="X1418">
        <v>17.460533099999999</v>
      </c>
      <c r="Y1418">
        <v>1.7630808</v>
      </c>
      <c r="Z1418">
        <v>4.1123028000000001</v>
      </c>
      <c r="AA1418">
        <v>0.91303400000000001</v>
      </c>
      <c r="AB1418">
        <v>0.65361369999999996</v>
      </c>
      <c r="AC1418">
        <v>0.99960000000000004</v>
      </c>
      <c r="AD1418">
        <v>0.99880000000000002</v>
      </c>
      <c r="AE1418">
        <v>0.99629999999999996</v>
      </c>
      <c r="AF1418">
        <v>0.99950000000000006</v>
      </c>
      <c r="AG1418">
        <v>0.99209999999999998</v>
      </c>
      <c r="AH1418">
        <v>0.99860000000000004</v>
      </c>
      <c r="AI1418">
        <v>0.99680000000000002</v>
      </c>
      <c r="AJ1418">
        <v>1</v>
      </c>
      <c r="AK1418" t="str">
        <f>VLOOKUP(D1418,Ref!$C$2:$D$56,2,FALSE)&amp;"_"&amp;E1418&amp;RIGHT(B1418,4)</f>
        <v>CA_Sonoma0003</v>
      </c>
    </row>
    <row r="1419" spans="1:37" x14ac:dyDescent="0.25">
      <c r="A1419" t="s">
        <v>220</v>
      </c>
      <c r="B1419">
        <v>60990005</v>
      </c>
      <c r="C1419" t="s">
        <v>37</v>
      </c>
      <c r="D1419" t="s">
        <v>50</v>
      </c>
      <c r="E1419" t="s">
        <v>84</v>
      </c>
      <c r="F1419">
        <v>37.641666999999998</v>
      </c>
      <c r="G1419">
        <v>-120.993611</v>
      </c>
      <c r="H1419">
        <v>104025</v>
      </c>
      <c r="I1419">
        <v>52.9</v>
      </c>
      <c r="J1419">
        <v>52.8</v>
      </c>
      <c r="K1419">
        <v>0.5</v>
      </c>
      <c r="L1419">
        <v>1.6479429999999999</v>
      </c>
      <c r="M1419">
        <v>2.4239218</v>
      </c>
      <c r="N1419">
        <v>4.6247252999999997</v>
      </c>
      <c r="O1419">
        <v>25.438184700000001</v>
      </c>
      <c r="P1419">
        <v>3.4179542000000001</v>
      </c>
      <c r="Q1419">
        <v>11.548492400000001</v>
      </c>
      <c r="R1419">
        <v>2.9483263000000002</v>
      </c>
      <c r="S1419">
        <v>0.38378299999999999</v>
      </c>
      <c r="T1419">
        <v>0.5</v>
      </c>
      <c r="U1419">
        <v>1.6477069</v>
      </c>
      <c r="V1419">
        <v>2.4230919000000002</v>
      </c>
      <c r="W1419">
        <v>4.6181277999999999</v>
      </c>
      <c r="X1419">
        <v>25.433847400000001</v>
      </c>
      <c r="Y1419">
        <v>3.4057281000000001</v>
      </c>
      <c r="Z1419">
        <v>11.5412865</v>
      </c>
      <c r="AA1419">
        <v>2.9446444999999999</v>
      </c>
      <c r="AB1419">
        <v>0.38378299999999999</v>
      </c>
      <c r="AC1419">
        <v>0.99990000000000001</v>
      </c>
      <c r="AD1419">
        <v>0.99970000000000003</v>
      </c>
      <c r="AE1419">
        <v>0.99860000000000004</v>
      </c>
      <c r="AF1419">
        <v>0.99980000000000002</v>
      </c>
      <c r="AG1419">
        <v>0.99639999999999995</v>
      </c>
      <c r="AH1419">
        <v>0.99939999999999996</v>
      </c>
      <c r="AI1419">
        <v>0.99880000000000002</v>
      </c>
      <c r="AJ1419">
        <v>1</v>
      </c>
      <c r="AK1419" t="str">
        <f>VLOOKUP(D1419,Ref!$C$2:$D$56,2,FALSE)&amp;"_"&amp;E1419&amp;RIGHT(B1419,4)</f>
        <v>CA_Stanislaus0005</v>
      </c>
    </row>
    <row r="1420" spans="1:37" x14ac:dyDescent="0.25">
      <c r="A1420" t="s">
        <v>220</v>
      </c>
      <c r="B1420">
        <v>60990006</v>
      </c>
      <c r="C1420" t="s">
        <v>37</v>
      </c>
      <c r="D1420" t="s">
        <v>50</v>
      </c>
      <c r="E1420" t="s">
        <v>84</v>
      </c>
      <c r="F1420">
        <v>37.488332999999997</v>
      </c>
      <c r="G1420">
        <v>-120.83583299999999</v>
      </c>
      <c r="H1420">
        <v>102026</v>
      </c>
      <c r="I1420">
        <v>54.6</v>
      </c>
      <c r="J1420">
        <v>54.5</v>
      </c>
      <c r="K1420">
        <v>0.5</v>
      </c>
      <c r="L1420">
        <v>0.94537090000000001</v>
      </c>
      <c r="M1420">
        <v>2.2473478</v>
      </c>
      <c r="N1420">
        <v>5.1198335000000004</v>
      </c>
      <c r="O1420">
        <v>25.1562786</v>
      </c>
      <c r="P1420">
        <v>1.8427175</v>
      </c>
      <c r="Q1420">
        <v>15.3552532</v>
      </c>
      <c r="R1420">
        <v>2.9979463000000002</v>
      </c>
      <c r="S1420">
        <v>0.50191370000000002</v>
      </c>
      <c r="T1420">
        <v>0.5</v>
      </c>
      <c r="U1420">
        <v>0.94499270000000002</v>
      </c>
      <c r="V1420">
        <v>2.2448758999999998</v>
      </c>
      <c r="W1420">
        <v>5.1033077000000002</v>
      </c>
      <c r="X1420">
        <v>25.146215399999999</v>
      </c>
      <c r="Y1420">
        <v>1.8130497000000001</v>
      </c>
      <c r="Z1420">
        <v>15.3352919</v>
      </c>
      <c r="AA1420">
        <v>2.9919568999999999</v>
      </c>
      <c r="AB1420">
        <v>0.50191370000000002</v>
      </c>
      <c r="AC1420">
        <v>0.99960000000000004</v>
      </c>
      <c r="AD1420">
        <v>0.99890000000000001</v>
      </c>
      <c r="AE1420">
        <v>0.99680000000000002</v>
      </c>
      <c r="AF1420">
        <v>0.99960000000000004</v>
      </c>
      <c r="AG1420">
        <v>0.9839</v>
      </c>
      <c r="AH1420">
        <v>0.99870000000000003</v>
      </c>
      <c r="AI1420">
        <v>0.998</v>
      </c>
      <c r="AJ1420">
        <v>1</v>
      </c>
      <c r="AK1420" t="str">
        <f>VLOOKUP(D1420,Ref!$C$2:$D$56,2,FALSE)&amp;"_"&amp;E1420&amp;RIGHT(B1420,4)</f>
        <v>CA_Stanislaus0006</v>
      </c>
    </row>
    <row r="1421" spans="1:37" x14ac:dyDescent="0.25">
      <c r="A1421" t="s">
        <v>220</v>
      </c>
      <c r="B1421">
        <v>61010003</v>
      </c>
      <c r="C1421" t="s">
        <v>37</v>
      </c>
      <c r="D1421" t="s">
        <v>50</v>
      </c>
      <c r="E1421" t="s">
        <v>85</v>
      </c>
      <c r="F1421">
        <v>39.138888999999999</v>
      </c>
      <c r="G1421">
        <v>-121.61750000000001</v>
      </c>
      <c r="H1421">
        <v>118025</v>
      </c>
      <c r="I1421">
        <v>41.6</v>
      </c>
      <c r="J1421">
        <v>41.5</v>
      </c>
      <c r="K1421">
        <v>0.5</v>
      </c>
      <c r="L1421">
        <v>0.6824306</v>
      </c>
      <c r="M1421">
        <v>2.6755426</v>
      </c>
      <c r="N1421">
        <v>2.8702923999999999</v>
      </c>
      <c r="O1421">
        <v>23.418592499999999</v>
      </c>
      <c r="P1421">
        <v>1.2029155</v>
      </c>
      <c r="Q1421">
        <v>8.3504819999999995</v>
      </c>
      <c r="R1421">
        <v>1.6393441</v>
      </c>
      <c r="S1421">
        <v>0.31595820000000002</v>
      </c>
      <c r="T1421">
        <v>0.5</v>
      </c>
      <c r="U1421">
        <v>0.68204949999999998</v>
      </c>
      <c r="V1421">
        <v>2.6717141</v>
      </c>
      <c r="W1421">
        <v>2.8593630999999999</v>
      </c>
      <c r="X1421">
        <v>23.4087219</v>
      </c>
      <c r="Y1421">
        <v>1.1799588999999999</v>
      </c>
      <c r="Z1421">
        <v>8.3423376000000005</v>
      </c>
      <c r="AA1421">
        <v>1.6363030999999999</v>
      </c>
      <c r="AB1421">
        <v>0.31595820000000002</v>
      </c>
      <c r="AC1421">
        <v>0.99939999999999996</v>
      </c>
      <c r="AD1421">
        <v>0.99860000000000004</v>
      </c>
      <c r="AE1421">
        <v>0.99619999999999997</v>
      </c>
      <c r="AF1421">
        <v>0.99960000000000004</v>
      </c>
      <c r="AG1421">
        <v>0.98089999999999999</v>
      </c>
      <c r="AH1421">
        <v>0.999</v>
      </c>
      <c r="AI1421">
        <v>0.99809999999999999</v>
      </c>
      <c r="AJ1421">
        <v>1</v>
      </c>
      <c r="AK1421" t="str">
        <f>VLOOKUP(D1421,Ref!$C$2:$D$56,2,FALSE)&amp;"_"&amp;E1421&amp;RIGHT(B1421,4)</f>
        <v>CA_Sutter0003</v>
      </c>
    </row>
    <row r="1422" spans="1:37" x14ac:dyDescent="0.25">
      <c r="A1422" t="s">
        <v>220</v>
      </c>
      <c r="B1422">
        <v>61072002</v>
      </c>
      <c r="C1422" t="s">
        <v>37</v>
      </c>
      <c r="D1422" t="s">
        <v>50</v>
      </c>
      <c r="E1422" t="s">
        <v>86</v>
      </c>
      <c r="F1422">
        <v>36.332222000000002</v>
      </c>
      <c r="G1422">
        <v>-119.290278</v>
      </c>
      <c r="H1422">
        <v>89034</v>
      </c>
      <c r="I1422">
        <v>55.5</v>
      </c>
      <c r="J1422">
        <v>55.4</v>
      </c>
      <c r="K1422">
        <v>0.5</v>
      </c>
      <c r="L1422">
        <v>0.91448269999999998</v>
      </c>
      <c r="M1422">
        <v>1.8006173000000001</v>
      </c>
      <c r="N1422">
        <v>6.7211040999999998</v>
      </c>
      <c r="O1422">
        <v>18.501379</v>
      </c>
      <c r="P1422">
        <v>2.3596389000000002</v>
      </c>
      <c r="Q1422">
        <v>20.419818899999999</v>
      </c>
      <c r="R1422">
        <v>3.9810064000000001</v>
      </c>
      <c r="S1422">
        <v>0.33528770000000002</v>
      </c>
      <c r="T1422">
        <v>0.5</v>
      </c>
      <c r="U1422">
        <v>0.91428359999999997</v>
      </c>
      <c r="V1422">
        <v>1.7996901000000001</v>
      </c>
      <c r="W1422">
        <v>6.7149409999999996</v>
      </c>
      <c r="X1422">
        <v>18.4982948</v>
      </c>
      <c r="Y1422">
        <v>2.3503039000000001</v>
      </c>
      <c r="Z1422">
        <v>20.4078293</v>
      </c>
      <c r="AA1422">
        <v>3.9777659999999999</v>
      </c>
      <c r="AB1422">
        <v>0.33528770000000002</v>
      </c>
      <c r="AC1422">
        <v>0.99980000000000002</v>
      </c>
      <c r="AD1422">
        <v>0.99950000000000006</v>
      </c>
      <c r="AE1422">
        <v>0.99909999999999999</v>
      </c>
      <c r="AF1422">
        <v>0.99980000000000002</v>
      </c>
      <c r="AG1422">
        <v>0.996</v>
      </c>
      <c r="AH1422">
        <v>0.99939999999999996</v>
      </c>
      <c r="AI1422">
        <v>0.99919999999999998</v>
      </c>
      <c r="AJ1422">
        <v>1</v>
      </c>
      <c r="AK1422" t="str">
        <f>VLOOKUP(D1422,Ref!$C$2:$D$56,2,FALSE)&amp;"_"&amp;E1422&amp;RIGHT(B1422,4)</f>
        <v>CA_Tulare2002</v>
      </c>
    </row>
    <row r="1423" spans="1:37" x14ac:dyDescent="0.25">
      <c r="A1423" t="s">
        <v>220</v>
      </c>
      <c r="B1423">
        <v>61110007</v>
      </c>
      <c r="C1423" t="s">
        <v>37</v>
      </c>
      <c r="D1423" t="s">
        <v>50</v>
      </c>
      <c r="E1423" t="s">
        <v>87</v>
      </c>
      <c r="F1423">
        <v>34.21</v>
      </c>
      <c r="G1423">
        <v>-118.869444</v>
      </c>
      <c r="H1423">
        <v>69033</v>
      </c>
      <c r="I1423">
        <v>22</v>
      </c>
      <c r="J1423">
        <v>21.6</v>
      </c>
      <c r="K1423">
        <v>0.5</v>
      </c>
      <c r="L1423">
        <v>0.74354880000000001</v>
      </c>
      <c r="M1423">
        <v>1.5123068</v>
      </c>
      <c r="N1423">
        <v>2.7314059999999998</v>
      </c>
      <c r="O1423">
        <v>6.4054570000000002</v>
      </c>
      <c r="P1423">
        <v>3.1936626000000001</v>
      </c>
      <c r="Q1423">
        <v>5.4530786999999998</v>
      </c>
      <c r="R1423">
        <v>1.4065344</v>
      </c>
      <c r="S1423">
        <v>0.1428944</v>
      </c>
      <c r="T1423">
        <v>0.5</v>
      </c>
      <c r="U1423">
        <v>0.74170840000000005</v>
      </c>
      <c r="V1423">
        <v>1.4973726999999999</v>
      </c>
      <c r="W1423">
        <v>2.6302226000000002</v>
      </c>
      <c r="X1423">
        <v>6.3831964000000001</v>
      </c>
      <c r="Y1423">
        <v>2.9824212000000001</v>
      </c>
      <c r="Z1423">
        <v>5.3715453000000002</v>
      </c>
      <c r="AA1423">
        <v>1.3639743</v>
      </c>
      <c r="AB1423">
        <v>0.1428944</v>
      </c>
      <c r="AC1423">
        <v>0.99750000000000005</v>
      </c>
      <c r="AD1423">
        <v>0.99009999999999998</v>
      </c>
      <c r="AE1423">
        <v>0.96299999999999997</v>
      </c>
      <c r="AF1423">
        <v>0.99650000000000005</v>
      </c>
      <c r="AG1423">
        <v>0.93389999999999995</v>
      </c>
      <c r="AH1423">
        <v>0.98499999999999999</v>
      </c>
      <c r="AI1423">
        <v>0.96970000000000001</v>
      </c>
      <c r="AJ1423">
        <v>1</v>
      </c>
      <c r="AK1423" t="str">
        <f>VLOOKUP(D1423,Ref!$C$2:$D$56,2,FALSE)&amp;"_"&amp;E1423&amp;RIGHT(B1423,4)</f>
        <v>CA_Ventura0007</v>
      </c>
    </row>
    <row r="1424" spans="1:37" x14ac:dyDescent="0.25">
      <c r="A1424" t="s">
        <v>220</v>
      </c>
      <c r="B1424">
        <v>61110009</v>
      </c>
      <c r="C1424" t="s">
        <v>37</v>
      </c>
      <c r="D1424" t="s">
        <v>50</v>
      </c>
      <c r="E1424" t="s">
        <v>87</v>
      </c>
      <c r="F1424">
        <v>34.404611000000003</v>
      </c>
      <c r="G1424">
        <v>-118.81</v>
      </c>
      <c r="H1424">
        <v>71034</v>
      </c>
      <c r="I1424">
        <v>18.899999999999999</v>
      </c>
      <c r="J1424">
        <v>18.7</v>
      </c>
      <c r="K1424">
        <v>0.5</v>
      </c>
      <c r="L1424">
        <v>0.75344789999999995</v>
      </c>
      <c r="M1424">
        <v>0.62810719999999998</v>
      </c>
      <c r="N1424">
        <v>1.9130263000000001</v>
      </c>
      <c r="O1424">
        <v>7.8908075999999996</v>
      </c>
      <c r="P1424">
        <v>4.3272157</v>
      </c>
      <c r="Q1424">
        <v>1.4148927</v>
      </c>
      <c r="R1424">
        <v>1.3410888999999999</v>
      </c>
      <c r="S1424">
        <v>0.2203012</v>
      </c>
      <c r="T1424">
        <v>0.5</v>
      </c>
      <c r="U1424">
        <v>0.72669280000000003</v>
      </c>
      <c r="V1424">
        <v>0.76338450000000002</v>
      </c>
      <c r="W1424">
        <v>1.9322013</v>
      </c>
      <c r="X1424">
        <v>7.3528500000000001</v>
      </c>
      <c r="Y1424">
        <v>3.6972065000000001</v>
      </c>
      <c r="Z1424">
        <v>2.2737083</v>
      </c>
      <c r="AA1424">
        <v>1.2628024</v>
      </c>
      <c r="AB1424">
        <v>0.21020829999999999</v>
      </c>
      <c r="AC1424">
        <v>0.96450000000000002</v>
      </c>
      <c r="AD1424">
        <v>1.2154</v>
      </c>
      <c r="AE1424">
        <v>1.01</v>
      </c>
      <c r="AF1424">
        <v>0.93179999999999996</v>
      </c>
      <c r="AG1424">
        <v>0.85440000000000005</v>
      </c>
      <c r="AH1424">
        <v>1.607</v>
      </c>
      <c r="AI1424">
        <v>0.94159999999999999</v>
      </c>
      <c r="AJ1424">
        <v>0.95420000000000005</v>
      </c>
      <c r="AK1424" t="str">
        <f>VLOOKUP(D1424,Ref!$C$2:$D$56,2,FALSE)&amp;"_"&amp;E1424&amp;RIGHT(B1424,4)</f>
        <v>CA_Ventura0009</v>
      </c>
    </row>
    <row r="1425" spans="1:37" x14ac:dyDescent="0.25">
      <c r="A1425" t="s">
        <v>220</v>
      </c>
      <c r="B1425">
        <v>61112002</v>
      </c>
      <c r="C1425" t="s">
        <v>37</v>
      </c>
      <c r="D1425" t="s">
        <v>50</v>
      </c>
      <c r="E1425" t="s">
        <v>87</v>
      </c>
      <c r="F1425">
        <v>34.277500000000003</v>
      </c>
      <c r="G1425">
        <v>-118.68472199999999</v>
      </c>
      <c r="H1425">
        <v>69034</v>
      </c>
      <c r="I1425">
        <v>25.1</v>
      </c>
      <c r="J1425">
        <v>24.6</v>
      </c>
      <c r="K1425">
        <v>0.5</v>
      </c>
      <c r="L1425">
        <v>0.65486200000000006</v>
      </c>
      <c r="M1425">
        <v>1.3273790000000001</v>
      </c>
      <c r="N1425">
        <v>3.0375725999999998</v>
      </c>
      <c r="O1425">
        <v>8.6576489999999993</v>
      </c>
      <c r="P1425">
        <v>3.9676824000000002</v>
      </c>
      <c r="Q1425">
        <v>5.3541884</v>
      </c>
      <c r="R1425">
        <v>1.5419358999999999</v>
      </c>
      <c r="S1425">
        <v>0.14761479999999999</v>
      </c>
      <c r="T1425">
        <v>0.5</v>
      </c>
      <c r="U1425">
        <v>0.6535552</v>
      </c>
      <c r="V1425">
        <v>1.3160957</v>
      </c>
      <c r="W1425">
        <v>2.9301233</v>
      </c>
      <c r="X1425">
        <v>8.6311855000000008</v>
      </c>
      <c r="Y1425">
        <v>3.7414160000000001</v>
      </c>
      <c r="Z1425">
        <v>5.2758813</v>
      </c>
      <c r="AA1425">
        <v>1.4895566</v>
      </c>
      <c r="AB1425">
        <v>0.14761479999999999</v>
      </c>
      <c r="AC1425">
        <v>0.998</v>
      </c>
      <c r="AD1425">
        <v>0.99150000000000005</v>
      </c>
      <c r="AE1425">
        <v>0.96460000000000001</v>
      </c>
      <c r="AF1425">
        <v>0.99690000000000001</v>
      </c>
      <c r="AG1425">
        <v>0.94299999999999995</v>
      </c>
      <c r="AH1425">
        <v>0.98540000000000005</v>
      </c>
      <c r="AI1425">
        <v>0.96599999999999997</v>
      </c>
      <c r="AJ1425">
        <v>1</v>
      </c>
      <c r="AK1425" t="str">
        <f>VLOOKUP(D1425,Ref!$C$2:$D$56,2,FALSE)&amp;"_"&amp;E1425&amp;RIGHT(B1425,4)</f>
        <v>CA_Ventura2002</v>
      </c>
    </row>
    <row r="1426" spans="1:37" x14ac:dyDescent="0.25">
      <c r="A1426" t="s">
        <v>220</v>
      </c>
      <c r="B1426">
        <v>61113001</v>
      </c>
      <c r="C1426" t="s">
        <v>37</v>
      </c>
      <c r="D1426" t="s">
        <v>50</v>
      </c>
      <c r="E1426" t="s">
        <v>87</v>
      </c>
      <c r="F1426">
        <v>34.255000000000003</v>
      </c>
      <c r="G1426">
        <v>-119.1425</v>
      </c>
      <c r="H1426">
        <v>70031</v>
      </c>
      <c r="I1426">
        <v>21.3</v>
      </c>
      <c r="J1426">
        <v>20.9</v>
      </c>
      <c r="K1426">
        <v>0.5</v>
      </c>
      <c r="L1426">
        <v>0.90232900000000005</v>
      </c>
      <c r="M1426">
        <v>1.3856098999999999</v>
      </c>
      <c r="N1426">
        <v>2.2118954999999998</v>
      </c>
      <c r="O1426">
        <v>8.0132808999999998</v>
      </c>
      <c r="P1426">
        <v>3.1338390999999999</v>
      </c>
      <c r="Q1426">
        <v>3.8179588</v>
      </c>
      <c r="R1426">
        <v>1.2164296000000001</v>
      </c>
      <c r="S1426">
        <v>0.14088000000000001</v>
      </c>
      <c r="T1426">
        <v>0.5</v>
      </c>
      <c r="U1426">
        <v>0.90066860000000004</v>
      </c>
      <c r="V1426">
        <v>1.3756592000000001</v>
      </c>
      <c r="W1426">
        <v>2.1328811999999999</v>
      </c>
      <c r="X1426">
        <v>7.9897923000000004</v>
      </c>
      <c r="Y1426">
        <v>2.9550424</v>
      </c>
      <c r="Z1426">
        <v>3.7693465000000002</v>
      </c>
      <c r="AA1426">
        <v>1.1786705</v>
      </c>
      <c r="AB1426">
        <v>0.14088000000000001</v>
      </c>
      <c r="AC1426">
        <v>0.99819999999999998</v>
      </c>
      <c r="AD1426">
        <v>0.99280000000000002</v>
      </c>
      <c r="AE1426">
        <v>0.96430000000000005</v>
      </c>
      <c r="AF1426">
        <v>0.99709999999999999</v>
      </c>
      <c r="AG1426">
        <v>0.94289999999999996</v>
      </c>
      <c r="AH1426">
        <v>0.98729999999999996</v>
      </c>
      <c r="AI1426">
        <v>0.96899999999999997</v>
      </c>
      <c r="AJ1426">
        <v>1</v>
      </c>
      <c r="AK1426" t="str">
        <f>VLOOKUP(D1426,Ref!$C$2:$D$56,2,FALSE)&amp;"_"&amp;E1426&amp;RIGHT(B1426,4)</f>
        <v>CA_Ventura3001</v>
      </c>
    </row>
    <row r="1427" spans="1:37" x14ac:dyDescent="0.25">
      <c r="A1427" t="s">
        <v>220</v>
      </c>
      <c r="B1427">
        <v>80010006</v>
      </c>
      <c r="C1427" t="s">
        <v>37</v>
      </c>
      <c r="D1427" t="s">
        <v>88</v>
      </c>
      <c r="E1427" t="s">
        <v>89</v>
      </c>
      <c r="F1427">
        <v>39.826006999999997</v>
      </c>
      <c r="G1427">
        <v>-104.937438</v>
      </c>
      <c r="H1427">
        <v>103142</v>
      </c>
      <c r="I1427">
        <v>27.3</v>
      </c>
      <c r="J1427">
        <v>27.1</v>
      </c>
      <c r="K1427">
        <v>0.5</v>
      </c>
      <c r="L1427">
        <v>3.183522</v>
      </c>
      <c r="M1427">
        <v>3.0830115999999999</v>
      </c>
      <c r="N1427">
        <v>2.6388440000000002</v>
      </c>
      <c r="O1427">
        <v>7.5983213999999997</v>
      </c>
      <c r="P1427">
        <v>2.052556</v>
      </c>
      <c r="Q1427">
        <v>6.4730166999999996</v>
      </c>
      <c r="R1427">
        <v>1.3499570999999999</v>
      </c>
      <c r="S1427">
        <v>0.476327</v>
      </c>
      <c r="T1427">
        <v>0.5</v>
      </c>
      <c r="U1427">
        <v>3.1812052999999998</v>
      </c>
      <c r="V1427">
        <v>3.0813012</v>
      </c>
      <c r="W1427">
        <v>2.5886157000000001</v>
      </c>
      <c r="X1427">
        <v>7.5937152000000001</v>
      </c>
      <c r="Y1427">
        <v>1.9596879</v>
      </c>
      <c r="Z1427">
        <v>6.4186268000000002</v>
      </c>
      <c r="AA1427">
        <v>1.3324552999999999</v>
      </c>
      <c r="AB1427">
        <v>0.476327</v>
      </c>
      <c r="AC1427">
        <v>0.99929999999999997</v>
      </c>
      <c r="AD1427">
        <v>0.99939999999999996</v>
      </c>
      <c r="AE1427">
        <v>0.98099999999999998</v>
      </c>
      <c r="AF1427">
        <v>0.99939999999999996</v>
      </c>
      <c r="AG1427">
        <v>0.95479999999999998</v>
      </c>
      <c r="AH1427">
        <v>0.99160000000000004</v>
      </c>
      <c r="AI1427">
        <v>0.98699999999999999</v>
      </c>
      <c r="AJ1427">
        <v>1</v>
      </c>
      <c r="AK1427" t="str">
        <f>VLOOKUP(D1427,Ref!$C$2:$D$56,2,FALSE)&amp;"_"&amp;E1427&amp;RIGHT(B1427,4)</f>
        <v>CO_Adams0006</v>
      </c>
    </row>
    <row r="1428" spans="1:37" x14ac:dyDescent="0.25">
      <c r="A1428" t="s">
        <v>220</v>
      </c>
      <c r="B1428">
        <v>80050005</v>
      </c>
      <c r="C1428" t="s">
        <v>37</v>
      </c>
      <c r="D1428" t="s">
        <v>88</v>
      </c>
      <c r="E1428" t="s">
        <v>90</v>
      </c>
      <c r="F1428">
        <v>39.604399000000001</v>
      </c>
      <c r="G1428">
        <v>-105.019526</v>
      </c>
      <c r="H1428">
        <v>101142</v>
      </c>
      <c r="I1428">
        <v>17.7</v>
      </c>
      <c r="J1428">
        <v>17.5</v>
      </c>
      <c r="K1428">
        <v>0.5</v>
      </c>
      <c r="L1428">
        <v>2.2891672000000001</v>
      </c>
      <c r="M1428">
        <v>1.8647676</v>
      </c>
      <c r="N1428">
        <v>1.2902081000000001</v>
      </c>
      <c r="O1428">
        <v>6.7967443000000003</v>
      </c>
      <c r="P1428">
        <v>1.5284241000000001</v>
      </c>
      <c r="Q1428">
        <v>2.5145833</v>
      </c>
      <c r="R1428">
        <v>0.78767100000000001</v>
      </c>
      <c r="S1428">
        <v>0.13954620000000001</v>
      </c>
      <c r="T1428">
        <v>0.5</v>
      </c>
      <c r="U1428">
        <v>2.2867655999999998</v>
      </c>
      <c r="V1428">
        <v>1.8626716000000001</v>
      </c>
      <c r="W1428">
        <v>1.2505063000000001</v>
      </c>
      <c r="X1428">
        <v>6.7872195</v>
      </c>
      <c r="Y1428">
        <v>1.4381278</v>
      </c>
      <c r="Z1428">
        <v>2.4921684000000002</v>
      </c>
      <c r="AA1428">
        <v>0.76279660000000005</v>
      </c>
      <c r="AB1428">
        <v>0.13954620000000001</v>
      </c>
      <c r="AC1428">
        <v>0.999</v>
      </c>
      <c r="AD1428">
        <v>0.99890000000000001</v>
      </c>
      <c r="AE1428">
        <v>0.96919999999999995</v>
      </c>
      <c r="AF1428">
        <v>0.99860000000000004</v>
      </c>
      <c r="AG1428">
        <v>0.94089999999999996</v>
      </c>
      <c r="AH1428">
        <v>0.99109999999999998</v>
      </c>
      <c r="AI1428">
        <v>0.96840000000000004</v>
      </c>
      <c r="AJ1428">
        <v>1</v>
      </c>
      <c r="AK1428" t="str">
        <f>VLOOKUP(D1428,Ref!$C$2:$D$56,2,FALSE)&amp;"_"&amp;E1428&amp;RIGHT(B1428,4)</f>
        <v>CO_Arapahoe0005</v>
      </c>
    </row>
    <row r="1429" spans="1:37" x14ac:dyDescent="0.25">
      <c r="A1429" t="s">
        <v>220</v>
      </c>
      <c r="B1429">
        <v>80130003</v>
      </c>
      <c r="C1429" t="s">
        <v>37</v>
      </c>
      <c r="D1429" t="s">
        <v>88</v>
      </c>
      <c r="E1429" t="s">
        <v>91</v>
      </c>
      <c r="F1429">
        <v>40.164575999999997</v>
      </c>
      <c r="G1429">
        <v>-105.10085599999999</v>
      </c>
      <c r="H1429">
        <v>107142</v>
      </c>
      <c r="I1429">
        <v>22.8</v>
      </c>
      <c r="J1429">
        <v>22.6</v>
      </c>
      <c r="K1429">
        <v>0.5</v>
      </c>
      <c r="L1429">
        <v>2.0560136</v>
      </c>
      <c r="M1429">
        <v>1.5509404</v>
      </c>
      <c r="N1429">
        <v>2.3902747999999998</v>
      </c>
      <c r="O1429">
        <v>7.2510009000000002</v>
      </c>
      <c r="P1429">
        <v>1.7168398</v>
      </c>
      <c r="Q1429">
        <v>6.0283055000000001</v>
      </c>
      <c r="R1429">
        <v>1.2390946</v>
      </c>
      <c r="S1429">
        <v>0.15642220000000001</v>
      </c>
      <c r="T1429">
        <v>0.5</v>
      </c>
      <c r="U1429">
        <v>2.0539315</v>
      </c>
      <c r="V1429">
        <v>1.5492769</v>
      </c>
      <c r="W1429">
        <v>2.3369545999999999</v>
      </c>
      <c r="X1429">
        <v>7.2427143999999997</v>
      </c>
      <c r="Y1429">
        <v>1.6211987999999999</v>
      </c>
      <c r="Z1429">
        <v>5.9677819999999997</v>
      </c>
      <c r="AA1429">
        <v>1.2209163000000001</v>
      </c>
      <c r="AB1429">
        <v>0.15642220000000001</v>
      </c>
      <c r="AC1429">
        <v>0.999</v>
      </c>
      <c r="AD1429">
        <v>0.99890000000000001</v>
      </c>
      <c r="AE1429">
        <v>0.97770000000000001</v>
      </c>
      <c r="AF1429">
        <v>0.99890000000000001</v>
      </c>
      <c r="AG1429">
        <v>0.94430000000000003</v>
      </c>
      <c r="AH1429">
        <v>0.99</v>
      </c>
      <c r="AI1429">
        <v>0.98529999999999995</v>
      </c>
      <c r="AJ1429">
        <v>1</v>
      </c>
      <c r="AK1429" t="str">
        <f>VLOOKUP(D1429,Ref!$C$2:$D$56,2,FALSE)&amp;"_"&amp;E1429&amp;RIGHT(B1429,4)</f>
        <v>CO_Boulder0003</v>
      </c>
    </row>
    <row r="1430" spans="1:37" x14ac:dyDescent="0.25">
      <c r="A1430" t="s">
        <v>220</v>
      </c>
      <c r="B1430">
        <v>80130012</v>
      </c>
      <c r="C1430" t="s">
        <v>37</v>
      </c>
      <c r="D1430" t="s">
        <v>88</v>
      </c>
      <c r="E1430" t="s">
        <v>91</v>
      </c>
      <c r="F1430">
        <v>40.021096999999997</v>
      </c>
      <c r="G1430">
        <v>-105.26338200000001</v>
      </c>
      <c r="H1430">
        <v>105140</v>
      </c>
      <c r="I1430">
        <v>18.8</v>
      </c>
      <c r="J1430">
        <v>18.600000000000001</v>
      </c>
      <c r="K1430">
        <v>0.5</v>
      </c>
      <c r="L1430">
        <v>2.1891644000000001</v>
      </c>
      <c r="M1430">
        <v>1.4504231999999999</v>
      </c>
      <c r="N1430">
        <v>2.0795355</v>
      </c>
      <c r="O1430">
        <v>4.6476030000000002</v>
      </c>
      <c r="P1430">
        <v>1.8395041999999999</v>
      </c>
      <c r="Q1430">
        <v>4.8042401999999997</v>
      </c>
      <c r="R1430">
        <v>1.1280929</v>
      </c>
      <c r="S1430">
        <v>0.18365909999999999</v>
      </c>
      <c r="T1430">
        <v>0.5</v>
      </c>
      <c r="U1430">
        <v>2.1876304000000002</v>
      </c>
      <c r="V1430">
        <v>1.4484956</v>
      </c>
      <c r="W1430">
        <v>2.0403874000000002</v>
      </c>
      <c r="X1430">
        <v>4.6405392000000001</v>
      </c>
      <c r="Y1430">
        <v>1.7696141000000001</v>
      </c>
      <c r="Z1430">
        <v>4.7591786000000003</v>
      </c>
      <c r="AA1430">
        <v>1.1118741999999999</v>
      </c>
      <c r="AB1430">
        <v>0.18365909999999999</v>
      </c>
      <c r="AC1430">
        <v>0.99929999999999997</v>
      </c>
      <c r="AD1430">
        <v>0.99870000000000003</v>
      </c>
      <c r="AE1430">
        <v>0.98119999999999996</v>
      </c>
      <c r="AF1430">
        <v>0.99850000000000005</v>
      </c>
      <c r="AG1430">
        <v>0.96199999999999997</v>
      </c>
      <c r="AH1430">
        <v>0.99060000000000004</v>
      </c>
      <c r="AI1430">
        <v>0.98560000000000003</v>
      </c>
      <c r="AJ1430">
        <v>1</v>
      </c>
      <c r="AK1430" t="str">
        <f>VLOOKUP(D1430,Ref!$C$2:$D$56,2,FALSE)&amp;"_"&amp;E1430&amp;RIGHT(B1430,4)</f>
        <v>CO_Boulder0012</v>
      </c>
    </row>
    <row r="1431" spans="1:37" x14ac:dyDescent="0.25">
      <c r="A1431" t="s">
        <v>220</v>
      </c>
      <c r="B1431">
        <v>80310002</v>
      </c>
      <c r="C1431" t="s">
        <v>37</v>
      </c>
      <c r="D1431" t="s">
        <v>88</v>
      </c>
      <c r="E1431" t="s">
        <v>92</v>
      </c>
      <c r="F1431">
        <v>39.751184000000002</v>
      </c>
      <c r="G1431">
        <v>-104.98762499999999</v>
      </c>
      <c r="H1431">
        <v>103142</v>
      </c>
      <c r="I1431">
        <v>22</v>
      </c>
      <c r="J1431">
        <v>21.9</v>
      </c>
      <c r="K1431">
        <v>0.5</v>
      </c>
      <c r="L1431">
        <v>2.2035897000000002</v>
      </c>
      <c r="M1431">
        <v>2.2292733</v>
      </c>
      <c r="N1431">
        <v>1.7303852</v>
      </c>
      <c r="O1431">
        <v>8.6053362</v>
      </c>
      <c r="P1431">
        <v>1.4431503000000001</v>
      </c>
      <c r="Q1431">
        <v>4.1482530000000004</v>
      </c>
      <c r="R1431">
        <v>1.0120726</v>
      </c>
      <c r="S1431">
        <v>0.20571590000000001</v>
      </c>
      <c r="T1431">
        <v>0.5</v>
      </c>
      <c r="U1431">
        <v>2.2021164999999998</v>
      </c>
      <c r="V1431">
        <v>2.2280478000000001</v>
      </c>
      <c r="W1431">
        <v>1.6969481</v>
      </c>
      <c r="X1431">
        <v>8.5983438000000003</v>
      </c>
      <c r="Y1431">
        <v>1.3788843</v>
      </c>
      <c r="Z1431">
        <v>4.1140904000000003</v>
      </c>
      <c r="AA1431">
        <v>0.99561080000000002</v>
      </c>
      <c r="AB1431">
        <v>0.20571590000000001</v>
      </c>
      <c r="AC1431">
        <v>0.99929999999999997</v>
      </c>
      <c r="AD1431">
        <v>0.99950000000000006</v>
      </c>
      <c r="AE1431">
        <v>0.98070000000000002</v>
      </c>
      <c r="AF1431">
        <v>0.99919999999999998</v>
      </c>
      <c r="AG1431">
        <v>0.95550000000000002</v>
      </c>
      <c r="AH1431">
        <v>0.99180000000000001</v>
      </c>
      <c r="AI1431">
        <v>0.98370000000000002</v>
      </c>
      <c r="AJ1431">
        <v>1</v>
      </c>
      <c r="AK1431" t="str">
        <f>VLOOKUP(D1431,Ref!$C$2:$D$56,2,FALSE)&amp;"_"&amp;E1431&amp;RIGHT(B1431,4)</f>
        <v>CO_Denver0002</v>
      </c>
    </row>
    <row r="1432" spans="1:37" x14ac:dyDescent="0.25">
      <c r="A1432" t="s">
        <v>220</v>
      </c>
      <c r="B1432">
        <v>80310023</v>
      </c>
      <c r="C1432" t="s">
        <v>37</v>
      </c>
      <c r="D1432" t="s">
        <v>88</v>
      </c>
      <c r="E1432" t="s">
        <v>92</v>
      </c>
      <c r="F1432">
        <v>39.781083000000002</v>
      </c>
      <c r="G1432">
        <v>-104.95665</v>
      </c>
      <c r="H1432">
        <v>103142</v>
      </c>
      <c r="I1432">
        <v>23</v>
      </c>
      <c r="J1432">
        <v>22.8</v>
      </c>
      <c r="K1432">
        <v>0.5</v>
      </c>
      <c r="L1432">
        <v>2.4194855999999998</v>
      </c>
      <c r="M1432">
        <v>2.6351155999999998</v>
      </c>
      <c r="N1432">
        <v>2.2077491</v>
      </c>
      <c r="O1432">
        <v>6.5794511</v>
      </c>
      <c r="P1432">
        <v>1.6520178000000001</v>
      </c>
      <c r="Q1432">
        <v>5.4931412000000002</v>
      </c>
      <c r="R1432">
        <v>1.1369861000000001</v>
      </c>
      <c r="S1432">
        <v>0.37605339999999998</v>
      </c>
      <c r="T1432">
        <v>0.5</v>
      </c>
      <c r="U1432">
        <v>2.4177170000000001</v>
      </c>
      <c r="V1432">
        <v>2.6336700999999998</v>
      </c>
      <c r="W1432">
        <v>2.1668343999999999</v>
      </c>
      <c r="X1432">
        <v>6.5753703000000003</v>
      </c>
      <c r="Y1432">
        <v>1.5781620999999999</v>
      </c>
      <c r="Z1432">
        <v>5.4468112</v>
      </c>
      <c r="AA1432">
        <v>1.1228145</v>
      </c>
      <c r="AB1432">
        <v>0.37605339999999998</v>
      </c>
      <c r="AC1432">
        <v>0.99929999999999997</v>
      </c>
      <c r="AD1432">
        <v>0.99950000000000006</v>
      </c>
      <c r="AE1432">
        <v>0.98150000000000004</v>
      </c>
      <c r="AF1432">
        <v>0.99939999999999996</v>
      </c>
      <c r="AG1432">
        <v>0.95530000000000004</v>
      </c>
      <c r="AH1432">
        <v>0.99160000000000004</v>
      </c>
      <c r="AI1432">
        <v>0.98750000000000004</v>
      </c>
      <c r="AJ1432">
        <v>1</v>
      </c>
      <c r="AK1432" t="str">
        <f>VLOOKUP(D1432,Ref!$C$2:$D$56,2,FALSE)&amp;"_"&amp;E1432&amp;RIGHT(B1432,4)</f>
        <v>CO_Denver0023</v>
      </c>
    </row>
    <row r="1433" spans="1:37" x14ac:dyDescent="0.25">
      <c r="A1433" t="s">
        <v>220</v>
      </c>
      <c r="B1433">
        <v>80310025</v>
      </c>
      <c r="C1433" t="s">
        <v>37</v>
      </c>
      <c r="D1433" t="s">
        <v>88</v>
      </c>
      <c r="E1433" t="s">
        <v>92</v>
      </c>
      <c r="F1433">
        <v>39.704005000000002</v>
      </c>
      <c r="G1433">
        <v>-104.998113</v>
      </c>
      <c r="H1433">
        <v>102142</v>
      </c>
      <c r="I1433">
        <v>18.600000000000001</v>
      </c>
      <c r="J1433">
        <v>18.399999999999999</v>
      </c>
      <c r="K1433">
        <v>0.5</v>
      </c>
      <c r="L1433">
        <v>1.2766716</v>
      </c>
      <c r="M1433">
        <v>2.1669841000000001</v>
      </c>
      <c r="N1433">
        <v>1.8410137</v>
      </c>
      <c r="O1433">
        <v>5.6371798999999996</v>
      </c>
      <c r="P1433">
        <v>1.2793374</v>
      </c>
      <c r="Q1433">
        <v>4.6940049999999998</v>
      </c>
      <c r="R1433">
        <v>0.96049050000000002</v>
      </c>
      <c r="S1433">
        <v>0.24431720000000001</v>
      </c>
      <c r="T1433">
        <v>0.5</v>
      </c>
      <c r="U1433">
        <v>1.2754676</v>
      </c>
      <c r="V1433">
        <v>2.1656346000000002</v>
      </c>
      <c r="W1433">
        <v>1.8072469</v>
      </c>
      <c r="X1433">
        <v>5.6336383999999997</v>
      </c>
      <c r="Y1433">
        <v>1.2185971</v>
      </c>
      <c r="Z1433">
        <v>4.6561136000000003</v>
      </c>
      <c r="AA1433">
        <v>0.94903230000000005</v>
      </c>
      <c r="AB1433">
        <v>0.24431720000000001</v>
      </c>
      <c r="AC1433">
        <v>0.99909999999999999</v>
      </c>
      <c r="AD1433">
        <v>0.99939999999999996</v>
      </c>
      <c r="AE1433">
        <v>0.98170000000000002</v>
      </c>
      <c r="AF1433">
        <v>0.99939999999999996</v>
      </c>
      <c r="AG1433">
        <v>0.95250000000000001</v>
      </c>
      <c r="AH1433">
        <v>0.9919</v>
      </c>
      <c r="AI1433">
        <v>0.98809999999999998</v>
      </c>
      <c r="AJ1433">
        <v>1</v>
      </c>
      <c r="AK1433" t="str">
        <f>VLOOKUP(D1433,Ref!$C$2:$D$56,2,FALSE)&amp;"_"&amp;E1433&amp;RIGHT(B1433,4)</f>
        <v>CO_Denver0025</v>
      </c>
    </row>
    <row r="1434" spans="1:37" x14ac:dyDescent="0.25">
      <c r="A1434" t="s">
        <v>220</v>
      </c>
      <c r="B1434">
        <v>80350004</v>
      </c>
      <c r="C1434" t="s">
        <v>37</v>
      </c>
      <c r="D1434" t="s">
        <v>88</v>
      </c>
      <c r="E1434" t="s">
        <v>93</v>
      </c>
      <c r="F1434">
        <v>39.534488000000003</v>
      </c>
      <c r="G1434">
        <v>-105.070358</v>
      </c>
      <c r="H1434">
        <v>101141</v>
      </c>
      <c r="I1434">
        <v>15.9</v>
      </c>
      <c r="J1434">
        <v>15.8</v>
      </c>
      <c r="K1434">
        <v>0.5</v>
      </c>
      <c r="L1434">
        <v>1.6850890999999999</v>
      </c>
      <c r="M1434">
        <v>1.6333891</v>
      </c>
      <c r="N1434">
        <v>1.1781689</v>
      </c>
      <c r="O1434">
        <v>6.4104732999999996</v>
      </c>
      <c r="P1434">
        <v>1.1456225</v>
      </c>
      <c r="Q1434">
        <v>2.6190178</v>
      </c>
      <c r="R1434">
        <v>0.69450149999999999</v>
      </c>
      <c r="S1434">
        <v>0.1226275</v>
      </c>
      <c r="T1434">
        <v>0.5</v>
      </c>
      <c r="U1434">
        <v>1.6828308000000001</v>
      </c>
      <c r="V1434">
        <v>1.6313158999999999</v>
      </c>
      <c r="W1434">
        <v>1.1458524000000001</v>
      </c>
      <c r="X1434">
        <v>6.4014559000000002</v>
      </c>
      <c r="Y1434">
        <v>1.0790447999999999</v>
      </c>
      <c r="Z1434">
        <v>2.5919281999999999</v>
      </c>
      <c r="AA1434">
        <v>0.67822919999999998</v>
      </c>
      <c r="AB1434">
        <v>0.1226275</v>
      </c>
      <c r="AC1434">
        <v>0.99870000000000003</v>
      </c>
      <c r="AD1434">
        <v>0.99870000000000003</v>
      </c>
      <c r="AE1434">
        <v>0.97260000000000002</v>
      </c>
      <c r="AF1434">
        <v>0.99860000000000004</v>
      </c>
      <c r="AG1434">
        <v>0.94189999999999996</v>
      </c>
      <c r="AH1434">
        <v>0.98970000000000002</v>
      </c>
      <c r="AI1434">
        <v>0.97660000000000002</v>
      </c>
      <c r="AJ1434">
        <v>1</v>
      </c>
      <c r="AK1434" t="str">
        <f>VLOOKUP(D1434,Ref!$C$2:$D$56,2,FALSE)&amp;"_"&amp;E1434&amp;RIGHT(B1434,4)</f>
        <v>CO_Douglas0004</v>
      </c>
    </row>
    <row r="1435" spans="1:37" x14ac:dyDescent="0.25">
      <c r="A1435" t="s">
        <v>220</v>
      </c>
      <c r="B1435">
        <v>80390001</v>
      </c>
      <c r="C1435" t="s">
        <v>37</v>
      </c>
      <c r="D1435" t="s">
        <v>88</v>
      </c>
      <c r="E1435" t="s">
        <v>94</v>
      </c>
      <c r="F1435">
        <v>39.231383999999998</v>
      </c>
      <c r="G1435">
        <v>-104.63477</v>
      </c>
      <c r="H1435">
        <v>98144</v>
      </c>
      <c r="I1435">
        <v>11.7</v>
      </c>
      <c r="J1435">
        <v>11.6</v>
      </c>
      <c r="K1435">
        <v>0.5</v>
      </c>
      <c r="L1435">
        <v>2.4291775000000002</v>
      </c>
      <c r="M1435">
        <v>1.2222744000000001</v>
      </c>
      <c r="N1435">
        <v>0.70874800000000004</v>
      </c>
      <c r="O1435">
        <v>4.2205852999999998</v>
      </c>
      <c r="P1435">
        <v>1.2002120999999999</v>
      </c>
      <c r="Q1435">
        <v>0.93378729999999999</v>
      </c>
      <c r="R1435">
        <v>0.51307380000000002</v>
      </c>
      <c r="S1435">
        <v>4.9920199999999998E-2</v>
      </c>
      <c r="T1435">
        <v>0.5</v>
      </c>
      <c r="U1435">
        <v>2.4250462000000002</v>
      </c>
      <c r="V1435">
        <v>1.2182108</v>
      </c>
      <c r="W1435">
        <v>0.68074760000000001</v>
      </c>
      <c r="X1435">
        <v>4.2126136000000001</v>
      </c>
      <c r="Y1435">
        <v>1.1282774</v>
      </c>
      <c r="Z1435">
        <v>0.92765770000000003</v>
      </c>
      <c r="AA1435">
        <v>0.4903325</v>
      </c>
      <c r="AB1435">
        <v>4.9920199999999998E-2</v>
      </c>
      <c r="AC1435">
        <v>0.99829999999999997</v>
      </c>
      <c r="AD1435">
        <v>0.99670000000000003</v>
      </c>
      <c r="AE1435">
        <v>0.96050000000000002</v>
      </c>
      <c r="AF1435">
        <v>0.99809999999999999</v>
      </c>
      <c r="AG1435">
        <v>0.94010000000000005</v>
      </c>
      <c r="AH1435">
        <v>0.99339999999999995</v>
      </c>
      <c r="AI1435">
        <v>0.95569999999999999</v>
      </c>
      <c r="AJ1435">
        <v>1</v>
      </c>
      <c r="AK1435" t="str">
        <f>VLOOKUP(D1435,Ref!$C$2:$D$56,2,FALSE)&amp;"_"&amp;E1435&amp;RIGHT(B1435,4)</f>
        <v>CO_Elbert0001</v>
      </c>
    </row>
    <row r="1436" spans="1:37" x14ac:dyDescent="0.25">
      <c r="A1436" t="s">
        <v>220</v>
      </c>
      <c r="B1436">
        <v>80410017</v>
      </c>
      <c r="C1436" t="s">
        <v>37</v>
      </c>
      <c r="D1436" t="s">
        <v>88</v>
      </c>
      <c r="E1436" t="s">
        <v>95</v>
      </c>
      <c r="F1436">
        <v>38.848013999999999</v>
      </c>
      <c r="G1436">
        <v>-104.828564</v>
      </c>
      <c r="H1436">
        <v>94142</v>
      </c>
      <c r="I1436">
        <v>12.2</v>
      </c>
      <c r="J1436">
        <v>12.1</v>
      </c>
      <c r="K1436">
        <v>0.5</v>
      </c>
      <c r="L1436">
        <v>2.6347035999999999</v>
      </c>
      <c r="M1436">
        <v>1.3574877000000001</v>
      </c>
      <c r="N1436">
        <v>0.82102459999999999</v>
      </c>
      <c r="O1436">
        <v>3.9810994000000002</v>
      </c>
      <c r="P1436">
        <v>1.6048684</v>
      </c>
      <c r="Q1436">
        <v>0.75594930000000005</v>
      </c>
      <c r="R1436">
        <v>0.57208099999999995</v>
      </c>
      <c r="S1436">
        <v>6.1194999999999999E-3</v>
      </c>
      <c r="T1436">
        <v>0.5</v>
      </c>
      <c r="U1436">
        <v>2.6314883</v>
      </c>
      <c r="V1436">
        <v>1.3552582</v>
      </c>
      <c r="W1436">
        <v>0.79525120000000005</v>
      </c>
      <c r="X1436">
        <v>3.9780738000000002</v>
      </c>
      <c r="Y1436">
        <v>1.538767</v>
      </c>
      <c r="Z1436">
        <v>0.75254750000000004</v>
      </c>
      <c r="AA1436">
        <v>0.55023010000000006</v>
      </c>
      <c r="AB1436">
        <v>6.1194999999999999E-3</v>
      </c>
      <c r="AC1436">
        <v>0.99880000000000002</v>
      </c>
      <c r="AD1436">
        <v>0.99839999999999995</v>
      </c>
      <c r="AE1436">
        <v>0.96860000000000002</v>
      </c>
      <c r="AF1436">
        <v>0.99919999999999998</v>
      </c>
      <c r="AG1436">
        <v>0.95879999999999999</v>
      </c>
      <c r="AH1436">
        <v>0.99550000000000005</v>
      </c>
      <c r="AI1436">
        <v>0.96179999999999999</v>
      </c>
      <c r="AJ1436">
        <v>1</v>
      </c>
      <c r="AK1436" t="str">
        <f>VLOOKUP(D1436,Ref!$C$2:$D$56,2,FALSE)&amp;"_"&amp;E1436&amp;RIGHT(B1436,4)</f>
        <v>CO_El Paso0017</v>
      </c>
    </row>
    <row r="1437" spans="1:37" x14ac:dyDescent="0.25">
      <c r="A1437" t="s">
        <v>220</v>
      </c>
      <c r="B1437">
        <v>80690009</v>
      </c>
      <c r="C1437" t="s">
        <v>37</v>
      </c>
      <c r="D1437" t="s">
        <v>88</v>
      </c>
      <c r="E1437" t="s">
        <v>96</v>
      </c>
      <c r="F1437">
        <v>40.571288000000003</v>
      </c>
      <c r="G1437">
        <v>-105.07969300000001</v>
      </c>
      <c r="H1437">
        <v>110142</v>
      </c>
      <c r="I1437">
        <v>18.8</v>
      </c>
      <c r="J1437">
        <v>18.600000000000001</v>
      </c>
      <c r="K1437">
        <v>0.5</v>
      </c>
      <c r="L1437">
        <v>1.5092403999999999</v>
      </c>
      <c r="M1437">
        <v>0.71902650000000001</v>
      </c>
      <c r="N1437">
        <v>1.5086797000000001</v>
      </c>
      <c r="O1437">
        <v>8.9249907000000004</v>
      </c>
      <c r="P1437">
        <v>1.2090223</v>
      </c>
      <c r="Q1437">
        <v>3.6443245000000002</v>
      </c>
      <c r="R1437">
        <v>0.76382320000000004</v>
      </c>
      <c r="S1437">
        <v>3.20053E-2</v>
      </c>
      <c r="T1437">
        <v>0.5</v>
      </c>
      <c r="U1437">
        <v>1.5076913999999999</v>
      </c>
      <c r="V1437">
        <v>0.71795980000000004</v>
      </c>
      <c r="W1437">
        <v>1.4714744</v>
      </c>
      <c r="X1437">
        <v>8.9131622000000004</v>
      </c>
      <c r="Y1437">
        <v>1.1384538</v>
      </c>
      <c r="Z1437">
        <v>3.6069715000000002</v>
      </c>
      <c r="AA1437">
        <v>0.75094190000000005</v>
      </c>
      <c r="AB1437">
        <v>3.20053E-2</v>
      </c>
      <c r="AC1437">
        <v>0.999</v>
      </c>
      <c r="AD1437">
        <v>0.99850000000000005</v>
      </c>
      <c r="AE1437">
        <v>0.97529999999999994</v>
      </c>
      <c r="AF1437">
        <v>0.99870000000000003</v>
      </c>
      <c r="AG1437">
        <v>0.94159999999999999</v>
      </c>
      <c r="AH1437">
        <v>0.98980000000000001</v>
      </c>
      <c r="AI1437">
        <v>0.98309999999999997</v>
      </c>
      <c r="AJ1437">
        <v>1</v>
      </c>
      <c r="AK1437" t="str">
        <f>VLOOKUP(D1437,Ref!$C$2:$D$56,2,FALSE)&amp;"_"&amp;E1437&amp;RIGHT(B1437,4)</f>
        <v>CO_Larimer0009</v>
      </c>
    </row>
    <row r="1438" spans="1:37" x14ac:dyDescent="0.25">
      <c r="A1438" t="s">
        <v>220</v>
      </c>
      <c r="B1438">
        <v>80770017</v>
      </c>
      <c r="C1438" t="s">
        <v>37</v>
      </c>
      <c r="D1438" t="s">
        <v>88</v>
      </c>
      <c r="E1438" t="s">
        <v>97</v>
      </c>
      <c r="F1438">
        <v>39.063797999999998</v>
      </c>
      <c r="G1438">
        <v>-108.561173</v>
      </c>
      <c r="H1438">
        <v>99116</v>
      </c>
      <c r="I1438">
        <v>30</v>
      </c>
      <c r="J1438">
        <v>29.9</v>
      </c>
      <c r="K1438">
        <v>0.5</v>
      </c>
      <c r="L1438">
        <v>2.8680333999999998</v>
      </c>
      <c r="M1438">
        <v>1.670221</v>
      </c>
      <c r="N1438">
        <v>2.1688139</v>
      </c>
      <c r="O1438">
        <v>14.268250500000001</v>
      </c>
      <c r="P1438">
        <v>1.4486922</v>
      </c>
      <c r="Q1438">
        <v>5.6590480999999997</v>
      </c>
      <c r="R1438">
        <v>1.3221395</v>
      </c>
      <c r="S1438">
        <v>0.13924700000000001</v>
      </c>
      <c r="T1438">
        <v>0.5</v>
      </c>
      <c r="U1438">
        <v>2.8668509000000002</v>
      </c>
      <c r="V1438">
        <v>1.6660078</v>
      </c>
      <c r="W1438">
        <v>2.1538700999999998</v>
      </c>
      <c r="X1438">
        <v>14.244576500000001</v>
      </c>
      <c r="Y1438">
        <v>1.4229415999999999</v>
      </c>
      <c r="Z1438">
        <v>5.6399369000000004</v>
      </c>
      <c r="AA1438">
        <v>1.3143038</v>
      </c>
      <c r="AB1438">
        <v>0.13924700000000001</v>
      </c>
      <c r="AC1438">
        <v>0.99960000000000004</v>
      </c>
      <c r="AD1438">
        <v>0.99750000000000005</v>
      </c>
      <c r="AE1438">
        <v>0.99309999999999998</v>
      </c>
      <c r="AF1438">
        <v>0.99829999999999997</v>
      </c>
      <c r="AG1438">
        <v>0.98219999999999996</v>
      </c>
      <c r="AH1438">
        <v>0.99660000000000004</v>
      </c>
      <c r="AI1438">
        <v>0.99409999999999998</v>
      </c>
      <c r="AJ1438">
        <v>1</v>
      </c>
      <c r="AK1438" t="str">
        <f>VLOOKUP(D1438,Ref!$C$2:$D$56,2,FALSE)&amp;"_"&amp;E1438&amp;RIGHT(B1438,4)</f>
        <v>CO_Mesa0017</v>
      </c>
    </row>
    <row r="1439" spans="1:37" x14ac:dyDescent="0.25">
      <c r="A1439" t="s">
        <v>220</v>
      </c>
      <c r="B1439">
        <v>81010012</v>
      </c>
      <c r="C1439" t="s">
        <v>37</v>
      </c>
      <c r="D1439" t="s">
        <v>88</v>
      </c>
      <c r="E1439" t="s">
        <v>98</v>
      </c>
      <c r="F1439">
        <v>38.263058000000001</v>
      </c>
      <c r="G1439">
        <v>-104.612133</v>
      </c>
      <c r="H1439">
        <v>89143</v>
      </c>
      <c r="I1439">
        <v>16.100000000000001</v>
      </c>
      <c r="J1439">
        <v>15.9</v>
      </c>
      <c r="K1439">
        <v>0.5</v>
      </c>
      <c r="L1439">
        <v>1.5601005999999999</v>
      </c>
      <c r="M1439">
        <v>0.83146659999999994</v>
      </c>
      <c r="N1439">
        <v>0.55671470000000001</v>
      </c>
      <c r="O1439">
        <v>10.5939455</v>
      </c>
      <c r="P1439">
        <v>0.95805850000000004</v>
      </c>
      <c r="Q1439">
        <v>0.73738519999999996</v>
      </c>
      <c r="R1439">
        <v>0.35259259999999998</v>
      </c>
      <c r="S1439">
        <v>9.7368000000000003E-3</v>
      </c>
      <c r="T1439">
        <v>0.5</v>
      </c>
      <c r="U1439">
        <v>1.5570738</v>
      </c>
      <c r="V1439">
        <v>0.82809880000000002</v>
      </c>
      <c r="W1439">
        <v>0.53101069999999995</v>
      </c>
      <c r="X1439">
        <v>10.5712318</v>
      </c>
      <c r="Y1439">
        <v>0.89555779999999996</v>
      </c>
      <c r="Z1439">
        <v>0.72558699999999998</v>
      </c>
      <c r="AA1439">
        <v>0.33514500000000003</v>
      </c>
      <c r="AB1439">
        <v>9.7368000000000003E-3</v>
      </c>
      <c r="AC1439">
        <v>0.99809999999999999</v>
      </c>
      <c r="AD1439">
        <v>0.99590000000000001</v>
      </c>
      <c r="AE1439">
        <v>0.95379999999999998</v>
      </c>
      <c r="AF1439">
        <v>0.99790000000000001</v>
      </c>
      <c r="AG1439">
        <v>0.93479999999999996</v>
      </c>
      <c r="AH1439">
        <v>0.98399999999999999</v>
      </c>
      <c r="AI1439">
        <v>0.95050000000000001</v>
      </c>
      <c r="AJ1439">
        <v>1</v>
      </c>
      <c r="AK1439" t="str">
        <f>VLOOKUP(D1439,Ref!$C$2:$D$56,2,FALSE)&amp;"_"&amp;E1439&amp;RIGHT(B1439,4)</f>
        <v>CO_Pueblo0012</v>
      </c>
    </row>
    <row r="1440" spans="1:37" x14ac:dyDescent="0.25">
      <c r="A1440" t="s">
        <v>220</v>
      </c>
      <c r="B1440">
        <v>81230006</v>
      </c>
      <c r="C1440" t="s">
        <v>37</v>
      </c>
      <c r="D1440" t="s">
        <v>88</v>
      </c>
      <c r="E1440" t="s">
        <v>99</v>
      </c>
      <c r="F1440">
        <v>40.414876999999997</v>
      </c>
      <c r="G1440">
        <v>-104.70693</v>
      </c>
      <c r="H1440">
        <v>109144</v>
      </c>
      <c r="I1440">
        <v>23.5</v>
      </c>
      <c r="J1440">
        <v>23.3</v>
      </c>
      <c r="K1440">
        <v>0.5</v>
      </c>
      <c r="L1440">
        <v>2.0127871000000002</v>
      </c>
      <c r="M1440">
        <v>1.2473065999999999</v>
      </c>
      <c r="N1440">
        <v>2.0685178999999998</v>
      </c>
      <c r="O1440">
        <v>9.7993193000000005</v>
      </c>
      <c r="P1440">
        <v>1.4721918000000001</v>
      </c>
      <c r="Q1440">
        <v>5.2328649</v>
      </c>
      <c r="R1440">
        <v>1.0742763</v>
      </c>
      <c r="S1440">
        <v>9.2733999999999997E-2</v>
      </c>
      <c r="T1440">
        <v>0.5</v>
      </c>
      <c r="U1440">
        <v>2.0114616999999999</v>
      </c>
      <c r="V1440">
        <v>1.2462437</v>
      </c>
      <c r="W1440">
        <v>2.0304886999999998</v>
      </c>
      <c r="X1440">
        <v>9.7906542000000005</v>
      </c>
      <c r="Y1440">
        <v>1.4034947</v>
      </c>
      <c r="Z1440">
        <v>5.1903987000000003</v>
      </c>
      <c r="AA1440">
        <v>1.0616498999999999</v>
      </c>
      <c r="AB1440">
        <v>9.2733999999999997E-2</v>
      </c>
      <c r="AC1440">
        <v>0.99929999999999997</v>
      </c>
      <c r="AD1440">
        <v>0.99909999999999999</v>
      </c>
      <c r="AE1440">
        <v>0.98160000000000003</v>
      </c>
      <c r="AF1440">
        <v>0.99909999999999999</v>
      </c>
      <c r="AG1440">
        <v>0.95330000000000004</v>
      </c>
      <c r="AH1440">
        <v>0.9919</v>
      </c>
      <c r="AI1440">
        <v>0.98819999999999997</v>
      </c>
      <c r="AJ1440">
        <v>1</v>
      </c>
      <c r="AK1440" t="str">
        <f>VLOOKUP(D1440,Ref!$C$2:$D$56,2,FALSE)&amp;"_"&amp;E1440&amp;RIGHT(B1440,4)</f>
        <v>CO_Weld0006</v>
      </c>
    </row>
    <row r="1441" spans="1:37" x14ac:dyDescent="0.25">
      <c r="A1441" t="s">
        <v>220</v>
      </c>
      <c r="B1441">
        <v>81230008</v>
      </c>
      <c r="C1441" t="s">
        <v>37</v>
      </c>
      <c r="D1441" t="s">
        <v>88</v>
      </c>
      <c r="E1441" t="s">
        <v>99</v>
      </c>
      <c r="F1441">
        <v>40.209387</v>
      </c>
      <c r="G1441">
        <v>-104.82405</v>
      </c>
      <c r="H1441">
        <v>107143</v>
      </c>
      <c r="I1441">
        <v>21.1</v>
      </c>
      <c r="J1441">
        <v>21</v>
      </c>
      <c r="K1441">
        <v>0.5</v>
      </c>
      <c r="L1441">
        <v>3.3951680999999998</v>
      </c>
      <c r="M1441">
        <v>1.1639245</v>
      </c>
      <c r="N1441">
        <v>1.4292412000000001</v>
      </c>
      <c r="O1441">
        <v>9.2500590999999996</v>
      </c>
      <c r="P1441">
        <v>1.5260305000000001</v>
      </c>
      <c r="Q1441">
        <v>2.9589927</v>
      </c>
      <c r="R1441">
        <v>0.85879700000000003</v>
      </c>
      <c r="S1441">
        <v>5.1122000000000001E-2</v>
      </c>
      <c r="T1441">
        <v>0.5</v>
      </c>
      <c r="U1441">
        <v>3.3927646</v>
      </c>
      <c r="V1441">
        <v>1.1628181</v>
      </c>
      <c r="W1441">
        <v>1.4024414999999999</v>
      </c>
      <c r="X1441">
        <v>9.2395983000000008</v>
      </c>
      <c r="Y1441">
        <v>1.4720161</v>
      </c>
      <c r="Z1441">
        <v>2.9363024000000002</v>
      </c>
      <c r="AA1441">
        <v>0.84441350000000004</v>
      </c>
      <c r="AB1441">
        <v>5.1122000000000001E-2</v>
      </c>
      <c r="AC1441">
        <v>0.99929999999999997</v>
      </c>
      <c r="AD1441">
        <v>0.999</v>
      </c>
      <c r="AE1441">
        <v>0.98119999999999996</v>
      </c>
      <c r="AF1441">
        <v>0.99890000000000001</v>
      </c>
      <c r="AG1441">
        <v>0.96460000000000001</v>
      </c>
      <c r="AH1441">
        <v>0.99229999999999996</v>
      </c>
      <c r="AI1441">
        <v>0.98329999999999995</v>
      </c>
      <c r="AJ1441">
        <v>1</v>
      </c>
      <c r="AK1441" t="str">
        <f>VLOOKUP(D1441,Ref!$C$2:$D$56,2,FALSE)&amp;"_"&amp;E1441&amp;RIGHT(B1441,4)</f>
        <v>CO_Weld0008</v>
      </c>
    </row>
    <row r="1442" spans="1:37" x14ac:dyDescent="0.25">
      <c r="A1442" t="s">
        <v>220</v>
      </c>
      <c r="B1442">
        <v>160010010</v>
      </c>
      <c r="C1442" t="s">
        <v>37</v>
      </c>
      <c r="D1442" t="s">
        <v>100</v>
      </c>
      <c r="E1442" t="s">
        <v>101</v>
      </c>
      <c r="F1442">
        <v>43.600264000000003</v>
      </c>
      <c r="G1442">
        <v>-116.347897</v>
      </c>
      <c r="H1442">
        <v>149070</v>
      </c>
      <c r="I1442">
        <v>20.8</v>
      </c>
      <c r="J1442">
        <v>20.8</v>
      </c>
      <c r="K1442">
        <v>0.5</v>
      </c>
      <c r="L1442">
        <v>1.0345268000000001</v>
      </c>
      <c r="M1442">
        <v>1.3975058</v>
      </c>
      <c r="N1442">
        <v>1.7876067</v>
      </c>
      <c r="O1442">
        <v>9.3493872000000007</v>
      </c>
      <c r="P1442">
        <v>1.2527923999999999</v>
      </c>
      <c r="Q1442">
        <v>4.544168</v>
      </c>
      <c r="R1442">
        <v>0.92951839999999997</v>
      </c>
      <c r="S1442">
        <v>7.1159100000000003E-2</v>
      </c>
      <c r="T1442">
        <v>0.5</v>
      </c>
      <c r="U1442">
        <v>1.0343199999999999</v>
      </c>
      <c r="V1442">
        <v>1.3966670999999999</v>
      </c>
      <c r="W1442">
        <v>1.7777810999999999</v>
      </c>
      <c r="X1442">
        <v>9.3456478000000001</v>
      </c>
      <c r="Y1442">
        <v>1.2353786</v>
      </c>
      <c r="Z1442">
        <v>4.5328074000000003</v>
      </c>
      <c r="AA1442">
        <v>0.92619649999999998</v>
      </c>
      <c r="AB1442">
        <v>7.1159100000000003E-2</v>
      </c>
      <c r="AC1442">
        <v>0.99980000000000002</v>
      </c>
      <c r="AD1442">
        <v>0.99939999999999996</v>
      </c>
      <c r="AE1442">
        <v>0.99450000000000005</v>
      </c>
      <c r="AF1442">
        <v>0.99960000000000004</v>
      </c>
      <c r="AG1442">
        <v>0.98609999999999998</v>
      </c>
      <c r="AH1442">
        <v>0.99750000000000005</v>
      </c>
      <c r="AI1442">
        <v>0.99639999999999995</v>
      </c>
      <c r="AJ1442">
        <v>1</v>
      </c>
      <c r="AK1442" t="str">
        <f>VLOOKUP(D1442,Ref!$C$2:$D$56,2,FALSE)&amp;"_"&amp;E1442&amp;RIGHT(B1442,4)</f>
        <v>ID_Ada0010</v>
      </c>
    </row>
    <row r="1443" spans="1:37" x14ac:dyDescent="0.25">
      <c r="A1443" t="s">
        <v>220</v>
      </c>
      <c r="B1443">
        <v>160090010</v>
      </c>
      <c r="C1443" t="s">
        <v>37</v>
      </c>
      <c r="D1443" t="s">
        <v>100</v>
      </c>
      <c r="E1443" t="s">
        <v>102</v>
      </c>
      <c r="F1443">
        <v>47.316667000000002</v>
      </c>
      <c r="G1443">
        <v>-116.57028</v>
      </c>
      <c r="H1443">
        <v>183076</v>
      </c>
      <c r="I1443">
        <v>26.4</v>
      </c>
      <c r="J1443">
        <v>26.3</v>
      </c>
      <c r="K1443">
        <v>0.5</v>
      </c>
      <c r="L1443">
        <v>0.88114099999999995</v>
      </c>
      <c r="M1443">
        <v>1.3754394999999999</v>
      </c>
      <c r="N1443">
        <v>0.56161039999999995</v>
      </c>
      <c r="O1443">
        <v>20.728889500000001</v>
      </c>
      <c r="P1443">
        <v>0.74729719999999999</v>
      </c>
      <c r="Q1443">
        <v>1.2291558</v>
      </c>
      <c r="R1443">
        <v>0.32134180000000001</v>
      </c>
      <c r="S1443">
        <v>6.6239199999999998E-2</v>
      </c>
      <c r="T1443">
        <v>0.5</v>
      </c>
      <c r="U1443">
        <v>0.88025989999999998</v>
      </c>
      <c r="V1443">
        <v>1.3747518000000001</v>
      </c>
      <c r="W1443">
        <v>0.55263070000000003</v>
      </c>
      <c r="X1443">
        <v>20.7205963</v>
      </c>
      <c r="Y1443">
        <v>0.73601300000000003</v>
      </c>
      <c r="Z1443">
        <v>1.2088747</v>
      </c>
      <c r="AA1443">
        <v>0.31619009999999997</v>
      </c>
      <c r="AB1443">
        <v>6.6239199999999998E-2</v>
      </c>
      <c r="AC1443">
        <v>0.999</v>
      </c>
      <c r="AD1443">
        <v>0.99950000000000006</v>
      </c>
      <c r="AE1443">
        <v>0.98399999999999999</v>
      </c>
      <c r="AF1443">
        <v>0.99960000000000004</v>
      </c>
      <c r="AG1443">
        <v>0.9849</v>
      </c>
      <c r="AH1443">
        <v>0.98350000000000004</v>
      </c>
      <c r="AI1443">
        <v>0.98399999999999999</v>
      </c>
      <c r="AJ1443">
        <v>1</v>
      </c>
      <c r="AK1443" t="str">
        <f>VLOOKUP(D1443,Ref!$C$2:$D$56,2,FALSE)&amp;"_"&amp;E1443&amp;RIGHT(B1443,4)</f>
        <v>ID_Benewah0010</v>
      </c>
    </row>
    <row r="1444" spans="1:37" x14ac:dyDescent="0.25">
      <c r="A1444" t="s">
        <v>220</v>
      </c>
      <c r="B1444">
        <v>160410001</v>
      </c>
      <c r="C1444" t="s">
        <v>37</v>
      </c>
      <c r="D1444" t="s">
        <v>100</v>
      </c>
      <c r="E1444" t="s">
        <v>103</v>
      </c>
      <c r="F1444">
        <v>42.013333000000003</v>
      </c>
      <c r="G1444">
        <v>-111.809167</v>
      </c>
      <c r="H1444">
        <v>129097</v>
      </c>
      <c r="I1444">
        <v>45.6</v>
      </c>
      <c r="J1444">
        <v>45.4</v>
      </c>
      <c r="K1444">
        <v>0.5</v>
      </c>
      <c r="L1444">
        <v>1.2626234000000001</v>
      </c>
      <c r="M1444">
        <v>1.3220480999999999</v>
      </c>
      <c r="N1444">
        <v>3.7359914999999999</v>
      </c>
      <c r="O1444">
        <v>23.721992499999999</v>
      </c>
      <c r="P1444">
        <v>1.7497436</v>
      </c>
      <c r="Q1444">
        <v>10.6760187</v>
      </c>
      <c r="R1444">
        <v>2.1159336999999998</v>
      </c>
      <c r="S1444">
        <v>0.54898639999999999</v>
      </c>
      <c r="T1444">
        <v>0.5</v>
      </c>
      <c r="U1444">
        <v>1.2618012000000001</v>
      </c>
      <c r="V1444">
        <v>1.3175258999999999</v>
      </c>
      <c r="W1444">
        <v>3.7144474999999999</v>
      </c>
      <c r="X1444">
        <v>23.678785300000001</v>
      </c>
      <c r="Y1444">
        <v>1.7111551</v>
      </c>
      <c r="Z1444">
        <v>10.6507158</v>
      </c>
      <c r="AA1444">
        <v>2.1085927</v>
      </c>
      <c r="AB1444">
        <v>0.54898639999999999</v>
      </c>
      <c r="AC1444">
        <v>0.99929999999999997</v>
      </c>
      <c r="AD1444">
        <v>0.99660000000000004</v>
      </c>
      <c r="AE1444">
        <v>0.99419999999999997</v>
      </c>
      <c r="AF1444">
        <v>0.99819999999999998</v>
      </c>
      <c r="AG1444">
        <v>0.97789999999999999</v>
      </c>
      <c r="AH1444">
        <v>0.99760000000000004</v>
      </c>
      <c r="AI1444">
        <v>0.99650000000000005</v>
      </c>
      <c r="AJ1444">
        <v>1</v>
      </c>
      <c r="AK1444" t="str">
        <f>VLOOKUP(D1444,Ref!$C$2:$D$56,2,FALSE)&amp;"_"&amp;E1444&amp;RIGHT(B1444,4)</f>
        <v>ID_Franklin0001</v>
      </c>
    </row>
    <row r="1445" spans="1:37" x14ac:dyDescent="0.25">
      <c r="A1445" t="s">
        <v>220</v>
      </c>
      <c r="B1445">
        <v>160790017</v>
      </c>
      <c r="C1445" t="s">
        <v>37</v>
      </c>
      <c r="D1445" t="s">
        <v>100</v>
      </c>
      <c r="E1445" t="s">
        <v>104</v>
      </c>
      <c r="F1445">
        <v>47.536389</v>
      </c>
      <c r="G1445">
        <v>-116.236667</v>
      </c>
      <c r="H1445">
        <v>185078</v>
      </c>
      <c r="I1445">
        <v>34.5</v>
      </c>
      <c r="J1445">
        <v>34.299999999999997</v>
      </c>
      <c r="K1445">
        <v>0.5</v>
      </c>
      <c r="L1445">
        <v>1.3965422999999999</v>
      </c>
      <c r="M1445">
        <v>1.4701289</v>
      </c>
      <c r="N1445">
        <v>0.76132440000000001</v>
      </c>
      <c r="O1445">
        <v>27.271110499999999</v>
      </c>
      <c r="P1445">
        <v>1.2401536</v>
      </c>
      <c r="Q1445">
        <v>1.4158058</v>
      </c>
      <c r="R1445">
        <v>0.42904369999999997</v>
      </c>
      <c r="S1445">
        <v>0.104778</v>
      </c>
      <c r="T1445">
        <v>0.5</v>
      </c>
      <c r="U1445">
        <v>1.3940063</v>
      </c>
      <c r="V1445">
        <v>1.4657745</v>
      </c>
      <c r="W1445">
        <v>0.74615640000000005</v>
      </c>
      <c r="X1445">
        <v>27.067720399999999</v>
      </c>
      <c r="Y1445">
        <v>1.2166399000000001</v>
      </c>
      <c r="Z1445">
        <v>1.3864300000000001</v>
      </c>
      <c r="AA1445">
        <v>0.42050870000000001</v>
      </c>
      <c r="AB1445">
        <v>0.104778</v>
      </c>
      <c r="AC1445">
        <v>0.99819999999999998</v>
      </c>
      <c r="AD1445">
        <v>0.997</v>
      </c>
      <c r="AE1445">
        <v>0.98009999999999997</v>
      </c>
      <c r="AF1445">
        <v>0.99250000000000005</v>
      </c>
      <c r="AG1445">
        <v>0.98099999999999998</v>
      </c>
      <c r="AH1445">
        <v>0.97929999999999995</v>
      </c>
      <c r="AI1445">
        <v>0.98009999999999997</v>
      </c>
      <c r="AJ1445">
        <v>1</v>
      </c>
      <c r="AK1445" t="str">
        <f>VLOOKUP(D1445,Ref!$C$2:$D$56,2,FALSE)&amp;"_"&amp;E1445&amp;RIGHT(B1445,4)</f>
        <v>ID_Shoshone0017</v>
      </c>
    </row>
    <row r="1446" spans="1:37" x14ac:dyDescent="0.25">
      <c r="A1446" t="s">
        <v>220</v>
      </c>
      <c r="B1446">
        <v>191370002</v>
      </c>
      <c r="C1446" t="s">
        <v>37</v>
      </c>
      <c r="D1446" t="s">
        <v>105</v>
      </c>
      <c r="E1446" t="s">
        <v>106</v>
      </c>
      <c r="F1446">
        <v>40.969112000000003</v>
      </c>
      <c r="G1446">
        <v>-95.044950999999998</v>
      </c>
      <c r="H1446">
        <v>112212</v>
      </c>
      <c r="I1446">
        <v>21.7</v>
      </c>
      <c r="J1446">
        <v>21.1</v>
      </c>
      <c r="K1446">
        <v>0.5</v>
      </c>
      <c r="L1446">
        <v>0.67164060000000003</v>
      </c>
      <c r="M1446">
        <v>0.47193259999999998</v>
      </c>
      <c r="N1446">
        <v>2.9601510000000002</v>
      </c>
      <c r="O1446">
        <v>5.7045979000000004</v>
      </c>
      <c r="P1446">
        <v>3.3725843000000002</v>
      </c>
      <c r="Q1446">
        <v>6.3287978000000003</v>
      </c>
      <c r="R1446">
        <v>1.6902950999999999</v>
      </c>
      <c r="S1446">
        <v>0</v>
      </c>
      <c r="T1446">
        <v>0.5</v>
      </c>
      <c r="U1446">
        <v>0.97942479999999998</v>
      </c>
      <c r="V1446">
        <v>0.50491980000000003</v>
      </c>
      <c r="W1446">
        <v>2.5543594000000001</v>
      </c>
      <c r="X1446">
        <v>6.4548268000000002</v>
      </c>
      <c r="Y1446">
        <v>4.2645210999999996</v>
      </c>
      <c r="Z1446">
        <v>4.1407213</v>
      </c>
      <c r="AA1446">
        <v>1.7353094</v>
      </c>
      <c r="AB1446">
        <v>0</v>
      </c>
      <c r="AC1446">
        <v>1.4582999999999999</v>
      </c>
      <c r="AD1446">
        <v>1.0699000000000001</v>
      </c>
      <c r="AE1446">
        <v>0.8629</v>
      </c>
      <c r="AF1446">
        <v>1.1315</v>
      </c>
      <c r="AG1446">
        <v>1.2645</v>
      </c>
      <c r="AH1446">
        <v>0.65429999999999999</v>
      </c>
      <c r="AI1446">
        <v>1.0266</v>
      </c>
      <c r="AJ1446">
        <v>-9</v>
      </c>
      <c r="AK1446" t="str">
        <f>VLOOKUP(D1446,Ref!$C$2:$D$56,2,FALSE)&amp;"_"&amp;E1446&amp;RIGHT(B1446,4)</f>
        <v>IA_Montgomery0002</v>
      </c>
    </row>
    <row r="1447" spans="1:37" x14ac:dyDescent="0.25">
      <c r="A1447" t="s">
        <v>220</v>
      </c>
      <c r="B1447">
        <v>191471002</v>
      </c>
      <c r="C1447" t="s">
        <v>37</v>
      </c>
      <c r="D1447" t="s">
        <v>105</v>
      </c>
      <c r="E1447" t="s">
        <v>107</v>
      </c>
      <c r="F1447">
        <v>43.123703999999996</v>
      </c>
      <c r="G1447">
        <v>-94.693517999999997</v>
      </c>
      <c r="H1447">
        <v>132214</v>
      </c>
      <c r="I1447">
        <v>23.2</v>
      </c>
      <c r="J1447">
        <v>22.6</v>
      </c>
      <c r="K1447">
        <v>0.5</v>
      </c>
      <c r="L1447">
        <v>0.67021609999999998</v>
      </c>
      <c r="M1447">
        <v>0.54941070000000003</v>
      </c>
      <c r="N1447">
        <v>3.2779367000000001</v>
      </c>
      <c r="O1447">
        <v>5.2827840000000004</v>
      </c>
      <c r="P1447">
        <v>3.6124744</v>
      </c>
      <c r="Q1447">
        <v>7.3629388999999996</v>
      </c>
      <c r="R1447">
        <v>1.9127021</v>
      </c>
      <c r="S1447">
        <v>8.7093000000000004E-2</v>
      </c>
      <c r="T1447">
        <v>0.5</v>
      </c>
      <c r="U1447">
        <v>0.66685779999999995</v>
      </c>
      <c r="V1447">
        <v>0.54236830000000003</v>
      </c>
      <c r="W1447">
        <v>3.1615579</v>
      </c>
      <c r="X1447">
        <v>5.2334652000000004</v>
      </c>
      <c r="Y1447">
        <v>3.4088894999999999</v>
      </c>
      <c r="Z1447">
        <v>7.1847320000000003</v>
      </c>
      <c r="AA1447">
        <v>1.8494638999999999</v>
      </c>
      <c r="AB1447">
        <v>8.7093000000000004E-2</v>
      </c>
      <c r="AC1447">
        <v>0.995</v>
      </c>
      <c r="AD1447">
        <v>0.98719999999999997</v>
      </c>
      <c r="AE1447">
        <v>0.96450000000000002</v>
      </c>
      <c r="AF1447">
        <v>0.99070000000000003</v>
      </c>
      <c r="AG1447">
        <v>0.94359999999999999</v>
      </c>
      <c r="AH1447">
        <v>0.9758</v>
      </c>
      <c r="AI1447">
        <v>0.96689999999999998</v>
      </c>
      <c r="AJ1447">
        <v>1</v>
      </c>
      <c r="AK1447" t="str">
        <f>VLOOKUP(D1447,Ref!$C$2:$D$56,2,FALSE)&amp;"_"&amp;E1447&amp;RIGHT(B1447,4)</f>
        <v>IA_Palo Alto1002</v>
      </c>
    </row>
    <row r="1448" spans="1:37" x14ac:dyDescent="0.25">
      <c r="A1448" t="s">
        <v>220</v>
      </c>
      <c r="B1448">
        <v>191530030</v>
      </c>
      <c r="C1448" t="s">
        <v>37</v>
      </c>
      <c r="D1448" t="s">
        <v>105</v>
      </c>
      <c r="E1448" t="s">
        <v>47</v>
      </c>
      <c r="F1448">
        <v>41.603158999999998</v>
      </c>
      <c r="G1448">
        <v>-93.643118000000001</v>
      </c>
      <c r="H1448">
        <v>118222</v>
      </c>
      <c r="I1448">
        <v>25.3</v>
      </c>
      <c r="J1448">
        <v>24.7</v>
      </c>
      <c r="K1448">
        <v>0.5</v>
      </c>
      <c r="L1448">
        <v>0.89662059999999999</v>
      </c>
      <c r="M1448">
        <v>0.77492360000000005</v>
      </c>
      <c r="N1448">
        <v>2.2780022999999998</v>
      </c>
      <c r="O1448">
        <v>10.5058317</v>
      </c>
      <c r="P1448">
        <v>5.0512357000000003</v>
      </c>
      <c r="Q1448">
        <v>3.3751166000000001</v>
      </c>
      <c r="R1448">
        <v>1.9144261</v>
      </c>
      <c r="S1448">
        <v>9.2731499999999994E-2</v>
      </c>
      <c r="T1448">
        <v>0.5</v>
      </c>
      <c r="U1448">
        <v>0.894459</v>
      </c>
      <c r="V1448">
        <v>0.77115860000000003</v>
      </c>
      <c r="W1448">
        <v>2.1779348999999999</v>
      </c>
      <c r="X1448">
        <v>10.463551499999999</v>
      </c>
      <c r="Y1448">
        <v>4.7835526000000002</v>
      </c>
      <c r="Z1448">
        <v>3.26668</v>
      </c>
      <c r="AA1448">
        <v>1.8258548000000001</v>
      </c>
      <c r="AB1448">
        <v>9.2731499999999994E-2</v>
      </c>
      <c r="AC1448">
        <v>0.99760000000000004</v>
      </c>
      <c r="AD1448">
        <v>0.99509999999999998</v>
      </c>
      <c r="AE1448">
        <v>0.95609999999999995</v>
      </c>
      <c r="AF1448">
        <v>0.996</v>
      </c>
      <c r="AG1448">
        <v>0.94699999999999995</v>
      </c>
      <c r="AH1448">
        <v>0.96789999999999998</v>
      </c>
      <c r="AI1448">
        <v>0.95369999999999999</v>
      </c>
      <c r="AJ1448">
        <v>1</v>
      </c>
      <c r="AK1448" t="str">
        <f>VLOOKUP(D1448,Ref!$C$2:$D$56,2,FALSE)&amp;"_"&amp;E1448&amp;RIGHT(B1448,4)</f>
        <v>IA_Polk0030</v>
      </c>
    </row>
    <row r="1449" spans="1:37" x14ac:dyDescent="0.25">
      <c r="A1449" t="s">
        <v>220</v>
      </c>
      <c r="B1449">
        <v>191532510</v>
      </c>
      <c r="C1449" t="s">
        <v>37</v>
      </c>
      <c r="D1449" t="s">
        <v>105</v>
      </c>
      <c r="E1449" t="s">
        <v>47</v>
      </c>
      <c r="F1449">
        <v>41.603516999999997</v>
      </c>
      <c r="G1449">
        <v>-93.747900000000001</v>
      </c>
      <c r="H1449">
        <v>118221</v>
      </c>
      <c r="I1449">
        <v>25.2</v>
      </c>
      <c r="J1449">
        <v>24.7</v>
      </c>
      <c r="K1449">
        <v>0.5</v>
      </c>
      <c r="L1449">
        <v>0.70378580000000002</v>
      </c>
      <c r="M1449">
        <v>0.60552039999999996</v>
      </c>
      <c r="N1449">
        <v>3.2741617999999999</v>
      </c>
      <c r="O1449">
        <v>5.5888948000000003</v>
      </c>
      <c r="P1449">
        <v>3.6520242999999999</v>
      </c>
      <c r="Q1449">
        <v>8.3321799999999993</v>
      </c>
      <c r="R1449">
        <v>2.5050631000000001</v>
      </c>
      <c r="S1449">
        <v>0.1272607</v>
      </c>
      <c r="T1449">
        <v>0.5</v>
      </c>
      <c r="U1449">
        <v>0.74218799999999996</v>
      </c>
      <c r="V1449">
        <v>0.6131221</v>
      </c>
      <c r="W1449">
        <v>3.042999</v>
      </c>
      <c r="X1449">
        <v>6.1550241000000003</v>
      </c>
      <c r="Y1449">
        <v>3.7721784</v>
      </c>
      <c r="Z1449">
        <v>7.4381003000000003</v>
      </c>
      <c r="AA1449">
        <v>2.3547823000000001</v>
      </c>
      <c r="AB1449">
        <v>0.1249844</v>
      </c>
      <c r="AC1449">
        <v>1.0546</v>
      </c>
      <c r="AD1449">
        <v>1.0125999999999999</v>
      </c>
      <c r="AE1449">
        <v>0.9294</v>
      </c>
      <c r="AF1449">
        <v>1.1012999999999999</v>
      </c>
      <c r="AG1449">
        <v>1.0328999999999999</v>
      </c>
      <c r="AH1449">
        <v>0.89270000000000005</v>
      </c>
      <c r="AI1449">
        <v>0.94</v>
      </c>
      <c r="AJ1449">
        <v>0.98209999999999997</v>
      </c>
      <c r="AK1449" t="str">
        <f>VLOOKUP(D1449,Ref!$C$2:$D$56,2,FALSE)&amp;"_"&amp;E1449&amp;RIGHT(B1449,4)</f>
        <v>IA_Polk2510</v>
      </c>
    </row>
    <row r="1450" spans="1:37" x14ac:dyDescent="0.25">
      <c r="A1450" t="s">
        <v>220</v>
      </c>
      <c r="B1450">
        <v>191550009</v>
      </c>
      <c r="C1450" t="s">
        <v>37</v>
      </c>
      <c r="D1450" t="s">
        <v>105</v>
      </c>
      <c r="E1450" t="s">
        <v>108</v>
      </c>
      <c r="F1450">
        <v>41.264170999999997</v>
      </c>
      <c r="G1450">
        <v>-95.896124</v>
      </c>
      <c r="H1450">
        <v>114206</v>
      </c>
      <c r="I1450">
        <v>24.9</v>
      </c>
      <c r="J1450">
        <v>24.3</v>
      </c>
      <c r="K1450">
        <v>0.5</v>
      </c>
      <c r="L1450">
        <v>1.7339047999999999</v>
      </c>
      <c r="M1450">
        <v>0.6775736</v>
      </c>
      <c r="N1450">
        <v>2.4311058999999999</v>
      </c>
      <c r="O1450">
        <v>10.172322299999999</v>
      </c>
      <c r="P1450">
        <v>3.8498212999999999</v>
      </c>
      <c r="Q1450">
        <v>3.8242938999999998</v>
      </c>
      <c r="R1450">
        <v>1.5323586</v>
      </c>
      <c r="S1450">
        <v>0.18973080000000001</v>
      </c>
      <c r="T1450">
        <v>0.5</v>
      </c>
      <c r="U1450">
        <v>1.7284828000000001</v>
      </c>
      <c r="V1450">
        <v>0.67481979999999997</v>
      </c>
      <c r="W1450">
        <v>2.3089293999999998</v>
      </c>
      <c r="X1450">
        <v>10.1342249</v>
      </c>
      <c r="Y1450">
        <v>3.5834706000000001</v>
      </c>
      <c r="Z1450">
        <v>3.7298341000000002</v>
      </c>
      <c r="AA1450">
        <v>1.4623636</v>
      </c>
      <c r="AB1450">
        <v>0.18973080000000001</v>
      </c>
      <c r="AC1450">
        <v>0.99690000000000001</v>
      </c>
      <c r="AD1450">
        <v>0.99590000000000001</v>
      </c>
      <c r="AE1450">
        <v>0.94969999999999999</v>
      </c>
      <c r="AF1450">
        <v>0.99629999999999996</v>
      </c>
      <c r="AG1450">
        <v>0.93079999999999996</v>
      </c>
      <c r="AH1450">
        <v>0.97529999999999994</v>
      </c>
      <c r="AI1450">
        <v>0.95430000000000004</v>
      </c>
      <c r="AJ1450">
        <v>1</v>
      </c>
      <c r="AK1450" t="str">
        <f>VLOOKUP(D1450,Ref!$C$2:$D$56,2,FALSE)&amp;"_"&amp;E1450&amp;RIGHT(B1450,4)</f>
        <v>IA_Pottawattamie0009</v>
      </c>
    </row>
    <row r="1451" spans="1:37" x14ac:dyDescent="0.25">
      <c r="A1451" t="s">
        <v>220</v>
      </c>
      <c r="B1451">
        <v>191930017</v>
      </c>
      <c r="C1451" t="s">
        <v>37</v>
      </c>
      <c r="D1451" t="s">
        <v>105</v>
      </c>
      <c r="E1451" t="s">
        <v>109</v>
      </c>
      <c r="F1451">
        <v>42.517968000000003</v>
      </c>
      <c r="G1451">
        <v>-96.387902999999994</v>
      </c>
      <c r="H1451">
        <v>126203</v>
      </c>
      <c r="I1451">
        <v>28.3</v>
      </c>
      <c r="J1451">
        <v>27.5</v>
      </c>
      <c r="K1451">
        <v>0.5</v>
      </c>
      <c r="L1451">
        <v>0.84486589999999995</v>
      </c>
      <c r="M1451">
        <v>0.54797940000000001</v>
      </c>
      <c r="N1451">
        <v>3.3118254999999999</v>
      </c>
      <c r="O1451">
        <v>10.7544241</v>
      </c>
      <c r="P1451">
        <v>3.2990271999999998</v>
      </c>
      <c r="Q1451">
        <v>7.3565164000000003</v>
      </c>
      <c r="R1451">
        <v>1.6587274000000001</v>
      </c>
      <c r="S1451">
        <v>2.6634399999999999E-2</v>
      </c>
      <c r="T1451">
        <v>0.5</v>
      </c>
      <c r="U1451">
        <v>0.84080739999999998</v>
      </c>
      <c r="V1451">
        <v>0.54299149999999996</v>
      </c>
      <c r="W1451">
        <v>3.1723138999999998</v>
      </c>
      <c r="X1451">
        <v>10.6711683</v>
      </c>
      <c r="Y1451">
        <v>3.0687574999999998</v>
      </c>
      <c r="Z1451">
        <v>7.1598953999999999</v>
      </c>
      <c r="AA1451">
        <v>1.5972233</v>
      </c>
      <c r="AB1451">
        <v>2.6634399999999999E-2</v>
      </c>
      <c r="AC1451">
        <v>0.99519999999999997</v>
      </c>
      <c r="AD1451">
        <v>0.9909</v>
      </c>
      <c r="AE1451">
        <v>0.95789999999999997</v>
      </c>
      <c r="AF1451">
        <v>0.99229999999999996</v>
      </c>
      <c r="AG1451">
        <v>0.93020000000000003</v>
      </c>
      <c r="AH1451">
        <v>0.97330000000000005</v>
      </c>
      <c r="AI1451">
        <v>0.96289999999999998</v>
      </c>
      <c r="AJ1451">
        <v>1</v>
      </c>
      <c r="AK1451" t="str">
        <f>VLOOKUP(D1451,Ref!$C$2:$D$56,2,FALSE)&amp;"_"&amp;E1451&amp;RIGHT(B1451,4)</f>
        <v>IA_Woodbury0017</v>
      </c>
    </row>
    <row r="1452" spans="1:37" x14ac:dyDescent="0.25">
      <c r="A1452" t="s">
        <v>220</v>
      </c>
      <c r="B1452">
        <v>200910007</v>
      </c>
      <c r="C1452" t="s">
        <v>37</v>
      </c>
      <c r="D1452" t="s">
        <v>110</v>
      </c>
      <c r="E1452" t="s">
        <v>111</v>
      </c>
      <c r="F1452">
        <v>38.974443999999998</v>
      </c>
      <c r="G1452">
        <v>-94.686943999999997</v>
      </c>
      <c r="H1452">
        <v>93215</v>
      </c>
      <c r="I1452">
        <v>21.2</v>
      </c>
      <c r="J1452">
        <v>20.8</v>
      </c>
      <c r="K1452">
        <v>0.5</v>
      </c>
      <c r="L1452">
        <v>0.78938010000000003</v>
      </c>
      <c r="M1452">
        <v>0.86207599999999995</v>
      </c>
      <c r="N1452">
        <v>2.3986461000000001</v>
      </c>
      <c r="O1452">
        <v>6.6678667000000003</v>
      </c>
      <c r="P1452">
        <v>7.2880640000000003</v>
      </c>
      <c r="Q1452">
        <v>0</v>
      </c>
      <c r="R1452">
        <v>2.6045631999999999</v>
      </c>
      <c r="S1452">
        <v>0.17273649999999999</v>
      </c>
      <c r="T1452">
        <v>0.5</v>
      </c>
      <c r="U1452">
        <v>0.78795919999999997</v>
      </c>
      <c r="V1452">
        <v>0.85948979999999997</v>
      </c>
      <c r="W1452">
        <v>2.3125341000000001</v>
      </c>
      <c r="X1452">
        <v>6.6531973000000004</v>
      </c>
      <c r="Y1452">
        <v>7.0264230000000003</v>
      </c>
      <c r="Z1452">
        <v>0</v>
      </c>
      <c r="AA1452">
        <v>2.5110602000000002</v>
      </c>
      <c r="AB1452">
        <v>0.17273649999999999</v>
      </c>
      <c r="AC1452">
        <v>0.99819999999999998</v>
      </c>
      <c r="AD1452">
        <v>0.997</v>
      </c>
      <c r="AE1452">
        <v>0.96409999999999996</v>
      </c>
      <c r="AF1452">
        <v>0.99780000000000002</v>
      </c>
      <c r="AG1452">
        <v>0.96409999999999996</v>
      </c>
      <c r="AH1452">
        <v>-9</v>
      </c>
      <c r="AI1452">
        <v>0.96409999999999996</v>
      </c>
      <c r="AJ1452">
        <v>1</v>
      </c>
      <c r="AK1452" t="str">
        <f>VLOOKUP(D1452,Ref!$C$2:$D$56,2,FALSE)&amp;"_"&amp;E1452&amp;RIGHT(B1452,4)</f>
        <v>KS_Johnson0007</v>
      </c>
    </row>
    <row r="1453" spans="1:37" x14ac:dyDescent="0.25">
      <c r="A1453" t="s">
        <v>220</v>
      </c>
      <c r="B1453">
        <v>200910010</v>
      </c>
      <c r="C1453" t="s">
        <v>37</v>
      </c>
      <c r="D1453" t="s">
        <v>110</v>
      </c>
      <c r="E1453" t="s">
        <v>111</v>
      </c>
      <c r="F1453">
        <v>38.838590000000003</v>
      </c>
      <c r="G1453">
        <v>-94.746430000000004</v>
      </c>
      <c r="H1453">
        <v>92215</v>
      </c>
      <c r="I1453">
        <v>18.8</v>
      </c>
      <c r="J1453">
        <v>18.3</v>
      </c>
      <c r="K1453">
        <v>0.5</v>
      </c>
      <c r="L1453">
        <v>0.73665970000000003</v>
      </c>
      <c r="M1453">
        <v>0.70491809999999999</v>
      </c>
      <c r="N1453">
        <v>2.5941483999999999</v>
      </c>
      <c r="O1453">
        <v>4.2098246000000001</v>
      </c>
      <c r="P1453">
        <v>5.5399389000000001</v>
      </c>
      <c r="Q1453">
        <v>2.4035400999999998</v>
      </c>
      <c r="R1453">
        <v>2.0520887000000001</v>
      </c>
      <c r="S1453">
        <v>0.12554689999999999</v>
      </c>
      <c r="T1453">
        <v>0.5</v>
      </c>
      <c r="U1453">
        <v>0.73496459999999997</v>
      </c>
      <c r="V1453">
        <v>0.70244399999999996</v>
      </c>
      <c r="W1453">
        <v>2.4898349999999998</v>
      </c>
      <c r="X1453">
        <v>4.1988954999999999</v>
      </c>
      <c r="Y1453">
        <v>5.2748980999999997</v>
      </c>
      <c r="Z1453">
        <v>2.3626800000000001</v>
      </c>
      <c r="AA1453">
        <v>1.9742869999999999</v>
      </c>
      <c r="AB1453">
        <v>0.12554689999999999</v>
      </c>
      <c r="AC1453">
        <v>0.99770000000000003</v>
      </c>
      <c r="AD1453">
        <v>0.99650000000000005</v>
      </c>
      <c r="AE1453">
        <v>0.95979999999999999</v>
      </c>
      <c r="AF1453">
        <v>0.99739999999999995</v>
      </c>
      <c r="AG1453">
        <v>0.95220000000000005</v>
      </c>
      <c r="AH1453">
        <v>0.98299999999999998</v>
      </c>
      <c r="AI1453">
        <v>0.96209999999999996</v>
      </c>
      <c r="AJ1453">
        <v>1</v>
      </c>
      <c r="AK1453" t="str">
        <f>VLOOKUP(D1453,Ref!$C$2:$D$56,2,FALSE)&amp;"_"&amp;E1453&amp;RIGHT(B1453,4)</f>
        <v>KS_Johnson0010</v>
      </c>
    </row>
    <row r="1454" spans="1:37" x14ac:dyDescent="0.25">
      <c r="A1454" t="s">
        <v>220</v>
      </c>
      <c r="B1454">
        <v>201070002</v>
      </c>
      <c r="C1454" t="s">
        <v>37</v>
      </c>
      <c r="D1454" t="s">
        <v>110</v>
      </c>
      <c r="E1454" t="s">
        <v>112</v>
      </c>
      <c r="F1454">
        <v>38.135832999999998</v>
      </c>
      <c r="G1454">
        <v>-94.731943999999999</v>
      </c>
      <c r="H1454">
        <v>86215</v>
      </c>
      <c r="I1454">
        <v>21</v>
      </c>
      <c r="J1454">
        <v>20.399999999999999</v>
      </c>
      <c r="K1454">
        <v>0.5</v>
      </c>
      <c r="L1454">
        <v>1.1474964999999999</v>
      </c>
      <c r="M1454">
        <v>0.65363850000000001</v>
      </c>
      <c r="N1454">
        <v>2.5005641000000001</v>
      </c>
      <c r="O1454">
        <v>6.7494617000000003</v>
      </c>
      <c r="P1454">
        <v>4.7970351999999998</v>
      </c>
      <c r="Q1454">
        <v>2.9450194999999999</v>
      </c>
      <c r="R1454">
        <v>1.6860402000000001</v>
      </c>
      <c r="S1454">
        <v>4.2965400000000001E-2</v>
      </c>
      <c r="T1454">
        <v>0.5</v>
      </c>
      <c r="U1454">
        <v>1.3975801000000001</v>
      </c>
      <c r="V1454">
        <v>0.63416669999999997</v>
      </c>
      <c r="W1454">
        <v>2.1892884000000001</v>
      </c>
      <c r="X1454">
        <v>7.4125218000000004</v>
      </c>
      <c r="Y1454">
        <v>4.8216085</v>
      </c>
      <c r="Z1454">
        <v>1.7154651000000001</v>
      </c>
      <c r="AA1454">
        <v>1.7405529</v>
      </c>
      <c r="AB1454">
        <v>3.4023999999999999E-2</v>
      </c>
      <c r="AC1454">
        <v>1.2179</v>
      </c>
      <c r="AD1454">
        <v>0.97019999999999995</v>
      </c>
      <c r="AE1454">
        <v>0.87549999999999994</v>
      </c>
      <c r="AF1454">
        <v>1.0982000000000001</v>
      </c>
      <c r="AG1454">
        <v>1.0051000000000001</v>
      </c>
      <c r="AH1454">
        <v>0.58250000000000002</v>
      </c>
      <c r="AI1454">
        <v>1.0323</v>
      </c>
      <c r="AJ1454">
        <v>0.79190000000000005</v>
      </c>
      <c r="AK1454" t="str">
        <f>VLOOKUP(D1454,Ref!$C$2:$D$56,2,FALSE)&amp;"_"&amp;E1454&amp;RIGHT(B1454,4)</f>
        <v>KS_Linn0002</v>
      </c>
    </row>
    <row r="1455" spans="1:37" x14ac:dyDescent="0.25">
      <c r="A1455" t="s">
        <v>220</v>
      </c>
      <c r="B1455">
        <v>201730008</v>
      </c>
      <c r="C1455" t="s">
        <v>37</v>
      </c>
      <c r="D1455" t="s">
        <v>110</v>
      </c>
      <c r="E1455" t="s">
        <v>113</v>
      </c>
      <c r="F1455">
        <v>37.659722000000002</v>
      </c>
      <c r="G1455">
        <v>-97.297222000000005</v>
      </c>
      <c r="H1455">
        <v>81196</v>
      </c>
      <c r="I1455">
        <v>21</v>
      </c>
      <c r="J1455">
        <v>20</v>
      </c>
      <c r="K1455">
        <v>0.5</v>
      </c>
      <c r="L1455">
        <v>0.59463969999999999</v>
      </c>
      <c r="M1455">
        <v>0.46668290000000001</v>
      </c>
      <c r="N1455">
        <v>2.8147380000000002</v>
      </c>
      <c r="O1455">
        <v>6.4207071999999998</v>
      </c>
      <c r="P1455">
        <v>3.9399104</v>
      </c>
      <c r="Q1455">
        <v>4.7795848999999997</v>
      </c>
      <c r="R1455">
        <v>1.444167</v>
      </c>
      <c r="S1455">
        <v>3.9567699999999997E-2</v>
      </c>
      <c r="T1455">
        <v>0.5</v>
      </c>
      <c r="U1455">
        <v>0.62674240000000003</v>
      </c>
      <c r="V1455">
        <v>0.44979750000000002</v>
      </c>
      <c r="W1455">
        <v>2.4177190999999998</v>
      </c>
      <c r="X1455">
        <v>6.8983635999999997</v>
      </c>
      <c r="Y1455">
        <v>3.7428050000000002</v>
      </c>
      <c r="Z1455">
        <v>3.9813198999999999</v>
      </c>
      <c r="AA1455">
        <v>1.2948455000000001</v>
      </c>
      <c r="AB1455">
        <v>0.13475090000000001</v>
      </c>
      <c r="AC1455">
        <v>1.054</v>
      </c>
      <c r="AD1455">
        <v>0.96379999999999999</v>
      </c>
      <c r="AE1455">
        <v>0.8589</v>
      </c>
      <c r="AF1455">
        <v>1.0744</v>
      </c>
      <c r="AG1455">
        <v>0.95</v>
      </c>
      <c r="AH1455">
        <v>0.83299999999999996</v>
      </c>
      <c r="AI1455">
        <v>0.89659999999999995</v>
      </c>
      <c r="AJ1455">
        <v>3.4056000000000002</v>
      </c>
      <c r="AK1455" t="str">
        <f>VLOOKUP(D1455,Ref!$C$2:$D$56,2,FALSE)&amp;"_"&amp;E1455&amp;RIGHT(B1455,4)</f>
        <v>KS_Sedgwick0008</v>
      </c>
    </row>
    <row r="1456" spans="1:37" x14ac:dyDescent="0.25">
      <c r="A1456" t="s">
        <v>220</v>
      </c>
      <c r="B1456">
        <v>201730009</v>
      </c>
      <c r="C1456" t="s">
        <v>37</v>
      </c>
      <c r="D1456" t="s">
        <v>110</v>
      </c>
      <c r="E1456" t="s">
        <v>113</v>
      </c>
      <c r="F1456">
        <v>37.651111</v>
      </c>
      <c r="G1456">
        <v>-97.362222000000003</v>
      </c>
      <c r="H1456">
        <v>81196</v>
      </c>
      <c r="I1456">
        <v>21.5</v>
      </c>
      <c r="J1456">
        <v>20.8</v>
      </c>
      <c r="K1456">
        <v>0.5</v>
      </c>
      <c r="L1456">
        <v>0.71353560000000005</v>
      </c>
      <c r="M1456">
        <v>0.44008160000000002</v>
      </c>
      <c r="N1456">
        <v>2.2869457999999998</v>
      </c>
      <c r="O1456">
        <v>8.3012218000000004</v>
      </c>
      <c r="P1456">
        <v>4.7607679000000003</v>
      </c>
      <c r="Q1456">
        <v>2.8841497999999999</v>
      </c>
      <c r="R1456">
        <v>1.3481669000000001</v>
      </c>
      <c r="S1456">
        <v>0.30957400000000002</v>
      </c>
      <c r="T1456">
        <v>0.5</v>
      </c>
      <c r="U1456">
        <v>0.55212799999999995</v>
      </c>
      <c r="V1456">
        <v>0.48932639999999999</v>
      </c>
      <c r="W1456">
        <v>2.7789229999999998</v>
      </c>
      <c r="X1456">
        <v>6.0910602000000003</v>
      </c>
      <c r="Y1456">
        <v>3.8970115000000001</v>
      </c>
      <c r="Z1456">
        <v>4.9879742</v>
      </c>
      <c r="AA1456">
        <v>1.4119600000000001</v>
      </c>
      <c r="AB1456">
        <v>0.13496739999999999</v>
      </c>
      <c r="AC1456">
        <v>0.77380000000000004</v>
      </c>
      <c r="AD1456">
        <v>1.1119000000000001</v>
      </c>
      <c r="AE1456">
        <v>1.2151000000000001</v>
      </c>
      <c r="AF1456">
        <v>0.73380000000000001</v>
      </c>
      <c r="AG1456">
        <v>0.81859999999999999</v>
      </c>
      <c r="AH1456">
        <v>1.7294</v>
      </c>
      <c r="AI1456">
        <v>1.0472999999999999</v>
      </c>
      <c r="AJ1456">
        <v>0.436</v>
      </c>
      <c r="AK1456" t="str">
        <f>VLOOKUP(D1456,Ref!$C$2:$D$56,2,FALSE)&amp;"_"&amp;E1456&amp;RIGHT(B1456,4)</f>
        <v>KS_Sedgwick0009</v>
      </c>
    </row>
    <row r="1457" spans="1:37" x14ac:dyDescent="0.25">
      <c r="A1457" t="s">
        <v>220</v>
      </c>
      <c r="B1457">
        <v>201730010</v>
      </c>
      <c r="C1457" t="s">
        <v>37</v>
      </c>
      <c r="D1457" t="s">
        <v>110</v>
      </c>
      <c r="E1457" t="s">
        <v>113</v>
      </c>
      <c r="F1457">
        <v>37.701110999999997</v>
      </c>
      <c r="G1457">
        <v>-97.313889000000003</v>
      </c>
      <c r="H1457">
        <v>81196</v>
      </c>
      <c r="I1457">
        <v>21.1</v>
      </c>
      <c r="J1457">
        <v>20.3</v>
      </c>
      <c r="K1457">
        <v>0.5</v>
      </c>
      <c r="L1457">
        <v>0.63803460000000001</v>
      </c>
      <c r="M1457">
        <v>0.44216519999999998</v>
      </c>
      <c r="N1457">
        <v>2.4130436999999998</v>
      </c>
      <c r="O1457">
        <v>7.5891304000000002</v>
      </c>
      <c r="P1457">
        <v>4.5390357999999997</v>
      </c>
      <c r="Q1457">
        <v>3.3977838</v>
      </c>
      <c r="R1457">
        <v>1.355979</v>
      </c>
      <c r="S1457">
        <v>0.25816070000000002</v>
      </c>
      <c r="T1457">
        <v>0.5</v>
      </c>
      <c r="U1457">
        <v>0.63624789999999998</v>
      </c>
      <c r="V1457">
        <v>0.43875029999999998</v>
      </c>
      <c r="W1457">
        <v>2.2544909</v>
      </c>
      <c r="X1457">
        <v>7.5572423999999998</v>
      </c>
      <c r="Y1457">
        <v>4.1489982999999997</v>
      </c>
      <c r="Z1457">
        <v>3.3138584999999998</v>
      </c>
      <c r="AA1457">
        <v>1.2754821999999999</v>
      </c>
      <c r="AB1457">
        <v>0.25816070000000002</v>
      </c>
      <c r="AC1457">
        <v>0.99719999999999998</v>
      </c>
      <c r="AD1457">
        <v>0.99229999999999996</v>
      </c>
      <c r="AE1457">
        <v>0.93430000000000002</v>
      </c>
      <c r="AF1457">
        <v>0.99580000000000002</v>
      </c>
      <c r="AG1457">
        <v>0.91410000000000002</v>
      </c>
      <c r="AH1457">
        <v>0.97529999999999994</v>
      </c>
      <c r="AI1457">
        <v>0.94059999999999999</v>
      </c>
      <c r="AJ1457">
        <v>1</v>
      </c>
      <c r="AK1457" t="str">
        <f>VLOOKUP(D1457,Ref!$C$2:$D$56,2,FALSE)&amp;"_"&amp;E1457&amp;RIGHT(B1457,4)</f>
        <v>KS_Sedgwick0010</v>
      </c>
    </row>
    <row r="1458" spans="1:37" x14ac:dyDescent="0.25">
      <c r="A1458" t="s">
        <v>220</v>
      </c>
      <c r="B1458">
        <v>201770013</v>
      </c>
      <c r="C1458" t="s">
        <v>37</v>
      </c>
      <c r="D1458" t="s">
        <v>110</v>
      </c>
      <c r="E1458" t="s">
        <v>114</v>
      </c>
      <c r="F1458">
        <v>39.024270000000001</v>
      </c>
      <c r="G1458">
        <v>-95.711280000000002</v>
      </c>
      <c r="H1458">
        <v>94208</v>
      </c>
      <c r="I1458">
        <v>21.5</v>
      </c>
      <c r="J1458">
        <v>21</v>
      </c>
      <c r="K1458">
        <v>0.5</v>
      </c>
      <c r="L1458">
        <v>1.4182758</v>
      </c>
      <c r="M1458">
        <v>0.73722790000000005</v>
      </c>
      <c r="N1458">
        <v>1.7996703000000001</v>
      </c>
      <c r="O1458">
        <v>10.034144400000001</v>
      </c>
      <c r="P1458">
        <v>4.9598392999999996</v>
      </c>
      <c r="Q1458">
        <v>0.25974619999999998</v>
      </c>
      <c r="R1458">
        <v>1.775617</v>
      </c>
      <c r="S1458">
        <v>3.2146800000000003E-2</v>
      </c>
      <c r="T1458">
        <v>0.5</v>
      </c>
      <c r="U1458">
        <v>1.4164584</v>
      </c>
      <c r="V1458">
        <v>0.73477879999999995</v>
      </c>
      <c r="W1458">
        <v>1.7171273</v>
      </c>
      <c r="X1458">
        <v>10.0096741</v>
      </c>
      <c r="Y1458">
        <v>4.7272739000000001</v>
      </c>
      <c r="Z1458">
        <v>0.2584475</v>
      </c>
      <c r="AA1458">
        <v>1.6904828999999999</v>
      </c>
      <c r="AB1458">
        <v>3.2146800000000003E-2</v>
      </c>
      <c r="AC1458">
        <v>0.99870000000000003</v>
      </c>
      <c r="AD1458">
        <v>0.99670000000000003</v>
      </c>
      <c r="AE1458">
        <v>0.95409999999999995</v>
      </c>
      <c r="AF1458">
        <v>0.99760000000000004</v>
      </c>
      <c r="AG1458">
        <v>0.95309999999999995</v>
      </c>
      <c r="AH1458">
        <v>0.995</v>
      </c>
      <c r="AI1458">
        <v>0.95209999999999995</v>
      </c>
      <c r="AJ1458">
        <v>1</v>
      </c>
      <c r="AK1458" t="str">
        <f>VLOOKUP(D1458,Ref!$C$2:$D$56,2,FALSE)&amp;"_"&amp;E1458&amp;RIGHT(B1458,4)</f>
        <v>KS_Shawnee0013</v>
      </c>
    </row>
    <row r="1459" spans="1:37" x14ac:dyDescent="0.25">
      <c r="A1459" t="s">
        <v>220</v>
      </c>
      <c r="B1459">
        <v>201910002</v>
      </c>
      <c r="C1459" t="s">
        <v>37</v>
      </c>
      <c r="D1459" t="s">
        <v>110</v>
      </c>
      <c r="E1459" t="s">
        <v>115</v>
      </c>
      <c r="F1459">
        <v>37.476944000000003</v>
      </c>
      <c r="G1459">
        <v>-97.366388999999998</v>
      </c>
      <c r="H1459">
        <v>79196</v>
      </c>
      <c r="I1459">
        <v>20.7</v>
      </c>
      <c r="J1459">
        <v>19.8</v>
      </c>
      <c r="K1459">
        <v>0.5</v>
      </c>
      <c r="L1459">
        <v>0.71200669999999999</v>
      </c>
      <c r="M1459">
        <v>0.53751789999999999</v>
      </c>
      <c r="N1459">
        <v>2.9440141</v>
      </c>
      <c r="O1459">
        <v>5.3511018999999997</v>
      </c>
      <c r="P1459">
        <v>4.1315241</v>
      </c>
      <c r="Q1459">
        <v>5.0741586999999999</v>
      </c>
      <c r="R1459">
        <v>1.4505669999999999</v>
      </c>
      <c r="S1459">
        <v>7.6884400000000006E-2</v>
      </c>
      <c r="T1459">
        <v>0.5</v>
      </c>
      <c r="U1459">
        <v>0.84963200000000005</v>
      </c>
      <c r="V1459">
        <v>0.51269529999999996</v>
      </c>
      <c r="W1459">
        <v>2.4376836000000002</v>
      </c>
      <c r="X1459">
        <v>6.5003748000000003</v>
      </c>
      <c r="Y1459">
        <v>3.5874313999999998</v>
      </c>
      <c r="Z1459">
        <v>4.0631776000000004</v>
      </c>
      <c r="AA1459">
        <v>1.2840005999999999</v>
      </c>
      <c r="AB1459">
        <v>7.7014100000000002E-2</v>
      </c>
      <c r="AC1459">
        <v>1.1933</v>
      </c>
      <c r="AD1459">
        <v>0.95379999999999998</v>
      </c>
      <c r="AE1459">
        <v>0.82799999999999996</v>
      </c>
      <c r="AF1459">
        <v>1.2148000000000001</v>
      </c>
      <c r="AG1459">
        <v>0.86829999999999996</v>
      </c>
      <c r="AH1459">
        <v>0.80079999999999996</v>
      </c>
      <c r="AI1459">
        <v>0.88519999999999999</v>
      </c>
      <c r="AJ1459">
        <v>1.0017</v>
      </c>
      <c r="AK1459" t="str">
        <f>VLOOKUP(D1459,Ref!$C$2:$D$56,2,FALSE)&amp;"_"&amp;E1459&amp;RIGHT(B1459,4)</f>
        <v>KS_Sumner0002</v>
      </c>
    </row>
    <row r="1460" spans="1:37" x14ac:dyDescent="0.25">
      <c r="A1460" t="s">
        <v>220</v>
      </c>
      <c r="B1460">
        <v>202090021</v>
      </c>
      <c r="C1460" t="s">
        <v>37</v>
      </c>
      <c r="D1460" t="s">
        <v>110</v>
      </c>
      <c r="E1460" t="s">
        <v>116</v>
      </c>
      <c r="F1460">
        <v>39.1175</v>
      </c>
      <c r="G1460">
        <v>-94.635555999999994</v>
      </c>
      <c r="H1460">
        <v>95215</v>
      </c>
      <c r="I1460">
        <v>22.5</v>
      </c>
      <c r="J1460">
        <v>22.1</v>
      </c>
      <c r="K1460">
        <v>0.5</v>
      </c>
      <c r="L1460">
        <v>0.8402463</v>
      </c>
      <c r="M1460">
        <v>0.92395430000000001</v>
      </c>
      <c r="N1460">
        <v>2.1851894999999999</v>
      </c>
      <c r="O1460">
        <v>9.1175718000000003</v>
      </c>
      <c r="P1460">
        <v>4.8004674999999999</v>
      </c>
      <c r="Q1460">
        <v>2.2660543999999998</v>
      </c>
      <c r="R1460">
        <v>1.7415615</v>
      </c>
      <c r="S1460">
        <v>0.16939650000000001</v>
      </c>
      <c r="T1460">
        <v>0.5</v>
      </c>
      <c r="U1460">
        <v>0.83784630000000004</v>
      </c>
      <c r="V1460">
        <v>0.92061530000000003</v>
      </c>
      <c r="W1460">
        <v>2.1067073000000001</v>
      </c>
      <c r="X1460">
        <v>9.0842085000000008</v>
      </c>
      <c r="Y1460">
        <v>4.5900325999999998</v>
      </c>
      <c r="Z1460">
        <v>2.2219736999999999</v>
      </c>
      <c r="AA1460">
        <v>1.6826061000000001</v>
      </c>
      <c r="AB1460">
        <v>0.16939650000000001</v>
      </c>
      <c r="AC1460">
        <v>0.99709999999999999</v>
      </c>
      <c r="AD1460">
        <v>0.99639999999999995</v>
      </c>
      <c r="AE1460">
        <v>0.96409999999999996</v>
      </c>
      <c r="AF1460">
        <v>0.99629999999999996</v>
      </c>
      <c r="AG1460">
        <v>0.95620000000000005</v>
      </c>
      <c r="AH1460">
        <v>0.98050000000000004</v>
      </c>
      <c r="AI1460">
        <v>0.96609999999999996</v>
      </c>
      <c r="AJ1460">
        <v>1</v>
      </c>
      <c r="AK1460" t="str">
        <f>VLOOKUP(D1460,Ref!$C$2:$D$56,2,FALSE)&amp;"_"&amp;E1460&amp;RIGHT(B1460,4)</f>
        <v>KS_Wyandotte0021</v>
      </c>
    </row>
    <row r="1461" spans="1:37" x14ac:dyDescent="0.25">
      <c r="A1461" t="s">
        <v>220</v>
      </c>
      <c r="B1461">
        <v>202090022</v>
      </c>
      <c r="C1461" t="s">
        <v>37</v>
      </c>
      <c r="D1461" t="s">
        <v>110</v>
      </c>
      <c r="E1461" t="s">
        <v>116</v>
      </c>
      <c r="F1461">
        <v>39.045833000000002</v>
      </c>
      <c r="G1461">
        <v>-94.694444000000004</v>
      </c>
      <c r="H1461">
        <v>94215</v>
      </c>
      <c r="I1461">
        <v>21.5</v>
      </c>
      <c r="J1461">
        <v>21</v>
      </c>
      <c r="K1461">
        <v>0.5</v>
      </c>
      <c r="L1461">
        <v>0.94566969999999995</v>
      </c>
      <c r="M1461">
        <v>0.78655980000000003</v>
      </c>
      <c r="N1461">
        <v>2.0670321</v>
      </c>
      <c r="O1461">
        <v>8.7713889999999992</v>
      </c>
      <c r="P1461">
        <v>5.9632944999999999</v>
      </c>
      <c r="Q1461">
        <v>0.22917199999999999</v>
      </c>
      <c r="R1461">
        <v>2.1067307</v>
      </c>
      <c r="S1461">
        <v>0.13015550000000001</v>
      </c>
      <c r="T1461">
        <v>0.5</v>
      </c>
      <c r="U1461">
        <v>0.94401409999999997</v>
      </c>
      <c r="V1461">
        <v>0.78420009999999996</v>
      </c>
      <c r="W1461">
        <v>1.9865336</v>
      </c>
      <c r="X1461">
        <v>8.7486086000000007</v>
      </c>
      <c r="Y1461">
        <v>5.7268895999999998</v>
      </c>
      <c r="Z1461">
        <v>0.22811780000000001</v>
      </c>
      <c r="AA1461">
        <v>2.0215976000000002</v>
      </c>
      <c r="AB1461">
        <v>0.13015550000000001</v>
      </c>
      <c r="AC1461">
        <v>0.99819999999999998</v>
      </c>
      <c r="AD1461">
        <v>0.997</v>
      </c>
      <c r="AE1461">
        <v>0.96109999999999995</v>
      </c>
      <c r="AF1461">
        <v>0.99739999999999995</v>
      </c>
      <c r="AG1461">
        <v>0.96040000000000003</v>
      </c>
      <c r="AH1461">
        <v>0.99539999999999995</v>
      </c>
      <c r="AI1461">
        <v>0.95960000000000001</v>
      </c>
      <c r="AJ1461">
        <v>1</v>
      </c>
      <c r="AK1461" t="str">
        <f>VLOOKUP(D1461,Ref!$C$2:$D$56,2,FALSE)&amp;"_"&amp;E1461&amp;RIGHT(B1461,4)</f>
        <v>KS_Wyandotte0022</v>
      </c>
    </row>
    <row r="1462" spans="1:37" x14ac:dyDescent="0.25">
      <c r="A1462" t="s">
        <v>220</v>
      </c>
      <c r="B1462">
        <v>220170008</v>
      </c>
      <c r="C1462" t="s">
        <v>37</v>
      </c>
      <c r="D1462" t="s">
        <v>117</v>
      </c>
      <c r="E1462" t="s">
        <v>118</v>
      </c>
      <c r="F1462">
        <v>32.471665999999999</v>
      </c>
      <c r="G1462">
        <v>-93.794999000000004</v>
      </c>
      <c r="H1462">
        <v>33224</v>
      </c>
      <c r="I1462">
        <v>23.3</v>
      </c>
      <c r="J1462">
        <v>23.1</v>
      </c>
      <c r="K1462">
        <v>0.5</v>
      </c>
      <c r="L1462">
        <v>1.5622777999999999</v>
      </c>
      <c r="M1462">
        <v>0.67182350000000002</v>
      </c>
      <c r="N1462">
        <v>1.5535017</v>
      </c>
      <c r="O1462">
        <v>12.6250038</v>
      </c>
      <c r="P1462">
        <v>4.7582525999999996</v>
      </c>
      <c r="Q1462">
        <v>0</v>
      </c>
      <c r="R1462">
        <v>1.6846410999999999</v>
      </c>
      <c r="S1462">
        <v>3.3389500000000003E-2</v>
      </c>
      <c r="T1462">
        <v>0.5</v>
      </c>
      <c r="U1462">
        <v>1.1553964999999999</v>
      </c>
      <c r="V1462">
        <v>0.73226800000000003</v>
      </c>
      <c r="W1462">
        <v>1.4079406999999999</v>
      </c>
      <c r="X1462">
        <v>13.550834699999999</v>
      </c>
      <c r="Y1462">
        <v>4.2319573999999998</v>
      </c>
      <c r="Z1462">
        <v>5.5999999999999997E-6</v>
      </c>
      <c r="AA1462">
        <v>1.5141857000000001</v>
      </c>
      <c r="AB1462">
        <v>3.1440700000000002E-2</v>
      </c>
      <c r="AC1462">
        <v>0.73960000000000004</v>
      </c>
      <c r="AD1462">
        <v>1.0900000000000001</v>
      </c>
      <c r="AE1462">
        <v>0.90629999999999999</v>
      </c>
      <c r="AF1462">
        <v>1.0732999999999999</v>
      </c>
      <c r="AG1462">
        <v>0.88939999999999997</v>
      </c>
      <c r="AH1462">
        <v>-9</v>
      </c>
      <c r="AI1462">
        <v>0.89880000000000004</v>
      </c>
      <c r="AJ1462">
        <v>0.94159999999999999</v>
      </c>
      <c r="AK1462" t="str">
        <f>VLOOKUP(D1462,Ref!$C$2:$D$56,2,FALSE)&amp;"_"&amp;E1462&amp;RIGHT(B1462,4)</f>
        <v>LA_Caddo Parish0008</v>
      </c>
    </row>
    <row r="1463" spans="1:37" x14ac:dyDescent="0.25">
      <c r="A1463" t="s">
        <v>220</v>
      </c>
      <c r="B1463">
        <v>220190009</v>
      </c>
      <c r="C1463" t="s">
        <v>37</v>
      </c>
      <c r="D1463" t="s">
        <v>117</v>
      </c>
      <c r="E1463" t="s">
        <v>119</v>
      </c>
      <c r="F1463">
        <v>30.227778000000001</v>
      </c>
      <c r="G1463">
        <v>-93.578333000000001</v>
      </c>
      <c r="H1463">
        <v>13225</v>
      </c>
      <c r="I1463">
        <v>20.3</v>
      </c>
      <c r="J1463">
        <v>19.899999999999999</v>
      </c>
      <c r="K1463">
        <v>0.5</v>
      </c>
      <c r="L1463">
        <v>2.0826492000000001</v>
      </c>
      <c r="M1463">
        <v>0.63944599999999996</v>
      </c>
      <c r="N1463">
        <v>1.6971314</v>
      </c>
      <c r="O1463">
        <v>7.9841227999999997</v>
      </c>
      <c r="P1463">
        <v>5.4557079999999996</v>
      </c>
      <c r="Q1463">
        <v>8.0898499999999998E-2</v>
      </c>
      <c r="R1463">
        <v>1.6601298</v>
      </c>
      <c r="S1463">
        <v>0.19991320000000001</v>
      </c>
      <c r="T1463">
        <v>0.5</v>
      </c>
      <c r="U1463">
        <v>2.080368</v>
      </c>
      <c r="V1463">
        <v>0.6360536</v>
      </c>
      <c r="W1463">
        <v>1.6343253</v>
      </c>
      <c r="X1463">
        <v>7.9610747999999996</v>
      </c>
      <c r="Y1463">
        <v>5.2588176999999998</v>
      </c>
      <c r="Z1463">
        <v>8.0502099999999993E-2</v>
      </c>
      <c r="AA1463">
        <v>1.5976994</v>
      </c>
      <c r="AB1463">
        <v>0.19991320000000001</v>
      </c>
      <c r="AC1463">
        <v>0.99890000000000001</v>
      </c>
      <c r="AD1463">
        <v>0.99470000000000003</v>
      </c>
      <c r="AE1463">
        <v>0.96299999999999997</v>
      </c>
      <c r="AF1463">
        <v>0.99709999999999999</v>
      </c>
      <c r="AG1463">
        <v>0.96389999999999998</v>
      </c>
      <c r="AH1463">
        <v>0.99509999999999998</v>
      </c>
      <c r="AI1463">
        <v>0.96240000000000003</v>
      </c>
      <c r="AJ1463">
        <v>1</v>
      </c>
      <c r="AK1463" t="str">
        <f>VLOOKUP(D1463,Ref!$C$2:$D$56,2,FALSE)&amp;"_"&amp;E1463&amp;RIGHT(B1463,4)</f>
        <v>LA_Calcasieu Parish0009</v>
      </c>
    </row>
    <row r="1464" spans="1:37" x14ac:dyDescent="0.25">
      <c r="A1464" t="s">
        <v>220</v>
      </c>
      <c r="B1464">
        <v>270370470</v>
      </c>
      <c r="C1464" t="s">
        <v>37</v>
      </c>
      <c r="D1464" t="s">
        <v>120</v>
      </c>
      <c r="E1464" t="s">
        <v>121</v>
      </c>
      <c r="F1464">
        <v>44.738460000000003</v>
      </c>
      <c r="G1464">
        <v>-93.237250000000003</v>
      </c>
      <c r="H1464">
        <v>147223</v>
      </c>
      <c r="I1464">
        <v>27.6</v>
      </c>
      <c r="J1464">
        <v>26.6</v>
      </c>
      <c r="K1464">
        <v>0.5</v>
      </c>
      <c r="L1464">
        <v>0.56774060000000004</v>
      </c>
      <c r="M1464">
        <v>0.85757810000000001</v>
      </c>
      <c r="N1464">
        <v>3.8759600999999999</v>
      </c>
      <c r="O1464">
        <v>7.0831146</v>
      </c>
      <c r="P1464">
        <v>3.4652788999999999</v>
      </c>
      <c r="Q1464">
        <v>8.9837369999999996</v>
      </c>
      <c r="R1464">
        <v>2.0402954000000002</v>
      </c>
      <c r="S1464">
        <v>0.30407060000000002</v>
      </c>
      <c r="T1464">
        <v>0.5</v>
      </c>
      <c r="U1464">
        <v>0.56458059999999999</v>
      </c>
      <c r="V1464">
        <v>0.85258970000000001</v>
      </c>
      <c r="W1464">
        <v>3.6668658000000001</v>
      </c>
      <c r="X1464">
        <v>7.0505304000000004</v>
      </c>
      <c r="Y1464">
        <v>3.1893417999999998</v>
      </c>
      <c r="Z1464">
        <v>8.6125039999999995</v>
      </c>
      <c r="AA1464">
        <v>1.935298</v>
      </c>
      <c r="AB1464">
        <v>0.30407060000000002</v>
      </c>
      <c r="AC1464">
        <v>0.99439999999999995</v>
      </c>
      <c r="AD1464">
        <v>0.99419999999999997</v>
      </c>
      <c r="AE1464">
        <v>0.94610000000000005</v>
      </c>
      <c r="AF1464">
        <v>0.99539999999999995</v>
      </c>
      <c r="AG1464">
        <v>0.9204</v>
      </c>
      <c r="AH1464">
        <v>0.9587</v>
      </c>
      <c r="AI1464">
        <v>0.94850000000000001</v>
      </c>
      <c r="AJ1464">
        <v>1</v>
      </c>
      <c r="AK1464" t="str">
        <f>VLOOKUP(D1464,Ref!$C$2:$D$56,2,FALSE)&amp;"_"&amp;E1464&amp;RIGHT(B1464,4)</f>
        <v>MN_Dakota0470</v>
      </c>
    </row>
    <row r="1465" spans="1:37" x14ac:dyDescent="0.25">
      <c r="A1465" t="s">
        <v>220</v>
      </c>
      <c r="B1465">
        <v>270530961</v>
      </c>
      <c r="C1465" t="s">
        <v>37</v>
      </c>
      <c r="D1465" t="s">
        <v>120</v>
      </c>
      <c r="E1465" t="s">
        <v>122</v>
      </c>
      <c r="F1465">
        <v>44.875509999999998</v>
      </c>
      <c r="G1465">
        <v>-93.258920000000003</v>
      </c>
      <c r="H1465">
        <v>148223</v>
      </c>
      <c r="I1465">
        <v>25.3</v>
      </c>
      <c r="J1465">
        <v>24.6</v>
      </c>
      <c r="K1465">
        <v>0.5</v>
      </c>
      <c r="L1465">
        <v>0.65474310000000002</v>
      </c>
      <c r="M1465">
        <v>1.0088360000000001</v>
      </c>
      <c r="N1465">
        <v>3.5678443999999998</v>
      </c>
      <c r="O1465">
        <v>5.9530792000000003</v>
      </c>
      <c r="P1465">
        <v>3.2222814999999998</v>
      </c>
      <c r="Q1465">
        <v>8.3224839999999993</v>
      </c>
      <c r="R1465">
        <v>1.8177934</v>
      </c>
      <c r="S1465">
        <v>0.33627400000000002</v>
      </c>
      <c r="T1465">
        <v>0.5</v>
      </c>
      <c r="U1465">
        <v>0.6520473</v>
      </c>
      <c r="V1465">
        <v>1.0057311</v>
      </c>
      <c r="W1465">
        <v>3.4181436999999999</v>
      </c>
      <c r="X1465">
        <v>5.9402666000000002</v>
      </c>
      <c r="Y1465">
        <v>3.0373076999999999</v>
      </c>
      <c r="Z1465">
        <v>8.0359154000000004</v>
      </c>
      <c r="AA1465">
        <v>1.7477672</v>
      </c>
      <c r="AB1465">
        <v>0.33627400000000002</v>
      </c>
      <c r="AC1465">
        <v>0.99590000000000001</v>
      </c>
      <c r="AD1465">
        <v>0.99690000000000001</v>
      </c>
      <c r="AE1465">
        <v>0.95799999999999996</v>
      </c>
      <c r="AF1465">
        <v>0.99780000000000002</v>
      </c>
      <c r="AG1465">
        <v>0.94259999999999999</v>
      </c>
      <c r="AH1465">
        <v>0.96560000000000001</v>
      </c>
      <c r="AI1465">
        <v>0.96150000000000002</v>
      </c>
      <c r="AJ1465">
        <v>1</v>
      </c>
      <c r="AK1465" t="str">
        <f>VLOOKUP(D1465,Ref!$C$2:$D$56,2,FALSE)&amp;"_"&amp;E1465&amp;RIGHT(B1465,4)</f>
        <v>MN_Hennepin0961</v>
      </c>
    </row>
    <row r="1466" spans="1:37" x14ac:dyDescent="0.25">
      <c r="A1466" t="s">
        <v>220</v>
      </c>
      <c r="B1466">
        <v>270530963</v>
      </c>
      <c r="C1466" t="s">
        <v>37</v>
      </c>
      <c r="D1466" t="s">
        <v>120</v>
      </c>
      <c r="E1466" t="s">
        <v>122</v>
      </c>
      <c r="F1466">
        <v>44.953659999999999</v>
      </c>
      <c r="G1466">
        <v>-93.258210000000005</v>
      </c>
      <c r="H1466">
        <v>149223</v>
      </c>
      <c r="I1466">
        <v>27.8</v>
      </c>
      <c r="J1466">
        <v>26.9</v>
      </c>
      <c r="K1466">
        <v>0.5</v>
      </c>
      <c r="L1466">
        <v>0.53650220000000004</v>
      </c>
      <c r="M1466">
        <v>0.91050019999999998</v>
      </c>
      <c r="N1466">
        <v>4.0835657000000003</v>
      </c>
      <c r="O1466">
        <v>6.1199507999999998</v>
      </c>
      <c r="P1466">
        <v>3.3722002999999998</v>
      </c>
      <c r="Q1466">
        <v>9.8389071999999995</v>
      </c>
      <c r="R1466">
        <v>2.0896766000000002</v>
      </c>
      <c r="S1466">
        <v>0.35980830000000003</v>
      </c>
      <c r="T1466">
        <v>0.5</v>
      </c>
      <c r="U1466">
        <v>0.61457070000000003</v>
      </c>
      <c r="V1466">
        <v>0.99181269999999999</v>
      </c>
      <c r="W1466">
        <v>3.7873952000000002</v>
      </c>
      <c r="X1466">
        <v>6.5173158999999998</v>
      </c>
      <c r="Y1466">
        <v>3.2027404000000002</v>
      </c>
      <c r="Z1466">
        <v>9.0683726999999994</v>
      </c>
      <c r="AA1466">
        <v>1.9430463</v>
      </c>
      <c r="AB1466">
        <v>0.36124420000000002</v>
      </c>
      <c r="AC1466">
        <v>1.1455</v>
      </c>
      <c r="AD1466">
        <v>1.0892999999999999</v>
      </c>
      <c r="AE1466">
        <v>0.92749999999999999</v>
      </c>
      <c r="AF1466">
        <v>1.0649</v>
      </c>
      <c r="AG1466">
        <v>0.94969999999999999</v>
      </c>
      <c r="AH1466">
        <v>0.92169999999999996</v>
      </c>
      <c r="AI1466">
        <v>0.92979999999999996</v>
      </c>
      <c r="AJ1466">
        <v>1.004</v>
      </c>
      <c r="AK1466" t="str">
        <f>VLOOKUP(D1466,Ref!$C$2:$D$56,2,FALSE)&amp;"_"&amp;E1466&amp;RIGHT(B1466,4)</f>
        <v>MN_Hennepin0963</v>
      </c>
    </row>
    <row r="1467" spans="1:37" x14ac:dyDescent="0.25">
      <c r="A1467" t="s">
        <v>220</v>
      </c>
      <c r="B1467">
        <v>270531007</v>
      </c>
      <c r="C1467" t="s">
        <v>37</v>
      </c>
      <c r="D1467" t="s">
        <v>120</v>
      </c>
      <c r="E1467" t="s">
        <v>122</v>
      </c>
      <c r="F1467">
        <v>45.039720000000003</v>
      </c>
      <c r="G1467">
        <v>-93.298739999999995</v>
      </c>
      <c r="H1467">
        <v>150223</v>
      </c>
      <c r="I1467">
        <v>28.2</v>
      </c>
      <c r="J1467">
        <v>27.5</v>
      </c>
      <c r="K1467">
        <v>0.5</v>
      </c>
      <c r="L1467">
        <v>0.61415059999999999</v>
      </c>
      <c r="M1467">
        <v>0.95432309999999998</v>
      </c>
      <c r="N1467">
        <v>3.4911921000000001</v>
      </c>
      <c r="O1467">
        <v>9.2712774000000007</v>
      </c>
      <c r="P1467">
        <v>3.1111119</v>
      </c>
      <c r="Q1467">
        <v>8.1851835000000008</v>
      </c>
      <c r="R1467">
        <v>1.7799381000000001</v>
      </c>
      <c r="S1467">
        <v>0.32615660000000002</v>
      </c>
      <c r="T1467">
        <v>0.5</v>
      </c>
      <c r="U1467">
        <v>0.50736630000000005</v>
      </c>
      <c r="V1467">
        <v>0.85146920000000004</v>
      </c>
      <c r="W1467">
        <v>3.5979774</v>
      </c>
      <c r="X1467">
        <v>8.2377052000000006</v>
      </c>
      <c r="Y1467">
        <v>2.9208311999999998</v>
      </c>
      <c r="Z1467">
        <v>8.7390156000000001</v>
      </c>
      <c r="AA1467">
        <v>1.8511302000000001</v>
      </c>
      <c r="AB1467">
        <v>0.33187139999999998</v>
      </c>
      <c r="AC1467">
        <v>0.82609999999999995</v>
      </c>
      <c r="AD1467">
        <v>0.89219999999999999</v>
      </c>
      <c r="AE1467">
        <v>1.0306</v>
      </c>
      <c r="AF1467">
        <v>0.88849999999999996</v>
      </c>
      <c r="AG1467">
        <v>0.93879999999999997</v>
      </c>
      <c r="AH1467">
        <v>1.0677000000000001</v>
      </c>
      <c r="AI1467">
        <v>1.04</v>
      </c>
      <c r="AJ1467">
        <v>1.0175000000000001</v>
      </c>
      <c r="AK1467" t="str">
        <f>VLOOKUP(D1467,Ref!$C$2:$D$56,2,FALSE)&amp;"_"&amp;E1467&amp;RIGHT(B1467,4)</f>
        <v>MN_Hennepin1007</v>
      </c>
    </row>
    <row r="1468" spans="1:37" x14ac:dyDescent="0.25">
      <c r="A1468" t="s">
        <v>220</v>
      </c>
      <c r="B1468">
        <v>270532006</v>
      </c>
      <c r="C1468" t="s">
        <v>37</v>
      </c>
      <c r="D1468" t="s">
        <v>120</v>
      </c>
      <c r="E1468" t="s">
        <v>122</v>
      </c>
      <c r="F1468">
        <v>44.948050000000002</v>
      </c>
      <c r="G1468">
        <v>-93.343149999999994</v>
      </c>
      <c r="H1468">
        <v>149222</v>
      </c>
      <c r="I1468">
        <v>28.5</v>
      </c>
      <c r="J1468">
        <v>27.5</v>
      </c>
      <c r="K1468">
        <v>0.5</v>
      </c>
      <c r="L1468">
        <v>0.39801900000000001</v>
      </c>
      <c r="M1468">
        <v>0.76094910000000004</v>
      </c>
      <c r="N1468">
        <v>4.2426782000000003</v>
      </c>
      <c r="O1468">
        <v>6.4110497999999998</v>
      </c>
      <c r="P1468">
        <v>3.2691604999999999</v>
      </c>
      <c r="Q1468">
        <v>10.454864499999999</v>
      </c>
      <c r="R1468">
        <v>2.1778385999999998</v>
      </c>
      <c r="S1468">
        <v>0.3521048</v>
      </c>
      <c r="T1468">
        <v>0.5</v>
      </c>
      <c r="U1468">
        <v>0.39487470000000002</v>
      </c>
      <c r="V1468">
        <v>0.7569922</v>
      </c>
      <c r="W1468">
        <v>4.0196924000000003</v>
      </c>
      <c r="X1468">
        <v>6.3847646999999998</v>
      </c>
      <c r="Y1468">
        <v>3.0010892999999998</v>
      </c>
      <c r="Z1468">
        <v>10.028306000000001</v>
      </c>
      <c r="AA1468">
        <v>2.0781874999999999</v>
      </c>
      <c r="AB1468">
        <v>0.3521048</v>
      </c>
      <c r="AC1468">
        <v>0.99209999999999998</v>
      </c>
      <c r="AD1468">
        <v>0.99480000000000002</v>
      </c>
      <c r="AE1468">
        <v>0.94740000000000002</v>
      </c>
      <c r="AF1468">
        <v>0.99590000000000001</v>
      </c>
      <c r="AG1468">
        <v>0.91800000000000004</v>
      </c>
      <c r="AH1468">
        <v>0.95920000000000005</v>
      </c>
      <c r="AI1468">
        <v>0.95420000000000005</v>
      </c>
      <c r="AJ1468">
        <v>1</v>
      </c>
      <c r="AK1468" t="str">
        <f>VLOOKUP(D1468,Ref!$C$2:$D$56,2,FALSE)&amp;"_"&amp;E1468&amp;RIGHT(B1468,4)</f>
        <v>MN_Hennepin2006</v>
      </c>
    </row>
    <row r="1469" spans="1:37" x14ac:dyDescent="0.25">
      <c r="A1469" t="s">
        <v>220</v>
      </c>
      <c r="B1469">
        <v>271230866</v>
      </c>
      <c r="C1469" t="s">
        <v>37</v>
      </c>
      <c r="D1469" t="s">
        <v>120</v>
      </c>
      <c r="E1469" t="s">
        <v>123</v>
      </c>
      <c r="F1469">
        <v>44.899259999999998</v>
      </c>
      <c r="G1469">
        <v>-93.017080000000007</v>
      </c>
      <c r="H1469">
        <v>148225</v>
      </c>
      <c r="I1469">
        <v>28.5</v>
      </c>
      <c r="J1469">
        <v>27.7</v>
      </c>
      <c r="K1469">
        <v>0.5</v>
      </c>
      <c r="L1469">
        <v>0.57638109999999998</v>
      </c>
      <c r="M1469">
        <v>0.9179562</v>
      </c>
      <c r="N1469">
        <v>3.6599202000000002</v>
      </c>
      <c r="O1469">
        <v>8.9014586999999992</v>
      </c>
      <c r="P1469">
        <v>3.1823348999999999</v>
      </c>
      <c r="Q1469">
        <v>8.6576451999999993</v>
      </c>
      <c r="R1469">
        <v>1.8675169</v>
      </c>
      <c r="S1469">
        <v>0.32012160000000001</v>
      </c>
      <c r="T1469">
        <v>0.5</v>
      </c>
      <c r="U1469">
        <v>0.57350250000000003</v>
      </c>
      <c r="V1469">
        <v>0.91406089999999995</v>
      </c>
      <c r="W1469">
        <v>3.4885125000000001</v>
      </c>
      <c r="X1469">
        <v>8.8746966999999994</v>
      </c>
      <c r="Y1469">
        <v>2.9790462999999998</v>
      </c>
      <c r="Z1469">
        <v>8.3207053999999996</v>
      </c>
      <c r="AA1469">
        <v>1.7874999</v>
      </c>
      <c r="AB1469">
        <v>0.32012160000000001</v>
      </c>
      <c r="AC1469">
        <v>0.995</v>
      </c>
      <c r="AD1469">
        <v>0.99580000000000002</v>
      </c>
      <c r="AE1469">
        <v>0.95320000000000005</v>
      </c>
      <c r="AF1469">
        <v>0.997</v>
      </c>
      <c r="AG1469">
        <v>0.93610000000000004</v>
      </c>
      <c r="AH1469">
        <v>0.96109999999999995</v>
      </c>
      <c r="AI1469">
        <v>0.95720000000000005</v>
      </c>
      <c r="AJ1469">
        <v>1</v>
      </c>
      <c r="AK1469" t="str">
        <f>VLOOKUP(D1469,Ref!$C$2:$D$56,2,FALSE)&amp;"_"&amp;E1469&amp;RIGHT(B1469,4)</f>
        <v>MN_Ramsey0866</v>
      </c>
    </row>
    <row r="1470" spans="1:37" x14ac:dyDescent="0.25">
      <c r="A1470" t="s">
        <v>220</v>
      </c>
      <c r="B1470">
        <v>271230868</v>
      </c>
      <c r="C1470" t="s">
        <v>37</v>
      </c>
      <c r="D1470" t="s">
        <v>120</v>
      </c>
      <c r="E1470" t="s">
        <v>123</v>
      </c>
      <c r="F1470">
        <v>44.950719999999997</v>
      </c>
      <c r="G1470">
        <v>-93.098269999999999</v>
      </c>
      <c r="H1470">
        <v>149224</v>
      </c>
      <c r="I1470">
        <v>31.8</v>
      </c>
      <c r="J1470">
        <v>31</v>
      </c>
      <c r="K1470">
        <v>0.5</v>
      </c>
      <c r="L1470">
        <v>0.68615329999999997</v>
      </c>
      <c r="M1470">
        <v>1.0105511</v>
      </c>
      <c r="N1470">
        <v>3.8022361</v>
      </c>
      <c r="O1470">
        <v>11.2686014</v>
      </c>
      <c r="P1470">
        <v>3.5579643000000001</v>
      </c>
      <c r="Q1470">
        <v>8.6681757000000008</v>
      </c>
      <c r="R1470">
        <v>1.9863405000000001</v>
      </c>
      <c r="S1470">
        <v>0.33108749999999998</v>
      </c>
      <c r="T1470">
        <v>0.5</v>
      </c>
      <c r="U1470">
        <v>0.68318159999999994</v>
      </c>
      <c r="V1470">
        <v>1.0074034999999999</v>
      </c>
      <c r="W1470">
        <v>3.6392452999999998</v>
      </c>
      <c r="X1470">
        <v>11.2402716</v>
      </c>
      <c r="Y1470">
        <v>3.3433739999999998</v>
      </c>
      <c r="Z1470">
        <v>8.3755731999999998</v>
      </c>
      <c r="AA1470">
        <v>1.9059358</v>
      </c>
      <c r="AB1470">
        <v>0.33108749999999998</v>
      </c>
      <c r="AC1470">
        <v>0.99570000000000003</v>
      </c>
      <c r="AD1470">
        <v>0.99690000000000001</v>
      </c>
      <c r="AE1470">
        <v>0.95709999999999995</v>
      </c>
      <c r="AF1470">
        <v>0.99750000000000005</v>
      </c>
      <c r="AG1470">
        <v>0.93969999999999998</v>
      </c>
      <c r="AH1470">
        <v>0.96619999999999995</v>
      </c>
      <c r="AI1470">
        <v>0.95950000000000002</v>
      </c>
      <c r="AJ1470">
        <v>1</v>
      </c>
      <c r="AK1470" t="str">
        <f>VLOOKUP(D1470,Ref!$C$2:$D$56,2,FALSE)&amp;"_"&amp;E1470&amp;RIGHT(B1470,4)</f>
        <v>MN_Ramsey0868</v>
      </c>
    </row>
    <row r="1471" spans="1:37" x14ac:dyDescent="0.25">
      <c r="A1471" t="s">
        <v>220</v>
      </c>
      <c r="B1471">
        <v>271230871</v>
      </c>
      <c r="C1471" t="s">
        <v>37</v>
      </c>
      <c r="D1471" t="s">
        <v>120</v>
      </c>
      <c r="E1471" t="s">
        <v>123</v>
      </c>
      <c r="F1471">
        <v>44.959389999999999</v>
      </c>
      <c r="G1471">
        <v>-93.035870000000003</v>
      </c>
      <c r="H1471">
        <v>149224</v>
      </c>
      <c r="I1471">
        <v>33</v>
      </c>
      <c r="J1471">
        <v>32.1</v>
      </c>
      <c r="K1471">
        <v>0.5</v>
      </c>
      <c r="L1471">
        <v>0.71059859999999997</v>
      </c>
      <c r="M1471">
        <v>1.1036680000000001</v>
      </c>
      <c r="N1471">
        <v>4.2210383</v>
      </c>
      <c r="O1471">
        <v>10.273119899999999</v>
      </c>
      <c r="P1471">
        <v>4.0752106000000001</v>
      </c>
      <c r="Q1471">
        <v>9.5215616000000001</v>
      </c>
      <c r="R1471">
        <v>2.2761673999999998</v>
      </c>
      <c r="S1471">
        <v>0.3630835</v>
      </c>
      <c r="T1471">
        <v>0.5</v>
      </c>
      <c r="U1471">
        <v>0.70710119999999999</v>
      </c>
      <c r="V1471">
        <v>1.0999102999999999</v>
      </c>
      <c r="W1471">
        <v>4.0365839000000001</v>
      </c>
      <c r="X1471">
        <v>10.244950299999999</v>
      </c>
      <c r="Y1471">
        <v>3.8226705000000001</v>
      </c>
      <c r="Z1471">
        <v>9.1983537999999996</v>
      </c>
      <c r="AA1471">
        <v>2.1820259000000002</v>
      </c>
      <c r="AB1471">
        <v>0.3630835</v>
      </c>
      <c r="AC1471">
        <v>0.99509999999999998</v>
      </c>
      <c r="AD1471">
        <v>0.99660000000000004</v>
      </c>
      <c r="AE1471">
        <v>0.95630000000000004</v>
      </c>
      <c r="AF1471">
        <v>0.99729999999999996</v>
      </c>
      <c r="AG1471">
        <v>0.93799999999999994</v>
      </c>
      <c r="AH1471">
        <v>0.96609999999999996</v>
      </c>
      <c r="AI1471">
        <v>0.95860000000000001</v>
      </c>
      <c r="AJ1471">
        <v>1</v>
      </c>
      <c r="AK1471" t="str">
        <f>VLOOKUP(D1471,Ref!$C$2:$D$56,2,FALSE)&amp;"_"&amp;E1471&amp;RIGHT(B1471,4)</f>
        <v>MN_Ramsey0871</v>
      </c>
    </row>
    <row r="1472" spans="1:37" x14ac:dyDescent="0.25">
      <c r="A1472" t="s">
        <v>220</v>
      </c>
      <c r="B1472">
        <v>271377001</v>
      </c>
      <c r="C1472" t="s">
        <v>37</v>
      </c>
      <c r="D1472" t="s">
        <v>120</v>
      </c>
      <c r="E1472" t="s">
        <v>124</v>
      </c>
      <c r="F1472">
        <v>47.523355000000002</v>
      </c>
      <c r="G1472">
        <v>-92.536304999999999</v>
      </c>
      <c r="H1472">
        <v>173225</v>
      </c>
      <c r="I1472">
        <v>16.600000000000001</v>
      </c>
      <c r="J1472">
        <v>15.8</v>
      </c>
      <c r="K1472">
        <v>0.5</v>
      </c>
      <c r="L1472">
        <v>0.81467880000000004</v>
      </c>
      <c r="M1472">
        <v>0.4553334</v>
      </c>
      <c r="N1472">
        <v>1.5885655000000001</v>
      </c>
      <c r="O1472">
        <v>7.2511333999999996</v>
      </c>
      <c r="P1472">
        <v>2.9812202000000001</v>
      </c>
      <c r="Q1472">
        <v>1.9206181</v>
      </c>
      <c r="R1472">
        <v>1.0933558000000001</v>
      </c>
      <c r="S1472">
        <v>1.7317099999999998E-2</v>
      </c>
      <c r="T1472">
        <v>0.5</v>
      </c>
      <c r="U1472">
        <v>0.80967370000000005</v>
      </c>
      <c r="V1472">
        <v>0.44923449999999998</v>
      </c>
      <c r="W1472">
        <v>1.4397202</v>
      </c>
      <c r="X1472">
        <v>7.2030095999999997</v>
      </c>
      <c r="Y1472">
        <v>2.6556014999999999</v>
      </c>
      <c r="Z1472">
        <v>1.8021697999999999</v>
      </c>
      <c r="AA1472">
        <v>0.98317460000000001</v>
      </c>
      <c r="AB1472">
        <v>1.7317099999999998E-2</v>
      </c>
      <c r="AC1472">
        <v>0.99390000000000001</v>
      </c>
      <c r="AD1472">
        <v>0.98660000000000003</v>
      </c>
      <c r="AE1472">
        <v>0.90629999999999999</v>
      </c>
      <c r="AF1472">
        <v>0.99339999999999995</v>
      </c>
      <c r="AG1472">
        <v>0.89080000000000004</v>
      </c>
      <c r="AH1472">
        <v>0.93830000000000002</v>
      </c>
      <c r="AI1472">
        <v>0.8992</v>
      </c>
      <c r="AJ1472">
        <v>1</v>
      </c>
      <c r="AK1472" t="str">
        <f>VLOOKUP(D1472,Ref!$C$2:$D$56,2,FALSE)&amp;"_"&amp;E1472&amp;RIGHT(B1472,4)</f>
        <v>MN_St. Louis7001</v>
      </c>
    </row>
    <row r="1473" spans="1:37" x14ac:dyDescent="0.25">
      <c r="A1473" t="s">
        <v>220</v>
      </c>
      <c r="B1473">
        <v>271390505</v>
      </c>
      <c r="C1473" t="s">
        <v>37</v>
      </c>
      <c r="D1473" t="s">
        <v>120</v>
      </c>
      <c r="E1473" t="s">
        <v>125</v>
      </c>
      <c r="F1473">
        <v>44.791437000000002</v>
      </c>
      <c r="G1473">
        <v>-93.512534000000002</v>
      </c>
      <c r="H1473">
        <v>147221</v>
      </c>
      <c r="I1473">
        <v>26.2</v>
      </c>
      <c r="J1473">
        <v>25.3</v>
      </c>
      <c r="K1473">
        <v>0.5</v>
      </c>
      <c r="L1473">
        <v>0.6966021</v>
      </c>
      <c r="M1473">
        <v>0.99273670000000003</v>
      </c>
      <c r="N1473">
        <v>3.7398362000000001</v>
      </c>
      <c r="O1473">
        <v>6.0574446000000002</v>
      </c>
      <c r="P1473">
        <v>3.5342807999999999</v>
      </c>
      <c r="Q1473">
        <v>8.4831772000000001</v>
      </c>
      <c r="R1473">
        <v>1.9589159</v>
      </c>
      <c r="S1473">
        <v>0.31478450000000002</v>
      </c>
      <c r="T1473">
        <v>0.5</v>
      </c>
      <c r="U1473">
        <v>0.74384430000000001</v>
      </c>
      <c r="V1473">
        <v>1.0024170999999999</v>
      </c>
      <c r="W1473">
        <v>3.2852863999999999</v>
      </c>
      <c r="X1473">
        <v>7.1301192999999996</v>
      </c>
      <c r="Y1473">
        <v>3.8615385999999998</v>
      </c>
      <c r="Z1473">
        <v>6.5882392000000003</v>
      </c>
      <c r="AA1473">
        <v>1.9700669</v>
      </c>
      <c r="AB1473">
        <v>0.26785809999999999</v>
      </c>
      <c r="AC1473">
        <v>1.0678000000000001</v>
      </c>
      <c r="AD1473">
        <v>1.0098</v>
      </c>
      <c r="AE1473">
        <v>0.87849999999999995</v>
      </c>
      <c r="AF1473">
        <v>1.1771</v>
      </c>
      <c r="AG1473">
        <v>1.0926</v>
      </c>
      <c r="AH1473">
        <v>0.77659999999999996</v>
      </c>
      <c r="AI1473">
        <v>1.0057</v>
      </c>
      <c r="AJ1473">
        <v>0.85089999999999999</v>
      </c>
      <c r="AK1473" t="str">
        <f>VLOOKUP(D1473,Ref!$C$2:$D$56,2,FALSE)&amp;"_"&amp;E1473&amp;RIGHT(B1473,4)</f>
        <v>MN_Scott0505</v>
      </c>
    </row>
    <row r="1474" spans="1:37" x14ac:dyDescent="0.25">
      <c r="A1474" t="s">
        <v>220</v>
      </c>
      <c r="B1474">
        <v>271453052</v>
      </c>
      <c r="C1474" t="s">
        <v>37</v>
      </c>
      <c r="D1474" t="s">
        <v>120</v>
      </c>
      <c r="E1474" t="s">
        <v>126</v>
      </c>
      <c r="F1474">
        <v>45.549838999999999</v>
      </c>
      <c r="G1474">
        <v>-94.133449999999996</v>
      </c>
      <c r="H1474">
        <v>154217</v>
      </c>
      <c r="I1474">
        <v>23.5</v>
      </c>
      <c r="J1474">
        <v>22.7</v>
      </c>
      <c r="K1474">
        <v>0.5</v>
      </c>
      <c r="L1474">
        <v>0.53194649999999999</v>
      </c>
      <c r="M1474">
        <v>0.65086480000000002</v>
      </c>
      <c r="N1474">
        <v>3.2276517999999998</v>
      </c>
      <c r="O1474">
        <v>6.3823299000000002</v>
      </c>
      <c r="P1474">
        <v>2.7391497999999999</v>
      </c>
      <c r="Q1474">
        <v>7.6954222000000003</v>
      </c>
      <c r="R1474">
        <v>1.6467535</v>
      </c>
      <c r="S1474">
        <v>0.21476880000000001</v>
      </c>
      <c r="T1474">
        <v>0.5</v>
      </c>
      <c r="U1474">
        <v>0.52895119999999995</v>
      </c>
      <c r="V1474">
        <v>0.64562050000000004</v>
      </c>
      <c r="W1474">
        <v>3.0609739</v>
      </c>
      <c r="X1474">
        <v>6.3530978999999999</v>
      </c>
      <c r="Y1474">
        <v>2.5207204999999999</v>
      </c>
      <c r="Z1474">
        <v>7.3943256999999996</v>
      </c>
      <c r="AA1474">
        <v>1.5715566000000001</v>
      </c>
      <c r="AB1474">
        <v>0.21476880000000001</v>
      </c>
      <c r="AC1474">
        <v>0.99439999999999995</v>
      </c>
      <c r="AD1474">
        <v>0.9919</v>
      </c>
      <c r="AE1474">
        <v>0.94840000000000002</v>
      </c>
      <c r="AF1474">
        <v>0.99539999999999995</v>
      </c>
      <c r="AG1474">
        <v>0.92030000000000001</v>
      </c>
      <c r="AH1474">
        <v>0.96089999999999998</v>
      </c>
      <c r="AI1474">
        <v>0.95430000000000004</v>
      </c>
      <c r="AJ1474">
        <v>1</v>
      </c>
      <c r="AK1474" t="str">
        <f>VLOOKUP(D1474,Ref!$C$2:$D$56,2,FALSE)&amp;"_"&amp;E1474&amp;RIGHT(B1474,4)</f>
        <v>MN_Stearns3052</v>
      </c>
    </row>
    <row r="1475" spans="1:37" x14ac:dyDescent="0.25">
      <c r="A1475" t="s">
        <v>220</v>
      </c>
      <c r="B1475">
        <v>271630446</v>
      </c>
      <c r="C1475" t="s">
        <v>37</v>
      </c>
      <c r="D1475" t="s">
        <v>120</v>
      </c>
      <c r="E1475" t="s">
        <v>49</v>
      </c>
      <c r="F1475">
        <v>45.027979999999999</v>
      </c>
      <c r="G1475">
        <v>-92.774150000000006</v>
      </c>
      <c r="H1475">
        <v>150225</v>
      </c>
      <c r="I1475">
        <v>30.2</v>
      </c>
      <c r="J1475">
        <v>29.4</v>
      </c>
      <c r="K1475">
        <v>0.5</v>
      </c>
      <c r="L1475">
        <v>0.77436210000000005</v>
      </c>
      <c r="M1475">
        <v>1.1791685000000001</v>
      </c>
      <c r="N1475">
        <v>4.3858800000000002</v>
      </c>
      <c r="O1475">
        <v>6.6657381000000004</v>
      </c>
      <c r="P1475">
        <v>4.0126885999999997</v>
      </c>
      <c r="Q1475">
        <v>10.166103400000001</v>
      </c>
      <c r="R1475">
        <v>2.22803</v>
      </c>
      <c r="S1475">
        <v>0.35469790000000001</v>
      </c>
      <c r="T1475">
        <v>0.5</v>
      </c>
      <c r="U1475">
        <v>0.77106969999999997</v>
      </c>
      <c r="V1475">
        <v>1.1758599000000001</v>
      </c>
      <c r="W1475">
        <v>4.2111577999999996</v>
      </c>
      <c r="X1475">
        <v>6.6518268999999997</v>
      </c>
      <c r="Y1475">
        <v>3.8010054000000002</v>
      </c>
      <c r="Z1475">
        <v>9.8261231999999996</v>
      </c>
      <c r="AA1475">
        <v>2.1458162999999999</v>
      </c>
      <c r="AB1475">
        <v>0.35469790000000001</v>
      </c>
      <c r="AC1475">
        <v>0.99570000000000003</v>
      </c>
      <c r="AD1475">
        <v>0.99719999999999998</v>
      </c>
      <c r="AE1475">
        <v>0.96020000000000005</v>
      </c>
      <c r="AF1475">
        <v>0.99790000000000001</v>
      </c>
      <c r="AG1475">
        <v>0.94720000000000004</v>
      </c>
      <c r="AH1475">
        <v>0.96660000000000001</v>
      </c>
      <c r="AI1475">
        <v>0.96309999999999996</v>
      </c>
      <c r="AJ1475">
        <v>1</v>
      </c>
      <c r="AK1475" t="str">
        <f>VLOOKUP(D1475,Ref!$C$2:$D$56,2,FALSE)&amp;"_"&amp;E1475&amp;RIGHT(B1475,4)</f>
        <v>MN_Washington0446</v>
      </c>
    </row>
    <row r="1476" spans="1:37" x14ac:dyDescent="0.25">
      <c r="A1476" t="s">
        <v>220</v>
      </c>
      <c r="B1476">
        <v>290210005</v>
      </c>
      <c r="C1476" t="s">
        <v>37</v>
      </c>
      <c r="D1476" t="s">
        <v>127</v>
      </c>
      <c r="E1476" t="s">
        <v>128</v>
      </c>
      <c r="F1476">
        <v>39.741694000000003</v>
      </c>
      <c r="G1476">
        <v>-94.858583999999993</v>
      </c>
      <c r="H1476">
        <v>100214</v>
      </c>
      <c r="I1476">
        <v>24.9</v>
      </c>
      <c r="J1476">
        <v>24.3</v>
      </c>
      <c r="K1476">
        <v>0.5</v>
      </c>
      <c r="L1476">
        <v>0.92113540000000005</v>
      </c>
      <c r="M1476">
        <v>0.64464589999999999</v>
      </c>
      <c r="N1476">
        <v>2.7277627</v>
      </c>
      <c r="O1476">
        <v>9.7908115000000002</v>
      </c>
      <c r="P1476">
        <v>4.8075390000000002</v>
      </c>
      <c r="Q1476">
        <v>3.6652846000000001</v>
      </c>
      <c r="R1476">
        <v>1.8695873000000001</v>
      </c>
      <c r="S1476">
        <v>5.1012500000000002E-2</v>
      </c>
      <c r="T1476">
        <v>0.5</v>
      </c>
      <c r="U1476">
        <v>0.91845759999999999</v>
      </c>
      <c r="V1476">
        <v>0.64023620000000003</v>
      </c>
      <c r="W1476">
        <v>2.6121821000000001</v>
      </c>
      <c r="X1476">
        <v>9.7319098000000004</v>
      </c>
      <c r="Y1476">
        <v>4.5272312000000001</v>
      </c>
      <c r="Z1476">
        <v>3.6004149999999999</v>
      </c>
      <c r="AA1476">
        <v>1.7932410999999999</v>
      </c>
      <c r="AB1476">
        <v>5.1012500000000002E-2</v>
      </c>
      <c r="AC1476">
        <v>0.99709999999999999</v>
      </c>
      <c r="AD1476">
        <v>0.99319999999999997</v>
      </c>
      <c r="AE1476">
        <v>0.95760000000000001</v>
      </c>
      <c r="AF1476">
        <v>0.99399999999999999</v>
      </c>
      <c r="AG1476">
        <v>0.94169999999999998</v>
      </c>
      <c r="AH1476">
        <v>0.98229999999999995</v>
      </c>
      <c r="AI1476">
        <v>0.95920000000000005</v>
      </c>
      <c r="AJ1476">
        <v>1</v>
      </c>
      <c r="AK1476" t="str">
        <f>VLOOKUP(D1476,Ref!$C$2:$D$56,2,FALSE)&amp;"_"&amp;E1476&amp;RIGHT(B1476,4)</f>
        <v>MO_Buchanan0005</v>
      </c>
    </row>
    <row r="1477" spans="1:37" x14ac:dyDescent="0.25">
      <c r="A1477" t="s">
        <v>220</v>
      </c>
      <c r="B1477">
        <v>290370003</v>
      </c>
      <c r="C1477" t="s">
        <v>37</v>
      </c>
      <c r="D1477" t="s">
        <v>127</v>
      </c>
      <c r="E1477" t="s">
        <v>129</v>
      </c>
      <c r="F1477">
        <v>38.75976</v>
      </c>
      <c r="G1477">
        <v>-94.579970000000003</v>
      </c>
      <c r="H1477">
        <v>91216</v>
      </c>
      <c r="I1477">
        <v>23.9</v>
      </c>
      <c r="J1477">
        <v>23.4</v>
      </c>
      <c r="K1477">
        <v>0.5</v>
      </c>
      <c r="L1477">
        <v>0.96431140000000004</v>
      </c>
      <c r="M1477">
        <v>0.86892000000000003</v>
      </c>
      <c r="N1477">
        <v>2.7053577999999998</v>
      </c>
      <c r="O1477">
        <v>8.1769323000000007</v>
      </c>
      <c r="P1477">
        <v>6.1613059000000003</v>
      </c>
      <c r="Q1477">
        <v>2.219595</v>
      </c>
      <c r="R1477">
        <v>2.2662496999999999</v>
      </c>
      <c r="S1477">
        <v>0.12621669999999999</v>
      </c>
      <c r="T1477">
        <v>0.5</v>
      </c>
      <c r="U1477">
        <v>0.96194420000000003</v>
      </c>
      <c r="V1477">
        <v>0.86478600000000005</v>
      </c>
      <c r="W1477">
        <v>2.5926317999999999</v>
      </c>
      <c r="X1477">
        <v>8.1486940000000008</v>
      </c>
      <c r="Y1477">
        <v>5.8697295</v>
      </c>
      <c r="Z1477">
        <v>2.1659462</v>
      </c>
      <c r="AA1477">
        <v>2.1748837999999999</v>
      </c>
      <c r="AB1477">
        <v>0.12621669999999999</v>
      </c>
      <c r="AC1477">
        <v>0.99750000000000005</v>
      </c>
      <c r="AD1477">
        <v>0.99519999999999997</v>
      </c>
      <c r="AE1477">
        <v>0.95830000000000004</v>
      </c>
      <c r="AF1477">
        <v>0.99650000000000005</v>
      </c>
      <c r="AG1477">
        <v>0.95269999999999999</v>
      </c>
      <c r="AH1477">
        <v>0.9758</v>
      </c>
      <c r="AI1477">
        <v>0.9597</v>
      </c>
      <c r="AJ1477">
        <v>1</v>
      </c>
      <c r="AK1477" t="str">
        <f>VLOOKUP(D1477,Ref!$C$2:$D$56,2,FALSE)&amp;"_"&amp;E1477&amp;RIGHT(B1477,4)</f>
        <v>MO_Cass0003</v>
      </c>
    </row>
    <row r="1478" spans="1:37" x14ac:dyDescent="0.25">
      <c r="A1478" t="s">
        <v>220</v>
      </c>
      <c r="B1478">
        <v>290470005</v>
      </c>
      <c r="C1478" t="s">
        <v>37</v>
      </c>
      <c r="D1478" t="s">
        <v>127</v>
      </c>
      <c r="E1478" t="s">
        <v>130</v>
      </c>
      <c r="F1478">
        <v>39.303089999999997</v>
      </c>
      <c r="G1478">
        <v>-94.376622999999995</v>
      </c>
      <c r="H1478">
        <v>96217</v>
      </c>
      <c r="I1478">
        <v>22.5</v>
      </c>
      <c r="J1478">
        <v>21.9</v>
      </c>
      <c r="K1478">
        <v>0.5</v>
      </c>
      <c r="L1478">
        <v>0.57020510000000002</v>
      </c>
      <c r="M1478">
        <v>0.57750230000000002</v>
      </c>
      <c r="N1478">
        <v>3.2351695999999999</v>
      </c>
      <c r="O1478">
        <v>5.7814230999999996</v>
      </c>
      <c r="P1478">
        <v>5.5125846999999997</v>
      </c>
      <c r="Q1478">
        <v>4.2127356999999996</v>
      </c>
      <c r="R1478">
        <v>2.0886331</v>
      </c>
      <c r="S1478">
        <v>3.2858699999999998E-2</v>
      </c>
      <c r="T1478">
        <v>0.5</v>
      </c>
      <c r="U1478">
        <v>0.60322399999999998</v>
      </c>
      <c r="V1478">
        <v>0.57287410000000005</v>
      </c>
      <c r="W1478">
        <v>2.9504608999999999</v>
      </c>
      <c r="X1478">
        <v>6.3909549999999999</v>
      </c>
      <c r="Y1478">
        <v>6.3366346</v>
      </c>
      <c r="Z1478">
        <v>2.1906064000000001</v>
      </c>
      <c r="AA1478">
        <v>2.3648726999999998</v>
      </c>
      <c r="AB1478">
        <v>2.8310399999999999E-2</v>
      </c>
      <c r="AC1478">
        <v>1.0579000000000001</v>
      </c>
      <c r="AD1478">
        <v>0.99199999999999999</v>
      </c>
      <c r="AE1478">
        <v>0.91200000000000003</v>
      </c>
      <c r="AF1478">
        <v>1.1053999999999999</v>
      </c>
      <c r="AG1478">
        <v>1.1495</v>
      </c>
      <c r="AH1478">
        <v>0.52</v>
      </c>
      <c r="AI1478">
        <v>1.1323000000000001</v>
      </c>
      <c r="AJ1478">
        <v>0.86160000000000003</v>
      </c>
      <c r="AK1478" t="str">
        <f>VLOOKUP(D1478,Ref!$C$2:$D$56,2,FALSE)&amp;"_"&amp;E1478&amp;RIGHT(B1478,4)</f>
        <v>MO_Clay0005</v>
      </c>
    </row>
    <row r="1479" spans="1:37" x14ac:dyDescent="0.25">
      <c r="A1479" t="s">
        <v>220</v>
      </c>
      <c r="B1479">
        <v>290770032</v>
      </c>
      <c r="C1479" t="s">
        <v>37</v>
      </c>
      <c r="D1479" t="s">
        <v>127</v>
      </c>
      <c r="E1479" t="s">
        <v>131</v>
      </c>
      <c r="F1479">
        <v>37.199541000000004</v>
      </c>
      <c r="G1479">
        <v>-93.284874000000002</v>
      </c>
      <c r="H1479">
        <v>77225</v>
      </c>
      <c r="I1479">
        <v>23.5</v>
      </c>
      <c r="J1479">
        <v>22.9</v>
      </c>
      <c r="K1479">
        <v>0.5</v>
      </c>
      <c r="L1479">
        <v>1.0857296999999999</v>
      </c>
      <c r="M1479">
        <v>0.57632729999999999</v>
      </c>
      <c r="N1479">
        <v>2.3267324</v>
      </c>
      <c r="O1479">
        <v>10.2231474</v>
      </c>
      <c r="P1479">
        <v>5.1468376999999998</v>
      </c>
      <c r="Q1479">
        <v>1.9411624999999999</v>
      </c>
      <c r="R1479">
        <v>1.7381934000000001</v>
      </c>
      <c r="S1479">
        <v>6.3147999999999998E-3</v>
      </c>
      <c r="T1479">
        <v>0.5</v>
      </c>
      <c r="U1479">
        <v>1.0826334</v>
      </c>
      <c r="V1479">
        <v>0.57158120000000001</v>
      </c>
      <c r="W1479">
        <v>2.208323</v>
      </c>
      <c r="X1479">
        <v>10.1717052</v>
      </c>
      <c r="Y1479">
        <v>4.8538661000000003</v>
      </c>
      <c r="Z1479">
        <v>1.8902760999999999</v>
      </c>
      <c r="AA1479">
        <v>1.6512628</v>
      </c>
      <c r="AB1479">
        <v>6.3147999999999998E-3</v>
      </c>
      <c r="AC1479">
        <v>0.99709999999999999</v>
      </c>
      <c r="AD1479">
        <v>0.99180000000000001</v>
      </c>
      <c r="AE1479">
        <v>0.94910000000000005</v>
      </c>
      <c r="AF1479">
        <v>0.995</v>
      </c>
      <c r="AG1479">
        <v>0.94310000000000005</v>
      </c>
      <c r="AH1479">
        <v>0.9738</v>
      </c>
      <c r="AI1479">
        <v>0.95</v>
      </c>
      <c r="AJ1479">
        <v>1</v>
      </c>
      <c r="AK1479" t="str">
        <f>VLOOKUP(D1479,Ref!$C$2:$D$56,2,FALSE)&amp;"_"&amp;E1479&amp;RIGHT(B1479,4)</f>
        <v>MO_Greene0032</v>
      </c>
    </row>
    <row r="1480" spans="1:37" x14ac:dyDescent="0.25">
      <c r="A1480" t="s">
        <v>220</v>
      </c>
      <c r="B1480">
        <v>290950034</v>
      </c>
      <c r="C1480" t="s">
        <v>37</v>
      </c>
      <c r="D1480" t="s">
        <v>127</v>
      </c>
      <c r="E1480" t="s">
        <v>132</v>
      </c>
      <c r="F1480">
        <v>39.104757999999997</v>
      </c>
      <c r="G1480">
        <v>-94.570796000000001</v>
      </c>
      <c r="H1480">
        <v>94216</v>
      </c>
      <c r="I1480">
        <v>26.5</v>
      </c>
      <c r="J1480">
        <v>26</v>
      </c>
      <c r="K1480">
        <v>0.5</v>
      </c>
      <c r="L1480">
        <v>0.96638020000000002</v>
      </c>
      <c r="M1480">
        <v>1.0118818000000001</v>
      </c>
      <c r="N1480">
        <v>2.8834735999999999</v>
      </c>
      <c r="O1480">
        <v>9.9390868999999995</v>
      </c>
      <c r="P1480">
        <v>4.7544054999999998</v>
      </c>
      <c r="Q1480">
        <v>4.5342020999999999</v>
      </c>
      <c r="R1480">
        <v>1.7967059999999999</v>
      </c>
      <c r="S1480">
        <v>0.18053449999999999</v>
      </c>
      <c r="T1480">
        <v>0.5</v>
      </c>
      <c r="U1480">
        <v>0.97005710000000001</v>
      </c>
      <c r="V1480">
        <v>1.0297546</v>
      </c>
      <c r="W1480">
        <v>2.5000498000000002</v>
      </c>
      <c r="X1480">
        <v>11.0308399</v>
      </c>
      <c r="Y1480">
        <v>4.2479205000000002</v>
      </c>
      <c r="Z1480">
        <v>3.9294194999999998</v>
      </c>
      <c r="AA1480">
        <v>1.6230297</v>
      </c>
      <c r="AB1480">
        <v>0.17534350000000001</v>
      </c>
      <c r="AC1480">
        <v>1.0038</v>
      </c>
      <c r="AD1480">
        <v>1.0177</v>
      </c>
      <c r="AE1480">
        <v>0.86699999999999999</v>
      </c>
      <c r="AF1480">
        <v>1.1097999999999999</v>
      </c>
      <c r="AG1480">
        <v>0.89349999999999996</v>
      </c>
      <c r="AH1480">
        <v>0.86660000000000004</v>
      </c>
      <c r="AI1480">
        <v>0.90329999999999999</v>
      </c>
      <c r="AJ1480">
        <v>0.97119999999999995</v>
      </c>
      <c r="AK1480" t="str">
        <f>VLOOKUP(D1480,Ref!$C$2:$D$56,2,FALSE)&amp;"_"&amp;E1480&amp;RIGHT(B1480,4)</f>
        <v>MO_Jackson0034</v>
      </c>
    </row>
    <row r="1481" spans="1:37" x14ac:dyDescent="0.25">
      <c r="A1481" t="s">
        <v>220</v>
      </c>
      <c r="B1481">
        <v>300131026</v>
      </c>
      <c r="C1481" t="s">
        <v>37</v>
      </c>
      <c r="D1481" t="s">
        <v>133</v>
      </c>
      <c r="E1481" t="s">
        <v>134</v>
      </c>
      <c r="F1481">
        <v>47.502222000000003</v>
      </c>
      <c r="G1481">
        <v>-111.27888900000001</v>
      </c>
      <c r="H1481">
        <v>179109</v>
      </c>
      <c r="I1481">
        <v>16.7</v>
      </c>
      <c r="J1481">
        <v>16.399999999999999</v>
      </c>
      <c r="K1481">
        <v>0.5</v>
      </c>
      <c r="L1481">
        <v>1.3210337000000001</v>
      </c>
      <c r="M1481">
        <v>0.77376129999999999</v>
      </c>
      <c r="N1481">
        <v>0.23075019999999999</v>
      </c>
      <c r="O1481">
        <v>13.013333299999999</v>
      </c>
      <c r="P1481">
        <v>0.65758220000000001</v>
      </c>
      <c r="Q1481">
        <v>3.16957E-2</v>
      </c>
      <c r="R1481">
        <v>0.22250220000000001</v>
      </c>
      <c r="S1481">
        <v>1.60077E-2</v>
      </c>
      <c r="T1481">
        <v>0.5</v>
      </c>
      <c r="U1481">
        <v>1.3846828</v>
      </c>
      <c r="V1481">
        <v>0.81189429999999996</v>
      </c>
      <c r="W1481">
        <v>0.20315440000000001</v>
      </c>
      <c r="X1481">
        <v>12.7864962</v>
      </c>
      <c r="Y1481">
        <v>0.56788130000000003</v>
      </c>
      <c r="Z1481">
        <v>0</v>
      </c>
      <c r="AA1481">
        <v>0.20992479999999999</v>
      </c>
      <c r="AB1481">
        <v>5.0175999999999997E-3</v>
      </c>
      <c r="AC1481">
        <v>1.0482</v>
      </c>
      <c r="AD1481">
        <v>1.0492999999999999</v>
      </c>
      <c r="AE1481">
        <v>0.88039999999999996</v>
      </c>
      <c r="AF1481">
        <v>0.98260000000000003</v>
      </c>
      <c r="AG1481">
        <v>0.86360000000000003</v>
      </c>
      <c r="AH1481">
        <v>0</v>
      </c>
      <c r="AI1481">
        <v>0.94350000000000001</v>
      </c>
      <c r="AJ1481">
        <v>0.3135</v>
      </c>
      <c r="AK1481" t="str">
        <f>VLOOKUP(D1481,Ref!$C$2:$D$56,2,FALSE)&amp;"_"&amp;E1481&amp;RIGHT(B1481,4)</f>
        <v>MT_Cascade1026</v>
      </c>
    </row>
    <row r="1482" spans="1:37" x14ac:dyDescent="0.25">
      <c r="A1482" t="s">
        <v>220</v>
      </c>
      <c r="B1482">
        <v>300290009</v>
      </c>
      <c r="C1482" t="s">
        <v>37</v>
      </c>
      <c r="D1482" t="s">
        <v>133</v>
      </c>
      <c r="E1482" t="s">
        <v>135</v>
      </c>
      <c r="F1482">
        <v>48.399721999999997</v>
      </c>
      <c r="G1482">
        <v>-114.333611</v>
      </c>
      <c r="H1482">
        <v>191092</v>
      </c>
      <c r="I1482">
        <v>21.7</v>
      </c>
      <c r="J1482">
        <v>21.4</v>
      </c>
      <c r="K1482">
        <v>0.5</v>
      </c>
      <c r="L1482">
        <v>0.92990680000000003</v>
      </c>
      <c r="M1482">
        <v>0.61010220000000004</v>
      </c>
      <c r="N1482">
        <v>0.53991529999999999</v>
      </c>
      <c r="O1482">
        <v>16.960000999999998</v>
      </c>
      <c r="P1482">
        <v>1.1343175000000001</v>
      </c>
      <c r="Q1482">
        <v>0.67497079999999998</v>
      </c>
      <c r="R1482">
        <v>0.34421459999999998</v>
      </c>
      <c r="S1482">
        <v>6.5728999999999996E-3</v>
      </c>
      <c r="T1482">
        <v>0.5</v>
      </c>
      <c r="U1482">
        <v>0.92733849999999995</v>
      </c>
      <c r="V1482">
        <v>0.60483100000000001</v>
      </c>
      <c r="W1482">
        <v>0.52436039999999995</v>
      </c>
      <c r="X1482">
        <v>16.7655277</v>
      </c>
      <c r="Y1482">
        <v>1.1032099</v>
      </c>
      <c r="Z1482">
        <v>0.65512669999999995</v>
      </c>
      <c r="AA1482">
        <v>0.3339567</v>
      </c>
      <c r="AB1482">
        <v>6.5728999999999996E-3</v>
      </c>
      <c r="AC1482">
        <v>0.99719999999999998</v>
      </c>
      <c r="AD1482">
        <v>0.99139999999999995</v>
      </c>
      <c r="AE1482">
        <v>0.97119999999999995</v>
      </c>
      <c r="AF1482">
        <v>0.98850000000000005</v>
      </c>
      <c r="AG1482">
        <v>0.97260000000000002</v>
      </c>
      <c r="AH1482">
        <v>0.97060000000000002</v>
      </c>
      <c r="AI1482">
        <v>0.97019999999999995</v>
      </c>
      <c r="AJ1482">
        <v>1</v>
      </c>
      <c r="AK1482" t="str">
        <f>VLOOKUP(D1482,Ref!$C$2:$D$56,2,FALSE)&amp;"_"&amp;E1482&amp;RIGHT(B1482,4)</f>
        <v>MT_Flathead0009</v>
      </c>
    </row>
    <row r="1483" spans="1:37" x14ac:dyDescent="0.25">
      <c r="A1483" t="s">
        <v>220</v>
      </c>
      <c r="B1483">
        <v>300290047</v>
      </c>
      <c r="C1483" t="s">
        <v>37</v>
      </c>
      <c r="D1483" t="s">
        <v>133</v>
      </c>
      <c r="E1483" t="s">
        <v>135</v>
      </c>
      <c r="F1483">
        <v>48.202500000000001</v>
      </c>
      <c r="G1483">
        <v>-114.305556</v>
      </c>
      <c r="H1483">
        <v>189091</v>
      </c>
      <c r="I1483">
        <v>19.5</v>
      </c>
      <c r="J1483">
        <v>19.399999999999999</v>
      </c>
      <c r="K1483">
        <v>0.5</v>
      </c>
      <c r="L1483">
        <v>1.0561233000000001</v>
      </c>
      <c r="M1483">
        <v>0.81431039999999999</v>
      </c>
      <c r="N1483">
        <v>0.38626260000000001</v>
      </c>
      <c r="O1483">
        <v>15.262222299999999</v>
      </c>
      <c r="P1483">
        <v>0.9480518</v>
      </c>
      <c r="Q1483">
        <v>0.31547019999999998</v>
      </c>
      <c r="R1483">
        <v>0.28783330000000001</v>
      </c>
      <c r="S1483">
        <v>7.5031999999999998E-3</v>
      </c>
      <c r="T1483">
        <v>0.5</v>
      </c>
      <c r="U1483">
        <v>1.0572667</v>
      </c>
      <c r="V1483">
        <v>0.86960479999999996</v>
      </c>
      <c r="W1483">
        <v>0.36219380000000001</v>
      </c>
      <c r="X1483">
        <v>15.184210800000001</v>
      </c>
      <c r="Y1483">
        <v>0.91408440000000002</v>
      </c>
      <c r="Z1483">
        <v>0.2637987</v>
      </c>
      <c r="AA1483">
        <v>0.27761920000000001</v>
      </c>
      <c r="AB1483">
        <v>7.2522000000000003E-3</v>
      </c>
      <c r="AC1483">
        <v>1.0011000000000001</v>
      </c>
      <c r="AD1483">
        <v>1.0679000000000001</v>
      </c>
      <c r="AE1483">
        <v>0.93769999999999998</v>
      </c>
      <c r="AF1483">
        <v>0.99490000000000001</v>
      </c>
      <c r="AG1483">
        <v>0.96419999999999995</v>
      </c>
      <c r="AH1483">
        <v>0.83620000000000005</v>
      </c>
      <c r="AI1483">
        <v>0.96450000000000002</v>
      </c>
      <c r="AJ1483">
        <v>0.96650000000000003</v>
      </c>
      <c r="AK1483" t="str">
        <f>VLOOKUP(D1483,Ref!$C$2:$D$56,2,FALSE)&amp;"_"&amp;E1483&amp;RIGHT(B1483,4)</f>
        <v>MT_Flathead0047</v>
      </c>
    </row>
    <row r="1484" spans="1:37" x14ac:dyDescent="0.25">
      <c r="A1484" t="s">
        <v>220</v>
      </c>
      <c r="B1484">
        <v>300310008</v>
      </c>
      <c r="C1484" t="s">
        <v>37</v>
      </c>
      <c r="D1484" t="s">
        <v>133</v>
      </c>
      <c r="E1484" t="s">
        <v>136</v>
      </c>
      <c r="F1484">
        <v>45.772778000000002</v>
      </c>
      <c r="G1484">
        <v>-111.17749999999999</v>
      </c>
      <c r="H1484">
        <v>163107</v>
      </c>
      <c r="I1484">
        <v>26.3</v>
      </c>
      <c r="J1484">
        <v>26.1</v>
      </c>
      <c r="K1484">
        <v>0.5</v>
      </c>
      <c r="L1484">
        <v>1.3251987000000001</v>
      </c>
      <c r="M1484">
        <v>1.3658296999999999</v>
      </c>
      <c r="N1484">
        <v>0.50351449999999998</v>
      </c>
      <c r="O1484">
        <v>20.567386599999999</v>
      </c>
      <c r="P1484">
        <v>0.815608</v>
      </c>
      <c r="Q1484">
        <v>0.82983899999999999</v>
      </c>
      <c r="R1484">
        <v>0.33196150000000002</v>
      </c>
      <c r="S1484">
        <v>6.0661300000000001E-2</v>
      </c>
      <c r="T1484">
        <v>0.5</v>
      </c>
      <c r="U1484">
        <v>1.3243237999999999</v>
      </c>
      <c r="V1484">
        <v>1.3623346000000001</v>
      </c>
      <c r="W1484">
        <v>0.49213030000000002</v>
      </c>
      <c r="X1484">
        <v>20.503686900000002</v>
      </c>
      <c r="Y1484">
        <v>0.80074129999999999</v>
      </c>
      <c r="Z1484">
        <v>0.80628310000000003</v>
      </c>
      <c r="AA1484">
        <v>0.3250575</v>
      </c>
      <c r="AB1484">
        <v>6.0661300000000001E-2</v>
      </c>
      <c r="AC1484">
        <v>0.99929999999999997</v>
      </c>
      <c r="AD1484">
        <v>0.99739999999999995</v>
      </c>
      <c r="AE1484">
        <v>0.97740000000000005</v>
      </c>
      <c r="AF1484">
        <v>0.99690000000000001</v>
      </c>
      <c r="AG1484">
        <v>0.98180000000000001</v>
      </c>
      <c r="AH1484">
        <v>0.97160000000000002</v>
      </c>
      <c r="AI1484">
        <v>0.97919999999999996</v>
      </c>
      <c r="AJ1484">
        <v>1</v>
      </c>
      <c r="AK1484" t="str">
        <f>VLOOKUP(D1484,Ref!$C$2:$D$56,2,FALSE)&amp;"_"&amp;E1484&amp;RIGHT(B1484,4)</f>
        <v>MT_Gallatin0008</v>
      </c>
    </row>
    <row r="1485" spans="1:37" x14ac:dyDescent="0.25">
      <c r="A1485" t="s">
        <v>220</v>
      </c>
      <c r="B1485">
        <v>300310016</v>
      </c>
      <c r="C1485" t="s">
        <v>37</v>
      </c>
      <c r="D1485" t="s">
        <v>133</v>
      </c>
      <c r="E1485" t="s">
        <v>136</v>
      </c>
      <c r="F1485">
        <v>44.661392999999997</v>
      </c>
      <c r="G1485">
        <v>-111.105891</v>
      </c>
      <c r="H1485">
        <v>153106</v>
      </c>
      <c r="I1485">
        <v>22.2</v>
      </c>
      <c r="J1485">
        <v>22.1</v>
      </c>
      <c r="K1485">
        <v>0.5</v>
      </c>
      <c r="L1485">
        <v>1.2738037</v>
      </c>
      <c r="M1485">
        <v>0.65409079999999997</v>
      </c>
      <c r="N1485">
        <v>0.4926856</v>
      </c>
      <c r="O1485">
        <v>17.373332999999999</v>
      </c>
      <c r="P1485">
        <v>0.98256429999999995</v>
      </c>
      <c r="Q1485">
        <v>0.62121559999999998</v>
      </c>
      <c r="R1485">
        <v>0.29655369999999998</v>
      </c>
      <c r="S1485">
        <v>2.24186E-2</v>
      </c>
      <c r="T1485">
        <v>0.5</v>
      </c>
      <c r="U1485">
        <v>1.2728775999999999</v>
      </c>
      <c r="V1485">
        <v>0.6521865</v>
      </c>
      <c r="W1485">
        <v>0.48548789999999997</v>
      </c>
      <c r="X1485">
        <v>17.322855000000001</v>
      </c>
      <c r="Y1485">
        <v>0.96388600000000002</v>
      </c>
      <c r="Z1485">
        <v>0.61625390000000002</v>
      </c>
      <c r="AA1485">
        <v>0.29139860000000001</v>
      </c>
      <c r="AB1485">
        <v>2.24186E-2</v>
      </c>
      <c r="AC1485">
        <v>0.99929999999999997</v>
      </c>
      <c r="AD1485">
        <v>0.99709999999999999</v>
      </c>
      <c r="AE1485">
        <v>0.98540000000000005</v>
      </c>
      <c r="AF1485">
        <v>0.99709999999999999</v>
      </c>
      <c r="AG1485">
        <v>0.98099999999999998</v>
      </c>
      <c r="AH1485">
        <v>0.99199999999999999</v>
      </c>
      <c r="AI1485">
        <v>0.98260000000000003</v>
      </c>
      <c r="AJ1485">
        <v>1</v>
      </c>
      <c r="AK1485" t="str">
        <f>VLOOKUP(D1485,Ref!$C$2:$D$56,2,FALSE)&amp;"_"&amp;E1485&amp;RIGHT(B1485,4)</f>
        <v>MT_Gallatin0016</v>
      </c>
    </row>
    <row r="1486" spans="1:37" x14ac:dyDescent="0.25">
      <c r="A1486" t="s">
        <v>220</v>
      </c>
      <c r="B1486">
        <v>300530018</v>
      </c>
      <c r="C1486" t="s">
        <v>37</v>
      </c>
      <c r="D1486" t="s">
        <v>133</v>
      </c>
      <c r="E1486" t="s">
        <v>137</v>
      </c>
      <c r="F1486">
        <v>48.384166999999998</v>
      </c>
      <c r="G1486">
        <v>-115.548056</v>
      </c>
      <c r="H1486">
        <v>192084</v>
      </c>
      <c r="I1486">
        <v>32.299999999999997</v>
      </c>
      <c r="J1486">
        <v>31.7</v>
      </c>
      <c r="K1486">
        <v>0.5</v>
      </c>
      <c r="L1486">
        <v>0.60226840000000004</v>
      </c>
      <c r="M1486">
        <v>2.6703725</v>
      </c>
      <c r="N1486">
        <v>0.61674119999999999</v>
      </c>
      <c r="O1486">
        <v>25.448888799999999</v>
      </c>
      <c r="P1486">
        <v>0.92920820000000004</v>
      </c>
      <c r="Q1486">
        <v>1.0929685</v>
      </c>
      <c r="R1486">
        <v>0.33483990000000002</v>
      </c>
      <c r="S1486">
        <v>0.1158216</v>
      </c>
      <c r="T1486">
        <v>0.5</v>
      </c>
      <c r="U1486">
        <v>0.57555690000000004</v>
      </c>
      <c r="V1486">
        <v>2.6580352999999999</v>
      </c>
      <c r="W1486">
        <v>0.60236659999999997</v>
      </c>
      <c r="X1486">
        <v>25.019855499999998</v>
      </c>
      <c r="Y1486">
        <v>0.92152670000000003</v>
      </c>
      <c r="Z1486">
        <v>1.0495467000000001</v>
      </c>
      <c r="AA1486">
        <v>0.32813599999999998</v>
      </c>
      <c r="AB1486">
        <v>0.1129869</v>
      </c>
      <c r="AC1486">
        <v>0.9556</v>
      </c>
      <c r="AD1486">
        <v>0.99539999999999995</v>
      </c>
      <c r="AE1486">
        <v>0.97670000000000001</v>
      </c>
      <c r="AF1486">
        <v>0.98309999999999997</v>
      </c>
      <c r="AG1486">
        <v>0.99170000000000003</v>
      </c>
      <c r="AH1486">
        <v>0.96030000000000004</v>
      </c>
      <c r="AI1486">
        <v>0.98</v>
      </c>
      <c r="AJ1486">
        <v>0.97550000000000003</v>
      </c>
      <c r="AK1486" t="str">
        <f>VLOOKUP(D1486,Ref!$C$2:$D$56,2,FALSE)&amp;"_"&amp;E1486&amp;RIGHT(B1486,4)</f>
        <v>MT_Lincoln0018</v>
      </c>
    </row>
    <row r="1487" spans="1:37" x14ac:dyDescent="0.25">
      <c r="A1487" t="s">
        <v>220</v>
      </c>
      <c r="B1487">
        <v>300630031</v>
      </c>
      <c r="C1487" t="s">
        <v>37</v>
      </c>
      <c r="D1487" t="s">
        <v>133</v>
      </c>
      <c r="E1487" t="s">
        <v>138</v>
      </c>
      <c r="F1487">
        <v>46.874912000000002</v>
      </c>
      <c r="G1487">
        <v>-113.99525300000001</v>
      </c>
      <c r="H1487">
        <v>176091</v>
      </c>
      <c r="I1487">
        <v>26</v>
      </c>
      <c r="J1487">
        <v>25.9</v>
      </c>
      <c r="K1487">
        <v>0.5</v>
      </c>
      <c r="L1487">
        <v>1.1545429</v>
      </c>
      <c r="M1487">
        <v>1.7641713999999999</v>
      </c>
      <c r="N1487">
        <v>0.76389850000000004</v>
      </c>
      <c r="O1487">
        <v>18.354532200000001</v>
      </c>
      <c r="P1487">
        <v>1.1297679</v>
      </c>
      <c r="Q1487">
        <v>1.5795634000000001</v>
      </c>
      <c r="R1487">
        <v>0.59025099999999997</v>
      </c>
      <c r="S1487">
        <v>0.19660520000000001</v>
      </c>
      <c r="T1487">
        <v>0.5</v>
      </c>
      <c r="U1487">
        <v>1.1535865999999999</v>
      </c>
      <c r="V1487">
        <v>1.7617966</v>
      </c>
      <c r="W1487">
        <v>0.74851699999999999</v>
      </c>
      <c r="X1487">
        <v>18.334716799999999</v>
      </c>
      <c r="Y1487">
        <v>1.1096585999999999</v>
      </c>
      <c r="Z1487">
        <v>1.5468166999999999</v>
      </c>
      <c r="AA1487">
        <v>0.5783121</v>
      </c>
      <c r="AB1487">
        <v>0.19660520000000001</v>
      </c>
      <c r="AC1487">
        <v>0.99919999999999998</v>
      </c>
      <c r="AD1487">
        <v>0.99870000000000003</v>
      </c>
      <c r="AE1487">
        <v>0.97989999999999999</v>
      </c>
      <c r="AF1487">
        <v>0.99890000000000001</v>
      </c>
      <c r="AG1487">
        <v>0.98219999999999996</v>
      </c>
      <c r="AH1487">
        <v>0.97929999999999995</v>
      </c>
      <c r="AI1487">
        <v>0.9798</v>
      </c>
      <c r="AJ1487">
        <v>1</v>
      </c>
      <c r="AK1487" t="str">
        <f>VLOOKUP(D1487,Ref!$C$2:$D$56,2,FALSE)&amp;"_"&amp;E1487&amp;RIGHT(B1487,4)</f>
        <v>MT_Missoula0031</v>
      </c>
    </row>
    <row r="1488" spans="1:37" x14ac:dyDescent="0.25">
      <c r="A1488" t="s">
        <v>220</v>
      </c>
      <c r="B1488">
        <v>300810007</v>
      </c>
      <c r="C1488" t="s">
        <v>37</v>
      </c>
      <c r="D1488" t="s">
        <v>133</v>
      </c>
      <c r="E1488" t="s">
        <v>139</v>
      </c>
      <c r="F1488">
        <v>46.245517</v>
      </c>
      <c r="G1488">
        <v>-114.159808</v>
      </c>
      <c r="H1488">
        <v>171089</v>
      </c>
      <c r="I1488">
        <v>29.4</v>
      </c>
      <c r="J1488">
        <v>29.1</v>
      </c>
      <c r="K1488">
        <v>0.5</v>
      </c>
      <c r="L1488">
        <v>0.75134160000000005</v>
      </c>
      <c r="M1488">
        <v>1.1052382999999999</v>
      </c>
      <c r="N1488">
        <v>0.70405300000000004</v>
      </c>
      <c r="O1488">
        <v>23.1200008</v>
      </c>
      <c r="P1488">
        <v>1.0591826</v>
      </c>
      <c r="Q1488">
        <v>1.5629597</v>
      </c>
      <c r="R1488">
        <v>0.44336950000000003</v>
      </c>
      <c r="S1488">
        <v>0.15385650000000001</v>
      </c>
      <c r="T1488">
        <v>0.5</v>
      </c>
      <c r="U1488">
        <v>0.74985299999999999</v>
      </c>
      <c r="V1488">
        <v>1.1017014999999999</v>
      </c>
      <c r="W1488">
        <v>0.67170929999999995</v>
      </c>
      <c r="X1488">
        <v>23.044395399999999</v>
      </c>
      <c r="Y1488">
        <v>1.0124209</v>
      </c>
      <c r="Z1488">
        <v>1.4895164999999999</v>
      </c>
      <c r="AA1488">
        <v>0.42299209999999998</v>
      </c>
      <c r="AB1488">
        <v>0.15385650000000001</v>
      </c>
      <c r="AC1488">
        <v>0.998</v>
      </c>
      <c r="AD1488">
        <v>0.99680000000000002</v>
      </c>
      <c r="AE1488">
        <v>0.95409999999999995</v>
      </c>
      <c r="AF1488">
        <v>0.99670000000000003</v>
      </c>
      <c r="AG1488">
        <v>0.95589999999999997</v>
      </c>
      <c r="AH1488">
        <v>0.95299999999999996</v>
      </c>
      <c r="AI1488">
        <v>0.95399999999999996</v>
      </c>
      <c r="AJ1488">
        <v>1</v>
      </c>
      <c r="AK1488" t="str">
        <f>VLOOKUP(D1488,Ref!$C$2:$D$56,2,FALSE)&amp;"_"&amp;E1488&amp;RIGHT(B1488,4)</f>
        <v>MT_Ravalli0007</v>
      </c>
    </row>
    <row r="1489" spans="1:37" x14ac:dyDescent="0.25">
      <c r="A1489" t="s">
        <v>220</v>
      </c>
      <c r="B1489">
        <v>300890007</v>
      </c>
      <c r="C1489" t="s">
        <v>37</v>
      </c>
      <c r="D1489" t="s">
        <v>133</v>
      </c>
      <c r="E1489" t="s">
        <v>140</v>
      </c>
      <c r="F1489">
        <v>47.596389000000002</v>
      </c>
      <c r="G1489">
        <v>-115.323611</v>
      </c>
      <c r="H1489">
        <v>184084</v>
      </c>
      <c r="I1489">
        <v>19.399999999999999</v>
      </c>
      <c r="J1489">
        <v>19.3</v>
      </c>
      <c r="K1489">
        <v>0.5</v>
      </c>
      <c r="L1489">
        <v>0.96493419999999996</v>
      </c>
      <c r="M1489">
        <v>0.81751470000000004</v>
      </c>
      <c r="N1489">
        <v>0.3924221</v>
      </c>
      <c r="O1489">
        <v>15.1377773</v>
      </c>
      <c r="P1489">
        <v>0.87431380000000003</v>
      </c>
      <c r="Q1489">
        <v>0.45138440000000002</v>
      </c>
      <c r="R1489">
        <v>0.25806390000000001</v>
      </c>
      <c r="S1489">
        <v>2.5809800000000001E-2</v>
      </c>
      <c r="T1489">
        <v>0.5</v>
      </c>
      <c r="U1489">
        <v>0.96262179999999997</v>
      </c>
      <c r="V1489">
        <v>0.81564020000000004</v>
      </c>
      <c r="W1489">
        <v>0.37756620000000002</v>
      </c>
      <c r="X1489">
        <v>15.109271</v>
      </c>
      <c r="Y1489">
        <v>0.83939299999999994</v>
      </c>
      <c r="Z1489">
        <v>0.43590190000000001</v>
      </c>
      <c r="AA1489">
        <v>0.24813350000000001</v>
      </c>
      <c r="AB1489">
        <v>2.5809800000000001E-2</v>
      </c>
      <c r="AC1489">
        <v>0.99760000000000004</v>
      </c>
      <c r="AD1489">
        <v>0.99770000000000003</v>
      </c>
      <c r="AE1489">
        <v>0.96209999999999996</v>
      </c>
      <c r="AF1489">
        <v>0.99809999999999999</v>
      </c>
      <c r="AG1489">
        <v>0.96009999999999995</v>
      </c>
      <c r="AH1489">
        <v>0.9657</v>
      </c>
      <c r="AI1489">
        <v>0.96150000000000002</v>
      </c>
      <c r="AJ1489">
        <v>1</v>
      </c>
      <c r="AK1489" t="str">
        <f>VLOOKUP(D1489,Ref!$C$2:$D$56,2,FALSE)&amp;"_"&amp;E1489&amp;RIGHT(B1489,4)</f>
        <v>MT_Sanders0007</v>
      </c>
    </row>
    <row r="1490" spans="1:37" x14ac:dyDescent="0.25">
      <c r="A1490" t="s">
        <v>220</v>
      </c>
      <c r="B1490">
        <v>300930005</v>
      </c>
      <c r="C1490" t="s">
        <v>37</v>
      </c>
      <c r="D1490" t="s">
        <v>133</v>
      </c>
      <c r="E1490" t="s">
        <v>141</v>
      </c>
      <c r="F1490">
        <v>46.002397000000002</v>
      </c>
      <c r="G1490">
        <v>-112.50088599999999</v>
      </c>
      <c r="H1490">
        <v>166099</v>
      </c>
      <c r="I1490">
        <v>34.1</v>
      </c>
      <c r="J1490">
        <v>33.799999999999997</v>
      </c>
      <c r="K1490">
        <v>0.5</v>
      </c>
      <c r="L1490">
        <v>1.1736664999999999</v>
      </c>
      <c r="M1490">
        <v>3.2408636</v>
      </c>
      <c r="N1490">
        <v>0.88693129999999998</v>
      </c>
      <c r="O1490">
        <v>24.606197399999999</v>
      </c>
      <c r="P1490">
        <v>0.68545160000000005</v>
      </c>
      <c r="Q1490">
        <v>2.3240767</v>
      </c>
      <c r="R1490">
        <v>0.54426870000000005</v>
      </c>
      <c r="S1490">
        <v>0.16076480000000001</v>
      </c>
      <c r="T1490">
        <v>0.5</v>
      </c>
      <c r="U1490">
        <v>1.1728521999999999</v>
      </c>
      <c r="V1490">
        <v>3.2309112999999998</v>
      </c>
      <c r="W1490">
        <v>0.85889769999999999</v>
      </c>
      <c r="X1490">
        <v>24.5230408</v>
      </c>
      <c r="Y1490">
        <v>0.6657805</v>
      </c>
      <c r="Z1490">
        <v>2.2466078</v>
      </c>
      <c r="AA1490">
        <v>0.5272308</v>
      </c>
      <c r="AB1490">
        <v>0.16076480000000001</v>
      </c>
      <c r="AC1490">
        <v>0.99929999999999997</v>
      </c>
      <c r="AD1490">
        <v>0.99690000000000001</v>
      </c>
      <c r="AE1490">
        <v>0.96840000000000004</v>
      </c>
      <c r="AF1490">
        <v>0.99660000000000004</v>
      </c>
      <c r="AG1490">
        <v>0.97130000000000005</v>
      </c>
      <c r="AH1490">
        <v>0.9667</v>
      </c>
      <c r="AI1490">
        <v>0.96870000000000001</v>
      </c>
      <c r="AJ1490">
        <v>1</v>
      </c>
      <c r="AK1490" t="str">
        <f>VLOOKUP(D1490,Ref!$C$2:$D$56,2,FALSE)&amp;"_"&amp;E1490&amp;RIGHT(B1490,4)</f>
        <v>MT_Silver Bow0005</v>
      </c>
    </row>
    <row r="1491" spans="1:37" x14ac:dyDescent="0.25">
      <c r="A1491" t="s">
        <v>220</v>
      </c>
      <c r="B1491">
        <v>301111065</v>
      </c>
      <c r="C1491" t="s">
        <v>37</v>
      </c>
      <c r="D1491" t="s">
        <v>133</v>
      </c>
      <c r="E1491" t="s">
        <v>142</v>
      </c>
      <c r="F1491">
        <v>45.801943999999999</v>
      </c>
      <c r="G1491">
        <v>-108.42611100000001</v>
      </c>
      <c r="H1491">
        <v>161125</v>
      </c>
      <c r="I1491">
        <v>17.8</v>
      </c>
      <c r="J1491">
        <v>17.399999999999999</v>
      </c>
      <c r="K1491">
        <v>0.5</v>
      </c>
      <c r="L1491">
        <v>1.2062546999999999</v>
      </c>
      <c r="M1491">
        <v>0.46262029999999998</v>
      </c>
      <c r="N1491">
        <v>0.33455869999999999</v>
      </c>
      <c r="O1491">
        <v>13.866666800000001</v>
      </c>
      <c r="P1491">
        <v>0.86894660000000001</v>
      </c>
      <c r="Q1491">
        <v>0.16383329999999999</v>
      </c>
      <c r="R1491">
        <v>0.28387980000000002</v>
      </c>
      <c r="S1491">
        <v>0.14657519999999999</v>
      </c>
      <c r="T1491">
        <v>0.5</v>
      </c>
      <c r="U1491">
        <v>1.2797989000000001</v>
      </c>
      <c r="V1491">
        <v>0.53956000000000004</v>
      </c>
      <c r="W1491">
        <v>0.2695574</v>
      </c>
      <c r="X1491">
        <v>13.747159999999999</v>
      </c>
      <c r="Y1491">
        <v>0.71154329999999999</v>
      </c>
      <c r="Z1491">
        <v>9.00223E-2</v>
      </c>
      <c r="AA1491">
        <v>0.24443609999999999</v>
      </c>
      <c r="AB1491">
        <v>9.9847500000000006E-2</v>
      </c>
      <c r="AC1491">
        <v>1.0609999999999999</v>
      </c>
      <c r="AD1491">
        <v>1.1662999999999999</v>
      </c>
      <c r="AE1491">
        <v>0.80569999999999997</v>
      </c>
      <c r="AF1491">
        <v>0.99139999999999995</v>
      </c>
      <c r="AG1491">
        <v>0.81889999999999996</v>
      </c>
      <c r="AH1491">
        <v>0.54949999999999999</v>
      </c>
      <c r="AI1491">
        <v>0.86109999999999998</v>
      </c>
      <c r="AJ1491">
        <v>0.68120000000000003</v>
      </c>
      <c r="AK1491" t="str">
        <f>VLOOKUP(D1491,Ref!$C$2:$D$56,2,FALSE)&amp;"_"&amp;E1491&amp;RIGHT(B1491,4)</f>
        <v>MT_Yellowstone1065</v>
      </c>
    </row>
    <row r="1492" spans="1:37" x14ac:dyDescent="0.25">
      <c r="A1492" t="s">
        <v>220</v>
      </c>
      <c r="B1492">
        <v>310550019</v>
      </c>
      <c r="C1492" t="s">
        <v>37</v>
      </c>
      <c r="D1492" t="s">
        <v>143</v>
      </c>
      <c r="E1492" t="s">
        <v>93</v>
      </c>
      <c r="F1492">
        <v>41.247486000000002</v>
      </c>
      <c r="G1492">
        <v>-95.973141999999996</v>
      </c>
      <c r="H1492">
        <v>114206</v>
      </c>
      <c r="I1492">
        <v>23</v>
      </c>
      <c r="J1492">
        <v>22.5</v>
      </c>
      <c r="K1492">
        <v>0.5</v>
      </c>
      <c r="L1492">
        <v>1.5769985</v>
      </c>
      <c r="M1492">
        <v>0.67285329999999999</v>
      </c>
      <c r="N1492">
        <v>2.676291</v>
      </c>
      <c r="O1492">
        <v>7.2349205000000003</v>
      </c>
      <c r="P1492">
        <v>3.7069442000000001</v>
      </c>
      <c r="Q1492">
        <v>4.8728360999999998</v>
      </c>
      <c r="R1492">
        <v>1.6055801999999999</v>
      </c>
      <c r="S1492">
        <v>0.22024189999999999</v>
      </c>
      <c r="T1492">
        <v>0.5</v>
      </c>
      <c r="U1492">
        <v>1.5718211</v>
      </c>
      <c r="V1492">
        <v>0.67023790000000005</v>
      </c>
      <c r="W1492">
        <v>2.5639436</v>
      </c>
      <c r="X1492">
        <v>7.2105274000000001</v>
      </c>
      <c r="Y1492">
        <v>3.4753620999999999</v>
      </c>
      <c r="Z1492">
        <v>4.7671051000000002</v>
      </c>
      <c r="AA1492">
        <v>1.5465357</v>
      </c>
      <c r="AB1492">
        <v>0.22024189999999999</v>
      </c>
      <c r="AC1492">
        <v>0.99670000000000003</v>
      </c>
      <c r="AD1492">
        <v>0.99609999999999999</v>
      </c>
      <c r="AE1492">
        <v>0.95799999999999996</v>
      </c>
      <c r="AF1492">
        <v>0.99660000000000004</v>
      </c>
      <c r="AG1492">
        <v>0.9375</v>
      </c>
      <c r="AH1492">
        <v>0.97829999999999995</v>
      </c>
      <c r="AI1492">
        <v>0.96319999999999995</v>
      </c>
      <c r="AJ1492">
        <v>1</v>
      </c>
      <c r="AK1492" t="str">
        <f>VLOOKUP(D1492,Ref!$C$2:$D$56,2,FALSE)&amp;"_"&amp;E1492&amp;RIGHT(B1492,4)</f>
        <v>NE_Douglas0019</v>
      </c>
    </row>
    <row r="1493" spans="1:37" x14ac:dyDescent="0.25">
      <c r="A1493" t="s">
        <v>220</v>
      </c>
      <c r="B1493">
        <v>310550052</v>
      </c>
      <c r="C1493" t="s">
        <v>37</v>
      </c>
      <c r="D1493" t="s">
        <v>143</v>
      </c>
      <c r="E1493" t="s">
        <v>93</v>
      </c>
      <c r="F1493">
        <v>41.197847000000003</v>
      </c>
      <c r="G1493">
        <v>-96.056685999999999</v>
      </c>
      <c r="H1493">
        <v>114205</v>
      </c>
      <c r="I1493">
        <v>21.9</v>
      </c>
      <c r="J1493">
        <v>21.3</v>
      </c>
      <c r="K1493">
        <v>0.5</v>
      </c>
      <c r="L1493">
        <v>1.5806712999999999</v>
      </c>
      <c r="M1493">
        <v>0.68679040000000002</v>
      </c>
      <c r="N1493">
        <v>2.9780369000000002</v>
      </c>
      <c r="O1493">
        <v>5.1126690000000004</v>
      </c>
      <c r="P1493">
        <v>3.1190034999999998</v>
      </c>
      <c r="Q1493">
        <v>6.2910624000000004</v>
      </c>
      <c r="R1493">
        <v>1.5669793000000001</v>
      </c>
      <c r="S1493">
        <v>0.1092308</v>
      </c>
      <c r="T1493">
        <v>0.5</v>
      </c>
      <c r="U1493">
        <v>1.6387227</v>
      </c>
      <c r="V1493">
        <v>0.66686060000000003</v>
      </c>
      <c r="W1493">
        <v>2.6787399999999999</v>
      </c>
      <c r="X1493">
        <v>5.5743809000000004</v>
      </c>
      <c r="Y1493">
        <v>3.4673066000000001</v>
      </c>
      <c r="Z1493">
        <v>5.0677251999999999</v>
      </c>
      <c r="AA1493">
        <v>1.6144392000000001</v>
      </c>
      <c r="AB1493">
        <v>0.1886264</v>
      </c>
      <c r="AC1493">
        <v>1.0367</v>
      </c>
      <c r="AD1493">
        <v>0.97099999999999997</v>
      </c>
      <c r="AE1493">
        <v>0.89949999999999997</v>
      </c>
      <c r="AF1493">
        <v>1.0903</v>
      </c>
      <c r="AG1493">
        <v>1.1116999999999999</v>
      </c>
      <c r="AH1493">
        <v>0.80549999999999999</v>
      </c>
      <c r="AI1493">
        <v>1.0303</v>
      </c>
      <c r="AJ1493">
        <v>1.7269000000000001</v>
      </c>
      <c r="AK1493" t="str">
        <f>VLOOKUP(D1493,Ref!$C$2:$D$56,2,FALSE)&amp;"_"&amp;E1493&amp;RIGHT(B1493,4)</f>
        <v>NE_Douglas0052</v>
      </c>
    </row>
    <row r="1494" spans="1:37" x14ac:dyDescent="0.25">
      <c r="A1494" t="s">
        <v>220</v>
      </c>
      <c r="B1494">
        <v>310790004</v>
      </c>
      <c r="C1494" t="s">
        <v>37</v>
      </c>
      <c r="D1494" t="s">
        <v>143</v>
      </c>
      <c r="E1494" t="s">
        <v>144</v>
      </c>
      <c r="F1494">
        <v>40.942098999999999</v>
      </c>
      <c r="G1494">
        <v>-98.364966999999993</v>
      </c>
      <c r="H1494">
        <v>111189</v>
      </c>
      <c r="I1494">
        <v>18.3</v>
      </c>
      <c r="J1494">
        <v>17.600000000000001</v>
      </c>
      <c r="K1494">
        <v>0.5</v>
      </c>
      <c r="L1494">
        <v>1.0958775000000001</v>
      </c>
      <c r="M1494">
        <v>0.49787989999999999</v>
      </c>
      <c r="N1494">
        <v>2.4016435</v>
      </c>
      <c r="O1494">
        <v>4.9425787999999997</v>
      </c>
      <c r="P1494">
        <v>3.2211823000000002</v>
      </c>
      <c r="Q1494">
        <v>4.3462892000000002</v>
      </c>
      <c r="R1494">
        <v>1.2951176</v>
      </c>
      <c r="S1494">
        <v>3.2767499999999998E-2</v>
      </c>
      <c r="T1494">
        <v>0.5</v>
      </c>
      <c r="U1494">
        <v>1.0911576999999999</v>
      </c>
      <c r="V1494">
        <v>0.49377290000000001</v>
      </c>
      <c r="W1494">
        <v>2.2519149999999999</v>
      </c>
      <c r="X1494">
        <v>4.9016713999999997</v>
      </c>
      <c r="Y1494">
        <v>2.9219065</v>
      </c>
      <c r="Z1494">
        <v>4.1974977999999998</v>
      </c>
      <c r="AA1494">
        <v>1.2164173</v>
      </c>
      <c r="AB1494">
        <v>3.2767499999999998E-2</v>
      </c>
      <c r="AC1494">
        <v>0.99570000000000003</v>
      </c>
      <c r="AD1494">
        <v>0.99180000000000001</v>
      </c>
      <c r="AE1494">
        <v>0.93769999999999998</v>
      </c>
      <c r="AF1494">
        <v>0.99170000000000003</v>
      </c>
      <c r="AG1494">
        <v>0.90710000000000002</v>
      </c>
      <c r="AH1494">
        <v>0.96579999999999999</v>
      </c>
      <c r="AI1494">
        <v>0.93920000000000003</v>
      </c>
      <c r="AJ1494">
        <v>1</v>
      </c>
      <c r="AK1494" t="str">
        <f>VLOOKUP(D1494,Ref!$C$2:$D$56,2,FALSE)&amp;"_"&amp;E1494&amp;RIGHT(B1494,4)</f>
        <v>NE_Hall0004</v>
      </c>
    </row>
    <row r="1495" spans="1:37" x14ac:dyDescent="0.25">
      <c r="A1495" t="s">
        <v>220</v>
      </c>
      <c r="B1495">
        <v>311090022</v>
      </c>
      <c r="C1495" t="s">
        <v>37</v>
      </c>
      <c r="D1495" t="s">
        <v>143</v>
      </c>
      <c r="E1495" t="s">
        <v>145</v>
      </c>
      <c r="F1495">
        <v>40.81259</v>
      </c>
      <c r="G1495">
        <v>-96.683019999999999</v>
      </c>
      <c r="H1495">
        <v>110201</v>
      </c>
      <c r="I1495">
        <v>18.3</v>
      </c>
      <c r="J1495">
        <v>17.7</v>
      </c>
      <c r="K1495">
        <v>0.5</v>
      </c>
      <c r="L1495">
        <v>1.4638716000000001</v>
      </c>
      <c r="M1495">
        <v>0.54507240000000001</v>
      </c>
      <c r="N1495">
        <v>2.2079265000000001</v>
      </c>
      <c r="O1495">
        <v>4.7839717999999998</v>
      </c>
      <c r="P1495">
        <v>4.5887412999999997</v>
      </c>
      <c r="Q1495">
        <v>2.3845508</v>
      </c>
      <c r="R1495">
        <v>1.7470611</v>
      </c>
      <c r="S1495">
        <v>0.16769310000000001</v>
      </c>
      <c r="T1495">
        <v>0.5</v>
      </c>
      <c r="U1495">
        <v>1.4597435000000001</v>
      </c>
      <c r="V1495">
        <v>0.54170169999999995</v>
      </c>
      <c r="W1495">
        <v>2.0834869999999999</v>
      </c>
      <c r="X1495">
        <v>4.7649198000000004</v>
      </c>
      <c r="Y1495">
        <v>4.2652378000000004</v>
      </c>
      <c r="Z1495">
        <v>2.3259645</v>
      </c>
      <c r="AA1495">
        <v>1.6453971000000001</v>
      </c>
      <c r="AB1495">
        <v>0.16769310000000001</v>
      </c>
      <c r="AC1495">
        <v>0.99719999999999998</v>
      </c>
      <c r="AD1495">
        <v>0.99380000000000002</v>
      </c>
      <c r="AE1495">
        <v>0.94359999999999999</v>
      </c>
      <c r="AF1495">
        <v>0.996</v>
      </c>
      <c r="AG1495">
        <v>0.92949999999999999</v>
      </c>
      <c r="AH1495">
        <v>0.97540000000000004</v>
      </c>
      <c r="AI1495">
        <v>0.94179999999999997</v>
      </c>
      <c r="AJ1495">
        <v>1</v>
      </c>
      <c r="AK1495" t="str">
        <f>VLOOKUP(D1495,Ref!$C$2:$D$56,2,FALSE)&amp;"_"&amp;E1495&amp;RIGHT(B1495,4)</f>
        <v>NE_Lancaster0022</v>
      </c>
    </row>
    <row r="1496" spans="1:37" x14ac:dyDescent="0.25">
      <c r="A1496" t="s">
        <v>220</v>
      </c>
      <c r="B1496">
        <v>311530007</v>
      </c>
      <c r="C1496" t="s">
        <v>37</v>
      </c>
      <c r="D1496" t="s">
        <v>143</v>
      </c>
      <c r="E1496" t="s">
        <v>146</v>
      </c>
      <c r="F1496">
        <v>41.133293999999999</v>
      </c>
      <c r="G1496">
        <v>-95.956102999999999</v>
      </c>
      <c r="H1496">
        <v>113206</v>
      </c>
      <c r="I1496">
        <v>22.5</v>
      </c>
      <c r="J1496">
        <v>21.9</v>
      </c>
      <c r="K1496">
        <v>0.5</v>
      </c>
      <c r="L1496">
        <v>2.0357683</v>
      </c>
      <c r="M1496">
        <v>0.68145730000000004</v>
      </c>
      <c r="N1496">
        <v>2.0898303999999999</v>
      </c>
      <c r="O1496">
        <v>9.0519675999999993</v>
      </c>
      <c r="P1496">
        <v>4.4653353999999998</v>
      </c>
      <c r="Q1496">
        <v>1.9571078</v>
      </c>
      <c r="R1496">
        <v>1.5741263999999999</v>
      </c>
      <c r="S1496">
        <v>0.18885150000000001</v>
      </c>
      <c r="T1496">
        <v>0.5</v>
      </c>
      <c r="U1496">
        <v>2.0569761</v>
      </c>
      <c r="V1496">
        <v>0.65413250000000001</v>
      </c>
      <c r="W1496">
        <v>1.8014531</v>
      </c>
      <c r="X1496">
        <v>9.6087599000000008</v>
      </c>
      <c r="Y1496">
        <v>4.6135316</v>
      </c>
      <c r="Z1496">
        <v>0.95535270000000005</v>
      </c>
      <c r="AA1496">
        <v>1.5595969000000001</v>
      </c>
      <c r="AB1496">
        <v>0.2494191</v>
      </c>
      <c r="AC1496">
        <v>1.0104</v>
      </c>
      <c r="AD1496">
        <v>0.95989999999999998</v>
      </c>
      <c r="AE1496">
        <v>0.86199999999999999</v>
      </c>
      <c r="AF1496">
        <v>1.0615000000000001</v>
      </c>
      <c r="AG1496">
        <v>1.0331999999999999</v>
      </c>
      <c r="AH1496">
        <v>0.48809999999999998</v>
      </c>
      <c r="AI1496">
        <v>0.99080000000000001</v>
      </c>
      <c r="AJ1496">
        <v>1.3207</v>
      </c>
      <c r="AK1496" t="str">
        <f>VLOOKUP(D1496,Ref!$C$2:$D$56,2,FALSE)&amp;"_"&amp;E1496&amp;RIGHT(B1496,4)</f>
        <v>NE_Sarpy0007</v>
      </c>
    </row>
    <row r="1497" spans="1:37" x14ac:dyDescent="0.25">
      <c r="A1497" t="s">
        <v>220</v>
      </c>
      <c r="B1497">
        <v>311570003</v>
      </c>
      <c r="C1497" t="s">
        <v>37</v>
      </c>
      <c r="D1497" t="s">
        <v>143</v>
      </c>
      <c r="E1497" t="s">
        <v>147</v>
      </c>
      <c r="F1497">
        <v>41.865000000000002</v>
      </c>
      <c r="G1497">
        <v>-103.664444</v>
      </c>
      <c r="H1497">
        <v>121153</v>
      </c>
      <c r="I1497">
        <v>18.600000000000001</v>
      </c>
      <c r="J1497">
        <v>18.3</v>
      </c>
      <c r="K1497">
        <v>0.5</v>
      </c>
      <c r="L1497">
        <v>1.5848005999999999</v>
      </c>
      <c r="M1497">
        <v>0.51042620000000005</v>
      </c>
      <c r="N1497">
        <v>0.77650079999999999</v>
      </c>
      <c r="O1497">
        <v>12.359841299999999</v>
      </c>
      <c r="P1497">
        <v>1.6814697000000001</v>
      </c>
      <c r="Q1497">
        <v>0.57461079999999998</v>
      </c>
      <c r="R1497">
        <v>0.60848809999999998</v>
      </c>
      <c r="S1497">
        <v>7.0528800000000003E-2</v>
      </c>
      <c r="T1497">
        <v>0.5</v>
      </c>
      <c r="U1497">
        <v>1.5812142</v>
      </c>
      <c r="V1497">
        <v>0.50784689999999999</v>
      </c>
      <c r="W1497">
        <v>0.71852769999999999</v>
      </c>
      <c r="X1497">
        <v>12.303175899999999</v>
      </c>
      <c r="Y1497">
        <v>1.5296813</v>
      </c>
      <c r="Z1497">
        <v>0.5644401</v>
      </c>
      <c r="AA1497">
        <v>0.55798110000000001</v>
      </c>
      <c r="AB1497">
        <v>7.0528800000000003E-2</v>
      </c>
      <c r="AC1497">
        <v>0.99770000000000003</v>
      </c>
      <c r="AD1497">
        <v>0.99490000000000001</v>
      </c>
      <c r="AE1497">
        <v>0.92530000000000001</v>
      </c>
      <c r="AF1497">
        <v>0.99539999999999995</v>
      </c>
      <c r="AG1497">
        <v>0.90969999999999995</v>
      </c>
      <c r="AH1497">
        <v>0.98229999999999995</v>
      </c>
      <c r="AI1497">
        <v>0.91700000000000004</v>
      </c>
      <c r="AJ1497">
        <v>1</v>
      </c>
      <c r="AK1497" t="str">
        <f>VLOOKUP(D1497,Ref!$C$2:$D$56,2,FALSE)&amp;"_"&amp;E1497&amp;RIGHT(B1497,4)</f>
        <v>NE_Scotts Bluff0003</v>
      </c>
    </row>
    <row r="1498" spans="1:37" x14ac:dyDescent="0.25">
      <c r="A1498" t="s">
        <v>220</v>
      </c>
      <c r="B1498">
        <v>311770002</v>
      </c>
      <c r="C1498" t="s">
        <v>37</v>
      </c>
      <c r="D1498" t="s">
        <v>143</v>
      </c>
      <c r="E1498" t="s">
        <v>49</v>
      </c>
      <c r="F1498">
        <v>41.551211000000002</v>
      </c>
      <c r="G1498">
        <v>-96.146174999999999</v>
      </c>
      <c r="H1498">
        <v>117204</v>
      </c>
      <c r="I1498">
        <v>20</v>
      </c>
      <c r="J1498">
        <v>19.600000000000001</v>
      </c>
      <c r="K1498">
        <v>0.5</v>
      </c>
      <c r="L1498">
        <v>1.1359155000000001</v>
      </c>
      <c r="M1498">
        <v>0.55719580000000002</v>
      </c>
      <c r="N1498">
        <v>2.908401</v>
      </c>
      <c r="O1498">
        <v>3.8165597999999998</v>
      </c>
      <c r="P1498">
        <v>3.2571270000000001</v>
      </c>
      <c r="Q1498">
        <v>6.1317257999999999</v>
      </c>
      <c r="R1498">
        <v>1.6209502</v>
      </c>
      <c r="S1498">
        <v>0.13879340000000001</v>
      </c>
      <c r="T1498">
        <v>0.5</v>
      </c>
      <c r="U1498">
        <v>1.1325925999999999</v>
      </c>
      <c r="V1498">
        <v>0.55441070000000003</v>
      </c>
      <c r="W1498">
        <v>2.8122535000000002</v>
      </c>
      <c r="X1498">
        <v>3.7987535000000001</v>
      </c>
      <c r="Y1498">
        <v>3.0638548999999999</v>
      </c>
      <c r="Z1498">
        <v>6.0348848999999998</v>
      </c>
      <c r="AA1498">
        <v>1.5740732</v>
      </c>
      <c r="AB1498">
        <v>0.13879340000000001</v>
      </c>
      <c r="AC1498">
        <v>0.99709999999999999</v>
      </c>
      <c r="AD1498">
        <v>0.995</v>
      </c>
      <c r="AE1498">
        <v>0.96689999999999998</v>
      </c>
      <c r="AF1498">
        <v>0.99529999999999996</v>
      </c>
      <c r="AG1498">
        <v>0.94069999999999998</v>
      </c>
      <c r="AH1498">
        <v>0.98419999999999996</v>
      </c>
      <c r="AI1498">
        <v>0.97109999999999996</v>
      </c>
      <c r="AJ1498">
        <v>1</v>
      </c>
      <c r="AK1498" t="str">
        <f>VLOOKUP(D1498,Ref!$C$2:$D$56,2,FALSE)&amp;"_"&amp;E1498&amp;RIGHT(B1498,4)</f>
        <v>NE_Washington0002</v>
      </c>
    </row>
    <row r="1499" spans="1:37" x14ac:dyDescent="0.25">
      <c r="A1499" t="s">
        <v>220</v>
      </c>
      <c r="B1499">
        <v>320030561</v>
      </c>
      <c r="C1499" t="s">
        <v>37</v>
      </c>
      <c r="D1499" t="s">
        <v>66</v>
      </c>
      <c r="E1499" t="s">
        <v>148</v>
      </c>
      <c r="F1499">
        <v>36.163994000000002</v>
      </c>
      <c r="G1499">
        <v>-115.11393</v>
      </c>
      <c r="H1499">
        <v>81064</v>
      </c>
      <c r="I1499">
        <v>21.4</v>
      </c>
      <c r="J1499">
        <v>21.3</v>
      </c>
      <c r="K1499">
        <v>0.5</v>
      </c>
      <c r="L1499">
        <v>2.3355472000000002</v>
      </c>
      <c r="M1499">
        <v>3.4639926000000001</v>
      </c>
      <c r="N1499">
        <v>0.31919449999999999</v>
      </c>
      <c r="O1499">
        <v>12.3385763</v>
      </c>
      <c r="P1499">
        <v>1.1459025</v>
      </c>
      <c r="Q1499">
        <v>0.2202382</v>
      </c>
      <c r="R1499">
        <v>0.57832709999999998</v>
      </c>
      <c r="S1499">
        <v>0.55377540000000003</v>
      </c>
      <c r="T1499">
        <v>0.5</v>
      </c>
      <c r="U1499">
        <v>1.6887022</v>
      </c>
      <c r="V1499">
        <v>3.7169205999999999</v>
      </c>
      <c r="W1499">
        <v>0.27687990000000001</v>
      </c>
      <c r="X1499">
        <v>13.703253699999999</v>
      </c>
      <c r="Y1499">
        <v>0.50463880000000005</v>
      </c>
      <c r="Z1499">
        <v>0.30220819999999998</v>
      </c>
      <c r="AA1499">
        <v>0.15564359999999999</v>
      </c>
      <c r="AB1499">
        <v>0.45993620000000002</v>
      </c>
      <c r="AC1499">
        <v>0.72299999999999998</v>
      </c>
      <c r="AD1499">
        <v>1.073</v>
      </c>
      <c r="AE1499">
        <v>0.86739999999999995</v>
      </c>
      <c r="AF1499">
        <v>1.1106</v>
      </c>
      <c r="AG1499">
        <v>0.44040000000000001</v>
      </c>
      <c r="AH1499">
        <v>1.3722000000000001</v>
      </c>
      <c r="AI1499">
        <v>0.26910000000000001</v>
      </c>
      <c r="AJ1499">
        <v>0.83050000000000002</v>
      </c>
      <c r="AK1499" t="str">
        <f>VLOOKUP(D1499,Ref!$C$2:$D$56,2,FALSE)&amp;"_"&amp;E1499&amp;RIGHT(B1499,4)</f>
        <v>NV_Clark0561</v>
      </c>
    </row>
    <row r="1500" spans="1:37" x14ac:dyDescent="0.25">
      <c r="A1500" t="s">
        <v>220</v>
      </c>
      <c r="B1500">
        <v>320031019</v>
      </c>
      <c r="C1500" t="s">
        <v>37</v>
      </c>
      <c r="D1500" t="s">
        <v>66</v>
      </c>
      <c r="E1500" t="s">
        <v>148</v>
      </c>
      <c r="F1500">
        <v>35.785634000000002</v>
      </c>
      <c r="G1500">
        <v>-115.35706</v>
      </c>
      <c r="H1500">
        <v>77062</v>
      </c>
      <c r="I1500">
        <v>10.9</v>
      </c>
      <c r="J1500">
        <v>10.8</v>
      </c>
      <c r="K1500">
        <v>0.5</v>
      </c>
      <c r="L1500">
        <v>2.2942100000000001</v>
      </c>
      <c r="M1500">
        <v>0.9971257</v>
      </c>
      <c r="N1500">
        <v>0.43021890000000002</v>
      </c>
      <c r="O1500">
        <v>4.7754954999999999</v>
      </c>
      <c r="P1500">
        <v>1.3593526</v>
      </c>
      <c r="Q1500">
        <v>2.93098E-2</v>
      </c>
      <c r="R1500">
        <v>0.41345589999999999</v>
      </c>
      <c r="S1500">
        <v>0.16749910000000001</v>
      </c>
      <c r="T1500">
        <v>0.5</v>
      </c>
      <c r="U1500">
        <v>2.2927114999999998</v>
      </c>
      <c r="V1500">
        <v>0.99009080000000005</v>
      </c>
      <c r="W1500">
        <v>0.41289510000000001</v>
      </c>
      <c r="X1500">
        <v>4.7464827999999999</v>
      </c>
      <c r="Y1500">
        <v>1.2953397</v>
      </c>
      <c r="Z1500">
        <v>2.86298E-2</v>
      </c>
      <c r="AA1500">
        <v>0.39833160000000001</v>
      </c>
      <c r="AB1500">
        <v>0.16749910000000001</v>
      </c>
      <c r="AC1500">
        <v>0.99929999999999997</v>
      </c>
      <c r="AD1500">
        <v>0.9929</v>
      </c>
      <c r="AE1500">
        <v>0.9597</v>
      </c>
      <c r="AF1500">
        <v>0.99390000000000001</v>
      </c>
      <c r="AG1500">
        <v>0.95289999999999997</v>
      </c>
      <c r="AH1500">
        <v>0.9768</v>
      </c>
      <c r="AI1500">
        <v>0.96340000000000003</v>
      </c>
      <c r="AJ1500">
        <v>1</v>
      </c>
      <c r="AK1500" t="str">
        <f>VLOOKUP(D1500,Ref!$C$2:$D$56,2,FALSE)&amp;"_"&amp;E1500&amp;RIGHT(B1500,4)</f>
        <v>NV_Clark1019</v>
      </c>
    </row>
    <row r="1501" spans="1:37" x14ac:dyDescent="0.25">
      <c r="A1501" t="s">
        <v>220</v>
      </c>
      <c r="B1501">
        <v>320032002</v>
      </c>
      <c r="C1501" t="s">
        <v>37</v>
      </c>
      <c r="D1501" t="s">
        <v>66</v>
      </c>
      <c r="E1501" t="s">
        <v>148</v>
      </c>
      <c r="F1501">
        <v>36.191110999999999</v>
      </c>
      <c r="G1501">
        <v>-115.12222199999999</v>
      </c>
      <c r="H1501">
        <v>81064</v>
      </c>
      <c r="I1501">
        <v>19.2</v>
      </c>
      <c r="J1501">
        <v>18.899999999999999</v>
      </c>
      <c r="K1501">
        <v>0.5</v>
      </c>
      <c r="L1501">
        <v>2.4796705000000001</v>
      </c>
      <c r="M1501">
        <v>1.4088799999999999</v>
      </c>
      <c r="N1501">
        <v>0.50878909999999999</v>
      </c>
      <c r="O1501">
        <v>10.5801067</v>
      </c>
      <c r="P1501">
        <v>2.2213714000000002</v>
      </c>
      <c r="Q1501">
        <v>7.0895899999999998E-2</v>
      </c>
      <c r="R1501">
        <v>0.87716729999999998</v>
      </c>
      <c r="S1501">
        <v>0.58645290000000005</v>
      </c>
      <c r="T1501">
        <v>0.5</v>
      </c>
      <c r="U1501">
        <v>2.4784391000000001</v>
      </c>
      <c r="V1501">
        <v>1.4058299999999999</v>
      </c>
      <c r="W1501">
        <v>0.4753501</v>
      </c>
      <c r="X1501">
        <v>10.5647802</v>
      </c>
      <c r="Y1501">
        <v>2.0328343000000002</v>
      </c>
      <c r="Z1501">
        <v>7.0697399999999994E-2</v>
      </c>
      <c r="AA1501">
        <v>0.80117400000000005</v>
      </c>
      <c r="AB1501">
        <v>0.58645290000000005</v>
      </c>
      <c r="AC1501">
        <v>0.99950000000000006</v>
      </c>
      <c r="AD1501">
        <v>0.99780000000000002</v>
      </c>
      <c r="AE1501">
        <v>0.93430000000000002</v>
      </c>
      <c r="AF1501">
        <v>0.99860000000000004</v>
      </c>
      <c r="AG1501">
        <v>0.91510000000000002</v>
      </c>
      <c r="AH1501">
        <v>0.99719999999999998</v>
      </c>
      <c r="AI1501">
        <v>0.91339999999999999</v>
      </c>
      <c r="AJ1501">
        <v>1</v>
      </c>
      <c r="AK1501" t="str">
        <f>VLOOKUP(D1501,Ref!$C$2:$D$56,2,FALSE)&amp;"_"&amp;E1501&amp;RIGHT(B1501,4)</f>
        <v>NV_Clark2002</v>
      </c>
    </row>
    <row r="1502" spans="1:37" x14ac:dyDescent="0.25">
      <c r="A1502" t="s">
        <v>220</v>
      </c>
      <c r="B1502">
        <v>320310016</v>
      </c>
      <c r="C1502" t="s">
        <v>37</v>
      </c>
      <c r="D1502" t="s">
        <v>66</v>
      </c>
      <c r="E1502" t="s">
        <v>149</v>
      </c>
      <c r="F1502">
        <v>39.525083000000002</v>
      </c>
      <c r="G1502">
        <v>-119.807717</v>
      </c>
      <c r="H1502">
        <v>118038</v>
      </c>
      <c r="I1502">
        <v>37.200000000000003</v>
      </c>
      <c r="J1502">
        <v>37.200000000000003</v>
      </c>
      <c r="K1502">
        <v>0.5</v>
      </c>
      <c r="L1502">
        <v>1.9055381</v>
      </c>
      <c r="M1502">
        <v>2.8920952999999998</v>
      </c>
      <c r="N1502">
        <v>1.4580953000000001</v>
      </c>
      <c r="O1502">
        <v>24.583931</v>
      </c>
      <c r="P1502">
        <v>1.2542386000000001</v>
      </c>
      <c r="Q1502">
        <v>3.4437904000000001</v>
      </c>
      <c r="R1502">
        <v>0.99430280000000004</v>
      </c>
      <c r="S1502">
        <v>0.21245359999999999</v>
      </c>
      <c r="T1502">
        <v>0.5</v>
      </c>
      <c r="U1502">
        <v>1.9051174</v>
      </c>
      <c r="V1502">
        <v>2.8903549000000002</v>
      </c>
      <c r="W1502">
        <v>1.4512813</v>
      </c>
      <c r="X1502">
        <v>24.5767326</v>
      </c>
      <c r="Y1502">
        <v>1.2447691999999999</v>
      </c>
      <c r="Z1502">
        <v>3.4318740000000001</v>
      </c>
      <c r="AA1502">
        <v>0.99007800000000001</v>
      </c>
      <c r="AB1502">
        <v>0.21245359999999999</v>
      </c>
      <c r="AC1502">
        <v>0.99980000000000002</v>
      </c>
      <c r="AD1502">
        <v>0.99939999999999996</v>
      </c>
      <c r="AE1502">
        <v>0.99529999999999996</v>
      </c>
      <c r="AF1502">
        <v>0.99970000000000003</v>
      </c>
      <c r="AG1502">
        <v>0.99250000000000005</v>
      </c>
      <c r="AH1502">
        <v>0.99650000000000005</v>
      </c>
      <c r="AI1502">
        <v>0.99580000000000002</v>
      </c>
      <c r="AJ1502">
        <v>1</v>
      </c>
      <c r="AK1502" t="str">
        <f>VLOOKUP(D1502,Ref!$C$2:$D$56,2,FALSE)&amp;"_"&amp;E1502&amp;RIGHT(B1502,4)</f>
        <v>NV_Washoe0016</v>
      </c>
    </row>
    <row r="1503" spans="1:37" x14ac:dyDescent="0.25">
      <c r="A1503" t="s">
        <v>220</v>
      </c>
      <c r="B1503">
        <v>350010023</v>
      </c>
      <c r="C1503" t="s">
        <v>37</v>
      </c>
      <c r="D1503" t="s">
        <v>150</v>
      </c>
      <c r="E1503" t="s">
        <v>151</v>
      </c>
      <c r="F1503">
        <v>35.134300000000003</v>
      </c>
      <c r="G1503">
        <v>-106.5852</v>
      </c>
      <c r="H1503">
        <v>61126</v>
      </c>
      <c r="I1503">
        <v>15.4</v>
      </c>
      <c r="J1503">
        <v>15.2</v>
      </c>
      <c r="K1503">
        <v>0.5</v>
      </c>
      <c r="L1503">
        <v>0.86182559999999997</v>
      </c>
      <c r="M1503">
        <v>2.0834807999999998</v>
      </c>
      <c r="N1503">
        <v>0.56639530000000005</v>
      </c>
      <c r="O1503">
        <v>9.3726520999999998</v>
      </c>
      <c r="P1503">
        <v>0.88998429999999995</v>
      </c>
      <c r="Q1503">
        <v>0.8405994</v>
      </c>
      <c r="R1503">
        <v>0.31444810000000001</v>
      </c>
      <c r="S1503">
        <v>2.6171099999999999E-2</v>
      </c>
      <c r="T1503">
        <v>0.5</v>
      </c>
      <c r="U1503">
        <v>0.86060429999999999</v>
      </c>
      <c r="V1503">
        <v>2.0699548999999999</v>
      </c>
      <c r="W1503">
        <v>0.52507599999999999</v>
      </c>
      <c r="X1503">
        <v>9.3338757000000001</v>
      </c>
      <c r="Y1503">
        <v>0.78801180000000004</v>
      </c>
      <c r="Z1503">
        <v>0.82557510000000001</v>
      </c>
      <c r="AA1503">
        <v>0.28996090000000002</v>
      </c>
      <c r="AB1503">
        <v>2.6171099999999999E-2</v>
      </c>
      <c r="AC1503">
        <v>0.99860000000000004</v>
      </c>
      <c r="AD1503">
        <v>0.99350000000000005</v>
      </c>
      <c r="AE1503">
        <v>0.92700000000000005</v>
      </c>
      <c r="AF1503">
        <v>0.99590000000000001</v>
      </c>
      <c r="AG1503">
        <v>0.88539999999999996</v>
      </c>
      <c r="AH1503">
        <v>0.98209999999999997</v>
      </c>
      <c r="AI1503">
        <v>0.92210000000000003</v>
      </c>
      <c r="AJ1503">
        <v>1</v>
      </c>
      <c r="AK1503" t="str">
        <f>VLOOKUP(D1503,Ref!$C$2:$D$56,2,FALSE)&amp;"_"&amp;E1503&amp;RIGHT(B1503,4)</f>
        <v>NM_Bernalillo0023</v>
      </c>
    </row>
    <row r="1504" spans="1:37" x14ac:dyDescent="0.25">
      <c r="A1504" t="s">
        <v>220</v>
      </c>
      <c r="B1504">
        <v>350010024</v>
      </c>
      <c r="C1504" t="s">
        <v>37</v>
      </c>
      <c r="D1504" t="s">
        <v>150</v>
      </c>
      <c r="E1504" t="s">
        <v>151</v>
      </c>
      <c r="F1504">
        <v>35.063099999999999</v>
      </c>
      <c r="G1504">
        <v>-106.578785</v>
      </c>
      <c r="H1504">
        <v>61126</v>
      </c>
      <c r="I1504">
        <v>15.9</v>
      </c>
      <c r="J1504">
        <v>15.7</v>
      </c>
      <c r="K1504">
        <v>0.5</v>
      </c>
      <c r="L1504">
        <v>1.4022102000000001</v>
      </c>
      <c r="M1504">
        <v>1.7270373000000001</v>
      </c>
      <c r="N1504">
        <v>0.61081770000000002</v>
      </c>
      <c r="O1504">
        <v>9.4457234999999997</v>
      </c>
      <c r="P1504">
        <v>1.2017770999999999</v>
      </c>
      <c r="Q1504">
        <v>0.60338210000000003</v>
      </c>
      <c r="R1504">
        <v>0.44368259999999998</v>
      </c>
      <c r="S1504">
        <v>3.2036299999999997E-2</v>
      </c>
      <c r="T1504">
        <v>0.5</v>
      </c>
      <c r="U1504">
        <v>1.4008080000000001</v>
      </c>
      <c r="V1504">
        <v>1.7172695</v>
      </c>
      <c r="W1504">
        <v>0.57599520000000004</v>
      </c>
      <c r="X1504">
        <v>9.4073581999999991</v>
      </c>
      <c r="Y1504">
        <v>1.1097535999999999</v>
      </c>
      <c r="Z1504">
        <v>0.59915839999999998</v>
      </c>
      <c r="AA1504">
        <v>0.41863800000000001</v>
      </c>
      <c r="AB1504">
        <v>3.2036299999999997E-2</v>
      </c>
      <c r="AC1504">
        <v>0.999</v>
      </c>
      <c r="AD1504">
        <v>0.99429999999999996</v>
      </c>
      <c r="AE1504">
        <v>0.94299999999999995</v>
      </c>
      <c r="AF1504">
        <v>0.99590000000000001</v>
      </c>
      <c r="AG1504">
        <v>0.9234</v>
      </c>
      <c r="AH1504">
        <v>0.99299999999999999</v>
      </c>
      <c r="AI1504">
        <v>0.94359999999999999</v>
      </c>
      <c r="AJ1504">
        <v>1</v>
      </c>
      <c r="AK1504" t="str">
        <f>VLOOKUP(D1504,Ref!$C$2:$D$56,2,FALSE)&amp;"_"&amp;E1504&amp;RIGHT(B1504,4)</f>
        <v>NM_Bernalillo0024</v>
      </c>
    </row>
    <row r="1505" spans="1:37" x14ac:dyDescent="0.25">
      <c r="A1505" t="s">
        <v>220</v>
      </c>
      <c r="B1505">
        <v>350050005</v>
      </c>
      <c r="C1505" t="s">
        <v>37</v>
      </c>
      <c r="D1505" t="s">
        <v>150</v>
      </c>
      <c r="E1505" t="s">
        <v>152</v>
      </c>
      <c r="F1505">
        <v>33.396943999999998</v>
      </c>
      <c r="G1505">
        <v>-104.523611</v>
      </c>
      <c r="H1505">
        <v>44140</v>
      </c>
      <c r="I1505">
        <v>15.9</v>
      </c>
      <c r="J1505">
        <v>14.4</v>
      </c>
      <c r="K1505">
        <v>0.5</v>
      </c>
      <c r="L1505">
        <v>2.8058233000000001</v>
      </c>
      <c r="M1505">
        <v>0.29234250000000001</v>
      </c>
      <c r="N1505">
        <v>1.5874618</v>
      </c>
      <c r="O1505">
        <v>4.7397079</v>
      </c>
      <c r="P1505">
        <v>3.5095456</v>
      </c>
      <c r="Q1505">
        <v>1.3489469000000001</v>
      </c>
      <c r="R1505">
        <v>1.1796123999999999</v>
      </c>
      <c r="S1505">
        <v>3.2261999999999998E-3</v>
      </c>
      <c r="T1505">
        <v>0.5</v>
      </c>
      <c r="U1505">
        <v>2.3757432000000001</v>
      </c>
      <c r="V1505">
        <v>0.32625280000000001</v>
      </c>
      <c r="W1505">
        <v>1.1314683000000001</v>
      </c>
      <c r="X1505">
        <v>5.8958940999999996</v>
      </c>
      <c r="Y1505">
        <v>2.4832999999999998</v>
      </c>
      <c r="Z1505">
        <v>0.93392350000000002</v>
      </c>
      <c r="AA1505">
        <v>0.82844499999999999</v>
      </c>
      <c r="AB1505">
        <v>1.6678999999999999E-3</v>
      </c>
      <c r="AC1505">
        <v>0.84670000000000001</v>
      </c>
      <c r="AD1505">
        <v>1.1160000000000001</v>
      </c>
      <c r="AE1505">
        <v>0.71279999999999999</v>
      </c>
      <c r="AF1505">
        <v>1.2439</v>
      </c>
      <c r="AG1505">
        <v>0.70760000000000001</v>
      </c>
      <c r="AH1505">
        <v>0.69230000000000003</v>
      </c>
      <c r="AI1505">
        <v>0.70230000000000004</v>
      </c>
      <c r="AJ1505">
        <v>0.51700000000000002</v>
      </c>
      <c r="AK1505" t="str">
        <f>VLOOKUP(D1505,Ref!$C$2:$D$56,2,FALSE)&amp;"_"&amp;E1505&amp;RIGHT(B1505,4)</f>
        <v>NM_Chaves0005</v>
      </c>
    </row>
    <row r="1506" spans="1:37" x14ac:dyDescent="0.25">
      <c r="A1506" t="s">
        <v>220</v>
      </c>
      <c r="B1506">
        <v>350130017</v>
      </c>
      <c r="C1506" t="s">
        <v>37</v>
      </c>
      <c r="D1506" t="s">
        <v>150</v>
      </c>
      <c r="E1506" t="s">
        <v>153</v>
      </c>
      <c r="F1506">
        <v>31.795832999999998</v>
      </c>
      <c r="G1506">
        <v>-106.5575</v>
      </c>
      <c r="H1506">
        <v>31123</v>
      </c>
      <c r="I1506">
        <v>34.5</v>
      </c>
      <c r="J1506">
        <v>25.1</v>
      </c>
      <c r="K1506">
        <v>0.5</v>
      </c>
      <c r="L1506">
        <v>5.3252348999999999</v>
      </c>
      <c r="M1506">
        <v>2.5482211000000001</v>
      </c>
      <c r="N1506">
        <v>0.62495730000000005</v>
      </c>
      <c r="O1506">
        <v>22.803896000000002</v>
      </c>
      <c r="P1506">
        <v>1.3769089000000001</v>
      </c>
      <c r="Q1506">
        <v>0.4272687</v>
      </c>
      <c r="R1506">
        <v>0.45902480000000001</v>
      </c>
      <c r="S1506">
        <v>0.43448789999999998</v>
      </c>
      <c r="T1506">
        <v>0.5</v>
      </c>
      <c r="U1506">
        <v>7.0403190000000002</v>
      </c>
      <c r="V1506">
        <v>1.3122837999999999</v>
      </c>
      <c r="W1506">
        <v>0.37129430000000002</v>
      </c>
      <c r="X1506">
        <v>14.185723299999999</v>
      </c>
      <c r="Y1506">
        <v>0.84316310000000005</v>
      </c>
      <c r="Z1506">
        <v>0.3038093</v>
      </c>
      <c r="AA1506">
        <v>0.28636699999999998</v>
      </c>
      <c r="AB1506">
        <v>0.29415849999999999</v>
      </c>
      <c r="AC1506">
        <v>1.3221000000000001</v>
      </c>
      <c r="AD1506">
        <v>0.51500000000000001</v>
      </c>
      <c r="AE1506">
        <v>0.59409999999999996</v>
      </c>
      <c r="AF1506">
        <v>0.62209999999999999</v>
      </c>
      <c r="AG1506">
        <v>0.61240000000000006</v>
      </c>
      <c r="AH1506">
        <v>0.71099999999999997</v>
      </c>
      <c r="AI1506">
        <v>0.62390000000000001</v>
      </c>
      <c r="AJ1506">
        <v>0.67700000000000005</v>
      </c>
      <c r="AK1506" t="str">
        <f>VLOOKUP(D1506,Ref!$C$2:$D$56,2,FALSE)&amp;"_"&amp;E1506&amp;RIGHT(B1506,4)</f>
        <v>NM_Doña Ana0017</v>
      </c>
    </row>
    <row r="1507" spans="1:37" x14ac:dyDescent="0.25">
      <c r="A1507" t="s">
        <v>220</v>
      </c>
      <c r="B1507">
        <v>350130025</v>
      </c>
      <c r="C1507" t="s">
        <v>37</v>
      </c>
      <c r="D1507" t="s">
        <v>150</v>
      </c>
      <c r="E1507" t="s">
        <v>153</v>
      </c>
      <c r="F1507">
        <v>32.321944000000002</v>
      </c>
      <c r="G1507">
        <v>-106.76777800000001</v>
      </c>
      <c r="H1507">
        <v>36122</v>
      </c>
      <c r="I1507">
        <v>12.8</v>
      </c>
      <c r="J1507">
        <v>11.4</v>
      </c>
      <c r="K1507">
        <v>0.5</v>
      </c>
      <c r="L1507">
        <v>3.5394185</v>
      </c>
      <c r="M1507">
        <v>1.3348614999999999</v>
      </c>
      <c r="N1507">
        <v>0.63341919999999996</v>
      </c>
      <c r="O1507">
        <v>4.1953721000000002</v>
      </c>
      <c r="P1507">
        <v>1.5799321</v>
      </c>
      <c r="Q1507">
        <v>0.3284067</v>
      </c>
      <c r="R1507">
        <v>0.53462739999999997</v>
      </c>
      <c r="S1507">
        <v>0.16507340000000001</v>
      </c>
      <c r="T1507">
        <v>0.5</v>
      </c>
      <c r="U1507">
        <v>3.7426065999999998</v>
      </c>
      <c r="V1507">
        <v>1.1339035</v>
      </c>
      <c r="W1507">
        <v>0.43115249999999999</v>
      </c>
      <c r="X1507">
        <v>3.7880392000000001</v>
      </c>
      <c r="Y1507">
        <v>1.0803133</v>
      </c>
      <c r="Z1507">
        <v>0.22954459999999999</v>
      </c>
      <c r="AA1507">
        <v>0.36518699999999998</v>
      </c>
      <c r="AB1507">
        <v>0.1539249</v>
      </c>
      <c r="AC1507">
        <v>1.0573999999999999</v>
      </c>
      <c r="AD1507">
        <v>0.84950000000000003</v>
      </c>
      <c r="AE1507">
        <v>0.68069999999999997</v>
      </c>
      <c r="AF1507">
        <v>0.90290000000000004</v>
      </c>
      <c r="AG1507">
        <v>0.68379999999999996</v>
      </c>
      <c r="AH1507">
        <v>0.69899999999999995</v>
      </c>
      <c r="AI1507">
        <v>0.68310000000000004</v>
      </c>
      <c r="AJ1507">
        <v>0.9325</v>
      </c>
      <c r="AK1507" t="str">
        <f>VLOOKUP(D1507,Ref!$C$2:$D$56,2,FALSE)&amp;"_"&amp;E1507&amp;RIGHT(B1507,4)</f>
        <v>NM_Doña Ana0025</v>
      </c>
    </row>
    <row r="1508" spans="1:37" x14ac:dyDescent="0.25">
      <c r="A1508" t="s">
        <v>220</v>
      </c>
      <c r="B1508">
        <v>350171002</v>
      </c>
      <c r="C1508" t="s">
        <v>37</v>
      </c>
      <c r="D1508" t="s">
        <v>150</v>
      </c>
      <c r="E1508" t="s">
        <v>154</v>
      </c>
      <c r="F1508">
        <v>32.784444000000001</v>
      </c>
      <c r="G1508">
        <v>-108.27166699999999</v>
      </c>
      <c r="H1508">
        <v>41111</v>
      </c>
      <c r="I1508">
        <v>10.3</v>
      </c>
      <c r="J1508">
        <v>9.8000000000000007</v>
      </c>
      <c r="K1508">
        <v>0.5</v>
      </c>
      <c r="L1508">
        <v>1.7852503</v>
      </c>
      <c r="M1508">
        <v>0.29755569999999998</v>
      </c>
      <c r="N1508">
        <v>0.49941150000000001</v>
      </c>
      <c r="O1508">
        <v>5.3542608999999999</v>
      </c>
      <c r="P1508">
        <v>1.3653010000000001</v>
      </c>
      <c r="Q1508">
        <v>4.7729500000000001E-2</v>
      </c>
      <c r="R1508">
        <v>0.48475550000000001</v>
      </c>
      <c r="S1508">
        <v>1.5735800000000001E-2</v>
      </c>
      <c r="T1508">
        <v>0.5</v>
      </c>
      <c r="U1508">
        <v>1.6054679999999999</v>
      </c>
      <c r="V1508">
        <v>0.29552709999999999</v>
      </c>
      <c r="W1508">
        <v>0.4339808</v>
      </c>
      <c r="X1508">
        <v>5.3530106999999996</v>
      </c>
      <c r="Y1508">
        <v>1.1861796</v>
      </c>
      <c r="Z1508">
        <v>3.48353E-2</v>
      </c>
      <c r="AA1508">
        <v>0.42106890000000002</v>
      </c>
      <c r="AB1508">
        <v>1.6449800000000001E-2</v>
      </c>
      <c r="AC1508">
        <v>0.89929999999999999</v>
      </c>
      <c r="AD1508">
        <v>0.99319999999999997</v>
      </c>
      <c r="AE1508">
        <v>0.86899999999999999</v>
      </c>
      <c r="AF1508">
        <v>0.99980000000000002</v>
      </c>
      <c r="AG1508">
        <v>0.86880000000000002</v>
      </c>
      <c r="AH1508">
        <v>0.7298</v>
      </c>
      <c r="AI1508">
        <v>0.86860000000000004</v>
      </c>
      <c r="AJ1508">
        <v>1.0454000000000001</v>
      </c>
      <c r="AK1508" t="str">
        <f>VLOOKUP(D1508,Ref!$C$2:$D$56,2,FALSE)&amp;"_"&amp;E1508&amp;RIGHT(B1508,4)</f>
        <v>NM_Grant1002</v>
      </c>
    </row>
    <row r="1509" spans="1:37" x14ac:dyDescent="0.25">
      <c r="A1509" t="s">
        <v>220</v>
      </c>
      <c r="B1509">
        <v>350431003</v>
      </c>
      <c r="C1509" t="s">
        <v>37</v>
      </c>
      <c r="D1509" t="s">
        <v>150</v>
      </c>
      <c r="E1509" t="s">
        <v>155</v>
      </c>
      <c r="F1509">
        <v>35.238056</v>
      </c>
      <c r="G1509">
        <v>-106.649444</v>
      </c>
      <c r="H1509">
        <v>62126</v>
      </c>
      <c r="I1509">
        <v>9.6</v>
      </c>
      <c r="J1509">
        <v>9.4</v>
      </c>
      <c r="K1509">
        <v>0.5</v>
      </c>
      <c r="L1509">
        <v>1.2609336</v>
      </c>
      <c r="M1509">
        <v>0.87868889999999999</v>
      </c>
      <c r="N1509">
        <v>0.44042579999999998</v>
      </c>
      <c r="O1509">
        <v>4.9185895999999998</v>
      </c>
      <c r="P1509">
        <v>1.0283628</v>
      </c>
      <c r="Q1509">
        <v>0.2416421</v>
      </c>
      <c r="R1509">
        <v>0.37773230000000002</v>
      </c>
      <c r="S1509">
        <v>2.02904E-2</v>
      </c>
      <c r="T1509">
        <v>0.5</v>
      </c>
      <c r="U1509">
        <v>1.0884484999999999</v>
      </c>
      <c r="V1509">
        <v>0.87388489999999996</v>
      </c>
      <c r="W1509">
        <v>0.42954550000000002</v>
      </c>
      <c r="X1509">
        <v>4.8970389000000001</v>
      </c>
      <c r="Y1509">
        <v>1.049553</v>
      </c>
      <c r="Z1509">
        <v>0.23910490000000001</v>
      </c>
      <c r="AA1509">
        <v>0.37875140000000002</v>
      </c>
      <c r="AB1509">
        <v>2.0035500000000001E-2</v>
      </c>
      <c r="AC1509">
        <v>0.86319999999999997</v>
      </c>
      <c r="AD1509">
        <v>0.99450000000000005</v>
      </c>
      <c r="AE1509">
        <v>0.97529999999999994</v>
      </c>
      <c r="AF1509">
        <v>0.99560000000000004</v>
      </c>
      <c r="AG1509">
        <v>1.0206</v>
      </c>
      <c r="AH1509">
        <v>0.98950000000000005</v>
      </c>
      <c r="AI1509">
        <v>1.0026999999999999</v>
      </c>
      <c r="AJ1509">
        <v>0.98740000000000006</v>
      </c>
      <c r="AK1509" t="str">
        <f>VLOOKUP(D1509,Ref!$C$2:$D$56,2,FALSE)&amp;"_"&amp;E1509&amp;RIGHT(B1509,4)</f>
        <v>NM_Sandoval1003</v>
      </c>
    </row>
    <row r="1510" spans="1:37" x14ac:dyDescent="0.25">
      <c r="A1510" t="s">
        <v>220</v>
      </c>
      <c r="B1510">
        <v>350490020</v>
      </c>
      <c r="C1510" t="s">
        <v>37</v>
      </c>
      <c r="D1510" t="s">
        <v>150</v>
      </c>
      <c r="E1510" t="s">
        <v>156</v>
      </c>
      <c r="F1510">
        <v>35.671111000000003</v>
      </c>
      <c r="G1510">
        <v>-105.953611</v>
      </c>
      <c r="H1510">
        <v>66131</v>
      </c>
      <c r="I1510">
        <v>8.4</v>
      </c>
      <c r="J1510">
        <v>8.3000000000000007</v>
      </c>
      <c r="K1510">
        <v>0.5</v>
      </c>
      <c r="L1510">
        <v>1.6970803000000001</v>
      </c>
      <c r="M1510">
        <v>0.43776900000000002</v>
      </c>
      <c r="N1510">
        <v>0.47359440000000003</v>
      </c>
      <c r="O1510">
        <v>3.6309133</v>
      </c>
      <c r="P1510">
        <v>1.0761851</v>
      </c>
      <c r="Q1510">
        <v>0.29471069999999999</v>
      </c>
      <c r="R1510">
        <v>0.36213990000000001</v>
      </c>
      <c r="S1510">
        <v>5.3857000000000002E-3</v>
      </c>
      <c r="T1510">
        <v>0.5</v>
      </c>
      <c r="U1510">
        <v>1.6955861000000001</v>
      </c>
      <c r="V1510">
        <v>0.4351776</v>
      </c>
      <c r="W1510">
        <v>0.44554310000000003</v>
      </c>
      <c r="X1510">
        <v>3.6192861000000001</v>
      </c>
      <c r="Y1510">
        <v>1.0029554000000001</v>
      </c>
      <c r="Z1510">
        <v>0.2895896</v>
      </c>
      <c r="AA1510">
        <v>0.336536</v>
      </c>
      <c r="AB1510">
        <v>5.3857000000000002E-3</v>
      </c>
      <c r="AC1510">
        <v>0.99909999999999999</v>
      </c>
      <c r="AD1510">
        <v>0.99409999999999998</v>
      </c>
      <c r="AE1510">
        <v>0.94079999999999997</v>
      </c>
      <c r="AF1510">
        <v>0.99680000000000002</v>
      </c>
      <c r="AG1510">
        <v>0.93200000000000005</v>
      </c>
      <c r="AH1510">
        <v>0.98260000000000003</v>
      </c>
      <c r="AI1510">
        <v>0.92930000000000001</v>
      </c>
      <c r="AJ1510">
        <v>1</v>
      </c>
      <c r="AK1510" t="str">
        <f>VLOOKUP(D1510,Ref!$C$2:$D$56,2,FALSE)&amp;"_"&amp;E1510&amp;RIGHT(B1510,4)</f>
        <v>NM_Santa Fe0020</v>
      </c>
    </row>
    <row r="1511" spans="1:37" x14ac:dyDescent="0.25">
      <c r="A1511" t="s">
        <v>220</v>
      </c>
      <c r="B1511">
        <v>380070002</v>
      </c>
      <c r="C1511" t="s">
        <v>37</v>
      </c>
      <c r="D1511" t="s">
        <v>157</v>
      </c>
      <c r="E1511" t="s">
        <v>158</v>
      </c>
      <c r="F1511">
        <v>46.894300000000001</v>
      </c>
      <c r="G1511">
        <v>-103.37853</v>
      </c>
      <c r="H1511">
        <v>168158</v>
      </c>
      <c r="I1511">
        <v>11.9</v>
      </c>
      <c r="J1511">
        <v>10</v>
      </c>
      <c r="K1511">
        <v>0.5</v>
      </c>
      <c r="L1511">
        <v>0.74363500000000005</v>
      </c>
      <c r="M1511">
        <v>0.32276959999999999</v>
      </c>
      <c r="N1511">
        <v>1.5475112</v>
      </c>
      <c r="O1511">
        <v>3.1397262000000001</v>
      </c>
      <c r="P1511">
        <v>2.377589</v>
      </c>
      <c r="Q1511">
        <v>2.3170457</v>
      </c>
      <c r="R1511">
        <v>0.7949851</v>
      </c>
      <c r="S1511">
        <v>0.15673799999999999</v>
      </c>
      <c r="T1511">
        <v>0.5</v>
      </c>
      <c r="U1511">
        <v>1.1736717999999999</v>
      </c>
      <c r="V1511">
        <v>0.32996999999999999</v>
      </c>
      <c r="W1511">
        <v>0.407501</v>
      </c>
      <c r="X1511">
        <v>6.0926776</v>
      </c>
      <c r="Y1511">
        <v>1.1248834999999999</v>
      </c>
      <c r="Z1511">
        <v>0</v>
      </c>
      <c r="AA1511">
        <v>0.41285539999999998</v>
      </c>
      <c r="AB1511">
        <v>0</v>
      </c>
      <c r="AC1511">
        <v>1.5783</v>
      </c>
      <c r="AD1511">
        <v>1.0223</v>
      </c>
      <c r="AE1511">
        <v>0.26329999999999998</v>
      </c>
      <c r="AF1511">
        <v>1.9404999999999999</v>
      </c>
      <c r="AG1511">
        <v>0.47310000000000002</v>
      </c>
      <c r="AH1511">
        <v>0</v>
      </c>
      <c r="AI1511">
        <v>0.51929999999999998</v>
      </c>
      <c r="AJ1511">
        <v>0</v>
      </c>
      <c r="AK1511" t="str">
        <f>VLOOKUP(D1511,Ref!$C$2:$D$56,2,FALSE)&amp;"_"&amp;E1511&amp;RIGHT(B1511,4)</f>
        <v>ND_Billings0002</v>
      </c>
    </row>
    <row r="1512" spans="1:37" x14ac:dyDescent="0.25">
      <c r="A1512" t="s">
        <v>220</v>
      </c>
      <c r="B1512">
        <v>380150003</v>
      </c>
      <c r="C1512" t="s">
        <v>37</v>
      </c>
      <c r="D1512" t="s">
        <v>157</v>
      </c>
      <c r="E1512" t="s">
        <v>159</v>
      </c>
      <c r="F1512">
        <v>46.825425000000003</v>
      </c>
      <c r="G1512">
        <v>-100.76821</v>
      </c>
      <c r="H1512">
        <v>166175</v>
      </c>
      <c r="I1512">
        <v>15.9</v>
      </c>
      <c r="J1512">
        <v>14.3</v>
      </c>
      <c r="K1512">
        <v>0.5</v>
      </c>
      <c r="L1512">
        <v>0.32538070000000002</v>
      </c>
      <c r="M1512">
        <v>0.37891639999999999</v>
      </c>
      <c r="N1512">
        <v>1.3588943</v>
      </c>
      <c r="O1512">
        <v>8.4969281999999993</v>
      </c>
      <c r="P1512">
        <v>2.1345557999999998</v>
      </c>
      <c r="Q1512">
        <v>1.9730197</v>
      </c>
      <c r="R1512">
        <v>0.81902699999999995</v>
      </c>
      <c r="S1512">
        <v>2.1665E-3</v>
      </c>
      <c r="T1512">
        <v>0.5</v>
      </c>
      <c r="U1512">
        <v>0.4108927</v>
      </c>
      <c r="V1512">
        <v>0.36051</v>
      </c>
      <c r="W1512">
        <v>1.2514042000000001</v>
      </c>
      <c r="X1512">
        <v>7.2435736999999998</v>
      </c>
      <c r="Y1512">
        <v>1.7340711</v>
      </c>
      <c r="Z1512">
        <v>2.1257240999999998</v>
      </c>
      <c r="AA1512">
        <v>0.74094680000000002</v>
      </c>
      <c r="AB1512">
        <v>3.6576E-3</v>
      </c>
      <c r="AC1512">
        <v>1.2627999999999999</v>
      </c>
      <c r="AD1512">
        <v>0.95140000000000002</v>
      </c>
      <c r="AE1512">
        <v>0.92090000000000005</v>
      </c>
      <c r="AF1512">
        <v>0.85250000000000004</v>
      </c>
      <c r="AG1512">
        <v>0.81240000000000001</v>
      </c>
      <c r="AH1512">
        <v>1.0773999999999999</v>
      </c>
      <c r="AI1512">
        <v>0.90469999999999995</v>
      </c>
      <c r="AJ1512">
        <v>1.6882999999999999</v>
      </c>
      <c r="AK1512" t="str">
        <f>VLOOKUP(D1512,Ref!$C$2:$D$56,2,FALSE)&amp;"_"&amp;E1512&amp;RIGHT(B1512,4)</f>
        <v>ND_Burleigh0003</v>
      </c>
    </row>
    <row r="1513" spans="1:37" x14ac:dyDescent="0.25">
      <c r="A1513" t="s">
        <v>220</v>
      </c>
      <c r="B1513">
        <v>380171004</v>
      </c>
      <c r="C1513" t="s">
        <v>37</v>
      </c>
      <c r="D1513" t="s">
        <v>157</v>
      </c>
      <c r="E1513" t="s">
        <v>129</v>
      </c>
      <c r="F1513">
        <v>46.933754</v>
      </c>
      <c r="G1513">
        <v>-96.855350000000001</v>
      </c>
      <c r="H1513">
        <v>167199</v>
      </c>
      <c r="I1513">
        <v>20.399999999999999</v>
      </c>
      <c r="J1513">
        <v>18.7</v>
      </c>
      <c r="K1513">
        <v>0.5</v>
      </c>
      <c r="L1513">
        <v>2.3600819</v>
      </c>
      <c r="M1513">
        <v>0.56161450000000002</v>
      </c>
      <c r="N1513">
        <v>1.4473393999999999</v>
      </c>
      <c r="O1513">
        <v>10.0201311</v>
      </c>
      <c r="P1513">
        <v>2.6107697000000001</v>
      </c>
      <c r="Q1513">
        <v>1.8225633999999999</v>
      </c>
      <c r="R1513">
        <v>1.0845783</v>
      </c>
      <c r="S1513">
        <v>5.95884E-2</v>
      </c>
      <c r="T1513">
        <v>0.5</v>
      </c>
      <c r="U1513">
        <v>1.1766970999999999</v>
      </c>
      <c r="V1513">
        <v>0.45323469999999999</v>
      </c>
      <c r="W1513">
        <v>2.1098650000000001</v>
      </c>
      <c r="X1513">
        <v>6.2170538999999998</v>
      </c>
      <c r="Y1513">
        <v>1.8827815999999999</v>
      </c>
      <c r="Z1513">
        <v>5.0403327999999998</v>
      </c>
      <c r="AA1513">
        <v>1.2465444000000001</v>
      </c>
      <c r="AB1513">
        <v>7.7428200000000003E-2</v>
      </c>
      <c r="AC1513">
        <v>0.49859999999999999</v>
      </c>
      <c r="AD1513">
        <v>0.80700000000000005</v>
      </c>
      <c r="AE1513">
        <v>1.4578</v>
      </c>
      <c r="AF1513">
        <v>0.62050000000000005</v>
      </c>
      <c r="AG1513">
        <v>0.72119999999999995</v>
      </c>
      <c r="AH1513">
        <v>2.7654999999999998</v>
      </c>
      <c r="AI1513">
        <v>1.1493</v>
      </c>
      <c r="AJ1513">
        <v>1.2994000000000001</v>
      </c>
      <c r="AK1513" t="str">
        <f>VLOOKUP(D1513,Ref!$C$2:$D$56,2,FALSE)&amp;"_"&amp;E1513&amp;RIGHT(B1513,4)</f>
        <v>ND_Cass1004</v>
      </c>
    </row>
    <row r="1514" spans="1:37" x14ac:dyDescent="0.25">
      <c r="A1514" t="s">
        <v>220</v>
      </c>
      <c r="B1514">
        <v>380570004</v>
      </c>
      <c r="C1514" t="s">
        <v>37</v>
      </c>
      <c r="D1514" t="s">
        <v>157</v>
      </c>
      <c r="E1514" t="s">
        <v>160</v>
      </c>
      <c r="F1514">
        <v>47.298611000000001</v>
      </c>
      <c r="G1514">
        <v>-101.766944</v>
      </c>
      <c r="H1514">
        <v>171168</v>
      </c>
      <c r="I1514">
        <v>14.1</v>
      </c>
      <c r="J1514">
        <v>12.1</v>
      </c>
      <c r="K1514">
        <v>0.5</v>
      </c>
      <c r="L1514">
        <v>0.6598792</v>
      </c>
      <c r="M1514">
        <v>0.33233600000000002</v>
      </c>
      <c r="N1514">
        <v>1.5547863</v>
      </c>
      <c r="O1514">
        <v>5.3966789000000004</v>
      </c>
      <c r="P1514">
        <v>2.1008760999999998</v>
      </c>
      <c r="Q1514">
        <v>2.7080736000000001</v>
      </c>
      <c r="R1514">
        <v>0.90084560000000002</v>
      </c>
      <c r="S1514">
        <v>2.0798000000000001E-3</v>
      </c>
      <c r="T1514">
        <v>0.5</v>
      </c>
      <c r="U1514">
        <v>0.55902739999999995</v>
      </c>
      <c r="V1514">
        <v>0.32463599999999998</v>
      </c>
      <c r="W1514">
        <v>0.989869</v>
      </c>
      <c r="X1514">
        <v>6.1059441999999997</v>
      </c>
      <c r="Y1514">
        <v>1.5221324000000001</v>
      </c>
      <c r="Z1514">
        <v>1.504081</v>
      </c>
      <c r="AA1514">
        <v>0.61698039999999998</v>
      </c>
      <c r="AB1514">
        <v>1.4721700000000001E-2</v>
      </c>
      <c r="AC1514">
        <v>0.84719999999999995</v>
      </c>
      <c r="AD1514">
        <v>0.9768</v>
      </c>
      <c r="AE1514">
        <v>0.63670000000000004</v>
      </c>
      <c r="AF1514">
        <v>1.1314</v>
      </c>
      <c r="AG1514">
        <v>0.72450000000000003</v>
      </c>
      <c r="AH1514">
        <v>0.5554</v>
      </c>
      <c r="AI1514">
        <v>0.68489999999999995</v>
      </c>
      <c r="AJ1514">
        <v>7.0784000000000002</v>
      </c>
      <c r="AK1514" t="str">
        <f>VLOOKUP(D1514,Ref!$C$2:$D$56,2,FALSE)&amp;"_"&amp;E1514&amp;RIGHT(B1514,4)</f>
        <v>ND_Mercer0004</v>
      </c>
    </row>
    <row r="1515" spans="1:37" x14ac:dyDescent="0.25">
      <c r="A1515" t="s">
        <v>220</v>
      </c>
      <c r="B1515">
        <v>400159008</v>
      </c>
      <c r="C1515" t="s">
        <v>37</v>
      </c>
      <c r="D1515" t="s">
        <v>161</v>
      </c>
      <c r="E1515" t="s">
        <v>162</v>
      </c>
      <c r="F1515">
        <v>35.111944000000001</v>
      </c>
      <c r="G1515">
        <v>-98.252778000000006</v>
      </c>
      <c r="H1515">
        <v>57189</v>
      </c>
      <c r="I1515">
        <v>-9</v>
      </c>
      <c r="J1515">
        <v>-9</v>
      </c>
      <c r="K1515">
        <v>0.5</v>
      </c>
      <c r="L1515">
        <v>1.3642846</v>
      </c>
      <c r="M1515">
        <v>0.57046490000000005</v>
      </c>
      <c r="N1515">
        <v>2.0781445999999999</v>
      </c>
      <c r="O1515">
        <v>13.000951799999999</v>
      </c>
      <c r="P1515">
        <v>4.9194145000000002</v>
      </c>
      <c r="Q1515">
        <v>1.5046158999999999</v>
      </c>
      <c r="R1515">
        <v>1.7374721</v>
      </c>
      <c r="S1515">
        <v>1.35414E-2</v>
      </c>
      <c r="T1515">
        <v>0.5</v>
      </c>
      <c r="U1515">
        <v>1.3590703</v>
      </c>
      <c r="V1515">
        <v>0.56025579999999997</v>
      </c>
      <c r="W1515">
        <v>1.8408726</v>
      </c>
      <c r="X1515">
        <v>12.846741700000001</v>
      </c>
      <c r="Y1515">
        <v>4.2339764000000004</v>
      </c>
      <c r="Z1515">
        <v>1.4719955</v>
      </c>
      <c r="AA1515">
        <v>1.5294509000000001</v>
      </c>
      <c r="AB1515">
        <v>1.35414E-2</v>
      </c>
      <c r="AC1515">
        <v>0.99619999999999997</v>
      </c>
      <c r="AD1515">
        <v>0.98209999999999997</v>
      </c>
      <c r="AE1515">
        <v>0.88580000000000003</v>
      </c>
      <c r="AF1515">
        <v>0.98809999999999998</v>
      </c>
      <c r="AG1515">
        <v>0.86070000000000002</v>
      </c>
      <c r="AH1515">
        <v>0.97829999999999995</v>
      </c>
      <c r="AI1515">
        <v>0.88029999999999997</v>
      </c>
      <c r="AJ1515">
        <v>1</v>
      </c>
      <c r="AK1515" t="str">
        <f>VLOOKUP(D1515,Ref!$C$2:$D$56,2,FALSE)&amp;"_"&amp;E1515&amp;RIGHT(B1515,4)</f>
        <v>OK_Caddo9008</v>
      </c>
    </row>
    <row r="1516" spans="1:37" x14ac:dyDescent="0.25">
      <c r="A1516" t="s">
        <v>220</v>
      </c>
      <c r="B1516">
        <v>400970186</v>
      </c>
      <c r="C1516" t="s">
        <v>37</v>
      </c>
      <c r="D1516" t="s">
        <v>161</v>
      </c>
      <c r="E1516" t="s">
        <v>163</v>
      </c>
      <c r="F1516">
        <v>36.304623999999997</v>
      </c>
      <c r="G1516">
        <v>-95.310615999999996</v>
      </c>
      <c r="H1516">
        <v>69211</v>
      </c>
      <c r="I1516">
        <v>23.2</v>
      </c>
      <c r="J1516">
        <v>22.7</v>
      </c>
      <c r="K1516">
        <v>0.5</v>
      </c>
      <c r="L1516">
        <v>1.1755925</v>
      </c>
      <c r="M1516">
        <v>0.69282969999999999</v>
      </c>
      <c r="N1516">
        <v>2.2084798999999999</v>
      </c>
      <c r="O1516">
        <v>10.450390799999999</v>
      </c>
      <c r="P1516">
        <v>4.8501219999999998</v>
      </c>
      <c r="Q1516">
        <v>1.8457079999999999</v>
      </c>
      <c r="R1516">
        <v>1.5462511999999999</v>
      </c>
      <c r="S1516">
        <v>1.95169E-2</v>
      </c>
      <c r="T1516">
        <v>0.5</v>
      </c>
      <c r="U1516">
        <v>1.4851730999999999</v>
      </c>
      <c r="V1516">
        <v>0.70234640000000004</v>
      </c>
      <c r="W1516">
        <v>2.0424414</v>
      </c>
      <c r="X1516">
        <v>9.9393548999999997</v>
      </c>
      <c r="Y1516">
        <v>5.3857780000000002</v>
      </c>
      <c r="Z1516">
        <v>0.92099929999999997</v>
      </c>
      <c r="AA1516">
        <v>1.7340176</v>
      </c>
      <c r="AB1516">
        <v>2.1621499999999998E-2</v>
      </c>
      <c r="AC1516">
        <v>1.2633000000000001</v>
      </c>
      <c r="AD1516">
        <v>1.0137</v>
      </c>
      <c r="AE1516">
        <v>0.92479999999999996</v>
      </c>
      <c r="AF1516">
        <v>0.95109999999999995</v>
      </c>
      <c r="AG1516">
        <v>1.1104000000000001</v>
      </c>
      <c r="AH1516">
        <v>0.499</v>
      </c>
      <c r="AI1516">
        <v>1.1214</v>
      </c>
      <c r="AJ1516">
        <v>1.1077999999999999</v>
      </c>
      <c r="AK1516" t="str">
        <f>VLOOKUP(D1516,Ref!$C$2:$D$56,2,FALSE)&amp;"_"&amp;E1516&amp;RIGHT(B1516,4)</f>
        <v>OK_Mayes0186</v>
      </c>
    </row>
    <row r="1517" spans="1:37" x14ac:dyDescent="0.25">
      <c r="A1517" t="s">
        <v>220</v>
      </c>
      <c r="B1517">
        <v>401010169</v>
      </c>
      <c r="C1517" t="s">
        <v>37</v>
      </c>
      <c r="D1517" t="s">
        <v>161</v>
      </c>
      <c r="E1517" t="s">
        <v>164</v>
      </c>
      <c r="F1517">
        <v>35.755273000000003</v>
      </c>
      <c r="G1517">
        <v>-95.377668999999997</v>
      </c>
      <c r="H1517">
        <v>63211</v>
      </c>
      <c r="I1517">
        <v>24.4</v>
      </c>
      <c r="J1517">
        <v>23.9</v>
      </c>
      <c r="K1517">
        <v>0.5</v>
      </c>
      <c r="L1517">
        <v>1.0721423999999999</v>
      </c>
      <c r="M1517">
        <v>0.7025496</v>
      </c>
      <c r="N1517">
        <v>2.2535745999999999</v>
      </c>
      <c r="O1517">
        <v>11.357255</v>
      </c>
      <c r="P1517">
        <v>5.1887884</v>
      </c>
      <c r="Q1517">
        <v>1.6454574</v>
      </c>
      <c r="R1517">
        <v>1.6914720999999999</v>
      </c>
      <c r="S1517">
        <v>2.2095799999999999E-2</v>
      </c>
      <c r="T1517">
        <v>0.5</v>
      </c>
      <c r="U1517">
        <v>1.2510155000000001</v>
      </c>
      <c r="V1517">
        <v>0.59700390000000003</v>
      </c>
      <c r="W1517">
        <v>2.0412439999999998</v>
      </c>
      <c r="X1517">
        <v>11.4124575</v>
      </c>
      <c r="Y1517">
        <v>5.3904823999999998</v>
      </c>
      <c r="Z1517">
        <v>0.97602650000000002</v>
      </c>
      <c r="AA1517">
        <v>1.7996928999999999</v>
      </c>
      <c r="AB1517">
        <v>2.37098E-2</v>
      </c>
      <c r="AC1517">
        <v>1.1668000000000001</v>
      </c>
      <c r="AD1517">
        <v>0.8498</v>
      </c>
      <c r="AE1517">
        <v>0.90580000000000005</v>
      </c>
      <c r="AF1517">
        <v>1.0048999999999999</v>
      </c>
      <c r="AG1517">
        <v>1.0388999999999999</v>
      </c>
      <c r="AH1517">
        <v>0.59319999999999995</v>
      </c>
      <c r="AI1517">
        <v>1.0640000000000001</v>
      </c>
      <c r="AJ1517">
        <v>1.073</v>
      </c>
      <c r="AK1517" t="str">
        <f>VLOOKUP(D1517,Ref!$C$2:$D$56,2,FALSE)&amp;"_"&amp;E1517&amp;RIGHT(B1517,4)</f>
        <v>OK_Muskogee0169</v>
      </c>
    </row>
    <row r="1518" spans="1:37" x14ac:dyDescent="0.25">
      <c r="A1518" t="s">
        <v>220</v>
      </c>
      <c r="B1518">
        <v>401090035</v>
      </c>
      <c r="C1518" t="s">
        <v>37</v>
      </c>
      <c r="D1518" t="s">
        <v>161</v>
      </c>
      <c r="E1518" t="s">
        <v>161</v>
      </c>
      <c r="F1518">
        <v>35.472920000000002</v>
      </c>
      <c r="G1518">
        <v>-97.527090000000001</v>
      </c>
      <c r="H1518">
        <v>61195</v>
      </c>
      <c r="I1518">
        <v>21.3</v>
      </c>
      <c r="J1518">
        <v>20.3</v>
      </c>
      <c r="K1518">
        <v>0.5</v>
      </c>
      <c r="L1518">
        <v>0.93068010000000001</v>
      </c>
      <c r="M1518">
        <v>0.63928839999999998</v>
      </c>
      <c r="N1518">
        <v>2.2449241</v>
      </c>
      <c r="O1518">
        <v>8.5162916000000006</v>
      </c>
      <c r="P1518">
        <v>4.6213335999999998</v>
      </c>
      <c r="Q1518">
        <v>2.3315356</v>
      </c>
      <c r="R1518">
        <v>1.5790204000000001</v>
      </c>
      <c r="S1518">
        <v>2.58146E-2</v>
      </c>
      <c r="T1518">
        <v>0.5</v>
      </c>
      <c r="U1518">
        <v>1.0394057999999999</v>
      </c>
      <c r="V1518">
        <v>0.54147690000000004</v>
      </c>
      <c r="W1518">
        <v>1.8802847</v>
      </c>
      <c r="X1518">
        <v>8.9967155000000005</v>
      </c>
      <c r="Y1518">
        <v>4.6933483999999996</v>
      </c>
      <c r="Z1518">
        <v>1.036211</v>
      </c>
      <c r="AA1518">
        <v>1.6921862000000001</v>
      </c>
      <c r="AB1518">
        <v>1.86353E-2</v>
      </c>
      <c r="AC1518">
        <v>1.1168</v>
      </c>
      <c r="AD1518">
        <v>0.84699999999999998</v>
      </c>
      <c r="AE1518">
        <v>0.83760000000000001</v>
      </c>
      <c r="AF1518">
        <v>1.0564</v>
      </c>
      <c r="AG1518">
        <v>1.0156000000000001</v>
      </c>
      <c r="AH1518">
        <v>0.44440000000000002</v>
      </c>
      <c r="AI1518">
        <v>1.0717000000000001</v>
      </c>
      <c r="AJ1518">
        <v>0.72189999999999999</v>
      </c>
      <c r="AK1518" t="str">
        <f>VLOOKUP(D1518,Ref!$C$2:$D$56,2,FALSE)&amp;"_"&amp;E1518&amp;RIGHT(B1518,4)</f>
        <v>OK_Oklahoma0035</v>
      </c>
    </row>
    <row r="1519" spans="1:37" x14ac:dyDescent="0.25">
      <c r="A1519" t="s">
        <v>220</v>
      </c>
      <c r="B1519">
        <v>401091037</v>
      </c>
      <c r="C1519" t="s">
        <v>37</v>
      </c>
      <c r="D1519" t="s">
        <v>161</v>
      </c>
      <c r="E1519" t="s">
        <v>161</v>
      </c>
      <c r="F1519">
        <v>35.614131</v>
      </c>
      <c r="G1519">
        <v>-97.475082999999998</v>
      </c>
      <c r="H1519">
        <v>62195</v>
      </c>
      <c r="I1519">
        <v>22.2</v>
      </c>
      <c r="J1519">
        <v>21.7</v>
      </c>
      <c r="K1519">
        <v>0.5</v>
      </c>
      <c r="L1519">
        <v>0.85912469999999996</v>
      </c>
      <c r="M1519">
        <v>0.53330610000000001</v>
      </c>
      <c r="N1519">
        <v>2.2503020999999999</v>
      </c>
      <c r="O1519">
        <v>9.4383631000000001</v>
      </c>
      <c r="P1519">
        <v>5.4773940999999997</v>
      </c>
      <c r="Q1519">
        <v>1.1829685999999999</v>
      </c>
      <c r="R1519">
        <v>2.0238120999999998</v>
      </c>
      <c r="S1519">
        <v>1.2507000000000001E-2</v>
      </c>
      <c r="T1519">
        <v>0.5</v>
      </c>
      <c r="U1519">
        <v>1.0463803</v>
      </c>
      <c r="V1519">
        <v>0.61041999999999996</v>
      </c>
      <c r="W1519">
        <v>1.8330709000000001</v>
      </c>
      <c r="X1519">
        <v>10.350701300000001</v>
      </c>
      <c r="Y1519">
        <v>5.3106007999999996</v>
      </c>
      <c r="Z1519">
        <v>0.14914640000000001</v>
      </c>
      <c r="AA1519">
        <v>1.8939564</v>
      </c>
      <c r="AB1519">
        <v>1.5106700000000001E-2</v>
      </c>
      <c r="AC1519">
        <v>1.218</v>
      </c>
      <c r="AD1519">
        <v>1.1446000000000001</v>
      </c>
      <c r="AE1519">
        <v>0.81459999999999999</v>
      </c>
      <c r="AF1519">
        <v>1.0967</v>
      </c>
      <c r="AG1519">
        <v>0.96950000000000003</v>
      </c>
      <c r="AH1519">
        <v>0.12609999999999999</v>
      </c>
      <c r="AI1519">
        <v>0.93579999999999997</v>
      </c>
      <c r="AJ1519">
        <v>1.2079</v>
      </c>
      <c r="AK1519" t="str">
        <f>VLOOKUP(D1519,Ref!$C$2:$D$56,2,FALSE)&amp;"_"&amp;E1519&amp;RIGHT(B1519,4)</f>
        <v>OK_Oklahoma1037</v>
      </c>
    </row>
    <row r="1520" spans="1:37" x14ac:dyDescent="0.25">
      <c r="A1520" t="s">
        <v>220</v>
      </c>
      <c r="B1520">
        <v>401159004</v>
      </c>
      <c r="C1520" t="s">
        <v>37</v>
      </c>
      <c r="D1520" t="s">
        <v>161</v>
      </c>
      <c r="E1520" t="s">
        <v>165</v>
      </c>
      <c r="F1520">
        <v>36.922221999999998</v>
      </c>
      <c r="G1520">
        <v>-94.838888999999995</v>
      </c>
      <c r="H1520">
        <v>74214</v>
      </c>
      <c r="I1520">
        <v>23.1</v>
      </c>
      <c r="J1520">
        <v>22.7</v>
      </c>
      <c r="K1520">
        <v>0.5</v>
      </c>
      <c r="L1520">
        <v>2.2350218000000002</v>
      </c>
      <c r="M1520">
        <v>0.54963269999999997</v>
      </c>
      <c r="N1520">
        <v>2.2024088000000002</v>
      </c>
      <c r="O1520">
        <v>8.3323689000000005</v>
      </c>
      <c r="P1520">
        <v>6.9878020000000003</v>
      </c>
      <c r="Q1520">
        <v>0</v>
      </c>
      <c r="R1520">
        <v>2.3493070999999999</v>
      </c>
      <c r="S1520">
        <v>1.0127499999999999E-2</v>
      </c>
      <c r="T1520">
        <v>0.5</v>
      </c>
      <c r="U1520">
        <v>2.2307750999999998</v>
      </c>
      <c r="V1520">
        <v>0.54633489999999996</v>
      </c>
      <c r="W1520">
        <v>2.1354565999999999</v>
      </c>
      <c r="X1520">
        <v>8.3098706999999994</v>
      </c>
      <c r="Y1520">
        <v>6.7753730000000001</v>
      </c>
      <c r="Z1520">
        <v>0</v>
      </c>
      <c r="AA1520">
        <v>2.2778871000000001</v>
      </c>
      <c r="AB1520">
        <v>1.0127499999999999E-2</v>
      </c>
      <c r="AC1520">
        <v>0.99809999999999999</v>
      </c>
      <c r="AD1520">
        <v>0.99399999999999999</v>
      </c>
      <c r="AE1520">
        <v>0.96960000000000002</v>
      </c>
      <c r="AF1520">
        <v>0.99729999999999996</v>
      </c>
      <c r="AG1520">
        <v>0.96960000000000002</v>
      </c>
      <c r="AH1520">
        <v>-9</v>
      </c>
      <c r="AI1520">
        <v>0.96960000000000002</v>
      </c>
      <c r="AJ1520">
        <v>1</v>
      </c>
      <c r="AK1520" t="str">
        <f>VLOOKUP(D1520,Ref!$C$2:$D$56,2,FALSE)&amp;"_"&amp;E1520&amp;RIGHT(B1520,4)</f>
        <v>OK_Ottawa9004</v>
      </c>
    </row>
    <row r="1521" spans="1:37" x14ac:dyDescent="0.25">
      <c r="A1521" t="s">
        <v>220</v>
      </c>
      <c r="B1521">
        <v>401210415</v>
      </c>
      <c r="C1521" t="s">
        <v>37</v>
      </c>
      <c r="D1521" t="s">
        <v>161</v>
      </c>
      <c r="E1521" t="s">
        <v>166</v>
      </c>
      <c r="F1521">
        <v>34.906083000000002</v>
      </c>
      <c r="G1521">
        <v>-95.794128000000001</v>
      </c>
      <c r="H1521">
        <v>56208</v>
      </c>
      <c r="I1521">
        <v>22.9</v>
      </c>
      <c r="J1521">
        <v>22.4</v>
      </c>
      <c r="K1521">
        <v>0.5</v>
      </c>
      <c r="L1521">
        <v>1.3678600000000001</v>
      </c>
      <c r="M1521">
        <v>0.57201139999999995</v>
      </c>
      <c r="N1521">
        <v>1.9817102</v>
      </c>
      <c r="O1521">
        <v>10.3471136</v>
      </c>
      <c r="P1521">
        <v>5.7057723999999999</v>
      </c>
      <c r="Q1521">
        <v>0.56324799999999997</v>
      </c>
      <c r="R1521">
        <v>1.8669726</v>
      </c>
      <c r="S1521">
        <v>1.7536199999999998E-2</v>
      </c>
      <c r="T1521">
        <v>0.5</v>
      </c>
      <c r="U1521">
        <v>1.3655573000000001</v>
      </c>
      <c r="V1521">
        <v>0.56582860000000001</v>
      </c>
      <c r="W1521">
        <v>1.9029958</v>
      </c>
      <c r="X1521">
        <v>10.311750399999999</v>
      </c>
      <c r="Y1521">
        <v>5.4768815000000002</v>
      </c>
      <c r="Z1521">
        <v>0.55063130000000005</v>
      </c>
      <c r="AA1521">
        <v>1.7947550000000001</v>
      </c>
      <c r="AB1521">
        <v>1.7536199999999998E-2</v>
      </c>
      <c r="AC1521">
        <v>0.99829999999999997</v>
      </c>
      <c r="AD1521">
        <v>0.98919999999999997</v>
      </c>
      <c r="AE1521">
        <v>0.96030000000000004</v>
      </c>
      <c r="AF1521">
        <v>0.99660000000000004</v>
      </c>
      <c r="AG1521">
        <v>0.95989999999999998</v>
      </c>
      <c r="AH1521">
        <v>0.97760000000000002</v>
      </c>
      <c r="AI1521">
        <v>0.96130000000000004</v>
      </c>
      <c r="AJ1521">
        <v>1</v>
      </c>
      <c r="AK1521" t="str">
        <f>VLOOKUP(D1521,Ref!$C$2:$D$56,2,FALSE)&amp;"_"&amp;E1521&amp;RIGHT(B1521,4)</f>
        <v>OK_Pittsburg0415</v>
      </c>
    </row>
    <row r="1522" spans="1:37" x14ac:dyDescent="0.25">
      <c r="A1522" t="s">
        <v>220</v>
      </c>
      <c r="B1522">
        <v>401359015</v>
      </c>
      <c r="C1522" t="s">
        <v>37</v>
      </c>
      <c r="D1522" t="s">
        <v>161</v>
      </c>
      <c r="E1522" t="s">
        <v>167</v>
      </c>
      <c r="F1522">
        <v>35.581173999999997</v>
      </c>
      <c r="G1522">
        <v>-94.830059000000006</v>
      </c>
      <c r="H1522">
        <v>62215</v>
      </c>
      <c r="I1522">
        <v>25.2</v>
      </c>
      <c r="J1522">
        <v>24.6</v>
      </c>
      <c r="K1522">
        <v>0.5</v>
      </c>
      <c r="L1522">
        <v>1.1579733000000001</v>
      </c>
      <c r="M1522">
        <v>0.6636145</v>
      </c>
      <c r="N1522">
        <v>2.1034752999999999</v>
      </c>
      <c r="O1522">
        <v>12.7819948</v>
      </c>
      <c r="P1522">
        <v>5.1384568000000002</v>
      </c>
      <c r="Q1522">
        <v>1.1451958</v>
      </c>
      <c r="R1522">
        <v>1.7298169000000001</v>
      </c>
      <c r="S1522">
        <v>1.2805E-2</v>
      </c>
      <c r="T1522">
        <v>0.5</v>
      </c>
      <c r="U1522">
        <v>1.1548266</v>
      </c>
      <c r="V1522">
        <v>0.65820869999999998</v>
      </c>
      <c r="W1522">
        <v>1.9879511999999999</v>
      </c>
      <c r="X1522">
        <v>12.7202597</v>
      </c>
      <c r="Y1522">
        <v>4.8224334999999998</v>
      </c>
      <c r="Z1522">
        <v>1.1267129</v>
      </c>
      <c r="AA1522">
        <v>1.6216961000000001</v>
      </c>
      <c r="AB1522">
        <v>1.2805E-2</v>
      </c>
      <c r="AC1522">
        <v>0.99729999999999996</v>
      </c>
      <c r="AD1522">
        <v>0.9919</v>
      </c>
      <c r="AE1522">
        <v>0.94510000000000005</v>
      </c>
      <c r="AF1522">
        <v>0.99519999999999997</v>
      </c>
      <c r="AG1522">
        <v>0.9385</v>
      </c>
      <c r="AH1522">
        <v>0.9839</v>
      </c>
      <c r="AI1522">
        <v>0.9375</v>
      </c>
      <c r="AJ1522">
        <v>1</v>
      </c>
      <c r="AK1522" t="str">
        <f>VLOOKUP(D1522,Ref!$C$2:$D$56,2,FALSE)&amp;"_"&amp;E1522&amp;RIGHT(B1522,4)</f>
        <v>OK_Sequoyah9015</v>
      </c>
    </row>
    <row r="1523" spans="1:37" x14ac:dyDescent="0.25">
      <c r="A1523" t="s">
        <v>220</v>
      </c>
      <c r="B1523">
        <v>401430110</v>
      </c>
      <c r="C1523" t="s">
        <v>37</v>
      </c>
      <c r="D1523" t="s">
        <v>161</v>
      </c>
      <c r="E1523" t="s">
        <v>168</v>
      </c>
      <c r="F1523">
        <v>36.140039999999999</v>
      </c>
      <c r="G1523">
        <v>-95.925381999999999</v>
      </c>
      <c r="H1523">
        <v>67207</v>
      </c>
      <c r="I1523">
        <v>24.8</v>
      </c>
      <c r="J1523">
        <v>24.1</v>
      </c>
      <c r="K1523">
        <v>0.5</v>
      </c>
      <c r="L1523">
        <v>1.1435595999999999</v>
      </c>
      <c r="M1523">
        <v>0.67035169999999999</v>
      </c>
      <c r="N1523">
        <v>2.0572591</v>
      </c>
      <c r="O1523">
        <v>12.1383572</v>
      </c>
      <c r="P1523">
        <v>6.0745000999999998</v>
      </c>
      <c r="Q1523">
        <v>0</v>
      </c>
      <c r="R1523">
        <v>2.2256241000000001</v>
      </c>
      <c r="S1523">
        <v>2.3681199999999999E-2</v>
      </c>
      <c r="T1523">
        <v>0.5</v>
      </c>
      <c r="U1523">
        <v>1.2448127</v>
      </c>
      <c r="V1523">
        <v>0.65761040000000004</v>
      </c>
      <c r="W1523">
        <v>1.8674477</v>
      </c>
      <c r="X1523">
        <v>12.232461900000001</v>
      </c>
      <c r="Y1523">
        <v>5.6497907999999999</v>
      </c>
      <c r="Z1523">
        <v>0</v>
      </c>
      <c r="AA1523">
        <v>2.0125248</v>
      </c>
      <c r="AB1523">
        <v>2.80767E-2</v>
      </c>
      <c r="AC1523">
        <v>1.0885</v>
      </c>
      <c r="AD1523">
        <v>0.98099999999999998</v>
      </c>
      <c r="AE1523">
        <v>0.90769999999999995</v>
      </c>
      <c r="AF1523">
        <v>1.0078</v>
      </c>
      <c r="AG1523">
        <v>0.93010000000000004</v>
      </c>
      <c r="AH1523">
        <v>-9</v>
      </c>
      <c r="AI1523">
        <v>0.90429999999999999</v>
      </c>
      <c r="AJ1523">
        <v>1.1856</v>
      </c>
      <c r="AK1523" t="str">
        <f>VLOOKUP(D1523,Ref!$C$2:$D$56,2,FALSE)&amp;"_"&amp;E1523&amp;RIGHT(B1523,4)</f>
        <v>OK_Tulsa0110</v>
      </c>
    </row>
    <row r="1524" spans="1:37" x14ac:dyDescent="0.25">
      <c r="A1524" t="s">
        <v>220</v>
      </c>
      <c r="B1524">
        <v>401431127</v>
      </c>
      <c r="C1524" t="s">
        <v>37</v>
      </c>
      <c r="D1524" t="s">
        <v>161</v>
      </c>
      <c r="E1524" t="s">
        <v>168</v>
      </c>
      <c r="F1524">
        <v>36.204901999999997</v>
      </c>
      <c r="G1524">
        <v>-95.976536999999993</v>
      </c>
      <c r="H1524">
        <v>68206</v>
      </c>
      <c r="I1524">
        <v>25.5</v>
      </c>
      <c r="J1524">
        <v>25.1</v>
      </c>
      <c r="K1524">
        <v>0.5</v>
      </c>
      <c r="L1524">
        <v>1.5316346000000001</v>
      </c>
      <c r="M1524">
        <v>0.74360910000000002</v>
      </c>
      <c r="N1524">
        <v>2.2320864</v>
      </c>
      <c r="O1524">
        <v>11.3471928</v>
      </c>
      <c r="P1524">
        <v>6.5041585</v>
      </c>
      <c r="Q1524">
        <v>0.45546599999999998</v>
      </c>
      <c r="R1524">
        <v>2.2132676</v>
      </c>
      <c r="S1524">
        <v>3.92536E-2</v>
      </c>
      <c r="T1524">
        <v>0.5</v>
      </c>
      <c r="U1524">
        <v>1.5787289</v>
      </c>
      <c r="V1524">
        <v>0.74535240000000003</v>
      </c>
      <c r="W1524">
        <v>2.1500344</v>
      </c>
      <c r="X1524">
        <v>11.1967459</v>
      </c>
      <c r="Y1524">
        <v>6.3097205000000001</v>
      </c>
      <c r="Z1524">
        <v>0.44644780000000001</v>
      </c>
      <c r="AA1524">
        <v>2.1324508</v>
      </c>
      <c r="AB1524">
        <v>4.1049000000000002E-2</v>
      </c>
      <c r="AC1524">
        <v>1.0306999999999999</v>
      </c>
      <c r="AD1524">
        <v>1.0023</v>
      </c>
      <c r="AE1524">
        <v>0.96319999999999995</v>
      </c>
      <c r="AF1524">
        <v>0.98670000000000002</v>
      </c>
      <c r="AG1524">
        <v>0.97009999999999996</v>
      </c>
      <c r="AH1524">
        <v>0.98019999999999996</v>
      </c>
      <c r="AI1524">
        <v>0.96350000000000002</v>
      </c>
      <c r="AJ1524">
        <v>1.0457000000000001</v>
      </c>
      <c r="AK1524" t="str">
        <f>VLOOKUP(D1524,Ref!$C$2:$D$56,2,FALSE)&amp;"_"&amp;E1524&amp;RIGHT(B1524,4)</f>
        <v>OK_Tulsa1127</v>
      </c>
    </row>
    <row r="1525" spans="1:37" x14ac:dyDescent="0.25">
      <c r="A1525" t="s">
        <v>220</v>
      </c>
      <c r="B1525">
        <v>410250002</v>
      </c>
      <c r="C1525" t="s">
        <v>37</v>
      </c>
      <c r="D1525" t="s">
        <v>169</v>
      </c>
      <c r="E1525" t="s">
        <v>170</v>
      </c>
      <c r="F1525">
        <v>43.586388999999997</v>
      </c>
      <c r="G1525">
        <v>-119.05111100000001</v>
      </c>
      <c r="H1525">
        <v>153052</v>
      </c>
      <c r="I1525">
        <v>33</v>
      </c>
      <c r="J1525">
        <v>32.9</v>
      </c>
      <c r="K1525">
        <v>0.5</v>
      </c>
      <c r="L1525">
        <v>1.0528245000000001</v>
      </c>
      <c r="M1525">
        <v>1.6374344999999999</v>
      </c>
      <c r="N1525">
        <v>0.67776150000000002</v>
      </c>
      <c r="O1525">
        <v>26</v>
      </c>
      <c r="P1525">
        <v>1.0446378000000001</v>
      </c>
      <c r="Q1525">
        <v>1.5490508000000001</v>
      </c>
      <c r="R1525">
        <v>0.46435019999999999</v>
      </c>
      <c r="S1525">
        <v>7.3940800000000001E-2</v>
      </c>
      <c r="T1525">
        <v>0.5</v>
      </c>
      <c r="U1525">
        <v>1.0526139999999999</v>
      </c>
      <c r="V1525">
        <v>1.6362882999999999</v>
      </c>
      <c r="W1525">
        <v>0.67472770000000004</v>
      </c>
      <c r="X1525">
        <v>25.989599200000001</v>
      </c>
      <c r="Y1525">
        <v>1.0385789000000001</v>
      </c>
      <c r="Z1525">
        <v>1.5431644</v>
      </c>
      <c r="AA1525">
        <v>0.46221240000000002</v>
      </c>
      <c r="AB1525">
        <v>7.3940800000000001E-2</v>
      </c>
      <c r="AC1525">
        <v>0.99980000000000002</v>
      </c>
      <c r="AD1525">
        <v>0.99929999999999997</v>
      </c>
      <c r="AE1525">
        <v>0.99550000000000005</v>
      </c>
      <c r="AF1525">
        <v>0.99960000000000004</v>
      </c>
      <c r="AG1525">
        <v>0.99419999999999997</v>
      </c>
      <c r="AH1525">
        <v>0.99619999999999997</v>
      </c>
      <c r="AI1525">
        <v>0.99539999999999995</v>
      </c>
      <c r="AJ1525">
        <v>1</v>
      </c>
      <c r="AK1525" t="str">
        <f>VLOOKUP(D1525,Ref!$C$2:$D$56,2,FALSE)&amp;"_"&amp;E1525&amp;RIGHT(B1525,4)</f>
        <v>OR_Harney0002</v>
      </c>
    </row>
    <row r="1526" spans="1:37" x14ac:dyDescent="0.25">
      <c r="A1526" t="s">
        <v>220</v>
      </c>
      <c r="B1526">
        <v>410290133</v>
      </c>
      <c r="C1526" t="s">
        <v>37</v>
      </c>
      <c r="D1526" t="s">
        <v>169</v>
      </c>
      <c r="E1526" t="s">
        <v>132</v>
      </c>
      <c r="F1526">
        <v>42.314078000000002</v>
      </c>
      <c r="G1526">
        <v>-122.879244</v>
      </c>
      <c r="H1526">
        <v>149024</v>
      </c>
      <c r="I1526">
        <v>31.7</v>
      </c>
      <c r="J1526">
        <v>31.6</v>
      </c>
      <c r="K1526">
        <v>0.5</v>
      </c>
      <c r="L1526">
        <v>1.6318899</v>
      </c>
      <c r="M1526">
        <v>1.2180253999999999</v>
      </c>
      <c r="N1526">
        <v>0.63115969999999999</v>
      </c>
      <c r="O1526">
        <v>24.778877300000001</v>
      </c>
      <c r="P1526">
        <v>1.0167524999999999</v>
      </c>
      <c r="Q1526">
        <v>1.3447248000000001</v>
      </c>
      <c r="R1526">
        <v>0.54209799999999997</v>
      </c>
      <c r="S1526">
        <v>6.9807499999999995E-2</v>
      </c>
      <c r="T1526">
        <v>0.5</v>
      </c>
      <c r="U1526">
        <v>1.6307476000000001</v>
      </c>
      <c r="V1526">
        <v>1.2172121</v>
      </c>
      <c r="W1526">
        <v>0.62592800000000004</v>
      </c>
      <c r="X1526">
        <v>24.762813600000001</v>
      </c>
      <c r="Y1526">
        <v>1.0027092</v>
      </c>
      <c r="Z1526">
        <v>1.3408678999999999</v>
      </c>
      <c r="AA1526">
        <v>0.53675349999999999</v>
      </c>
      <c r="AB1526">
        <v>6.9807499999999995E-2</v>
      </c>
      <c r="AC1526">
        <v>0.99929999999999997</v>
      </c>
      <c r="AD1526">
        <v>0.99929999999999997</v>
      </c>
      <c r="AE1526">
        <v>0.99170000000000003</v>
      </c>
      <c r="AF1526">
        <v>0.99939999999999996</v>
      </c>
      <c r="AG1526">
        <v>0.98619999999999997</v>
      </c>
      <c r="AH1526">
        <v>0.99709999999999999</v>
      </c>
      <c r="AI1526">
        <v>0.99009999999999998</v>
      </c>
      <c r="AJ1526">
        <v>1</v>
      </c>
      <c r="AK1526" t="str">
        <f>VLOOKUP(D1526,Ref!$C$2:$D$56,2,FALSE)&amp;"_"&amp;E1526&amp;RIGHT(B1526,4)</f>
        <v>OR_Jackson0133</v>
      </c>
    </row>
    <row r="1527" spans="1:37" x14ac:dyDescent="0.25">
      <c r="A1527" t="s">
        <v>220</v>
      </c>
      <c r="B1527">
        <v>410291001</v>
      </c>
      <c r="C1527" t="s">
        <v>37</v>
      </c>
      <c r="D1527" t="s">
        <v>169</v>
      </c>
      <c r="E1527" t="s">
        <v>132</v>
      </c>
      <c r="F1527">
        <v>42.536110999999998</v>
      </c>
      <c r="G1527">
        <v>-122.875</v>
      </c>
      <c r="H1527">
        <v>151025</v>
      </c>
      <c r="I1527">
        <v>17.600000000000001</v>
      </c>
      <c r="J1527">
        <v>17.600000000000001</v>
      </c>
      <c r="K1527">
        <v>0.5</v>
      </c>
      <c r="L1527">
        <v>0.72809199999999996</v>
      </c>
      <c r="M1527">
        <v>1.0169032</v>
      </c>
      <c r="N1527">
        <v>0.44814739999999997</v>
      </c>
      <c r="O1527">
        <v>12.7653704</v>
      </c>
      <c r="P1527">
        <v>0.65127120000000005</v>
      </c>
      <c r="Q1527">
        <v>1.1275086000000001</v>
      </c>
      <c r="R1527">
        <v>0.37806919999999999</v>
      </c>
      <c r="S1527">
        <v>6.79704E-2</v>
      </c>
      <c r="T1527">
        <v>0.5</v>
      </c>
      <c r="U1527">
        <v>0.72782530000000001</v>
      </c>
      <c r="V1527">
        <v>1.0164187</v>
      </c>
      <c r="W1527">
        <v>0.44563029999999998</v>
      </c>
      <c r="X1527">
        <v>12.7601423</v>
      </c>
      <c r="Y1527">
        <v>0.64236009999999999</v>
      </c>
      <c r="Z1527">
        <v>1.1251123000000001</v>
      </c>
      <c r="AA1527">
        <v>0.37515540000000003</v>
      </c>
      <c r="AB1527">
        <v>6.79704E-2</v>
      </c>
      <c r="AC1527">
        <v>0.99960000000000004</v>
      </c>
      <c r="AD1527">
        <v>0.99950000000000006</v>
      </c>
      <c r="AE1527">
        <v>0.99439999999999995</v>
      </c>
      <c r="AF1527">
        <v>0.99960000000000004</v>
      </c>
      <c r="AG1527">
        <v>0.98629999999999995</v>
      </c>
      <c r="AH1527">
        <v>0.99790000000000001</v>
      </c>
      <c r="AI1527">
        <v>0.99229999999999996</v>
      </c>
      <c r="AJ1527">
        <v>1</v>
      </c>
      <c r="AK1527" t="str">
        <f>VLOOKUP(D1527,Ref!$C$2:$D$56,2,FALSE)&amp;"_"&amp;E1527&amp;RIGHT(B1527,4)</f>
        <v>OR_Jackson1001</v>
      </c>
    </row>
    <row r="1528" spans="1:37" x14ac:dyDescent="0.25">
      <c r="A1528" t="s">
        <v>220</v>
      </c>
      <c r="B1528">
        <v>410330114</v>
      </c>
      <c r="C1528" t="s">
        <v>37</v>
      </c>
      <c r="D1528" t="s">
        <v>169</v>
      </c>
      <c r="E1528" t="s">
        <v>171</v>
      </c>
      <c r="F1528">
        <v>42.434139000000002</v>
      </c>
      <c r="G1528">
        <v>-123.34848599999999</v>
      </c>
      <c r="H1528">
        <v>151021</v>
      </c>
      <c r="I1528">
        <v>29.1</v>
      </c>
      <c r="J1528">
        <v>29.1</v>
      </c>
      <c r="K1528">
        <v>0.5</v>
      </c>
      <c r="L1528">
        <v>0.85945669999999996</v>
      </c>
      <c r="M1528">
        <v>1.4133899000000001</v>
      </c>
      <c r="N1528">
        <v>0.52604700000000004</v>
      </c>
      <c r="O1528">
        <v>22.946666700000002</v>
      </c>
      <c r="P1528">
        <v>0.95573960000000002</v>
      </c>
      <c r="Q1528">
        <v>1.3067789000000001</v>
      </c>
      <c r="R1528">
        <v>0.47920010000000002</v>
      </c>
      <c r="S1528">
        <v>0.1960556</v>
      </c>
      <c r="T1528">
        <v>0.5</v>
      </c>
      <c r="U1528">
        <v>0.8591744</v>
      </c>
      <c r="V1528">
        <v>1.4117664999999999</v>
      </c>
      <c r="W1528">
        <v>0.52279509999999996</v>
      </c>
      <c r="X1528">
        <v>22.923059500000001</v>
      </c>
      <c r="Y1528">
        <v>0.94859110000000002</v>
      </c>
      <c r="Z1528">
        <v>1.2993507</v>
      </c>
      <c r="AA1528">
        <v>0.47616979999999998</v>
      </c>
      <c r="AB1528">
        <v>0.1960556</v>
      </c>
      <c r="AC1528">
        <v>0.99970000000000003</v>
      </c>
      <c r="AD1528">
        <v>0.99890000000000001</v>
      </c>
      <c r="AE1528">
        <v>0.99380000000000002</v>
      </c>
      <c r="AF1528">
        <v>0.999</v>
      </c>
      <c r="AG1528">
        <v>0.99250000000000005</v>
      </c>
      <c r="AH1528">
        <v>0.99429999999999996</v>
      </c>
      <c r="AI1528">
        <v>0.99370000000000003</v>
      </c>
      <c r="AJ1528">
        <v>1</v>
      </c>
      <c r="AK1528" t="str">
        <f>VLOOKUP(D1528,Ref!$C$2:$D$56,2,FALSE)&amp;"_"&amp;E1528&amp;RIGHT(B1528,4)</f>
        <v>OR_Josephine0114</v>
      </c>
    </row>
    <row r="1529" spans="1:37" x14ac:dyDescent="0.25">
      <c r="A1529" t="s">
        <v>220</v>
      </c>
      <c r="B1529">
        <v>410350004</v>
      </c>
      <c r="C1529" t="s">
        <v>37</v>
      </c>
      <c r="D1529" t="s">
        <v>169</v>
      </c>
      <c r="E1529" t="s">
        <v>172</v>
      </c>
      <c r="F1529">
        <v>42.188889000000003</v>
      </c>
      <c r="G1529">
        <v>-121.7225</v>
      </c>
      <c r="H1529">
        <v>146032</v>
      </c>
      <c r="I1529">
        <v>46</v>
      </c>
      <c r="J1529">
        <v>46</v>
      </c>
      <c r="K1529">
        <v>0.5</v>
      </c>
      <c r="L1529">
        <v>0.91813500000000003</v>
      </c>
      <c r="M1529">
        <v>4.3546300000000002</v>
      </c>
      <c r="N1529">
        <v>0.58843449999999997</v>
      </c>
      <c r="O1529">
        <v>36.444442700000003</v>
      </c>
      <c r="P1529">
        <v>0.81884659999999998</v>
      </c>
      <c r="Q1529">
        <v>1.6671351000000001</v>
      </c>
      <c r="R1529">
        <v>0.53620820000000002</v>
      </c>
      <c r="S1529">
        <v>0.2277217</v>
      </c>
      <c r="T1529">
        <v>0.5</v>
      </c>
      <c r="U1529">
        <v>0.91797600000000001</v>
      </c>
      <c r="V1529">
        <v>4.3520713000000004</v>
      </c>
      <c r="W1529">
        <v>0.58559609999999995</v>
      </c>
      <c r="X1529">
        <v>36.4320679</v>
      </c>
      <c r="Y1529">
        <v>0.81442510000000001</v>
      </c>
      <c r="Z1529">
        <v>1.6593473000000001</v>
      </c>
      <c r="AA1529">
        <v>0.53353229999999996</v>
      </c>
      <c r="AB1529">
        <v>0.2277217</v>
      </c>
      <c r="AC1529">
        <v>0.99980000000000002</v>
      </c>
      <c r="AD1529">
        <v>0.99939999999999996</v>
      </c>
      <c r="AE1529">
        <v>0.99519999999999997</v>
      </c>
      <c r="AF1529">
        <v>0.99970000000000003</v>
      </c>
      <c r="AG1529">
        <v>0.99460000000000004</v>
      </c>
      <c r="AH1529">
        <v>0.99529999999999996</v>
      </c>
      <c r="AI1529">
        <v>0.995</v>
      </c>
      <c r="AJ1529">
        <v>1</v>
      </c>
      <c r="AK1529" t="str">
        <f>VLOOKUP(D1529,Ref!$C$2:$D$56,2,FALSE)&amp;"_"&amp;E1529&amp;RIGHT(B1529,4)</f>
        <v>OR_Klamath0004</v>
      </c>
    </row>
    <row r="1530" spans="1:37" x14ac:dyDescent="0.25">
      <c r="A1530" t="s">
        <v>220</v>
      </c>
      <c r="B1530">
        <v>410390058</v>
      </c>
      <c r="C1530" t="s">
        <v>37</v>
      </c>
      <c r="D1530" t="s">
        <v>169</v>
      </c>
      <c r="E1530" t="s">
        <v>173</v>
      </c>
      <c r="F1530">
        <v>44.066304000000002</v>
      </c>
      <c r="G1530">
        <v>-123.139831</v>
      </c>
      <c r="H1530">
        <v>165027</v>
      </c>
      <c r="I1530">
        <v>27</v>
      </c>
      <c r="J1530">
        <v>26.9</v>
      </c>
      <c r="K1530">
        <v>0.5</v>
      </c>
      <c r="L1530">
        <v>0.74985829999999998</v>
      </c>
      <c r="M1530">
        <v>1.318025</v>
      </c>
      <c r="N1530">
        <v>0.73774260000000003</v>
      </c>
      <c r="O1530">
        <v>20.038385399999999</v>
      </c>
      <c r="P1530">
        <v>1.2904253999999999</v>
      </c>
      <c r="Q1530">
        <v>1.7484968000000001</v>
      </c>
      <c r="R1530">
        <v>0.59810839999999998</v>
      </c>
      <c r="S1530">
        <v>8.5627200000000001E-2</v>
      </c>
      <c r="T1530">
        <v>0.5</v>
      </c>
      <c r="U1530">
        <v>0.7493997</v>
      </c>
      <c r="V1530">
        <v>1.3161655999999999</v>
      </c>
      <c r="W1530">
        <v>0.73104389999999997</v>
      </c>
      <c r="X1530">
        <v>20.008136700000001</v>
      </c>
      <c r="Y1530">
        <v>1.2813855000000001</v>
      </c>
      <c r="Z1530">
        <v>1.7307888</v>
      </c>
      <c r="AA1530">
        <v>0.5927907</v>
      </c>
      <c r="AB1530">
        <v>8.5627200000000001E-2</v>
      </c>
      <c r="AC1530">
        <v>0.99939999999999996</v>
      </c>
      <c r="AD1530">
        <v>0.99860000000000004</v>
      </c>
      <c r="AE1530">
        <v>0.9909</v>
      </c>
      <c r="AF1530">
        <v>0.99850000000000005</v>
      </c>
      <c r="AG1530">
        <v>0.99299999999999999</v>
      </c>
      <c r="AH1530">
        <v>0.9899</v>
      </c>
      <c r="AI1530">
        <v>0.99109999999999998</v>
      </c>
      <c r="AJ1530">
        <v>1</v>
      </c>
      <c r="AK1530" t="str">
        <f>VLOOKUP(D1530,Ref!$C$2:$D$56,2,FALSE)&amp;"_"&amp;E1530&amp;RIGHT(B1530,4)</f>
        <v>OR_Lane0058</v>
      </c>
    </row>
    <row r="1531" spans="1:37" x14ac:dyDescent="0.25">
      <c r="A1531" t="s">
        <v>220</v>
      </c>
      <c r="B1531">
        <v>410390060</v>
      </c>
      <c r="C1531" t="s">
        <v>37</v>
      </c>
      <c r="D1531" t="s">
        <v>169</v>
      </c>
      <c r="E1531" t="s">
        <v>173</v>
      </c>
      <c r="F1531">
        <v>44.026311999999997</v>
      </c>
      <c r="G1531">
        <v>-123.083737</v>
      </c>
      <c r="H1531">
        <v>164027</v>
      </c>
      <c r="I1531">
        <v>30.9</v>
      </c>
      <c r="J1531">
        <v>30.7</v>
      </c>
      <c r="K1531">
        <v>0.5</v>
      </c>
      <c r="L1531">
        <v>0.79033770000000003</v>
      </c>
      <c r="M1531">
        <v>1.2778311</v>
      </c>
      <c r="N1531">
        <v>1.0510904000000001</v>
      </c>
      <c r="O1531">
        <v>22.154159499999999</v>
      </c>
      <c r="P1531">
        <v>1.3373185000000001</v>
      </c>
      <c r="Q1531">
        <v>2.9169996</v>
      </c>
      <c r="R1531">
        <v>0.85268189999999999</v>
      </c>
      <c r="S1531">
        <v>9.7356300000000007E-2</v>
      </c>
      <c r="T1531">
        <v>0.5</v>
      </c>
      <c r="U1531">
        <v>0.78906069999999995</v>
      </c>
      <c r="V1531">
        <v>1.2726468</v>
      </c>
      <c r="W1531">
        <v>1.0316278999999999</v>
      </c>
      <c r="X1531">
        <v>22.054174400000001</v>
      </c>
      <c r="Y1531">
        <v>1.3229997</v>
      </c>
      <c r="Z1531">
        <v>2.8574011000000001</v>
      </c>
      <c r="AA1531">
        <v>0.83842050000000001</v>
      </c>
      <c r="AB1531">
        <v>9.7356300000000007E-2</v>
      </c>
      <c r="AC1531">
        <v>0.99839999999999995</v>
      </c>
      <c r="AD1531">
        <v>0.99590000000000001</v>
      </c>
      <c r="AE1531">
        <v>0.98150000000000004</v>
      </c>
      <c r="AF1531">
        <v>0.99550000000000005</v>
      </c>
      <c r="AG1531">
        <v>0.98929999999999996</v>
      </c>
      <c r="AH1531">
        <v>0.97960000000000003</v>
      </c>
      <c r="AI1531">
        <v>0.98329999999999995</v>
      </c>
      <c r="AJ1531">
        <v>1</v>
      </c>
      <c r="AK1531" t="str">
        <f>VLOOKUP(D1531,Ref!$C$2:$D$56,2,FALSE)&amp;"_"&amp;E1531&amp;RIGHT(B1531,4)</f>
        <v>OR_Lane0060</v>
      </c>
    </row>
    <row r="1532" spans="1:37" x14ac:dyDescent="0.25">
      <c r="A1532" t="s">
        <v>220</v>
      </c>
      <c r="B1532">
        <v>410391009</v>
      </c>
      <c r="C1532" t="s">
        <v>37</v>
      </c>
      <c r="D1532" t="s">
        <v>169</v>
      </c>
      <c r="E1532" t="s">
        <v>173</v>
      </c>
      <c r="F1532">
        <v>44.046695999999997</v>
      </c>
      <c r="G1532">
        <v>-123.01770399999999</v>
      </c>
      <c r="H1532">
        <v>164028</v>
      </c>
      <c r="I1532">
        <v>20.6</v>
      </c>
      <c r="J1532">
        <v>20.5</v>
      </c>
      <c r="K1532">
        <v>0.5</v>
      </c>
      <c r="L1532">
        <v>0.55532959999999998</v>
      </c>
      <c r="M1532">
        <v>0.75439140000000005</v>
      </c>
      <c r="N1532">
        <v>0.54106149999999997</v>
      </c>
      <c r="O1532">
        <v>15.6301956</v>
      </c>
      <c r="P1532">
        <v>0.78999050000000004</v>
      </c>
      <c r="Q1532">
        <v>1.3628069</v>
      </c>
      <c r="R1532">
        <v>0.44867970000000001</v>
      </c>
      <c r="S1532">
        <v>5.0875900000000002E-2</v>
      </c>
      <c r="T1532">
        <v>0.5</v>
      </c>
      <c r="U1532">
        <v>0.55475969999999997</v>
      </c>
      <c r="V1532">
        <v>0.7521369</v>
      </c>
      <c r="W1532">
        <v>0.53182200000000002</v>
      </c>
      <c r="X1532">
        <v>15.563841800000001</v>
      </c>
      <c r="Y1532">
        <v>0.7805569</v>
      </c>
      <c r="Z1532">
        <v>1.3376735</v>
      </c>
      <c r="AA1532">
        <v>0.44158530000000001</v>
      </c>
      <c r="AB1532">
        <v>5.0875900000000002E-2</v>
      </c>
      <c r="AC1532">
        <v>0.999</v>
      </c>
      <c r="AD1532">
        <v>0.997</v>
      </c>
      <c r="AE1532">
        <v>0.9829</v>
      </c>
      <c r="AF1532">
        <v>0.99580000000000002</v>
      </c>
      <c r="AG1532">
        <v>0.98809999999999998</v>
      </c>
      <c r="AH1532">
        <v>0.98160000000000003</v>
      </c>
      <c r="AI1532">
        <v>0.98419999999999996</v>
      </c>
      <c r="AJ1532">
        <v>1</v>
      </c>
      <c r="AK1532" t="str">
        <f>VLOOKUP(D1532,Ref!$C$2:$D$56,2,FALSE)&amp;"_"&amp;E1532&amp;RIGHT(B1532,4)</f>
        <v>OR_Lane1009</v>
      </c>
    </row>
    <row r="1533" spans="1:37" x14ac:dyDescent="0.25">
      <c r="A1533" t="s">
        <v>220</v>
      </c>
      <c r="B1533">
        <v>410399004</v>
      </c>
      <c r="C1533" t="s">
        <v>37</v>
      </c>
      <c r="D1533" t="s">
        <v>169</v>
      </c>
      <c r="E1533" t="s">
        <v>173</v>
      </c>
      <c r="F1533">
        <v>43.799570000000003</v>
      </c>
      <c r="G1533">
        <v>-123.05349</v>
      </c>
      <c r="H1533">
        <v>162027</v>
      </c>
      <c r="I1533">
        <v>23.2</v>
      </c>
      <c r="J1533">
        <v>23</v>
      </c>
      <c r="K1533">
        <v>0.5</v>
      </c>
      <c r="L1533">
        <v>0.69006279999999998</v>
      </c>
      <c r="M1533">
        <v>1.5186099</v>
      </c>
      <c r="N1533">
        <v>0.6906582</v>
      </c>
      <c r="O1533">
        <v>16.0542221</v>
      </c>
      <c r="P1533">
        <v>1.0250337</v>
      </c>
      <c r="Q1533">
        <v>1.9489536999999999</v>
      </c>
      <c r="R1533">
        <v>0.65653989999999995</v>
      </c>
      <c r="S1533">
        <v>0.11591799999999999</v>
      </c>
      <c r="T1533">
        <v>0.5</v>
      </c>
      <c r="U1533">
        <v>0.68928529999999999</v>
      </c>
      <c r="V1533">
        <v>1.5123180000000001</v>
      </c>
      <c r="W1533">
        <v>0.67890240000000002</v>
      </c>
      <c r="X1533">
        <v>15.970233</v>
      </c>
      <c r="Y1533">
        <v>1.0137004999999999</v>
      </c>
      <c r="Z1533">
        <v>1.9133180000000001</v>
      </c>
      <c r="AA1533">
        <v>0.64671769999999995</v>
      </c>
      <c r="AB1533">
        <v>0.11591799999999999</v>
      </c>
      <c r="AC1533">
        <v>0.99890000000000001</v>
      </c>
      <c r="AD1533">
        <v>0.99590000000000001</v>
      </c>
      <c r="AE1533">
        <v>0.98299999999999998</v>
      </c>
      <c r="AF1533">
        <v>0.99480000000000002</v>
      </c>
      <c r="AG1533">
        <v>0.9889</v>
      </c>
      <c r="AH1533">
        <v>0.98170000000000002</v>
      </c>
      <c r="AI1533">
        <v>0.98499999999999999</v>
      </c>
      <c r="AJ1533">
        <v>1</v>
      </c>
      <c r="AK1533" t="str">
        <f>VLOOKUP(D1533,Ref!$C$2:$D$56,2,FALSE)&amp;"_"&amp;E1533&amp;RIGHT(B1533,4)</f>
        <v>OR_Lane9004</v>
      </c>
    </row>
    <row r="1534" spans="1:37" x14ac:dyDescent="0.25">
      <c r="A1534" t="s">
        <v>220</v>
      </c>
      <c r="B1534">
        <v>410510080</v>
      </c>
      <c r="C1534" t="s">
        <v>37</v>
      </c>
      <c r="D1534" t="s">
        <v>169</v>
      </c>
      <c r="E1534" t="s">
        <v>174</v>
      </c>
      <c r="F1534">
        <v>45.496473999999999</v>
      </c>
      <c r="G1534">
        <v>-122.60341099999999</v>
      </c>
      <c r="H1534">
        <v>177034</v>
      </c>
      <c r="I1534">
        <v>26.1</v>
      </c>
      <c r="J1534">
        <v>26</v>
      </c>
      <c r="K1534">
        <v>0.5</v>
      </c>
      <c r="L1534">
        <v>0.55220919999999996</v>
      </c>
      <c r="M1534">
        <v>2.3139677000000001</v>
      </c>
      <c r="N1534">
        <v>0.75669339999999996</v>
      </c>
      <c r="O1534">
        <v>19.067451500000001</v>
      </c>
      <c r="P1534">
        <v>1.1895772</v>
      </c>
      <c r="Q1534">
        <v>1.1910464000000001</v>
      </c>
      <c r="R1534">
        <v>0.40140940000000003</v>
      </c>
      <c r="S1534">
        <v>0.19431090000000001</v>
      </c>
      <c r="T1534">
        <v>0.5</v>
      </c>
      <c r="U1534">
        <v>0.55179699999999998</v>
      </c>
      <c r="V1534">
        <v>2.3118696000000001</v>
      </c>
      <c r="W1534">
        <v>0.74888149999999998</v>
      </c>
      <c r="X1534">
        <v>19.037660599999999</v>
      </c>
      <c r="Y1534">
        <v>1.1827806000000001</v>
      </c>
      <c r="Z1534">
        <v>1.1722606</v>
      </c>
      <c r="AA1534">
        <v>0.39742650000000002</v>
      </c>
      <c r="AB1534">
        <v>0.19431090000000001</v>
      </c>
      <c r="AC1534">
        <v>0.99929999999999997</v>
      </c>
      <c r="AD1534">
        <v>0.99909999999999999</v>
      </c>
      <c r="AE1534">
        <v>0.98970000000000002</v>
      </c>
      <c r="AF1534">
        <v>0.99839999999999995</v>
      </c>
      <c r="AG1534">
        <v>0.99429999999999996</v>
      </c>
      <c r="AH1534">
        <v>0.98419999999999996</v>
      </c>
      <c r="AI1534">
        <v>0.99009999999999998</v>
      </c>
      <c r="AJ1534">
        <v>1</v>
      </c>
      <c r="AK1534" t="str">
        <f>VLOOKUP(D1534,Ref!$C$2:$D$56,2,FALSE)&amp;"_"&amp;E1534&amp;RIGHT(B1534,4)</f>
        <v>OR_Multnomah0080</v>
      </c>
    </row>
    <row r="1535" spans="1:37" x14ac:dyDescent="0.25">
      <c r="A1535" t="s">
        <v>220</v>
      </c>
      <c r="B1535">
        <v>410510246</v>
      </c>
      <c r="C1535" t="s">
        <v>37</v>
      </c>
      <c r="D1535" t="s">
        <v>169</v>
      </c>
      <c r="E1535" t="s">
        <v>174</v>
      </c>
      <c r="F1535">
        <v>45.561301</v>
      </c>
      <c r="G1535">
        <v>-122.67878399999999</v>
      </c>
      <c r="H1535">
        <v>177034</v>
      </c>
      <c r="I1535">
        <v>20.9</v>
      </c>
      <c r="J1535">
        <v>20.8</v>
      </c>
      <c r="K1535">
        <v>0.5</v>
      </c>
      <c r="L1535">
        <v>0.73675469999999998</v>
      </c>
      <c r="M1535">
        <v>2.0660159999999999</v>
      </c>
      <c r="N1535">
        <v>1.3477338999999999</v>
      </c>
      <c r="O1535">
        <v>11.3791656</v>
      </c>
      <c r="P1535">
        <v>2.4378548000000002</v>
      </c>
      <c r="Q1535">
        <v>1.5238585</v>
      </c>
      <c r="R1535">
        <v>0.75348570000000004</v>
      </c>
      <c r="S1535">
        <v>0.16624159999999999</v>
      </c>
      <c r="T1535">
        <v>0.5</v>
      </c>
      <c r="U1535">
        <v>0.73605019999999999</v>
      </c>
      <c r="V1535">
        <v>2.0635557000000002</v>
      </c>
      <c r="W1535">
        <v>1.3353284999999999</v>
      </c>
      <c r="X1535">
        <v>11.355154000000001</v>
      </c>
      <c r="Y1535">
        <v>2.4237036999999999</v>
      </c>
      <c r="Z1535">
        <v>1.4992376999999999</v>
      </c>
      <c r="AA1535">
        <v>0.74823269999999997</v>
      </c>
      <c r="AB1535">
        <v>0.16624159999999999</v>
      </c>
      <c r="AC1535">
        <v>0.999</v>
      </c>
      <c r="AD1535">
        <v>0.99880000000000002</v>
      </c>
      <c r="AE1535">
        <v>0.99080000000000001</v>
      </c>
      <c r="AF1535">
        <v>0.99790000000000001</v>
      </c>
      <c r="AG1535">
        <v>0.99419999999999997</v>
      </c>
      <c r="AH1535">
        <v>0.98380000000000001</v>
      </c>
      <c r="AI1535">
        <v>0.99299999999999999</v>
      </c>
      <c r="AJ1535">
        <v>1</v>
      </c>
      <c r="AK1535" t="str">
        <f>VLOOKUP(D1535,Ref!$C$2:$D$56,2,FALSE)&amp;"_"&amp;E1535&amp;RIGHT(B1535,4)</f>
        <v>OR_Multnomah0246</v>
      </c>
    </row>
    <row r="1536" spans="1:37" x14ac:dyDescent="0.25">
      <c r="A1536" t="s">
        <v>220</v>
      </c>
      <c r="B1536">
        <v>410590121</v>
      </c>
      <c r="C1536" t="s">
        <v>37</v>
      </c>
      <c r="D1536" t="s">
        <v>169</v>
      </c>
      <c r="E1536" t="s">
        <v>175</v>
      </c>
      <c r="F1536">
        <v>45.651944</v>
      </c>
      <c r="G1536">
        <v>-118.818611</v>
      </c>
      <c r="H1536">
        <v>172058</v>
      </c>
      <c r="I1536">
        <v>24</v>
      </c>
      <c r="J1536">
        <v>23.8</v>
      </c>
      <c r="K1536">
        <v>0.5</v>
      </c>
      <c r="L1536">
        <v>0.46220739999999999</v>
      </c>
      <c r="M1536">
        <v>0.83529569999999997</v>
      </c>
      <c r="N1536">
        <v>0.66982989999999998</v>
      </c>
      <c r="O1536">
        <v>18.569904300000001</v>
      </c>
      <c r="P1536">
        <v>0.52402649999999995</v>
      </c>
      <c r="Q1536">
        <v>1.9488785</v>
      </c>
      <c r="R1536">
        <v>0.45388840000000003</v>
      </c>
      <c r="S1536">
        <v>3.59668E-2</v>
      </c>
      <c r="T1536">
        <v>0.5</v>
      </c>
      <c r="U1536">
        <v>0.46160649999999998</v>
      </c>
      <c r="V1536">
        <v>0.83345809999999998</v>
      </c>
      <c r="W1536">
        <v>0.6601863</v>
      </c>
      <c r="X1536">
        <v>18.4881973</v>
      </c>
      <c r="Y1536">
        <v>0.51564200000000004</v>
      </c>
      <c r="Z1536">
        <v>1.9213994000000001</v>
      </c>
      <c r="AA1536">
        <v>0.44730350000000002</v>
      </c>
      <c r="AB1536">
        <v>3.59668E-2</v>
      </c>
      <c r="AC1536">
        <v>0.99870000000000003</v>
      </c>
      <c r="AD1536">
        <v>0.99780000000000002</v>
      </c>
      <c r="AE1536">
        <v>0.98560000000000003</v>
      </c>
      <c r="AF1536">
        <v>0.99560000000000004</v>
      </c>
      <c r="AG1536">
        <v>0.98399999999999999</v>
      </c>
      <c r="AH1536">
        <v>0.9859</v>
      </c>
      <c r="AI1536">
        <v>0.98550000000000004</v>
      </c>
      <c r="AJ1536">
        <v>1</v>
      </c>
      <c r="AK1536" t="str">
        <f>VLOOKUP(D1536,Ref!$C$2:$D$56,2,FALSE)&amp;"_"&amp;E1536&amp;RIGHT(B1536,4)</f>
        <v>OR_Umatilla0121</v>
      </c>
    </row>
    <row r="1537" spans="1:37" x14ac:dyDescent="0.25">
      <c r="A1537" t="s">
        <v>220</v>
      </c>
      <c r="B1537">
        <v>410610119</v>
      </c>
      <c r="C1537" t="s">
        <v>37</v>
      </c>
      <c r="D1537" t="s">
        <v>169</v>
      </c>
      <c r="E1537" t="s">
        <v>176</v>
      </c>
      <c r="F1537">
        <v>45.338971999999998</v>
      </c>
      <c r="G1537">
        <v>-118.094497</v>
      </c>
      <c r="H1537">
        <v>168062</v>
      </c>
      <c r="I1537">
        <v>18.5</v>
      </c>
      <c r="J1537">
        <v>18.5</v>
      </c>
      <c r="K1537">
        <v>0.5</v>
      </c>
      <c r="L1537">
        <v>0.43737179999999998</v>
      </c>
      <c r="M1537">
        <v>0.51823620000000004</v>
      </c>
      <c r="N1537">
        <v>0.50821289999999997</v>
      </c>
      <c r="O1537">
        <v>14.462223099999999</v>
      </c>
      <c r="P1537">
        <v>0.29478860000000001</v>
      </c>
      <c r="Q1537">
        <v>1.480391</v>
      </c>
      <c r="R1537">
        <v>0.35280529999999999</v>
      </c>
      <c r="S1537">
        <v>2.37483E-2</v>
      </c>
      <c r="T1537">
        <v>0.5</v>
      </c>
      <c r="U1537">
        <v>0.4370252</v>
      </c>
      <c r="V1537">
        <v>0.51778840000000004</v>
      </c>
      <c r="W1537">
        <v>0.503664</v>
      </c>
      <c r="X1537">
        <v>14.454070099999999</v>
      </c>
      <c r="Y1537">
        <v>0.28890759999999999</v>
      </c>
      <c r="Z1537">
        <v>1.4713605999999999</v>
      </c>
      <c r="AA1537">
        <v>0.34926370000000001</v>
      </c>
      <c r="AB1537">
        <v>2.37483E-2</v>
      </c>
      <c r="AC1537">
        <v>0.99919999999999998</v>
      </c>
      <c r="AD1537">
        <v>0.99909999999999999</v>
      </c>
      <c r="AE1537">
        <v>0.99099999999999999</v>
      </c>
      <c r="AF1537">
        <v>0.99939999999999996</v>
      </c>
      <c r="AG1537">
        <v>0.98009999999999997</v>
      </c>
      <c r="AH1537">
        <v>0.99390000000000001</v>
      </c>
      <c r="AI1537">
        <v>0.99</v>
      </c>
      <c r="AJ1537">
        <v>1</v>
      </c>
      <c r="AK1537" t="str">
        <f>VLOOKUP(D1537,Ref!$C$2:$D$56,2,FALSE)&amp;"_"&amp;E1537&amp;RIGHT(B1537,4)</f>
        <v>OR_Union0119</v>
      </c>
    </row>
    <row r="1538" spans="1:37" x14ac:dyDescent="0.25">
      <c r="A1538" t="s">
        <v>220</v>
      </c>
      <c r="B1538">
        <v>410670004</v>
      </c>
      <c r="C1538" t="s">
        <v>37</v>
      </c>
      <c r="D1538" t="s">
        <v>169</v>
      </c>
      <c r="E1538" t="s">
        <v>49</v>
      </c>
      <c r="F1538">
        <v>45.528530000000003</v>
      </c>
      <c r="G1538">
        <v>-122.97244000000001</v>
      </c>
      <c r="H1538">
        <v>178032</v>
      </c>
      <c r="I1538">
        <v>31.6</v>
      </c>
      <c r="J1538">
        <v>31.4</v>
      </c>
      <c r="K1538">
        <v>0.5</v>
      </c>
      <c r="L1538">
        <v>0.68559809999999999</v>
      </c>
      <c r="M1538">
        <v>2.3403858999999998</v>
      </c>
      <c r="N1538">
        <v>1.2208638000000001</v>
      </c>
      <c r="O1538">
        <v>22.459806400000002</v>
      </c>
      <c r="P1538">
        <v>1.8191234999999999</v>
      </c>
      <c r="Q1538">
        <v>1.8977009</v>
      </c>
      <c r="R1538">
        <v>0.59537989999999996</v>
      </c>
      <c r="S1538">
        <v>0.14780789999999999</v>
      </c>
      <c r="T1538">
        <v>0.5</v>
      </c>
      <c r="U1538">
        <v>0.68470679999999995</v>
      </c>
      <c r="V1538">
        <v>2.3345349</v>
      </c>
      <c r="W1538">
        <v>1.2090364</v>
      </c>
      <c r="X1538">
        <v>22.347507499999999</v>
      </c>
      <c r="Y1538">
        <v>1.8100278000000001</v>
      </c>
      <c r="Z1538">
        <v>1.8684763</v>
      </c>
      <c r="AA1538">
        <v>0.59065210000000001</v>
      </c>
      <c r="AB1538">
        <v>0.14780789999999999</v>
      </c>
      <c r="AC1538">
        <v>0.99870000000000003</v>
      </c>
      <c r="AD1538">
        <v>0.99750000000000005</v>
      </c>
      <c r="AE1538">
        <v>0.99029999999999996</v>
      </c>
      <c r="AF1538">
        <v>0.995</v>
      </c>
      <c r="AG1538">
        <v>0.995</v>
      </c>
      <c r="AH1538">
        <v>0.98460000000000003</v>
      </c>
      <c r="AI1538">
        <v>0.99209999999999998</v>
      </c>
      <c r="AJ1538">
        <v>1</v>
      </c>
      <c r="AK1538" t="str">
        <f>VLOOKUP(D1538,Ref!$C$2:$D$56,2,FALSE)&amp;"_"&amp;E1538&amp;RIGHT(B1538,4)</f>
        <v>OR_Washington0004</v>
      </c>
    </row>
    <row r="1539" spans="1:37" x14ac:dyDescent="0.25">
      <c r="A1539" t="s">
        <v>220</v>
      </c>
      <c r="B1539">
        <v>460110002</v>
      </c>
      <c r="C1539" t="s">
        <v>37</v>
      </c>
      <c r="D1539" t="s">
        <v>177</v>
      </c>
      <c r="E1539" t="s">
        <v>178</v>
      </c>
      <c r="F1539">
        <v>44.310282999999998</v>
      </c>
      <c r="G1539">
        <v>-96.800709999999995</v>
      </c>
      <c r="H1539">
        <v>142200</v>
      </c>
      <c r="I1539">
        <v>21.9</v>
      </c>
      <c r="J1539">
        <v>21.2</v>
      </c>
      <c r="K1539">
        <v>0.5</v>
      </c>
      <c r="L1539">
        <v>0.97444960000000003</v>
      </c>
      <c r="M1539">
        <v>0.53227380000000002</v>
      </c>
      <c r="N1539">
        <v>2.8740622999999998</v>
      </c>
      <c r="O1539">
        <v>6.2904724999999999</v>
      </c>
      <c r="P1539">
        <v>3.9942175999999998</v>
      </c>
      <c r="Q1539">
        <v>4.8495106999999997</v>
      </c>
      <c r="R1539">
        <v>1.9089921000000001</v>
      </c>
      <c r="S1539">
        <v>3.1578299999999997E-2</v>
      </c>
      <c r="T1539">
        <v>0.5</v>
      </c>
      <c r="U1539">
        <v>0.97092460000000003</v>
      </c>
      <c r="V1539">
        <v>0.52565010000000001</v>
      </c>
      <c r="W1539">
        <v>2.7321724999999999</v>
      </c>
      <c r="X1539">
        <v>6.2380838000000001</v>
      </c>
      <c r="Y1539">
        <v>3.7553828</v>
      </c>
      <c r="Z1539">
        <v>4.6645988999999997</v>
      </c>
      <c r="AA1539">
        <v>1.8154859999999999</v>
      </c>
      <c r="AB1539">
        <v>3.1578299999999997E-2</v>
      </c>
      <c r="AC1539">
        <v>0.99639999999999995</v>
      </c>
      <c r="AD1539">
        <v>0.98760000000000003</v>
      </c>
      <c r="AE1539">
        <v>0.9506</v>
      </c>
      <c r="AF1539">
        <v>0.99170000000000003</v>
      </c>
      <c r="AG1539">
        <v>0.94020000000000004</v>
      </c>
      <c r="AH1539">
        <v>0.96189999999999998</v>
      </c>
      <c r="AI1539">
        <v>0.95099999999999996</v>
      </c>
      <c r="AJ1539">
        <v>1</v>
      </c>
      <c r="AK1539" t="str">
        <f>VLOOKUP(D1539,Ref!$C$2:$D$56,2,FALSE)&amp;"_"&amp;E1539&amp;RIGHT(B1539,4)</f>
        <v>SD_Brookings0002</v>
      </c>
    </row>
    <row r="1540" spans="1:37" x14ac:dyDescent="0.25">
      <c r="A1540" t="s">
        <v>220</v>
      </c>
      <c r="B1540">
        <v>460130003</v>
      </c>
      <c r="C1540" t="s">
        <v>37</v>
      </c>
      <c r="D1540" t="s">
        <v>177</v>
      </c>
      <c r="E1540" t="s">
        <v>179</v>
      </c>
      <c r="F1540">
        <v>45.462499999999999</v>
      </c>
      <c r="G1540">
        <v>-98.486110999999994</v>
      </c>
      <c r="H1540">
        <v>153189</v>
      </c>
      <c r="I1540">
        <v>18.7</v>
      </c>
      <c r="J1540">
        <v>17.899999999999999</v>
      </c>
      <c r="K1540">
        <v>0.5</v>
      </c>
      <c r="L1540">
        <v>0.92495839999999996</v>
      </c>
      <c r="M1540">
        <v>0.43602210000000002</v>
      </c>
      <c r="N1540">
        <v>2.2863340000000001</v>
      </c>
      <c r="O1540">
        <v>5.8643155</v>
      </c>
      <c r="P1540">
        <v>3.1074185000000001</v>
      </c>
      <c r="Q1540">
        <v>4.094017</v>
      </c>
      <c r="R1540">
        <v>1.4886112</v>
      </c>
      <c r="S1540">
        <v>3.1656400000000001E-2</v>
      </c>
      <c r="T1540">
        <v>0.5</v>
      </c>
      <c r="U1540">
        <v>0.92021399999999998</v>
      </c>
      <c r="V1540">
        <v>0.42589690000000002</v>
      </c>
      <c r="W1540">
        <v>2.1443194999999999</v>
      </c>
      <c r="X1540">
        <v>5.7896818999999997</v>
      </c>
      <c r="Y1540">
        <v>2.8472990999999999</v>
      </c>
      <c r="Z1540">
        <v>3.9228868000000001</v>
      </c>
      <c r="AA1540">
        <v>1.4075451999999999</v>
      </c>
      <c r="AB1540">
        <v>3.1656400000000001E-2</v>
      </c>
      <c r="AC1540">
        <v>0.99490000000000001</v>
      </c>
      <c r="AD1540">
        <v>0.9768</v>
      </c>
      <c r="AE1540">
        <v>0.93789999999999996</v>
      </c>
      <c r="AF1540">
        <v>0.98729999999999996</v>
      </c>
      <c r="AG1540">
        <v>0.9163</v>
      </c>
      <c r="AH1540">
        <v>0.95820000000000005</v>
      </c>
      <c r="AI1540">
        <v>0.94550000000000001</v>
      </c>
      <c r="AJ1540">
        <v>1</v>
      </c>
      <c r="AK1540" t="str">
        <f>VLOOKUP(D1540,Ref!$C$2:$D$56,2,FALSE)&amp;"_"&amp;E1540&amp;RIGHT(B1540,4)</f>
        <v>SD_Brown0003</v>
      </c>
    </row>
    <row r="1541" spans="1:37" x14ac:dyDescent="0.25">
      <c r="A1541" t="s">
        <v>220</v>
      </c>
      <c r="B1541">
        <v>460290002</v>
      </c>
      <c r="C1541" t="s">
        <v>37</v>
      </c>
      <c r="D1541" t="s">
        <v>177</v>
      </c>
      <c r="E1541" t="s">
        <v>180</v>
      </c>
      <c r="F1541">
        <v>44.899650000000001</v>
      </c>
      <c r="G1541">
        <v>-97.128801999999993</v>
      </c>
      <c r="H1541">
        <v>148198</v>
      </c>
      <c r="I1541">
        <v>24.5</v>
      </c>
      <c r="J1541">
        <v>23.2</v>
      </c>
      <c r="K1541">
        <v>0.5</v>
      </c>
      <c r="L1541">
        <v>0.68372849999999996</v>
      </c>
      <c r="M1541">
        <v>0.492178</v>
      </c>
      <c r="N1541">
        <v>4.1682191</v>
      </c>
      <c r="O1541">
        <v>2.9302541999999998</v>
      </c>
      <c r="P1541">
        <v>3.4520233</v>
      </c>
      <c r="Q1541">
        <v>10.0227413</v>
      </c>
      <c r="R1541">
        <v>2.2249463</v>
      </c>
      <c r="S1541">
        <v>4.8127700000000002E-2</v>
      </c>
      <c r="T1541">
        <v>0.5</v>
      </c>
      <c r="U1541">
        <v>0.67835190000000001</v>
      </c>
      <c r="V1541">
        <v>0.48140329999999998</v>
      </c>
      <c r="W1541">
        <v>3.9085939000000001</v>
      </c>
      <c r="X1541">
        <v>2.8835709</v>
      </c>
      <c r="Y1541">
        <v>3.1239781</v>
      </c>
      <c r="Z1541">
        <v>9.5413274999999995</v>
      </c>
      <c r="AA1541">
        <v>2.0960280999999998</v>
      </c>
      <c r="AB1541">
        <v>4.8127700000000002E-2</v>
      </c>
      <c r="AC1541">
        <v>0.99209999999999998</v>
      </c>
      <c r="AD1541">
        <v>0.97809999999999997</v>
      </c>
      <c r="AE1541">
        <v>0.93769999999999998</v>
      </c>
      <c r="AF1541">
        <v>0.98409999999999997</v>
      </c>
      <c r="AG1541">
        <v>0.90500000000000003</v>
      </c>
      <c r="AH1541">
        <v>0.95199999999999996</v>
      </c>
      <c r="AI1541">
        <v>0.94210000000000005</v>
      </c>
      <c r="AJ1541">
        <v>1</v>
      </c>
      <c r="AK1541" t="str">
        <f>VLOOKUP(D1541,Ref!$C$2:$D$56,2,FALSE)&amp;"_"&amp;E1541&amp;RIGHT(B1541,4)</f>
        <v>SD_Codington0002</v>
      </c>
    </row>
    <row r="1542" spans="1:37" x14ac:dyDescent="0.25">
      <c r="A1542" t="s">
        <v>220</v>
      </c>
      <c r="B1542">
        <v>460330132</v>
      </c>
      <c r="C1542" t="s">
        <v>37</v>
      </c>
      <c r="D1542" t="s">
        <v>177</v>
      </c>
      <c r="E1542" t="s">
        <v>181</v>
      </c>
      <c r="F1542">
        <v>43.5578</v>
      </c>
      <c r="G1542">
        <v>-103.48390000000001</v>
      </c>
      <c r="H1542">
        <v>137155</v>
      </c>
      <c r="I1542">
        <v>13.6</v>
      </c>
      <c r="J1542">
        <v>13.2</v>
      </c>
      <c r="K1542">
        <v>0.5</v>
      </c>
      <c r="L1542">
        <v>1.9286232000000001</v>
      </c>
      <c r="M1542">
        <v>0.34311779999999997</v>
      </c>
      <c r="N1542">
        <v>0.71613680000000002</v>
      </c>
      <c r="O1542">
        <v>7.4979820000000004</v>
      </c>
      <c r="P1542">
        <v>1.7828039</v>
      </c>
      <c r="Q1542">
        <v>0.1988026</v>
      </c>
      <c r="R1542">
        <v>0.63253440000000005</v>
      </c>
      <c r="S1542">
        <v>0</v>
      </c>
      <c r="T1542">
        <v>0.5</v>
      </c>
      <c r="U1542">
        <v>1.7476833000000001</v>
      </c>
      <c r="V1542">
        <v>0.33899849999999998</v>
      </c>
      <c r="W1542">
        <v>0.61604709999999996</v>
      </c>
      <c r="X1542">
        <v>7.8318295000000004</v>
      </c>
      <c r="Y1542">
        <v>1.5385291999999999</v>
      </c>
      <c r="Z1542">
        <v>0.1686243</v>
      </c>
      <c r="AA1542">
        <v>0.54519499999999999</v>
      </c>
      <c r="AB1542">
        <v>0</v>
      </c>
      <c r="AC1542">
        <v>0.90620000000000001</v>
      </c>
      <c r="AD1542">
        <v>0.98799999999999999</v>
      </c>
      <c r="AE1542">
        <v>0.86019999999999996</v>
      </c>
      <c r="AF1542">
        <v>1.0445</v>
      </c>
      <c r="AG1542">
        <v>0.86299999999999999</v>
      </c>
      <c r="AH1542">
        <v>0.84819999999999995</v>
      </c>
      <c r="AI1542">
        <v>0.8619</v>
      </c>
      <c r="AJ1542">
        <v>-9</v>
      </c>
      <c r="AK1542" t="str">
        <f>VLOOKUP(D1542,Ref!$C$2:$D$56,2,FALSE)&amp;"_"&amp;E1542&amp;RIGHT(B1542,4)</f>
        <v>SD_Custer0132</v>
      </c>
    </row>
    <row r="1543" spans="1:37" x14ac:dyDescent="0.25">
      <c r="A1543" t="s">
        <v>220</v>
      </c>
      <c r="B1543">
        <v>460710001</v>
      </c>
      <c r="C1543" t="s">
        <v>37</v>
      </c>
      <c r="D1543" t="s">
        <v>177</v>
      </c>
      <c r="E1543" t="s">
        <v>132</v>
      </c>
      <c r="F1543">
        <v>43.745609999999999</v>
      </c>
      <c r="G1543">
        <v>-101.94121800000001</v>
      </c>
      <c r="H1543">
        <v>138166</v>
      </c>
      <c r="I1543">
        <v>12.3</v>
      </c>
      <c r="J1543">
        <v>11.8</v>
      </c>
      <c r="K1543">
        <v>0.5</v>
      </c>
      <c r="L1543">
        <v>1.2499396</v>
      </c>
      <c r="M1543">
        <v>0.25206659999999997</v>
      </c>
      <c r="N1543">
        <v>0.75979450000000004</v>
      </c>
      <c r="O1543">
        <v>6.7862505999999998</v>
      </c>
      <c r="P1543">
        <v>1.9010214000000001</v>
      </c>
      <c r="Q1543">
        <v>0.2271502</v>
      </c>
      <c r="R1543">
        <v>0.66822190000000004</v>
      </c>
      <c r="S1543">
        <v>0</v>
      </c>
      <c r="T1543">
        <v>0.5</v>
      </c>
      <c r="U1543">
        <v>1.4287102</v>
      </c>
      <c r="V1543">
        <v>0.25444810000000001</v>
      </c>
      <c r="W1543">
        <v>0.58136849999999995</v>
      </c>
      <c r="X1543">
        <v>6.6528659000000001</v>
      </c>
      <c r="Y1543">
        <v>1.4359989</v>
      </c>
      <c r="Z1543">
        <v>0.19423109999999999</v>
      </c>
      <c r="AA1543">
        <v>0.50032509999999997</v>
      </c>
      <c r="AB1543">
        <v>0.32992379999999999</v>
      </c>
      <c r="AC1543">
        <v>1.143</v>
      </c>
      <c r="AD1543">
        <v>1.0094000000000001</v>
      </c>
      <c r="AE1543">
        <v>0.76519999999999999</v>
      </c>
      <c r="AF1543">
        <v>0.98029999999999995</v>
      </c>
      <c r="AG1543">
        <v>0.75539999999999996</v>
      </c>
      <c r="AH1543">
        <v>0.85509999999999997</v>
      </c>
      <c r="AI1543">
        <v>0.74870000000000003</v>
      </c>
      <c r="AJ1543">
        <v>-9</v>
      </c>
      <c r="AK1543" t="str">
        <f>VLOOKUP(D1543,Ref!$C$2:$D$56,2,FALSE)&amp;"_"&amp;E1543&amp;RIGHT(B1543,4)</f>
        <v>SD_Jackson0001</v>
      </c>
    </row>
    <row r="1544" spans="1:37" x14ac:dyDescent="0.25">
      <c r="A1544" t="s">
        <v>220</v>
      </c>
      <c r="B1544">
        <v>460990006</v>
      </c>
      <c r="C1544" t="s">
        <v>37</v>
      </c>
      <c r="D1544" t="s">
        <v>177</v>
      </c>
      <c r="E1544" t="s">
        <v>182</v>
      </c>
      <c r="F1544">
        <v>43.544288999999999</v>
      </c>
      <c r="G1544">
        <v>-96.726434999999995</v>
      </c>
      <c r="H1544">
        <v>135200</v>
      </c>
      <c r="I1544">
        <v>25.4</v>
      </c>
      <c r="J1544">
        <v>24.7</v>
      </c>
      <c r="K1544">
        <v>0.5</v>
      </c>
      <c r="L1544">
        <v>0.56266380000000005</v>
      </c>
      <c r="M1544">
        <v>0.61888509999999997</v>
      </c>
      <c r="N1544">
        <v>4.5204825</v>
      </c>
      <c r="O1544">
        <v>2.0374444</v>
      </c>
      <c r="P1544">
        <v>3.2373514000000001</v>
      </c>
      <c r="Q1544">
        <v>11.508448599999999</v>
      </c>
      <c r="R1544">
        <v>2.3820182999999999</v>
      </c>
      <c r="S1544">
        <v>8.8261599999999996E-2</v>
      </c>
      <c r="T1544">
        <v>0.5</v>
      </c>
      <c r="U1544">
        <v>0.5393772</v>
      </c>
      <c r="V1544">
        <v>0.59736469999999997</v>
      </c>
      <c r="W1544">
        <v>4.2813311000000001</v>
      </c>
      <c r="X1544">
        <v>2.6324203000000002</v>
      </c>
      <c r="Y1544">
        <v>3.6030049000000002</v>
      </c>
      <c r="Z1544">
        <v>10.206345600000001</v>
      </c>
      <c r="AA1544">
        <v>2.3680184</v>
      </c>
      <c r="AB1544">
        <v>6.3793000000000002E-2</v>
      </c>
      <c r="AC1544">
        <v>0.95860000000000001</v>
      </c>
      <c r="AD1544">
        <v>0.96519999999999995</v>
      </c>
      <c r="AE1544">
        <v>0.94710000000000005</v>
      </c>
      <c r="AF1544">
        <v>1.292</v>
      </c>
      <c r="AG1544">
        <v>1.1129</v>
      </c>
      <c r="AH1544">
        <v>0.88690000000000002</v>
      </c>
      <c r="AI1544">
        <v>0.99409999999999998</v>
      </c>
      <c r="AJ1544">
        <v>0.7228</v>
      </c>
      <c r="AK1544" t="str">
        <f>VLOOKUP(D1544,Ref!$C$2:$D$56,2,FALSE)&amp;"_"&amp;E1544&amp;RIGHT(B1544,4)</f>
        <v>SD_Minnehaha0006</v>
      </c>
    </row>
    <row r="1545" spans="1:37" x14ac:dyDescent="0.25">
      <c r="A1545" t="s">
        <v>220</v>
      </c>
      <c r="B1545">
        <v>460990008</v>
      </c>
      <c r="C1545" t="s">
        <v>37</v>
      </c>
      <c r="D1545" t="s">
        <v>177</v>
      </c>
      <c r="E1545" t="s">
        <v>182</v>
      </c>
      <c r="F1545">
        <v>43.547919999999998</v>
      </c>
      <c r="G1545">
        <v>-96.700768999999994</v>
      </c>
      <c r="H1545">
        <v>135201</v>
      </c>
      <c r="I1545">
        <v>23.7</v>
      </c>
      <c r="J1545">
        <v>23.1</v>
      </c>
      <c r="K1545">
        <v>0.5</v>
      </c>
      <c r="L1545">
        <v>0.69203389999999998</v>
      </c>
      <c r="M1545">
        <v>0.50832500000000003</v>
      </c>
      <c r="N1545">
        <v>3.7854774</v>
      </c>
      <c r="O1545">
        <v>3.7408030000000001</v>
      </c>
      <c r="P1545">
        <v>3.8991672999999998</v>
      </c>
      <c r="Q1545">
        <v>8.1612711000000004</v>
      </c>
      <c r="R1545">
        <v>2.3801093</v>
      </c>
      <c r="S1545">
        <v>3.2811199999999999E-2</v>
      </c>
      <c r="T1545">
        <v>0.5</v>
      </c>
      <c r="U1545">
        <v>0.68972409999999995</v>
      </c>
      <c r="V1545">
        <v>0.50499179999999999</v>
      </c>
      <c r="W1545">
        <v>3.6808111999999999</v>
      </c>
      <c r="X1545">
        <v>3.7250304000000001</v>
      </c>
      <c r="Y1545">
        <v>3.7593906000000001</v>
      </c>
      <c r="Z1545">
        <v>7.9768267000000002</v>
      </c>
      <c r="AA1545">
        <v>2.3194379999999999</v>
      </c>
      <c r="AB1545">
        <v>3.2811199999999999E-2</v>
      </c>
      <c r="AC1545">
        <v>0.99670000000000003</v>
      </c>
      <c r="AD1545">
        <v>0.99339999999999995</v>
      </c>
      <c r="AE1545">
        <v>0.97240000000000004</v>
      </c>
      <c r="AF1545">
        <v>0.99580000000000002</v>
      </c>
      <c r="AG1545">
        <v>0.96419999999999995</v>
      </c>
      <c r="AH1545">
        <v>0.97740000000000005</v>
      </c>
      <c r="AI1545">
        <v>0.97450000000000003</v>
      </c>
      <c r="AJ1545">
        <v>1</v>
      </c>
      <c r="AK1545" t="str">
        <f>VLOOKUP(D1545,Ref!$C$2:$D$56,2,FALSE)&amp;"_"&amp;E1545&amp;RIGHT(B1545,4)</f>
        <v>SD_Minnehaha0008</v>
      </c>
    </row>
    <row r="1546" spans="1:37" x14ac:dyDescent="0.25">
      <c r="A1546" t="s">
        <v>220</v>
      </c>
      <c r="B1546">
        <v>461030020</v>
      </c>
      <c r="C1546" t="s">
        <v>37</v>
      </c>
      <c r="D1546" t="s">
        <v>177</v>
      </c>
      <c r="E1546" t="s">
        <v>183</v>
      </c>
      <c r="F1546">
        <v>44.087397000000003</v>
      </c>
      <c r="G1546">
        <v>-103.273777</v>
      </c>
      <c r="H1546">
        <v>142157</v>
      </c>
      <c r="I1546">
        <v>16.8</v>
      </c>
      <c r="J1546">
        <v>16.5</v>
      </c>
      <c r="K1546">
        <v>0.5</v>
      </c>
      <c r="L1546">
        <v>1.6721638000000001</v>
      </c>
      <c r="M1546">
        <v>0.41349059999999999</v>
      </c>
      <c r="N1546">
        <v>0.56229220000000002</v>
      </c>
      <c r="O1546">
        <v>11.573490100000001</v>
      </c>
      <c r="P1546">
        <v>1.4838476</v>
      </c>
      <c r="Q1546">
        <v>5.8935500000000002E-2</v>
      </c>
      <c r="R1546">
        <v>0.53138660000000004</v>
      </c>
      <c r="S1546">
        <v>7.1061299999999994E-2</v>
      </c>
      <c r="T1546">
        <v>0.5</v>
      </c>
      <c r="U1546">
        <v>1.6270579000000001</v>
      </c>
      <c r="V1546">
        <v>0.36720320000000001</v>
      </c>
      <c r="W1546">
        <v>0.59191009999999999</v>
      </c>
      <c r="X1546">
        <v>11.321094499999999</v>
      </c>
      <c r="Y1546">
        <v>1.4893978000000001</v>
      </c>
      <c r="Z1546">
        <v>0.15764429999999999</v>
      </c>
      <c r="AA1546">
        <v>0.5309353</v>
      </c>
      <c r="AB1546">
        <v>5.1600000000000001E-5</v>
      </c>
      <c r="AC1546">
        <v>0.97299999999999998</v>
      </c>
      <c r="AD1546">
        <v>0.8881</v>
      </c>
      <c r="AE1546">
        <v>1.0527</v>
      </c>
      <c r="AF1546">
        <v>0.97819999999999996</v>
      </c>
      <c r="AG1546">
        <v>1.0037</v>
      </c>
      <c r="AH1546">
        <v>2.6749000000000001</v>
      </c>
      <c r="AI1546">
        <v>0.99919999999999998</v>
      </c>
      <c r="AJ1546">
        <v>6.9999999999999999E-4</v>
      </c>
      <c r="AK1546" t="str">
        <f>VLOOKUP(D1546,Ref!$C$2:$D$56,2,FALSE)&amp;"_"&amp;E1546&amp;RIGHT(B1546,4)</f>
        <v>SD_Pennington0020</v>
      </c>
    </row>
    <row r="1547" spans="1:37" x14ac:dyDescent="0.25">
      <c r="A1547" t="s">
        <v>220</v>
      </c>
      <c r="B1547">
        <v>461031001</v>
      </c>
      <c r="C1547" t="s">
        <v>37</v>
      </c>
      <c r="D1547" t="s">
        <v>177</v>
      </c>
      <c r="E1547" t="s">
        <v>183</v>
      </c>
      <c r="F1547">
        <v>44.080295</v>
      </c>
      <c r="G1547">
        <v>-103.228545</v>
      </c>
      <c r="H1547">
        <v>142157</v>
      </c>
      <c r="I1547">
        <v>15.7</v>
      </c>
      <c r="J1547">
        <v>15.4</v>
      </c>
      <c r="K1547">
        <v>0.5</v>
      </c>
      <c r="L1547">
        <v>1.5866742</v>
      </c>
      <c r="M1547">
        <v>0.40399960000000001</v>
      </c>
      <c r="N1547">
        <v>0.66075609999999996</v>
      </c>
      <c r="O1547">
        <v>10.102990200000001</v>
      </c>
      <c r="P1547">
        <v>1.5785433</v>
      </c>
      <c r="Q1547">
        <v>0.27971689999999999</v>
      </c>
      <c r="R1547">
        <v>0.54935369999999994</v>
      </c>
      <c r="S1547">
        <v>0.1157437</v>
      </c>
      <c r="T1547">
        <v>0.5</v>
      </c>
      <c r="U1547">
        <v>1.5811835999999999</v>
      </c>
      <c r="V1547">
        <v>0.4001498</v>
      </c>
      <c r="W1547">
        <v>0.60510200000000003</v>
      </c>
      <c r="X1547">
        <v>10.0506458</v>
      </c>
      <c r="Y1547">
        <v>1.4468502000000001</v>
      </c>
      <c r="Z1547">
        <v>0.25465409999999999</v>
      </c>
      <c r="AA1547">
        <v>0.50375119999999995</v>
      </c>
      <c r="AB1547">
        <v>0.1157437</v>
      </c>
      <c r="AC1547">
        <v>0.99650000000000005</v>
      </c>
      <c r="AD1547">
        <v>0.99050000000000005</v>
      </c>
      <c r="AE1547">
        <v>0.91579999999999995</v>
      </c>
      <c r="AF1547">
        <v>0.99480000000000002</v>
      </c>
      <c r="AG1547">
        <v>0.91659999999999997</v>
      </c>
      <c r="AH1547">
        <v>0.91039999999999999</v>
      </c>
      <c r="AI1547">
        <v>0.91700000000000004</v>
      </c>
      <c r="AJ1547">
        <v>1</v>
      </c>
      <c r="AK1547" t="str">
        <f>VLOOKUP(D1547,Ref!$C$2:$D$56,2,FALSE)&amp;"_"&amp;E1547&amp;RIGHT(B1547,4)</f>
        <v>SD_Pennington1001</v>
      </c>
    </row>
    <row r="1548" spans="1:37" x14ac:dyDescent="0.25">
      <c r="A1548" t="s">
        <v>220</v>
      </c>
      <c r="B1548">
        <v>480290032</v>
      </c>
      <c r="C1548" t="s">
        <v>37</v>
      </c>
      <c r="D1548" t="s">
        <v>184</v>
      </c>
      <c r="E1548" t="s">
        <v>185</v>
      </c>
      <c r="F1548">
        <v>29.515049999999999</v>
      </c>
      <c r="G1548">
        <v>-98.620191000000005</v>
      </c>
      <c r="H1548">
        <v>6185</v>
      </c>
      <c r="I1548">
        <v>20.3</v>
      </c>
      <c r="J1548">
        <v>19.399999999999999</v>
      </c>
      <c r="K1548">
        <v>0.5</v>
      </c>
      <c r="L1548">
        <v>4.3396977999999997</v>
      </c>
      <c r="M1548">
        <v>0.7801749</v>
      </c>
      <c r="N1548">
        <v>1.6100627999999999</v>
      </c>
      <c r="O1548">
        <v>6.2054252999999999</v>
      </c>
      <c r="P1548">
        <v>4.8586043999999999</v>
      </c>
      <c r="Q1548">
        <v>2.1304699999999999E-2</v>
      </c>
      <c r="R1548">
        <v>1.6505113</v>
      </c>
      <c r="S1548">
        <v>0.33421869999999998</v>
      </c>
      <c r="T1548">
        <v>0.5</v>
      </c>
      <c r="U1548">
        <v>4.8469324</v>
      </c>
      <c r="V1548">
        <v>0.77369399999999999</v>
      </c>
      <c r="W1548">
        <v>1.5215946</v>
      </c>
      <c r="X1548">
        <v>5.3650985000000002</v>
      </c>
      <c r="Y1548">
        <v>4.5564584999999997</v>
      </c>
      <c r="Z1548">
        <v>0.19706070000000001</v>
      </c>
      <c r="AA1548">
        <v>1.4949268</v>
      </c>
      <c r="AB1548">
        <v>0.1779443</v>
      </c>
      <c r="AC1548">
        <v>1.1169</v>
      </c>
      <c r="AD1548">
        <v>0.99170000000000003</v>
      </c>
      <c r="AE1548">
        <v>0.94510000000000005</v>
      </c>
      <c r="AF1548">
        <v>0.86460000000000004</v>
      </c>
      <c r="AG1548">
        <v>0.93779999999999997</v>
      </c>
      <c r="AH1548">
        <v>9.2497000000000007</v>
      </c>
      <c r="AI1548">
        <v>0.90569999999999995</v>
      </c>
      <c r="AJ1548">
        <v>0.53239999999999998</v>
      </c>
      <c r="AK1548" t="str">
        <f>VLOOKUP(D1548,Ref!$C$2:$D$56,2,FALSE)&amp;"_"&amp;E1548&amp;RIGHT(B1548,4)</f>
        <v>TX_Bexar0032</v>
      </c>
    </row>
    <row r="1549" spans="1:37" x14ac:dyDescent="0.25">
      <c r="A1549" t="s">
        <v>220</v>
      </c>
      <c r="B1549">
        <v>480290059</v>
      </c>
      <c r="C1549" t="s">
        <v>37</v>
      </c>
      <c r="D1549" t="s">
        <v>184</v>
      </c>
      <c r="E1549" t="s">
        <v>185</v>
      </c>
      <c r="F1549">
        <v>29.275386999999998</v>
      </c>
      <c r="G1549">
        <v>-98.311666000000002</v>
      </c>
      <c r="H1549">
        <v>3188</v>
      </c>
      <c r="I1549">
        <v>19.7</v>
      </c>
      <c r="J1549">
        <v>18.3</v>
      </c>
      <c r="K1549">
        <v>0.5</v>
      </c>
      <c r="L1549">
        <v>3.9235899000000001</v>
      </c>
      <c r="M1549">
        <v>0.65943640000000003</v>
      </c>
      <c r="N1549">
        <v>1.7322108000000001</v>
      </c>
      <c r="O1549">
        <v>5.502955</v>
      </c>
      <c r="P1549">
        <v>5.0431733000000003</v>
      </c>
      <c r="Q1549">
        <v>0.23332710000000001</v>
      </c>
      <c r="R1549">
        <v>1.6980708</v>
      </c>
      <c r="S1549">
        <v>0.40723740000000003</v>
      </c>
      <c r="T1549">
        <v>0.5</v>
      </c>
      <c r="U1549">
        <v>4.5385999999999997</v>
      </c>
      <c r="V1549">
        <v>0.4727037</v>
      </c>
      <c r="W1549">
        <v>1.3166536</v>
      </c>
      <c r="X1549">
        <v>5.2615794999999999</v>
      </c>
      <c r="Y1549">
        <v>4.2098459999999998</v>
      </c>
      <c r="Z1549">
        <v>0</v>
      </c>
      <c r="AA1549">
        <v>1.3947912</v>
      </c>
      <c r="AB1549">
        <v>0.60943320000000001</v>
      </c>
      <c r="AC1549">
        <v>1.1567000000000001</v>
      </c>
      <c r="AD1549">
        <v>0.71679999999999999</v>
      </c>
      <c r="AE1549">
        <v>0.7601</v>
      </c>
      <c r="AF1549">
        <v>0.95609999999999995</v>
      </c>
      <c r="AG1549">
        <v>0.83479999999999999</v>
      </c>
      <c r="AH1549">
        <v>0</v>
      </c>
      <c r="AI1549">
        <v>0.82140000000000002</v>
      </c>
      <c r="AJ1549">
        <v>1.4964999999999999</v>
      </c>
      <c r="AK1549" t="str">
        <f>VLOOKUP(D1549,Ref!$C$2:$D$56,2,FALSE)&amp;"_"&amp;E1549&amp;RIGHT(B1549,4)</f>
        <v>TX_Bexar0059</v>
      </c>
    </row>
    <row r="1550" spans="1:37" x14ac:dyDescent="0.25">
      <c r="A1550" t="s">
        <v>220</v>
      </c>
      <c r="B1550">
        <v>480370004</v>
      </c>
      <c r="C1550" t="s">
        <v>37</v>
      </c>
      <c r="D1550" t="s">
        <v>184</v>
      </c>
      <c r="E1550" t="s">
        <v>186</v>
      </c>
      <c r="F1550">
        <v>33.425756999999997</v>
      </c>
      <c r="G1550">
        <v>-94.070807000000002</v>
      </c>
      <c r="H1550">
        <v>42221</v>
      </c>
      <c r="I1550">
        <v>24.6</v>
      </c>
      <c r="J1550">
        <v>24.1</v>
      </c>
      <c r="K1550">
        <v>0.5</v>
      </c>
      <c r="L1550">
        <v>1.5060245999999999</v>
      </c>
      <c r="M1550">
        <v>0.66306240000000005</v>
      </c>
      <c r="N1550">
        <v>1.7184695000000001</v>
      </c>
      <c r="O1550">
        <v>12.0932703</v>
      </c>
      <c r="P1550">
        <v>6.7210245000000004</v>
      </c>
      <c r="Q1550">
        <v>0</v>
      </c>
      <c r="R1550">
        <v>1.3799124</v>
      </c>
      <c r="S1550">
        <v>1.82364E-2</v>
      </c>
      <c r="T1550">
        <v>0.5</v>
      </c>
      <c r="U1550">
        <v>1.5914561</v>
      </c>
      <c r="V1550">
        <v>0.63930779999999998</v>
      </c>
      <c r="W1550">
        <v>1.5900987</v>
      </c>
      <c r="X1550">
        <v>12.344952599999999</v>
      </c>
      <c r="Y1550">
        <v>6.2316389000000001</v>
      </c>
      <c r="Z1550">
        <v>0</v>
      </c>
      <c r="AA1550">
        <v>1.2743529</v>
      </c>
      <c r="AB1550">
        <v>1.7924599999999999E-2</v>
      </c>
      <c r="AC1550">
        <v>1.0567</v>
      </c>
      <c r="AD1550">
        <v>0.96419999999999995</v>
      </c>
      <c r="AE1550">
        <v>0.92530000000000001</v>
      </c>
      <c r="AF1550">
        <v>1.0207999999999999</v>
      </c>
      <c r="AG1550">
        <v>0.92720000000000002</v>
      </c>
      <c r="AH1550">
        <v>-9</v>
      </c>
      <c r="AI1550">
        <v>0.92349999999999999</v>
      </c>
      <c r="AJ1550">
        <v>0.9829</v>
      </c>
      <c r="AK1550" t="str">
        <f>VLOOKUP(D1550,Ref!$C$2:$D$56,2,FALSE)&amp;"_"&amp;E1550&amp;RIGHT(B1550,4)</f>
        <v>TX_Bowie0004</v>
      </c>
    </row>
    <row r="1551" spans="1:37" x14ac:dyDescent="0.25">
      <c r="A1551" t="s">
        <v>220</v>
      </c>
      <c r="B1551">
        <v>481130069</v>
      </c>
      <c r="C1551" t="s">
        <v>37</v>
      </c>
      <c r="D1551" t="s">
        <v>184</v>
      </c>
      <c r="E1551" t="s">
        <v>187</v>
      </c>
      <c r="F1551">
        <v>32.819952000000001</v>
      </c>
      <c r="G1551">
        <v>-96.860082000000006</v>
      </c>
      <c r="H1551">
        <v>36200</v>
      </c>
      <c r="I1551">
        <v>22.3</v>
      </c>
      <c r="J1551">
        <v>21.6</v>
      </c>
      <c r="K1551">
        <v>0.5</v>
      </c>
      <c r="L1551">
        <v>1.2460150000000001</v>
      </c>
      <c r="M1551">
        <v>1.0506203999999999</v>
      </c>
      <c r="N1551">
        <v>2.2722479999999998</v>
      </c>
      <c r="O1551">
        <v>8.5110340000000004</v>
      </c>
      <c r="P1551">
        <v>6.0255460999999997</v>
      </c>
      <c r="Q1551">
        <v>0.53233030000000003</v>
      </c>
      <c r="R1551">
        <v>2.1102175999999999</v>
      </c>
      <c r="S1551">
        <v>6.3100400000000001E-2</v>
      </c>
      <c r="T1551">
        <v>0.5</v>
      </c>
      <c r="U1551">
        <v>1.9676844</v>
      </c>
      <c r="V1551">
        <v>0.70331250000000001</v>
      </c>
      <c r="W1551">
        <v>1.8341304</v>
      </c>
      <c r="X1551">
        <v>9.1061230000000002</v>
      </c>
      <c r="Y1551">
        <v>5.3705892999999998</v>
      </c>
      <c r="Z1551">
        <v>0.19581960000000001</v>
      </c>
      <c r="AA1551">
        <v>1.8918276000000001</v>
      </c>
      <c r="AB1551">
        <v>4.9387399999999998E-2</v>
      </c>
      <c r="AC1551">
        <v>1.5791999999999999</v>
      </c>
      <c r="AD1551">
        <v>0.6694</v>
      </c>
      <c r="AE1551">
        <v>0.80720000000000003</v>
      </c>
      <c r="AF1551">
        <v>1.0699000000000001</v>
      </c>
      <c r="AG1551">
        <v>0.89129999999999998</v>
      </c>
      <c r="AH1551">
        <v>0.3679</v>
      </c>
      <c r="AI1551">
        <v>0.89649999999999996</v>
      </c>
      <c r="AJ1551">
        <v>0.78269999999999995</v>
      </c>
      <c r="AK1551" t="str">
        <f>VLOOKUP(D1551,Ref!$C$2:$D$56,2,FALSE)&amp;"_"&amp;E1551&amp;RIGHT(B1551,4)</f>
        <v>TX_Dallas0069</v>
      </c>
    </row>
    <row r="1552" spans="1:37" x14ac:dyDescent="0.25">
      <c r="A1552" t="s">
        <v>220</v>
      </c>
      <c r="B1552">
        <v>481130087</v>
      </c>
      <c r="C1552" t="s">
        <v>37</v>
      </c>
      <c r="D1552" t="s">
        <v>184</v>
      </c>
      <c r="E1552" t="s">
        <v>187</v>
      </c>
      <c r="F1552">
        <v>32.676600000000001</v>
      </c>
      <c r="G1552">
        <v>-96.871600000000001</v>
      </c>
      <c r="H1552">
        <v>35200</v>
      </c>
      <c r="I1552">
        <v>24.9</v>
      </c>
      <c r="J1552">
        <v>24.3</v>
      </c>
      <c r="K1552">
        <v>0.5</v>
      </c>
      <c r="L1552">
        <v>1.7578053</v>
      </c>
      <c r="M1552">
        <v>0.72475769999999995</v>
      </c>
      <c r="N1552">
        <v>2.2255403999999999</v>
      </c>
      <c r="O1552">
        <v>10.4976749</v>
      </c>
      <c r="P1552">
        <v>6.7565255000000004</v>
      </c>
      <c r="Q1552">
        <v>0</v>
      </c>
      <c r="R1552">
        <v>2.4158971</v>
      </c>
      <c r="S1552">
        <v>8.8465299999999997E-2</v>
      </c>
      <c r="T1552">
        <v>0.5</v>
      </c>
      <c r="U1552">
        <v>2.1769946</v>
      </c>
      <c r="V1552">
        <v>0.77371769999999995</v>
      </c>
      <c r="W1552">
        <v>2.1412010000000001</v>
      </c>
      <c r="X1552">
        <v>9.8275900000000007</v>
      </c>
      <c r="Y1552">
        <v>6.5252642999999999</v>
      </c>
      <c r="Z1552">
        <v>0</v>
      </c>
      <c r="AA1552">
        <v>2.3235817000000001</v>
      </c>
      <c r="AB1552">
        <v>7.1241100000000002E-2</v>
      </c>
      <c r="AC1552">
        <v>1.2384999999999999</v>
      </c>
      <c r="AD1552">
        <v>1.0676000000000001</v>
      </c>
      <c r="AE1552">
        <v>0.96209999999999996</v>
      </c>
      <c r="AF1552">
        <v>0.93620000000000003</v>
      </c>
      <c r="AG1552">
        <v>0.96579999999999999</v>
      </c>
      <c r="AH1552">
        <v>-9</v>
      </c>
      <c r="AI1552">
        <v>0.96179999999999999</v>
      </c>
      <c r="AJ1552">
        <v>0.80530000000000002</v>
      </c>
      <c r="AK1552" t="str">
        <f>VLOOKUP(D1552,Ref!$C$2:$D$56,2,FALSE)&amp;"_"&amp;E1552&amp;RIGHT(B1552,4)</f>
        <v>TX_Dallas0087</v>
      </c>
    </row>
    <row r="1553" spans="1:37" x14ac:dyDescent="0.25">
      <c r="A1553" t="s">
        <v>220</v>
      </c>
      <c r="B1553">
        <v>481350003</v>
      </c>
      <c r="C1553" t="s">
        <v>37</v>
      </c>
      <c r="D1553" t="s">
        <v>184</v>
      </c>
      <c r="E1553" t="s">
        <v>188</v>
      </c>
      <c r="F1553">
        <v>31.836579</v>
      </c>
      <c r="G1553">
        <v>-102.341978</v>
      </c>
      <c r="H1553">
        <v>28156</v>
      </c>
      <c r="I1553">
        <v>17.3</v>
      </c>
      <c r="J1553">
        <v>15.1</v>
      </c>
      <c r="K1553">
        <v>0.5</v>
      </c>
      <c r="L1553">
        <v>2.3361434999999999</v>
      </c>
      <c r="M1553">
        <v>0.35670190000000002</v>
      </c>
      <c r="N1553">
        <v>1.3434858000000001</v>
      </c>
      <c r="O1553">
        <v>7.4287824999999996</v>
      </c>
      <c r="P1553">
        <v>3.8402468999999999</v>
      </c>
      <c r="Q1553">
        <v>0.16272020000000001</v>
      </c>
      <c r="R1553">
        <v>1.3503080999999999</v>
      </c>
      <c r="S1553">
        <v>1.49455E-2</v>
      </c>
      <c r="T1553">
        <v>0.5</v>
      </c>
      <c r="U1553">
        <v>3.1237278000000002</v>
      </c>
      <c r="V1553">
        <v>0.2291734</v>
      </c>
      <c r="W1553">
        <v>0.78636209999999995</v>
      </c>
      <c r="X1553">
        <v>7.1854395999999996</v>
      </c>
      <c r="Y1553">
        <v>2.3997457</v>
      </c>
      <c r="Z1553">
        <v>0</v>
      </c>
      <c r="AA1553">
        <v>0.85308189999999995</v>
      </c>
      <c r="AB1553">
        <v>3.8250899999999997E-2</v>
      </c>
      <c r="AC1553">
        <v>1.3371</v>
      </c>
      <c r="AD1553">
        <v>0.64249999999999996</v>
      </c>
      <c r="AE1553">
        <v>0.58530000000000004</v>
      </c>
      <c r="AF1553">
        <v>0.96719999999999995</v>
      </c>
      <c r="AG1553">
        <v>0.62490000000000001</v>
      </c>
      <c r="AH1553">
        <v>0</v>
      </c>
      <c r="AI1553">
        <v>0.63180000000000003</v>
      </c>
      <c r="AJ1553">
        <v>2.5594000000000001</v>
      </c>
      <c r="AK1553" t="str">
        <f>VLOOKUP(D1553,Ref!$C$2:$D$56,2,FALSE)&amp;"_"&amp;E1553&amp;RIGHT(B1553,4)</f>
        <v>TX_Ector0003</v>
      </c>
    </row>
    <row r="1554" spans="1:37" x14ac:dyDescent="0.25">
      <c r="A1554" t="s">
        <v>220</v>
      </c>
      <c r="B1554">
        <v>481410037</v>
      </c>
      <c r="C1554" t="s">
        <v>37</v>
      </c>
      <c r="D1554" t="s">
        <v>184</v>
      </c>
      <c r="E1554" t="s">
        <v>95</v>
      </c>
      <c r="F1554">
        <v>31.768281000000002</v>
      </c>
      <c r="G1554">
        <v>-106.50125300000001</v>
      </c>
      <c r="H1554">
        <v>30124</v>
      </c>
      <c r="I1554">
        <v>19.899999999999999</v>
      </c>
      <c r="J1554">
        <v>14.7</v>
      </c>
      <c r="K1554">
        <v>0.5</v>
      </c>
      <c r="L1554">
        <v>7.1096348999999996</v>
      </c>
      <c r="M1554">
        <v>1.4426190999999999</v>
      </c>
      <c r="N1554">
        <v>0.52972039999999998</v>
      </c>
      <c r="O1554">
        <v>8.0409793999999994</v>
      </c>
      <c r="P1554">
        <v>1.3891032999999999</v>
      </c>
      <c r="Q1554">
        <v>0.18049119999999999</v>
      </c>
      <c r="R1554">
        <v>0.48324339999999999</v>
      </c>
      <c r="S1554">
        <v>0.2464316</v>
      </c>
      <c r="T1554">
        <v>0.5</v>
      </c>
      <c r="U1554">
        <v>4.7519597999999998</v>
      </c>
      <c r="V1554">
        <v>1.122363</v>
      </c>
      <c r="W1554">
        <v>0.29104839999999998</v>
      </c>
      <c r="X1554">
        <v>6.6843529000000004</v>
      </c>
      <c r="Y1554">
        <v>0.7477009</v>
      </c>
      <c r="Z1554">
        <v>0.12381399999999999</v>
      </c>
      <c r="AA1554">
        <v>0.2566601</v>
      </c>
      <c r="AB1554">
        <v>0.2729799</v>
      </c>
      <c r="AC1554">
        <v>0.66839999999999999</v>
      </c>
      <c r="AD1554">
        <v>0.77800000000000002</v>
      </c>
      <c r="AE1554">
        <v>0.5494</v>
      </c>
      <c r="AF1554">
        <v>0.83130000000000004</v>
      </c>
      <c r="AG1554">
        <v>0.5383</v>
      </c>
      <c r="AH1554">
        <v>0.68600000000000005</v>
      </c>
      <c r="AI1554">
        <v>0.53110000000000002</v>
      </c>
      <c r="AJ1554">
        <v>1.1076999999999999</v>
      </c>
      <c r="AK1554" t="str">
        <f>VLOOKUP(D1554,Ref!$C$2:$D$56,2,FALSE)&amp;"_"&amp;E1554&amp;RIGHT(B1554,4)</f>
        <v>TX_El Paso0037</v>
      </c>
    </row>
    <row r="1555" spans="1:37" x14ac:dyDescent="0.25">
      <c r="A1555" t="s">
        <v>220</v>
      </c>
      <c r="B1555">
        <v>481410044</v>
      </c>
      <c r="C1555" t="s">
        <v>37</v>
      </c>
      <c r="D1555" t="s">
        <v>184</v>
      </c>
      <c r="E1555" t="s">
        <v>95</v>
      </c>
      <c r="F1555">
        <v>31.765674000000001</v>
      </c>
      <c r="G1555">
        <v>-106.455225</v>
      </c>
      <c r="H1555">
        <v>30124</v>
      </c>
      <c r="I1555">
        <v>26.2</v>
      </c>
      <c r="J1555">
        <v>19</v>
      </c>
      <c r="K1555">
        <v>0.5</v>
      </c>
      <c r="L1555">
        <v>6.1211433</v>
      </c>
      <c r="M1555">
        <v>1.6523968</v>
      </c>
      <c r="N1555">
        <v>0.7370276</v>
      </c>
      <c r="O1555">
        <v>14.0704031</v>
      </c>
      <c r="P1555">
        <v>2.0637800999999998</v>
      </c>
      <c r="Q1555">
        <v>0.1879189</v>
      </c>
      <c r="R1555">
        <v>0.7256551</v>
      </c>
      <c r="S1555">
        <v>0.15278630000000001</v>
      </c>
      <c r="T1555">
        <v>0.5</v>
      </c>
      <c r="U1555">
        <v>5.9929189999999997</v>
      </c>
      <c r="V1555">
        <v>0.96641549999999998</v>
      </c>
      <c r="W1555">
        <v>0.43149589999999999</v>
      </c>
      <c r="X1555">
        <v>9.3026905000000006</v>
      </c>
      <c r="Y1555">
        <v>1.2149023999999999</v>
      </c>
      <c r="Z1555">
        <v>0.1034306</v>
      </c>
      <c r="AA1555">
        <v>0.42856939999999999</v>
      </c>
      <c r="AB1555">
        <v>0.15278630000000001</v>
      </c>
      <c r="AC1555">
        <v>0.97909999999999997</v>
      </c>
      <c r="AD1555">
        <v>0.58489999999999998</v>
      </c>
      <c r="AE1555">
        <v>0.58550000000000002</v>
      </c>
      <c r="AF1555">
        <v>0.66120000000000001</v>
      </c>
      <c r="AG1555">
        <v>0.5887</v>
      </c>
      <c r="AH1555">
        <v>0.5504</v>
      </c>
      <c r="AI1555">
        <v>0.59060000000000001</v>
      </c>
      <c r="AJ1555">
        <v>1</v>
      </c>
      <c r="AK1555" t="str">
        <f>VLOOKUP(D1555,Ref!$C$2:$D$56,2,FALSE)&amp;"_"&amp;E1555&amp;RIGHT(B1555,4)</f>
        <v>TX_El Paso0044</v>
      </c>
    </row>
    <row r="1556" spans="1:37" x14ac:dyDescent="0.25">
      <c r="A1556" t="s">
        <v>220</v>
      </c>
      <c r="B1556">
        <v>482010058</v>
      </c>
      <c r="C1556" t="s">
        <v>37</v>
      </c>
      <c r="D1556" t="s">
        <v>184</v>
      </c>
      <c r="E1556" t="s">
        <v>189</v>
      </c>
      <c r="F1556">
        <v>29.770699</v>
      </c>
      <c r="G1556">
        <v>-95.031222999999997</v>
      </c>
      <c r="H1556">
        <v>8214</v>
      </c>
      <c r="I1556">
        <v>21.9</v>
      </c>
      <c r="J1556">
        <v>21.5</v>
      </c>
      <c r="K1556">
        <v>0.5</v>
      </c>
      <c r="L1556">
        <v>4.3024807000000003</v>
      </c>
      <c r="M1556">
        <v>0.5466415</v>
      </c>
      <c r="N1556">
        <v>1.8303879000000001</v>
      </c>
      <c r="O1556">
        <v>6.4353008000000003</v>
      </c>
      <c r="P1556">
        <v>5.9122009000000002</v>
      </c>
      <c r="Q1556">
        <v>8.2907800000000004E-2</v>
      </c>
      <c r="R1556">
        <v>1.8028431</v>
      </c>
      <c r="S1556">
        <v>0.52056999999999998</v>
      </c>
      <c r="T1556">
        <v>0.5</v>
      </c>
      <c r="U1556">
        <v>4.2980475</v>
      </c>
      <c r="V1556">
        <v>0.54597309999999999</v>
      </c>
      <c r="W1556">
        <v>1.7562485000000001</v>
      </c>
      <c r="X1556">
        <v>6.4211197000000002</v>
      </c>
      <c r="Y1556">
        <v>5.6792293000000003</v>
      </c>
      <c r="Z1556">
        <v>8.1954299999999994E-2</v>
      </c>
      <c r="AA1556">
        <v>1.7286048000000001</v>
      </c>
      <c r="AB1556">
        <v>0.52056999999999998</v>
      </c>
      <c r="AC1556">
        <v>0.999</v>
      </c>
      <c r="AD1556">
        <v>0.99880000000000002</v>
      </c>
      <c r="AE1556">
        <v>0.95950000000000002</v>
      </c>
      <c r="AF1556">
        <v>0.99780000000000002</v>
      </c>
      <c r="AG1556">
        <v>0.96060000000000001</v>
      </c>
      <c r="AH1556">
        <v>0.98850000000000005</v>
      </c>
      <c r="AI1556">
        <v>0.95879999999999999</v>
      </c>
      <c r="AJ1556">
        <v>1</v>
      </c>
      <c r="AK1556" t="str">
        <f>VLOOKUP(D1556,Ref!$C$2:$D$56,2,FALSE)&amp;"_"&amp;E1556&amp;RIGHT(B1556,4)</f>
        <v>TX_Harris0058</v>
      </c>
    </row>
    <row r="1557" spans="1:37" x14ac:dyDescent="0.25">
      <c r="A1557" t="s">
        <v>220</v>
      </c>
      <c r="B1557">
        <v>482011035</v>
      </c>
      <c r="C1557" t="s">
        <v>37</v>
      </c>
      <c r="D1557" t="s">
        <v>184</v>
      </c>
      <c r="E1557" t="s">
        <v>189</v>
      </c>
      <c r="F1557">
        <v>29.733713000000002</v>
      </c>
      <c r="G1557">
        <v>-95.257591000000005</v>
      </c>
      <c r="H1557">
        <v>8213</v>
      </c>
      <c r="I1557">
        <v>27.8</v>
      </c>
      <c r="J1557">
        <v>27.3</v>
      </c>
      <c r="K1557">
        <v>0.5</v>
      </c>
      <c r="L1557">
        <v>3.9988920999999999</v>
      </c>
      <c r="M1557">
        <v>0.61136979999999996</v>
      </c>
      <c r="N1557">
        <v>1.9542702000000001</v>
      </c>
      <c r="O1557">
        <v>12.5335073</v>
      </c>
      <c r="P1557">
        <v>5.9105144000000003</v>
      </c>
      <c r="Q1557">
        <v>0.24282790000000001</v>
      </c>
      <c r="R1557">
        <v>1.8439299</v>
      </c>
      <c r="S1557">
        <v>0.2935779</v>
      </c>
      <c r="T1557">
        <v>0.5</v>
      </c>
      <c r="U1557">
        <v>5.0461391999999998</v>
      </c>
      <c r="V1557">
        <v>0.59284349999999997</v>
      </c>
      <c r="W1557">
        <v>1.6715580000000001</v>
      </c>
      <c r="X1557">
        <v>12.0823269</v>
      </c>
      <c r="Y1557">
        <v>5.5405158999999999</v>
      </c>
      <c r="Z1557">
        <v>3.0541000000000001E-3</v>
      </c>
      <c r="AA1557">
        <v>1.6512445</v>
      </c>
      <c r="AB1557">
        <v>0.30483450000000001</v>
      </c>
      <c r="AC1557">
        <v>1.2619</v>
      </c>
      <c r="AD1557">
        <v>0.96970000000000001</v>
      </c>
      <c r="AE1557">
        <v>0.85529999999999995</v>
      </c>
      <c r="AF1557">
        <v>0.96399999999999997</v>
      </c>
      <c r="AG1557">
        <v>0.93740000000000001</v>
      </c>
      <c r="AH1557">
        <v>1.26E-2</v>
      </c>
      <c r="AI1557">
        <v>0.89549999999999996</v>
      </c>
      <c r="AJ1557">
        <v>1.0383</v>
      </c>
      <c r="AK1557" t="str">
        <f>VLOOKUP(D1557,Ref!$C$2:$D$56,2,FALSE)&amp;"_"&amp;E1557&amp;RIGHT(B1557,4)</f>
        <v>TX_Harris1035</v>
      </c>
    </row>
    <row r="1558" spans="1:37" x14ac:dyDescent="0.25">
      <c r="A1558" t="s">
        <v>220</v>
      </c>
      <c r="B1558">
        <v>482030002</v>
      </c>
      <c r="C1558" t="s">
        <v>37</v>
      </c>
      <c r="D1558" t="s">
        <v>184</v>
      </c>
      <c r="E1558" t="s">
        <v>190</v>
      </c>
      <c r="F1558">
        <v>32.669004000000001</v>
      </c>
      <c r="G1558">
        <v>-94.167449000000005</v>
      </c>
      <c r="H1558">
        <v>35221</v>
      </c>
      <c r="I1558">
        <v>21.4</v>
      </c>
      <c r="J1558">
        <v>20.9</v>
      </c>
      <c r="K1558">
        <v>0.5</v>
      </c>
      <c r="L1558">
        <v>1.2082581999999999</v>
      </c>
      <c r="M1558">
        <v>0.65334530000000002</v>
      </c>
      <c r="N1558">
        <v>1.1011089000000001</v>
      </c>
      <c r="O1558">
        <v>12.4297676</v>
      </c>
      <c r="P1558">
        <v>4.0721784000000003</v>
      </c>
      <c r="Q1558">
        <v>0</v>
      </c>
      <c r="R1558">
        <v>1.4631329</v>
      </c>
      <c r="S1558">
        <v>1.66549E-2</v>
      </c>
      <c r="T1558">
        <v>0.5</v>
      </c>
      <c r="U1558">
        <v>1.2066783999999999</v>
      </c>
      <c r="V1558">
        <v>0.65128920000000001</v>
      </c>
      <c r="W1558">
        <v>1.0087216000000001</v>
      </c>
      <c r="X1558">
        <v>12.42694</v>
      </c>
      <c r="Y1558">
        <v>3.7863228000000002</v>
      </c>
      <c r="Z1558">
        <v>0</v>
      </c>
      <c r="AA1558">
        <v>1.3583651999999999</v>
      </c>
      <c r="AB1558">
        <v>1.6700799999999998E-2</v>
      </c>
      <c r="AC1558">
        <v>0.99870000000000003</v>
      </c>
      <c r="AD1558">
        <v>0.99690000000000001</v>
      </c>
      <c r="AE1558">
        <v>0.91610000000000003</v>
      </c>
      <c r="AF1558">
        <v>0.99980000000000002</v>
      </c>
      <c r="AG1558">
        <v>0.92979999999999996</v>
      </c>
      <c r="AH1558">
        <v>-9</v>
      </c>
      <c r="AI1558">
        <v>0.9284</v>
      </c>
      <c r="AJ1558">
        <v>1.0027999999999999</v>
      </c>
      <c r="AK1558" t="str">
        <f>VLOOKUP(D1558,Ref!$C$2:$D$56,2,FALSE)&amp;"_"&amp;E1558&amp;RIGHT(B1558,4)</f>
        <v>TX_Harrison0002</v>
      </c>
    </row>
    <row r="1559" spans="1:37" x14ac:dyDescent="0.25">
      <c r="A1559" t="s">
        <v>220</v>
      </c>
      <c r="B1559">
        <v>483750320</v>
      </c>
      <c r="C1559" t="s">
        <v>37</v>
      </c>
      <c r="D1559" t="s">
        <v>184</v>
      </c>
      <c r="E1559" t="s">
        <v>191</v>
      </c>
      <c r="F1559">
        <v>35.201588000000001</v>
      </c>
      <c r="G1559">
        <v>-101.90923600000001</v>
      </c>
      <c r="H1559">
        <v>59161</v>
      </c>
      <c r="I1559">
        <v>14.8</v>
      </c>
      <c r="J1559">
        <v>13.7</v>
      </c>
      <c r="K1559">
        <v>0.5</v>
      </c>
      <c r="L1559">
        <v>3.0240486</v>
      </c>
      <c r="M1559">
        <v>0.38762259999999998</v>
      </c>
      <c r="N1559">
        <v>1.3099265</v>
      </c>
      <c r="O1559">
        <v>4.6035190000000004</v>
      </c>
      <c r="P1559">
        <v>2.7845105999999999</v>
      </c>
      <c r="Q1559">
        <v>1.2235209</v>
      </c>
      <c r="R1559">
        <v>1.0277543</v>
      </c>
      <c r="S1559">
        <v>5.764E-3</v>
      </c>
      <c r="T1559">
        <v>0.5</v>
      </c>
      <c r="U1559">
        <v>3.3386779</v>
      </c>
      <c r="V1559">
        <v>0.34803190000000001</v>
      </c>
      <c r="W1559">
        <v>0.90375830000000001</v>
      </c>
      <c r="X1559">
        <v>5.1322098</v>
      </c>
      <c r="Y1559">
        <v>2.2014345999999998</v>
      </c>
      <c r="Z1559">
        <v>0.53708060000000002</v>
      </c>
      <c r="AA1559">
        <v>0.8192661</v>
      </c>
      <c r="AB1559">
        <v>6.4742999999999997E-3</v>
      </c>
      <c r="AC1559">
        <v>1.1040000000000001</v>
      </c>
      <c r="AD1559">
        <v>0.89790000000000003</v>
      </c>
      <c r="AE1559">
        <v>0.68989999999999996</v>
      </c>
      <c r="AF1559">
        <v>1.1148</v>
      </c>
      <c r="AG1559">
        <v>0.79059999999999997</v>
      </c>
      <c r="AH1559">
        <v>0.439</v>
      </c>
      <c r="AI1559">
        <v>0.79710000000000003</v>
      </c>
      <c r="AJ1559">
        <v>1.1232</v>
      </c>
      <c r="AK1559" t="str">
        <f>VLOOKUP(D1559,Ref!$C$2:$D$56,2,FALSE)&amp;"_"&amp;E1559&amp;RIGHT(B1559,4)</f>
        <v>TX_Potter0320</v>
      </c>
    </row>
    <row r="1560" spans="1:37" x14ac:dyDescent="0.25">
      <c r="A1560" t="s">
        <v>220</v>
      </c>
      <c r="B1560">
        <v>484391002</v>
      </c>
      <c r="C1560" t="s">
        <v>37</v>
      </c>
      <c r="D1560" t="s">
        <v>184</v>
      </c>
      <c r="E1560" t="s">
        <v>192</v>
      </c>
      <c r="F1560">
        <v>32.805819999999997</v>
      </c>
      <c r="G1560">
        <v>-97.356570000000005</v>
      </c>
      <c r="H1560">
        <v>36196</v>
      </c>
      <c r="I1560">
        <v>23.9</v>
      </c>
      <c r="J1560">
        <v>23.5</v>
      </c>
      <c r="K1560">
        <v>0.5</v>
      </c>
      <c r="L1560">
        <v>2.0870943</v>
      </c>
      <c r="M1560">
        <v>0.7545193</v>
      </c>
      <c r="N1560">
        <v>2.1232815</v>
      </c>
      <c r="O1560">
        <v>9.7850903999999996</v>
      </c>
      <c r="P1560">
        <v>6.2221684000000002</v>
      </c>
      <c r="Q1560">
        <v>0.21231149999999999</v>
      </c>
      <c r="R1560">
        <v>2.1960373</v>
      </c>
      <c r="S1560">
        <v>6.3942100000000002E-2</v>
      </c>
      <c r="T1560">
        <v>0.5</v>
      </c>
      <c r="U1560">
        <v>2.0123443999999999</v>
      </c>
      <c r="V1560">
        <v>0.75921609999999995</v>
      </c>
      <c r="W1560">
        <v>2.0046398999999999</v>
      </c>
      <c r="X1560">
        <v>10.1536884</v>
      </c>
      <c r="Y1560">
        <v>5.6573872999999999</v>
      </c>
      <c r="Z1560">
        <v>0.40481430000000002</v>
      </c>
      <c r="AA1560">
        <v>1.9746017</v>
      </c>
      <c r="AB1560">
        <v>5.6170699999999997E-2</v>
      </c>
      <c r="AC1560">
        <v>0.96419999999999995</v>
      </c>
      <c r="AD1560">
        <v>1.0062</v>
      </c>
      <c r="AE1560">
        <v>0.94410000000000005</v>
      </c>
      <c r="AF1560">
        <v>1.0377000000000001</v>
      </c>
      <c r="AG1560">
        <v>0.90920000000000001</v>
      </c>
      <c r="AH1560">
        <v>1.9067000000000001</v>
      </c>
      <c r="AI1560">
        <v>0.8992</v>
      </c>
      <c r="AJ1560">
        <v>0.87849999999999995</v>
      </c>
      <c r="AK1560" t="str">
        <f>VLOOKUP(D1560,Ref!$C$2:$D$56,2,FALSE)&amp;"_"&amp;E1560&amp;RIGHT(B1560,4)</f>
        <v>TX_Tarrant1002</v>
      </c>
    </row>
    <row r="1561" spans="1:37" x14ac:dyDescent="0.25">
      <c r="A1561" t="s">
        <v>220</v>
      </c>
      <c r="B1561">
        <v>484391006</v>
      </c>
      <c r="C1561" t="s">
        <v>37</v>
      </c>
      <c r="D1561" t="s">
        <v>184</v>
      </c>
      <c r="E1561" t="s">
        <v>192</v>
      </c>
      <c r="F1561">
        <v>32.759166999999998</v>
      </c>
      <c r="G1561">
        <v>-97.341389000000007</v>
      </c>
      <c r="H1561">
        <v>36196</v>
      </c>
      <c r="I1561">
        <v>24.6</v>
      </c>
      <c r="J1561">
        <v>23.8</v>
      </c>
      <c r="K1561">
        <v>0.5</v>
      </c>
      <c r="L1561">
        <v>1.4774185</v>
      </c>
      <c r="M1561">
        <v>0.9368474</v>
      </c>
      <c r="N1561">
        <v>2.3434935000000001</v>
      </c>
      <c r="O1561">
        <v>10.1619606</v>
      </c>
      <c r="P1561">
        <v>6.3172426000000002</v>
      </c>
      <c r="Q1561">
        <v>0.5805785</v>
      </c>
      <c r="R1561">
        <v>2.2055479999999998</v>
      </c>
      <c r="S1561">
        <v>7.6911199999999999E-2</v>
      </c>
      <c r="T1561">
        <v>0.5</v>
      </c>
      <c r="U1561">
        <v>1.8158962000000001</v>
      </c>
      <c r="V1561">
        <v>0.76279540000000001</v>
      </c>
      <c r="W1561">
        <v>2.0739893999999999</v>
      </c>
      <c r="X1561">
        <v>10.3300009</v>
      </c>
      <c r="Y1561">
        <v>5.8556413999999997</v>
      </c>
      <c r="Z1561">
        <v>0.40303949999999999</v>
      </c>
      <c r="AA1561">
        <v>2.0508753999999998</v>
      </c>
      <c r="AB1561">
        <v>7.4322399999999997E-2</v>
      </c>
      <c r="AC1561">
        <v>1.2291000000000001</v>
      </c>
      <c r="AD1561">
        <v>0.81420000000000003</v>
      </c>
      <c r="AE1561">
        <v>0.88500000000000001</v>
      </c>
      <c r="AF1561">
        <v>1.0165</v>
      </c>
      <c r="AG1561">
        <v>0.92689999999999995</v>
      </c>
      <c r="AH1561">
        <v>0.69420000000000004</v>
      </c>
      <c r="AI1561">
        <v>0.92989999999999995</v>
      </c>
      <c r="AJ1561">
        <v>0.96630000000000005</v>
      </c>
      <c r="AK1561" t="str">
        <f>VLOOKUP(D1561,Ref!$C$2:$D$56,2,FALSE)&amp;"_"&amp;E1561&amp;RIGHT(B1561,4)</f>
        <v>TX_Tarrant1006</v>
      </c>
    </row>
    <row r="1562" spans="1:37" x14ac:dyDescent="0.25">
      <c r="A1562" t="s">
        <v>220</v>
      </c>
      <c r="B1562">
        <v>484530020</v>
      </c>
      <c r="C1562" t="s">
        <v>37</v>
      </c>
      <c r="D1562" t="s">
        <v>184</v>
      </c>
      <c r="E1562" t="s">
        <v>193</v>
      </c>
      <c r="F1562">
        <v>30.483174999999999</v>
      </c>
      <c r="G1562">
        <v>-97.872309999999999</v>
      </c>
      <c r="H1562">
        <v>15191</v>
      </c>
      <c r="I1562">
        <v>21.1</v>
      </c>
      <c r="J1562">
        <v>20.399999999999999</v>
      </c>
      <c r="K1562">
        <v>0.5</v>
      </c>
      <c r="L1562">
        <v>3.1074245</v>
      </c>
      <c r="M1562">
        <v>0.56146790000000002</v>
      </c>
      <c r="N1562">
        <v>1.6036733000000001</v>
      </c>
      <c r="O1562">
        <v>8.5793666999999996</v>
      </c>
      <c r="P1562">
        <v>4.9199162000000003</v>
      </c>
      <c r="Q1562">
        <v>0.15449499999999999</v>
      </c>
      <c r="R1562">
        <v>1.6232551</v>
      </c>
      <c r="S1562">
        <v>0.11706809999999999</v>
      </c>
      <c r="T1562">
        <v>0.5</v>
      </c>
      <c r="U1562">
        <v>3.1733487</v>
      </c>
      <c r="V1562">
        <v>0.52706339999999996</v>
      </c>
      <c r="W1562">
        <v>1.5041156</v>
      </c>
      <c r="X1562">
        <v>8.1234673999999991</v>
      </c>
      <c r="Y1562">
        <v>4.7860847</v>
      </c>
      <c r="Z1562">
        <v>0</v>
      </c>
      <c r="AA1562">
        <v>1.5999382</v>
      </c>
      <c r="AB1562">
        <v>0.21939020000000001</v>
      </c>
      <c r="AC1562">
        <v>1.0212000000000001</v>
      </c>
      <c r="AD1562">
        <v>0.93869999999999998</v>
      </c>
      <c r="AE1562">
        <v>0.93789999999999996</v>
      </c>
      <c r="AF1562">
        <v>0.94689999999999996</v>
      </c>
      <c r="AG1562">
        <v>0.9728</v>
      </c>
      <c r="AH1562">
        <v>0</v>
      </c>
      <c r="AI1562">
        <v>0.98560000000000003</v>
      </c>
      <c r="AJ1562">
        <v>1.8740000000000001</v>
      </c>
      <c r="AK1562" t="str">
        <f>VLOOKUP(D1562,Ref!$C$2:$D$56,2,FALSE)&amp;"_"&amp;E1562&amp;RIGHT(B1562,4)</f>
        <v>TX_Travis0020</v>
      </c>
    </row>
    <row r="1563" spans="1:37" x14ac:dyDescent="0.25">
      <c r="A1563" t="s">
        <v>220</v>
      </c>
      <c r="B1563">
        <v>484530021</v>
      </c>
      <c r="C1563" t="s">
        <v>37</v>
      </c>
      <c r="D1563" t="s">
        <v>184</v>
      </c>
      <c r="E1563" t="s">
        <v>193</v>
      </c>
      <c r="F1563">
        <v>30.263233</v>
      </c>
      <c r="G1563">
        <v>-97.712883000000005</v>
      </c>
      <c r="H1563">
        <v>12193</v>
      </c>
      <c r="I1563">
        <v>22.2</v>
      </c>
      <c r="J1563">
        <v>21.2</v>
      </c>
      <c r="K1563">
        <v>0.5</v>
      </c>
      <c r="L1563">
        <v>2.7868675999999999</v>
      </c>
      <c r="M1563">
        <v>0.72428749999999997</v>
      </c>
      <c r="N1563">
        <v>1.9974951999999999</v>
      </c>
      <c r="O1563">
        <v>7.7523546000000003</v>
      </c>
      <c r="P1563">
        <v>5.9460129999999998</v>
      </c>
      <c r="Q1563">
        <v>0.11716559999999999</v>
      </c>
      <c r="R1563">
        <v>2.0371640000000002</v>
      </c>
      <c r="S1563">
        <v>0.40532089999999998</v>
      </c>
      <c r="T1563">
        <v>0.5</v>
      </c>
      <c r="U1563">
        <v>3.5449407000000002</v>
      </c>
      <c r="V1563">
        <v>0.55790910000000005</v>
      </c>
      <c r="W1563">
        <v>1.6021011999999999</v>
      </c>
      <c r="X1563">
        <v>7.9046630999999996</v>
      </c>
      <c r="Y1563">
        <v>5.1341213999999997</v>
      </c>
      <c r="Z1563">
        <v>0</v>
      </c>
      <c r="AA1563">
        <v>1.6945519</v>
      </c>
      <c r="AB1563">
        <v>0.26698</v>
      </c>
      <c r="AC1563">
        <v>1.272</v>
      </c>
      <c r="AD1563">
        <v>0.77029999999999998</v>
      </c>
      <c r="AE1563">
        <v>0.80210000000000004</v>
      </c>
      <c r="AF1563">
        <v>1.0196000000000001</v>
      </c>
      <c r="AG1563">
        <v>0.86350000000000005</v>
      </c>
      <c r="AH1563">
        <v>0</v>
      </c>
      <c r="AI1563">
        <v>0.83179999999999998</v>
      </c>
      <c r="AJ1563">
        <v>0.65869999999999995</v>
      </c>
      <c r="AK1563" t="str">
        <f>VLOOKUP(D1563,Ref!$C$2:$D$56,2,FALSE)&amp;"_"&amp;E1563&amp;RIGHT(B1563,4)</f>
        <v>TX_Travis0021</v>
      </c>
    </row>
    <row r="1564" spans="1:37" x14ac:dyDescent="0.25">
      <c r="A1564" t="s">
        <v>220</v>
      </c>
      <c r="B1564">
        <v>490030003</v>
      </c>
      <c r="C1564" t="s">
        <v>37</v>
      </c>
      <c r="D1564" t="s">
        <v>194</v>
      </c>
      <c r="E1564" t="s">
        <v>195</v>
      </c>
      <c r="F1564">
        <v>41.492778000000001</v>
      </c>
      <c r="G1564">
        <v>-112.018056</v>
      </c>
      <c r="H1564">
        <v>125095</v>
      </c>
      <c r="I1564">
        <v>38.200000000000003</v>
      </c>
      <c r="J1564">
        <v>38.1</v>
      </c>
      <c r="K1564">
        <v>0.5</v>
      </c>
      <c r="L1564">
        <v>3.6685162</v>
      </c>
      <c r="M1564">
        <v>1.3536223000000001</v>
      </c>
      <c r="N1564">
        <v>2.8978152000000001</v>
      </c>
      <c r="O1564">
        <v>18.109315899999999</v>
      </c>
      <c r="P1564">
        <v>2.4379727999999998</v>
      </c>
      <c r="Q1564">
        <v>6.9826069000000004</v>
      </c>
      <c r="R1564">
        <v>1.9054526000000001</v>
      </c>
      <c r="S1564">
        <v>0.38913940000000002</v>
      </c>
      <c r="T1564">
        <v>0.5</v>
      </c>
      <c r="U1564">
        <v>3.6677203</v>
      </c>
      <c r="V1564">
        <v>1.3506525</v>
      </c>
      <c r="W1564">
        <v>2.8792855999999998</v>
      </c>
      <c r="X1564">
        <v>18.076366400000001</v>
      </c>
      <c r="Y1564">
        <v>2.4004207000000002</v>
      </c>
      <c r="Z1564">
        <v>6.9662695000000001</v>
      </c>
      <c r="AA1564">
        <v>1.8971704</v>
      </c>
      <c r="AB1564">
        <v>0.38913940000000002</v>
      </c>
      <c r="AC1564">
        <v>0.99980000000000002</v>
      </c>
      <c r="AD1564">
        <v>0.99780000000000002</v>
      </c>
      <c r="AE1564">
        <v>0.99360000000000004</v>
      </c>
      <c r="AF1564">
        <v>0.99819999999999998</v>
      </c>
      <c r="AG1564">
        <v>0.98460000000000003</v>
      </c>
      <c r="AH1564">
        <v>0.99770000000000003</v>
      </c>
      <c r="AI1564">
        <v>0.99570000000000003</v>
      </c>
      <c r="AJ1564">
        <v>1</v>
      </c>
      <c r="AK1564" t="str">
        <f>VLOOKUP(D1564,Ref!$C$2:$D$56,2,FALSE)&amp;"_"&amp;E1564&amp;RIGHT(B1564,4)</f>
        <v>UT_Box Elder0003</v>
      </c>
    </row>
    <row r="1565" spans="1:37" x14ac:dyDescent="0.25">
      <c r="A1565" t="s">
        <v>220</v>
      </c>
      <c r="B1565">
        <v>490050004</v>
      </c>
      <c r="C1565" t="s">
        <v>37</v>
      </c>
      <c r="D1565" t="s">
        <v>194</v>
      </c>
      <c r="E1565" t="s">
        <v>196</v>
      </c>
      <c r="F1565">
        <v>41.731110999999999</v>
      </c>
      <c r="G1565">
        <v>-111.83750000000001</v>
      </c>
      <c r="H1565">
        <v>127097</v>
      </c>
      <c r="I1565">
        <v>39.5</v>
      </c>
      <c r="J1565">
        <v>39.4</v>
      </c>
      <c r="K1565">
        <v>0.5</v>
      </c>
      <c r="L1565">
        <v>0.69877869999999997</v>
      </c>
      <c r="M1565">
        <v>0.89186460000000001</v>
      </c>
      <c r="N1565">
        <v>3.3656470999999999</v>
      </c>
      <c r="O1565">
        <v>20.4718418</v>
      </c>
      <c r="P1565">
        <v>1.4503975</v>
      </c>
      <c r="Q1565">
        <v>9.7793826999999993</v>
      </c>
      <c r="R1565">
        <v>1.9279515</v>
      </c>
      <c r="S1565">
        <v>0.43635819999999997</v>
      </c>
      <c r="T1565">
        <v>0.5</v>
      </c>
      <c r="U1565">
        <v>0.69870880000000002</v>
      </c>
      <c r="V1565">
        <v>0.89141870000000001</v>
      </c>
      <c r="W1565">
        <v>3.3605646999999998</v>
      </c>
      <c r="X1565">
        <v>20.453416799999999</v>
      </c>
      <c r="Y1565">
        <v>1.4473517</v>
      </c>
      <c r="Z1565">
        <v>9.7656918000000008</v>
      </c>
      <c r="AA1565">
        <v>1.9251817</v>
      </c>
      <c r="AB1565">
        <v>0.43635819999999997</v>
      </c>
      <c r="AC1565">
        <v>0.99990000000000001</v>
      </c>
      <c r="AD1565">
        <v>0.99950000000000006</v>
      </c>
      <c r="AE1565">
        <v>0.99850000000000005</v>
      </c>
      <c r="AF1565">
        <v>0.99909999999999999</v>
      </c>
      <c r="AG1565">
        <v>0.99790000000000001</v>
      </c>
      <c r="AH1565">
        <v>0.99860000000000004</v>
      </c>
      <c r="AI1565">
        <v>0.99860000000000004</v>
      </c>
      <c r="AJ1565">
        <v>1</v>
      </c>
      <c r="AK1565" t="str">
        <f>VLOOKUP(D1565,Ref!$C$2:$D$56,2,FALSE)&amp;"_"&amp;E1565&amp;RIGHT(B1565,4)</f>
        <v>UT_Cache0004</v>
      </c>
    </row>
    <row r="1566" spans="1:37" x14ac:dyDescent="0.25">
      <c r="A1566" t="s">
        <v>220</v>
      </c>
      <c r="B1566">
        <v>490110004</v>
      </c>
      <c r="C1566" t="s">
        <v>37</v>
      </c>
      <c r="D1566" t="s">
        <v>194</v>
      </c>
      <c r="E1566" t="s">
        <v>197</v>
      </c>
      <c r="F1566">
        <v>40.902966999999997</v>
      </c>
      <c r="G1566">
        <v>-111.884467</v>
      </c>
      <c r="H1566">
        <v>119095</v>
      </c>
      <c r="I1566">
        <v>36.9</v>
      </c>
      <c r="J1566">
        <v>36.799999999999997</v>
      </c>
      <c r="K1566">
        <v>0.5</v>
      </c>
      <c r="L1566">
        <v>1.1914997000000001</v>
      </c>
      <c r="M1566">
        <v>2.0269927999999999</v>
      </c>
      <c r="N1566">
        <v>4.7198744000000001</v>
      </c>
      <c r="O1566">
        <v>9.2629099000000004</v>
      </c>
      <c r="P1566">
        <v>1.8637807</v>
      </c>
      <c r="Q1566">
        <v>13.886055000000001</v>
      </c>
      <c r="R1566">
        <v>2.7182493000000001</v>
      </c>
      <c r="S1566">
        <v>0.80841730000000001</v>
      </c>
      <c r="T1566">
        <v>0.5</v>
      </c>
      <c r="U1566">
        <v>0.96716270000000004</v>
      </c>
      <c r="V1566">
        <v>1.677807</v>
      </c>
      <c r="W1566">
        <v>4.5134892000000004</v>
      </c>
      <c r="X1566">
        <v>10.796557399999999</v>
      </c>
      <c r="Y1566">
        <v>1.7725093000000001</v>
      </c>
      <c r="Z1566">
        <v>13.304184899999999</v>
      </c>
      <c r="AA1566">
        <v>2.6050974999999998</v>
      </c>
      <c r="AB1566">
        <v>0.71255049999999998</v>
      </c>
      <c r="AC1566">
        <v>0.81169999999999998</v>
      </c>
      <c r="AD1566">
        <v>0.82769999999999999</v>
      </c>
      <c r="AE1566">
        <v>0.95630000000000004</v>
      </c>
      <c r="AF1566">
        <v>1.1656</v>
      </c>
      <c r="AG1566">
        <v>0.95099999999999996</v>
      </c>
      <c r="AH1566">
        <v>0.95809999999999995</v>
      </c>
      <c r="AI1566">
        <v>0.95840000000000003</v>
      </c>
      <c r="AJ1566">
        <v>0.88139999999999996</v>
      </c>
      <c r="AK1566" t="str">
        <f>VLOOKUP(D1566,Ref!$C$2:$D$56,2,FALSE)&amp;"_"&amp;E1566&amp;RIGHT(B1566,4)</f>
        <v>UT_Davis0004</v>
      </c>
    </row>
    <row r="1567" spans="1:37" x14ac:dyDescent="0.25">
      <c r="A1567" t="s">
        <v>220</v>
      </c>
      <c r="B1567">
        <v>490350003</v>
      </c>
      <c r="C1567" t="s">
        <v>37</v>
      </c>
      <c r="D1567" t="s">
        <v>194</v>
      </c>
      <c r="E1567" t="s">
        <v>198</v>
      </c>
      <c r="F1567">
        <v>40.646667000000001</v>
      </c>
      <c r="G1567">
        <v>-111.849722</v>
      </c>
      <c r="H1567">
        <v>117095</v>
      </c>
      <c r="I1567">
        <v>46.1</v>
      </c>
      <c r="J1567">
        <v>45.9</v>
      </c>
      <c r="K1567">
        <v>0.5</v>
      </c>
      <c r="L1567">
        <v>1.3111701</v>
      </c>
      <c r="M1567">
        <v>1.8840507</v>
      </c>
      <c r="N1567">
        <v>5.3456334999999999</v>
      </c>
      <c r="O1567">
        <v>14.8353214</v>
      </c>
      <c r="P1567">
        <v>1.9480256</v>
      </c>
      <c r="Q1567">
        <v>16.0067825</v>
      </c>
      <c r="R1567">
        <v>3.1282692000000001</v>
      </c>
      <c r="S1567">
        <v>1.1629750000000001</v>
      </c>
      <c r="T1567">
        <v>0.5</v>
      </c>
      <c r="U1567">
        <v>1.3107203999999999</v>
      </c>
      <c r="V1567">
        <v>1.8831770000000001</v>
      </c>
      <c r="W1567">
        <v>5.3212780999999998</v>
      </c>
      <c r="X1567">
        <v>14.825794200000001</v>
      </c>
      <c r="Y1567">
        <v>1.9158967</v>
      </c>
      <c r="Z1567">
        <v>15.961494399999999</v>
      </c>
      <c r="AA1567">
        <v>3.1171722000000002</v>
      </c>
      <c r="AB1567">
        <v>1.1629750000000001</v>
      </c>
      <c r="AC1567">
        <v>0.99970000000000003</v>
      </c>
      <c r="AD1567">
        <v>0.99950000000000006</v>
      </c>
      <c r="AE1567">
        <v>0.99539999999999995</v>
      </c>
      <c r="AF1567">
        <v>0.99939999999999996</v>
      </c>
      <c r="AG1567">
        <v>0.98350000000000004</v>
      </c>
      <c r="AH1567">
        <v>0.99719999999999998</v>
      </c>
      <c r="AI1567">
        <v>0.99650000000000005</v>
      </c>
      <c r="AJ1567">
        <v>1</v>
      </c>
      <c r="AK1567" t="str">
        <f>VLOOKUP(D1567,Ref!$C$2:$D$56,2,FALSE)&amp;"_"&amp;E1567&amp;RIGHT(B1567,4)</f>
        <v>UT_Salt Lake0003</v>
      </c>
    </row>
    <row r="1568" spans="1:37" x14ac:dyDescent="0.25">
      <c r="A1568" t="s">
        <v>220</v>
      </c>
      <c r="B1568">
        <v>490351001</v>
      </c>
      <c r="C1568" t="s">
        <v>37</v>
      </c>
      <c r="D1568" t="s">
        <v>194</v>
      </c>
      <c r="E1568" t="s">
        <v>198</v>
      </c>
      <c r="F1568">
        <v>40.708610999999998</v>
      </c>
      <c r="G1568">
        <v>-112.094722</v>
      </c>
      <c r="H1568">
        <v>118093</v>
      </c>
      <c r="I1568">
        <v>30.8</v>
      </c>
      <c r="J1568">
        <v>30.6</v>
      </c>
      <c r="K1568">
        <v>0.5</v>
      </c>
      <c r="L1568">
        <v>1.3123456</v>
      </c>
      <c r="M1568">
        <v>1.8691044999999999</v>
      </c>
      <c r="N1568">
        <v>3.9708700000000001</v>
      </c>
      <c r="O1568">
        <v>6.7152003999999996</v>
      </c>
      <c r="P1568">
        <v>1.6134312</v>
      </c>
      <c r="Q1568">
        <v>11.7059278</v>
      </c>
      <c r="R1568">
        <v>2.3045602000000001</v>
      </c>
      <c r="S1568">
        <v>0.84189510000000001</v>
      </c>
      <c r="T1568">
        <v>0.5</v>
      </c>
      <c r="U1568">
        <v>1.3116555999999999</v>
      </c>
      <c r="V1568">
        <v>1.8673846999999999</v>
      </c>
      <c r="W1568">
        <v>3.9366292999999999</v>
      </c>
      <c r="X1568">
        <v>6.7072247999999997</v>
      </c>
      <c r="Y1568">
        <v>1.5519148</v>
      </c>
      <c r="Z1568">
        <v>11.6626844</v>
      </c>
      <c r="AA1568">
        <v>2.2915540000000001</v>
      </c>
      <c r="AB1568">
        <v>0.84189510000000001</v>
      </c>
      <c r="AC1568">
        <v>0.99950000000000006</v>
      </c>
      <c r="AD1568">
        <v>0.99909999999999999</v>
      </c>
      <c r="AE1568">
        <v>0.99139999999999995</v>
      </c>
      <c r="AF1568">
        <v>0.99880000000000002</v>
      </c>
      <c r="AG1568">
        <v>0.96189999999999998</v>
      </c>
      <c r="AH1568">
        <v>0.99629999999999996</v>
      </c>
      <c r="AI1568">
        <v>0.99439999999999995</v>
      </c>
      <c r="AJ1568">
        <v>1</v>
      </c>
      <c r="AK1568" t="str">
        <f>VLOOKUP(D1568,Ref!$C$2:$D$56,2,FALSE)&amp;"_"&amp;E1568&amp;RIGHT(B1568,4)</f>
        <v>UT_Salt Lake1001</v>
      </c>
    </row>
    <row r="1569" spans="1:37" x14ac:dyDescent="0.25">
      <c r="A1569" t="s">
        <v>220</v>
      </c>
      <c r="B1569">
        <v>490353006</v>
      </c>
      <c r="C1569" t="s">
        <v>37</v>
      </c>
      <c r="D1569" t="s">
        <v>194</v>
      </c>
      <c r="E1569" t="s">
        <v>198</v>
      </c>
      <c r="F1569">
        <v>40.736389000000003</v>
      </c>
      <c r="G1569">
        <v>-111.87222199999999</v>
      </c>
      <c r="H1569">
        <v>118095</v>
      </c>
      <c r="I1569">
        <v>45.9</v>
      </c>
      <c r="J1569">
        <v>45.8</v>
      </c>
      <c r="K1569">
        <v>0.5</v>
      </c>
      <c r="L1569">
        <v>1.3780261</v>
      </c>
      <c r="M1569">
        <v>1.9858985</v>
      </c>
      <c r="N1569">
        <v>5.6428307999999996</v>
      </c>
      <c r="O1569">
        <v>12.8649693</v>
      </c>
      <c r="P1569">
        <v>2.0708991999999999</v>
      </c>
      <c r="Q1569">
        <v>16.889867800000001</v>
      </c>
      <c r="R1569">
        <v>3.3034563000000001</v>
      </c>
      <c r="S1569">
        <v>1.2973901999999999</v>
      </c>
      <c r="T1569">
        <v>0.5</v>
      </c>
      <c r="U1569">
        <v>1.3775613</v>
      </c>
      <c r="V1569">
        <v>1.9851007000000001</v>
      </c>
      <c r="W1569">
        <v>5.6241617000000002</v>
      </c>
      <c r="X1569">
        <v>12.857347499999999</v>
      </c>
      <c r="Y1569">
        <v>2.0475395000000001</v>
      </c>
      <c r="Z1569">
        <v>16.8532352</v>
      </c>
      <c r="AA1569">
        <v>3.2946327000000002</v>
      </c>
      <c r="AB1569">
        <v>1.2973901999999999</v>
      </c>
      <c r="AC1569">
        <v>0.99970000000000003</v>
      </c>
      <c r="AD1569">
        <v>0.99960000000000004</v>
      </c>
      <c r="AE1569">
        <v>0.99670000000000003</v>
      </c>
      <c r="AF1569">
        <v>0.99939999999999996</v>
      </c>
      <c r="AG1569">
        <v>0.98870000000000002</v>
      </c>
      <c r="AH1569">
        <v>0.99780000000000002</v>
      </c>
      <c r="AI1569">
        <v>0.99729999999999996</v>
      </c>
      <c r="AJ1569">
        <v>1</v>
      </c>
      <c r="AK1569" t="str">
        <f>VLOOKUP(D1569,Ref!$C$2:$D$56,2,FALSE)&amp;"_"&amp;E1569&amp;RIGHT(B1569,4)</f>
        <v>UT_Salt Lake3006</v>
      </c>
    </row>
    <row r="1570" spans="1:37" x14ac:dyDescent="0.25">
      <c r="A1570" t="s">
        <v>220</v>
      </c>
      <c r="B1570">
        <v>490353007</v>
      </c>
      <c r="C1570" t="s">
        <v>37</v>
      </c>
      <c r="D1570" t="s">
        <v>194</v>
      </c>
      <c r="E1570" t="s">
        <v>198</v>
      </c>
      <c r="F1570">
        <v>40.704444000000002</v>
      </c>
      <c r="G1570">
        <v>-111.968611</v>
      </c>
      <c r="H1570">
        <v>118094</v>
      </c>
      <c r="I1570">
        <v>-9</v>
      </c>
      <c r="J1570">
        <v>-9</v>
      </c>
      <c r="K1570">
        <v>0.5</v>
      </c>
      <c r="L1570">
        <v>1.258659</v>
      </c>
      <c r="M1570">
        <v>1.8478687</v>
      </c>
      <c r="N1570">
        <v>5.5258535999999996</v>
      </c>
      <c r="O1570">
        <v>12.5070181</v>
      </c>
      <c r="P1570">
        <v>1.9944381</v>
      </c>
      <c r="Q1570">
        <v>16.5612259</v>
      </c>
      <c r="R1570">
        <v>3.2339541999999999</v>
      </c>
      <c r="S1570">
        <v>1.2043136000000001</v>
      </c>
      <c r="T1570">
        <v>0.5</v>
      </c>
      <c r="U1570">
        <v>1.2582734</v>
      </c>
      <c r="V1570">
        <v>1.8471947</v>
      </c>
      <c r="W1570">
        <v>5.5063171000000004</v>
      </c>
      <c r="X1570">
        <v>12.4989042</v>
      </c>
      <c r="Y1570">
        <v>1.968016</v>
      </c>
      <c r="Z1570">
        <v>16.525659600000001</v>
      </c>
      <c r="AA1570">
        <v>3.2251357999999999</v>
      </c>
      <c r="AB1570">
        <v>1.2043136000000001</v>
      </c>
      <c r="AC1570">
        <v>0.99970000000000003</v>
      </c>
      <c r="AD1570">
        <v>0.99960000000000004</v>
      </c>
      <c r="AE1570">
        <v>0.99650000000000005</v>
      </c>
      <c r="AF1570">
        <v>0.99939999999999996</v>
      </c>
      <c r="AG1570">
        <v>0.98680000000000001</v>
      </c>
      <c r="AH1570">
        <v>0.99790000000000001</v>
      </c>
      <c r="AI1570">
        <v>0.99729999999999996</v>
      </c>
      <c r="AJ1570">
        <v>1</v>
      </c>
      <c r="AK1570" t="str">
        <f>VLOOKUP(D1570,Ref!$C$2:$D$56,2,FALSE)&amp;"_"&amp;E1570&amp;RIGHT(B1570,4)</f>
        <v>UT_Salt Lake3007</v>
      </c>
    </row>
    <row r="1571" spans="1:37" x14ac:dyDescent="0.25">
      <c r="A1571" t="s">
        <v>220</v>
      </c>
      <c r="B1571">
        <v>490353008</v>
      </c>
      <c r="C1571" t="s">
        <v>37</v>
      </c>
      <c r="D1571" t="s">
        <v>194</v>
      </c>
      <c r="E1571" t="s">
        <v>198</v>
      </c>
      <c r="F1571">
        <v>40.517946000000002</v>
      </c>
      <c r="G1571">
        <v>-112.023051</v>
      </c>
      <c r="H1571">
        <v>116094</v>
      </c>
      <c r="I1571">
        <v>-9</v>
      </c>
      <c r="J1571">
        <v>-9</v>
      </c>
      <c r="K1571">
        <v>0.5</v>
      </c>
      <c r="L1571">
        <v>1.1460292000000001</v>
      </c>
      <c r="M1571">
        <v>1.5817052</v>
      </c>
      <c r="N1571">
        <v>3.9669981000000001</v>
      </c>
      <c r="O1571">
        <v>5.5415768999999999</v>
      </c>
      <c r="P1571">
        <v>1.4121857</v>
      </c>
      <c r="Q1571">
        <v>11.9095964</v>
      </c>
      <c r="R1571">
        <v>2.3232879999999998</v>
      </c>
      <c r="S1571">
        <v>0.75195639999999997</v>
      </c>
      <c r="T1571">
        <v>0.5</v>
      </c>
      <c r="U1571">
        <v>0.9753889</v>
      </c>
      <c r="V1571">
        <v>1.3233804</v>
      </c>
      <c r="W1571">
        <v>4.0958443000000004</v>
      </c>
      <c r="X1571">
        <v>5.1598224999999998</v>
      </c>
      <c r="Y1571">
        <v>1.3371565000000001</v>
      </c>
      <c r="Z1571">
        <v>12.4314003</v>
      </c>
      <c r="AA1571">
        <v>2.4129865000000001</v>
      </c>
      <c r="AB1571">
        <v>0.76644900000000005</v>
      </c>
      <c r="AC1571">
        <v>0.85109999999999997</v>
      </c>
      <c r="AD1571">
        <v>0.8367</v>
      </c>
      <c r="AE1571">
        <v>1.0325</v>
      </c>
      <c r="AF1571">
        <v>0.93110000000000004</v>
      </c>
      <c r="AG1571">
        <v>0.94689999999999996</v>
      </c>
      <c r="AH1571">
        <v>1.0438000000000001</v>
      </c>
      <c r="AI1571">
        <v>1.0386</v>
      </c>
      <c r="AJ1571">
        <v>1.0193000000000001</v>
      </c>
      <c r="AK1571" t="str">
        <f>VLOOKUP(D1571,Ref!$C$2:$D$56,2,FALSE)&amp;"_"&amp;E1571&amp;RIGHT(B1571,4)</f>
        <v>UT_Salt Lake3008</v>
      </c>
    </row>
    <row r="1572" spans="1:37" x14ac:dyDescent="0.25">
      <c r="A1572" t="s">
        <v>220</v>
      </c>
      <c r="B1572">
        <v>490353010</v>
      </c>
      <c r="C1572" t="s">
        <v>37</v>
      </c>
      <c r="D1572" t="s">
        <v>194</v>
      </c>
      <c r="E1572" t="s">
        <v>198</v>
      </c>
      <c r="F1572">
        <v>40.784219999999998</v>
      </c>
      <c r="G1572">
        <v>-111.931</v>
      </c>
      <c r="H1572">
        <v>118095</v>
      </c>
      <c r="I1572">
        <v>39.1</v>
      </c>
      <c r="J1572">
        <v>39</v>
      </c>
      <c r="K1572">
        <v>0.5</v>
      </c>
      <c r="L1572">
        <v>1.4596757</v>
      </c>
      <c r="M1572">
        <v>2.0613600999999999</v>
      </c>
      <c r="N1572">
        <v>4.364789</v>
      </c>
      <c r="O1572">
        <v>12.63622</v>
      </c>
      <c r="P1572">
        <v>1.8112587</v>
      </c>
      <c r="Q1572">
        <v>12.8409777</v>
      </c>
      <c r="R1572">
        <v>2.5337478999999998</v>
      </c>
      <c r="S1572">
        <v>0.97530450000000002</v>
      </c>
      <c r="T1572">
        <v>0.5</v>
      </c>
      <c r="U1572">
        <v>1.4589429</v>
      </c>
      <c r="V1572">
        <v>2.0600290000000001</v>
      </c>
      <c r="W1572">
        <v>4.3375057999999997</v>
      </c>
      <c r="X1572">
        <v>12.624730100000001</v>
      </c>
      <c r="Y1572">
        <v>1.7744411</v>
      </c>
      <c r="Z1572">
        <v>12.791045199999999</v>
      </c>
      <c r="AA1572">
        <v>2.5213847</v>
      </c>
      <c r="AB1572">
        <v>0.97530450000000002</v>
      </c>
      <c r="AC1572">
        <v>0.99950000000000006</v>
      </c>
      <c r="AD1572">
        <v>0.99939999999999996</v>
      </c>
      <c r="AE1572">
        <v>0.99370000000000003</v>
      </c>
      <c r="AF1572">
        <v>0.99909999999999999</v>
      </c>
      <c r="AG1572">
        <v>0.97970000000000002</v>
      </c>
      <c r="AH1572">
        <v>0.99609999999999999</v>
      </c>
      <c r="AI1572">
        <v>0.99509999999999998</v>
      </c>
      <c r="AJ1572">
        <v>1</v>
      </c>
      <c r="AK1572" t="str">
        <f>VLOOKUP(D1572,Ref!$C$2:$D$56,2,FALSE)&amp;"_"&amp;E1572&amp;RIGHT(B1572,4)</f>
        <v>UT_Salt Lake3010</v>
      </c>
    </row>
    <row r="1573" spans="1:37" x14ac:dyDescent="0.25">
      <c r="A1573" t="s">
        <v>220</v>
      </c>
      <c r="B1573">
        <v>490450003</v>
      </c>
      <c r="C1573" t="s">
        <v>37</v>
      </c>
      <c r="D1573" t="s">
        <v>194</v>
      </c>
      <c r="E1573" t="s">
        <v>199</v>
      </c>
      <c r="F1573">
        <v>40.543371</v>
      </c>
      <c r="G1573">
        <v>-112.29881399999999</v>
      </c>
      <c r="H1573">
        <v>117092</v>
      </c>
      <c r="I1573">
        <v>23.5</v>
      </c>
      <c r="J1573">
        <v>23.4</v>
      </c>
      <c r="K1573">
        <v>0.5</v>
      </c>
      <c r="L1573">
        <v>2.0682556999999999</v>
      </c>
      <c r="M1573">
        <v>1.1428248999999999</v>
      </c>
      <c r="N1573">
        <v>2.6572882999999998</v>
      </c>
      <c r="O1573">
        <v>6.3179102</v>
      </c>
      <c r="P1573">
        <v>1.4925558999999999</v>
      </c>
      <c r="Q1573">
        <v>7.2903190000000002</v>
      </c>
      <c r="R1573">
        <v>1.6385689000000001</v>
      </c>
      <c r="S1573">
        <v>0.45894439999999997</v>
      </c>
      <c r="T1573">
        <v>0.5</v>
      </c>
      <c r="U1573">
        <v>2.0677593000000001</v>
      </c>
      <c r="V1573">
        <v>1.1418419</v>
      </c>
      <c r="W1573">
        <v>2.6376140000000001</v>
      </c>
      <c r="X1573">
        <v>6.3080778000000004</v>
      </c>
      <c r="Y1573">
        <v>1.4607732</v>
      </c>
      <c r="Z1573">
        <v>7.2619971999999997</v>
      </c>
      <c r="AA1573">
        <v>1.6277862000000001</v>
      </c>
      <c r="AB1573">
        <v>0.45894439999999997</v>
      </c>
      <c r="AC1573">
        <v>0.99980000000000002</v>
      </c>
      <c r="AD1573">
        <v>0.99909999999999999</v>
      </c>
      <c r="AE1573">
        <v>0.99260000000000004</v>
      </c>
      <c r="AF1573">
        <v>0.99839999999999995</v>
      </c>
      <c r="AG1573">
        <v>0.97870000000000001</v>
      </c>
      <c r="AH1573">
        <v>0.99609999999999999</v>
      </c>
      <c r="AI1573">
        <v>0.99339999999999995</v>
      </c>
      <c r="AJ1573">
        <v>1</v>
      </c>
      <c r="AK1573" t="str">
        <f>VLOOKUP(D1573,Ref!$C$2:$D$56,2,FALSE)&amp;"_"&amp;E1573&amp;RIGHT(B1573,4)</f>
        <v>UT_Tooele0003</v>
      </c>
    </row>
    <row r="1574" spans="1:37" x14ac:dyDescent="0.25">
      <c r="A1574" t="s">
        <v>220</v>
      </c>
      <c r="B1574">
        <v>490490002</v>
      </c>
      <c r="C1574" t="s">
        <v>37</v>
      </c>
      <c r="D1574" t="s">
        <v>194</v>
      </c>
      <c r="E1574" t="s">
        <v>194</v>
      </c>
      <c r="F1574">
        <v>40.253610999999999</v>
      </c>
      <c r="G1574">
        <v>-111.663056</v>
      </c>
      <c r="H1574">
        <v>113096</v>
      </c>
      <c r="I1574">
        <v>38.4</v>
      </c>
      <c r="J1574">
        <v>38.299999999999997</v>
      </c>
      <c r="K1574">
        <v>0.5</v>
      </c>
      <c r="L1574">
        <v>3.0130013999999998</v>
      </c>
      <c r="M1574">
        <v>1.4273969</v>
      </c>
      <c r="N1574">
        <v>3.7006187000000001</v>
      </c>
      <c r="O1574">
        <v>14.686662699999999</v>
      </c>
      <c r="P1574">
        <v>1.6428615</v>
      </c>
      <c r="Q1574">
        <v>10.6685848</v>
      </c>
      <c r="R1574">
        <v>2.3272208999999999</v>
      </c>
      <c r="S1574">
        <v>0.46698499999999998</v>
      </c>
      <c r="T1574">
        <v>0.5</v>
      </c>
      <c r="U1574">
        <v>3.0121739000000001</v>
      </c>
      <c r="V1574">
        <v>1.4256319</v>
      </c>
      <c r="W1574">
        <v>3.6767325</v>
      </c>
      <c r="X1574">
        <v>14.668809899999999</v>
      </c>
      <c r="Y1574">
        <v>1.6057353999999999</v>
      </c>
      <c r="Z1574">
        <v>10.633714700000001</v>
      </c>
      <c r="AA1574">
        <v>2.3144627</v>
      </c>
      <c r="AB1574">
        <v>0.46698499999999998</v>
      </c>
      <c r="AC1574">
        <v>0.99970000000000003</v>
      </c>
      <c r="AD1574">
        <v>0.99880000000000002</v>
      </c>
      <c r="AE1574">
        <v>0.99350000000000005</v>
      </c>
      <c r="AF1574">
        <v>0.99880000000000002</v>
      </c>
      <c r="AG1574">
        <v>0.97740000000000005</v>
      </c>
      <c r="AH1574">
        <v>0.99670000000000003</v>
      </c>
      <c r="AI1574">
        <v>0.99450000000000005</v>
      </c>
      <c r="AJ1574">
        <v>1</v>
      </c>
      <c r="AK1574" t="str">
        <f>VLOOKUP(D1574,Ref!$C$2:$D$56,2,FALSE)&amp;"_"&amp;E1574&amp;RIGHT(B1574,4)</f>
        <v>UT_Utah0002</v>
      </c>
    </row>
    <row r="1575" spans="1:37" x14ac:dyDescent="0.25">
      <c r="A1575" t="s">
        <v>220</v>
      </c>
      <c r="B1575">
        <v>490494001</v>
      </c>
      <c r="C1575" t="s">
        <v>37</v>
      </c>
      <c r="D1575" t="s">
        <v>194</v>
      </c>
      <c r="E1575" t="s">
        <v>194</v>
      </c>
      <c r="F1575">
        <v>40.341388999999999</v>
      </c>
      <c r="G1575">
        <v>-111.713611</v>
      </c>
      <c r="H1575">
        <v>114096</v>
      </c>
      <c r="I1575">
        <v>44.8</v>
      </c>
      <c r="J1575">
        <v>44.7</v>
      </c>
      <c r="K1575">
        <v>0.5</v>
      </c>
      <c r="L1575">
        <v>1.3322524</v>
      </c>
      <c r="M1575">
        <v>1.3070383999999999</v>
      </c>
      <c r="N1575">
        <v>5.6664118999999999</v>
      </c>
      <c r="O1575">
        <v>12.7033348</v>
      </c>
      <c r="P1575">
        <v>1.317415</v>
      </c>
      <c r="Q1575">
        <v>17.8357964</v>
      </c>
      <c r="R1575">
        <v>3.4130875999999999</v>
      </c>
      <c r="S1575">
        <v>0.78021879999999999</v>
      </c>
      <c r="T1575">
        <v>0.5</v>
      </c>
      <c r="U1575">
        <v>1.3320562</v>
      </c>
      <c r="V1575">
        <v>1.306379</v>
      </c>
      <c r="W1575">
        <v>5.6508374000000003</v>
      </c>
      <c r="X1575">
        <v>12.6969604</v>
      </c>
      <c r="Y1575">
        <v>1.3065722</v>
      </c>
      <c r="Z1575">
        <v>17.796113999999999</v>
      </c>
      <c r="AA1575">
        <v>3.4049189000000002</v>
      </c>
      <c r="AB1575">
        <v>0.78021879999999999</v>
      </c>
      <c r="AC1575">
        <v>0.99990000000000001</v>
      </c>
      <c r="AD1575">
        <v>0.99950000000000006</v>
      </c>
      <c r="AE1575">
        <v>0.99729999999999996</v>
      </c>
      <c r="AF1575">
        <v>0.99950000000000006</v>
      </c>
      <c r="AG1575">
        <v>0.99180000000000001</v>
      </c>
      <c r="AH1575">
        <v>0.99780000000000002</v>
      </c>
      <c r="AI1575">
        <v>0.99760000000000004</v>
      </c>
      <c r="AJ1575">
        <v>1</v>
      </c>
      <c r="AK1575" t="str">
        <f>VLOOKUP(D1575,Ref!$C$2:$D$56,2,FALSE)&amp;"_"&amp;E1575&amp;RIGHT(B1575,4)</f>
        <v>UT_Utah4001</v>
      </c>
    </row>
    <row r="1576" spans="1:37" x14ac:dyDescent="0.25">
      <c r="A1576" t="s">
        <v>220</v>
      </c>
      <c r="B1576">
        <v>490495008</v>
      </c>
      <c r="C1576" t="s">
        <v>37</v>
      </c>
      <c r="D1576" t="s">
        <v>194</v>
      </c>
      <c r="E1576" t="s">
        <v>194</v>
      </c>
      <c r="F1576">
        <v>40.430278000000001</v>
      </c>
      <c r="G1576">
        <v>-111.803889</v>
      </c>
      <c r="H1576">
        <v>115095</v>
      </c>
      <c r="I1576">
        <v>34.200000000000003</v>
      </c>
      <c r="J1576">
        <v>34.1</v>
      </c>
      <c r="K1576">
        <v>0.5</v>
      </c>
      <c r="L1576">
        <v>2.453757</v>
      </c>
      <c r="M1576">
        <v>1.3546263999999999</v>
      </c>
      <c r="N1576">
        <v>3.9229599999999998</v>
      </c>
      <c r="O1576">
        <v>9.9393101000000001</v>
      </c>
      <c r="P1576">
        <v>1.5344726</v>
      </c>
      <c r="Q1576">
        <v>11.5714264</v>
      </c>
      <c r="R1576">
        <v>2.4236474000000001</v>
      </c>
      <c r="S1576">
        <v>0.55535440000000003</v>
      </c>
      <c r="T1576">
        <v>0.5</v>
      </c>
      <c r="U1576">
        <v>2.4533355000000001</v>
      </c>
      <c r="V1576">
        <v>1.3536329</v>
      </c>
      <c r="W1576">
        <v>3.9018253999999999</v>
      </c>
      <c r="X1576">
        <v>9.9316320000000005</v>
      </c>
      <c r="Y1576">
        <v>1.5068106999999999</v>
      </c>
      <c r="Z1576">
        <v>11.5338163</v>
      </c>
      <c r="AA1576">
        <v>2.4128535000000002</v>
      </c>
      <c r="AB1576">
        <v>0.55535440000000003</v>
      </c>
      <c r="AC1576">
        <v>0.99980000000000002</v>
      </c>
      <c r="AD1576">
        <v>0.99929999999999997</v>
      </c>
      <c r="AE1576">
        <v>0.99460000000000004</v>
      </c>
      <c r="AF1576">
        <v>0.99919999999999998</v>
      </c>
      <c r="AG1576">
        <v>0.98199999999999998</v>
      </c>
      <c r="AH1576">
        <v>0.99670000000000003</v>
      </c>
      <c r="AI1576">
        <v>0.99550000000000005</v>
      </c>
      <c r="AJ1576">
        <v>1</v>
      </c>
      <c r="AK1576" t="str">
        <f>VLOOKUP(D1576,Ref!$C$2:$D$56,2,FALSE)&amp;"_"&amp;E1576&amp;RIGHT(B1576,4)</f>
        <v>UT_Utah5008</v>
      </c>
    </row>
    <row r="1577" spans="1:37" x14ac:dyDescent="0.25">
      <c r="A1577" t="s">
        <v>220</v>
      </c>
      <c r="B1577">
        <v>490495010</v>
      </c>
      <c r="C1577" t="s">
        <v>37</v>
      </c>
      <c r="D1577" t="s">
        <v>194</v>
      </c>
      <c r="E1577" t="s">
        <v>194</v>
      </c>
      <c r="F1577">
        <v>40.136389000000001</v>
      </c>
      <c r="G1577">
        <v>-111.659722</v>
      </c>
      <c r="H1577">
        <v>112096</v>
      </c>
      <c r="I1577">
        <v>40.4</v>
      </c>
      <c r="J1577">
        <v>40.299999999999997</v>
      </c>
      <c r="K1577">
        <v>0.5</v>
      </c>
      <c r="L1577">
        <v>1.4498705000000001</v>
      </c>
      <c r="M1577">
        <v>1.6848000999999999</v>
      </c>
      <c r="N1577">
        <v>5.3589573000000001</v>
      </c>
      <c r="O1577">
        <v>9.4755448999999992</v>
      </c>
      <c r="P1577">
        <v>1.3749992</v>
      </c>
      <c r="Q1577">
        <v>16.7016144</v>
      </c>
      <c r="R1577">
        <v>3.2064526</v>
      </c>
      <c r="S1577">
        <v>0.69775929999999997</v>
      </c>
      <c r="T1577">
        <v>0.5</v>
      </c>
      <c r="U1577">
        <v>1.4492678999999999</v>
      </c>
      <c r="V1577">
        <v>1.6822652</v>
      </c>
      <c r="W1577">
        <v>5.3306655999999997</v>
      </c>
      <c r="X1577">
        <v>9.4665604000000005</v>
      </c>
      <c r="Y1577">
        <v>1.3352932</v>
      </c>
      <c r="Z1577">
        <v>16.655378299999999</v>
      </c>
      <c r="AA1577">
        <v>3.1950075999999998</v>
      </c>
      <c r="AB1577">
        <v>0.69775929999999997</v>
      </c>
      <c r="AC1577">
        <v>0.99960000000000004</v>
      </c>
      <c r="AD1577">
        <v>0.99850000000000005</v>
      </c>
      <c r="AE1577">
        <v>0.99470000000000003</v>
      </c>
      <c r="AF1577">
        <v>0.99909999999999999</v>
      </c>
      <c r="AG1577">
        <v>0.97109999999999996</v>
      </c>
      <c r="AH1577">
        <v>0.99719999999999998</v>
      </c>
      <c r="AI1577">
        <v>0.99639999999999995</v>
      </c>
      <c r="AJ1577">
        <v>1</v>
      </c>
      <c r="AK1577" t="str">
        <f>VLOOKUP(D1577,Ref!$C$2:$D$56,2,FALSE)&amp;"_"&amp;E1577&amp;RIGHT(B1577,4)</f>
        <v>UT_Utah5010</v>
      </c>
    </row>
    <row r="1578" spans="1:37" x14ac:dyDescent="0.25">
      <c r="A1578" t="s">
        <v>220</v>
      </c>
      <c r="B1578">
        <v>490570002</v>
      </c>
      <c r="C1578" t="s">
        <v>37</v>
      </c>
      <c r="D1578" t="s">
        <v>194</v>
      </c>
      <c r="E1578" t="s">
        <v>200</v>
      </c>
      <c r="F1578">
        <v>41.206389000000001</v>
      </c>
      <c r="G1578">
        <v>-111.974722</v>
      </c>
      <c r="H1578">
        <v>122095</v>
      </c>
      <c r="I1578">
        <v>38.200000000000003</v>
      </c>
      <c r="J1578">
        <v>38</v>
      </c>
      <c r="K1578">
        <v>0.5</v>
      </c>
      <c r="L1578">
        <v>1.4990380999999999</v>
      </c>
      <c r="M1578">
        <v>1.7871972</v>
      </c>
      <c r="N1578">
        <v>4.4116521000000004</v>
      </c>
      <c r="O1578">
        <v>11.846243899999999</v>
      </c>
      <c r="P1578">
        <v>1.9775423000000001</v>
      </c>
      <c r="Q1578">
        <v>12.7597618</v>
      </c>
      <c r="R1578">
        <v>2.5968925999999999</v>
      </c>
      <c r="S1578">
        <v>0.8216717</v>
      </c>
      <c r="T1578">
        <v>0.5</v>
      </c>
      <c r="U1578">
        <v>1.1163396999999999</v>
      </c>
      <c r="V1578">
        <v>1.7549694</v>
      </c>
      <c r="W1578">
        <v>4.8813580999999999</v>
      </c>
      <c r="X1578">
        <v>9.7639274999999994</v>
      </c>
      <c r="Y1578">
        <v>1.8730544</v>
      </c>
      <c r="Z1578">
        <v>14.4679909</v>
      </c>
      <c r="AA1578">
        <v>2.8320124</v>
      </c>
      <c r="AB1578">
        <v>0.87886660000000005</v>
      </c>
      <c r="AC1578">
        <v>0.74470000000000003</v>
      </c>
      <c r="AD1578">
        <v>0.98199999999999998</v>
      </c>
      <c r="AE1578">
        <v>1.1065</v>
      </c>
      <c r="AF1578">
        <v>0.82420000000000004</v>
      </c>
      <c r="AG1578">
        <v>0.94720000000000004</v>
      </c>
      <c r="AH1578">
        <v>1.1338999999999999</v>
      </c>
      <c r="AI1578">
        <v>1.0905</v>
      </c>
      <c r="AJ1578">
        <v>1.0696000000000001</v>
      </c>
      <c r="AK1578" t="str">
        <f>VLOOKUP(D1578,Ref!$C$2:$D$56,2,FALSE)&amp;"_"&amp;E1578&amp;RIGHT(B1578,4)</f>
        <v>UT_Weber0002</v>
      </c>
    </row>
    <row r="1579" spans="1:37" x14ac:dyDescent="0.25">
      <c r="A1579" t="s">
        <v>220</v>
      </c>
      <c r="B1579">
        <v>490570007</v>
      </c>
      <c r="C1579" t="s">
        <v>37</v>
      </c>
      <c r="D1579" t="s">
        <v>194</v>
      </c>
      <c r="E1579" t="s">
        <v>200</v>
      </c>
      <c r="F1579">
        <v>41.179721999999998</v>
      </c>
      <c r="G1579">
        <v>-111.983056</v>
      </c>
      <c r="H1579">
        <v>122095</v>
      </c>
      <c r="I1579">
        <v>-9</v>
      </c>
      <c r="J1579">
        <v>-9</v>
      </c>
      <c r="K1579">
        <v>0.5</v>
      </c>
      <c r="L1579">
        <v>1.0209515</v>
      </c>
      <c r="M1579">
        <v>1.6394012</v>
      </c>
      <c r="N1579">
        <v>5.0393872000000002</v>
      </c>
      <c r="O1579">
        <v>6.7095608999999996</v>
      </c>
      <c r="P1579">
        <v>1.9489396000000001</v>
      </c>
      <c r="Q1579">
        <v>14.914237</v>
      </c>
      <c r="R1579">
        <v>2.9203146000000002</v>
      </c>
      <c r="S1579">
        <v>0.87387510000000002</v>
      </c>
      <c r="T1579">
        <v>0.5</v>
      </c>
      <c r="U1579">
        <v>1.0203865000000001</v>
      </c>
      <c r="V1579">
        <v>1.637615</v>
      </c>
      <c r="W1579">
        <v>5.0205431000000003</v>
      </c>
      <c r="X1579">
        <v>6.7048167999999997</v>
      </c>
      <c r="Y1579">
        <v>1.9145603</v>
      </c>
      <c r="Z1579">
        <v>14.8924637</v>
      </c>
      <c r="AA1579">
        <v>2.9137635</v>
      </c>
      <c r="AB1579">
        <v>0.87387510000000002</v>
      </c>
      <c r="AC1579">
        <v>0.99939999999999996</v>
      </c>
      <c r="AD1579">
        <v>0.99890000000000001</v>
      </c>
      <c r="AE1579">
        <v>0.99629999999999996</v>
      </c>
      <c r="AF1579">
        <v>0.99929999999999997</v>
      </c>
      <c r="AG1579">
        <v>0.98240000000000005</v>
      </c>
      <c r="AH1579">
        <v>0.99850000000000005</v>
      </c>
      <c r="AI1579">
        <v>0.99780000000000002</v>
      </c>
      <c r="AJ1579">
        <v>1</v>
      </c>
      <c r="AK1579" t="str">
        <f>VLOOKUP(D1579,Ref!$C$2:$D$56,2,FALSE)&amp;"_"&amp;E1579&amp;RIGHT(B1579,4)</f>
        <v>UT_Weber0007</v>
      </c>
    </row>
    <row r="1580" spans="1:37" x14ac:dyDescent="0.25">
      <c r="A1580" t="s">
        <v>220</v>
      </c>
      <c r="B1580">
        <v>490571003</v>
      </c>
      <c r="C1580" t="s">
        <v>37</v>
      </c>
      <c r="D1580" t="s">
        <v>194</v>
      </c>
      <c r="E1580" t="s">
        <v>200</v>
      </c>
      <c r="F1580">
        <v>41.303682999999999</v>
      </c>
      <c r="G1580">
        <v>-111.987067</v>
      </c>
      <c r="H1580">
        <v>123095</v>
      </c>
      <c r="I1580">
        <v>35.799999999999997</v>
      </c>
      <c r="J1580">
        <v>35.700000000000003</v>
      </c>
      <c r="K1580">
        <v>0.5</v>
      </c>
      <c r="L1580">
        <v>0.89181759999999999</v>
      </c>
      <c r="M1580">
        <v>1.4256302999999999</v>
      </c>
      <c r="N1580">
        <v>4.2029680999999997</v>
      </c>
      <c r="O1580">
        <v>11.766139000000001</v>
      </c>
      <c r="P1580">
        <v>1.7118613</v>
      </c>
      <c r="Q1580">
        <v>12.3332233</v>
      </c>
      <c r="R1580">
        <v>2.4224967999999998</v>
      </c>
      <c r="S1580">
        <v>0.62364039999999998</v>
      </c>
      <c r="T1580">
        <v>0.5</v>
      </c>
      <c r="U1580">
        <v>0.89120690000000002</v>
      </c>
      <c r="V1580">
        <v>1.4234093000000001</v>
      </c>
      <c r="W1580">
        <v>4.1828804000000002</v>
      </c>
      <c r="X1580">
        <v>11.757436800000001</v>
      </c>
      <c r="Y1580">
        <v>1.6752365</v>
      </c>
      <c r="Z1580">
        <v>12.3097887</v>
      </c>
      <c r="AA1580">
        <v>2.4154133999999998</v>
      </c>
      <c r="AB1580">
        <v>0.62364039999999998</v>
      </c>
      <c r="AC1580">
        <v>0.99929999999999997</v>
      </c>
      <c r="AD1580">
        <v>0.99839999999999995</v>
      </c>
      <c r="AE1580">
        <v>0.99519999999999997</v>
      </c>
      <c r="AF1580">
        <v>0.99929999999999997</v>
      </c>
      <c r="AG1580">
        <v>0.97860000000000003</v>
      </c>
      <c r="AH1580">
        <v>0.99809999999999999</v>
      </c>
      <c r="AI1580">
        <v>0.99709999999999999</v>
      </c>
      <c r="AJ1580">
        <v>1</v>
      </c>
      <c r="AK1580" t="str">
        <f>VLOOKUP(D1580,Ref!$C$2:$D$56,2,FALSE)&amp;"_"&amp;E1580&amp;RIGHT(B1580,4)</f>
        <v>UT_Weber1003</v>
      </c>
    </row>
    <row r="1581" spans="1:37" x14ac:dyDescent="0.25">
      <c r="A1581" t="s">
        <v>220</v>
      </c>
      <c r="B1581">
        <v>530110013</v>
      </c>
      <c r="C1581" t="s">
        <v>37</v>
      </c>
      <c r="D1581" t="s">
        <v>49</v>
      </c>
      <c r="E1581" t="s">
        <v>148</v>
      </c>
      <c r="F1581">
        <v>45.648333000000001</v>
      </c>
      <c r="G1581">
        <v>-122.586944</v>
      </c>
      <c r="H1581">
        <v>178035</v>
      </c>
      <c r="I1581">
        <v>27.3</v>
      </c>
      <c r="J1581">
        <v>27.3</v>
      </c>
      <c r="K1581">
        <v>0.5</v>
      </c>
      <c r="L1581">
        <v>0.69888629999999996</v>
      </c>
      <c r="M1581">
        <v>2.2322202</v>
      </c>
      <c r="N1581">
        <v>0.52794419999999997</v>
      </c>
      <c r="O1581">
        <v>21.493331900000001</v>
      </c>
      <c r="P1581">
        <v>1.0015756</v>
      </c>
      <c r="Q1581">
        <v>0.52628580000000003</v>
      </c>
      <c r="R1581">
        <v>0.3203685</v>
      </c>
      <c r="S1581">
        <v>6.6052700000000006E-2</v>
      </c>
      <c r="T1581">
        <v>0.5</v>
      </c>
      <c r="U1581">
        <v>0.69848809999999995</v>
      </c>
      <c r="V1581">
        <v>2.2303421000000001</v>
      </c>
      <c r="W1581">
        <v>0.5236866</v>
      </c>
      <c r="X1581">
        <v>21.461208299999999</v>
      </c>
      <c r="Y1581">
        <v>0.99591819999999998</v>
      </c>
      <c r="Z1581">
        <v>0.51891180000000003</v>
      </c>
      <c r="AA1581">
        <v>0.31794280000000003</v>
      </c>
      <c r="AB1581">
        <v>6.6052700000000006E-2</v>
      </c>
      <c r="AC1581">
        <v>0.99939999999999996</v>
      </c>
      <c r="AD1581">
        <v>0.99919999999999998</v>
      </c>
      <c r="AE1581">
        <v>0.9919</v>
      </c>
      <c r="AF1581">
        <v>0.99850000000000005</v>
      </c>
      <c r="AG1581">
        <v>0.99439999999999995</v>
      </c>
      <c r="AH1581">
        <v>0.98599999999999999</v>
      </c>
      <c r="AI1581">
        <v>0.99239999999999995</v>
      </c>
      <c r="AJ1581">
        <v>1</v>
      </c>
      <c r="AK1581" t="str">
        <f>VLOOKUP(D1581,Ref!$C$2:$D$56,2,FALSE)&amp;"_"&amp;E1581&amp;RIGHT(B1581,4)</f>
        <v>WA_Clark0013</v>
      </c>
    </row>
    <row r="1582" spans="1:37" x14ac:dyDescent="0.25">
      <c r="A1582" t="s">
        <v>220</v>
      </c>
      <c r="B1582">
        <v>530330057</v>
      </c>
      <c r="C1582" t="s">
        <v>37</v>
      </c>
      <c r="D1582" t="s">
        <v>49</v>
      </c>
      <c r="E1582" t="s">
        <v>201</v>
      </c>
      <c r="F1582">
        <v>47.563200000000002</v>
      </c>
      <c r="G1582">
        <v>-122.34050000000001</v>
      </c>
      <c r="H1582">
        <v>195041</v>
      </c>
      <c r="I1582">
        <v>25.8</v>
      </c>
      <c r="J1582">
        <v>25.6</v>
      </c>
      <c r="K1582">
        <v>0.5</v>
      </c>
      <c r="L1582">
        <v>1.7433116</v>
      </c>
      <c r="M1582">
        <v>4.2264761999999996</v>
      </c>
      <c r="N1582">
        <v>1.0435920999999999</v>
      </c>
      <c r="O1582">
        <v>14.181143799999999</v>
      </c>
      <c r="P1582">
        <v>2.0902354999999999</v>
      </c>
      <c r="Q1582">
        <v>1.1290505</v>
      </c>
      <c r="R1582">
        <v>0.65366849999999999</v>
      </c>
      <c r="S1582">
        <v>0.2325247</v>
      </c>
      <c r="T1582">
        <v>0.5</v>
      </c>
      <c r="U1582">
        <v>1.739825</v>
      </c>
      <c r="V1582">
        <v>4.2197142000000003</v>
      </c>
      <c r="W1582">
        <v>1.0316249</v>
      </c>
      <c r="X1582">
        <v>14.1442728</v>
      </c>
      <c r="Y1582">
        <v>2.0684969</v>
      </c>
      <c r="Z1582">
        <v>1.1134694999999999</v>
      </c>
      <c r="AA1582">
        <v>0.64694370000000001</v>
      </c>
      <c r="AB1582">
        <v>0.2325247</v>
      </c>
      <c r="AC1582">
        <v>0.998</v>
      </c>
      <c r="AD1582">
        <v>0.99839999999999995</v>
      </c>
      <c r="AE1582">
        <v>0.98850000000000005</v>
      </c>
      <c r="AF1582">
        <v>0.99739999999999995</v>
      </c>
      <c r="AG1582">
        <v>0.98960000000000004</v>
      </c>
      <c r="AH1582">
        <v>0.98619999999999997</v>
      </c>
      <c r="AI1582">
        <v>0.98970000000000002</v>
      </c>
      <c r="AJ1582">
        <v>1</v>
      </c>
      <c r="AK1582" t="str">
        <f>VLOOKUP(D1582,Ref!$C$2:$D$56,2,FALSE)&amp;"_"&amp;E1582&amp;RIGHT(B1582,4)</f>
        <v>WA_King0057</v>
      </c>
    </row>
    <row r="1583" spans="1:37" x14ac:dyDescent="0.25">
      <c r="A1583" t="s">
        <v>220</v>
      </c>
      <c r="B1583">
        <v>530330080</v>
      </c>
      <c r="C1583" t="s">
        <v>37</v>
      </c>
      <c r="D1583" t="s">
        <v>49</v>
      </c>
      <c r="E1583" t="s">
        <v>201</v>
      </c>
      <c r="F1583">
        <v>47.568333000000003</v>
      </c>
      <c r="G1583">
        <v>-122.30805599999999</v>
      </c>
      <c r="H1583">
        <v>195041</v>
      </c>
      <c r="I1583">
        <v>17.2</v>
      </c>
      <c r="J1583">
        <v>17</v>
      </c>
      <c r="K1583">
        <v>0.5</v>
      </c>
      <c r="L1583">
        <v>0.89644369999999995</v>
      </c>
      <c r="M1583">
        <v>1.9570653</v>
      </c>
      <c r="N1583">
        <v>0.71010459999999997</v>
      </c>
      <c r="O1583">
        <v>10.603189499999999</v>
      </c>
      <c r="P1583">
        <v>1.2854916000000001</v>
      </c>
      <c r="Q1583">
        <v>0.85590829999999996</v>
      </c>
      <c r="R1583">
        <v>0.40033049999999998</v>
      </c>
      <c r="S1583">
        <v>5.8134199999999997E-2</v>
      </c>
      <c r="T1583">
        <v>0.5</v>
      </c>
      <c r="U1583">
        <v>0.89144469999999998</v>
      </c>
      <c r="V1583">
        <v>1.9485501999999999</v>
      </c>
      <c r="W1583">
        <v>0.67981469999999999</v>
      </c>
      <c r="X1583">
        <v>10.520354299999999</v>
      </c>
      <c r="Y1583">
        <v>1.2562386999999999</v>
      </c>
      <c r="Z1583">
        <v>0.78783740000000002</v>
      </c>
      <c r="AA1583">
        <v>0.39136769999999999</v>
      </c>
      <c r="AB1583">
        <v>5.8191300000000001E-2</v>
      </c>
      <c r="AC1583">
        <v>0.99439999999999995</v>
      </c>
      <c r="AD1583">
        <v>0.99560000000000004</v>
      </c>
      <c r="AE1583">
        <v>0.95730000000000004</v>
      </c>
      <c r="AF1583">
        <v>0.99219999999999997</v>
      </c>
      <c r="AG1583">
        <v>0.97719999999999996</v>
      </c>
      <c r="AH1583">
        <v>0.92049999999999998</v>
      </c>
      <c r="AI1583">
        <v>0.97760000000000002</v>
      </c>
      <c r="AJ1583">
        <v>1.0009999999999999</v>
      </c>
      <c r="AK1583" t="str">
        <f>VLOOKUP(D1583,Ref!$C$2:$D$56,2,FALSE)&amp;"_"&amp;E1583&amp;RIGHT(B1583,4)</f>
        <v>WA_King0080</v>
      </c>
    </row>
    <row r="1584" spans="1:37" x14ac:dyDescent="0.25">
      <c r="A1584" t="s">
        <v>220</v>
      </c>
      <c r="B1584">
        <v>530530029</v>
      </c>
      <c r="C1584" t="s">
        <v>37</v>
      </c>
      <c r="D1584" t="s">
        <v>49</v>
      </c>
      <c r="E1584" t="s">
        <v>202</v>
      </c>
      <c r="F1584">
        <v>47.186399999999999</v>
      </c>
      <c r="G1584">
        <v>-122.4517</v>
      </c>
      <c r="H1584">
        <v>191040</v>
      </c>
      <c r="I1584">
        <v>42.5</v>
      </c>
      <c r="J1584">
        <v>42</v>
      </c>
      <c r="K1584">
        <v>0.5</v>
      </c>
      <c r="L1584">
        <v>0.8942599</v>
      </c>
      <c r="M1584">
        <v>3.5464981</v>
      </c>
      <c r="N1584">
        <v>0.92101880000000003</v>
      </c>
      <c r="O1584">
        <v>32.789218900000002</v>
      </c>
      <c r="P1584">
        <v>1.7137226999999999</v>
      </c>
      <c r="Q1584">
        <v>1.0615075</v>
      </c>
      <c r="R1584">
        <v>0.54181310000000005</v>
      </c>
      <c r="S1584">
        <v>0.53195990000000004</v>
      </c>
      <c r="T1584">
        <v>0.5</v>
      </c>
      <c r="U1584">
        <v>0.88866440000000002</v>
      </c>
      <c r="V1584">
        <v>3.528899</v>
      </c>
      <c r="W1584">
        <v>0.88654630000000001</v>
      </c>
      <c r="X1584">
        <v>32.500381500000003</v>
      </c>
      <c r="Y1584">
        <v>1.6754597</v>
      </c>
      <c r="Z1584">
        <v>0.98986719999999995</v>
      </c>
      <c r="AA1584">
        <v>0.52882439999999997</v>
      </c>
      <c r="AB1584">
        <v>0.53195990000000004</v>
      </c>
      <c r="AC1584">
        <v>0.99370000000000003</v>
      </c>
      <c r="AD1584">
        <v>0.995</v>
      </c>
      <c r="AE1584">
        <v>0.96260000000000001</v>
      </c>
      <c r="AF1584">
        <v>0.99119999999999997</v>
      </c>
      <c r="AG1584">
        <v>0.97770000000000001</v>
      </c>
      <c r="AH1584">
        <v>0.9325</v>
      </c>
      <c r="AI1584">
        <v>0.97599999999999998</v>
      </c>
      <c r="AJ1584">
        <v>1</v>
      </c>
      <c r="AK1584" t="str">
        <f>VLOOKUP(D1584,Ref!$C$2:$D$56,2,FALSE)&amp;"_"&amp;E1584&amp;RIGHT(B1584,4)</f>
        <v>WA_Pierce0029</v>
      </c>
    </row>
    <row r="1585" spans="1:37" x14ac:dyDescent="0.25">
      <c r="A1585" t="s">
        <v>220</v>
      </c>
      <c r="B1585">
        <v>530610020</v>
      </c>
      <c r="C1585" t="s">
        <v>37</v>
      </c>
      <c r="D1585" t="s">
        <v>49</v>
      </c>
      <c r="E1585" t="s">
        <v>203</v>
      </c>
      <c r="F1585">
        <v>48.246899999999997</v>
      </c>
      <c r="G1585">
        <v>-121.6031</v>
      </c>
      <c r="H1585">
        <v>199047</v>
      </c>
      <c r="I1585">
        <v>32.1</v>
      </c>
      <c r="J1585">
        <v>31.8</v>
      </c>
      <c r="K1585">
        <v>0.5</v>
      </c>
      <c r="L1585">
        <v>0.874614</v>
      </c>
      <c r="M1585">
        <v>3.1546500000000002</v>
      </c>
      <c r="N1585">
        <v>0.4440694</v>
      </c>
      <c r="O1585">
        <v>25.346666299999999</v>
      </c>
      <c r="P1585">
        <v>1.0029291</v>
      </c>
      <c r="Q1585">
        <v>0.31127830000000001</v>
      </c>
      <c r="R1585">
        <v>0.3338025</v>
      </c>
      <c r="S1585">
        <v>0.21532570000000001</v>
      </c>
      <c r="T1585">
        <v>0.5</v>
      </c>
      <c r="U1585">
        <v>0.87322900000000003</v>
      </c>
      <c r="V1585">
        <v>3.1254689999999998</v>
      </c>
      <c r="W1585">
        <v>0.43026140000000002</v>
      </c>
      <c r="X1585">
        <v>25.113077199999999</v>
      </c>
      <c r="Y1585">
        <v>0.97509480000000004</v>
      </c>
      <c r="Z1585">
        <v>0.29643829999999999</v>
      </c>
      <c r="AA1585">
        <v>0.32497930000000003</v>
      </c>
      <c r="AB1585">
        <v>0.21532570000000001</v>
      </c>
      <c r="AC1585">
        <v>0.99839999999999995</v>
      </c>
      <c r="AD1585">
        <v>0.99070000000000003</v>
      </c>
      <c r="AE1585">
        <v>0.96889999999999998</v>
      </c>
      <c r="AF1585">
        <v>0.99080000000000001</v>
      </c>
      <c r="AG1585">
        <v>0.97219999999999995</v>
      </c>
      <c r="AH1585">
        <v>0.95230000000000004</v>
      </c>
      <c r="AI1585">
        <v>0.97360000000000002</v>
      </c>
      <c r="AJ1585">
        <v>1</v>
      </c>
      <c r="AK1585" t="str">
        <f>VLOOKUP(D1585,Ref!$C$2:$D$56,2,FALSE)&amp;"_"&amp;E1585&amp;RIGHT(B1585,4)</f>
        <v>WA_Snohomish0020</v>
      </c>
    </row>
    <row r="1586" spans="1:37" x14ac:dyDescent="0.25">
      <c r="A1586" t="s">
        <v>220</v>
      </c>
      <c r="B1586">
        <v>530611007</v>
      </c>
      <c r="C1586" t="s">
        <v>37</v>
      </c>
      <c r="D1586" t="s">
        <v>49</v>
      </c>
      <c r="E1586" t="s">
        <v>203</v>
      </c>
      <c r="F1586">
        <v>48.054315000000003</v>
      </c>
      <c r="G1586">
        <v>-122.17152900000001</v>
      </c>
      <c r="H1586">
        <v>199043</v>
      </c>
      <c r="I1586">
        <v>31.7</v>
      </c>
      <c r="J1586">
        <v>30.9</v>
      </c>
      <c r="K1586">
        <v>0.5</v>
      </c>
      <c r="L1586">
        <v>0.65090720000000002</v>
      </c>
      <c r="M1586">
        <v>3.5743765999999999</v>
      </c>
      <c r="N1586">
        <v>0.51237200000000005</v>
      </c>
      <c r="O1586">
        <v>24.3485947</v>
      </c>
      <c r="P1586">
        <v>1.3610213</v>
      </c>
      <c r="Q1586">
        <v>7.9882700000000001E-2</v>
      </c>
      <c r="R1586">
        <v>0.4970253</v>
      </c>
      <c r="S1586">
        <v>0.17581949999999999</v>
      </c>
      <c r="T1586">
        <v>0.5</v>
      </c>
      <c r="U1586">
        <v>0.68982900000000003</v>
      </c>
      <c r="V1586">
        <v>4.0553932000000001</v>
      </c>
      <c r="W1586">
        <v>0.26764870000000002</v>
      </c>
      <c r="X1586">
        <v>24.1699333</v>
      </c>
      <c r="Y1586">
        <v>0.5551682</v>
      </c>
      <c r="Z1586">
        <v>0.2436313</v>
      </c>
      <c r="AA1586">
        <v>0.19476299999999999</v>
      </c>
      <c r="AB1586">
        <v>0.2592064</v>
      </c>
      <c r="AC1586">
        <v>1.0598000000000001</v>
      </c>
      <c r="AD1586">
        <v>1.1346000000000001</v>
      </c>
      <c r="AE1586">
        <v>0.52239999999999998</v>
      </c>
      <c r="AF1586">
        <v>0.99270000000000003</v>
      </c>
      <c r="AG1586">
        <v>0.40789999999999998</v>
      </c>
      <c r="AH1586">
        <v>3.0499000000000001</v>
      </c>
      <c r="AI1586">
        <v>0.39190000000000003</v>
      </c>
      <c r="AJ1586">
        <v>1.4742999999999999</v>
      </c>
      <c r="AK1586" t="str">
        <f>VLOOKUP(D1586,Ref!$C$2:$D$56,2,FALSE)&amp;"_"&amp;E1586&amp;RIGHT(B1586,4)</f>
        <v>WA_Snohomish1007</v>
      </c>
    </row>
    <row r="1587" spans="1:37" x14ac:dyDescent="0.25">
      <c r="A1587" t="s">
        <v>220</v>
      </c>
      <c r="B1587">
        <v>530630016</v>
      </c>
      <c r="C1587" t="s">
        <v>37</v>
      </c>
      <c r="D1587" t="s">
        <v>49</v>
      </c>
      <c r="E1587" t="s">
        <v>204</v>
      </c>
      <c r="F1587">
        <v>47.660742999999997</v>
      </c>
      <c r="G1587">
        <v>-117.358121</v>
      </c>
      <c r="H1587">
        <v>188072</v>
      </c>
      <c r="I1587">
        <v>29.8</v>
      </c>
      <c r="J1587">
        <v>29.6</v>
      </c>
      <c r="K1587">
        <v>0.5</v>
      </c>
      <c r="L1587">
        <v>3.0020311</v>
      </c>
      <c r="M1587">
        <v>2.3207385999999999</v>
      </c>
      <c r="N1587">
        <v>0.76329000000000002</v>
      </c>
      <c r="O1587">
        <v>20.053947399999998</v>
      </c>
      <c r="P1587">
        <v>1.105478</v>
      </c>
      <c r="Q1587">
        <v>1.4475944999999999</v>
      </c>
      <c r="R1587">
        <v>0.51103730000000003</v>
      </c>
      <c r="S1587">
        <v>0.12921659999999999</v>
      </c>
      <c r="T1587">
        <v>0.5</v>
      </c>
      <c r="U1587">
        <v>2.9968431</v>
      </c>
      <c r="V1587">
        <v>2.3161708999999999</v>
      </c>
      <c r="W1587">
        <v>0.74732540000000003</v>
      </c>
      <c r="X1587">
        <v>19.9998112</v>
      </c>
      <c r="Y1587">
        <v>1.0801251000000001</v>
      </c>
      <c r="Z1587">
        <v>1.4207681000000001</v>
      </c>
      <c r="AA1587">
        <v>0.49953330000000001</v>
      </c>
      <c r="AB1587">
        <v>0.12921659999999999</v>
      </c>
      <c r="AC1587">
        <v>0.99829999999999997</v>
      </c>
      <c r="AD1587">
        <v>0.998</v>
      </c>
      <c r="AE1587">
        <v>0.97909999999999997</v>
      </c>
      <c r="AF1587">
        <v>0.99729999999999996</v>
      </c>
      <c r="AG1587">
        <v>0.97709999999999997</v>
      </c>
      <c r="AH1587">
        <v>0.98150000000000004</v>
      </c>
      <c r="AI1587">
        <v>0.97750000000000004</v>
      </c>
      <c r="AJ1587">
        <v>1</v>
      </c>
      <c r="AK1587" t="str">
        <f>VLOOKUP(D1587,Ref!$C$2:$D$56,2,FALSE)&amp;"_"&amp;E1587&amp;RIGHT(B1587,4)</f>
        <v>WA_Spokane0016</v>
      </c>
    </row>
    <row r="1588" spans="1:37" x14ac:dyDescent="0.25">
      <c r="A1588" t="s">
        <v>220</v>
      </c>
      <c r="B1588">
        <v>530770009</v>
      </c>
      <c r="C1588" t="s">
        <v>37</v>
      </c>
      <c r="D1588" t="s">
        <v>49</v>
      </c>
      <c r="E1588" t="s">
        <v>205</v>
      </c>
      <c r="F1588">
        <v>46.596780000000003</v>
      </c>
      <c r="G1588">
        <v>-120.512215</v>
      </c>
      <c r="H1588">
        <v>183050</v>
      </c>
      <c r="I1588">
        <v>37.200000000000003</v>
      </c>
      <c r="J1588">
        <v>36.799999999999997</v>
      </c>
      <c r="K1588">
        <v>0.5</v>
      </c>
      <c r="L1588">
        <v>0.84948290000000004</v>
      </c>
      <c r="M1588">
        <v>3.2134626000000002</v>
      </c>
      <c r="N1588">
        <v>1.9893942</v>
      </c>
      <c r="O1588">
        <v>22.6368771</v>
      </c>
      <c r="P1588">
        <v>1.0539973</v>
      </c>
      <c r="Q1588">
        <v>5.5391607</v>
      </c>
      <c r="R1588">
        <v>1.1084943</v>
      </c>
      <c r="S1588">
        <v>0.32579320000000001</v>
      </c>
      <c r="T1588">
        <v>0.5</v>
      </c>
      <c r="U1588">
        <v>0.84786019999999995</v>
      </c>
      <c r="V1588">
        <v>3.2045504999999999</v>
      </c>
      <c r="W1588">
        <v>1.9532185</v>
      </c>
      <c r="X1588">
        <v>22.494649899999999</v>
      </c>
      <c r="Y1588">
        <v>1.0426971</v>
      </c>
      <c r="Z1588">
        <v>5.428185</v>
      </c>
      <c r="AA1588">
        <v>1.0869188000000001</v>
      </c>
      <c r="AB1588">
        <v>0.32579320000000001</v>
      </c>
      <c r="AC1588">
        <v>0.99809999999999999</v>
      </c>
      <c r="AD1588">
        <v>0.99719999999999998</v>
      </c>
      <c r="AE1588">
        <v>0.98180000000000001</v>
      </c>
      <c r="AF1588">
        <v>0.99370000000000003</v>
      </c>
      <c r="AG1588">
        <v>0.98929999999999996</v>
      </c>
      <c r="AH1588">
        <v>0.98</v>
      </c>
      <c r="AI1588">
        <v>0.98050000000000004</v>
      </c>
      <c r="AJ1588">
        <v>1</v>
      </c>
      <c r="AK1588" t="str">
        <f>VLOOKUP(D1588,Ref!$C$2:$D$56,2,FALSE)&amp;"_"&amp;E1588&amp;RIGHT(B1588,4)</f>
        <v>WA_Yakima0009</v>
      </c>
    </row>
    <row r="1589" spans="1:37" x14ac:dyDescent="0.25">
      <c r="A1589" t="s">
        <v>220</v>
      </c>
      <c r="B1589">
        <v>551091002</v>
      </c>
      <c r="C1589" t="s">
        <v>37</v>
      </c>
      <c r="D1589" t="s">
        <v>206</v>
      </c>
      <c r="E1589" t="s">
        <v>207</v>
      </c>
      <c r="F1589">
        <v>45.124443999999997</v>
      </c>
      <c r="G1589">
        <v>-92.662499999999994</v>
      </c>
      <c r="H1589">
        <v>151225</v>
      </c>
      <c r="I1589">
        <v>27.3</v>
      </c>
      <c r="J1589">
        <v>26.4</v>
      </c>
      <c r="K1589">
        <v>0.5</v>
      </c>
      <c r="L1589">
        <v>0.80454349999999997</v>
      </c>
      <c r="M1589">
        <v>1.0907735000000001</v>
      </c>
      <c r="N1589">
        <v>3.3515136000000001</v>
      </c>
      <c r="O1589">
        <v>8.6409272999999995</v>
      </c>
      <c r="P1589">
        <v>4.6598673000000002</v>
      </c>
      <c r="Q1589">
        <v>5.9460416</v>
      </c>
      <c r="R1589">
        <v>2.1363902000000001</v>
      </c>
      <c r="S1589">
        <v>0.2255007</v>
      </c>
      <c r="T1589">
        <v>0.5</v>
      </c>
      <c r="U1589">
        <v>0.71468469999999995</v>
      </c>
      <c r="V1589">
        <v>0.97812299999999996</v>
      </c>
      <c r="W1589">
        <v>3.1886454</v>
      </c>
      <c r="X1589">
        <v>8.7581462999999999</v>
      </c>
      <c r="Y1589">
        <v>4.1749964000000004</v>
      </c>
      <c r="Z1589">
        <v>5.9418658999999998</v>
      </c>
      <c r="AA1589">
        <v>2.0279664999999998</v>
      </c>
      <c r="AB1589">
        <v>0.21369350000000001</v>
      </c>
      <c r="AC1589">
        <v>0.88829999999999998</v>
      </c>
      <c r="AD1589">
        <v>0.89670000000000005</v>
      </c>
      <c r="AE1589">
        <v>0.95140000000000002</v>
      </c>
      <c r="AF1589">
        <v>1.0136000000000001</v>
      </c>
      <c r="AG1589">
        <v>0.89590000000000003</v>
      </c>
      <c r="AH1589">
        <v>0.99929999999999997</v>
      </c>
      <c r="AI1589">
        <v>0.94920000000000004</v>
      </c>
      <c r="AJ1589">
        <v>0.9476</v>
      </c>
      <c r="AK1589" t="str">
        <f>VLOOKUP(D1589,Ref!$C$2:$D$56,2,FALSE)&amp;"_"&amp;E1589&amp;RIGHT(B1589,4)</f>
        <v>WI_St. Croix1002</v>
      </c>
    </row>
    <row r="1590" spans="1:37" x14ac:dyDescent="0.25">
      <c r="A1590" t="s">
        <v>220</v>
      </c>
      <c r="B1590">
        <v>560050892</v>
      </c>
      <c r="C1590" t="s">
        <v>37</v>
      </c>
      <c r="D1590" t="s">
        <v>208</v>
      </c>
      <c r="E1590" t="s">
        <v>209</v>
      </c>
      <c r="F1590">
        <v>44.097073999999999</v>
      </c>
      <c r="G1590">
        <v>-105.343164</v>
      </c>
      <c r="H1590">
        <v>143143</v>
      </c>
      <c r="I1590">
        <v>14.3</v>
      </c>
      <c r="J1590">
        <v>14.2</v>
      </c>
      <c r="K1590">
        <v>0.5</v>
      </c>
      <c r="L1590">
        <v>1.7185220000000001</v>
      </c>
      <c r="M1590">
        <v>0.45813510000000002</v>
      </c>
      <c r="N1590">
        <v>0.2470135</v>
      </c>
      <c r="O1590">
        <v>10.4720631</v>
      </c>
      <c r="P1590">
        <v>0.68504330000000002</v>
      </c>
      <c r="Q1590">
        <v>0</v>
      </c>
      <c r="R1590">
        <v>0.25241960000000002</v>
      </c>
      <c r="S1590">
        <v>1.3689999999999999E-4</v>
      </c>
      <c r="T1590">
        <v>0.5</v>
      </c>
      <c r="U1590">
        <v>1.7174909</v>
      </c>
      <c r="V1590">
        <v>0.453737</v>
      </c>
      <c r="W1590">
        <v>0.2399741</v>
      </c>
      <c r="X1590">
        <v>10.3945694</v>
      </c>
      <c r="Y1590">
        <v>0.66551950000000004</v>
      </c>
      <c r="Z1590">
        <v>0</v>
      </c>
      <c r="AA1590">
        <v>0.2452251</v>
      </c>
      <c r="AB1590">
        <v>1.3689999999999999E-4</v>
      </c>
      <c r="AC1590">
        <v>0.99939999999999996</v>
      </c>
      <c r="AD1590">
        <v>0.99039999999999995</v>
      </c>
      <c r="AE1590">
        <v>0.97150000000000003</v>
      </c>
      <c r="AF1590">
        <v>0.99260000000000004</v>
      </c>
      <c r="AG1590">
        <v>0.97150000000000003</v>
      </c>
      <c r="AH1590">
        <v>-9</v>
      </c>
      <c r="AI1590">
        <v>0.97150000000000003</v>
      </c>
      <c r="AJ1590">
        <v>1</v>
      </c>
      <c r="AK1590" t="str">
        <f>VLOOKUP(D1590,Ref!$C$2:$D$56,2,FALSE)&amp;"_"&amp;E1590&amp;RIGHT(B1590,4)</f>
        <v>WY_Campbell0892</v>
      </c>
    </row>
    <row r="1591" spans="1:37" x14ac:dyDescent="0.25">
      <c r="A1591" t="s">
        <v>220</v>
      </c>
      <c r="B1591">
        <v>560090819</v>
      </c>
      <c r="C1591" t="s">
        <v>37</v>
      </c>
      <c r="D1591" t="s">
        <v>208</v>
      </c>
      <c r="E1591" t="s">
        <v>210</v>
      </c>
      <c r="F1591">
        <v>43.426620999999997</v>
      </c>
      <c r="G1591">
        <v>-105.386453</v>
      </c>
      <c r="H1591">
        <v>137142</v>
      </c>
      <c r="I1591">
        <v>9.6999999999999993</v>
      </c>
      <c r="J1591">
        <v>9.5</v>
      </c>
      <c r="K1591">
        <v>0.5</v>
      </c>
      <c r="L1591">
        <v>1.5755781</v>
      </c>
      <c r="M1591">
        <v>0.42581279999999999</v>
      </c>
      <c r="N1591">
        <v>0.34706189999999998</v>
      </c>
      <c r="O1591">
        <v>5.5923758000000001</v>
      </c>
      <c r="P1591">
        <v>0.94978209999999996</v>
      </c>
      <c r="Q1591">
        <v>1.05513E-2</v>
      </c>
      <c r="R1591">
        <v>0.34788730000000001</v>
      </c>
      <c r="S1591">
        <v>9.5089999999999997E-4</v>
      </c>
      <c r="T1591">
        <v>0.5</v>
      </c>
      <c r="U1591">
        <v>1.5018385999999999</v>
      </c>
      <c r="V1591">
        <v>0.36061720000000003</v>
      </c>
      <c r="W1591">
        <v>0.61203980000000002</v>
      </c>
      <c r="X1591">
        <v>4.3827261999999996</v>
      </c>
      <c r="Y1591">
        <v>1.244837</v>
      </c>
      <c r="Z1591">
        <v>0.55096789999999995</v>
      </c>
      <c r="AA1591">
        <v>0.42896990000000002</v>
      </c>
      <c r="AB1591">
        <v>1.7147E-3</v>
      </c>
      <c r="AC1591">
        <v>0.95320000000000005</v>
      </c>
      <c r="AD1591">
        <v>0.84689999999999999</v>
      </c>
      <c r="AE1591">
        <v>1.7635000000000001</v>
      </c>
      <c r="AF1591">
        <v>0.78369999999999995</v>
      </c>
      <c r="AG1591">
        <v>1.3107</v>
      </c>
      <c r="AH1591">
        <v>52.217799999999997</v>
      </c>
      <c r="AI1591">
        <v>1.2331000000000001</v>
      </c>
      <c r="AJ1591">
        <v>1.8031999999999999</v>
      </c>
      <c r="AK1591" t="str">
        <f>VLOOKUP(D1591,Ref!$C$2:$D$56,2,FALSE)&amp;"_"&amp;E1591&amp;RIGHT(B1591,4)</f>
        <v>WY_Converse0819</v>
      </c>
    </row>
    <row r="1592" spans="1:37" x14ac:dyDescent="0.25">
      <c r="A1592" t="s">
        <v>220</v>
      </c>
      <c r="B1592">
        <v>560131003</v>
      </c>
      <c r="C1592" t="s">
        <v>37</v>
      </c>
      <c r="D1592" t="s">
        <v>208</v>
      </c>
      <c r="E1592" t="s">
        <v>211</v>
      </c>
      <c r="F1592">
        <v>42.841048999999998</v>
      </c>
      <c r="G1592">
        <v>-108.736277</v>
      </c>
      <c r="H1592">
        <v>134119</v>
      </c>
      <c r="I1592">
        <v>27.3</v>
      </c>
      <c r="J1592">
        <v>27.1</v>
      </c>
      <c r="K1592">
        <v>0.5</v>
      </c>
      <c r="L1592">
        <v>1.0923145999999999</v>
      </c>
      <c r="M1592">
        <v>0.38595679999999999</v>
      </c>
      <c r="N1592">
        <v>0.82683030000000002</v>
      </c>
      <c r="O1592">
        <v>21.4889984</v>
      </c>
      <c r="P1592">
        <v>0.98105260000000005</v>
      </c>
      <c r="Q1592">
        <v>1.6306385999999999</v>
      </c>
      <c r="R1592">
        <v>0.40218229999999999</v>
      </c>
      <c r="S1592">
        <v>8.0914700000000006E-2</v>
      </c>
      <c r="T1592">
        <v>0.5</v>
      </c>
      <c r="U1592">
        <v>1.0915427</v>
      </c>
      <c r="V1592">
        <v>0.38039590000000001</v>
      </c>
      <c r="W1592">
        <v>0.80049530000000002</v>
      </c>
      <c r="X1592">
        <v>21.390060399999999</v>
      </c>
      <c r="Y1592">
        <v>0.93499730000000003</v>
      </c>
      <c r="Z1592">
        <v>1.5969515999999999</v>
      </c>
      <c r="AA1592">
        <v>0.38940740000000001</v>
      </c>
      <c r="AB1592">
        <v>8.0914700000000006E-2</v>
      </c>
      <c r="AC1592">
        <v>0.99929999999999997</v>
      </c>
      <c r="AD1592">
        <v>0.98560000000000003</v>
      </c>
      <c r="AE1592">
        <v>0.96809999999999996</v>
      </c>
      <c r="AF1592">
        <v>0.99539999999999995</v>
      </c>
      <c r="AG1592">
        <v>0.95309999999999995</v>
      </c>
      <c r="AH1592">
        <v>0.97929999999999995</v>
      </c>
      <c r="AI1592">
        <v>0.96819999999999995</v>
      </c>
      <c r="AJ1592">
        <v>1</v>
      </c>
      <c r="AK1592" t="str">
        <f>VLOOKUP(D1592,Ref!$C$2:$D$56,2,FALSE)&amp;"_"&amp;E1592&amp;RIGHT(B1592,4)</f>
        <v>WY_Fremont1003</v>
      </c>
    </row>
    <row r="1593" spans="1:37" x14ac:dyDescent="0.25">
      <c r="A1593" t="s">
        <v>220</v>
      </c>
      <c r="B1593">
        <v>560210001</v>
      </c>
      <c r="C1593" t="s">
        <v>37</v>
      </c>
      <c r="D1593" t="s">
        <v>208</v>
      </c>
      <c r="E1593" t="s">
        <v>212</v>
      </c>
      <c r="F1593">
        <v>41.139975999999997</v>
      </c>
      <c r="G1593">
        <v>-104.817802</v>
      </c>
      <c r="H1593">
        <v>115144</v>
      </c>
      <c r="I1593">
        <v>9.8000000000000007</v>
      </c>
      <c r="J1593">
        <v>9.6</v>
      </c>
      <c r="K1593">
        <v>0.5</v>
      </c>
      <c r="L1593">
        <v>2.033201</v>
      </c>
      <c r="M1593">
        <v>0.54222930000000003</v>
      </c>
      <c r="N1593">
        <v>0.60121709999999995</v>
      </c>
      <c r="O1593">
        <v>3.9597780999999999</v>
      </c>
      <c r="P1593">
        <v>1.1582094000000001</v>
      </c>
      <c r="Q1593">
        <v>0.59191629999999995</v>
      </c>
      <c r="R1593">
        <v>0.43247210000000003</v>
      </c>
      <c r="S1593">
        <v>2.5421599999999999E-2</v>
      </c>
      <c r="T1593">
        <v>0.5</v>
      </c>
      <c r="U1593">
        <v>2.0300796000000001</v>
      </c>
      <c r="V1593">
        <v>0.53887529999999995</v>
      </c>
      <c r="W1593">
        <v>0.56922550000000005</v>
      </c>
      <c r="X1593">
        <v>3.9449942</v>
      </c>
      <c r="Y1593">
        <v>1.0878619</v>
      </c>
      <c r="Z1593">
        <v>0.57158609999999999</v>
      </c>
      <c r="AA1593">
        <v>0.41023720000000002</v>
      </c>
      <c r="AB1593">
        <v>2.5421599999999999E-2</v>
      </c>
      <c r="AC1593">
        <v>0.99850000000000005</v>
      </c>
      <c r="AD1593">
        <v>0.99380000000000002</v>
      </c>
      <c r="AE1593">
        <v>0.94679999999999997</v>
      </c>
      <c r="AF1593">
        <v>0.99629999999999996</v>
      </c>
      <c r="AG1593">
        <v>0.93930000000000002</v>
      </c>
      <c r="AH1593">
        <v>0.9657</v>
      </c>
      <c r="AI1593">
        <v>0.9486</v>
      </c>
      <c r="AJ1593">
        <v>1</v>
      </c>
      <c r="AK1593" t="str">
        <f>VLOOKUP(D1593,Ref!$C$2:$D$56,2,FALSE)&amp;"_"&amp;E1593&amp;RIGHT(B1593,4)</f>
        <v>WY_Laramie0001</v>
      </c>
    </row>
    <row r="1594" spans="1:37" x14ac:dyDescent="0.25">
      <c r="A1594" t="s">
        <v>220</v>
      </c>
      <c r="B1594">
        <v>560330002</v>
      </c>
      <c r="C1594" t="s">
        <v>37</v>
      </c>
      <c r="D1594" t="s">
        <v>208</v>
      </c>
      <c r="E1594" t="s">
        <v>213</v>
      </c>
      <c r="F1594">
        <v>44.815142000000002</v>
      </c>
      <c r="G1594">
        <v>-106.955933</v>
      </c>
      <c r="H1594">
        <v>151133</v>
      </c>
      <c r="I1594">
        <v>24.2</v>
      </c>
      <c r="J1594">
        <v>24.1</v>
      </c>
      <c r="K1594">
        <v>0.5</v>
      </c>
      <c r="L1594">
        <v>1.5826720999999999</v>
      </c>
      <c r="M1594">
        <v>0.47757820000000001</v>
      </c>
      <c r="N1594">
        <v>0.53955010000000003</v>
      </c>
      <c r="O1594">
        <v>19.0311108</v>
      </c>
      <c r="P1594">
        <v>1.3285764</v>
      </c>
      <c r="Q1594">
        <v>0.2346713</v>
      </c>
      <c r="R1594">
        <v>0.46056589999999997</v>
      </c>
      <c r="S1594">
        <v>0.13416359999999999</v>
      </c>
      <c r="T1594">
        <v>0.5</v>
      </c>
      <c r="U1594">
        <v>1.5798049000000001</v>
      </c>
      <c r="V1594">
        <v>0.4757361</v>
      </c>
      <c r="W1594">
        <v>0.51825399999999999</v>
      </c>
      <c r="X1594">
        <v>18.9507713</v>
      </c>
      <c r="Y1594">
        <v>1.2774084000000001</v>
      </c>
      <c r="Z1594">
        <v>0.2236901</v>
      </c>
      <c r="AA1594">
        <v>0.44304179999999999</v>
      </c>
      <c r="AB1594">
        <v>0.13416359999999999</v>
      </c>
      <c r="AC1594">
        <v>0.99819999999999998</v>
      </c>
      <c r="AD1594">
        <v>0.99609999999999999</v>
      </c>
      <c r="AE1594">
        <v>0.96050000000000002</v>
      </c>
      <c r="AF1594">
        <v>0.99580000000000002</v>
      </c>
      <c r="AG1594">
        <v>0.96150000000000002</v>
      </c>
      <c r="AH1594">
        <v>0.95320000000000005</v>
      </c>
      <c r="AI1594">
        <v>0.96199999999999997</v>
      </c>
      <c r="AJ1594">
        <v>1</v>
      </c>
      <c r="AK1594" t="str">
        <f>VLOOKUP(D1594,Ref!$C$2:$D$56,2,FALSE)&amp;"_"&amp;E1594&amp;RIGHT(B1594,4)</f>
        <v>WY_Sheridan0002</v>
      </c>
    </row>
    <row r="1595" spans="1:37" x14ac:dyDescent="0.25">
      <c r="A1595" t="s">
        <v>220</v>
      </c>
      <c r="B1595">
        <v>560330003</v>
      </c>
      <c r="C1595" t="s">
        <v>37</v>
      </c>
      <c r="D1595" t="s">
        <v>208</v>
      </c>
      <c r="E1595" t="s">
        <v>213</v>
      </c>
      <c r="F1595">
        <v>44.805494000000003</v>
      </c>
      <c r="G1595">
        <v>-106.976243</v>
      </c>
      <c r="H1595">
        <v>150133</v>
      </c>
      <c r="I1595">
        <v>15.1</v>
      </c>
      <c r="J1595">
        <v>15</v>
      </c>
      <c r="K1595">
        <v>0.5</v>
      </c>
      <c r="L1595">
        <v>1.1061196</v>
      </c>
      <c r="M1595">
        <v>0.47604099999999999</v>
      </c>
      <c r="N1595">
        <v>0.27822000000000002</v>
      </c>
      <c r="O1595">
        <v>11.7037163</v>
      </c>
      <c r="P1595">
        <v>0.73683679999999996</v>
      </c>
      <c r="Q1595">
        <v>5.2771400000000003E-2</v>
      </c>
      <c r="R1595">
        <v>0.2653681</v>
      </c>
      <c r="S1595">
        <v>3.64832E-2</v>
      </c>
      <c r="T1595">
        <v>0.5</v>
      </c>
      <c r="U1595">
        <v>1.1045843</v>
      </c>
      <c r="V1595">
        <v>0.47448430000000003</v>
      </c>
      <c r="W1595">
        <v>0.27009460000000002</v>
      </c>
      <c r="X1595">
        <v>11.675201400000001</v>
      </c>
      <c r="Y1595">
        <v>0.71634319999999996</v>
      </c>
      <c r="Z1595">
        <v>4.9799499999999997E-2</v>
      </c>
      <c r="AA1595">
        <v>0.25817240000000002</v>
      </c>
      <c r="AB1595">
        <v>3.64832E-2</v>
      </c>
      <c r="AC1595">
        <v>0.99860000000000004</v>
      </c>
      <c r="AD1595">
        <v>0.99670000000000003</v>
      </c>
      <c r="AE1595">
        <v>0.9708</v>
      </c>
      <c r="AF1595">
        <v>0.99760000000000004</v>
      </c>
      <c r="AG1595">
        <v>0.97219999999999995</v>
      </c>
      <c r="AH1595">
        <v>0.94369999999999998</v>
      </c>
      <c r="AI1595">
        <v>0.97289999999999999</v>
      </c>
      <c r="AJ1595">
        <v>1</v>
      </c>
      <c r="AK1595" t="str">
        <f>VLOOKUP(D1595,Ref!$C$2:$D$56,2,FALSE)&amp;"_"&amp;E1595&amp;RIGHT(B1595,4)</f>
        <v>WY_Sheridan0003</v>
      </c>
    </row>
    <row r="1596" spans="1:37" x14ac:dyDescent="0.25">
      <c r="A1596" t="s">
        <v>220</v>
      </c>
      <c r="B1596">
        <v>560370007</v>
      </c>
      <c r="C1596" t="s">
        <v>37</v>
      </c>
      <c r="D1596" t="s">
        <v>208</v>
      </c>
      <c r="E1596" t="s">
        <v>214</v>
      </c>
      <c r="F1596">
        <v>41.591613000000002</v>
      </c>
      <c r="G1596">
        <v>-109.22072199999999</v>
      </c>
      <c r="H1596">
        <v>123114</v>
      </c>
      <c r="I1596">
        <v>14.5</v>
      </c>
      <c r="J1596">
        <v>14.4</v>
      </c>
      <c r="K1596">
        <v>0.5</v>
      </c>
      <c r="L1596">
        <v>2.942555</v>
      </c>
      <c r="M1596">
        <v>0.47372819999999999</v>
      </c>
      <c r="N1596">
        <v>0.43790269999999998</v>
      </c>
      <c r="O1596">
        <v>8.4400530000000007</v>
      </c>
      <c r="P1596">
        <v>1.2210742999999999</v>
      </c>
      <c r="Q1596">
        <v>3.2683999999999998E-2</v>
      </c>
      <c r="R1596">
        <v>0.4402278</v>
      </c>
      <c r="S1596">
        <v>4.5108299999999997E-2</v>
      </c>
      <c r="T1596">
        <v>0.5</v>
      </c>
      <c r="U1596">
        <v>2.9415653000000002</v>
      </c>
      <c r="V1596">
        <v>0.47255019999999998</v>
      </c>
      <c r="W1596">
        <v>0.43060290000000001</v>
      </c>
      <c r="X1596">
        <v>8.42103</v>
      </c>
      <c r="Y1596">
        <v>1.1994191000000001</v>
      </c>
      <c r="Z1596">
        <v>3.2585900000000001E-2</v>
      </c>
      <c r="AA1596">
        <v>0.43253219999999998</v>
      </c>
      <c r="AB1596">
        <v>4.5108299999999997E-2</v>
      </c>
      <c r="AC1596">
        <v>0.99970000000000003</v>
      </c>
      <c r="AD1596">
        <v>0.99750000000000005</v>
      </c>
      <c r="AE1596">
        <v>0.98329999999999995</v>
      </c>
      <c r="AF1596">
        <v>0.99770000000000003</v>
      </c>
      <c r="AG1596">
        <v>0.98229999999999995</v>
      </c>
      <c r="AH1596">
        <v>0.997</v>
      </c>
      <c r="AI1596">
        <v>0.98250000000000004</v>
      </c>
      <c r="AJ1596">
        <v>1</v>
      </c>
      <c r="AK1596" t="str">
        <f>VLOOKUP(D1596,Ref!$C$2:$D$56,2,FALSE)&amp;"_"&amp;E1596&amp;RIGHT(B1596,4)</f>
        <v>WY_Sweetwater0007</v>
      </c>
    </row>
    <row r="1597" spans="1:37" x14ac:dyDescent="0.25">
      <c r="A1597" t="s">
        <v>220</v>
      </c>
      <c r="B1597">
        <v>560391006</v>
      </c>
      <c r="C1597" t="s">
        <v>37</v>
      </c>
      <c r="D1597" t="s">
        <v>208</v>
      </c>
      <c r="E1597" t="s">
        <v>215</v>
      </c>
      <c r="F1597">
        <v>43.478079999999999</v>
      </c>
      <c r="G1597">
        <v>-110.76118</v>
      </c>
      <c r="H1597">
        <v>142107</v>
      </c>
      <c r="I1597">
        <v>11</v>
      </c>
      <c r="J1597">
        <v>11</v>
      </c>
      <c r="K1597">
        <v>0.5</v>
      </c>
      <c r="L1597">
        <v>1.1064522000000001</v>
      </c>
      <c r="M1597">
        <v>0.33785599999999999</v>
      </c>
      <c r="N1597">
        <v>0.36967030000000001</v>
      </c>
      <c r="O1597">
        <v>7.3066912000000004</v>
      </c>
      <c r="P1597">
        <v>0.69588709999999998</v>
      </c>
      <c r="Q1597">
        <v>0.43272149999999998</v>
      </c>
      <c r="R1597">
        <v>0.25729920000000001</v>
      </c>
      <c r="S1597">
        <v>2.67557E-2</v>
      </c>
      <c r="T1597">
        <v>0.5</v>
      </c>
      <c r="U1597">
        <v>1.1061620000000001</v>
      </c>
      <c r="V1597">
        <v>0.33727010000000002</v>
      </c>
      <c r="W1597">
        <v>0.3671082</v>
      </c>
      <c r="X1597">
        <v>7.2937427000000001</v>
      </c>
      <c r="Y1597">
        <v>0.69042499999999996</v>
      </c>
      <c r="Z1597">
        <v>0.4304713</v>
      </c>
      <c r="AA1597">
        <v>0.2551041</v>
      </c>
      <c r="AB1597">
        <v>2.67557E-2</v>
      </c>
      <c r="AC1597">
        <v>0.99970000000000003</v>
      </c>
      <c r="AD1597">
        <v>0.99829999999999997</v>
      </c>
      <c r="AE1597">
        <v>0.99309999999999998</v>
      </c>
      <c r="AF1597">
        <v>0.99819999999999998</v>
      </c>
      <c r="AG1597">
        <v>0.99219999999999997</v>
      </c>
      <c r="AH1597">
        <v>0.99480000000000002</v>
      </c>
      <c r="AI1597">
        <v>0.99150000000000005</v>
      </c>
      <c r="AJ1597">
        <v>1</v>
      </c>
      <c r="AK1597" t="str">
        <f>VLOOKUP(D1597,Ref!$C$2:$D$56,2,FALSE)&amp;"_"&amp;E1597&amp;RIGHT(B1597,4)</f>
        <v>WY_Teton1006</v>
      </c>
    </row>
    <row r="1598" spans="1:37" x14ac:dyDescent="0.25">
      <c r="A1598" t="s">
        <v>221</v>
      </c>
      <c r="B1598">
        <v>40031005</v>
      </c>
      <c r="C1598" t="s">
        <v>37</v>
      </c>
      <c r="D1598" t="s">
        <v>38</v>
      </c>
      <c r="E1598" t="s">
        <v>39</v>
      </c>
      <c r="F1598">
        <v>31.3492</v>
      </c>
      <c r="G1598">
        <v>-109.539683</v>
      </c>
      <c r="H1598">
        <v>29099</v>
      </c>
      <c r="I1598">
        <v>12.9</v>
      </c>
      <c r="J1598">
        <v>11.8</v>
      </c>
      <c r="K1598">
        <v>0.5</v>
      </c>
      <c r="L1598">
        <v>9.5696249000000009</v>
      </c>
      <c r="M1598">
        <v>0.29192630000000003</v>
      </c>
      <c r="N1598">
        <v>0.28854030000000003</v>
      </c>
      <c r="O1598">
        <v>1.1263989999999999</v>
      </c>
      <c r="P1598">
        <v>0.82534580000000002</v>
      </c>
      <c r="Q1598">
        <v>0</v>
      </c>
      <c r="R1598">
        <v>0.30209439999999999</v>
      </c>
      <c r="S1598">
        <v>6.27355E-2</v>
      </c>
      <c r="T1598">
        <v>0.5</v>
      </c>
      <c r="U1598">
        <v>8.7421807999999999</v>
      </c>
      <c r="V1598">
        <v>0.27609689999999998</v>
      </c>
      <c r="W1598">
        <v>0.2717987</v>
      </c>
      <c r="X1598">
        <v>0.95972760000000001</v>
      </c>
      <c r="Y1598">
        <v>0.77578449999999999</v>
      </c>
      <c r="Z1598">
        <v>0</v>
      </c>
      <c r="AA1598">
        <v>0.28393489999999999</v>
      </c>
      <c r="AB1598">
        <v>5.7670199999999998E-2</v>
      </c>
      <c r="AC1598">
        <v>0.91349999999999998</v>
      </c>
      <c r="AD1598">
        <v>0.94579999999999997</v>
      </c>
      <c r="AE1598">
        <v>0.94199999999999995</v>
      </c>
      <c r="AF1598">
        <v>0.85199999999999998</v>
      </c>
      <c r="AG1598">
        <v>0.94</v>
      </c>
      <c r="AH1598">
        <v>-9</v>
      </c>
      <c r="AI1598">
        <v>0.93989999999999996</v>
      </c>
      <c r="AJ1598">
        <v>0.91930000000000001</v>
      </c>
      <c r="AK1598" t="str">
        <f>VLOOKUP(D1598,Ref!$C$2:$D$56,2,FALSE)&amp;"_"&amp;E1598&amp;RIGHT(B1598,4)</f>
        <v>AZ_Cochise1005</v>
      </c>
    </row>
    <row r="1599" spans="1:37" x14ac:dyDescent="0.25">
      <c r="A1599" t="s">
        <v>221</v>
      </c>
      <c r="B1599">
        <v>40051008</v>
      </c>
      <c r="C1599" t="s">
        <v>37</v>
      </c>
      <c r="D1599" t="s">
        <v>38</v>
      </c>
      <c r="E1599" t="s">
        <v>40</v>
      </c>
      <c r="F1599">
        <v>35.206111</v>
      </c>
      <c r="G1599">
        <v>-111.652777</v>
      </c>
      <c r="H1599">
        <v>67088</v>
      </c>
      <c r="I1599">
        <v>16.600000000000001</v>
      </c>
      <c r="J1599">
        <v>14.8</v>
      </c>
      <c r="K1599">
        <v>0.5</v>
      </c>
      <c r="L1599">
        <v>4.9901466000000001</v>
      </c>
      <c r="M1599">
        <v>0.55754550000000003</v>
      </c>
      <c r="N1599">
        <v>0.23870759999999999</v>
      </c>
      <c r="O1599">
        <v>9.4196053000000006</v>
      </c>
      <c r="P1599">
        <v>0.71079270000000006</v>
      </c>
      <c r="Q1599">
        <v>1.2597999999999999E-3</v>
      </c>
      <c r="R1599">
        <v>0.24078649999999999</v>
      </c>
      <c r="S1599">
        <v>7.8220000000000008E-3</v>
      </c>
      <c r="T1599">
        <v>0.5</v>
      </c>
      <c r="U1599">
        <v>5.8507942999999996</v>
      </c>
      <c r="V1599">
        <v>0.55023350000000004</v>
      </c>
      <c r="W1599">
        <v>0.20550389999999999</v>
      </c>
      <c r="X1599">
        <v>6.9714736999999998</v>
      </c>
      <c r="Y1599">
        <v>0.56820579999999998</v>
      </c>
      <c r="Z1599">
        <v>6.311E-4</v>
      </c>
      <c r="AA1599">
        <v>0.20885529999999999</v>
      </c>
      <c r="AB1599">
        <v>9.8524000000000007E-3</v>
      </c>
      <c r="AC1599">
        <v>1.1725000000000001</v>
      </c>
      <c r="AD1599">
        <v>0.9869</v>
      </c>
      <c r="AE1599">
        <v>0.8609</v>
      </c>
      <c r="AF1599">
        <v>0.74009999999999998</v>
      </c>
      <c r="AG1599">
        <v>0.7994</v>
      </c>
      <c r="AH1599">
        <v>0.501</v>
      </c>
      <c r="AI1599">
        <v>0.86739999999999995</v>
      </c>
      <c r="AJ1599">
        <v>1.2596000000000001</v>
      </c>
      <c r="AK1599" t="str">
        <f>VLOOKUP(D1599,Ref!$C$2:$D$56,2,FALSE)&amp;"_"&amp;E1599&amp;RIGHT(B1599,4)</f>
        <v>AZ_Coconino1008</v>
      </c>
    </row>
    <row r="1600" spans="1:37" x14ac:dyDescent="0.25">
      <c r="A1600" t="s">
        <v>221</v>
      </c>
      <c r="B1600">
        <v>40130019</v>
      </c>
      <c r="C1600" t="s">
        <v>37</v>
      </c>
      <c r="D1600" t="s">
        <v>38</v>
      </c>
      <c r="E1600" t="s">
        <v>41</v>
      </c>
      <c r="F1600">
        <v>33.483849999999997</v>
      </c>
      <c r="G1600">
        <v>-112.14257000000001</v>
      </c>
      <c r="H1600">
        <v>52082</v>
      </c>
      <c r="I1600">
        <v>26.3</v>
      </c>
      <c r="J1600">
        <v>12</v>
      </c>
      <c r="K1600">
        <v>0.5</v>
      </c>
      <c r="L1600">
        <v>2.1084931</v>
      </c>
      <c r="M1600">
        <v>1.9387629</v>
      </c>
      <c r="N1600">
        <v>0.65753349999999999</v>
      </c>
      <c r="O1600">
        <v>18.436298399999998</v>
      </c>
      <c r="P1600">
        <v>1.4571597999999999</v>
      </c>
      <c r="Q1600">
        <v>0.62656009999999995</v>
      </c>
      <c r="R1600">
        <v>0.48709910000000001</v>
      </c>
      <c r="S1600">
        <v>8.8092500000000004E-2</v>
      </c>
      <c r="T1600">
        <v>0.5</v>
      </c>
      <c r="U1600">
        <v>0.87660740000000004</v>
      </c>
      <c r="V1600">
        <v>2.1483916999999999</v>
      </c>
      <c r="W1600">
        <v>0.4097325</v>
      </c>
      <c r="X1600">
        <v>6.4455657000000004</v>
      </c>
      <c r="Y1600">
        <v>0.57495399999999997</v>
      </c>
      <c r="Z1600">
        <v>0.70750650000000004</v>
      </c>
      <c r="AA1600">
        <v>0.25116040000000001</v>
      </c>
      <c r="AB1600">
        <v>0.14075099999999999</v>
      </c>
      <c r="AC1600">
        <v>0.4158</v>
      </c>
      <c r="AD1600">
        <v>1.1081000000000001</v>
      </c>
      <c r="AE1600">
        <v>0.62309999999999999</v>
      </c>
      <c r="AF1600">
        <v>0.34960000000000002</v>
      </c>
      <c r="AG1600">
        <v>0.39460000000000001</v>
      </c>
      <c r="AH1600">
        <v>1.1292</v>
      </c>
      <c r="AI1600">
        <v>0.51559999999999995</v>
      </c>
      <c r="AJ1600">
        <v>1.5978000000000001</v>
      </c>
      <c r="AK1600" t="str">
        <f>VLOOKUP(D1600,Ref!$C$2:$D$56,2,FALSE)&amp;"_"&amp;E1600&amp;RIGHT(B1600,4)</f>
        <v>AZ_Maricopa0019</v>
      </c>
    </row>
    <row r="1601" spans="1:37" x14ac:dyDescent="0.25">
      <c r="A1601" t="s">
        <v>221</v>
      </c>
      <c r="B1601">
        <v>40131003</v>
      </c>
      <c r="C1601" t="s">
        <v>37</v>
      </c>
      <c r="D1601" t="s">
        <v>38</v>
      </c>
      <c r="E1601" t="s">
        <v>41</v>
      </c>
      <c r="F1601">
        <v>33.410449999999997</v>
      </c>
      <c r="G1601">
        <v>-111.86507</v>
      </c>
      <c r="H1601">
        <v>51084</v>
      </c>
      <c r="I1601">
        <v>16.2</v>
      </c>
      <c r="J1601">
        <v>8.1</v>
      </c>
      <c r="K1601">
        <v>0.5</v>
      </c>
      <c r="L1601">
        <v>3.3794794000000001</v>
      </c>
      <c r="M1601">
        <v>0.73667649999999996</v>
      </c>
      <c r="N1601">
        <v>0.42760399999999998</v>
      </c>
      <c r="O1601">
        <v>9.5276604000000003</v>
      </c>
      <c r="P1601">
        <v>1.1290944999999999</v>
      </c>
      <c r="Q1601">
        <v>0.1545695</v>
      </c>
      <c r="R1601">
        <v>0.38795220000000002</v>
      </c>
      <c r="S1601">
        <v>2.3630000000000002E-2</v>
      </c>
      <c r="T1601">
        <v>0.5</v>
      </c>
      <c r="U1601">
        <v>1.2065644</v>
      </c>
      <c r="V1601">
        <v>0.51455580000000001</v>
      </c>
      <c r="W1601">
        <v>0.44086320000000001</v>
      </c>
      <c r="X1601">
        <v>3.8148575</v>
      </c>
      <c r="Y1601">
        <v>0.9788057</v>
      </c>
      <c r="Z1601">
        <v>0.31340099999999999</v>
      </c>
      <c r="AA1601">
        <v>0.36883589999999999</v>
      </c>
      <c r="AB1601">
        <v>5.2621000000000001E-2</v>
      </c>
      <c r="AC1601">
        <v>0.35699999999999998</v>
      </c>
      <c r="AD1601">
        <v>0.69850000000000001</v>
      </c>
      <c r="AE1601">
        <v>1.0309999999999999</v>
      </c>
      <c r="AF1601">
        <v>0.40039999999999998</v>
      </c>
      <c r="AG1601">
        <v>0.8669</v>
      </c>
      <c r="AH1601">
        <v>2.0276000000000001</v>
      </c>
      <c r="AI1601">
        <v>0.95069999999999999</v>
      </c>
      <c r="AJ1601">
        <v>2.2269000000000001</v>
      </c>
      <c r="AK1601" t="str">
        <f>VLOOKUP(D1601,Ref!$C$2:$D$56,2,FALSE)&amp;"_"&amp;E1601&amp;RIGHT(B1601,4)</f>
        <v>AZ_Maricopa1003</v>
      </c>
    </row>
    <row r="1602" spans="1:37" x14ac:dyDescent="0.25">
      <c r="A1602" t="s">
        <v>221</v>
      </c>
      <c r="B1602">
        <v>40134003</v>
      </c>
      <c r="C1602" t="s">
        <v>37</v>
      </c>
      <c r="D1602" t="s">
        <v>38</v>
      </c>
      <c r="E1602" t="s">
        <v>41</v>
      </c>
      <c r="F1602">
        <v>33.40316</v>
      </c>
      <c r="G1602">
        <v>-112.07532999999999</v>
      </c>
      <c r="H1602">
        <v>51082</v>
      </c>
      <c r="I1602">
        <v>27.5</v>
      </c>
      <c r="J1602">
        <v>11.9</v>
      </c>
      <c r="K1602">
        <v>0.5</v>
      </c>
      <c r="L1602">
        <v>0.89832970000000001</v>
      </c>
      <c r="M1602">
        <v>2.5114584</v>
      </c>
      <c r="N1602">
        <v>0.48089680000000001</v>
      </c>
      <c r="O1602">
        <v>21.446546600000001</v>
      </c>
      <c r="P1602">
        <v>0.74906879999999998</v>
      </c>
      <c r="Q1602">
        <v>0.70151589999999997</v>
      </c>
      <c r="R1602">
        <v>0.2379347</v>
      </c>
      <c r="S1602">
        <v>6.3137899999999997E-2</v>
      </c>
      <c r="T1602">
        <v>0.5</v>
      </c>
      <c r="U1602">
        <v>1.4377826</v>
      </c>
      <c r="V1602">
        <v>1.7176963000000001</v>
      </c>
      <c r="W1602">
        <v>0.40082449999999997</v>
      </c>
      <c r="X1602">
        <v>6.3197488999999996</v>
      </c>
      <c r="Y1602">
        <v>0.78599180000000002</v>
      </c>
      <c r="Z1602">
        <v>0.39591599999999999</v>
      </c>
      <c r="AA1602">
        <v>0.2857498</v>
      </c>
      <c r="AB1602">
        <v>8.0458500000000002E-2</v>
      </c>
      <c r="AC1602">
        <v>1.6005</v>
      </c>
      <c r="AD1602">
        <v>0.68389999999999995</v>
      </c>
      <c r="AE1602">
        <v>0.83350000000000002</v>
      </c>
      <c r="AF1602">
        <v>0.29470000000000002</v>
      </c>
      <c r="AG1602">
        <v>1.0492999999999999</v>
      </c>
      <c r="AH1602">
        <v>0.56440000000000001</v>
      </c>
      <c r="AI1602">
        <v>1.2010000000000001</v>
      </c>
      <c r="AJ1602">
        <v>1.2743</v>
      </c>
      <c r="AK1602" t="str">
        <f>VLOOKUP(D1602,Ref!$C$2:$D$56,2,FALSE)&amp;"_"&amp;E1602&amp;RIGHT(B1602,4)</f>
        <v>AZ_Maricopa4003</v>
      </c>
    </row>
    <row r="1603" spans="1:37" x14ac:dyDescent="0.25">
      <c r="A1603" t="s">
        <v>221</v>
      </c>
      <c r="B1603">
        <v>40137020</v>
      </c>
      <c r="C1603" t="s">
        <v>37</v>
      </c>
      <c r="D1603" t="s">
        <v>38</v>
      </c>
      <c r="E1603" t="s">
        <v>41</v>
      </c>
      <c r="F1603">
        <v>33.488242</v>
      </c>
      <c r="G1603">
        <v>-111.855654</v>
      </c>
      <c r="H1603">
        <v>52084</v>
      </c>
      <c r="I1603">
        <v>12.9</v>
      </c>
      <c r="J1603">
        <v>6.5</v>
      </c>
      <c r="K1603">
        <v>0.5</v>
      </c>
      <c r="L1603">
        <v>4.2952328</v>
      </c>
      <c r="M1603">
        <v>0.91221560000000002</v>
      </c>
      <c r="N1603">
        <v>0.4083677</v>
      </c>
      <c r="O1603">
        <v>5.3311957999999997</v>
      </c>
      <c r="P1603">
        <v>0.71846259999999995</v>
      </c>
      <c r="Q1603">
        <v>0.47911769999999998</v>
      </c>
      <c r="R1603">
        <v>0.27078479999999999</v>
      </c>
      <c r="S1603">
        <v>5.1289300000000003E-2</v>
      </c>
      <c r="T1603">
        <v>0.5</v>
      </c>
      <c r="U1603">
        <v>0.86974790000000002</v>
      </c>
      <c r="V1603">
        <v>0.76881860000000002</v>
      </c>
      <c r="W1603">
        <v>0.46654960000000001</v>
      </c>
      <c r="X1603">
        <v>2.0957351000000002</v>
      </c>
      <c r="Y1603">
        <v>0.8022975</v>
      </c>
      <c r="Z1603">
        <v>0.68398400000000004</v>
      </c>
      <c r="AA1603">
        <v>0.31502730000000001</v>
      </c>
      <c r="AB1603">
        <v>8.8590699999999994E-2</v>
      </c>
      <c r="AC1603">
        <v>0.20250000000000001</v>
      </c>
      <c r="AD1603">
        <v>0.84279999999999999</v>
      </c>
      <c r="AE1603">
        <v>1.1425000000000001</v>
      </c>
      <c r="AF1603">
        <v>0.3931</v>
      </c>
      <c r="AG1603">
        <v>1.1167</v>
      </c>
      <c r="AH1603">
        <v>1.4276</v>
      </c>
      <c r="AI1603">
        <v>1.1634</v>
      </c>
      <c r="AJ1603">
        <v>1.7273000000000001</v>
      </c>
      <c r="AK1603" t="str">
        <f>VLOOKUP(D1603,Ref!$C$2:$D$56,2,FALSE)&amp;"_"&amp;E1603&amp;RIGHT(B1603,4)</f>
        <v>AZ_Maricopa7020</v>
      </c>
    </row>
    <row r="1604" spans="1:37" x14ac:dyDescent="0.25">
      <c r="A1604" t="s">
        <v>221</v>
      </c>
      <c r="B1604">
        <v>40139997</v>
      </c>
      <c r="C1604" t="s">
        <v>37</v>
      </c>
      <c r="D1604" t="s">
        <v>38</v>
      </c>
      <c r="E1604" t="s">
        <v>41</v>
      </c>
      <c r="F1604">
        <v>33.503833</v>
      </c>
      <c r="G1604">
        <v>-112.095767</v>
      </c>
      <c r="H1604">
        <v>52082</v>
      </c>
      <c r="I1604">
        <v>20.9</v>
      </c>
      <c r="J1604">
        <v>9.9</v>
      </c>
      <c r="K1604">
        <v>0.5</v>
      </c>
      <c r="L1604">
        <v>1.2648884</v>
      </c>
      <c r="M1604">
        <v>2.7905605000000002</v>
      </c>
      <c r="N1604">
        <v>0.59607529999999997</v>
      </c>
      <c r="O1604">
        <v>13.564683</v>
      </c>
      <c r="P1604">
        <v>0.75487490000000002</v>
      </c>
      <c r="Q1604">
        <v>1.1054959</v>
      </c>
      <c r="R1604">
        <v>0.29019489999999998</v>
      </c>
      <c r="S1604">
        <v>0.1221155</v>
      </c>
      <c r="T1604">
        <v>0.5</v>
      </c>
      <c r="U1604">
        <v>1.4356979999999999</v>
      </c>
      <c r="V1604">
        <v>1.9909428</v>
      </c>
      <c r="W1604">
        <v>0.45991359999999998</v>
      </c>
      <c r="X1604">
        <v>3.628844</v>
      </c>
      <c r="Y1604">
        <v>0.72192800000000001</v>
      </c>
      <c r="Z1604">
        <v>0.71615799999999996</v>
      </c>
      <c r="AA1604">
        <v>0.32498369999999999</v>
      </c>
      <c r="AB1604">
        <v>0.18718570000000001</v>
      </c>
      <c r="AC1604">
        <v>1.135</v>
      </c>
      <c r="AD1604">
        <v>0.71350000000000002</v>
      </c>
      <c r="AE1604">
        <v>0.77159999999999995</v>
      </c>
      <c r="AF1604">
        <v>0.26750000000000002</v>
      </c>
      <c r="AG1604">
        <v>0.95640000000000003</v>
      </c>
      <c r="AH1604">
        <v>0.64780000000000004</v>
      </c>
      <c r="AI1604">
        <v>1.1198999999999999</v>
      </c>
      <c r="AJ1604">
        <v>1.5328999999999999</v>
      </c>
      <c r="AK1604" t="str">
        <f>VLOOKUP(D1604,Ref!$C$2:$D$56,2,FALSE)&amp;"_"&amp;E1604&amp;RIGHT(B1604,4)</f>
        <v>AZ_Maricopa9997</v>
      </c>
    </row>
    <row r="1605" spans="1:37" x14ac:dyDescent="0.25">
      <c r="A1605" t="s">
        <v>221</v>
      </c>
      <c r="B1605">
        <v>40190011</v>
      </c>
      <c r="C1605" t="s">
        <v>37</v>
      </c>
      <c r="D1605" t="s">
        <v>38</v>
      </c>
      <c r="E1605" t="s">
        <v>42</v>
      </c>
      <c r="F1605">
        <v>32.32255</v>
      </c>
      <c r="G1605">
        <v>-111.0377</v>
      </c>
      <c r="H1605">
        <v>40089</v>
      </c>
      <c r="I1605">
        <v>11.6</v>
      </c>
      <c r="J1605">
        <v>7.7</v>
      </c>
      <c r="K1605">
        <v>0.5</v>
      </c>
      <c r="L1605">
        <v>2.5269534999999999</v>
      </c>
      <c r="M1605">
        <v>0.90420210000000001</v>
      </c>
      <c r="N1605">
        <v>0.23466229999999999</v>
      </c>
      <c r="O1605">
        <v>6.6044787999999999</v>
      </c>
      <c r="P1605">
        <v>0.63747690000000001</v>
      </c>
      <c r="Q1605">
        <v>8.4699999999999999E-4</v>
      </c>
      <c r="R1605">
        <v>0.2315876</v>
      </c>
      <c r="S1605">
        <v>4.8680599999999997E-2</v>
      </c>
      <c r="T1605">
        <v>0.5</v>
      </c>
      <c r="U1605">
        <v>2.7112634</v>
      </c>
      <c r="V1605">
        <v>0.68191020000000002</v>
      </c>
      <c r="W1605">
        <v>0.45155889999999999</v>
      </c>
      <c r="X1605">
        <v>1.5427945000000001</v>
      </c>
      <c r="Y1605">
        <v>1.2298633000000001</v>
      </c>
      <c r="Z1605">
        <v>9.4219899999999995E-2</v>
      </c>
      <c r="AA1605">
        <v>0.44765850000000001</v>
      </c>
      <c r="AB1605">
        <v>7.7594700000000003E-2</v>
      </c>
      <c r="AC1605">
        <v>1.0729</v>
      </c>
      <c r="AD1605">
        <v>0.75419999999999998</v>
      </c>
      <c r="AE1605">
        <v>1.9242999999999999</v>
      </c>
      <c r="AF1605">
        <v>0.2336</v>
      </c>
      <c r="AG1605">
        <v>1.9293</v>
      </c>
      <c r="AH1605">
        <v>111.2397</v>
      </c>
      <c r="AI1605">
        <v>1.9330000000000001</v>
      </c>
      <c r="AJ1605">
        <v>1.5940000000000001</v>
      </c>
      <c r="AK1605" t="str">
        <f>VLOOKUP(D1605,Ref!$C$2:$D$56,2,FALSE)&amp;"_"&amp;E1605&amp;RIGHT(B1605,4)</f>
        <v>AZ_Pima0011</v>
      </c>
    </row>
    <row r="1606" spans="1:37" x14ac:dyDescent="0.25">
      <c r="A1606" t="s">
        <v>221</v>
      </c>
      <c r="B1606">
        <v>40191028</v>
      </c>
      <c r="C1606" t="s">
        <v>37</v>
      </c>
      <c r="D1606" t="s">
        <v>38</v>
      </c>
      <c r="E1606" t="s">
        <v>42</v>
      </c>
      <c r="F1606">
        <v>32.29515</v>
      </c>
      <c r="G1606">
        <v>-110.9823</v>
      </c>
      <c r="H1606">
        <v>40089</v>
      </c>
      <c r="I1606">
        <v>11.8</v>
      </c>
      <c r="J1606">
        <v>7.2</v>
      </c>
      <c r="K1606">
        <v>0.5</v>
      </c>
      <c r="L1606">
        <v>2.3605149000000001</v>
      </c>
      <c r="M1606">
        <v>1.0699955000000001</v>
      </c>
      <c r="N1606">
        <v>0.66372949999999997</v>
      </c>
      <c r="O1606">
        <v>4.6069864999999997</v>
      </c>
      <c r="P1606">
        <v>1.6783655</v>
      </c>
      <c r="Q1606">
        <v>0.32166850000000002</v>
      </c>
      <c r="R1606">
        <v>0.60066629999999999</v>
      </c>
      <c r="S1606">
        <v>5.3628299999999997E-2</v>
      </c>
      <c r="T1606">
        <v>0.5</v>
      </c>
      <c r="U1606">
        <v>1.964486</v>
      </c>
      <c r="V1606">
        <v>0.65693310000000005</v>
      </c>
      <c r="W1606">
        <v>0.50570360000000003</v>
      </c>
      <c r="X1606">
        <v>1.5173565</v>
      </c>
      <c r="Y1606">
        <v>1.3978895</v>
      </c>
      <c r="Z1606">
        <v>0.10543569999999999</v>
      </c>
      <c r="AA1606">
        <v>0.50612809999999997</v>
      </c>
      <c r="AB1606">
        <v>6.9414299999999998E-2</v>
      </c>
      <c r="AC1606">
        <v>0.83220000000000005</v>
      </c>
      <c r="AD1606">
        <v>0.61399999999999999</v>
      </c>
      <c r="AE1606">
        <v>0.76190000000000002</v>
      </c>
      <c r="AF1606">
        <v>0.32940000000000003</v>
      </c>
      <c r="AG1606">
        <v>0.83289999999999997</v>
      </c>
      <c r="AH1606">
        <v>0.32779999999999998</v>
      </c>
      <c r="AI1606">
        <v>0.84260000000000002</v>
      </c>
      <c r="AJ1606">
        <v>1.2944</v>
      </c>
      <c r="AK1606" t="str">
        <f>VLOOKUP(D1606,Ref!$C$2:$D$56,2,FALSE)&amp;"_"&amp;E1606&amp;RIGHT(B1606,4)</f>
        <v>AZ_Pima1028</v>
      </c>
    </row>
    <row r="1607" spans="1:37" x14ac:dyDescent="0.25">
      <c r="A1607" t="s">
        <v>221</v>
      </c>
      <c r="B1607">
        <v>40210001</v>
      </c>
      <c r="C1607" t="s">
        <v>37</v>
      </c>
      <c r="D1607" t="s">
        <v>38</v>
      </c>
      <c r="E1607" t="s">
        <v>43</v>
      </c>
      <c r="F1607">
        <v>32.877583000000001</v>
      </c>
      <c r="G1607">
        <v>-111.752222</v>
      </c>
      <c r="H1607">
        <v>46084</v>
      </c>
      <c r="I1607">
        <v>20.2</v>
      </c>
      <c r="J1607">
        <v>12.1</v>
      </c>
      <c r="K1607">
        <v>0.5</v>
      </c>
      <c r="L1607">
        <v>3.1422424000000002</v>
      </c>
      <c r="M1607">
        <v>0.74717619999999996</v>
      </c>
      <c r="N1607">
        <v>0.70096769999999997</v>
      </c>
      <c r="O1607">
        <v>12.572807299999999</v>
      </c>
      <c r="P1607">
        <v>1.2508649999999999</v>
      </c>
      <c r="Q1607">
        <v>0.81606129999999999</v>
      </c>
      <c r="R1607">
        <v>0.44847429999999999</v>
      </c>
      <c r="S1607">
        <v>6.5850000000000006E-2</v>
      </c>
      <c r="T1607">
        <v>0.5</v>
      </c>
      <c r="U1607">
        <v>2.5803554000000002</v>
      </c>
      <c r="V1607">
        <v>0.45736100000000002</v>
      </c>
      <c r="W1607">
        <v>0.5852752</v>
      </c>
      <c r="X1607">
        <v>5.7968377999999996</v>
      </c>
      <c r="Y1607">
        <v>1.3462969</v>
      </c>
      <c r="Z1607">
        <v>0.32848179999999999</v>
      </c>
      <c r="AA1607">
        <v>0.48585859999999997</v>
      </c>
      <c r="AB1607">
        <v>5.3497099999999999E-2</v>
      </c>
      <c r="AC1607">
        <v>0.82120000000000004</v>
      </c>
      <c r="AD1607">
        <v>0.61209999999999998</v>
      </c>
      <c r="AE1607">
        <v>0.83499999999999996</v>
      </c>
      <c r="AF1607">
        <v>0.46110000000000001</v>
      </c>
      <c r="AG1607">
        <v>1.0763</v>
      </c>
      <c r="AH1607">
        <v>0.40250000000000002</v>
      </c>
      <c r="AI1607">
        <v>1.0833999999999999</v>
      </c>
      <c r="AJ1607">
        <v>0.81240000000000001</v>
      </c>
      <c r="AK1607" t="str">
        <f>VLOOKUP(D1607,Ref!$C$2:$D$56,2,FALSE)&amp;"_"&amp;E1607&amp;RIGHT(B1607,4)</f>
        <v>AZ_Pinal0001</v>
      </c>
    </row>
    <row r="1608" spans="1:37" x14ac:dyDescent="0.25">
      <c r="A1608" t="s">
        <v>221</v>
      </c>
      <c r="B1608">
        <v>40213002</v>
      </c>
      <c r="C1608" t="s">
        <v>37</v>
      </c>
      <c r="D1608" t="s">
        <v>38</v>
      </c>
      <c r="E1608" t="s">
        <v>43</v>
      </c>
      <c r="F1608">
        <v>33.421194</v>
      </c>
      <c r="G1608">
        <v>-111.50322199999999</v>
      </c>
      <c r="H1608">
        <v>51087</v>
      </c>
      <c r="I1608">
        <v>13.3</v>
      </c>
      <c r="J1608">
        <v>9.3000000000000007</v>
      </c>
      <c r="K1608">
        <v>0.5</v>
      </c>
      <c r="L1608">
        <v>4.5252929000000002</v>
      </c>
      <c r="M1608">
        <v>0.19068189999999999</v>
      </c>
      <c r="N1608">
        <v>0.52394680000000005</v>
      </c>
      <c r="O1608">
        <v>5.6428890000000003</v>
      </c>
      <c r="P1608">
        <v>1.4486682</v>
      </c>
      <c r="Q1608">
        <v>0</v>
      </c>
      <c r="R1608">
        <v>0.51303149999999997</v>
      </c>
      <c r="S1608">
        <v>3.3268300000000001E-2</v>
      </c>
      <c r="T1608">
        <v>0.5</v>
      </c>
      <c r="U1608">
        <v>3.3660898000000001</v>
      </c>
      <c r="V1608">
        <v>0.1692449</v>
      </c>
      <c r="W1608">
        <v>0.48228569999999998</v>
      </c>
      <c r="X1608">
        <v>2.9659184999999999</v>
      </c>
      <c r="Y1608">
        <v>1.3330142</v>
      </c>
      <c r="Z1608">
        <v>0</v>
      </c>
      <c r="AA1608">
        <v>0.47213319999999998</v>
      </c>
      <c r="AB1608">
        <v>3.3029799999999998E-2</v>
      </c>
      <c r="AC1608">
        <v>0.74380000000000002</v>
      </c>
      <c r="AD1608">
        <v>0.88759999999999994</v>
      </c>
      <c r="AE1608">
        <v>0.92049999999999998</v>
      </c>
      <c r="AF1608">
        <v>0.52559999999999996</v>
      </c>
      <c r="AG1608">
        <v>0.92020000000000002</v>
      </c>
      <c r="AH1608">
        <v>-9</v>
      </c>
      <c r="AI1608">
        <v>0.92030000000000001</v>
      </c>
      <c r="AJ1608">
        <v>0.99280000000000002</v>
      </c>
      <c r="AK1608" t="str">
        <f>VLOOKUP(D1608,Ref!$C$2:$D$56,2,FALSE)&amp;"_"&amp;E1608&amp;RIGHT(B1608,4)</f>
        <v>AZ_Pinal3002</v>
      </c>
    </row>
    <row r="1609" spans="1:37" x14ac:dyDescent="0.25">
      <c r="A1609" t="s">
        <v>221</v>
      </c>
      <c r="B1609">
        <v>40213013</v>
      </c>
      <c r="C1609" t="s">
        <v>37</v>
      </c>
      <c r="D1609" t="s">
        <v>38</v>
      </c>
      <c r="E1609" t="s">
        <v>43</v>
      </c>
      <c r="F1609">
        <v>33.010530000000003</v>
      </c>
      <c r="G1609">
        <v>-111.97205</v>
      </c>
      <c r="H1609">
        <v>48083</v>
      </c>
      <c r="I1609">
        <v>39.299999999999997</v>
      </c>
      <c r="J1609">
        <v>24.4</v>
      </c>
      <c r="K1609">
        <v>0.5</v>
      </c>
      <c r="L1609">
        <v>3.6375427</v>
      </c>
      <c r="M1609">
        <v>0.67159740000000001</v>
      </c>
      <c r="N1609">
        <v>0.7362611</v>
      </c>
      <c r="O1609">
        <v>31.057777399999999</v>
      </c>
      <c r="P1609">
        <v>1.8525665</v>
      </c>
      <c r="Q1609">
        <v>0.15780359999999999</v>
      </c>
      <c r="R1609">
        <v>0.67296370000000005</v>
      </c>
      <c r="S1609">
        <v>3.5705800000000003E-2</v>
      </c>
      <c r="T1609">
        <v>0.5</v>
      </c>
      <c r="U1609">
        <v>2.9382481999999999</v>
      </c>
      <c r="V1609">
        <v>0.52095089999999999</v>
      </c>
      <c r="W1609">
        <v>0.66725540000000005</v>
      </c>
      <c r="X1609">
        <v>17.290306099999999</v>
      </c>
      <c r="Y1609">
        <v>1.8149332</v>
      </c>
      <c r="Z1609">
        <v>0</v>
      </c>
      <c r="AA1609">
        <v>0.65033070000000004</v>
      </c>
      <c r="AB1609">
        <v>2.70911E-2</v>
      </c>
      <c r="AC1609">
        <v>0.80779999999999996</v>
      </c>
      <c r="AD1609">
        <v>0.77569999999999995</v>
      </c>
      <c r="AE1609">
        <v>0.90629999999999999</v>
      </c>
      <c r="AF1609">
        <v>0.55669999999999997</v>
      </c>
      <c r="AG1609">
        <v>0.97970000000000002</v>
      </c>
      <c r="AH1609">
        <v>0</v>
      </c>
      <c r="AI1609">
        <v>0.96640000000000004</v>
      </c>
      <c r="AJ1609">
        <v>0.75870000000000004</v>
      </c>
      <c r="AK1609" t="str">
        <f>VLOOKUP(D1609,Ref!$C$2:$D$56,2,FALSE)&amp;"_"&amp;E1609&amp;RIGHT(B1609,4)</f>
        <v>AZ_Pinal3013</v>
      </c>
    </row>
    <row r="1610" spans="1:37" x14ac:dyDescent="0.25">
      <c r="A1610" t="s">
        <v>221</v>
      </c>
      <c r="B1610">
        <v>40230004</v>
      </c>
      <c r="C1610" t="s">
        <v>37</v>
      </c>
      <c r="D1610" t="s">
        <v>38</v>
      </c>
      <c r="E1610" t="s">
        <v>44</v>
      </c>
      <c r="F1610">
        <v>31.337204</v>
      </c>
      <c r="G1610">
        <v>-110.936718</v>
      </c>
      <c r="H1610">
        <v>31088</v>
      </c>
      <c r="I1610">
        <v>34.5</v>
      </c>
      <c r="J1610">
        <v>27.4</v>
      </c>
      <c r="K1610">
        <v>0.5</v>
      </c>
      <c r="L1610">
        <v>5.2053951999999999</v>
      </c>
      <c r="M1610">
        <v>0.27594089999999999</v>
      </c>
      <c r="N1610">
        <v>0.36289159999999998</v>
      </c>
      <c r="O1610">
        <v>26.875478699999999</v>
      </c>
      <c r="P1610">
        <v>0.92292719999999995</v>
      </c>
      <c r="Q1610">
        <v>6.9868E-2</v>
      </c>
      <c r="R1610">
        <v>0.32649689999999998</v>
      </c>
      <c r="S1610">
        <v>1.65568E-2</v>
      </c>
      <c r="T1610">
        <v>0.5</v>
      </c>
      <c r="U1610">
        <v>3.7991347000000002</v>
      </c>
      <c r="V1610">
        <v>0.25859769999999999</v>
      </c>
      <c r="W1610">
        <v>0.35533130000000002</v>
      </c>
      <c r="X1610">
        <v>21.2142944</v>
      </c>
      <c r="Y1610">
        <v>0.90504150000000005</v>
      </c>
      <c r="Z1610">
        <v>6.6700599999999999E-2</v>
      </c>
      <c r="AA1610">
        <v>0.32034580000000001</v>
      </c>
      <c r="AB1610">
        <v>1.65568E-2</v>
      </c>
      <c r="AC1610">
        <v>0.7298</v>
      </c>
      <c r="AD1610">
        <v>0.93710000000000004</v>
      </c>
      <c r="AE1610">
        <v>0.97919999999999996</v>
      </c>
      <c r="AF1610">
        <v>0.78939999999999999</v>
      </c>
      <c r="AG1610">
        <v>0.98060000000000003</v>
      </c>
      <c r="AH1610">
        <v>0.95469999999999999</v>
      </c>
      <c r="AI1610">
        <v>0.98119999999999996</v>
      </c>
      <c r="AJ1610">
        <v>1</v>
      </c>
      <c r="AK1610" t="str">
        <f>VLOOKUP(D1610,Ref!$C$2:$D$56,2,FALSE)&amp;"_"&amp;E1610&amp;RIGHT(B1610,4)</f>
        <v>AZ_Santa Cruz0004</v>
      </c>
    </row>
    <row r="1611" spans="1:37" x14ac:dyDescent="0.25">
      <c r="A1611" t="s">
        <v>221</v>
      </c>
      <c r="B1611">
        <v>40252002</v>
      </c>
      <c r="C1611" t="s">
        <v>37</v>
      </c>
      <c r="D1611" t="s">
        <v>38</v>
      </c>
      <c r="E1611" t="s">
        <v>45</v>
      </c>
      <c r="F1611">
        <v>34.594999999999999</v>
      </c>
      <c r="G1611">
        <v>-112.331</v>
      </c>
      <c r="H1611">
        <v>62082</v>
      </c>
      <c r="I1611">
        <v>10.7</v>
      </c>
      <c r="J1611">
        <v>8.4</v>
      </c>
      <c r="K1611">
        <v>0.5</v>
      </c>
      <c r="L1611">
        <v>4.7773700000000003</v>
      </c>
      <c r="M1611">
        <v>0.42723909999999998</v>
      </c>
      <c r="N1611">
        <v>0.37150290000000002</v>
      </c>
      <c r="O1611">
        <v>3.1721854</v>
      </c>
      <c r="P1611">
        <v>1.0496422000000001</v>
      </c>
      <c r="Q1611">
        <v>5.9973499999999999E-2</v>
      </c>
      <c r="R1611">
        <v>0.36229240000000001</v>
      </c>
      <c r="S1611">
        <v>4.6460799999999997E-2</v>
      </c>
      <c r="T1611">
        <v>0.5</v>
      </c>
      <c r="U1611">
        <v>4.2641969</v>
      </c>
      <c r="V1611">
        <v>0.24716070000000001</v>
      </c>
      <c r="W1611">
        <v>0.39183210000000002</v>
      </c>
      <c r="X1611">
        <v>1.4206169</v>
      </c>
      <c r="Y1611">
        <v>1.1520883</v>
      </c>
      <c r="Z1611">
        <v>0</v>
      </c>
      <c r="AA1611">
        <v>0.40470010000000001</v>
      </c>
      <c r="AB1611">
        <v>3.6350800000000003E-2</v>
      </c>
      <c r="AC1611">
        <v>0.89259999999999995</v>
      </c>
      <c r="AD1611">
        <v>0.57850000000000001</v>
      </c>
      <c r="AE1611">
        <v>1.0547</v>
      </c>
      <c r="AF1611">
        <v>0.44779999999999998</v>
      </c>
      <c r="AG1611">
        <v>1.0975999999999999</v>
      </c>
      <c r="AH1611">
        <v>0</v>
      </c>
      <c r="AI1611">
        <v>1.1171</v>
      </c>
      <c r="AJ1611">
        <v>0.78239999999999998</v>
      </c>
      <c r="AK1611" t="str">
        <f>VLOOKUP(D1611,Ref!$C$2:$D$56,2,FALSE)&amp;"_"&amp;E1611&amp;RIGHT(B1611,4)</f>
        <v>AZ_Yavapai2002</v>
      </c>
    </row>
    <row r="1612" spans="1:37" x14ac:dyDescent="0.25">
      <c r="A1612" t="s">
        <v>221</v>
      </c>
      <c r="B1612">
        <v>51130002</v>
      </c>
      <c r="C1612" t="s">
        <v>37</v>
      </c>
      <c r="D1612" t="s">
        <v>46</v>
      </c>
      <c r="E1612" t="s">
        <v>47</v>
      </c>
      <c r="F1612">
        <v>34.583699000000003</v>
      </c>
      <c r="G1612">
        <v>-94.226234000000005</v>
      </c>
      <c r="H1612">
        <v>53220</v>
      </c>
      <c r="I1612">
        <v>23.3</v>
      </c>
      <c r="J1612">
        <v>21</v>
      </c>
      <c r="K1612">
        <v>0.5</v>
      </c>
      <c r="L1612">
        <v>2.0581369</v>
      </c>
      <c r="M1612">
        <v>0.48168080000000002</v>
      </c>
      <c r="N1612">
        <v>2.0393443000000002</v>
      </c>
      <c r="O1612">
        <v>9.4315204999999995</v>
      </c>
      <c r="P1612">
        <v>6.7441893000000004</v>
      </c>
      <c r="Q1612">
        <v>0</v>
      </c>
      <c r="R1612">
        <v>2.0889256</v>
      </c>
      <c r="S1612">
        <v>6.4709999999999995E-4</v>
      </c>
      <c r="T1612">
        <v>0.5</v>
      </c>
      <c r="U1612">
        <v>1.3343384</v>
      </c>
      <c r="V1612">
        <v>0.3987851</v>
      </c>
      <c r="W1612">
        <v>1.9663166000000001</v>
      </c>
      <c r="X1612">
        <v>8.2307196000000005</v>
      </c>
      <c r="Y1612">
        <v>6.6497425999999997</v>
      </c>
      <c r="Z1612">
        <v>0</v>
      </c>
      <c r="AA1612">
        <v>1.9572536</v>
      </c>
      <c r="AB1612">
        <v>4.305E-4</v>
      </c>
      <c r="AC1612">
        <v>0.64829999999999999</v>
      </c>
      <c r="AD1612">
        <v>0.82789999999999997</v>
      </c>
      <c r="AE1612">
        <v>0.96419999999999995</v>
      </c>
      <c r="AF1612">
        <v>0.87270000000000003</v>
      </c>
      <c r="AG1612">
        <v>0.98599999999999999</v>
      </c>
      <c r="AH1612">
        <v>-9</v>
      </c>
      <c r="AI1612">
        <v>0.93700000000000006</v>
      </c>
      <c r="AJ1612">
        <v>0.6653</v>
      </c>
      <c r="AK1612" t="str">
        <f>VLOOKUP(D1612,Ref!$C$2:$D$56,2,FALSE)&amp;"_"&amp;E1612&amp;RIGHT(B1612,4)</f>
        <v>AR_Polk0002</v>
      </c>
    </row>
    <row r="1613" spans="1:37" x14ac:dyDescent="0.25">
      <c r="A1613" t="s">
        <v>221</v>
      </c>
      <c r="B1613">
        <v>51310008</v>
      </c>
      <c r="C1613" t="s">
        <v>37</v>
      </c>
      <c r="D1613" t="s">
        <v>46</v>
      </c>
      <c r="E1613" t="s">
        <v>48</v>
      </c>
      <c r="F1613">
        <v>35.389671999999997</v>
      </c>
      <c r="G1613">
        <v>-94.424288000000004</v>
      </c>
      <c r="H1613">
        <v>60218</v>
      </c>
      <c r="I1613">
        <v>23.9</v>
      </c>
      <c r="J1613">
        <v>19.399999999999999</v>
      </c>
      <c r="K1613">
        <v>0.5</v>
      </c>
      <c r="L1613">
        <v>1.2064264</v>
      </c>
      <c r="M1613">
        <v>0.57891519999999996</v>
      </c>
      <c r="N1613">
        <v>2.0633750000000002</v>
      </c>
      <c r="O1613">
        <v>11.452441200000001</v>
      </c>
      <c r="P1613">
        <v>5.4693451</v>
      </c>
      <c r="Q1613">
        <v>0.89212170000000002</v>
      </c>
      <c r="R1613">
        <v>1.7757400999999999</v>
      </c>
      <c r="S1613">
        <v>6.0816000000000004E-3</v>
      </c>
      <c r="T1613">
        <v>0.5</v>
      </c>
      <c r="U1613">
        <v>0.60415540000000001</v>
      </c>
      <c r="V1613">
        <v>0.52761089999999999</v>
      </c>
      <c r="W1613">
        <v>2.1546539999999998</v>
      </c>
      <c r="X1613">
        <v>7.0862255000000003</v>
      </c>
      <c r="Y1613">
        <v>5.7759304</v>
      </c>
      <c r="Z1613">
        <v>0.96139859999999999</v>
      </c>
      <c r="AA1613">
        <v>1.8275999000000001</v>
      </c>
      <c r="AB1613">
        <v>6.8966000000000001E-3</v>
      </c>
      <c r="AC1613">
        <v>0.50080000000000002</v>
      </c>
      <c r="AD1613">
        <v>0.91139999999999999</v>
      </c>
      <c r="AE1613">
        <v>1.0442</v>
      </c>
      <c r="AF1613">
        <v>0.61880000000000002</v>
      </c>
      <c r="AG1613">
        <v>1.0561</v>
      </c>
      <c r="AH1613">
        <v>1.0777000000000001</v>
      </c>
      <c r="AI1613">
        <v>1.0291999999999999</v>
      </c>
      <c r="AJ1613">
        <v>1.1339999999999999</v>
      </c>
      <c r="AK1613" t="str">
        <f>VLOOKUP(D1613,Ref!$C$2:$D$56,2,FALSE)&amp;"_"&amp;E1613&amp;RIGHT(B1613,4)</f>
        <v>AR_Sebastian0008</v>
      </c>
    </row>
    <row r="1614" spans="1:37" x14ac:dyDescent="0.25">
      <c r="A1614" t="s">
        <v>221</v>
      </c>
      <c r="B1614">
        <v>51430005</v>
      </c>
      <c r="C1614" t="s">
        <v>37</v>
      </c>
      <c r="D1614" t="s">
        <v>46</v>
      </c>
      <c r="E1614" t="s">
        <v>49</v>
      </c>
      <c r="F1614">
        <v>36.179699999999997</v>
      </c>
      <c r="G1614">
        <v>-94.116827000000001</v>
      </c>
      <c r="H1614">
        <v>68220</v>
      </c>
      <c r="I1614">
        <v>22.1</v>
      </c>
      <c r="J1614">
        <v>16.3</v>
      </c>
      <c r="K1614">
        <v>0.5</v>
      </c>
      <c r="L1614">
        <v>0.71898019999999996</v>
      </c>
      <c r="M1614">
        <v>0.5536375</v>
      </c>
      <c r="N1614">
        <v>1.8791111</v>
      </c>
      <c r="O1614">
        <v>11.666104300000001</v>
      </c>
      <c r="P1614">
        <v>4.0682263000000001</v>
      </c>
      <c r="Q1614">
        <v>1.4591113</v>
      </c>
      <c r="R1614">
        <v>1.318616</v>
      </c>
      <c r="S1614">
        <v>2.8773000000000002E-3</v>
      </c>
      <c r="T1614">
        <v>0.5</v>
      </c>
      <c r="U1614">
        <v>0.72799029999999998</v>
      </c>
      <c r="V1614">
        <v>0.38885029999999998</v>
      </c>
      <c r="W1614">
        <v>2.0741763</v>
      </c>
      <c r="X1614">
        <v>3.8413675</v>
      </c>
      <c r="Y1614">
        <v>6.6696301</v>
      </c>
      <c r="Z1614">
        <v>0</v>
      </c>
      <c r="AA1614">
        <v>2.1891390999999998</v>
      </c>
      <c r="AB1614">
        <v>4.4837000000000002E-3</v>
      </c>
      <c r="AC1614">
        <v>1.0125</v>
      </c>
      <c r="AD1614">
        <v>0.70240000000000002</v>
      </c>
      <c r="AE1614">
        <v>1.1037999999999999</v>
      </c>
      <c r="AF1614">
        <v>0.32929999999999998</v>
      </c>
      <c r="AG1614">
        <v>1.6394</v>
      </c>
      <c r="AH1614">
        <v>0</v>
      </c>
      <c r="AI1614">
        <v>1.6601999999999999</v>
      </c>
      <c r="AJ1614">
        <v>1.5583</v>
      </c>
      <c r="AK1614" t="str">
        <f>VLOOKUP(D1614,Ref!$C$2:$D$56,2,FALSE)&amp;"_"&amp;E1614&amp;RIGHT(B1614,4)</f>
        <v>AR_Washington0005</v>
      </c>
    </row>
    <row r="1615" spans="1:37" x14ac:dyDescent="0.25">
      <c r="A1615" t="s">
        <v>221</v>
      </c>
      <c r="B1615">
        <v>60010007</v>
      </c>
      <c r="C1615" t="s">
        <v>37</v>
      </c>
      <c r="D1615" t="s">
        <v>50</v>
      </c>
      <c r="E1615" t="s">
        <v>51</v>
      </c>
      <c r="F1615">
        <v>37.6875</v>
      </c>
      <c r="G1615">
        <v>-121.7842</v>
      </c>
      <c r="H1615">
        <v>106020</v>
      </c>
      <c r="I1615">
        <v>38.5</v>
      </c>
      <c r="J1615">
        <v>22.6</v>
      </c>
      <c r="K1615">
        <v>0.5</v>
      </c>
      <c r="L1615">
        <v>0.92888630000000005</v>
      </c>
      <c r="M1615">
        <v>2.5117873999999998</v>
      </c>
      <c r="N1615">
        <v>3.6740073999999998</v>
      </c>
      <c r="O1615">
        <v>16.461957900000002</v>
      </c>
      <c r="P1615">
        <v>1.9711699</v>
      </c>
      <c r="Q1615">
        <v>10.161549600000001</v>
      </c>
      <c r="R1615">
        <v>2.0312836000000001</v>
      </c>
      <c r="S1615">
        <v>0.33713330000000002</v>
      </c>
      <c r="T1615">
        <v>0.5</v>
      </c>
      <c r="U1615">
        <v>0.58133950000000001</v>
      </c>
      <c r="V1615">
        <v>1.6122367</v>
      </c>
      <c r="W1615">
        <v>3.3352656000000001</v>
      </c>
      <c r="X1615">
        <v>3.3886364000000002</v>
      </c>
      <c r="Y1615">
        <v>1.6672958</v>
      </c>
      <c r="Z1615">
        <v>9.3818482999999997</v>
      </c>
      <c r="AA1615">
        <v>1.8655505999999999</v>
      </c>
      <c r="AB1615">
        <v>0.3453831</v>
      </c>
      <c r="AC1615">
        <v>0.62580000000000002</v>
      </c>
      <c r="AD1615">
        <v>0.64190000000000003</v>
      </c>
      <c r="AE1615">
        <v>0.90780000000000005</v>
      </c>
      <c r="AF1615">
        <v>0.20580000000000001</v>
      </c>
      <c r="AG1615">
        <v>0.8458</v>
      </c>
      <c r="AH1615">
        <v>0.92330000000000001</v>
      </c>
      <c r="AI1615">
        <v>0.91839999999999999</v>
      </c>
      <c r="AJ1615">
        <v>1.0245</v>
      </c>
      <c r="AK1615" t="str">
        <f>VLOOKUP(D1615,Ref!$C$2:$D$56,2,FALSE)&amp;"_"&amp;E1615&amp;RIGHT(B1615,4)</f>
        <v>CA_Alameda0007</v>
      </c>
    </row>
    <row r="1616" spans="1:37" x14ac:dyDescent="0.25">
      <c r="A1616" t="s">
        <v>221</v>
      </c>
      <c r="B1616">
        <v>60010009</v>
      </c>
      <c r="C1616" t="s">
        <v>37</v>
      </c>
      <c r="D1616" t="s">
        <v>50</v>
      </c>
      <c r="E1616" t="s">
        <v>51</v>
      </c>
      <c r="F1616">
        <v>37.74306</v>
      </c>
      <c r="G1616">
        <v>-122.16994</v>
      </c>
      <c r="H1616">
        <v>107017</v>
      </c>
      <c r="I1616">
        <v>24.1</v>
      </c>
      <c r="J1616">
        <v>15.6</v>
      </c>
      <c r="K1616">
        <v>0.5</v>
      </c>
      <c r="L1616">
        <v>0.74573639999999997</v>
      </c>
      <c r="M1616">
        <v>2.0372960999999998</v>
      </c>
      <c r="N1616">
        <v>2.5229556999999998</v>
      </c>
      <c r="O1616">
        <v>8.2339125000000006</v>
      </c>
      <c r="P1616">
        <v>1.4883671000000001</v>
      </c>
      <c r="Q1616">
        <v>6.8617262999999999</v>
      </c>
      <c r="R1616">
        <v>1.3916424999999999</v>
      </c>
      <c r="S1616">
        <v>0.31836399999999998</v>
      </c>
      <c r="T1616">
        <v>0.5</v>
      </c>
      <c r="U1616">
        <v>0.35890549999999999</v>
      </c>
      <c r="V1616">
        <v>0.94512350000000001</v>
      </c>
      <c r="W1616">
        <v>1.3214319999999999</v>
      </c>
      <c r="X1616">
        <v>5.7616047999999997</v>
      </c>
      <c r="Y1616">
        <v>2.0499649</v>
      </c>
      <c r="Z1616">
        <v>2.1974241999999999</v>
      </c>
      <c r="AA1616">
        <v>1.0094588</v>
      </c>
      <c r="AB1616">
        <v>1.4865596000000001</v>
      </c>
      <c r="AC1616">
        <v>0.48130000000000001</v>
      </c>
      <c r="AD1616">
        <v>0.46389999999999998</v>
      </c>
      <c r="AE1616">
        <v>0.52380000000000004</v>
      </c>
      <c r="AF1616">
        <v>0.69969999999999999</v>
      </c>
      <c r="AG1616">
        <v>1.3773</v>
      </c>
      <c r="AH1616">
        <v>0.32019999999999998</v>
      </c>
      <c r="AI1616">
        <v>0.72540000000000004</v>
      </c>
      <c r="AJ1616">
        <v>4.6694000000000004</v>
      </c>
      <c r="AK1616" t="str">
        <f>VLOOKUP(D1616,Ref!$C$2:$D$56,2,FALSE)&amp;"_"&amp;E1616&amp;RIGHT(B1616,4)</f>
        <v>CA_Alameda0009</v>
      </c>
    </row>
    <row r="1617" spans="1:37" x14ac:dyDescent="0.25">
      <c r="A1617" t="s">
        <v>221</v>
      </c>
      <c r="B1617">
        <v>60011001</v>
      </c>
      <c r="C1617" t="s">
        <v>37</v>
      </c>
      <c r="D1617" t="s">
        <v>50</v>
      </c>
      <c r="E1617" t="s">
        <v>51</v>
      </c>
      <c r="F1617">
        <v>37.535800000000002</v>
      </c>
      <c r="G1617">
        <v>-121.9619</v>
      </c>
      <c r="H1617">
        <v>105018</v>
      </c>
      <c r="I1617">
        <v>34.200000000000003</v>
      </c>
      <c r="J1617">
        <v>20.8</v>
      </c>
      <c r="K1617">
        <v>0.5</v>
      </c>
      <c r="L1617">
        <v>1.0295437999999999</v>
      </c>
      <c r="M1617">
        <v>3.0129329999999999</v>
      </c>
      <c r="N1617">
        <v>3.315455</v>
      </c>
      <c r="O1617">
        <v>13.3850403</v>
      </c>
      <c r="P1617">
        <v>2.0168051999999999</v>
      </c>
      <c r="Q1617">
        <v>8.8943577000000005</v>
      </c>
      <c r="R1617">
        <v>1.802332</v>
      </c>
      <c r="S1617">
        <v>0.32686809999999999</v>
      </c>
      <c r="T1617">
        <v>0.5</v>
      </c>
      <c r="U1617">
        <v>0.56951220000000002</v>
      </c>
      <c r="V1617">
        <v>2.0988286</v>
      </c>
      <c r="W1617">
        <v>2.9768739000000002</v>
      </c>
      <c r="X1617">
        <v>2.9128205999999999</v>
      </c>
      <c r="Y1617">
        <v>1.6409754999999999</v>
      </c>
      <c r="Z1617">
        <v>8.2015381000000005</v>
      </c>
      <c r="AA1617">
        <v>1.6467257</v>
      </c>
      <c r="AB1617">
        <v>0.33225189999999999</v>
      </c>
      <c r="AC1617">
        <v>0.55320000000000003</v>
      </c>
      <c r="AD1617">
        <v>0.6966</v>
      </c>
      <c r="AE1617">
        <v>0.89790000000000003</v>
      </c>
      <c r="AF1617">
        <v>0.21759999999999999</v>
      </c>
      <c r="AG1617">
        <v>0.81369999999999998</v>
      </c>
      <c r="AH1617">
        <v>0.92210000000000003</v>
      </c>
      <c r="AI1617">
        <v>0.91369999999999996</v>
      </c>
      <c r="AJ1617">
        <v>1.0165</v>
      </c>
      <c r="AK1617" t="str">
        <f>VLOOKUP(D1617,Ref!$C$2:$D$56,2,FALSE)&amp;"_"&amp;E1617&amp;RIGHT(B1617,4)</f>
        <v>CA_Alameda1001</v>
      </c>
    </row>
    <row r="1618" spans="1:37" x14ac:dyDescent="0.25">
      <c r="A1618" t="s">
        <v>221</v>
      </c>
      <c r="B1618">
        <v>60070002</v>
      </c>
      <c r="C1618" t="s">
        <v>37</v>
      </c>
      <c r="D1618" t="s">
        <v>50</v>
      </c>
      <c r="E1618" t="s">
        <v>52</v>
      </c>
      <c r="F1618">
        <v>39.7575</v>
      </c>
      <c r="G1618">
        <v>-121.84222200000001</v>
      </c>
      <c r="H1618">
        <v>124025</v>
      </c>
      <c r="I1618">
        <v>59.4</v>
      </c>
      <c r="J1618">
        <v>39.4</v>
      </c>
      <c r="K1618">
        <v>0.5</v>
      </c>
      <c r="L1618">
        <v>5.3603911000000002</v>
      </c>
      <c r="M1618">
        <v>3.1374787999999998</v>
      </c>
      <c r="N1618">
        <v>2.602824</v>
      </c>
      <c r="O1618">
        <v>37.057537099999998</v>
      </c>
      <c r="P1618">
        <v>6.4737977999999998</v>
      </c>
      <c r="Q1618">
        <v>1.1040934</v>
      </c>
      <c r="R1618">
        <v>2.4128234000000002</v>
      </c>
      <c r="S1618">
        <v>0.83994539999999995</v>
      </c>
      <c r="T1618">
        <v>0.5</v>
      </c>
      <c r="U1618">
        <v>5.1595402000000004</v>
      </c>
      <c r="V1618">
        <v>1.9519894</v>
      </c>
      <c r="W1618">
        <v>2.5168414000000001</v>
      </c>
      <c r="X1618">
        <v>18.7223969</v>
      </c>
      <c r="Y1618">
        <v>6.4719834000000001</v>
      </c>
      <c r="Z1618">
        <v>0.84201930000000003</v>
      </c>
      <c r="AA1618">
        <v>2.451911</v>
      </c>
      <c r="AB1618">
        <v>0.86116700000000002</v>
      </c>
      <c r="AC1618">
        <v>0.96250000000000002</v>
      </c>
      <c r="AD1618">
        <v>0.62219999999999998</v>
      </c>
      <c r="AE1618">
        <v>0.96699999999999997</v>
      </c>
      <c r="AF1618">
        <v>0.50519999999999998</v>
      </c>
      <c r="AG1618">
        <v>0.99970000000000003</v>
      </c>
      <c r="AH1618">
        <v>0.76259999999999994</v>
      </c>
      <c r="AI1618">
        <v>1.0162</v>
      </c>
      <c r="AJ1618">
        <v>1.0253000000000001</v>
      </c>
      <c r="AK1618" t="str">
        <f>VLOOKUP(D1618,Ref!$C$2:$D$56,2,FALSE)&amp;"_"&amp;E1618&amp;RIGHT(B1618,4)</f>
        <v>CA_Butte0002</v>
      </c>
    </row>
    <row r="1619" spans="1:37" x14ac:dyDescent="0.25">
      <c r="A1619" t="s">
        <v>221</v>
      </c>
      <c r="B1619">
        <v>60090001</v>
      </c>
      <c r="C1619" t="s">
        <v>37</v>
      </c>
      <c r="D1619" t="s">
        <v>50</v>
      </c>
      <c r="E1619" t="s">
        <v>53</v>
      </c>
      <c r="F1619">
        <v>38.201943999999997</v>
      </c>
      <c r="G1619">
        <v>-120.680556</v>
      </c>
      <c r="H1619">
        <v>108029</v>
      </c>
      <c r="I1619">
        <v>27.9</v>
      </c>
      <c r="J1619">
        <v>23.3</v>
      </c>
      <c r="K1619">
        <v>0.5</v>
      </c>
      <c r="L1619">
        <v>1.4825056000000001</v>
      </c>
      <c r="M1619">
        <v>1.3116776999999999</v>
      </c>
      <c r="N1619">
        <v>1.5835172</v>
      </c>
      <c r="O1619">
        <v>15.718930200000001</v>
      </c>
      <c r="P1619">
        <v>2.9398396</v>
      </c>
      <c r="Q1619">
        <v>2.4487513999999999</v>
      </c>
      <c r="R1619">
        <v>1.1761121999999999</v>
      </c>
      <c r="S1619">
        <v>0.783107</v>
      </c>
      <c r="T1619">
        <v>0.5</v>
      </c>
      <c r="U1619">
        <v>1.2327486999999999</v>
      </c>
      <c r="V1619">
        <v>1.1625890000000001</v>
      </c>
      <c r="W1619">
        <v>1.3750716000000001</v>
      </c>
      <c r="X1619">
        <v>12.3823404</v>
      </c>
      <c r="Y1619">
        <v>2.9617596000000002</v>
      </c>
      <c r="Z1619">
        <v>1.8125146999999999</v>
      </c>
      <c r="AA1619">
        <v>1.060856</v>
      </c>
      <c r="AB1619">
        <v>0.89309660000000002</v>
      </c>
      <c r="AC1619">
        <v>0.83150000000000002</v>
      </c>
      <c r="AD1619">
        <v>0.88629999999999998</v>
      </c>
      <c r="AE1619">
        <v>0.86839999999999995</v>
      </c>
      <c r="AF1619">
        <v>0.78769999999999996</v>
      </c>
      <c r="AG1619">
        <v>1.0075000000000001</v>
      </c>
      <c r="AH1619">
        <v>0.74019999999999997</v>
      </c>
      <c r="AI1619">
        <v>0.90200000000000002</v>
      </c>
      <c r="AJ1619">
        <v>1.1405000000000001</v>
      </c>
      <c r="AK1619" t="str">
        <f>VLOOKUP(D1619,Ref!$C$2:$D$56,2,FALSE)&amp;"_"&amp;E1619&amp;RIGHT(B1619,4)</f>
        <v>CA_Calaveras0001</v>
      </c>
    </row>
    <row r="1620" spans="1:37" x14ac:dyDescent="0.25">
      <c r="A1620" t="s">
        <v>221</v>
      </c>
      <c r="B1620">
        <v>60130002</v>
      </c>
      <c r="C1620" t="s">
        <v>37</v>
      </c>
      <c r="D1620" t="s">
        <v>50</v>
      </c>
      <c r="E1620" t="s">
        <v>54</v>
      </c>
      <c r="F1620">
        <v>37.936</v>
      </c>
      <c r="G1620">
        <v>-122.0262</v>
      </c>
      <c r="H1620">
        <v>108019</v>
      </c>
      <c r="I1620">
        <v>33.700000000000003</v>
      </c>
      <c r="J1620">
        <v>19.3</v>
      </c>
      <c r="K1620">
        <v>0.5</v>
      </c>
      <c r="L1620">
        <v>0.75928910000000005</v>
      </c>
      <c r="M1620">
        <v>1.8507910999999999</v>
      </c>
      <c r="N1620">
        <v>3.4636635999999998</v>
      </c>
      <c r="O1620">
        <v>13.395010900000001</v>
      </c>
      <c r="P1620">
        <v>1.8996074999999999</v>
      </c>
      <c r="Q1620">
        <v>9.5198803000000005</v>
      </c>
      <c r="R1620">
        <v>1.9055443999999999</v>
      </c>
      <c r="S1620">
        <v>0.40621079999999998</v>
      </c>
      <c r="T1620">
        <v>0.5</v>
      </c>
      <c r="U1620">
        <v>0.45406229999999997</v>
      </c>
      <c r="V1620">
        <v>1.1371640000000001</v>
      </c>
      <c r="W1620">
        <v>2.9616973</v>
      </c>
      <c r="X1620">
        <v>2.4269973999999999</v>
      </c>
      <c r="Y1620">
        <v>1.4558666</v>
      </c>
      <c r="Z1620">
        <v>8.3740234000000004</v>
      </c>
      <c r="AA1620">
        <v>1.6648365000000001</v>
      </c>
      <c r="AB1620">
        <v>0.39423999999999998</v>
      </c>
      <c r="AC1620">
        <v>0.59799999999999998</v>
      </c>
      <c r="AD1620">
        <v>0.61439999999999995</v>
      </c>
      <c r="AE1620">
        <v>0.85509999999999997</v>
      </c>
      <c r="AF1620">
        <v>0.1812</v>
      </c>
      <c r="AG1620">
        <v>0.76639999999999997</v>
      </c>
      <c r="AH1620">
        <v>0.87960000000000005</v>
      </c>
      <c r="AI1620">
        <v>0.87370000000000003</v>
      </c>
      <c r="AJ1620">
        <v>0.97050000000000003</v>
      </c>
      <c r="AK1620" t="str">
        <f>VLOOKUP(D1620,Ref!$C$2:$D$56,2,FALSE)&amp;"_"&amp;E1620&amp;RIGHT(B1620,4)</f>
        <v>CA_Contra Costa0002</v>
      </c>
    </row>
    <row r="1621" spans="1:37" x14ac:dyDescent="0.25">
      <c r="A1621" t="s">
        <v>221</v>
      </c>
      <c r="B1621">
        <v>60190008</v>
      </c>
      <c r="C1621" t="s">
        <v>37</v>
      </c>
      <c r="D1621" t="s">
        <v>50</v>
      </c>
      <c r="E1621" t="s">
        <v>55</v>
      </c>
      <c r="F1621">
        <v>36.781388999999997</v>
      </c>
      <c r="G1621">
        <v>-119.772222</v>
      </c>
      <c r="H1621">
        <v>94032</v>
      </c>
      <c r="I1621">
        <v>57.5</v>
      </c>
      <c r="J1621">
        <v>37.299999999999997</v>
      </c>
      <c r="K1621">
        <v>0.5</v>
      </c>
      <c r="L1621">
        <v>0.69867820000000003</v>
      </c>
      <c r="M1621">
        <v>2.0337977</v>
      </c>
      <c r="N1621">
        <v>6.8188943999999996</v>
      </c>
      <c r="O1621">
        <v>20.202300999999999</v>
      </c>
      <c r="P1621">
        <v>2.3093259000000002</v>
      </c>
      <c r="Q1621">
        <v>20.530481300000002</v>
      </c>
      <c r="R1621">
        <v>3.9857874</v>
      </c>
      <c r="S1621">
        <v>0.43184430000000001</v>
      </c>
      <c r="T1621">
        <v>0.5</v>
      </c>
      <c r="U1621">
        <v>1.3000649</v>
      </c>
      <c r="V1621">
        <v>1.4576028999999999</v>
      </c>
      <c r="W1621">
        <v>4.6825856999999997</v>
      </c>
      <c r="X1621">
        <v>10.216886499999999</v>
      </c>
      <c r="Y1621">
        <v>3.3195217000000001</v>
      </c>
      <c r="Z1621">
        <v>12.158167799999999</v>
      </c>
      <c r="AA1621">
        <v>3.0844518999999999</v>
      </c>
      <c r="AB1621">
        <v>0.65772920000000001</v>
      </c>
      <c r="AC1621">
        <v>1.8607</v>
      </c>
      <c r="AD1621">
        <v>0.7167</v>
      </c>
      <c r="AE1621">
        <v>0.68669999999999998</v>
      </c>
      <c r="AF1621">
        <v>0.50570000000000004</v>
      </c>
      <c r="AG1621">
        <v>1.4374</v>
      </c>
      <c r="AH1621">
        <v>0.59219999999999995</v>
      </c>
      <c r="AI1621">
        <v>0.77390000000000003</v>
      </c>
      <c r="AJ1621">
        <v>1.5230999999999999</v>
      </c>
      <c r="AK1621" t="str">
        <f>VLOOKUP(D1621,Ref!$C$2:$D$56,2,FALSE)&amp;"_"&amp;E1621&amp;RIGHT(B1621,4)</f>
        <v>CA_Fresno0008</v>
      </c>
    </row>
    <row r="1622" spans="1:37" x14ac:dyDescent="0.25">
      <c r="A1622" t="s">
        <v>221</v>
      </c>
      <c r="B1622">
        <v>60195001</v>
      </c>
      <c r="C1622" t="s">
        <v>37</v>
      </c>
      <c r="D1622" t="s">
        <v>50</v>
      </c>
      <c r="E1622" t="s">
        <v>55</v>
      </c>
      <c r="F1622">
        <v>36.819167</v>
      </c>
      <c r="G1622">
        <v>-119.71638900000001</v>
      </c>
      <c r="H1622">
        <v>94033</v>
      </c>
      <c r="I1622">
        <v>52.7</v>
      </c>
      <c r="J1622">
        <v>33.200000000000003</v>
      </c>
      <c r="K1622">
        <v>0.5</v>
      </c>
      <c r="L1622">
        <v>0.71236069999999996</v>
      </c>
      <c r="M1622">
        <v>2.0669167000000002</v>
      </c>
      <c r="N1622">
        <v>6.5355682000000002</v>
      </c>
      <c r="O1622">
        <v>16.720733599999999</v>
      </c>
      <c r="P1622">
        <v>2.1924693999999998</v>
      </c>
      <c r="Q1622">
        <v>19.709915200000001</v>
      </c>
      <c r="R1622">
        <v>3.8252397</v>
      </c>
      <c r="S1622">
        <v>0.43679820000000003</v>
      </c>
      <c r="T1622">
        <v>0.5</v>
      </c>
      <c r="U1622">
        <v>0.49929469999999998</v>
      </c>
      <c r="V1622">
        <v>1.3470762999999999</v>
      </c>
      <c r="W1622">
        <v>5.5702634</v>
      </c>
      <c r="X1622">
        <v>2.8417447</v>
      </c>
      <c r="Y1622">
        <v>1.706575</v>
      </c>
      <c r="Z1622">
        <v>17.0157433</v>
      </c>
      <c r="AA1622">
        <v>3.2897479999999999</v>
      </c>
      <c r="AB1622">
        <v>0.48091289999999998</v>
      </c>
      <c r="AC1622">
        <v>0.70089999999999997</v>
      </c>
      <c r="AD1622">
        <v>0.65169999999999995</v>
      </c>
      <c r="AE1622">
        <v>0.85229999999999995</v>
      </c>
      <c r="AF1622">
        <v>0.17</v>
      </c>
      <c r="AG1622">
        <v>0.77839999999999998</v>
      </c>
      <c r="AH1622">
        <v>0.86329999999999996</v>
      </c>
      <c r="AI1622">
        <v>0.86</v>
      </c>
      <c r="AJ1622">
        <v>1.101</v>
      </c>
      <c r="AK1622" t="str">
        <f>VLOOKUP(D1622,Ref!$C$2:$D$56,2,FALSE)&amp;"_"&amp;E1622&amp;RIGHT(B1622,4)</f>
        <v>CA_Fresno5001</v>
      </c>
    </row>
    <row r="1623" spans="1:37" x14ac:dyDescent="0.25">
      <c r="A1623" t="s">
        <v>221</v>
      </c>
      <c r="B1623">
        <v>60195025</v>
      </c>
      <c r="C1623" t="s">
        <v>37</v>
      </c>
      <c r="D1623" t="s">
        <v>50</v>
      </c>
      <c r="E1623" t="s">
        <v>55</v>
      </c>
      <c r="F1623">
        <v>36.727083</v>
      </c>
      <c r="G1623">
        <v>-119.732056</v>
      </c>
      <c r="H1623">
        <v>93032</v>
      </c>
      <c r="I1623">
        <v>51.6</v>
      </c>
      <c r="J1623">
        <v>33.799999999999997</v>
      </c>
      <c r="K1623">
        <v>0.5</v>
      </c>
      <c r="L1623">
        <v>0.7221784</v>
      </c>
      <c r="M1623">
        <v>2.3614451999999999</v>
      </c>
      <c r="N1623">
        <v>6.0940199000000002</v>
      </c>
      <c r="O1623">
        <v>17.3938351</v>
      </c>
      <c r="P1623">
        <v>1.9079062</v>
      </c>
      <c r="Q1623">
        <v>18.5720329</v>
      </c>
      <c r="R1623">
        <v>3.5949515999999999</v>
      </c>
      <c r="S1623">
        <v>0.49807580000000001</v>
      </c>
      <c r="T1623">
        <v>0.5</v>
      </c>
      <c r="U1623">
        <v>0.45867400000000003</v>
      </c>
      <c r="V1623">
        <v>1.1961063999999999</v>
      </c>
      <c r="W1623">
        <v>5.8586501999999996</v>
      </c>
      <c r="X1623">
        <v>2.3528647</v>
      </c>
      <c r="Y1623">
        <v>1.9226527</v>
      </c>
      <c r="Z1623">
        <v>17.7199268</v>
      </c>
      <c r="AA1623">
        <v>3.435365</v>
      </c>
      <c r="AB1623">
        <v>0.41561540000000002</v>
      </c>
      <c r="AC1623">
        <v>0.6351</v>
      </c>
      <c r="AD1623">
        <v>0.50649999999999995</v>
      </c>
      <c r="AE1623">
        <v>0.96140000000000003</v>
      </c>
      <c r="AF1623">
        <v>0.1353</v>
      </c>
      <c r="AG1623">
        <v>1.0077</v>
      </c>
      <c r="AH1623">
        <v>0.95409999999999995</v>
      </c>
      <c r="AI1623">
        <v>0.9556</v>
      </c>
      <c r="AJ1623">
        <v>0.83440000000000003</v>
      </c>
      <c r="AK1623" t="str">
        <f>VLOOKUP(D1623,Ref!$C$2:$D$56,2,FALSE)&amp;"_"&amp;E1623&amp;RIGHT(B1623,4)</f>
        <v>CA_Fresno5025</v>
      </c>
    </row>
    <row r="1624" spans="1:37" x14ac:dyDescent="0.25">
      <c r="A1624" t="s">
        <v>221</v>
      </c>
      <c r="B1624">
        <v>60231002</v>
      </c>
      <c r="C1624" t="s">
        <v>37</v>
      </c>
      <c r="D1624" t="s">
        <v>50</v>
      </c>
      <c r="E1624" t="s">
        <v>56</v>
      </c>
      <c r="F1624">
        <v>40.801665999999997</v>
      </c>
      <c r="G1624">
        <v>-124.16194400000001</v>
      </c>
      <c r="H1624">
        <v>138012</v>
      </c>
      <c r="I1624">
        <v>23.1</v>
      </c>
      <c r="J1624">
        <v>12.2</v>
      </c>
      <c r="K1624">
        <v>0.5</v>
      </c>
      <c r="L1624">
        <v>0.80126509999999995</v>
      </c>
      <c r="M1624">
        <v>1.1853777999999999</v>
      </c>
      <c r="N1624">
        <v>0.4254231</v>
      </c>
      <c r="O1624">
        <v>18.124445000000001</v>
      </c>
      <c r="P1624">
        <v>1.1108370999999999</v>
      </c>
      <c r="Q1624">
        <v>0.53100820000000004</v>
      </c>
      <c r="R1624">
        <v>0.27589360000000002</v>
      </c>
      <c r="S1624">
        <v>0.20130580000000001</v>
      </c>
      <c r="T1624">
        <v>0.5</v>
      </c>
      <c r="U1624">
        <v>0.59503510000000004</v>
      </c>
      <c r="V1624">
        <v>0.86407230000000002</v>
      </c>
      <c r="W1624">
        <v>0.39136949999999998</v>
      </c>
      <c r="X1624">
        <v>7.9603257000000003</v>
      </c>
      <c r="Y1624">
        <v>1.0542381000000001</v>
      </c>
      <c r="Z1624">
        <v>0.40843400000000002</v>
      </c>
      <c r="AA1624">
        <v>0.27471060000000003</v>
      </c>
      <c r="AB1624">
        <v>0.2071926</v>
      </c>
      <c r="AC1624">
        <v>0.74260000000000004</v>
      </c>
      <c r="AD1624">
        <v>0.72889999999999999</v>
      </c>
      <c r="AE1624">
        <v>0.92</v>
      </c>
      <c r="AF1624">
        <v>0.43919999999999998</v>
      </c>
      <c r="AG1624">
        <v>0.94899999999999995</v>
      </c>
      <c r="AH1624">
        <v>0.76919999999999999</v>
      </c>
      <c r="AI1624">
        <v>0.99570000000000003</v>
      </c>
      <c r="AJ1624">
        <v>1.0291999999999999</v>
      </c>
      <c r="AK1624" t="str">
        <f>VLOOKUP(D1624,Ref!$C$2:$D$56,2,FALSE)&amp;"_"&amp;E1624&amp;RIGHT(B1624,4)</f>
        <v>CA_Humboldt1002</v>
      </c>
    </row>
    <row r="1625" spans="1:37" x14ac:dyDescent="0.25">
      <c r="A1625" t="s">
        <v>221</v>
      </c>
      <c r="B1625">
        <v>60231004</v>
      </c>
      <c r="C1625" t="s">
        <v>37</v>
      </c>
      <c r="D1625" t="s">
        <v>50</v>
      </c>
      <c r="E1625" t="s">
        <v>56</v>
      </c>
      <c r="F1625">
        <v>40.776944</v>
      </c>
      <c r="G1625">
        <v>-124.17749999999999</v>
      </c>
      <c r="H1625">
        <v>138012</v>
      </c>
      <c r="I1625">
        <v>24.3</v>
      </c>
      <c r="J1625">
        <v>12.4</v>
      </c>
      <c r="K1625">
        <v>0.5</v>
      </c>
      <c r="L1625">
        <v>0.9494956</v>
      </c>
      <c r="M1625">
        <v>1.0713607999999999</v>
      </c>
      <c r="N1625">
        <v>0.45489499999999999</v>
      </c>
      <c r="O1625">
        <v>19.079999900000001</v>
      </c>
      <c r="P1625">
        <v>1.1566242</v>
      </c>
      <c r="Q1625">
        <v>0.59459629999999997</v>
      </c>
      <c r="R1625">
        <v>0.29357220000000001</v>
      </c>
      <c r="S1625">
        <v>0.24945600000000001</v>
      </c>
      <c r="T1625">
        <v>0.5</v>
      </c>
      <c r="U1625">
        <v>0.54800260000000001</v>
      </c>
      <c r="V1625">
        <v>0.89377399999999996</v>
      </c>
      <c r="W1625">
        <v>0.40464919999999999</v>
      </c>
      <c r="X1625">
        <v>8.0721197</v>
      </c>
      <c r="Y1625">
        <v>1.0635976</v>
      </c>
      <c r="Z1625">
        <v>0.48821179999999997</v>
      </c>
      <c r="AA1625">
        <v>0.26049260000000002</v>
      </c>
      <c r="AB1625">
        <v>0.1705837</v>
      </c>
      <c r="AC1625">
        <v>0.57720000000000005</v>
      </c>
      <c r="AD1625">
        <v>0.83420000000000005</v>
      </c>
      <c r="AE1625">
        <v>0.88949999999999996</v>
      </c>
      <c r="AF1625">
        <v>0.42309999999999998</v>
      </c>
      <c r="AG1625">
        <v>0.91959999999999997</v>
      </c>
      <c r="AH1625">
        <v>0.82110000000000005</v>
      </c>
      <c r="AI1625">
        <v>0.88729999999999998</v>
      </c>
      <c r="AJ1625">
        <v>0.68379999999999996</v>
      </c>
      <c r="AK1625" t="str">
        <f>VLOOKUP(D1625,Ref!$C$2:$D$56,2,FALSE)&amp;"_"&amp;E1625&amp;RIGHT(B1625,4)</f>
        <v>CA_Humboldt1004</v>
      </c>
    </row>
    <row r="1626" spans="1:37" x14ac:dyDescent="0.25">
      <c r="A1626" t="s">
        <v>221</v>
      </c>
      <c r="B1626">
        <v>60250005</v>
      </c>
      <c r="C1626" t="s">
        <v>37</v>
      </c>
      <c r="D1626" t="s">
        <v>50</v>
      </c>
      <c r="E1626" t="s">
        <v>57</v>
      </c>
      <c r="F1626">
        <v>32.676110999999999</v>
      </c>
      <c r="G1626">
        <v>-115.483333</v>
      </c>
      <c r="H1626">
        <v>50055</v>
      </c>
      <c r="I1626">
        <v>36.1</v>
      </c>
      <c r="J1626">
        <v>22.1</v>
      </c>
      <c r="K1626">
        <v>0.5</v>
      </c>
      <c r="L1626">
        <v>3.2431516999999999</v>
      </c>
      <c r="M1626">
        <v>1.7834166</v>
      </c>
      <c r="N1626">
        <v>1.0006875</v>
      </c>
      <c r="O1626">
        <v>22.3039761</v>
      </c>
      <c r="P1626">
        <v>0.96763449999999995</v>
      </c>
      <c r="Q1626">
        <v>2.1993968000000002</v>
      </c>
      <c r="R1626">
        <v>0.48282380000000003</v>
      </c>
      <c r="S1626">
        <v>3.6855779000000002</v>
      </c>
      <c r="T1626">
        <v>0.5</v>
      </c>
      <c r="U1626">
        <v>2.1688247</v>
      </c>
      <c r="V1626">
        <v>1.3058698</v>
      </c>
      <c r="W1626">
        <v>0.97385999999999995</v>
      </c>
      <c r="X1626">
        <v>10.6239452</v>
      </c>
      <c r="Y1626">
        <v>0.89439279999999999</v>
      </c>
      <c r="Z1626">
        <v>2.2015954999999998</v>
      </c>
      <c r="AA1626">
        <v>0.47573729999999997</v>
      </c>
      <c r="AB1626">
        <v>2.9971800000000002</v>
      </c>
      <c r="AC1626">
        <v>0.66869999999999996</v>
      </c>
      <c r="AD1626">
        <v>0.73219999999999996</v>
      </c>
      <c r="AE1626">
        <v>0.97319999999999995</v>
      </c>
      <c r="AF1626">
        <v>0.4763</v>
      </c>
      <c r="AG1626">
        <v>0.92430000000000001</v>
      </c>
      <c r="AH1626">
        <v>1.0009999999999999</v>
      </c>
      <c r="AI1626">
        <v>0.98529999999999995</v>
      </c>
      <c r="AJ1626">
        <v>0.81320000000000003</v>
      </c>
      <c r="AK1626" t="str">
        <f>VLOOKUP(D1626,Ref!$C$2:$D$56,2,FALSE)&amp;"_"&amp;E1626&amp;RIGHT(B1626,4)</f>
        <v>CA_Imperial0005</v>
      </c>
    </row>
    <row r="1627" spans="1:37" x14ac:dyDescent="0.25">
      <c r="A1627" t="s">
        <v>221</v>
      </c>
      <c r="B1627">
        <v>60250007</v>
      </c>
      <c r="C1627" t="s">
        <v>37</v>
      </c>
      <c r="D1627" t="s">
        <v>50</v>
      </c>
      <c r="E1627" t="s">
        <v>57</v>
      </c>
      <c r="F1627">
        <v>32.978349999999999</v>
      </c>
      <c r="G1627">
        <v>-115.53829</v>
      </c>
      <c r="H1627">
        <v>52055</v>
      </c>
      <c r="I1627">
        <v>19.5</v>
      </c>
      <c r="J1627">
        <v>13.3</v>
      </c>
      <c r="K1627">
        <v>0.5</v>
      </c>
      <c r="L1627">
        <v>4.2120651999999996</v>
      </c>
      <c r="M1627">
        <v>1.0903651999999999</v>
      </c>
      <c r="N1627">
        <v>0.87488730000000003</v>
      </c>
      <c r="O1627">
        <v>8.1899166000000001</v>
      </c>
      <c r="P1627">
        <v>1.4315438</v>
      </c>
      <c r="Q1627">
        <v>1.3926059</v>
      </c>
      <c r="R1627">
        <v>0.56668989999999997</v>
      </c>
      <c r="S1627">
        <v>1.2752600999999999</v>
      </c>
      <c r="T1627">
        <v>0.5</v>
      </c>
      <c r="U1627">
        <v>4.3869075999999998</v>
      </c>
      <c r="V1627">
        <v>0.64664109999999997</v>
      </c>
      <c r="W1627">
        <v>0.91278009999999998</v>
      </c>
      <c r="X1627">
        <v>2.7326746000000002</v>
      </c>
      <c r="Y1627">
        <v>2.3886299000000002</v>
      </c>
      <c r="Z1627">
        <v>0.36443059999999999</v>
      </c>
      <c r="AA1627">
        <v>0.88689209999999996</v>
      </c>
      <c r="AB1627">
        <v>0.57777860000000003</v>
      </c>
      <c r="AC1627">
        <v>1.0415000000000001</v>
      </c>
      <c r="AD1627">
        <v>0.59309999999999996</v>
      </c>
      <c r="AE1627">
        <v>1.0432999999999999</v>
      </c>
      <c r="AF1627">
        <v>0.3337</v>
      </c>
      <c r="AG1627">
        <v>1.6686000000000001</v>
      </c>
      <c r="AH1627">
        <v>0.26169999999999999</v>
      </c>
      <c r="AI1627">
        <v>1.5649999999999999</v>
      </c>
      <c r="AJ1627">
        <v>0.4531</v>
      </c>
      <c r="AK1627" t="str">
        <f>VLOOKUP(D1627,Ref!$C$2:$D$56,2,FALSE)&amp;"_"&amp;E1627&amp;RIGHT(B1627,4)</f>
        <v>CA_Imperial0007</v>
      </c>
    </row>
    <row r="1628" spans="1:37" x14ac:dyDescent="0.25">
      <c r="A1628" t="s">
        <v>221</v>
      </c>
      <c r="B1628">
        <v>60251003</v>
      </c>
      <c r="C1628" t="s">
        <v>37</v>
      </c>
      <c r="D1628" t="s">
        <v>50</v>
      </c>
      <c r="E1628" t="s">
        <v>57</v>
      </c>
      <c r="F1628">
        <v>32.791666999999997</v>
      </c>
      <c r="G1628">
        <v>-115.561667</v>
      </c>
      <c r="H1628">
        <v>51055</v>
      </c>
      <c r="I1628">
        <v>18.100000000000001</v>
      </c>
      <c r="J1628">
        <v>12.3</v>
      </c>
      <c r="K1628">
        <v>0.5</v>
      </c>
      <c r="L1628">
        <v>4.9429249999999998</v>
      </c>
      <c r="M1628">
        <v>0.65253570000000005</v>
      </c>
      <c r="N1628">
        <v>0.56818230000000003</v>
      </c>
      <c r="O1628">
        <v>8.3090390999999997</v>
      </c>
      <c r="P1628">
        <v>1.4518244</v>
      </c>
      <c r="Q1628">
        <v>0.44651980000000002</v>
      </c>
      <c r="R1628">
        <v>0.46151229999999999</v>
      </c>
      <c r="S1628">
        <v>0.8563499</v>
      </c>
      <c r="T1628">
        <v>0.5</v>
      </c>
      <c r="U1628">
        <v>3.498672</v>
      </c>
      <c r="V1628">
        <v>0.5864568</v>
      </c>
      <c r="W1628">
        <v>0.70947610000000005</v>
      </c>
      <c r="X1628">
        <v>3.5537801</v>
      </c>
      <c r="Y1628">
        <v>1.6690738000000001</v>
      </c>
      <c r="Z1628">
        <v>0.51326170000000004</v>
      </c>
      <c r="AA1628">
        <v>0.63911600000000002</v>
      </c>
      <c r="AB1628">
        <v>0.71012739999999996</v>
      </c>
      <c r="AC1628">
        <v>0.70779999999999998</v>
      </c>
      <c r="AD1628">
        <v>0.89870000000000005</v>
      </c>
      <c r="AE1628">
        <v>1.2486999999999999</v>
      </c>
      <c r="AF1628">
        <v>0.42770000000000002</v>
      </c>
      <c r="AG1628">
        <v>1.1496</v>
      </c>
      <c r="AH1628">
        <v>1.1495</v>
      </c>
      <c r="AI1628">
        <v>1.3848</v>
      </c>
      <c r="AJ1628">
        <v>0.82920000000000005</v>
      </c>
      <c r="AK1628" t="str">
        <f>VLOOKUP(D1628,Ref!$C$2:$D$56,2,FALSE)&amp;"_"&amp;E1628&amp;RIGHT(B1628,4)</f>
        <v>CA_Imperial1003</v>
      </c>
    </row>
    <row r="1629" spans="1:37" x14ac:dyDescent="0.25">
      <c r="A1629" t="s">
        <v>221</v>
      </c>
      <c r="B1629">
        <v>60271003</v>
      </c>
      <c r="C1629" t="s">
        <v>37</v>
      </c>
      <c r="D1629" t="s">
        <v>50</v>
      </c>
      <c r="E1629" t="s">
        <v>58</v>
      </c>
      <c r="F1629">
        <v>36.487777999999999</v>
      </c>
      <c r="G1629">
        <v>-117.87055599999999</v>
      </c>
      <c r="H1629">
        <v>88045</v>
      </c>
      <c r="I1629">
        <v>37.1</v>
      </c>
      <c r="J1629">
        <v>35</v>
      </c>
      <c r="K1629">
        <v>0.5</v>
      </c>
      <c r="L1629">
        <v>4.2006974000000001</v>
      </c>
      <c r="M1629">
        <v>0.92520369999999996</v>
      </c>
      <c r="N1629">
        <v>1.4433125</v>
      </c>
      <c r="O1629">
        <v>24.540744799999999</v>
      </c>
      <c r="P1629">
        <v>2.8962808</v>
      </c>
      <c r="Q1629">
        <v>1.4644291</v>
      </c>
      <c r="R1629">
        <v>1.1533526999999999</v>
      </c>
      <c r="S1629">
        <v>4.2646900000000001E-2</v>
      </c>
      <c r="T1629">
        <v>0.5</v>
      </c>
      <c r="U1629">
        <v>3.7609382</v>
      </c>
      <c r="V1629">
        <v>0.93755659999999996</v>
      </c>
      <c r="W1629">
        <v>1.4004421</v>
      </c>
      <c r="X1629">
        <v>22.970836599999998</v>
      </c>
      <c r="Y1629">
        <v>2.7712207000000002</v>
      </c>
      <c r="Z1629">
        <v>1.5207387999999999</v>
      </c>
      <c r="AA1629">
        <v>1.1540832999999999</v>
      </c>
      <c r="AB1629">
        <v>4.4026799999999998E-2</v>
      </c>
      <c r="AC1629">
        <v>0.89529999999999998</v>
      </c>
      <c r="AD1629">
        <v>1.0134000000000001</v>
      </c>
      <c r="AE1629">
        <v>0.97030000000000005</v>
      </c>
      <c r="AF1629">
        <v>0.93600000000000005</v>
      </c>
      <c r="AG1629">
        <v>0.95679999999999998</v>
      </c>
      <c r="AH1629">
        <v>1.0385</v>
      </c>
      <c r="AI1629">
        <v>1.0005999999999999</v>
      </c>
      <c r="AJ1629">
        <v>1.0324</v>
      </c>
      <c r="AK1629" t="str">
        <f>VLOOKUP(D1629,Ref!$C$2:$D$56,2,FALSE)&amp;"_"&amp;E1629&amp;RIGHT(B1629,4)</f>
        <v>CA_Inyo1003</v>
      </c>
    </row>
    <row r="1630" spans="1:37" x14ac:dyDescent="0.25">
      <c r="A1630" t="s">
        <v>221</v>
      </c>
      <c r="B1630">
        <v>60290010</v>
      </c>
      <c r="C1630" t="s">
        <v>37</v>
      </c>
      <c r="D1630" t="s">
        <v>50</v>
      </c>
      <c r="E1630" t="s">
        <v>59</v>
      </c>
      <c r="F1630">
        <v>35.385556000000001</v>
      </c>
      <c r="G1630">
        <v>-119.01472200000001</v>
      </c>
      <c r="H1630">
        <v>80034</v>
      </c>
      <c r="I1630">
        <v>67.400000000000006</v>
      </c>
      <c r="J1630">
        <v>47.8</v>
      </c>
      <c r="K1630">
        <v>0.5</v>
      </c>
      <c r="L1630">
        <v>1.3754377</v>
      </c>
      <c r="M1630">
        <v>2.4192843000000002</v>
      </c>
      <c r="N1630">
        <v>7.9027557000000002</v>
      </c>
      <c r="O1630">
        <v>22.535228700000001</v>
      </c>
      <c r="P1630">
        <v>2.7548257999999999</v>
      </c>
      <c r="Q1630">
        <v>23.6893387</v>
      </c>
      <c r="R1630">
        <v>4.6033993000000004</v>
      </c>
      <c r="S1630">
        <v>0.3752877</v>
      </c>
      <c r="T1630">
        <v>0.5</v>
      </c>
      <c r="U1630">
        <v>0.98870049999999998</v>
      </c>
      <c r="V1630">
        <v>1.8391968000000001</v>
      </c>
      <c r="W1630">
        <v>7.5941771999999998</v>
      </c>
      <c r="X1630">
        <v>6.0098371999999998</v>
      </c>
      <c r="Y1630">
        <v>2.9095314000000001</v>
      </c>
      <c r="Z1630">
        <v>22.4249039</v>
      </c>
      <c r="AA1630">
        <v>4.3775066999999996</v>
      </c>
      <c r="AB1630">
        <v>0.35052329999999998</v>
      </c>
      <c r="AC1630">
        <v>0.71879999999999999</v>
      </c>
      <c r="AD1630">
        <v>0.76019999999999999</v>
      </c>
      <c r="AE1630">
        <v>0.96099999999999997</v>
      </c>
      <c r="AF1630">
        <v>0.26669999999999999</v>
      </c>
      <c r="AG1630">
        <v>1.0562</v>
      </c>
      <c r="AH1630">
        <v>0.9466</v>
      </c>
      <c r="AI1630">
        <v>0.95089999999999997</v>
      </c>
      <c r="AJ1630">
        <v>0.93400000000000005</v>
      </c>
      <c r="AK1630" t="str">
        <f>VLOOKUP(D1630,Ref!$C$2:$D$56,2,FALSE)&amp;"_"&amp;E1630&amp;RIGHT(B1630,4)</f>
        <v>CA_Kern0010</v>
      </c>
    </row>
    <row r="1631" spans="1:37" x14ac:dyDescent="0.25">
      <c r="A1631" t="s">
        <v>221</v>
      </c>
      <c r="B1631">
        <v>60290014</v>
      </c>
      <c r="C1631" t="s">
        <v>37</v>
      </c>
      <c r="D1631" t="s">
        <v>50</v>
      </c>
      <c r="E1631" t="s">
        <v>59</v>
      </c>
      <c r="F1631">
        <v>35.356110999999999</v>
      </c>
      <c r="G1631">
        <v>-119.040278</v>
      </c>
      <c r="H1631">
        <v>80034</v>
      </c>
      <c r="I1631">
        <v>65.099999999999994</v>
      </c>
      <c r="J1631">
        <v>48.2</v>
      </c>
      <c r="K1631">
        <v>0.5</v>
      </c>
      <c r="L1631">
        <v>1.3742125000000001</v>
      </c>
      <c r="M1631">
        <v>2.3296877999999999</v>
      </c>
      <c r="N1631">
        <v>8.5225638999999997</v>
      </c>
      <c r="O1631">
        <v>18.809602699999999</v>
      </c>
      <c r="P1631">
        <v>3.3715334000000001</v>
      </c>
      <c r="Q1631">
        <v>25.028417600000001</v>
      </c>
      <c r="R1631">
        <v>4.8940048000000003</v>
      </c>
      <c r="S1631">
        <v>0.35886109999999999</v>
      </c>
      <c r="T1631">
        <v>0.5</v>
      </c>
      <c r="U1631">
        <v>2.1617131000000001</v>
      </c>
      <c r="V1631">
        <v>1.9985942000000001</v>
      </c>
      <c r="W1631">
        <v>6.1896901</v>
      </c>
      <c r="X1631">
        <v>13.291822399999999</v>
      </c>
      <c r="Y1631">
        <v>4.0800953</v>
      </c>
      <c r="Z1631">
        <v>16.067773800000001</v>
      </c>
      <c r="AA1631">
        <v>3.7484076000000002</v>
      </c>
      <c r="AB1631">
        <v>0.25452380000000002</v>
      </c>
      <c r="AC1631">
        <v>1.5730999999999999</v>
      </c>
      <c r="AD1631">
        <v>0.8579</v>
      </c>
      <c r="AE1631">
        <v>0.72629999999999995</v>
      </c>
      <c r="AF1631">
        <v>0.70669999999999999</v>
      </c>
      <c r="AG1631">
        <v>1.2101999999999999</v>
      </c>
      <c r="AH1631">
        <v>0.64200000000000002</v>
      </c>
      <c r="AI1631">
        <v>0.76590000000000003</v>
      </c>
      <c r="AJ1631">
        <v>0.70930000000000004</v>
      </c>
      <c r="AK1631" t="str">
        <f>VLOOKUP(D1631,Ref!$C$2:$D$56,2,FALSE)&amp;"_"&amp;E1631&amp;RIGHT(B1631,4)</f>
        <v>CA_Kern0014</v>
      </c>
    </row>
    <row r="1632" spans="1:37" x14ac:dyDescent="0.25">
      <c r="A1632" t="s">
        <v>221</v>
      </c>
      <c r="B1632">
        <v>60290016</v>
      </c>
      <c r="C1632" t="s">
        <v>37</v>
      </c>
      <c r="D1632" t="s">
        <v>50</v>
      </c>
      <c r="E1632" t="s">
        <v>59</v>
      </c>
      <c r="F1632">
        <v>35.324722000000001</v>
      </c>
      <c r="G1632">
        <v>-118.999167</v>
      </c>
      <c r="H1632">
        <v>79034</v>
      </c>
      <c r="I1632">
        <v>68.099999999999994</v>
      </c>
      <c r="J1632">
        <v>48</v>
      </c>
      <c r="K1632">
        <v>0.5</v>
      </c>
      <c r="L1632">
        <v>1.359334</v>
      </c>
      <c r="M1632">
        <v>2.2791872</v>
      </c>
      <c r="N1632">
        <v>8.3966475000000003</v>
      </c>
      <c r="O1632">
        <v>22.4618301</v>
      </c>
      <c r="P1632">
        <v>3.3576068999999999</v>
      </c>
      <c r="Q1632">
        <v>24.6128635</v>
      </c>
      <c r="R1632">
        <v>4.8155837000000004</v>
      </c>
      <c r="S1632">
        <v>0.35027960000000002</v>
      </c>
      <c r="T1632">
        <v>0.5</v>
      </c>
      <c r="U1632">
        <v>1.3944468000000001</v>
      </c>
      <c r="V1632">
        <v>1.8648205</v>
      </c>
      <c r="W1632">
        <v>7.0808334000000004</v>
      </c>
      <c r="X1632">
        <v>9.1842403000000008</v>
      </c>
      <c r="Y1632">
        <v>3.0729733000000001</v>
      </c>
      <c r="Z1632">
        <v>20.476224899999998</v>
      </c>
      <c r="AA1632">
        <v>4.1493501999999998</v>
      </c>
      <c r="AB1632">
        <v>0.32875789999999999</v>
      </c>
      <c r="AC1632">
        <v>1.0258</v>
      </c>
      <c r="AD1632">
        <v>0.81820000000000004</v>
      </c>
      <c r="AE1632">
        <v>0.84330000000000005</v>
      </c>
      <c r="AF1632">
        <v>0.40889999999999999</v>
      </c>
      <c r="AG1632">
        <v>0.91520000000000001</v>
      </c>
      <c r="AH1632">
        <v>0.83189999999999997</v>
      </c>
      <c r="AI1632">
        <v>0.86170000000000002</v>
      </c>
      <c r="AJ1632">
        <v>0.93859999999999999</v>
      </c>
      <c r="AK1632" t="str">
        <f>VLOOKUP(D1632,Ref!$C$2:$D$56,2,FALSE)&amp;"_"&amp;E1632&amp;RIGHT(B1632,4)</f>
        <v>CA_Kern0016</v>
      </c>
    </row>
    <row r="1633" spans="1:37" x14ac:dyDescent="0.25">
      <c r="A1633" t="s">
        <v>221</v>
      </c>
      <c r="B1633">
        <v>60310004</v>
      </c>
      <c r="C1633" t="s">
        <v>37</v>
      </c>
      <c r="D1633" t="s">
        <v>50</v>
      </c>
      <c r="E1633" t="s">
        <v>60</v>
      </c>
      <c r="F1633">
        <v>36.101388999999998</v>
      </c>
      <c r="G1633">
        <v>-119.565833</v>
      </c>
      <c r="H1633">
        <v>87032</v>
      </c>
      <c r="I1633">
        <v>53.3</v>
      </c>
      <c r="J1633">
        <v>34.799999999999997</v>
      </c>
      <c r="K1633">
        <v>0.5</v>
      </c>
      <c r="L1633">
        <v>0.86342949999999996</v>
      </c>
      <c r="M1633">
        <v>1.7012379</v>
      </c>
      <c r="N1633">
        <v>5.9791993999999997</v>
      </c>
      <c r="O1633">
        <v>20.333429299999999</v>
      </c>
      <c r="P1633">
        <v>2.1868764999999999</v>
      </c>
      <c r="Q1633">
        <v>17.9897919</v>
      </c>
      <c r="R1633">
        <v>3.5150130000000002</v>
      </c>
      <c r="S1633">
        <v>0.31991069999999999</v>
      </c>
      <c r="T1633">
        <v>0.5</v>
      </c>
      <c r="U1633">
        <v>0.67872949999999999</v>
      </c>
      <c r="V1633">
        <v>1.2011559000000001</v>
      </c>
      <c r="W1633">
        <v>5.4767336999999996</v>
      </c>
      <c r="X1633">
        <v>4.7530450999999996</v>
      </c>
      <c r="Y1633">
        <v>1.6921008</v>
      </c>
      <c r="Z1633">
        <v>16.942323699999999</v>
      </c>
      <c r="AA1633">
        <v>3.2853393999999998</v>
      </c>
      <c r="AB1633">
        <v>0.3348295</v>
      </c>
      <c r="AC1633">
        <v>0.78610000000000002</v>
      </c>
      <c r="AD1633">
        <v>0.70599999999999996</v>
      </c>
      <c r="AE1633">
        <v>0.91600000000000004</v>
      </c>
      <c r="AF1633">
        <v>0.23380000000000001</v>
      </c>
      <c r="AG1633">
        <v>0.77380000000000004</v>
      </c>
      <c r="AH1633">
        <v>0.94179999999999997</v>
      </c>
      <c r="AI1633">
        <v>0.93469999999999998</v>
      </c>
      <c r="AJ1633">
        <v>1.0466</v>
      </c>
      <c r="AK1633" t="str">
        <f>VLOOKUP(D1633,Ref!$C$2:$D$56,2,FALSE)&amp;"_"&amp;E1633&amp;RIGHT(B1633,4)</f>
        <v>CA_Kings0004</v>
      </c>
    </row>
    <row r="1634" spans="1:37" x14ac:dyDescent="0.25">
      <c r="A1634" t="s">
        <v>221</v>
      </c>
      <c r="B1634">
        <v>60333001</v>
      </c>
      <c r="C1634" t="s">
        <v>37</v>
      </c>
      <c r="D1634" t="s">
        <v>50</v>
      </c>
      <c r="E1634" t="s">
        <v>61</v>
      </c>
      <c r="F1634">
        <v>39.031388999999997</v>
      </c>
      <c r="G1634">
        <v>-122.922222</v>
      </c>
      <c r="H1634">
        <v>120015</v>
      </c>
      <c r="I1634">
        <v>26.4</v>
      </c>
      <c r="J1634">
        <v>26</v>
      </c>
      <c r="K1634">
        <v>0.5</v>
      </c>
      <c r="L1634">
        <v>1.0511820000000001</v>
      </c>
      <c r="M1634">
        <v>0.60703640000000003</v>
      </c>
      <c r="N1634">
        <v>0.77099079999999998</v>
      </c>
      <c r="O1634">
        <v>17.269477800000001</v>
      </c>
      <c r="P1634">
        <v>2.2234077000000001</v>
      </c>
      <c r="Q1634">
        <v>0.1216647</v>
      </c>
      <c r="R1634">
        <v>0.80880830000000004</v>
      </c>
      <c r="S1634">
        <v>3.1029884999999999</v>
      </c>
      <c r="T1634">
        <v>0.5</v>
      </c>
      <c r="U1634">
        <v>1.0573513999999999</v>
      </c>
      <c r="V1634">
        <v>0.576905</v>
      </c>
      <c r="W1634">
        <v>0.76232250000000001</v>
      </c>
      <c r="X1634">
        <v>16.734285400000001</v>
      </c>
      <c r="Y1634">
        <v>2.3024507000000001</v>
      </c>
      <c r="Z1634">
        <v>0</v>
      </c>
      <c r="AA1634">
        <v>0.8269879</v>
      </c>
      <c r="AB1634">
        <v>3.3011906</v>
      </c>
      <c r="AC1634">
        <v>1.0059</v>
      </c>
      <c r="AD1634">
        <v>0.95040000000000002</v>
      </c>
      <c r="AE1634">
        <v>0.98880000000000001</v>
      </c>
      <c r="AF1634">
        <v>0.96899999999999997</v>
      </c>
      <c r="AG1634">
        <v>1.0356000000000001</v>
      </c>
      <c r="AH1634">
        <v>0</v>
      </c>
      <c r="AI1634">
        <v>1.0225</v>
      </c>
      <c r="AJ1634">
        <v>1.0639000000000001</v>
      </c>
      <c r="AK1634" t="str">
        <f>VLOOKUP(D1634,Ref!$C$2:$D$56,2,FALSE)&amp;"_"&amp;E1634&amp;RIGHT(B1634,4)</f>
        <v>CA_Lake3001</v>
      </c>
    </row>
    <row r="1635" spans="1:37" x14ac:dyDescent="0.25">
      <c r="A1635" t="s">
        <v>221</v>
      </c>
      <c r="B1635">
        <v>60370002</v>
      </c>
      <c r="C1635" t="s">
        <v>37</v>
      </c>
      <c r="D1635" t="s">
        <v>50</v>
      </c>
      <c r="E1635" t="s">
        <v>62</v>
      </c>
      <c r="F1635">
        <v>34.136499999999998</v>
      </c>
      <c r="G1635">
        <v>-117.92391000000001</v>
      </c>
      <c r="H1635">
        <v>67040</v>
      </c>
      <c r="I1635">
        <v>40.200000000000003</v>
      </c>
      <c r="J1635">
        <v>28.3</v>
      </c>
      <c r="K1635">
        <v>0.5</v>
      </c>
      <c r="L1635">
        <v>1.4493115999999999</v>
      </c>
      <c r="M1635">
        <v>2.535326</v>
      </c>
      <c r="N1635">
        <v>3.9452343000000001</v>
      </c>
      <c r="O1635">
        <v>17.2454605</v>
      </c>
      <c r="P1635">
        <v>3.9876773000000001</v>
      </c>
      <c r="Q1635">
        <v>8.4780312000000002</v>
      </c>
      <c r="R1635">
        <v>2.0026769999999998</v>
      </c>
      <c r="S1635">
        <v>0.12295</v>
      </c>
      <c r="T1635">
        <v>0.5</v>
      </c>
      <c r="U1635">
        <v>1.0776831</v>
      </c>
      <c r="V1635">
        <v>2.4604895</v>
      </c>
      <c r="W1635">
        <v>4.3015489999999996</v>
      </c>
      <c r="X1635">
        <v>3.7218263</v>
      </c>
      <c r="Y1635">
        <v>3.1829190000000001</v>
      </c>
      <c r="Z1635">
        <v>10.7830219</v>
      </c>
      <c r="AA1635">
        <v>2.2339794999999998</v>
      </c>
      <c r="AB1635">
        <v>0.11353009999999999</v>
      </c>
      <c r="AC1635">
        <v>0.74360000000000004</v>
      </c>
      <c r="AD1635">
        <v>0.97050000000000003</v>
      </c>
      <c r="AE1635">
        <v>1.0903</v>
      </c>
      <c r="AF1635">
        <v>0.21579999999999999</v>
      </c>
      <c r="AG1635">
        <v>0.79820000000000002</v>
      </c>
      <c r="AH1635">
        <v>1.2719</v>
      </c>
      <c r="AI1635">
        <v>1.1154999999999999</v>
      </c>
      <c r="AJ1635">
        <v>0.9234</v>
      </c>
      <c r="AK1635" t="str">
        <f>VLOOKUP(D1635,Ref!$C$2:$D$56,2,FALSE)&amp;"_"&amp;E1635&amp;RIGHT(B1635,4)</f>
        <v>CA_Los Angeles0002</v>
      </c>
    </row>
    <row r="1636" spans="1:37" x14ac:dyDescent="0.25">
      <c r="A1636" t="s">
        <v>221</v>
      </c>
      <c r="B1636">
        <v>60371002</v>
      </c>
      <c r="C1636" t="s">
        <v>37</v>
      </c>
      <c r="D1636" t="s">
        <v>50</v>
      </c>
      <c r="E1636" t="s">
        <v>62</v>
      </c>
      <c r="F1636">
        <v>34.176049999999996</v>
      </c>
      <c r="G1636">
        <v>-118.31712</v>
      </c>
      <c r="H1636">
        <v>68037</v>
      </c>
      <c r="I1636">
        <v>39.1</v>
      </c>
      <c r="J1636">
        <v>28.4</v>
      </c>
      <c r="K1636">
        <v>0.5</v>
      </c>
      <c r="L1636">
        <v>1.3868693000000001</v>
      </c>
      <c r="M1636">
        <v>2.4228208000000002</v>
      </c>
      <c r="N1636">
        <v>4.8135724</v>
      </c>
      <c r="O1636">
        <v>12.110254299999999</v>
      </c>
      <c r="P1636">
        <v>4.3546648000000001</v>
      </c>
      <c r="Q1636">
        <v>11.060746200000001</v>
      </c>
      <c r="R1636">
        <v>2.3906703</v>
      </c>
      <c r="S1636">
        <v>0.1159592</v>
      </c>
      <c r="T1636">
        <v>0.5</v>
      </c>
      <c r="U1636">
        <v>0.97627569999999997</v>
      </c>
      <c r="V1636">
        <v>1.9368886000000001</v>
      </c>
      <c r="W1636">
        <v>4.5554050999999998</v>
      </c>
      <c r="X1636">
        <v>3.5254636000000001</v>
      </c>
      <c r="Y1636">
        <v>4.3196626</v>
      </c>
      <c r="Z1636">
        <v>10.2319803</v>
      </c>
      <c r="AA1636">
        <v>2.2958069000000001</v>
      </c>
      <c r="AB1636">
        <v>0.1055591</v>
      </c>
      <c r="AC1636">
        <v>0.70389999999999997</v>
      </c>
      <c r="AD1636">
        <v>0.7994</v>
      </c>
      <c r="AE1636">
        <v>0.94640000000000002</v>
      </c>
      <c r="AF1636">
        <v>0.29110000000000003</v>
      </c>
      <c r="AG1636">
        <v>0.99199999999999999</v>
      </c>
      <c r="AH1636">
        <v>0.92510000000000003</v>
      </c>
      <c r="AI1636">
        <v>0.96030000000000004</v>
      </c>
      <c r="AJ1636">
        <v>0.9103</v>
      </c>
      <c r="AK1636" t="str">
        <f>VLOOKUP(D1636,Ref!$C$2:$D$56,2,FALSE)&amp;"_"&amp;E1636&amp;RIGHT(B1636,4)</f>
        <v>CA_Los Angeles1002</v>
      </c>
    </row>
    <row r="1637" spans="1:37" x14ac:dyDescent="0.25">
      <c r="A1637" t="s">
        <v>221</v>
      </c>
      <c r="B1637">
        <v>60371103</v>
      </c>
      <c r="C1637" t="s">
        <v>37</v>
      </c>
      <c r="D1637" t="s">
        <v>50</v>
      </c>
      <c r="E1637" t="s">
        <v>62</v>
      </c>
      <c r="F1637">
        <v>34.066589999999998</v>
      </c>
      <c r="G1637">
        <v>-118.22687999999999</v>
      </c>
      <c r="H1637">
        <v>67037</v>
      </c>
      <c r="I1637">
        <v>40.1</v>
      </c>
      <c r="J1637">
        <v>29.9</v>
      </c>
      <c r="K1637">
        <v>0.5</v>
      </c>
      <c r="L1637">
        <v>1.6976591000000001</v>
      </c>
      <c r="M1637">
        <v>2.1506056999999998</v>
      </c>
      <c r="N1637">
        <v>5.3652224999999998</v>
      </c>
      <c r="O1637">
        <v>9.0814123000000002</v>
      </c>
      <c r="P1637">
        <v>6.9489068999999999</v>
      </c>
      <c r="Q1637">
        <v>11.1212511</v>
      </c>
      <c r="R1637">
        <v>2.9381501999999999</v>
      </c>
      <c r="S1637">
        <v>0.34123969999999998</v>
      </c>
      <c r="T1637">
        <v>0.5</v>
      </c>
      <c r="U1637">
        <v>1.0317586999999999</v>
      </c>
      <c r="V1637">
        <v>1.7800937999999999</v>
      </c>
      <c r="W1637">
        <v>4.4170221999999999</v>
      </c>
      <c r="X1637">
        <v>4.1988401</v>
      </c>
      <c r="Y1637">
        <v>6.6682081000000002</v>
      </c>
      <c r="Z1637">
        <v>8.4509629999999998</v>
      </c>
      <c r="AA1637">
        <v>2.4840778999999999</v>
      </c>
      <c r="AB1637">
        <v>0.42160059999999999</v>
      </c>
      <c r="AC1637">
        <v>0.60780000000000001</v>
      </c>
      <c r="AD1637">
        <v>0.82769999999999999</v>
      </c>
      <c r="AE1637">
        <v>0.82330000000000003</v>
      </c>
      <c r="AF1637">
        <v>0.46239999999999998</v>
      </c>
      <c r="AG1637">
        <v>0.95960000000000001</v>
      </c>
      <c r="AH1637">
        <v>0.75990000000000002</v>
      </c>
      <c r="AI1637">
        <v>0.84550000000000003</v>
      </c>
      <c r="AJ1637">
        <v>1.2355</v>
      </c>
      <c r="AK1637" t="str">
        <f>VLOOKUP(D1637,Ref!$C$2:$D$56,2,FALSE)&amp;"_"&amp;E1637&amp;RIGHT(B1637,4)</f>
        <v>CA_Los Angeles1103</v>
      </c>
    </row>
    <row r="1638" spans="1:37" x14ac:dyDescent="0.25">
      <c r="A1638" t="s">
        <v>221</v>
      </c>
      <c r="B1638">
        <v>60371201</v>
      </c>
      <c r="C1638" t="s">
        <v>37</v>
      </c>
      <c r="D1638" t="s">
        <v>50</v>
      </c>
      <c r="E1638" t="s">
        <v>62</v>
      </c>
      <c r="F1638">
        <v>34.199249999999999</v>
      </c>
      <c r="G1638">
        <v>-118.53276</v>
      </c>
      <c r="H1638">
        <v>68035</v>
      </c>
      <c r="I1638">
        <v>29</v>
      </c>
      <c r="J1638">
        <v>19.600000000000001</v>
      </c>
      <c r="K1638">
        <v>0.5</v>
      </c>
      <c r="L1638">
        <v>0.76059169999999998</v>
      </c>
      <c r="M1638">
        <v>1.6854944999999999</v>
      </c>
      <c r="N1638">
        <v>3.0109739000000002</v>
      </c>
      <c r="O1638">
        <v>11.986532199999999</v>
      </c>
      <c r="P1638">
        <v>2.9345452999999999</v>
      </c>
      <c r="Q1638">
        <v>6.6025381000000003</v>
      </c>
      <c r="R1638">
        <v>1.4531987</v>
      </c>
      <c r="S1638">
        <v>9.9463800000000005E-2</v>
      </c>
      <c r="T1638">
        <v>0.5</v>
      </c>
      <c r="U1638">
        <v>0.47756209999999999</v>
      </c>
      <c r="V1638">
        <v>1.4596457</v>
      </c>
      <c r="W1638">
        <v>2.7889029999999999</v>
      </c>
      <c r="X1638">
        <v>4.1746407000000003</v>
      </c>
      <c r="Y1638">
        <v>2.6844956999999998</v>
      </c>
      <c r="Z1638">
        <v>6.1587477000000002</v>
      </c>
      <c r="AA1638">
        <v>1.3497493</v>
      </c>
      <c r="AB1638">
        <v>9.9463800000000005E-2</v>
      </c>
      <c r="AC1638">
        <v>0.62790000000000001</v>
      </c>
      <c r="AD1638">
        <v>0.86599999999999999</v>
      </c>
      <c r="AE1638">
        <v>0.92620000000000002</v>
      </c>
      <c r="AF1638">
        <v>0.3483</v>
      </c>
      <c r="AG1638">
        <v>0.91479999999999995</v>
      </c>
      <c r="AH1638">
        <v>0.93279999999999996</v>
      </c>
      <c r="AI1638">
        <v>0.92879999999999996</v>
      </c>
      <c r="AJ1638">
        <v>1</v>
      </c>
      <c r="AK1638" t="str">
        <f>VLOOKUP(D1638,Ref!$C$2:$D$56,2,FALSE)&amp;"_"&amp;E1638&amp;RIGHT(B1638,4)</f>
        <v>CA_Los Angeles1201</v>
      </c>
    </row>
    <row r="1639" spans="1:37" x14ac:dyDescent="0.25">
      <c r="A1639" t="s">
        <v>221</v>
      </c>
      <c r="B1639">
        <v>60371301</v>
      </c>
      <c r="C1639" t="s">
        <v>37</v>
      </c>
      <c r="D1639" t="s">
        <v>50</v>
      </c>
      <c r="E1639" t="s">
        <v>62</v>
      </c>
      <c r="F1639">
        <v>33.928989999999999</v>
      </c>
      <c r="G1639">
        <v>-118.21071000000001</v>
      </c>
      <c r="H1639">
        <v>65037</v>
      </c>
      <c r="I1639">
        <v>41</v>
      </c>
      <c r="J1639">
        <v>29.5</v>
      </c>
      <c r="K1639">
        <v>0.5</v>
      </c>
      <c r="L1639">
        <v>1.4173172000000001</v>
      </c>
      <c r="M1639">
        <v>2.6156744999999999</v>
      </c>
      <c r="N1639">
        <v>4.8027348999999999</v>
      </c>
      <c r="O1639">
        <v>13.620897299999999</v>
      </c>
      <c r="P1639">
        <v>4.0868362999999999</v>
      </c>
      <c r="Q1639">
        <v>11.4212103</v>
      </c>
      <c r="R1639">
        <v>2.4390714</v>
      </c>
      <c r="S1639">
        <v>9.6258999999999997E-2</v>
      </c>
      <c r="T1639">
        <v>0.5</v>
      </c>
      <c r="U1639">
        <v>0.90013650000000001</v>
      </c>
      <c r="V1639">
        <v>2.4013333000000001</v>
      </c>
      <c r="W1639">
        <v>4.3984370000000004</v>
      </c>
      <c r="X1639">
        <v>4.7594618999999998</v>
      </c>
      <c r="Y1639">
        <v>3.6199389000000002</v>
      </c>
      <c r="Z1639">
        <v>10.6128292</v>
      </c>
      <c r="AA1639">
        <v>2.2494721000000002</v>
      </c>
      <c r="AB1639">
        <v>9.6258999999999997E-2</v>
      </c>
      <c r="AC1639">
        <v>0.6351</v>
      </c>
      <c r="AD1639">
        <v>0.91810000000000003</v>
      </c>
      <c r="AE1639">
        <v>0.91579999999999995</v>
      </c>
      <c r="AF1639">
        <v>0.34939999999999999</v>
      </c>
      <c r="AG1639">
        <v>0.88580000000000003</v>
      </c>
      <c r="AH1639">
        <v>0.92920000000000003</v>
      </c>
      <c r="AI1639">
        <v>0.92230000000000001</v>
      </c>
      <c r="AJ1639">
        <v>1</v>
      </c>
      <c r="AK1639" t="str">
        <f>VLOOKUP(D1639,Ref!$C$2:$D$56,2,FALSE)&amp;"_"&amp;E1639&amp;RIGHT(B1639,4)</f>
        <v>CA_Los Angeles1301</v>
      </c>
    </row>
    <row r="1640" spans="1:37" x14ac:dyDescent="0.25">
      <c r="A1640" t="s">
        <v>221</v>
      </c>
      <c r="B1640">
        <v>60371602</v>
      </c>
      <c r="C1640" t="s">
        <v>37</v>
      </c>
      <c r="D1640" t="s">
        <v>50</v>
      </c>
      <c r="E1640" t="s">
        <v>62</v>
      </c>
      <c r="F1640">
        <v>34.011940000000003</v>
      </c>
      <c r="G1640">
        <v>-118.06995000000001</v>
      </c>
      <c r="H1640">
        <v>66038</v>
      </c>
      <c r="I1640">
        <v>39.799999999999997</v>
      </c>
      <c r="J1640">
        <v>29</v>
      </c>
      <c r="K1640">
        <v>0.5</v>
      </c>
      <c r="L1640">
        <v>1.4958007</v>
      </c>
      <c r="M1640">
        <v>3.4643579</v>
      </c>
      <c r="N1640">
        <v>4.3369532</v>
      </c>
      <c r="O1640">
        <v>13.8419352</v>
      </c>
      <c r="P1640">
        <v>3.6534502999999998</v>
      </c>
      <c r="Q1640">
        <v>10.2527781</v>
      </c>
      <c r="R1640">
        <v>2.1663461000000002</v>
      </c>
      <c r="S1640">
        <v>0.1217203</v>
      </c>
      <c r="T1640">
        <v>0.5</v>
      </c>
      <c r="U1640">
        <v>0.92574909999999999</v>
      </c>
      <c r="V1640">
        <v>2.4359044999999999</v>
      </c>
      <c r="W1640">
        <v>4.2680964000000001</v>
      </c>
      <c r="X1640">
        <v>4.6542706000000003</v>
      </c>
      <c r="Y1640">
        <v>3.8157949000000002</v>
      </c>
      <c r="Z1640">
        <v>10.077920900000001</v>
      </c>
      <c r="AA1640">
        <v>2.2344129000000001</v>
      </c>
      <c r="AB1640">
        <v>0.14283309999999999</v>
      </c>
      <c r="AC1640">
        <v>0.61890000000000001</v>
      </c>
      <c r="AD1640">
        <v>0.70309999999999995</v>
      </c>
      <c r="AE1640">
        <v>0.98409999999999997</v>
      </c>
      <c r="AF1640">
        <v>0.3362</v>
      </c>
      <c r="AG1640">
        <v>1.0444</v>
      </c>
      <c r="AH1640">
        <v>0.9829</v>
      </c>
      <c r="AI1640">
        <v>1.0314000000000001</v>
      </c>
      <c r="AJ1640">
        <v>1.1735</v>
      </c>
      <c r="AK1640" t="str">
        <f>VLOOKUP(D1640,Ref!$C$2:$D$56,2,FALSE)&amp;"_"&amp;E1640&amp;RIGHT(B1640,4)</f>
        <v>CA_Los Angeles1602</v>
      </c>
    </row>
    <row r="1641" spans="1:37" x14ac:dyDescent="0.25">
      <c r="A1641" t="s">
        <v>221</v>
      </c>
      <c r="B1641">
        <v>60372005</v>
      </c>
      <c r="C1641" t="s">
        <v>37</v>
      </c>
      <c r="D1641" t="s">
        <v>50</v>
      </c>
      <c r="E1641" t="s">
        <v>62</v>
      </c>
      <c r="F1641">
        <v>34.132599999999996</v>
      </c>
      <c r="G1641">
        <v>-118.1272</v>
      </c>
      <c r="H1641">
        <v>67038</v>
      </c>
      <c r="I1641">
        <v>37.1</v>
      </c>
      <c r="J1641">
        <v>28.9</v>
      </c>
      <c r="K1641">
        <v>0.5</v>
      </c>
      <c r="L1641">
        <v>1.6334276999999999</v>
      </c>
      <c r="M1641">
        <v>2.5274133999999999</v>
      </c>
      <c r="N1641">
        <v>4.9515346999999998</v>
      </c>
      <c r="O1641">
        <v>8.7688474999999997</v>
      </c>
      <c r="P1641">
        <v>5.8575705999999998</v>
      </c>
      <c r="Q1641">
        <v>10.0909681</v>
      </c>
      <c r="R1641">
        <v>2.5514242999999999</v>
      </c>
      <c r="S1641">
        <v>0.21881110000000001</v>
      </c>
      <c r="T1641">
        <v>0.5</v>
      </c>
      <c r="U1641">
        <v>1.066686</v>
      </c>
      <c r="V1641">
        <v>2.1925849999999998</v>
      </c>
      <c r="W1641">
        <v>4.5480217999999999</v>
      </c>
      <c r="X1641">
        <v>3.3349342000000002</v>
      </c>
      <c r="Y1641">
        <v>5.3196979000000004</v>
      </c>
      <c r="Z1641">
        <v>9.3635979000000003</v>
      </c>
      <c r="AA1641">
        <v>2.3587294000000001</v>
      </c>
      <c r="AB1641">
        <v>0.21825510000000001</v>
      </c>
      <c r="AC1641">
        <v>0.65300000000000002</v>
      </c>
      <c r="AD1641">
        <v>0.86750000000000005</v>
      </c>
      <c r="AE1641">
        <v>0.91849999999999998</v>
      </c>
      <c r="AF1641">
        <v>0.38030000000000003</v>
      </c>
      <c r="AG1641">
        <v>0.90820000000000001</v>
      </c>
      <c r="AH1641">
        <v>0.92789999999999995</v>
      </c>
      <c r="AI1641">
        <v>0.92449999999999999</v>
      </c>
      <c r="AJ1641">
        <v>0.99750000000000005</v>
      </c>
      <c r="AK1641" t="str">
        <f>VLOOKUP(D1641,Ref!$C$2:$D$56,2,FALSE)&amp;"_"&amp;E1641&amp;RIGHT(B1641,4)</f>
        <v>CA_Los Angeles2005</v>
      </c>
    </row>
    <row r="1642" spans="1:37" x14ac:dyDescent="0.25">
      <c r="A1642" t="s">
        <v>221</v>
      </c>
      <c r="B1642">
        <v>60374002</v>
      </c>
      <c r="C1642" t="s">
        <v>37</v>
      </c>
      <c r="D1642" t="s">
        <v>50</v>
      </c>
      <c r="E1642" t="s">
        <v>62</v>
      </c>
      <c r="F1642">
        <v>33.82376</v>
      </c>
      <c r="G1642">
        <v>-118.18921</v>
      </c>
      <c r="H1642">
        <v>64037</v>
      </c>
      <c r="I1642">
        <v>36.4</v>
      </c>
      <c r="J1642">
        <v>27.2</v>
      </c>
      <c r="K1642">
        <v>0.5</v>
      </c>
      <c r="L1642">
        <v>1.3972576999999999</v>
      </c>
      <c r="M1642">
        <v>3.2848098000000001</v>
      </c>
      <c r="N1642">
        <v>4.0711969999999997</v>
      </c>
      <c r="O1642">
        <v>11.905859899999999</v>
      </c>
      <c r="P1642">
        <v>3.3545322</v>
      </c>
      <c r="Q1642">
        <v>9.7888069000000009</v>
      </c>
      <c r="R1642">
        <v>2.0708839999999999</v>
      </c>
      <c r="S1642">
        <v>9.3318799999999993E-2</v>
      </c>
      <c r="T1642">
        <v>0.5</v>
      </c>
      <c r="U1642">
        <v>0.88656880000000005</v>
      </c>
      <c r="V1642">
        <v>2.7149519999999998</v>
      </c>
      <c r="W1642">
        <v>3.9469736000000002</v>
      </c>
      <c r="X1642">
        <v>4.3243070000000001</v>
      </c>
      <c r="Y1642">
        <v>3.2290344000000002</v>
      </c>
      <c r="Z1642">
        <v>9.5425328999999994</v>
      </c>
      <c r="AA1642">
        <v>2.0195970999999999</v>
      </c>
      <c r="AB1642">
        <v>9.2591000000000007E-2</v>
      </c>
      <c r="AC1642">
        <v>0.63449999999999995</v>
      </c>
      <c r="AD1642">
        <v>0.82650000000000001</v>
      </c>
      <c r="AE1642">
        <v>0.96950000000000003</v>
      </c>
      <c r="AF1642">
        <v>0.36320000000000002</v>
      </c>
      <c r="AG1642">
        <v>0.96260000000000001</v>
      </c>
      <c r="AH1642">
        <v>0.9748</v>
      </c>
      <c r="AI1642">
        <v>0.97519999999999996</v>
      </c>
      <c r="AJ1642">
        <v>0.99219999999999997</v>
      </c>
      <c r="AK1642" t="str">
        <f>VLOOKUP(D1642,Ref!$C$2:$D$56,2,FALSE)&amp;"_"&amp;E1642&amp;RIGHT(B1642,4)</f>
        <v>CA_Los Angeles4002</v>
      </c>
    </row>
    <row r="1643" spans="1:37" x14ac:dyDescent="0.25">
      <c r="A1643" t="s">
        <v>221</v>
      </c>
      <c r="B1643">
        <v>60374004</v>
      </c>
      <c r="C1643" t="s">
        <v>37</v>
      </c>
      <c r="D1643" t="s">
        <v>50</v>
      </c>
      <c r="E1643" t="s">
        <v>62</v>
      </c>
      <c r="F1643">
        <v>33.792360000000002</v>
      </c>
      <c r="G1643">
        <v>-118.17533</v>
      </c>
      <c r="H1643">
        <v>64037</v>
      </c>
      <c r="I1643">
        <v>31.3</v>
      </c>
      <c r="J1643">
        <v>23.7</v>
      </c>
      <c r="K1643">
        <v>0.5</v>
      </c>
      <c r="L1643">
        <v>1.2423089</v>
      </c>
      <c r="M1643">
        <v>2.6223011000000001</v>
      </c>
      <c r="N1643">
        <v>3.9354190999999998</v>
      </c>
      <c r="O1643">
        <v>8.2485771000000003</v>
      </c>
      <c r="P1643">
        <v>3.2848201000000001</v>
      </c>
      <c r="Q1643">
        <v>9.4386463000000003</v>
      </c>
      <c r="R1643">
        <v>2.0078363000000001</v>
      </c>
      <c r="S1643">
        <v>8.6752099999999999E-2</v>
      </c>
      <c r="T1643">
        <v>0.5</v>
      </c>
      <c r="U1643">
        <v>0.85287760000000001</v>
      </c>
      <c r="V1643">
        <v>2.2633100000000002</v>
      </c>
      <c r="W1643">
        <v>3.0832085999999999</v>
      </c>
      <c r="X1643">
        <v>5.5824733000000002</v>
      </c>
      <c r="Y1643">
        <v>3.0017744999999998</v>
      </c>
      <c r="Z1643">
        <v>6.8076596</v>
      </c>
      <c r="AA1643">
        <v>1.5740327000000001</v>
      </c>
      <c r="AB1643">
        <v>0.1075228</v>
      </c>
      <c r="AC1643">
        <v>0.6865</v>
      </c>
      <c r="AD1643">
        <v>0.86309999999999998</v>
      </c>
      <c r="AE1643">
        <v>0.78349999999999997</v>
      </c>
      <c r="AF1643">
        <v>0.67679999999999996</v>
      </c>
      <c r="AG1643">
        <v>0.91379999999999995</v>
      </c>
      <c r="AH1643">
        <v>0.72130000000000005</v>
      </c>
      <c r="AI1643">
        <v>0.78390000000000004</v>
      </c>
      <c r="AJ1643">
        <v>1.2394000000000001</v>
      </c>
      <c r="AK1643" t="str">
        <f>VLOOKUP(D1643,Ref!$C$2:$D$56,2,FALSE)&amp;"_"&amp;E1643&amp;RIGHT(B1643,4)</f>
        <v>CA_Los Angeles4004</v>
      </c>
    </row>
    <row r="1644" spans="1:37" x14ac:dyDescent="0.25">
      <c r="A1644" t="s">
        <v>221</v>
      </c>
      <c r="B1644">
        <v>60379033</v>
      </c>
      <c r="C1644" t="s">
        <v>37</v>
      </c>
      <c r="D1644" t="s">
        <v>50</v>
      </c>
      <c r="E1644" t="s">
        <v>62</v>
      </c>
      <c r="F1644">
        <v>34.671388999999998</v>
      </c>
      <c r="G1644">
        <v>-118.130556</v>
      </c>
      <c r="H1644">
        <v>72039</v>
      </c>
      <c r="I1644">
        <v>19.5</v>
      </c>
      <c r="J1644">
        <v>16.899999999999999</v>
      </c>
      <c r="K1644">
        <v>0.5</v>
      </c>
      <c r="L1644">
        <v>2.1173297999999998</v>
      </c>
      <c r="M1644">
        <v>1.1520357999999999</v>
      </c>
      <c r="N1644">
        <v>1.3057000999999999</v>
      </c>
      <c r="O1644">
        <v>9.4501170999999999</v>
      </c>
      <c r="P1644">
        <v>2.7910265999999999</v>
      </c>
      <c r="Q1644">
        <v>1.1595774999999999</v>
      </c>
      <c r="R1644">
        <v>0.99372139999999998</v>
      </c>
      <c r="S1644">
        <v>3.0490799999999998E-2</v>
      </c>
      <c r="T1644">
        <v>0.5</v>
      </c>
      <c r="U1644">
        <v>1.880306</v>
      </c>
      <c r="V1644">
        <v>1.0824809</v>
      </c>
      <c r="W1644">
        <v>1.0701383</v>
      </c>
      <c r="X1644">
        <v>8.3031521000000001</v>
      </c>
      <c r="Y1644">
        <v>2.7822022</v>
      </c>
      <c r="Z1644">
        <v>0.40444639999999998</v>
      </c>
      <c r="AA1644">
        <v>0.90629499999999996</v>
      </c>
      <c r="AB1644">
        <v>1.6000400000000001E-2</v>
      </c>
      <c r="AC1644">
        <v>0.8881</v>
      </c>
      <c r="AD1644">
        <v>0.93959999999999999</v>
      </c>
      <c r="AE1644">
        <v>0.8196</v>
      </c>
      <c r="AF1644">
        <v>0.87860000000000005</v>
      </c>
      <c r="AG1644">
        <v>0.99680000000000002</v>
      </c>
      <c r="AH1644">
        <v>0.3488</v>
      </c>
      <c r="AI1644">
        <v>0.91200000000000003</v>
      </c>
      <c r="AJ1644">
        <v>0.52480000000000004</v>
      </c>
      <c r="AK1644" t="str">
        <f>VLOOKUP(D1644,Ref!$C$2:$D$56,2,FALSE)&amp;"_"&amp;E1644&amp;RIGHT(B1644,4)</f>
        <v>CA_Los Angeles9033</v>
      </c>
    </row>
    <row r="1645" spans="1:37" x14ac:dyDescent="0.25">
      <c r="A1645" t="s">
        <v>221</v>
      </c>
      <c r="B1645">
        <v>60450006</v>
      </c>
      <c r="C1645" t="s">
        <v>37</v>
      </c>
      <c r="D1645" t="s">
        <v>50</v>
      </c>
      <c r="E1645" t="s">
        <v>63</v>
      </c>
      <c r="F1645">
        <v>39.150556000000002</v>
      </c>
      <c r="G1645">
        <v>-123.205</v>
      </c>
      <c r="H1645">
        <v>121014</v>
      </c>
      <c r="I1645">
        <v>21.1</v>
      </c>
      <c r="J1645">
        <v>18.600000000000001</v>
      </c>
      <c r="K1645">
        <v>0.5</v>
      </c>
      <c r="L1645">
        <v>1.0068368000000001</v>
      </c>
      <c r="M1645">
        <v>0.68961609999999995</v>
      </c>
      <c r="N1645">
        <v>0.99273869999999997</v>
      </c>
      <c r="O1645">
        <v>11.7194538</v>
      </c>
      <c r="P1645">
        <v>2.0727335999999998</v>
      </c>
      <c r="Q1645">
        <v>0.96995299999999995</v>
      </c>
      <c r="R1645">
        <v>0.84589820000000004</v>
      </c>
      <c r="S1645">
        <v>2.3361025</v>
      </c>
      <c r="T1645">
        <v>0.5</v>
      </c>
      <c r="U1645">
        <v>1.0207934000000001</v>
      </c>
      <c r="V1645">
        <v>0.43227850000000001</v>
      </c>
      <c r="W1645">
        <v>0.83829299999999995</v>
      </c>
      <c r="X1645">
        <v>9.9309931000000002</v>
      </c>
      <c r="Y1645">
        <v>2.1044583000000001</v>
      </c>
      <c r="Z1645">
        <v>0.41081669999999998</v>
      </c>
      <c r="AA1645">
        <v>0.81009339999999996</v>
      </c>
      <c r="AB1645">
        <v>2.6160380999999999</v>
      </c>
      <c r="AC1645">
        <v>1.0139</v>
      </c>
      <c r="AD1645">
        <v>0.62680000000000002</v>
      </c>
      <c r="AE1645">
        <v>0.84440000000000004</v>
      </c>
      <c r="AF1645">
        <v>0.84740000000000004</v>
      </c>
      <c r="AG1645">
        <v>1.0153000000000001</v>
      </c>
      <c r="AH1645">
        <v>0.42349999999999999</v>
      </c>
      <c r="AI1645">
        <v>0.9577</v>
      </c>
      <c r="AJ1645">
        <v>1.1197999999999999</v>
      </c>
      <c r="AK1645" t="str">
        <f>VLOOKUP(D1645,Ref!$C$2:$D$56,2,FALSE)&amp;"_"&amp;E1645&amp;RIGHT(B1645,4)</f>
        <v>CA_Mendocino0006</v>
      </c>
    </row>
    <row r="1646" spans="1:37" x14ac:dyDescent="0.25">
      <c r="A1646" t="s">
        <v>221</v>
      </c>
      <c r="B1646">
        <v>60472510</v>
      </c>
      <c r="C1646" t="s">
        <v>37</v>
      </c>
      <c r="D1646" t="s">
        <v>50</v>
      </c>
      <c r="E1646" t="s">
        <v>64</v>
      </c>
      <c r="F1646">
        <v>37.309167000000002</v>
      </c>
      <c r="G1646">
        <v>-120.48055600000001</v>
      </c>
      <c r="H1646">
        <v>100028</v>
      </c>
      <c r="I1646">
        <v>50.8</v>
      </c>
      <c r="J1646">
        <v>28.4</v>
      </c>
      <c r="K1646">
        <v>0.5</v>
      </c>
      <c r="L1646">
        <v>0.90672269999999999</v>
      </c>
      <c r="M1646">
        <v>1.7259974</v>
      </c>
      <c r="N1646">
        <v>4.0162224999999996</v>
      </c>
      <c r="O1646">
        <v>27.663236600000001</v>
      </c>
      <c r="P1646">
        <v>1.6216645999999999</v>
      </c>
      <c r="Q1646">
        <v>11.803136800000001</v>
      </c>
      <c r="R1646">
        <v>2.3169396</v>
      </c>
      <c r="S1646">
        <v>0.33496619999999999</v>
      </c>
      <c r="T1646">
        <v>0.5</v>
      </c>
      <c r="U1646">
        <v>0.61845059999999996</v>
      </c>
      <c r="V1646">
        <v>1.1758065</v>
      </c>
      <c r="W1646">
        <v>3.6538681999999998</v>
      </c>
      <c r="X1646">
        <v>7.8724464999999997</v>
      </c>
      <c r="Y1646">
        <v>1.4356788</v>
      </c>
      <c r="Z1646">
        <v>10.7880898</v>
      </c>
      <c r="AA1646">
        <v>2.1142848000000001</v>
      </c>
      <c r="AB1646">
        <v>0.33511299999999999</v>
      </c>
      <c r="AC1646">
        <v>0.68210000000000004</v>
      </c>
      <c r="AD1646">
        <v>0.68120000000000003</v>
      </c>
      <c r="AE1646">
        <v>0.90980000000000005</v>
      </c>
      <c r="AF1646">
        <v>0.28460000000000002</v>
      </c>
      <c r="AG1646">
        <v>0.88529999999999998</v>
      </c>
      <c r="AH1646">
        <v>0.91400000000000003</v>
      </c>
      <c r="AI1646">
        <v>0.91249999999999998</v>
      </c>
      <c r="AJ1646">
        <v>1.0004</v>
      </c>
      <c r="AK1646" t="str">
        <f>VLOOKUP(D1646,Ref!$C$2:$D$56,2,FALSE)&amp;"_"&amp;E1646&amp;RIGHT(B1646,4)</f>
        <v>CA_Merced2510</v>
      </c>
    </row>
    <row r="1647" spans="1:37" x14ac:dyDescent="0.25">
      <c r="A1647" t="s">
        <v>221</v>
      </c>
      <c r="B1647">
        <v>60531003</v>
      </c>
      <c r="C1647" t="s">
        <v>37</v>
      </c>
      <c r="D1647" t="s">
        <v>50</v>
      </c>
      <c r="E1647" t="s">
        <v>65</v>
      </c>
      <c r="F1647">
        <v>36.696829999999999</v>
      </c>
      <c r="G1647">
        <v>-121.636167</v>
      </c>
      <c r="H1647">
        <v>97019</v>
      </c>
      <c r="I1647">
        <v>14</v>
      </c>
      <c r="J1647">
        <v>11.8</v>
      </c>
      <c r="K1647">
        <v>0.5</v>
      </c>
      <c r="L1647">
        <v>0.80646830000000003</v>
      </c>
      <c r="M1647">
        <v>1.053609</v>
      </c>
      <c r="N1647">
        <v>1.267909</v>
      </c>
      <c r="O1647">
        <v>5.3464146000000001</v>
      </c>
      <c r="P1647">
        <v>1.7817179999999999</v>
      </c>
      <c r="Q1647">
        <v>2.2706723000000002</v>
      </c>
      <c r="R1647">
        <v>0.78779049999999995</v>
      </c>
      <c r="S1647">
        <v>0.27430660000000001</v>
      </c>
      <c r="T1647">
        <v>0.5</v>
      </c>
      <c r="U1647">
        <v>0.69679679999999999</v>
      </c>
      <c r="V1647">
        <v>0.5206674</v>
      </c>
      <c r="W1647">
        <v>0.89604479999999997</v>
      </c>
      <c r="X1647">
        <v>5.2316479999999999</v>
      </c>
      <c r="Y1647">
        <v>1.8433933</v>
      </c>
      <c r="Z1647">
        <v>0.85837390000000002</v>
      </c>
      <c r="AA1647">
        <v>0.73727889999999996</v>
      </c>
      <c r="AB1647">
        <v>0.56066170000000004</v>
      </c>
      <c r="AC1647">
        <v>0.86399999999999999</v>
      </c>
      <c r="AD1647">
        <v>0.49419999999999997</v>
      </c>
      <c r="AE1647">
        <v>0.70669999999999999</v>
      </c>
      <c r="AF1647">
        <v>0.97850000000000004</v>
      </c>
      <c r="AG1647">
        <v>1.0346</v>
      </c>
      <c r="AH1647">
        <v>0.378</v>
      </c>
      <c r="AI1647">
        <v>0.93589999999999995</v>
      </c>
      <c r="AJ1647">
        <v>2.0438999999999998</v>
      </c>
      <c r="AK1647" t="str">
        <f>VLOOKUP(D1647,Ref!$C$2:$D$56,2,FALSE)&amp;"_"&amp;E1647&amp;RIGHT(B1647,4)</f>
        <v>CA_Monterey1003</v>
      </c>
    </row>
    <row r="1648" spans="1:37" x14ac:dyDescent="0.25">
      <c r="A1648" t="s">
        <v>221</v>
      </c>
      <c r="B1648">
        <v>60570005</v>
      </c>
      <c r="C1648" t="s">
        <v>37</v>
      </c>
      <c r="D1648" t="s">
        <v>50</v>
      </c>
      <c r="E1648" t="s">
        <v>66</v>
      </c>
      <c r="F1648">
        <v>39.234444000000003</v>
      </c>
      <c r="G1648">
        <v>-121.055556</v>
      </c>
      <c r="H1648">
        <v>118029</v>
      </c>
      <c r="I1648">
        <v>32.5</v>
      </c>
      <c r="J1648">
        <v>29.2</v>
      </c>
      <c r="K1648">
        <v>0.5</v>
      </c>
      <c r="L1648">
        <v>1.2929227000000001</v>
      </c>
      <c r="M1648">
        <v>0.78898789999999996</v>
      </c>
      <c r="N1648">
        <v>0.80039210000000005</v>
      </c>
      <c r="O1648">
        <v>25.600000399999999</v>
      </c>
      <c r="P1648">
        <v>1.9495581</v>
      </c>
      <c r="Q1648">
        <v>0.43973430000000002</v>
      </c>
      <c r="R1648">
        <v>0.77561880000000005</v>
      </c>
      <c r="S1648">
        <v>0.35278589999999999</v>
      </c>
      <c r="T1648">
        <v>0.5</v>
      </c>
      <c r="U1648">
        <v>1.2802069</v>
      </c>
      <c r="V1648">
        <v>0.65436559999999999</v>
      </c>
      <c r="W1648">
        <v>0.69040539999999995</v>
      </c>
      <c r="X1648">
        <v>23.018352499999999</v>
      </c>
      <c r="Y1648">
        <v>2.0170631000000001</v>
      </c>
      <c r="Z1648">
        <v>0</v>
      </c>
      <c r="AA1648">
        <v>0.73340269999999996</v>
      </c>
      <c r="AB1648">
        <v>0.3859303</v>
      </c>
      <c r="AC1648">
        <v>0.99019999999999997</v>
      </c>
      <c r="AD1648">
        <v>0.82940000000000003</v>
      </c>
      <c r="AE1648">
        <v>0.86260000000000003</v>
      </c>
      <c r="AF1648">
        <v>0.8992</v>
      </c>
      <c r="AG1648">
        <v>1.0346</v>
      </c>
      <c r="AH1648">
        <v>0</v>
      </c>
      <c r="AI1648">
        <v>0.9456</v>
      </c>
      <c r="AJ1648">
        <v>1.0940000000000001</v>
      </c>
      <c r="AK1648" t="str">
        <f>VLOOKUP(D1648,Ref!$C$2:$D$56,2,FALSE)&amp;"_"&amp;E1648&amp;RIGHT(B1648,4)</f>
        <v>CA_Nevada0005</v>
      </c>
    </row>
    <row r="1649" spans="1:37" x14ac:dyDescent="0.25">
      <c r="A1649" t="s">
        <v>221</v>
      </c>
      <c r="B1649">
        <v>60571001</v>
      </c>
      <c r="C1649" t="s">
        <v>37</v>
      </c>
      <c r="D1649" t="s">
        <v>50</v>
      </c>
      <c r="E1649" t="s">
        <v>66</v>
      </c>
      <c r="F1649">
        <v>39.338611</v>
      </c>
      <c r="G1649">
        <v>-120.170278</v>
      </c>
      <c r="H1649">
        <v>117035</v>
      </c>
      <c r="I1649">
        <v>26.2</v>
      </c>
      <c r="J1649">
        <v>22.8</v>
      </c>
      <c r="K1649">
        <v>0.5</v>
      </c>
      <c r="L1649">
        <v>1.7220637000000001</v>
      </c>
      <c r="M1649">
        <v>1.5827247</v>
      </c>
      <c r="N1649">
        <v>0.7069706</v>
      </c>
      <c r="O1649">
        <v>18.885234799999999</v>
      </c>
      <c r="P1649">
        <v>1.1815325999999999</v>
      </c>
      <c r="Q1649">
        <v>0.96759899999999999</v>
      </c>
      <c r="R1649">
        <v>0.54803559999999996</v>
      </c>
      <c r="S1649">
        <v>0.1169502</v>
      </c>
      <c r="T1649">
        <v>0.5</v>
      </c>
      <c r="U1649">
        <v>1.2590984999999999</v>
      </c>
      <c r="V1649">
        <v>1.1450758000000001</v>
      </c>
      <c r="W1649">
        <v>0.47327979999999997</v>
      </c>
      <c r="X1649">
        <v>17.528884900000001</v>
      </c>
      <c r="Y1649">
        <v>1.1520311000000001</v>
      </c>
      <c r="Z1649">
        <v>0.2084741</v>
      </c>
      <c r="AA1649">
        <v>0.45366390000000001</v>
      </c>
      <c r="AB1649">
        <v>9.0912300000000001E-2</v>
      </c>
      <c r="AC1649">
        <v>0.73119999999999996</v>
      </c>
      <c r="AD1649">
        <v>0.72350000000000003</v>
      </c>
      <c r="AE1649">
        <v>0.6694</v>
      </c>
      <c r="AF1649">
        <v>0.92820000000000003</v>
      </c>
      <c r="AG1649">
        <v>0.97499999999999998</v>
      </c>
      <c r="AH1649">
        <v>0.2155</v>
      </c>
      <c r="AI1649">
        <v>0.82779999999999998</v>
      </c>
      <c r="AJ1649">
        <v>0.77739999999999998</v>
      </c>
      <c r="AK1649" t="str">
        <f>VLOOKUP(D1649,Ref!$C$2:$D$56,2,FALSE)&amp;"_"&amp;E1649&amp;RIGHT(B1649,4)</f>
        <v>CA_Nevada1001</v>
      </c>
    </row>
    <row r="1650" spans="1:37" x14ac:dyDescent="0.25">
      <c r="A1650" t="s">
        <v>221</v>
      </c>
      <c r="B1650">
        <v>60592022</v>
      </c>
      <c r="C1650" t="s">
        <v>37</v>
      </c>
      <c r="D1650" t="s">
        <v>50</v>
      </c>
      <c r="E1650" t="s">
        <v>67</v>
      </c>
      <c r="F1650">
        <v>33.630029999999998</v>
      </c>
      <c r="G1650">
        <v>-117.67592999999999</v>
      </c>
      <c r="H1650">
        <v>62041</v>
      </c>
      <c r="I1650">
        <v>25.7</v>
      </c>
      <c r="J1650">
        <v>19.5</v>
      </c>
      <c r="K1650">
        <v>0.5</v>
      </c>
      <c r="L1650">
        <v>1.1065483</v>
      </c>
      <c r="M1650">
        <v>2.7295899000000001</v>
      </c>
      <c r="N1650">
        <v>3.0007348</v>
      </c>
      <c r="O1650">
        <v>7.0021677000000002</v>
      </c>
      <c r="P1650">
        <v>2.2274522999999999</v>
      </c>
      <c r="Q1650">
        <v>7.4879559999999996</v>
      </c>
      <c r="R1650">
        <v>1.5633518</v>
      </c>
      <c r="S1650">
        <v>0.14886530000000001</v>
      </c>
      <c r="T1650">
        <v>0.5</v>
      </c>
      <c r="U1650">
        <v>0.69529969999999996</v>
      </c>
      <c r="V1650">
        <v>2.3394442</v>
      </c>
      <c r="W1650">
        <v>2.8724164999999999</v>
      </c>
      <c r="X1650">
        <v>2.1520977000000001</v>
      </c>
      <c r="Y1650">
        <v>1.9258616</v>
      </c>
      <c r="Z1650">
        <v>7.4417906</v>
      </c>
      <c r="AA1650">
        <v>1.5189484</v>
      </c>
      <c r="AB1650">
        <v>0.13981789999999999</v>
      </c>
      <c r="AC1650">
        <v>0.62839999999999996</v>
      </c>
      <c r="AD1650">
        <v>0.85709999999999997</v>
      </c>
      <c r="AE1650">
        <v>0.95720000000000005</v>
      </c>
      <c r="AF1650">
        <v>0.30730000000000002</v>
      </c>
      <c r="AG1650">
        <v>0.86460000000000004</v>
      </c>
      <c r="AH1650">
        <v>0.99380000000000002</v>
      </c>
      <c r="AI1650">
        <v>0.97160000000000002</v>
      </c>
      <c r="AJ1650">
        <v>0.93920000000000003</v>
      </c>
      <c r="AK1650" t="str">
        <f>VLOOKUP(D1650,Ref!$C$2:$D$56,2,FALSE)&amp;"_"&amp;E1650&amp;RIGHT(B1650,4)</f>
        <v>CA_Orange2022</v>
      </c>
    </row>
    <row r="1651" spans="1:37" x14ac:dyDescent="0.25">
      <c r="A1651" t="s">
        <v>221</v>
      </c>
      <c r="B1651">
        <v>60610006</v>
      </c>
      <c r="C1651" t="s">
        <v>37</v>
      </c>
      <c r="D1651" t="s">
        <v>50</v>
      </c>
      <c r="E1651" t="s">
        <v>68</v>
      </c>
      <c r="F1651">
        <v>38.745832999999998</v>
      </c>
      <c r="G1651">
        <v>-121.265278</v>
      </c>
      <c r="H1651">
        <v>114026</v>
      </c>
      <c r="I1651">
        <v>25.8</v>
      </c>
      <c r="J1651">
        <v>14</v>
      </c>
      <c r="K1651">
        <v>0.5</v>
      </c>
      <c r="L1651">
        <v>0.32061980000000001</v>
      </c>
      <c r="M1651">
        <v>1.3227091</v>
      </c>
      <c r="N1651">
        <v>1.9540390000000001</v>
      </c>
      <c r="O1651">
        <v>13.938329700000001</v>
      </c>
      <c r="P1651">
        <v>0.74025209999999997</v>
      </c>
      <c r="Q1651">
        <v>5.7932014000000001</v>
      </c>
      <c r="R1651">
        <v>1.1319218</v>
      </c>
      <c r="S1651">
        <v>0.15448339999999999</v>
      </c>
      <c r="T1651">
        <v>0.5</v>
      </c>
      <c r="U1651">
        <v>0.53510120000000005</v>
      </c>
      <c r="V1651">
        <v>0.59045219999999998</v>
      </c>
      <c r="W1651">
        <v>1.1833503000000001</v>
      </c>
      <c r="X1651">
        <v>5.8197850999999998</v>
      </c>
      <c r="Y1651">
        <v>1.6149967000000001</v>
      </c>
      <c r="Z1651">
        <v>2.4108793999999998</v>
      </c>
      <c r="AA1651">
        <v>0.82211350000000005</v>
      </c>
      <c r="AB1651">
        <v>0.55305210000000005</v>
      </c>
      <c r="AC1651">
        <v>1.669</v>
      </c>
      <c r="AD1651">
        <v>0.44640000000000002</v>
      </c>
      <c r="AE1651">
        <v>0.60560000000000003</v>
      </c>
      <c r="AF1651">
        <v>0.41749999999999998</v>
      </c>
      <c r="AG1651">
        <v>2.1817000000000002</v>
      </c>
      <c r="AH1651">
        <v>0.41620000000000001</v>
      </c>
      <c r="AI1651">
        <v>0.72629999999999995</v>
      </c>
      <c r="AJ1651">
        <v>3.58</v>
      </c>
      <c r="AK1651" t="str">
        <f>VLOOKUP(D1651,Ref!$C$2:$D$56,2,FALSE)&amp;"_"&amp;E1651&amp;RIGHT(B1651,4)</f>
        <v>CA_Placer0006</v>
      </c>
    </row>
    <row r="1652" spans="1:37" x14ac:dyDescent="0.25">
      <c r="A1652" t="s">
        <v>221</v>
      </c>
      <c r="B1652">
        <v>60631006</v>
      </c>
      <c r="C1652" t="s">
        <v>37</v>
      </c>
      <c r="D1652" t="s">
        <v>50</v>
      </c>
      <c r="E1652" t="s">
        <v>69</v>
      </c>
      <c r="F1652">
        <v>39.937221999999998</v>
      </c>
      <c r="G1652">
        <v>-120.93777799999999</v>
      </c>
      <c r="H1652">
        <v>124031</v>
      </c>
      <c r="I1652">
        <v>32.200000000000003</v>
      </c>
      <c r="J1652">
        <v>21.1</v>
      </c>
      <c r="K1652">
        <v>0.5</v>
      </c>
      <c r="L1652">
        <v>1.5751113000000001</v>
      </c>
      <c r="M1652">
        <v>2.1578827</v>
      </c>
      <c r="N1652">
        <v>0.54198829999999998</v>
      </c>
      <c r="O1652">
        <v>25.404445599999999</v>
      </c>
      <c r="P1652">
        <v>0.898393</v>
      </c>
      <c r="Q1652">
        <v>0.75919999999999999</v>
      </c>
      <c r="R1652">
        <v>0.32665440000000001</v>
      </c>
      <c r="S1652">
        <v>9.18823E-2</v>
      </c>
      <c r="T1652">
        <v>0.5</v>
      </c>
      <c r="U1652">
        <v>0.38356459999999998</v>
      </c>
      <c r="V1652">
        <v>2.1285861000000001</v>
      </c>
      <c r="W1652">
        <v>0.57123789999999997</v>
      </c>
      <c r="X1652">
        <v>15.422293700000001</v>
      </c>
      <c r="Y1652">
        <v>0.61572329999999997</v>
      </c>
      <c r="Z1652">
        <v>1.1919356999999999</v>
      </c>
      <c r="AA1652">
        <v>0.27594489999999999</v>
      </c>
      <c r="AB1652">
        <v>0.1072104</v>
      </c>
      <c r="AC1652">
        <v>0.24349999999999999</v>
      </c>
      <c r="AD1652">
        <v>0.98640000000000005</v>
      </c>
      <c r="AE1652">
        <v>1.054</v>
      </c>
      <c r="AF1652">
        <v>0.60709999999999997</v>
      </c>
      <c r="AG1652">
        <v>0.68540000000000001</v>
      </c>
      <c r="AH1652">
        <v>1.57</v>
      </c>
      <c r="AI1652">
        <v>0.8448</v>
      </c>
      <c r="AJ1652">
        <v>1.1668000000000001</v>
      </c>
      <c r="AK1652" t="str">
        <f>VLOOKUP(D1652,Ref!$C$2:$D$56,2,FALSE)&amp;"_"&amp;E1652&amp;RIGHT(B1652,4)</f>
        <v>CA_Plumas1006</v>
      </c>
    </row>
    <row r="1653" spans="1:37" x14ac:dyDescent="0.25">
      <c r="A1653" t="s">
        <v>221</v>
      </c>
      <c r="B1653">
        <v>60631009</v>
      </c>
      <c r="C1653" t="s">
        <v>37</v>
      </c>
      <c r="D1653" t="s">
        <v>50</v>
      </c>
      <c r="E1653" t="s">
        <v>69</v>
      </c>
      <c r="F1653">
        <v>39.808332999999998</v>
      </c>
      <c r="G1653">
        <v>-120.471667</v>
      </c>
      <c r="H1653">
        <v>122034</v>
      </c>
      <c r="I1653">
        <v>34.1</v>
      </c>
      <c r="J1653">
        <v>27.8</v>
      </c>
      <c r="K1653">
        <v>0.5</v>
      </c>
      <c r="L1653">
        <v>1.2618446000000001</v>
      </c>
      <c r="M1653">
        <v>3.6422903999999998</v>
      </c>
      <c r="N1653">
        <v>0.3850153</v>
      </c>
      <c r="O1653">
        <v>26.933332400000001</v>
      </c>
      <c r="P1653">
        <v>0.69645650000000003</v>
      </c>
      <c r="Q1653">
        <v>0.42704530000000002</v>
      </c>
      <c r="R1653">
        <v>0.2296415</v>
      </c>
      <c r="S1653">
        <v>9.1039800000000004E-2</v>
      </c>
      <c r="T1653">
        <v>0.5</v>
      </c>
      <c r="U1653">
        <v>0.66396840000000001</v>
      </c>
      <c r="V1653">
        <v>2.4113641000000001</v>
      </c>
      <c r="W1653">
        <v>0.58939839999999999</v>
      </c>
      <c r="X1653">
        <v>21.5347309</v>
      </c>
      <c r="Y1653">
        <v>1.1737298</v>
      </c>
      <c r="Z1653">
        <v>0.51465439999999996</v>
      </c>
      <c r="AA1653">
        <v>0.41428880000000001</v>
      </c>
      <c r="AB1653">
        <v>5.0858800000000003E-2</v>
      </c>
      <c r="AC1653">
        <v>0.5262</v>
      </c>
      <c r="AD1653">
        <v>0.66200000000000003</v>
      </c>
      <c r="AE1653">
        <v>1.5307999999999999</v>
      </c>
      <c r="AF1653">
        <v>0.79959999999999998</v>
      </c>
      <c r="AG1653">
        <v>1.6853</v>
      </c>
      <c r="AH1653">
        <v>1.2052</v>
      </c>
      <c r="AI1653">
        <v>1.8041</v>
      </c>
      <c r="AJ1653">
        <v>0.55859999999999999</v>
      </c>
      <c r="AK1653" t="str">
        <f>VLOOKUP(D1653,Ref!$C$2:$D$56,2,FALSE)&amp;"_"&amp;E1653&amp;RIGHT(B1653,4)</f>
        <v>CA_Plumas1009</v>
      </c>
    </row>
    <row r="1654" spans="1:37" x14ac:dyDescent="0.25">
      <c r="A1654" t="s">
        <v>221</v>
      </c>
      <c r="B1654">
        <v>60651003</v>
      </c>
      <c r="C1654" t="s">
        <v>37</v>
      </c>
      <c r="D1654" t="s">
        <v>50</v>
      </c>
      <c r="E1654" t="s">
        <v>70</v>
      </c>
      <c r="F1654">
        <v>33.94603</v>
      </c>
      <c r="G1654">
        <v>-117.40063000000001</v>
      </c>
      <c r="H1654">
        <v>64043</v>
      </c>
      <c r="I1654">
        <v>41.7</v>
      </c>
      <c r="J1654">
        <v>31.4</v>
      </c>
      <c r="K1654">
        <v>0.5</v>
      </c>
      <c r="L1654">
        <v>1.1790233999999999</v>
      </c>
      <c r="M1654">
        <v>2.2355328000000001</v>
      </c>
      <c r="N1654">
        <v>5.7800975000000001</v>
      </c>
      <c r="O1654">
        <v>9.8295183000000002</v>
      </c>
      <c r="P1654">
        <v>3.7254596000000002</v>
      </c>
      <c r="Q1654">
        <v>15.1144123</v>
      </c>
      <c r="R1654">
        <v>3.0711149999999998</v>
      </c>
      <c r="S1654">
        <v>0.32039420000000002</v>
      </c>
      <c r="T1654">
        <v>0.5</v>
      </c>
      <c r="U1654">
        <v>0.73587309999999995</v>
      </c>
      <c r="V1654">
        <v>1.1771271000000001</v>
      </c>
      <c r="W1654">
        <v>5.6967648999999998</v>
      </c>
      <c r="X1654">
        <v>1.8890123000000001</v>
      </c>
      <c r="Y1654">
        <v>4.6572895000000001</v>
      </c>
      <c r="Z1654">
        <v>13.6220646</v>
      </c>
      <c r="AA1654">
        <v>2.8771627</v>
      </c>
      <c r="AB1654">
        <v>0.26662710000000001</v>
      </c>
      <c r="AC1654">
        <v>0.62409999999999999</v>
      </c>
      <c r="AD1654">
        <v>0.52659999999999996</v>
      </c>
      <c r="AE1654">
        <v>0.98560000000000003</v>
      </c>
      <c r="AF1654">
        <v>0.19220000000000001</v>
      </c>
      <c r="AG1654">
        <v>1.2501</v>
      </c>
      <c r="AH1654">
        <v>0.90129999999999999</v>
      </c>
      <c r="AI1654">
        <v>0.93679999999999997</v>
      </c>
      <c r="AJ1654">
        <v>0.83220000000000005</v>
      </c>
      <c r="AK1654" t="str">
        <f>VLOOKUP(D1654,Ref!$C$2:$D$56,2,FALSE)&amp;"_"&amp;E1654&amp;RIGHT(B1654,4)</f>
        <v>CA_Riverside1003</v>
      </c>
    </row>
    <row r="1655" spans="1:37" x14ac:dyDescent="0.25">
      <c r="A1655" t="s">
        <v>221</v>
      </c>
      <c r="B1655">
        <v>60652002</v>
      </c>
      <c r="C1655" t="s">
        <v>37</v>
      </c>
      <c r="D1655" t="s">
        <v>50</v>
      </c>
      <c r="E1655" t="s">
        <v>70</v>
      </c>
      <c r="F1655">
        <v>33.708530000000003</v>
      </c>
      <c r="G1655">
        <v>-116.21536999999999</v>
      </c>
      <c r="H1655">
        <v>60052</v>
      </c>
      <c r="I1655">
        <v>19.3</v>
      </c>
      <c r="J1655">
        <v>14.8</v>
      </c>
      <c r="K1655">
        <v>0.5</v>
      </c>
      <c r="L1655">
        <v>1.3689604</v>
      </c>
      <c r="M1655">
        <v>0.97539679999999995</v>
      </c>
      <c r="N1655">
        <v>0.98095100000000002</v>
      </c>
      <c r="O1655">
        <v>11.710906</v>
      </c>
      <c r="P1655">
        <v>1.5480033</v>
      </c>
      <c r="Q1655">
        <v>1.4333696</v>
      </c>
      <c r="R1655">
        <v>0.51966230000000002</v>
      </c>
      <c r="S1655">
        <v>0.32941680000000001</v>
      </c>
      <c r="T1655">
        <v>0.5</v>
      </c>
      <c r="U1655">
        <v>1.3318131</v>
      </c>
      <c r="V1655">
        <v>0.84816820000000004</v>
      </c>
      <c r="W1655">
        <v>0.99450510000000003</v>
      </c>
      <c r="X1655">
        <v>7.2562784999999996</v>
      </c>
      <c r="Y1655">
        <v>1.8037635000000001</v>
      </c>
      <c r="Z1655">
        <v>1.1907824</v>
      </c>
      <c r="AA1655">
        <v>0.62363290000000005</v>
      </c>
      <c r="AB1655">
        <v>0.27097589999999999</v>
      </c>
      <c r="AC1655">
        <v>0.97289999999999999</v>
      </c>
      <c r="AD1655">
        <v>0.86960000000000004</v>
      </c>
      <c r="AE1655">
        <v>1.0138</v>
      </c>
      <c r="AF1655">
        <v>0.61960000000000004</v>
      </c>
      <c r="AG1655">
        <v>1.1652</v>
      </c>
      <c r="AH1655">
        <v>0.83079999999999998</v>
      </c>
      <c r="AI1655">
        <v>1.2000999999999999</v>
      </c>
      <c r="AJ1655">
        <v>0.8226</v>
      </c>
      <c r="AK1655" t="str">
        <f>VLOOKUP(D1655,Ref!$C$2:$D$56,2,FALSE)&amp;"_"&amp;E1655&amp;RIGHT(B1655,4)</f>
        <v>CA_Riverside2002</v>
      </c>
    </row>
    <row r="1656" spans="1:37" x14ac:dyDescent="0.25">
      <c r="A1656" t="s">
        <v>221</v>
      </c>
      <c r="B1656">
        <v>60655001</v>
      </c>
      <c r="C1656" t="s">
        <v>37</v>
      </c>
      <c r="D1656" t="s">
        <v>50</v>
      </c>
      <c r="E1656" t="s">
        <v>70</v>
      </c>
      <c r="F1656">
        <v>33.85275</v>
      </c>
      <c r="G1656">
        <v>-116.54101</v>
      </c>
      <c r="H1656">
        <v>62049</v>
      </c>
      <c r="I1656">
        <v>16.600000000000001</v>
      </c>
      <c r="J1656">
        <v>13</v>
      </c>
      <c r="K1656">
        <v>0.5</v>
      </c>
      <c r="L1656">
        <v>2.1967091999999999</v>
      </c>
      <c r="M1656">
        <v>0.56505530000000004</v>
      </c>
      <c r="N1656">
        <v>0.70287710000000003</v>
      </c>
      <c r="O1656">
        <v>10.0121422</v>
      </c>
      <c r="P1656">
        <v>1.8519825999999999</v>
      </c>
      <c r="Q1656">
        <v>0.1344156</v>
      </c>
      <c r="R1656">
        <v>0.66680280000000003</v>
      </c>
      <c r="S1656">
        <v>2.5571400000000001E-2</v>
      </c>
      <c r="T1656">
        <v>0.5</v>
      </c>
      <c r="U1656">
        <v>1.6865284</v>
      </c>
      <c r="V1656">
        <v>0.49535820000000003</v>
      </c>
      <c r="W1656">
        <v>0.67119379999999995</v>
      </c>
      <c r="X1656">
        <v>7.0822592000000002</v>
      </c>
      <c r="Y1656">
        <v>1.8766978999999999</v>
      </c>
      <c r="Z1656">
        <v>2.5099999999999998E-4</v>
      </c>
      <c r="AA1656">
        <v>0.6926213</v>
      </c>
      <c r="AB1656">
        <v>1.13861E-2</v>
      </c>
      <c r="AC1656">
        <v>0.76780000000000004</v>
      </c>
      <c r="AD1656">
        <v>0.87670000000000003</v>
      </c>
      <c r="AE1656">
        <v>0.95489999999999997</v>
      </c>
      <c r="AF1656">
        <v>0.70740000000000003</v>
      </c>
      <c r="AG1656">
        <v>1.0133000000000001</v>
      </c>
      <c r="AH1656">
        <v>1.9E-3</v>
      </c>
      <c r="AI1656">
        <v>1.0387</v>
      </c>
      <c r="AJ1656">
        <v>0.44529999999999997</v>
      </c>
      <c r="AK1656" t="str">
        <f>VLOOKUP(D1656,Ref!$C$2:$D$56,2,FALSE)&amp;"_"&amp;E1656&amp;RIGHT(B1656,4)</f>
        <v>CA_Riverside5001</v>
      </c>
    </row>
    <row r="1657" spans="1:37" x14ac:dyDescent="0.25">
      <c r="A1657" t="s">
        <v>221</v>
      </c>
      <c r="B1657">
        <v>60658001</v>
      </c>
      <c r="C1657" t="s">
        <v>37</v>
      </c>
      <c r="D1657" t="s">
        <v>50</v>
      </c>
      <c r="E1657" t="s">
        <v>70</v>
      </c>
      <c r="F1657">
        <v>33.999580000000002</v>
      </c>
      <c r="G1657">
        <v>-117.41601</v>
      </c>
      <c r="H1657">
        <v>65043</v>
      </c>
      <c r="I1657">
        <v>44</v>
      </c>
      <c r="J1657">
        <v>32.1</v>
      </c>
      <c r="K1657">
        <v>0.5</v>
      </c>
      <c r="L1657">
        <v>1.3983667</v>
      </c>
      <c r="M1657">
        <v>2.1156952000000002</v>
      </c>
      <c r="N1657">
        <v>5.5084280999999997</v>
      </c>
      <c r="O1657">
        <v>13.795994800000001</v>
      </c>
      <c r="P1657">
        <v>4.8575168</v>
      </c>
      <c r="Q1657">
        <v>12.7791262</v>
      </c>
      <c r="R1657">
        <v>2.8478564999999998</v>
      </c>
      <c r="S1657">
        <v>0.2525715</v>
      </c>
      <c r="T1657">
        <v>0.5</v>
      </c>
      <c r="U1657">
        <v>0.90102700000000002</v>
      </c>
      <c r="V1657">
        <v>1.5528584999999999</v>
      </c>
      <c r="W1657">
        <v>5.505744</v>
      </c>
      <c r="X1657">
        <v>2.9120328</v>
      </c>
      <c r="Y1657">
        <v>4.2297143999999998</v>
      </c>
      <c r="Z1657">
        <v>13.515866300000001</v>
      </c>
      <c r="AA1657">
        <v>2.8224330000000002</v>
      </c>
      <c r="AB1657">
        <v>0.23740169999999999</v>
      </c>
      <c r="AC1657">
        <v>0.64429999999999998</v>
      </c>
      <c r="AD1657">
        <v>0.73399999999999999</v>
      </c>
      <c r="AE1657">
        <v>0.99950000000000006</v>
      </c>
      <c r="AF1657">
        <v>0.21110000000000001</v>
      </c>
      <c r="AG1657">
        <v>0.87080000000000002</v>
      </c>
      <c r="AH1657">
        <v>1.0577000000000001</v>
      </c>
      <c r="AI1657">
        <v>0.99109999999999998</v>
      </c>
      <c r="AJ1657">
        <v>0.93989999999999996</v>
      </c>
      <c r="AK1657" t="str">
        <f>VLOOKUP(D1657,Ref!$C$2:$D$56,2,FALSE)&amp;"_"&amp;E1657&amp;RIGHT(B1657,4)</f>
        <v>CA_Riverside8001</v>
      </c>
    </row>
    <row r="1658" spans="1:37" x14ac:dyDescent="0.25">
      <c r="A1658" t="s">
        <v>221</v>
      </c>
      <c r="B1658">
        <v>60658005</v>
      </c>
      <c r="C1658" t="s">
        <v>37</v>
      </c>
      <c r="D1658" t="s">
        <v>50</v>
      </c>
      <c r="E1658" t="s">
        <v>70</v>
      </c>
      <c r="F1658">
        <v>33.995638</v>
      </c>
      <c r="G1658">
        <v>-117.49330399999999</v>
      </c>
      <c r="H1658">
        <v>65043</v>
      </c>
      <c r="I1658">
        <v>47.8</v>
      </c>
      <c r="J1658">
        <v>31.6</v>
      </c>
      <c r="K1658">
        <v>0.5</v>
      </c>
      <c r="L1658">
        <v>1.477811</v>
      </c>
      <c r="M1658">
        <v>2.2865112000000001</v>
      </c>
      <c r="N1658">
        <v>4.9452844000000002</v>
      </c>
      <c r="O1658">
        <v>20.2727985</v>
      </c>
      <c r="P1658">
        <v>4.8738956</v>
      </c>
      <c r="Q1658">
        <v>10.7952938</v>
      </c>
      <c r="R1658">
        <v>2.5223572000000001</v>
      </c>
      <c r="S1658">
        <v>0.17049139999999999</v>
      </c>
      <c r="T1658">
        <v>0.5</v>
      </c>
      <c r="U1658">
        <v>0.90194459999999999</v>
      </c>
      <c r="V1658">
        <v>1.637381</v>
      </c>
      <c r="W1658">
        <v>4.2516518000000003</v>
      </c>
      <c r="X1658">
        <v>8.8493051999999999</v>
      </c>
      <c r="Y1658">
        <v>5.0340014000000002</v>
      </c>
      <c r="Z1658">
        <v>8.2198104999999995</v>
      </c>
      <c r="AA1658">
        <v>2.1193616</v>
      </c>
      <c r="AB1658">
        <v>0.1498544</v>
      </c>
      <c r="AC1658">
        <v>0.61029999999999995</v>
      </c>
      <c r="AD1658">
        <v>0.71609999999999996</v>
      </c>
      <c r="AE1658">
        <v>0.85970000000000002</v>
      </c>
      <c r="AF1658">
        <v>0.4365</v>
      </c>
      <c r="AG1658">
        <v>1.0327999999999999</v>
      </c>
      <c r="AH1658">
        <v>0.76139999999999997</v>
      </c>
      <c r="AI1658">
        <v>0.84019999999999995</v>
      </c>
      <c r="AJ1658">
        <v>0.879</v>
      </c>
      <c r="AK1658" t="str">
        <f>VLOOKUP(D1658,Ref!$C$2:$D$56,2,FALSE)&amp;"_"&amp;E1658&amp;RIGHT(B1658,4)</f>
        <v>CA_Riverside8005</v>
      </c>
    </row>
    <row r="1659" spans="1:37" x14ac:dyDescent="0.25">
      <c r="A1659" t="s">
        <v>221</v>
      </c>
      <c r="B1659">
        <v>60670006</v>
      </c>
      <c r="C1659" t="s">
        <v>37</v>
      </c>
      <c r="D1659" t="s">
        <v>50</v>
      </c>
      <c r="E1659" t="s">
        <v>71</v>
      </c>
      <c r="F1659">
        <v>38.613779000000001</v>
      </c>
      <c r="G1659">
        <v>-121.368014</v>
      </c>
      <c r="H1659">
        <v>113025</v>
      </c>
      <c r="I1659">
        <v>49.6</v>
      </c>
      <c r="J1659">
        <v>27.7</v>
      </c>
      <c r="K1659">
        <v>0.5</v>
      </c>
      <c r="L1659">
        <v>1.2119324</v>
      </c>
      <c r="M1659">
        <v>2.1847197999999999</v>
      </c>
      <c r="N1659">
        <v>2.8493395000000001</v>
      </c>
      <c r="O1659">
        <v>31.160730399999998</v>
      </c>
      <c r="P1659">
        <v>2.6824219</v>
      </c>
      <c r="Q1659">
        <v>6.6346797999999998</v>
      </c>
      <c r="R1659">
        <v>1.9449787999999999</v>
      </c>
      <c r="S1659">
        <v>0.50897809999999999</v>
      </c>
      <c r="T1659">
        <v>0.5</v>
      </c>
      <c r="U1659">
        <v>0.75685769999999997</v>
      </c>
      <c r="V1659">
        <v>1.3487127999999999</v>
      </c>
      <c r="W1659">
        <v>2.4579295999999999</v>
      </c>
      <c r="X1659">
        <v>11.9813461</v>
      </c>
      <c r="Y1659">
        <v>2.5405552</v>
      </c>
      <c r="Z1659">
        <v>5.8645700999999999</v>
      </c>
      <c r="AA1659">
        <v>1.5775665000000001</v>
      </c>
      <c r="AB1659">
        <v>0.7641116</v>
      </c>
      <c r="AC1659">
        <v>0.62450000000000006</v>
      </c>
      <c r="AD1659">
        <v>0.61729999999999996</v>
      </c>
      <c r="AE1659">
        <v>0.86260000000000003</v>
      </c>
      <c r="AF1659">
        <v>0.38450000000000001</v>
      </c>
      <c r="AG1659">
        <v>0.94710000000000005</v>
      </c>
      <c r="AH1659">
        <v>0.88390000000000002</v>
      </c>
      <c r="AI1659">
        <v>0.81110000000000004</v>
      </c>
      <c r="AJ1659">
        <v>1.5013000000000001</v>
      </c>
      <c r="AK1659" t="str">
        <f>VLOOKUP(D1659,Ref!$C$2:$D$56,2,FALSE)&amp;"_"&amp;E1659&amp;RIGHT(B1659,4)</f>
        <v>CA_Sacramento0006</v>
      </c>
    </row>
    <row r="1660" spans="1:37" x14ac:dyDescent="0.25">
      <c r="A1660" t="s">
        <v>221</v>
      </c>
      <c r="B1660">
        <v>60670010</v>
      </c>
      <c r="C1660" t="s">
        <v>37</v>
      </c>
      <c r="D1660" t="s">
        <v>50</v>
      </c>
      <c r="E1660" t="s">
        <v>71</v>
      </c>
      <c r="F1660">
        <v>38.558332999999998</v>
      </c>
      <c r="G1660">
        <v>-121.491944</v>
      </c>
      <c r="H1660">
        <v>113024</v>
      </c>
      <c r="I1660">
        <v>38.4</v>
      </c>
      <c r="J1660">
        <v>26.6</v>
      </c>
      <c r="K1660">
        <v>0.5</v>
      </c>
      <c r="L1660">
        <v>1.0600039999999999</v>
      </c>
      <c r="M1660">
        <v>0.9618179</v>
      </c>
      <c r="N1660">
        <v>2.7547592999999999</v>
      </c>
      <c r="O1660">
        <v>20.685901600000001</v>
      </c>
      <c r="P1660">
        <v>2.6572122999999999</v>
      </c>
      <c r="Q1660">
        <v>6.7334328000000001</v>
      </c>
      <c r="R1660">
        <v>1.7333533000000001</v>
      </c>
      <c r="S1660">
        <v>1.3468529</v>
      </c>
      <c r="T1660">
        <v>0.5</v>
      </c>
      <c r="U1660">
        <v>0.73611369999999998</v>
      </c>
      <c r="V1660">
        <v>0.6702747</v>
      </c>
      <c r="W1660">
        <v>2.5067205000000001</v>
      </c>
      <c r="X1660">
        <v>10.709748299999999</v>
      </c>
      <c r="Y1660">
        <v>2.4722797999999999</v>
      </c>
      <c r="Z1660">
        <v>6.0999017000000002</v>
      </c>
      <c r="AA1660">
        <v>1.5950354</v>
      </c>
      <c r="AB1660">
        <v>1.3481072000000001</v>
      </c>
      <c r="AC1660">
        <v>0.69440000000000002</v>
      </c>
      <c r="AD1660">
        <v>0.69689999999999996</v>
      </c>
      <c r="AE1660">
        <v>0.91</v>
      </c>
      <c r="AF1660">
        <v>0.51770000000000005</v>
      </c>
      <c r="AG1660">
        <v>0.9304</v>
      </c>
      <c r="AH1660">
        <v>0.90590000000000004</v>
      </c>
      <c r="AI1660">
        <v>0.92020000000000002</v>
      </c>
      <c r="AJ1660">
        <v>1.0008999999999999</v>
      </c>
      <c r="AK1660" t="str">
        <f>VLOOKUP(D1660,Ref!$C$2:$D$56,2,FALSE)&amp;"_"&amp;E1660&amp;RIGHT(B1660,4)</f>
        <v>CA_Sacramento0010</v>
      </c>
    </row>
    <row r="1661" spans="1:37" x14ac:dyDescent="0.25">
      <c r="A1661" t="s">
        <v>221</v>
      </c>
      <c r="B1661">
        <v>60674001</v>
      </c>
      <c r="C1661" t="s">
        <v>37</v>
      </c>
      <c r="D1661" t="s">
        <v>50</v>
      </c>
      <c r="E1661" t="s">
        <v>71</v>
      </c>
      <c r="F1661">
        <v>38.555833</v>
      </c>
      <c r="G1661">
        <v>-121.457222</v>
      </c>
      <c r="H1661">
        <v>113024</v>
      </c>
      <c r="I1661">
        <v>41.4</v>
      </c>
      <c r="J1661">
        <v>27.4</v>
      </c>
      <c r="K1661">
        <v>0.5</v>
      </c>
      <c r="L1661">
        <v>0.6262276</v>
      </c>
      <c r="M1661">
        <v>1.6122570000000001</v>
      </c>
      <c r="N1661">
        <v>3.7690248</v>
      </c>
      <c r="O1661">
        <v>19.823720900000001</v>
      </c>
      <c r="P1661">
        <v>1.1301645</v>
      </c>
      <c r="Q1661">
        <v>11.536974000000001</v>
      </c>
      <c r="R1661">
        <v>2.2275729000000002</v>
      </c>
      <c r="S1661">
        <v>0.22961239999999999</v>
      </c>
      <c r="T1661">
        <v>0.5</v>
      </c>
      <c r="U1661">
        <v>0.75123700000000004</v>
      </c>
      <c r="V1661">
        <v>0.74338910000000002</v>
      </c>
      <c r="W1661">
        <v>2.6034546000000001</v>
      </c>
      <c r="X1661">
        <v>10.9560938</v>
      </c>
      <c r="Y1661">
        <v>2.5367910999999999</v>
      </c>
      <c r="Z1661">
        <v>6.3589076999999996</v>
      </c>
      <c r="AA1661">
        <v>1.6526114999999999</v>
      </c>
      <c r="AB1661">
        <v>1.3090695999999999</v>
      </c>
      <c r="AC1661">
        <v>1.1996</v>
      </c>
      <c r="AD1661">
        <v>0.46110000000000001</v>
      </c>
      <c r="AE1661">
        <v>0.69079999999999997</v>
      </c>
      <c r="AF1661">
        <v>0.55269999999999997</v>
      </c>
      <c r="AG1661">
        <v>2.2446000000000002</v>
      </c>
      <c r="AH1661">
        <v>0.55120000000000002</v>
      </c>
      <c r="AI1661">
        <v>0.7419</v>
      </c>
      <c r="AJ1661">
        <v>5.7012</v>
      </c>
      <c r="AK1661" t="str">
        <f>VLOOKUP(D1661,Ref!$C$2:$D$56,2,FALSE)&amp;"_"&amp;E1661&amp;RIGHT(B1661,4)</f>
        <v>CA_Sacramento4001</v>
      </c>
    </row>
    <row r="1662" spans="1:37" x14ac:dyDescent="0.25">
      <c r="A1662" t="s">
        <v>221</v>
      </c>
      <c r="B1662">
        <v>60690002</v>
      </c>
      <c r="C1662" t="s">
        <v>37</v>
      </c>
      <c r="D1662" t="s">
        <v>50</v>
      </c>
      <c r="E1662" t="s">
        <v>72</v>
      </c>
      <c r="F1662">
        <v>36.844166999999999</v>
      </c>
      <c r="G1662">
        <v>-121.36111099999999</v>
      </c>
      <c r="H1662">
        <v>97021</v>
      </c>
      <c r="I1662">
        <v>16</v>
      </c>
      <c r="J1662">
        <v>13.2</v>
      </c>
      <c r="K1662">
        <v>0.5</v>
      </c>
      <c r="L1662">
        <v>0.79758479999999998</v>
      </c>
      <c r="M1662">
        <v>1.1471534000000001</v>
      </c>
      <c r="N1662">
        <v>1.6028178</v>
      </c>
      <c r="O1662">
        <v>5.6455855000000001</v>
      </c>
      <c r="P1662">
        <v>1.6438155000000001</v>
      </c>
      <c r="Q1662">
        <v>3.5628468999999998</v>
      </c>
      <c r="R1662">
        <v>0.93265600000000004</v>
      </c>
      <c r="S1662">
        <v>0.20087379999999999</v>
      </c>
      <c r="T1662">
        <v>0.5</v>
      </c>
      <c r="U1662">
        <v>0.81659119999999996</v>
      </c>
      <c r="V1662">
        <v>0.79254080000000005</v>
      </c>
      <c r="W1662">
        <v>1.4013663999999999</v>
      </c>
      <c r="X1662">
        <v>4.0378851999999998</v>
      </c>
      <c r="Y1662">
        <v>2.0342882000000002</v>
      </c>
      <c r="Z1662">
        <v>2.3680197999999999</v>
      </c>
      <c r="AA1662">
        <v>0.97971960000000002</v>
      </c>
      <c r="AB1662">
        <v>0.3635487</v>
      </c>
      <c r="AC1662">
        <v>1.0238</v>
      </c>
      <c r="AD1662">
        <v>0.69089999999999996</v>
      </c>
      <c r="AE1662">
        <v>0.87429999999999997</v>
      </c>
      <c r="AF1662">
        <v>0.71519999999999995</v>
      </c>
      <c r="AG1662">
        <v>1.2375</v>
      </c>
      <c r="AH1662">
        <v>0.66459999999999997</v>
      </c>
      <c r="AI1662">
        <v>1.0505</v>
      </c>
      <c r="AJ1662">
        <v>1.8098000000000001</v>
      </c>
      <c r="AK1662" t="str">
        <f>VLOOKUP(D1662,Ref!$C$2:$D$56,2,FALSE)&amp;"_"&amp;E1662&amp;RIGHT(B1662,4)</f>
        <v>CA_San Benito0002</v>
      </c>
    </row>
    <row r="1663" spans="1:37" x14ac:dyDescent="0.25">
      <c r="A1663" t="s">
        <v>221</v>
      </c>
      <c r="B1663">
        <v>60710025</v>
      </c>
      <c r="C1663" t="s">
        <v>37</v>
      </c>
      <c r="D1663" t="s">
        <v>50</v>
      </c>
      <c r="E1663" t="s">
        <v>73</v>
      </c>
      <c r="F1663">
        <v>34.037222</v>
      </c>
      <c r="G1663">
        <v>-117.69</v>
      </c>
      <c r="H1663">
        <v>65041</v>
      </c>
      <c r="I1663">
        <v>41.9</v>
      </c>
      <c r="J1663">
        <v>28.9</v>
      </c>
      <c r="K1663">
        <v>0.5</v>
      </c>
      <c r="L1663">
        <v>1.2776741</v>
      </c>
      <c r="M1663">
        <v>3.0646651</v>
      </c>
      <c r="N1663">
        <v>4.2367587000000002</v>
      </c>
      <c r="O1663">
        <v>16.549518599999999</v>
      </c>
      <c r="P1663">
        <v>2.6409286999999999</v>
      </c>
      <c r="Q1663">
        <v>11.1975327</v>
      </c>
      <c r="R1663">
        <v>2.2612507000000002</v>
      </c>
      <c r="S1663">
        <v>0.19389419999999999</v>
      </c>
      <c r="T1663">
        <v>0.5</v>
      </c>
      <c r="U1663">
        <v>0.69669709999999996</v>
      </c>
      <c r="V1663">
        <v>2.5182368999999998</v>
      </c>
      <c r="W1663">
        <v>3.658649</v>
      </c>
      <c r="X1663">
        <v>7.3516221000000002</v>
      </c>
      <c r="Y1663">
        <v>2.0939492999999998</v>
      </c>
      <c r="Z1663">
        <v>9.9083375999999994</v>
      </c>
      <c r="AA1663">
        <v>1.9850014</v>
      </c>
      <c r="AB1663">
        <v>0.20688719999999999</v>
      </c>
      <c r="AC1663">
        <v>0.54530000000000001</v>
      </c>
      <c r="AD1663">
        <v>0.82169999999999999</v>
      </c>
      <c r="AE1663">
        <v>0.86350000000000005</v>
      </c>
      <c r="AF1663">
        <v>0.44419999999999998</v>
      </c>
      <c r="AG1663">
        <v>0.79290000000000005</v>
      </c>
      <c r="AH1663">
        <v>0.88490000000000002</v>
      </c>
      <c r="AI1663">
        <v>0.87780000000000002</v>
      </c>
      <c r="AJ1663">
        <v>1.0669999999999999</v>
      </c>
      <c r="AK1663" t="str">
        <f>VLOOKUP(D1663,Ref!$C$2:$D$56,2,FALSE)&amp;"_"&amp;E1663&amp;RIGHT(B1663,4)</f>
        <v>CA_San Bernardino0025</v>
      </c>
    </row>
    <row r="1664" spans="1:37" x14ac:dyDescent="0.25">
      <c r="A1664" t="s">
        <v>221</v>
      </c>
      <c r="B1664">
        <v>60710306</v>
      </c>
      <c r="C1664" t="s">
        <v>37</v>
      </c>
      <c r="D1664" t="s">
        <v>50</v>
      </c>
      <c r="E1664" t="s">
        <v>73</v>
      </c>
      <c r="F1664">
        <v>34.51</v>
      </c>
      <c r="G1664">
        <v>-117.330556</v>
      </c>
      <c r="H1664">
        <v>69045</v>
      </c>
      <c r="I1664">
        <v>17.100000000000001</v>
      </c>
      <c r="J1664">
        <v>13.9</v>
      </c>
      <c r="K1664">
        <v>0.5</v>
      </c>
      <c r="L1664">
        <v>1.3056477</v>
      </c>
      <c r="M1664">
        <v>1.3104180000000001</v>
      </c>
      <c r="N1664">
        <v>1.6486242</v>
      </c>
      <c r="O1664">
        <v>5.9963074000000001</v>
      </c>
      <c r="P1664">
        <v>2.1741353999999999</v>
      </c>
      <c r="Q1664">
        <v>2.9917346999999999</v>
      </c>
      <c r="R1664">
        <v>1.1062185</v>
      </c>
      <c r="S1664">
        <v>7.8024999999999997E-2</v>
      </c>
      <c r="T1664">
        <v>0.5</v>
      </c>
      <c r="U1664">
        <v>1.1138798999999999</v>
      </c>
      <c r="V1664">
        <v>1.2755789</v>
      </c>
      <c r="W1664">
        <v>1.0008553</v>
      </c>
      <c r="X1664">
        <v>6.1175895000000002</v>
      </c>
      <c r="Y1664">
        <v>2.4676764000000002</v>
      </c>
      <c r="Z1664">
        <v>0.45809709999999998</v>
      </c>
      <c r="AA1664">
        <v>0.96364470000000002</v>
      </c>
      <c r="AB1664">
        <v>3.00851E-2</v>
      </c>
      <c r="AC1664">
        <v>0.85309999999999997</v>
      </c>
      <c r="AD1664">
        <v>0.97340000000000004</v>
      </c>
      <c r="AE1664">
        <v>0.60709999999999997</v>
      </c>
      <c r="AF1664">
        <v>1.0202</v>
      </c>
      <c r="AG1664">
        <v>1.135</v>
      </c>
      <c r="AH1664">
        <v>0.15310000000000001</v>
      </c>
      <c r="AI1664">
        <v>0.87109999999999999</v>
      </c>
      <c r="AJ1664">
        <v>0.3856</v>
      </c>
      <c r="AK1664" t="str">
        <f>VLOOKUP(D1664,Ref!$C$2:$D$56,2,FALSE)&amp;"_"&amp;E1664&amp;RIGHT(B1664,4)</f>
        <v>CA_San Bernardino0306</v>
      </c>
    </row>
    <row r="1665" spans="1:37" x14ac:dyDescent="0.25">
      <c r="A1665" t="s">
        <v>221</v>
      </c>
      <c r="B1665">
        <v>60712002</v>
      </c>
      <c r="C1665" t="s">
        <v>37</v>
      </c>
      <c r="D1665" t="s">
        <v>50</v>
      </c>
      <c r="E1665" t="s">
        <v>73</v>
      </c>
      <c r="F1665">
        <v>34.100020000000001</v>
      </c>
      <c r="G1665">
        <v>-117.49200999999999</v>
      </c>
      <c r="H1665">
        <v>66043</v>
      </c>
      <c r="I1665">
        <v>45.6</v>
      </c>
      <c r="J1665">
        <v>29.6</v>
      </c>
      <c r="K1665">
        <v>0.5</v>
      </c>
      <c r="L1665">
        <v>1.4535114</v>
      </c>
      <c r="M1665">
        <v>2.7801566000000002</v>
      </c>
      <c r="N1665">
        <v>4.9088912000000002</v>
      </c>
      <c r="O1665">
        <v>17.236763</v>
      </c>
      <c r="P1665">
        <v>4.1467422999999997</v>
      </c>
      <c r="Q1665">
        <v>11.5650406</v>
      </c>
      <c r="R1665">
        <v>2.7889526</v>
      </c>
      <c r="S1665">
        <v>0.2643857</v>
      </c>
      <c r="T1665">
        <v>0.5</v>
      </c>
      <c r="U1665">
        <v>0.87858460000000005</v>
      </c>
      <c r="V1665">
        <v>2.1128146999999999</v>
      </c>
      <c r="W1665">
        <v>4.3216609999999998</v>
      </c>
      <c r="X1665">
        <v>5.1262026000000001</v>
      </c>
      <c r="Y1665">
        <v>3.3959351</v>
      </c>
      <c r="Z1665">
        <v>10.5109844</v>
      </c>
      <c r="AA1665">
        <v>2.5118532</v>
      </c>
      <c r="AB1665">
        <v>0.26515070000000002</v>
      </c>
      <c r="AC1665">
        <v>0.60450000000000004</v>
      </c>
      <c r="AD1665">
        <v>0.76</v>
      </c>
      <c r="AE1665">
        <v>0.88039999999999996</v>
      </c>
      <c r="AF1665">
        <v>0.2974</v>
      </c>
      <c r="AG1665">
        <v>0.81889999999999996</v>
      </c>
      <c r="AH1665">
        <v>0.90890000000000004</v>
      </c>
      <c r="AI1665">
        <v>0.90059999999999996</v>
      </c>
      <c r="AJ1665">
        <v>1.0028999999999999</v>
      </c>
      <c r="AK1665" t="str">
        <f>VLOOKUP(D1665,Ref!$C$2:$D$56,2,FALSE)&amp;"_"&amp;E1665&amp;RIGHT(B1665,4)</f>
        <v>CA_San Bernardino2002</v>
      </c>
    </row>
    <row r="1666" spans="1:37" x14ac:dyDescent="0.25">
      <c r="A1666" t="s">
        <v>221</v>
      </c>
      <c r="B1666">
        <v>60718001</v>
      </c>
      <c r="C1666" t="s">
        <v>37</v>
      </c>
      <c r="D1666" t="s">
        <v>50</v>
      </c>
      <c r="E1666" t="s">
        <v>73</v>
      </c>
      <c r="F1666">
        <v>34.264443999999997</v>
      </c>
      <c r="G1666">
        <v>-116.86444400000001</v>
      </c>
      <c r="H1666">
        <v>66048</v>
      </c>
      <c r="I1666">
        <v>33.9</v>
      </c>
      <c r="J1666">
        <v>19.399999999999999</v>
      </c>
      <c r="K1666">
        <v>0.5</v>
      </c>
      <c r="L1666">
        <v>1.6331663000000001</v>
      </c>
      <c r="M1666">
        <v>0.94260790000000005</v>
      </c>
      <c r="N1666">
        <v>0.91582390000000002</v>
      </c>
      <c r="O1666">
        <v>26.7733326</v>
      </c>
      <c r="P1666">
        <v>1.669708</v>
      </c>
      <c r="Q1666">
        <v>1.0042774999999999</v>
      </c>
      <c r="R1666">
        <v>0.51028499999999999</v>
      </c>
      <c r="S1666">
        <v>1.7466499999999999E-2</v>
      </c>
      <c r="T1666">
        <v>0.5</v>
      </c>
      <c r="U1666">
        <v>1.7188439</v>
      </c>
      <c r="V1666">
        <v>1.0027349000000001</v>
      </c>
      <c r="W1666">
        <v>1.0417578000000001</v>
      </c>
      <c r="X1666">
        <v>11.3668938</v>
      </c>
      <c r="Y1666">
        <v>2.4881856</v>
      </c>
      <c r="Z1666">
        <v>0.45449200000000001</v>
      </c>
      <c r="AA1666">
        <v>0.86454839999999999</v>
      </c>
      <c r="AB1666">
        <v>1.0224499999999999E-2</v>
      </c>
      <c r="AC1666">
        <v>1.0525</v>
      </c>
      <c r="AD1666">
        <v>1.0638000000000001</v>
      </c>
      <c r="AE1666">
        <v>1.1375</v>
      </c>
      <c r="AF1666">
        <v>0.42459999999999998</v>
      </c>
      <c r="AG1666">
        <v>1.4902</v>
      </c>
      <c r="AH1666">
        <v>0.4526</v>
      </c>
      <c r="AI1666">
        <v>1.6941999999999999</v>
      </c>
      <c r="AJ1666">
        <v>0.58540000000000003</v>
      </c>
      <c r="AK1666" t="str">
        <f>VLOOKUP(D1666,Ref!$C$2:$D$56,2,FALSE)&amp;"_"&amp;E1666&amp;RIGHT(B1666,4)</f>
        <v>CA_San Bernardino8001</v>
      </c>
    </row>
    <row r="1667" spans="1:37" x14ac:dyDescent="0.25">
      <c r="A1667" t="s">
        <v>221</v>
      </c>
      <c r="B1667">
        <v>60719004</v>
      </c>
      <c r="C1667" t="s">
        <v>37</v>
      </c>
      <c r="D1667" t="s">
        <v>50</v>
      </c>
      <c r="E1667" t="s">
        <v>73</v>
      </c>
      <c r="F1667">
        <v>34.106879999999997</v>
      </c>
      <c r="G1667">
        <v>-117.27410999999999</v>
      </c>
      <c r="H1667">
        <v>65045</v>
      </c>
      <c r="I1667">
        <v>45.4</v>
      </c>
      <c r="J1667">
        <v>28.7</v>
      </c>
      <c r="K1667">
        <v>0.5</v>
      </c>
      <c r="L1667">
        <v>1.1508147</v>
      </c>
      <c r="M1667">
        <v>1.9560797000000001</v>
      </c>
      <c r="N1667">
        <v>4.9159883999999998</v>
      </c>
      <c r="O1667">
        <v>18.166919700000001</v>
      </c>
      <c r="P1667">
        <v>3.4902065000000002</v>
      </c>
      <c r="Q1667">
        <v>12.438966799999999</v>
      </c>
      <c r="R1667">
        <v>2.5655117000000001</v>
      </c>
      <c r="S1667">
        <v>0.28217490000000001</v>
      </c>
      <c r="T1667">
        <v>0.5</v>
      </c>
      <c r="U1667">
        <v>0.88824340000000002</v>
      </c>
      <c r="V1667">
        <v>1.7767710999999999</v>
      </c>
      <c r="W1667">
        <v>4.4475727000000003</v>
      </c>
      <c r="X1667">
        <v>4.1228704</v>
      </c>
      <c r="Y1667">
        <v>3.2228663000000002</v>
      </c>
      <c r="Z1667">
        <v>11.177721999999999</v>
      </c>
      <c r="AA1667">
        <v>2.3587338999999998</v>
      </c>
      <c r="AB1667">
        <v>0.2472348</v>
      </c>
      <c r="AC1667">
        <v>0.77180000000000004</v>
      </c>
      <c r="AD1667">
        <v>0.9083</v>
      </c>
      <c r="AE1667">
        <v>0.90469999999999995</v>
      </c>
      <c r="AF1667">
        <v>0.22689999999999999</v>
      </c>
      <c r="AG1667">
        <v>0.9234</v>
      </c>
      <c r="AH1667">
        <v>0.89859999999999995</v>
      </c>
      <c r="AI1667">
        <v>0.9194</v>
      </c>
      <c r="AJ1667">
        <v>0.87619999999999998</v>
      </c>
      <c r="AK1667" t="str">
        <f>VLOOKUP(D1667,Ref!$C$2:$D$56,2,FALSE)&amp;"_"&amp;E1667&amp;RIGHT(B1667,4)</f>
        <v>CA_San Bernardino9004</v>
      </c>
    </row>
    <row r="1668" spans="1:37" x14ac:dyDescent="0.25">
      <c r="A1668" t="s">
        <v>221</v>
      </c>
      <c r="B1668">
        <v>60730001</v>
      </c>
      <c r="C1668" t="s">
        <v>37</v>
      </c>
      <c r="D1668" t="s">
        <v>50</v>
      </c>
      <c r="E1668" t="s">
        <v>74</v>
      </c>
      <c r="F1668">
        <v>32.631231</v>
      </c>
      <c r="G1668">
        <v>-117.05907500000001</v>
      </c>
      <c r="H1668">
        <v>52043</v>
      </c>
      <c r="I1668">
        <v>27.2</v>
      </c>
      <c r="J1668">
        <v>17.5</v>
      </c>
      <c r="K1668">
        <v>0.5</v>
      </c>
      <c r="L1668">
        <v>0.7933983</v>
      </c>
      <c r="M1668">
        <v>2.4556784999999999</v>
      </c>
      <c r="N1668">
        <v>1.7790891</v>
      </c>
      <c r="O1668">
        <v>14.8661852</v>
      </c>
      <c r="P1668">
        <v>2.1007346999999998</v>
      </c>
      <c r="Q1668">
        <v>3.5913944</v>
      </c>
      <c r="R1668">
        <v>0.89282790000000001</v>
      </c>
      <c r="S1668">
        <v>0.26513740000000002</v>
      </c>
      <c r="T1668">
        <v>0.5</v>
      </c>
      <c r="U1668">
        <v>0.46145849999999999</v>
      </c>
      <c r="V1668">
        <v>2.1711459</v>
      </c>
      <c r="W1668">
        <v>1.6780983</v>
      </c>
      <c r="X1668">
        <v>6.2770915</v>
      </c>
      <c r="Y1668">
        <v>2.2962313000000001</v>
      </c>
      <c r="Z1668">
        <v>3.0132376999999999</v>
      </c>
      <c r="AA1668">
        <v>0.92153969999999996</v>
      </c>
      <c r="AB1668">
        <v>0.25884109999999999</v>
      </c>
      <c r="AC1668">
        <v>0.58160000000000001</v>
      </c>
      <c r="AD1668">
        <v>0.8841</v>
      </c>
      <c r="AE1668">
        <v>0.94320000000000004</v>
      </c>
      <c r="AF1668">
        <v>0.42220000000000002</v>
      </c>
      <c r="AG1668">
        <v>1.0931</v>
      </c>
      <c r="AH1668">
        <v>0.83899999999999997</v>
      </c>
      <c r="AI1668">
        <v>1.0322</v>
      </c>
      <c r="AJ1668">
        <v>0.97629999999999995</v>
      </c>
      <c r="AK1668" t="str">
        <f>VLOOKUP(D1668,Ref!$C$2:$D$56,2,FALSE)&amp;"_"&amp;E1668&amp;RIGHT(B1668,4)</f>
        <v>CA_San Diego0001</v>
      </c>
    </row>
    <row r="1669" spans="1:37" x14ac:dyDescent="0.25">
      <c r="A1669" t="s">
        <v>221</v>
      </c>
      <c r="B1669">
        <v>60730003</v>
      </c>
      <c r="C1669" t="s">
        <v>37</v>
      </c>
      <c r="D1669" t="s">
        <v>50</v>
      </c>
      <c r="E1669" t="s">
        <v>74</v>
      </c>
      <c r="F1669">
        <v>32.791193999999997</v>
      </c>
      <c r="G1669">
        <v>-116.942092</v>
      </c>
      <c r="H1669">
        <v>53044</v>
      </c>
      <c r="I1669">
        <v>25.2</v>
      </c>
      <c r="J1669">
        <v>16.100000000000001</v>
      </c>
      <c r="K1669">
        <v>0.5</v>
      </c>
      <c r="L1669">
        <v>0.5083318</v>
      </c>
      <c r="M1669">
        <v>1.9670791999999999</v>
      </c>
      <c r="N1669">
        <v>2.2920848999999999</v>
      </c>
      <c r="O1669">
        <v>11.337513</v>
      </c>
      <c r="P1669">
        <v>2.0297189000000002</v>
      </c>
      <c r="Q1669">
        <v>5.2791047000000004</v>
      </c>
      <c r="R1669">
        <v>1.1266651999999999</v>
      </c>
      <c r="S1669">
        <v>0.19283839999999999</v>
      </c>
      <c r="T1669">
        <v>0.5</v>
      </c>
      <c r="U1669">
        <v>0.42203629999999998</v>
      </c>
      <c r="V1669">
        <v>2.1725512</v>
      </c>
      <c r="W1669">
        <v>1.8710652999999999</v>
      </c>
      <c r="X1669">
        <v>4.0965242000000002</v>
      </c>
      <c r="Y1669">
        <v>2.2096065999999999</v>
      </c>
      <c r="Z1669">
        <v>3.7935702999999998</v>
      </c>
      <c r="AA1669">
        <v>0.94332570000000004</v>
      </c>
      <c r="AB1669">
        <v>0.19005030000000001</v>
      </c>
      <c r="AC1669">
        <v>0.83020000000000005</v>
      </c>
      <c r="AD1669">
        <v>1.1045</v>
      </c>
      <c r="AE1669">
        <v>0.81630000000000003</v>
      </c>
      <c r="AF1669">
        <v>0.36130000000000001</v>
      </c>
      <c r="AG1669">
        <v>1.0886</v>
      </c>
      <c r="AH1669">
        <v>0.71860000000000002</v>
      </c>
      <c r="AI1669">
        <v>0.83730000000000004</v>
      </c>
      <c r="AJ1669">
        <v>0.98550000000000004</v>
      </c>
      <c r="AK1669" t="str">
        <f>VLOOKUP(D1669,Ref!$C$2:$D$56,2,FALSE)&amp;"_"&amp;E1669&amp;RIGHT(B1669,4)</f>
        <v>CA_San Diego0003</v>
      </c>
    </row>
    <row r="1670" spans="1:37" x14ac:dyDescent="0.25">
      <c r="A1670" t="s">
        <v>221</v>
      </c>
      <c r="B1670">
        <v>60730006</v>
      </c>
      <c r="C1670" t="s">
        <v>37</v>
      </c>
      <c r="D1670" t="s">
        <v>50</v>
      </c>
      <c r="E1670" t="s">
        <v>74</v>
      </c>
      <c r="F1670">
        <v>32.836461</v>
      </c>
      <c r="G1670">
        <v>-117.12875200000001</v>
      </c>
      <c r="H1670">
        <v>54043</v>
      </c>
      <c r="I1670">
        <v>23.1</v>
      </c>
      <c r="J1670">
        <v>16</v>
      </c>
      <c r="K1670">
        <v>0.5</v>
      </c>
      <c r="L1670">
        <v>0.75920180000000004</v>
      </c>
      <c r="M1670">
        <v>2.3368459000000001</v>
      </c>
      <c r="N1670">
        <v>2.1023480999999999</v>
      </c>
      <c r="O1670">
        <v>9.4290018</v>
      </c>
      <c r="P1670">
        <v>2.4716246000000002</v>
      </c>
      <c r="Q1670">
        <v>4.1845860000000004</v>
      </c>
      <c r="R1670">
        <v>1.1142308999999999</v>
      </c>
      <c r="S1670">
        <v>0.24660789999999999</v>
      </c>
      <c r="T1670">
        <v>0.5</v>
      </c>
      <c r="U1670">
        <v>0.50007849999999998</v>
      </c>
      <c r="V1670">
        <v>1.5998279</v>
      </c>
      <c r="W1670">
        <v>1.9550817</v>
      </c>
      <c r="X1670">
        <v>4.0821294999999997</v>
      </c>
      <c r="Y1670">
        <v>3.7804179000000002</v>
      </c>
      <c r="Z1670">
        <v>2.0286517000000002</v>
      </c>
      <c r="AA1670">
        <v>1.3586241999999999</v>
      </c>
      <c r="AB1670">
        <v>0.25958989999999998</v>
      </c>
      <c r="AC1670">
        <v>0.65869999999999995</v>
      </c>
      <c r="AD1670">
        <v>0.68459999999999999</v>
      </c>
      <c r="AE1670">
        <v>0.93</v>
      </c>
      <c r="AF1670">
        <v>0.43290000000000001</v>
      </c>
      <c r="AG1670">
        <v>1.5295000000000001</v>
      </c>
      <c r="AH1670">
        <v>0.48480000000000001</v>
      </c>
      <c r="AI1670">
        <v>1.2193000000000001</v>
      </c>
      <c r="AJ1670">
        <v>1.0526</v>
      </c>
      <c r="AK1670" t="str">
        <f>VLOOKUP(D1670,Ref!$C$2:$D$56,2,FALSE)&amp;"_"&amp;E1670&amp;RIGHT(B1670,4)</f>
        <v>CA_San Diego0006</v>
      </c>
    </row>
    <row r="1671" spans="1:37" x14ac:dyDescent="0.25">
      <c r="A1671" t="s">
        <v>221</v>
      </c>
      <c r="B1671">
        <v>60731010</v>
      </c>
      <c r="C1671" t="s">
        <v>37</v>
      </c>
      <c r="D1671" t="s">
        <v>50</v>
      </c>
      <c r="E1671" t="s">
        <v>74</v>
      </c>
      <c r="F1671">
        <v>32.701492000000002</v>
      </c>
      <c r="G1671">
        <v>-117.149653</v>
      </c>
      <c r="H1671">
        <v>52043</v>
      </c>
      <c r="I1671">
        <v>29.5</v>
      </c>
      <c r="J1671">
        <v>18.7</v>
      </c>
      <c r="K1671">
        <v>0.5</v>
      </c>
      <c r="L1671">
        <v>0.77571199999999996</v>
      </c>
      <c r="M1671">
        <v>2.3982599000000002</v>
      </c>
      <c r="N1671">
        <v>1.9423783999999999</v>
      </c>
      <c r="O1671">
        <v>16.434166000000001</v>
      </c>
      <c r="P1671">
        <v>2.1120478999999999</v>
      </c>
      <c r="Q1671">
        <v>4.1034160000000002</v>
      </c>
      <c r="R1671">
        <v>0.97237209999999996</v>
      </c>
      <c r="S1671">
        <v>0.27276349999999999</v>
      </c>
      <c r="T1671">
        <v>0.5</v>
      </c>
      <c r="U1671">
        <v>0.53517809999999999</v>
      </c>
      <c r="V1671">
        <v>1.2768649999999999</v>
      </c>
      <c r="W1671">
        <v>2.2462591999999999</v>
      </c>
      <c r="X1671">
        <v>5.5673323000000003</v>
      </c>
      <c r="Y1671">
        <v>3.4581016999999998</v>
      </c>
      <c r="Z1671">
        <v>3.3694351</v>
      </c>
      <c r="AA1671">
        <v>1.4720678</v>
      </c>
      <c r="AB1671">
        <v>0.28083829999999999</v>
      </c>
      <c r="AC1671">
        <v>0.68989999999999996</v>
      </c>
      <c r="AD1671">
        <v>0.53239999999999998</v>
      </c>
      <c r="AE1671">
        <v>1.1564000000000001</v>
      </c>
      <c r="AF1671">
        <v>0.33879999999999999</v>
      </c>
      <c r="AG1671">
        <v>1.6373</v>
      </c>
      <c r="AH1671">
        <v>0.82110000000000005</v>
      </c>
      <c r="AI1671">
        <v>1.5139</v>
      </c>
      <c r="AJ1671">
        <v>1.0296000000000001</v>
      </c>
      <c r="AK1671" t="str">
        <f>VLOOKUP(D1671,Ref!$C$2:$D$56,2,FALSE)&amp;"_"&amp;E1671&amp;RIGHT(B1671,4)</f>
        <v>CA_San Diego1010</v>
      </c>
    </row>
    <row r="1672" spans="1:37" x14ac:dyDescent="0.25">
      <c r="A1672" t="s">
        <v>221</v>
      </c>
      <c r="B1672">
        <v>60750005</v>
      </c>
      <c r="C1672" t="s">
        <v>37</v>
      </c>
      <c r="D1672" t="s">
        <v>50</v>
      </c>
      <c r="E1672" t="s">
        <v>75</v>
      </c>
      <c r="F1672">
        <v>37.765999999999998</v>
      </c>
      <c r="G1672">
        <v>-122.3991</v>
      </c>
      <c r="H1672">
        <v>108016</v>
      </c>
      <c r="I1672">
        <v>29.7</v>
      </c>
      <c r="J1672">
        <v>16.100000000000001</v>
      </c>
      <c r="K1672">
        <v>0.5</v>
      </c>
      <c r="L1672">
        <v>0.64430279999999995</v>
      </c>
      <c r="M1672">
        <v>1.5134439</v>
      </c>
      <c r="N1672">
        <v>2.477284</v>
      </c>
      <c r="O1672">
        <v>14.784641300000001</v>
      </c>
      <c r="P1672">
        <v>1.7076385999999999</v>
      </c>
      <c r="Q1672">
        <v>6.3810476999999999</v>
      </c>
      <c r="R1672">
        <v>1.3105766000000001</v>
      </c>
      <c r="S1672">
        <v>0.42550789999999999</v>
      </c>
      <c r="T1672">
        <v>0.5</v>
      </c>
      <c r="U1672">
        <v>0.27962409999999999</v>
      </c>
      <c r="V1672">
        <v>1.0455692000000001</v>
      </c>
      <c r="W1672">
        <v>2.0844531000000002</v>
      </c>
      <c r="X1672">
        <v>3.4395471</v>
      </c>
      <c r="Y1672">
        <v>1.5075871000000001</v>
      </c>
      <c r="Z1672">
        <v>5.3011723000000002</v>
      </c>
      <c r="AA1672">
        <v>1.1718142</v>
      </c>
      <c r="AB1672">
        <v>0.7996451</v>
      </c>
      <c r="AC1672">
        <v>0.434</v>
      </c>
      <c r="AD1672">
        <v>0.69089999999999996</v>
      </c>
      <c r="AE1672">
        <v>0.84140000000000004</v>
      </c>
      <c r="AF1672">
        <v>0.2326</v>
      </c>
      <c r="AG1672">
        <v>0.88280000000000003</v>
      </c>
      <c r="AH1672">
        <v>0.83079999999999998</v>
      </c>
      <c r="AI1672">
        <v>0.89410000000000001</v>
      </c>
      <c r="AJ1672">
        <v>1.8793</v>
      </c>
      <c r="AK1672" t="str">
        <f>VLOOKUP(D1672,Ref!$C$2:$D$56,2,FALSE)&amp;"_"&amp;E1672&amp;RIGHT(B1672,4)</f>
        <v>CA_San Francisco0005</v>
      </c>
    </row>
    <row r="1673" spans="1:37" x14ac:dyDescent="0.25">
      <c r="A1673" t="s">
        <v>221</v>
      </c>
      <c r="B1673">
        <v>60771002</v>
      </c>
      <c r="C1673" t="s">
        <v>37</v>
      </c>
      <c r="D1673" t="s">
        <v>50</v>
      </c>
      <c r="E1673" t="s">
        <v>76</v>
      </c>
      <c r="F1673">
        <v>37.950833000000003</v>
      </c>
      <c r="G1673">
        <v>-121.2675</v>
      </c>
      <c r="H1673">
        <v>107024</v>
      </c>
      <c r="I1673">
        <v>48.1</v>
      </c>
      <c r="J1673">
        <v>29.8</v>
      </c>
      <c r="K1673">
        <v>0.5</v>
      </c>
      <c r="L1673">
        <v>0.87132529999999997</v>
      </c>
      <c r="M1673">
        <v>2.0937817000000001</v>
      </c>
      <c r="N1673">
        <v>4.3534316999999998</v>
      </c>
      <c r="O1673">
        <v>22.956447600000001</v>
      </c>
      <c r="P1673">
        <v>1.7564344000000001</v>
      </c>
      <c r="Q1673">
        <v>12.7710876</v>
      </c>
      <c r="R1673">
        <v>2.5037720000000001</v>
      </c>
      <c r="S1673">
        <v>0.33816829999999998</v>
      </c>
      <c r="T1673">
        <v>0.5</v>
      </c>
      <c r="U1673">
        <v>0.95816100000000004</v>
      </c>
      <c r="V1673">
        <v>1.3152021</v>
      </c>
      <c r="W1673">
        <v>2.9809975999999998</v>
      </c>
      <c r="X1673">
        <v>11.240396499999999</v>
      </c>
      <c r="Y1673">
        <v>3.2208489999999999</v>
      </c>
      <c r="Z1673">
        <v>6.8452510999999996</v>
      </c>
      <c r="AA1673">
        <v>1.9019060000000001</v>
      </c>
      <c r="AB1673">
        <v>0.92025729999999994</v>
      </c>
      <c r="AC1673">
        <v>1.0996999999999999</v>
      </c>
      <c r="AD1673">
        <v>0.62809999999999999</v>
      </c>
      <c r="AE1673">
        <v>0.68469999999999998</v>
      </c>
      <c r="AF1673">
        <v>0.48959999999999998</v>
      </c>
      <c r="AG1673">
        <v>1.8337000000000001</v>
      </c>
      <c r="AH1673">
        <v>0.53600000000000003</v>
      </c>
      <c r="AI1673">
        <v>0.75960000000000005</v>
      </c>
      <c r="AJ1673">
        <v>2.7212999999999998</v>
      </c>
      <c r="AK1673" t="str">
        <f>VLOOKUP(D1673,Ref!$C$2:$D$56,2,FALSE)&amp;"_"&amp;E1673&amp;RIGHT(B1673,4)</f>
        <v>CA_San Joaquin1002</v>
      </c>
    </row>
    <row r="1674" spans="1:37" x14ac:dyDescent="0.25">
      <c r="A1674" t="s">
        <v>221</v>
      </c>
      <c r="B1674">
        <v>60792006</v>
      </c>
      <c r="C1674" t="s">
        <v>37</v>
      </c>
      <c r="D1674" t="s">
        <v>50</v>
      </c>
      <c r="E1674" t="s">
        <v>77</v>
      </c>
      <c r="F1674">
        <v>35.256605999999998</v>
      </c>
      <c r="G1674">
        <v>-120.66888899999999</v>
      </c>
      <c r="H1674">
        <v>82022</v>
      </c>
      <c r="I1674">
        <v>15.8</v>
      </c>
      <c r="J1674">
        <v>13.8</v>
      </c>
      <c r="K1674">
        <v>0.5</v>
      </c>
      <c r="L1674">
        <v>1.4547211</v>
      </c>
      <c r="M1674">
        <v>1.0438715999999999</v>
      </c>
      <c r="N1674">
        <v>1.4341725000000001</v>
      </c>
      <c r="O1674">
        <v>5.5836778000000002</v>
      </c>
      <c r="P1674">
        <v>2.0627765999999998</v>
      </c>
      <c r="Q1674">
        <v>2.4227262000000001</v>
      </c>
      <c r="R1674">
        <v>1.0249311000000001</v>
      </c>
      <c r="S1674">
        <v>0.273123</v>
      </c>
      <c r="T1674">
        <v>0.5</v>
      </c>
      <c r="U1674">
        <v>1.3542985999999999</v>
      </c>
      <c r="V1674">
        <v>0.98277519999999996</v>
      </c>
      <c r="W1674">
        <v>1.2900313999999999</v>
      </c>
      <c r="X1674">
        <v>4.5110836000000001</v>
      </c>
      <c r="Y1674">
        <v>2.1200242</v>
      </c>
      <c r="Z1674">
        <v>1.8728224</v>
      </c>
      <c r="AA1674">
        <v>0.97678569999999998</v>
      </c>
      <c r="AB1674">
        <v>0.28818149999999998</v>
      </c>
      <c r="AC1674">
        <v>0.93100000000000005</v>
      </c>
      <c r="AD1674">
        <v>0.9415</v>
      </c>
      <c r="AE1674">
        <v>0.89949999999999997</v>
      </c>
      <c r="AF1674">
        <v>0.80789999999999995</v>
      </c>
      <c r="AG1674">
        <v>1.0278</v>
      </c>
      <c r="AH1674">
        <v>0.77300000000000002</v>
      </c>
      <c r="AI1674">
        <v>0.95299999999999996</v>
      </c>
      <c r="AJ1674">
        <v>1.0550999999999999</v>
      </c>
      <c r="AK1674" t="str">
        <f>VLOOKUP(D1674,Ref!$C$2:$D$56,2,FALSE)&amp;"_"&amp;E1674&amp;RIGHT(B1674,4)</f>
        <v>CA_San Luis Obispo2006</v>
      </c>
    </row>
    <row r="1675" spans="1:37" x14ac:dyDescent="0.25">
      <c r="A1675" t="s">
        <v>221</v>
      </c>
      <c r="B1675">
        <v>60798001</v>
      </c>
      <c r="C1675" t="s">
        <v>37</v>
      </c>
      <c r="D1675" t="s">
        <v>50</v>
      </c>
      <c r="E1675" t="s">
        <v>77</v>
      </c>
      <c r="F1675">
        <v>35.491388999999998</v>
      </c>
      <c r="G1675">
        <v>-120.66805600000001</v>
      </c>
      <c r="H1675">
        <v>84023</v>
      </c>
      <c r="I1675">
        <v>21.8</v>
      </c>
      <c r="J1675">
        <v>18.5</v>
      </c>
      <c r="K1675">
        <v>0.5</v>
      </c>
      <c r="L1675">
        <v>1.6014097</v>
      </c>
      <c r="M1675">
        <v>1.4209825</v>
      </c>
      <c r="N1675">
        <v>2.4515362000000001</v>
      </c>
      <c r="O1675">
        <v>6.1306156999999999</v>
      </c>
      <c r="P1675">
        <v>2.2473187000000001</v>
      </c>
      <c r="Q1675">
        <v>5.7189588999999996</v>
      </c>
      <c r="R1675">
        <v>1.5549637999999999</v>
      </c>
      <c r="S1675">
        <v>0.26310319999999998</v>
      </c>
      <c r="T1675">
        <v>0.5</v>
      </c>
      <c r="U1675">
        <v>1.3298034999999999</v>
      </c>
      <c r="V1675">
        <v>1.1743847000000001</v>
      </c>
      <c r="W1675">
        <v>2.2631673999999999</v>
      </c>
      <c r="X1675">
        <v>4.2548680000000001</v>
      </c>
      <c r="Y1675">
        <v>2.1485248000000001</v>
      </c>
      <c r="Z1675">
        <v>5.1936597999999998</v>
      </c>
      <c r="AA1675">
        <v>1.4461965999999999</v>
      </c>
      <c r="AB1675">
        <v>0.26108890000000001</v>
      </c>
      <c r="AC1675">
        <v>0.83040000000000003</v>
      </c>
      <c r="AD1675">
        <v>0.82650000000000001</v>
      </c>
      <c r="AE1675">
        <v>0.92320000000000002</v>
      </c>
      <c r="AF1675">
        <v>0.69399999999999995</v>
      </c>
      <c r="AG1675">
        <v>0.95599999999999996</v>
      </c>
      <c r="AH1675">
        <v>0.90810000000000002</v>
      </c>
      <c r="AI1675">
        <v>0.93010000000000004</v>
      </c>
      <c r="AJ1675">
        <v>0.99229999999999996</v>
      </c>
      <c r="AK1675" t="str">
        <f>VLOOKUP(D1675,Ref!$C$2:$D$56,2,FALSE)&amp;"_"&amp;E1675&amp;RIGHT(B1675,4)</f>
        <v>CA_San Luis Obispo8001</v>
      </c>
    </row>
    <row r="1676" spans="1:37" x14ac:dyDescent="0.25">
      <c r="A1676" t="s">
        <v>221</v>
      </c>
      <c r="B1676">
        <v>60811001</v>
      </c>
      <c r="C1676" t="s">
        <v>37</v>
      </c>
      <c r="D1676" t="s">
        <v>50</v>
      </c>
      <c r="E1676" t="s">
        <v>78</v>
      </c>
      <c r="F1676">
        <v>37.482900000000001</v>
      </c>
      <c r="G1676">
        <v>-122.2034</v>
      </c>
      <c r="H1676">
        <v>105016</v>
      </c>
      <c r="I1676">
        <v>30.4</v>
      </c>
      <c r="J1676">
        <v>17.8</v>
      </c>
      <c r="K1676">
        <v>0.5</v>
      </c>
      <c r="L1676">
        <v>0.8646064</v>
      </c>
      <c r="M1676">
        <v>2.3811479000000002</v>
      </c>
      <c r="N1676">
        <v>2.9534438000000001</v>
      </c>
      <c r="O1676">
        <v>12.1327734</v>
      </c>
      <c r="P1676">
        <v>1.8368008</v>
      </c>
      <c r="Q1676">
        <v>7.8462505</v>
      </c>
      <c r="R1676">
        <v>1.5896440999999999</v>
      </c>
      <c r="S1676">
        <v>0.29532969999999997</v>
      </c>
      <c r="T1676">
        <v>0.5</v>
      </c>
      <c r="U1676">
        <v>0.45654119999999998</v>
      </c>
      <c r="V1676">
        <v>1.6484239999999999</v>
      </c>
      <c r="W1676">
        <v>2.6113415</v>
      </c>
      <c r="X1676">
        <v>2.3544594999999999</v>
      </c>
      <c r="Y1676">
        <v>1.4950292000000001</v>
      </c>
      <c r="Z1676">
        <v>7.1021276000000002</v>
      </c>
      <c r="AA1676">
        <v>1.4275698999999999</v>
      </c>
      <c r="AB1676">
        <v>0.29532969999999997</v>
      </c>
      <c r="AC1676">
        <v>0.52800000000000002</v>
      </c>
      <c r="AD1676">
        <v>0.69230000000000003</v>
      </c>
      <c r="AE1676">
        <v>0.88419999999999999</v>
      </c>
      <c r="AF1676">
        <v>0.19409999999999999</v>
      </c>
      <c r="AG1676">
        <v>0.81389999999999996</v>
      </c>
      <c r="AH1676">
        <v>0.9052</v>
      </c>
      <c r="AI1676">
        <v>0.89800000000000002</v>
      </c>
      <c r="AJ1676">
        <v>1</v>
      </c>
      <c r="AK1676" t="str">
        <f>VLOOKUP(D1676,Ref!$C$2:$D$56,2,FALSE)&amp;"_"&amp;E1676&amp;RIGHT(B1676,4)</f>
        <v>CA_San Mateo1001</v>
      </c>
    </row>
    <row r="1677" spans="1:37" x14ac:dyDescent="0.25">
      <c r="A1677" t="s">
        <v>221</v>
      </c>
      <c r="B1677">
        <v>60830011</v>
      </c>
      <c r="C1677" t="s">
        <v>37</v>
      </c>
      <c r="D1677" t="s">
        <v>50</v>
      </c>
      <c r="E1677" t="s">
        <v>79</v>
      </c>
      <c r="F1677">
        <v>34.427776000000001</v>
      </c>
      <c r="G1677">
        <v>-119.69028</v>
      </c>
      <c r="H1677">
        <v>73027</v>
      </c>
      <c r="I1677">
        <v>20.6</v>
      </c>
      <c r="J1677">
        <v>15.9</v>
      </c>
      <c r="K1677">
        <v>0.5</v>
      </c>
      <c r="L1677">
        <v>1.0319834999999999</v>
      </c>
      <c r="M1677">
        <v>0.90464290000000003</v>
      </c>
      <c r="N1677">
        <v>0.79745659999999996</v>
      </c>
      <c r="O1677">
        <v>14.370089500000001</v>
      </c>
      <c r="P1677">
        <v>1.6755599000000001</v>
      </c>
      <c r="Q1677">
        <v>0.73141009999999995</v>
      </c>
      <c r="R1677">
        <v>0.55523299999999998</v>
      </c>
      <c r="S1677">
        <v>6.6957199999999994E-2</v>
      </c>
      <c r="T1677">
        <v>0.5</v>
      </c>
      <c r="U1677">
        <v>1.0858399000000001</v>
      </c>
      <c r="V1677">
        <v>0.83596440000000005</v>
      </c>
      <c r="W1677">
        <v>0.96488879999999999</v>
      </c>
      <c r="X1677">
        <v>8.8599615000000007</v>
      </c>
      <c r="Y1677">
        <v>1.8966563999999999</v>
      </c>
      <c r="Z1677">
        <v>1.0266230999999999</v>
      </c>
      <c r="AA1677">
        <v>0.63175579999999998</v>
      </c>
      <c r="AB1677">
        <v>0.1250723</v>
      </c>
      <c r="AC1677">
        <v>1.0522</v>
      </c>
      <c r="AD1677">
        <v>0.92410000000000003</v>
      </c>
      <c r="AE1677">
        <v>1.21</v>
      </c>
      <c r="AF1677">
        <v>0.61660000000000004</v>
      </c>
      <c r="AG1677">
        <v>1.1319999999999999</v>
      </c>
      <c r="AH1677">
        <v>1.4036</v>
      </c>
      <c r="AI1677">
        <v>1.1377999999999999</v>
      </c>
      <c r="AJ1677">
        <v>1.8678999999999999</v>
      </c>
      <c r="AK1677" t="str">
        <f>VLOOKUP(D1677,Ref!$C$2:$D$56,2,FALSE)&amp;"_"&amp;E1677&amp;RIGHT(B1677,4)</f>
        <v>CA_Santa Barbara0011</v>
      </c>
    </row>
    <row r="1678" spans="1:37" x14ac:dyDescent="0.25">
      <c r="A1678" t="s">
        <v>221</v>
      </c>
      <c r="B1678">
        <v>60831008</v>
      </c>
      <c r="C1678" t="s">
        <v>37</v>
      </c>
      <c r="D1678" t="s">
        <v>50</v>
      </c>
      <c r="E1678" t="s">
        <v>79</v>
      </c>
      <c r="F1678">
        <v>34.949167000000003</v>
      </c>
      <c r="G1678">
        <v>-120.436667</v>
      </c>
      <c r="H1678">
        <v>79023</v>
      </c>
      <c r="I1678">
        <v>14.6</v>
      </c>
      <c r="J1678">
        <v>12.8</v>
      </c>
      <c r="K1678">
        <v>0.5</v>
      </c>
      <c r="L1678">
        <v>1.6415554999999999</v>
      </c>
      <c r="M1678">
        <v>0.6227876</v>
      </c>
      <c r="N1678">
        <v>1.1886884</v>
      </c>
      <c r="O1678">
        <v>6.0094460999999999</v>
      </c>
      <c r="P1678">
        <v>2.2286551000000001</v>
      </c>
      <c r="Q1678">
        <v>1.2789737999999999</v>
      </c>
      <c r="R1678">
        <v>0.88794099999999998</v>
      </c>
      <c r="S1678">
        <v>0.2419529</v>
      </c>
      <c r="T1678">
        <v>0.5</v>
      </c>
      <c r="U1678">
        <v>1.2848265000000001</v>
      </c>
      <c r="V1678">
        <v>0.5824281</v>
      </c>
      <c r="W1678">
        <v>1.2217963999999999</v>
      </c>
      <c r="X1678">
        <v>4.5102042999999998</v>
      </c>
      <c r="Y1678">
        <v>2.0477481000000002</v>
      </c>
      <c r="Z1678">
        <v>1.6246756</v>
      </c>
      <c r="AA1678">
        <v>0.84553650000000002</v>
      </c>
      <c r="AB1678">
        <v>0.19199279999999999</v>
      </c>
      <c r="AC1678">
        <v>0.78269999999999995</v>
      </c>
      <c r="AD1678">
        <v>0.93520000000000003</v>
      </c>
      <c r="AE1678">
        <v>1.0279</v>
      </c>
      <c r="AF1678">
        <v>0.75049999999999994</v>
      </c>
      <c r="AG1678">
        <v>0.91879999999999995</v>
      </c>
      <c r="AH1678">
        <v>1.2703</v>
      </c>
      <c r="AI1678">
        <v>0.95220000000000005</v>
      </c>
      <c r="AJ1678">
        <v>0.79349999999999998</v>
      </c>
      <c r="AK1678" t="str">
        <f>VLOOKUP(D1678,Ref!$C$2:$D$56,2,FALSE)&amp;"_"&amp;E1678&amp;RIGHT(B1678,4)</f>
        <v>CA_Santa Barbara1008</v>
      </c>
    </row>
    <row r="1679" spans="1:37" x14ac:dyDescent="0.25">
      <c r="A1679" t="s">
        <v>221</v>
      </c>
      <c r="B1679">
        <v>60850002</v>
      </c>
      <c r="C1679" t="s">
        <v>37</v>
      </c>
      <c r="D1679" t="s">
        <v>50</v>
      </c>
      <c r="E1679" t="s">
        <v>80</v>
      </c>
      <c r="F1679">
        <v>37</v>
      </c>
      <c r="G1679">
        <v>-121.574444</v>
      </c>
      <c r="H1679">
        <v>99020</v>
      </c>
      <c r="I1679">
        <v>23.7</v>
      </c>
      <c r="J1679">
        <v>18.7</v>
      </c>
      <c r="K1679">
        <v>0.5</v>
      </c>
      <c r="L1679">
        <v>0.84939640000000005</v>
      </c>
      <c r="M1679">
        <v>1.9836429</v>
      </c>
      <c r="N1679">
        <v>2.4649576999999998</v>
      </c>
      <c r="O1679">
        <v>8.2232617999999995</v>
      </c>
      <c r="P1679">
        <v>1.6043993999999999</v>
      </c>
      <c r="Q1679">
        <v>6.4963188000000001</v>
      </c>
      <c r="R1679">
        <v>1.3290335</v>
      </c>
      <c r="S1679">
        <v>0.24898989999999999</v>
      </c>
      <c r="T1679">
        <v>0.5</v>
      </c>
      <c r="U1679">
        <v>0.77971440000000003</v>
      </c>
      <c r="V1679">
        <v>1.0132087000000001</v>
      </c>
      <c r="W1679">
        <v>1.4806292000000001</v>
      </c>
      <c r="X1679">
        <v>8.4402924000000006</v>
      </c>
      <c r="Y1679">
        <v>2.2810516000000001</v>
      </c>
      <c r="Z1679">
        <v>2.3754566000000001</v>
      </c>
      <c r="AA1679">
        <v>1.1136026000000001</v>
      </c>
      <c r="AB1679">
        <v>0.76571860000000003</v>
      </c>
      <c r="AC1679">
        <v>0.91800000000000004</v>
      </c>
      <c r="AD1679">
        <v>0.51080000000000003</v>
      </c>
      <c r="AE1679">
        <v>0.60070000000000001</v>
      </c>
      <c r="AF1679">
        <v>1.0264</v>
      </c>
      <c r="AG1679">
        <v>1.4217</v>
      </c>
      <c r="AH1679">
        <v>0.36570000000000003</v>
      </c>
      <c r="AI1679">
        <v>0.83789999999999998</v>
      </c>
      <c r="AJ1679">
        <v>3.0752999999999999</v>
      </c>
      <c r="AK1679" t="str">
        <f>VLOOKUP(D1679,Ref!$C$2:$D$56,2,FALSE)&amp;"_"&amp;E1679&amp;RIGHT(B1679,4)</f>
        <v>CA_Santa Clara0002</v>
      </c>
    </row>
    <row r="1680" spans="1:37" x14ac:dyDescent="0.25">
      <c r="A1680" t="s">
        <v>221</v>
      </c>
      <c r="B1680">
        <v>60850005</v>
      </c>
      <c r="C1680" t="s">
        <v>37</v>
      </c>
      <c r="D1680" t="s">
        <v>50</v>
      </c>
      <c r="E1680" t="s">
        <v>80</v>
      </c>
      <c r="F1680">
        <v>37.348497000000002</v>
      </c>
      <c r="G1680">
        <v>-121.894898</v>
      </c>
      <c r="H1680">
        <v>103018</v>
      </c>
      <c r="I1680">
        <v>37.200000000000003</v>
      </c>
      <c r="J1680">
        <v>19.100000000000001</v>
      </c>
      <c r="K1680">
        <v>0.5</v>
      </c>
      <c r="L1680">
        <v>0.97963520000000004</v>
      </c>
      <c r="M1680">
        <v>2.9145701000000002</v>
      </c>
      <c r="N1680">
        <v>3.150048</v>
      </c>
      <c r="O1680">
        <v>17.3904724</v>
      </c>
      <c r="P1680">
        <v>1.9951331999999999</v>
      </c>
      <c r="Q1680">
        <v>8.3164376999999998</v>
      </c>
      <c r="R1680">
        <v>1.6871119000000001</v>
      </c>
      <c r="S1680">
        <v>0.26659359999999999</v>
      </c>
      <c r="T1680">
        <v>0.5</v>
      </c>
      <c r="U1680">
        <v>0.56789520000000004</v>
      </c>
      <c r="V1680">
        <v>1.9570543</v>
      </c>
      <c r="W1680">
        <v>2.4804544000000002</v>
      </c>
      <c r="X1680">
        <v>3.7680058000000001</v>
      </c>
      <c r="Y1680">
        <v>1.4345903</v>
      </c>
      <c r="Z1680">
        <v>6.7679248000000003</v>
      </c>
      <c r="AA1680">
        <v>1.3675923000000001</v>
      </c>
      <c r="AB1680">
        <v>0.29549510000000001</v>
      </c>
      <c r="AC1680">
        <v>0.57969999999999999</v>
      </c>
      <c r="AD1680">
        <v>0.67149999999999999</v>
      </c>
      <c r="AE1680">
        <v>0.78739999999999999</v>
      </c>
      <c r="AF1680">
        <v>0.2167</v>
      </c>
      <c r="AG1680">
        <v>0.71899999999999997</v>
      </c>
      <c r="AH1680">
        <v>0.81379999999999997</v>
      </c>
      <c r="AI1680">
        <v>0.81059999999999999</v>
      </c>
      <c r="AJ1680">
        <v>1.1084000000000001</v>
      </c>
      <c r="AK1680" t="str">
        <f>VLOOKUP(D1680,Ref!$C$2:$D$56,2,FALSE)&amp;"_"&amp;E1680&amp;RIGHT(B1680,4)</f>
        <v>CA_Santa Clara0005</v>
      </c>
    </row>
    <row r="1681" spans="1:37" x14ac:dyDescent="0.25">
      <c r="A1681" t="s">
        <v>221</v>
      </c>
      <c r="B1681">
        <v>60870007</v>
      </c>
      <c r="C1681" t="s">
        <v>37</v>
      </c>
      <c r="D1681" t="s">
        <v>50</v>
      </c>
      <c r="E1681" t="s">
        <v>44</v>
      </c>
      <c r="F1681">
        <v>36.984000000000002</v>
      </c>
      <c r="G1681">
        <v>-121.9883</v>
      </c>
      <c r="H1681">
        <v>100017</v>
      </c>
      <c r="I1681">
        <v>13.1</v>
      </c>
      <c r="J1681">
        <v>10.1</v>
      </c>
      <c r="K1681">
        <v>0.5</v>
      </c>
      <c r="L1681">
        <v>0.4966468</v>
      </c>
      <c r="M1681">
        <v>0.78104960000000001</v>
      </c>
      <c r="N1681">
        <v>0.79090950000000004</v>
      </c>
      <c r="O1681">
        <v>6.9587840999999999</v>
      </c>
      <c r="P1681">
        <v>1.3682464000000001</v>
      </c>
      <c r="Q1681">
        <v>1.1192689</v>
      </c>
      <c r="R1681">
        <v>0.605074</v>
      </c>
      <c r="S1681">
        <v>0.50224199999999997</v>
      </c>
      <c r="T1681">
        <v>0.5</v>
      </c>
      <c r="U1681">
        <v>0.48800250000000001</v>
      </c>
      <c r="V1681">
        <v>0.51903109999999997</v>
      </c>
      <c r="W1681">
        <v>0.63258550000000002</v>
      </c>
      <c r="X1681">
        <v>4.6687984</v>
      </c>
      <c r="Y1681">
        <v>1.8522893</v>
      </c>
      <c r="Z1681">
        <v>4.5186499999999998E-2</v>
      </c>
      <c r="AA1681">
        <v>0.66566720000000001</v>
      </c>
      <c r="AB1681">
        <v>0.75227239999999995</v>
      </c>
      <c r="AC1681">
        <v>0.98260000000000003</v>
      </c>
      <c r="AD1681">
        <v>0.66449999999999998</v>
      </c>
      <c r="AE1681">
        <v>0.79979999999999996</v>
      </c>
      <c r="AF1681">
        <v>0.67090000000000005</v>
      </c>
      <c r="AG1681">
        <v>1.3537999999999999</v>
      </c>
      <c r="AH1681">
        <v>4.0399999999999998E-2</v>
      </c>
      <c r="AI1681">
        <v>1.1001000000000001</v>
      </c>
      <c r="AJ1681">
        <v>1.4978</v>
      </c>
      <c r="AK1681" t="str">
        <f>VLOOKUP(D1681,Ref!$C$2:$D$56,2,FALSE)&amp;"_"&amp;E1681&amp;RIGHT(B1681,4)</f>
        <v>CA_Santa Cruz0007</v>
      </c>
    </row>
    <row r="1682" spans="1:37" x14ac:dyDescent="0.25">
      <c r="A1682" t="s">
        <v>221</v>
      </c>
      <c r="B1682">
        <v>60890004</v>
      </c>
      <c r="C1682" t="s">
        <v>37</v>
      </c>
      <c r="D1682" t="s">
        <v>50</v>
      </c>
      <c r="E1682" t="s">
        <v>81</v>
      </c>
      <c r="F1682">
        <v>40.549722000000003</v>
      </c>
      <c r="G1682">
        <v>-122.379167</v>
      </c>
      <c r="H1682">
        <v>132023</v>
      </c>
      <c r="I1682">
        <v>21.1</v>
      </c>
      <c r="J1682">
        <v>15.5</v>
      </c>
      <c r="K1682">
        <v>0.5</v>
      </c>
      <c r="L1682">
        <v>1.2709634000000001</v>
      </c>
      <c r="M1682">
        <v>1.0863543</v>
      </c>
      <c r="N1682">
        <v>0.35280280000000003</v>
      </c>
      <c r="O1682">
        <v>16.506666200000002</v>
      </c>
      <c r="P1682">
        <v>0.96281519999999998</v>
      </c>
      <c r="Q1682">
        <v>9.5816899999999997E-2</v>
      </c>
      <c r="R1682">
        <v>0.32737379999999999</v>
      </c>
      <c r="S1682">
        <v>3.0539500000000001E-2</v>
      </c>
      <c r="T1682">
        <v>0.5</v>
      </c>
      <c r="U1682">
        <v>0.91661300000000001</v>
      </c>
      <c r="V1682">
        <v>0.83251439999999999</v>
      </c>
      <c r="W1682">
        <v>0.25700630000000002</v>
      </c>
      <c r="X1682">
        <v>12.0262794</v>
      </c>
      <c r="Y1682">
        <v>0.71769360000000004</v>
      </c>
      <c r="Z1682">
        <v>0</v>
      </c>
      <c r="AA1682">
        <v>0.26476680000000002</v>
      </c>
      <c r="AB1682">
        <v>6.7216999999999997E-3</v>
      </c>
      <c r="AC1682">
        <v>0.72119999999999995</v>
      </c>
      <c r="AD1682">
        <v>0.76629999999999998</v>
      </c>
      <c r="AE1682">
        <v>0.72850000000000004</v>
      </c>
      <c r="AF1682">
        <v>0.72860000000000003</v>
      </c>
      <c r="AG1682">
        <v>0.74539999999999995</v>
      </c>
      <c r="AH1682">
        <v>0</v>
      </c>
      <c r="AI1682">
        <v>0.80879999999999996</v>
      </c>
      <c r="AJ1682">
        <v>0.22009999999999999</v>
      </c>
      <c r="AK1682" t="str">
        <f>VLOOKUP(D1682,Ref!$C$2:$D$56,2,FALSE)&amp;"_"&amp;E1682&amp;RIGHT(B1682,4)</f>
        <v>CA_Shasta0004</v>
      </c>
    </row>
    <row r="1683" spans="1:37" x14ac:dyDescent="0.25">
      <c r="A1683" t="s">
        <v>221</v>
      </c>
      <c r="B1683">
        <v>60950004</v>
      </c>
      <c r="C1683" t="s">
        <v>37</v>
      </c>
      <c r="D1683" t="s">
        <v>50</v>
      </c>
      <c r="E1683" t="s">
        <v>82</v>
      </c>
      <c r="F1683">
        <v>38.102699999999999</v>
      </c>
      <c r="G1683">
        <v>-122.23820000000001</v>
      </c>
      <c r="H1683">
        <v>110018</v>
      </c>
      <c r="I1683">
        <v>37.9</v>
      </c>
      <c r="J1683">
        <v>18.399999999999999</v>
      </c>
      <c r="K1683">
        <v>0.5</v>
      </c>
      <c r="L1683">
        <v>0.64440960000000003</v>
      </c>
      <c r="M1683">
        <v>1.4813067</v>
      </c>
      <c r="N1683">
        <v>2.7075841</v>
      </c>
      <c r="O1683">
        <v>21.8542004</v>
      </c>
      <c r="P1683">
        <v>1.6963024</v>
      </c>
      <c r="Q1683">
        <v>7.1947846000000002</v>
      </c>
      <c r="R1683">
        <v>1.4618015</v>
      </c>
      <c r="S1683">
        <v>0.42627510000000002</v>
      </c>
      <c r="T1683">
        <v>0.5</v>
      </c>
      <c r="U1683">
        <v>0.43020649999999999</v>
      </c>
      <c r="V1683">
        <v>0.85580239999999996</v>
      </c>
      <c r="W1683">
        <v>2.5468885999999999</v>
      </c>
      <c r="X1683">
        <v>3.4860828000000001</v>
      </c>
      <c r="Y1683">
        <v>1.7576311</v>
      </c>
      <c r="Z1683">
        <v>6.6121983999999996</v>
      </c>
      <c r="AA1683">
        <v>1.4180428</v>
      </c>
      <c r="AB1683">
        <v>0.8150461</v>
      </c>
      <c r="AC1683">
        <v>0.66759999999999997</v>
      </c>
      <c r="AD1683">
        <v>0.57769999999999999</v>
      </c>
      <c r="AE1683">
        <v>0.94059999999999999</v>
      </c>
      <c r="AF1683">
        <v>0.1595</v>
      </c>
      <c r="AG1683">
        <v>1.0362</v>
      </c>
      <c r="AH1683">
        <v>0.91900000000000004</v>
      </c>
      <c r="AI1683">
        <v>0.97009999999999996</v>
      </c>
      <c r="AJ1683">
        <v>1.9119999999999999</v>
      </c>
      <c r="AK1683" t="str">
        <f>VLOOKUP(D1683,Ref!$C$2:$D$56,2,FALSE)&amp;"_"&amp;E1683&amp;RIGHT(B1683,4)</f>
        <v>CA_Solano0004</v>
      </c>
    </row>
    <row r="1684" spans="1:37" x14ac:dyDescent="0.25">
      <c r="A1684" t="s">
        <v>221</v>
      </c>
      <c r="B1684">
        <v>60970003</v>
      </c>
      <c r="C1684" t="s">
        <v>37</v>
      </c>
      <c r="D1684" t="s">
        <v>50</v>
      </c>
      <c r="E1684" t="s">
        <v>83</v>
      </c>
      <c r="F1684">
        <v>38.4435</v>
      </c>
      <c r="G1684">
        <v>-122.71</v>
      </c>
      <c r="H1684">
        <v>114015</v>
      </c>
      <c r="I1684">
        <v>28.5</v>
      </c>
      <c r="J1684">
        <v>13.8</v>
      </c>
      <c r="K1684">
        <v>0.5</v>
      </c>
      <c r="L1684">
        <v>0.44849689999999998</v>
      </c>
      <c r="M1684">
        <v>0.81023559999999994</v>
      </c>
      <c r="N1684">
        <v>1.8405737</v>
      </c>
      <c r="O1684">
        <v>17.4692078</v>
      </c>
      <c r="P1684">
        <v>1.7770866999999999</v>
      </c>
      <c r="Q1684">
        <v>4.1181326</v>
      </c>
      <c r="R1684">
        <v>0.91598769999999996</v>
      </c>
      <c r="S1684">
        <v>0.65361369999999996</v>
      </c>
      <c r="T1684">
        <v>0.5</v>
      </c>
      <c r="U1684">
        <v>0.40465689999999999</v>
      </c>
      <c r="V1684">
        <v>0.17300270000000001</v>
      </c>
      <c r="W1684">
        <v>0.6059814</v>
      </c>
      <c r="X1684">
        <v>5.2262535000000003</v>
      </c>
      <c r="Y1684">
        <v>1.8895371000000001</v>
      </c>
      <c r="Z1684">
        <v>7.8534E-3</v>
      </c>
      <c r="AA1684">
        <v>0.64184149999999995</v>
      </c>
      <c r="AB1684">
        <v>4.4089331999999999</v>
      </c>
      <c r="AC1684">
        <v>0.90229999999999999</v>
      </c>
      <c r="AD1684">
        <v>0.2135</v>
      </c>
      <c r="AE1684">
        <v>0.32919999999999999</v>
      </c>
      <c r="AF1684">
        <v>0.29920000000000002</v>
      </c>
      <c r="AG1684">
        <v>1.0632999999999999</v>
      </c>
      <c r="AH1684">
        <v>1.9E-3</v>
      </c>
      <c r="AI1684">
        <v>0.70069999999999999</v>
      </c>
      <c r="AJ1684">
        <v>6.7454999999999998</v>
      </c>
      <c r="AK1684" t="str">
        <f>VLOOKUP(D1684,Ref!$C$2:$D$56,2,FALSE)&amp;"_"&amp;E1684&amp;RIGHT(B1684,4)</f>
        <v>CA_Sonoma0003</v>
      </c>
    </row>
    <row r="1685" spans="1:37" x14ac:dyDescent="0.25">
      <c r="A1685" t="s">
        <v>221</v>
      </c>
      <c r="B1685">
        <v>60990005</v>
      </c>
      <c r="C1685" t="s">
        <v>37</v>
      </c>
      <c r="D1685" t="s">
        <v>50</v>
      </c>
      <c r="E1685" t="s">
        <v>84</v>
      </c>
      <c r="F1685">
        <v>37.641666999999998</v>
      </c>
      <c r="G1685">
        <v>-120.993611</v>
      </c>
      <c r="H1685">
        <v>104025</v>
      </c>
      <c r="I1685">
        <v>52.9</v>
      </c>
      <c r="J1685">
        <v>34.299999999999997</v>
      </c>
      <c r="K1685">
        <v>0.5</v>
      </c>
      <c r="L1685">
        <v>1.6479429999999999</v>
      </c>
      <c r="M1685">
        <v>2.4239218</v>
      </c>
      <c r="N1685">
        <v>4.6247252999999997</v>
      </c>
      <c r="O1685">
        <v>25.438184700000001</v>
      </c>
      <c r="P1685">
        <v>3.4179542000000001</v>
      </c>
      <c r="Q1685">
        <v>11.548492400000001</v>
      </c>
      <c r="R1685">
        <v>2.9483263000000002</v>
      </c>
      <c r="S1685">
        <v>0.38378299999999999</v>
      </c>
      <c r="T1685">
        <v>0.5</v>
      </c>
      <c r="U1685">
        <v>1.047917</v>
      </c>
      <c r="V1685">
        <v>1.5726237000000001</v>
      </c>
      <c r="W1685">
        <v>4.1296368000000001</v>
      </c>
      <c r="X1685">
        <v>9.6984481999999996</v>
      </c>
      <c r="Y1685">
        <v>3.6376759999999999</v>
      </c>
      <c r="Z1685">
        <v>10.3900805</v>
      </c>
      <c r="AA1685">
        <v>2.5912061</v>
      </c>
      <c r="AB1685">
        <v>0.78958300000000003</v>
      </c>
      <c r="AC1685">
        <v>0.63590000000000002</v>
      </c>
      <c r="AD1685">
        <v>0.64880000000000004</v>
      </c>
      <c r="AE1685">
        <v>0.89290000000000003</v>
      </c>
      <c r="AF1685">
        <v>0.38129999999999997</v>
      </c>
      <c r="AG1685">
        <v>1.0643</v>
      </c>
      <c r="AH1685">
        <v>0.89970000000000006</v>
      </c>
      <c r="AI1685">
        <v>0.87890000000000001</v>
      </c>
      <c r="AJ1685">
        <v>2.0573999999999999</v>
      </c>
      <c r="AK1685" t="str">
        <f>VLOOKUP(D1685,Ref!$C$2:$D$56,2,FALSE)&amp;"_"&amp;E1685&amp;RIGHT(B1685,4)</f>
        <v>CA_Stanislaus0005</v>
      </c>
    </row>
    <row r="1686" spans="1:37" x14ac:dyDescent="0.25">
      <c r="A1686" t="s">
        <v>221</v>
      </c>
      <c r="B1686">
        <v>60990006</v>
      </c>
      <c r="C1686" t="s">
        <v>37</v>
      </c>
      <c r="D1686" t="s">
        <v>50</v>
      </c>
      <c r="E1686" t="s">
        <v>84</v>
      </c>
      <c r="F1686">
        <v>37.488332999999997</v>
      </c>
      <c r="G1686">
        <v>-120.83583299999999</v>
      </c>
      <c r="H1686">
        <v>102026</v>
      </c>
      <c r="I1686">
        <v>54.6</v>
      </c>
      <c r="J1686">
        <v>31.7</v>
      </c>
      <c r="K1686">
        <v>0.5</v>
      </c>
      <c r="L1686">
        <v>0.94537090000000001</v>
      </c>
      <c r="M1686">
        <v>2.2473478</v>
      </c>
      <c r="N1686">
        <v>5.1198335000000004</v>
      </c>
      <c r="O1686">
        <v>25.1562786</v>
      </c>
      <c r="P1686">
        <v>1.8427175</v>
      </c>
      <c r="Q1686">
        <v>15.3552532</v>
      </c>
      <c r="R1686">
        <v>2.9979463000000002</v>
      </c>
      <c r="S1686">
        <v>0.50191370000000002</v>
      </c>
      <c r="T1686">
        <v>0.5</v>
      </c>
      <c r="U1686">
        <v>0.60418649999999996</v>
      </c>
      <c r="V1686">
        <v>1.5477486</v>
      </c>
      <c r="W1686">
        <v>4.6222156999999999</v>
      </c>
      <c r="X1686">
        <v>5.6928657999999999</v>
      </c>
      <c r="Y1686">
        <v>1.5775504</v>
      </c>
      <c r="Z1686">
        <v>13.9702091</v>
      </c>
      <c r="AA1686">
        <v>2.7199073</v>
      </c>
      <c r="AB1686">
        <v>0.50191370000000002</v>
      </c>
      <c r="AC1686">
        <v>0.6391</v>
      </c>
      <c r="AD1686">
        <v>0.68869999999999998</v>
      </c>
      <c r="AE1686">
        <v>0.90280000000000005</v>
      </c>
      <c r="AF1686">
        <v>0.2263</v>
      </c>
      <c r="AG1686">
        <v>0.85609999999999997</v>
      </c>
      <c r="AH1686">
        <v>0.90980000000000005</v>
      </c>
      <c r="AI1686">
        <v>0.9073</v>
      </c>
      <c r="AJ1686">
        <v>1</v>
      </c>
      <c r="AK1686" t="str">
        <f>VLOOKUP(D1686,Ref!$C$2:$D$56,2,FALSE)&amp;"_"&amp;E1686&amp;RIGHT(B1686,4)</f>
        <v>CA_Stanislaus0006</v>
      </c>
    </row>
    <row r="1687" spans="1:37" x14ac:dyDescent="0.25">
      <c r="A1687" t="s">
        <v>221</v>
      </c>
      <c r="B1687">
        <v>61010003</v>
      </c>
      <c r="C1687" t="s">
        <v>37</v>
      </c>
      <c r="D1687" t="s">
        <v>50</v>
      </c>
      <c r="E1687" t="s">
        <v>85</v>
      </c>
      <c r="F1687">
        <v>39.138888999999999</v>
      </c>
      <c r="G1687">
        <v>-121.61750000000001</v>
      </c>
      <c r="H1687">
        <v>118025</v>
      </c>
      <c r="I1687">
        <v>41.6</v>
      </c>
      <c r="J1687">
        <v>27.2</v>
      </c>
      <c r="K1687">
        <v>0.5</v>
      </c>
      <c r="L1687">
        <v>0.6824306</v>
      </c>
      <c r="M1687">
        <v>2.6755426</v>
      </c>
      <c r="N1687">
        <v>2.8702923999999999</v>
      </c>
      <c r="O1687">
        <v>23.418592499999999</v>
      </c>
      <c r="P1687">
        <v>1.2029155</v>
      </c>
      <c r="Q1687">
        <v>8.3504819999999995</v>
      </c>
      <c r="R1687">
        <v>1.6393441</v>
      </c>
      <c r="S1687">
        <v>0.31595820000000002</v>
      </c>
      <c r="T1687">
        <v>0.5</v>
      </c>
      <c r="U1687">
        <v>0.95141140000000002</v>
      </c>
      <c r="V1687">
        <v>0.83510300000000004</v>
      </c>
      <c r="W1687">
        <v>1.5735812</v>
      </c>
      <c r="X1687">
        <v>16.2947636</v>
      </c>
      <c r="Y1687">
        <v>1.9603759999999999</v>
      </c>
      <c r="Z1687">
        <v>3.2361149999999999</v>
      </c>
      <c r="AA1687">
        <v>1.0853417000000001</v>
      </c>
      <c r="AB1687">
        <v>0.81218279999999998</v>
      </c>
      <c r="AC1687">
        <v>1.3942000000000001</v>
      </c>
      <c r="AD1687">
        <v>0.31209999999999999</v>
      </c>
      <c r="AE1687">
        <v>0.54820000000000002</v>
      </c>
      <c r="AF1687">
        <v>0.69579999999999997</v>
      </c>
      <c r="AG1687">
        <v>1.6296999999999999</v>
      </c>
      <c r="AH1687">
        <v>0.38750000000000001</v>
      </c>
      <c r="AI1687">
        <v>0.66210000000000002</v>
      </c>
      <c r="AJ1687">
        <v>2.5705</v>
      </c>
      <c r="AK1687" t="str">
        <f>VLOOKUP(D1687,Ref!$C$2:$D$56,2,FALSE)&amp;"_"&amp;E1687&amp;RIGHT(B1687,4)</f>
        <v>CA_Sutter0003</v>
      </c>
    </row>
    <row r="1688" spans="1:37" x14ac:dyDescent="0.25">
      <c r="A1688" t="s">
        <v>221</v>
      </c>
      <c r="B1688">
        <v>61072002</v>
      </c>
      <c r="C1688" t="s">
        <v>37</v>
      </c>
      <c r="D1688" t="s">
        <v>50</v>
      </c>
      <c r="E1688" t="s">
        <v>86</v>
      </c>
      <c r="F1688">
        <v>36.332222000000002</v>
      </c>
      <c r="G1688">
        <v>-119.290278</v>
      </c>
      <c r="H1688">
        <v>89034</v>
      </c>
      <c r="I1688">
        <v>55.5</v>
      </c>
      <c r="J1688">
        <v>36.5</v>
      </c>
      <c r="K1688">
        <v>0.5</v>
      </c>
      <c r="L1688">
        <v>0.91448269999999998</v>
      </c>
      <c r="M1688">
        <v>1.8006173000000001</v>
      </c>
      <c r="N1688">
        <v>6.7211040999999998</v>
      </c>
      <c r="O1688">
        <v>18.501379</v>
      </c>
      <c r="P1688">
        <v>2.3596389000000002</v>
      </c>
      <c r="Q1688">
        <v>20.419818899999999</v>
      </c>
      <c r="R1688">
        <v>3.9810064000000001</v>
      </c>
      <c r="S1688">
        <v>0.33528770000000002</v>
      </c>
      <c r="T1688">
        <v>0.5</v>
      </c>
      <c r="U1688">
        <v>0.66286420000000001</v>
      </c>
      <c r="V1688">
        <v>1.1555734</v>
      </c>
      <c r="W1688">
        <v>6.0634027000000001</v>
      </c>
      <c r="X1688">
        <v>3.2994279999999998</v>
      </c>
      <c r="Y1688">
        <v>1.5497969</v>
      </c>
      <c r="Z1688">
        <v>19.277986500000001</v>
      </c>
      <c r="AA1688">
        <v>3.7077211999999999</v>
      </c>
      <c r="AB1688">
        <v>0.34457369999999998</v>
      </c>
      <c r="AC1688">
        <v>0.72489999999999999</v>
      </c>
      <c r="AD1688">
        <v>0.64180000000000004</v>
      </c>
      <c r="AE1688">
        <v>0.90210000000000001</v>
      </c>
      <c r="AF1688">
        <v>0.17829999999999999</v>
      </c>
      <c r="AG1688">
        <v>0.65680000000000005</v>
      </c>
      <c r="AH1688">
        <v>0.94410000000000005</v>
      </c>
      <c r="AI1688">
        <v>0.93140000000000001</v>
      </c>
      <c r="AJ1688">
        <v>1.0277000000000001</v>
      </c>
      <c r="AK1688" t="str">
        <f>VLOOKUP(D1688,Ref!$C$2:$D$56,2,FALSE)&amp;"_"&amp;E1688&amp;RIGHT(B1688,4)</f>
        <v>CA_Tulare2002</v>
      </c>
    </row>
    <row r="1689" spans="1:37" x14ac:dyDescent="0.25">
      <c r="A1689" t="s">
        <v>221</v>
      </c>
      <c r="B1689">
        <v>61110007</v>
      </c>
      <c r="C1689" t="s">
        <v>37</v>
      </c>
      <c r="D1689" t="s">
        <v>50</v>
      </c>
      <c r="E1689" t="s">
        <v>87</v>
      </c>
      <c r="F1689">
        <v>34.21</v>
      </c>
      <c r="G1689">
        <v>-118.869444</v>
      </c>
      <c r="H1689">
        <v>69033</v>
      </c>
      <c r="I1689">
        <v>22</v>
      </c>
      <c r="J1689">
        <v>17.600000000000001</v>
      </c>
      <c r="K1689">
        <v>0.5</v>
      </c>
      <c r="L1689">
        <v>0.74354880000000001</v>
      </c>
      <c r="M1689">
        <v>1.5123068</v>
      </c>
      <c r="N1689">
        <v>2.7314059999999998</v>
      </c>
      <c r="O1689">
        <v>6.4054570000000002</v>
      </c>
      <c r="P1689">
        <v>3.1936626000000001</v>
      </c>
      <c r="Q1689">
        <v>5.4530786999999998</v>
      </c>
      <c r="R1689">
        <v>1.4065344</v>
      </c>
      <c r="S1689">
        <v>0.1428944</v>
      </c>
      <c r="T1689">
        <v>0.5</v>
      </c>
      <c r="U1689">
        <v>0.67369489999999999</v>
      </c>
      <c r="V1689">
        <v>0.77795579999999998</v>
      </c>
      <c r="W1689">
        <v>2.1726264999999998</v>
      </c>
      <c r="X1689">
        <v>4.9809289000000003</v>
      </c>
      <c r="Y1689">
        <v>4.7775512000000004</v>
      </c>
      <c r="Z1689">
        <v>1.9344466</v>
      </c>
      <c r="AA1689">
        <v>1.5212327000000001</v>
      </c>
      <c r="AB1689">
        <v>0.28189839999999999</v>
      </c>
      <c r="AC1689">
        <v>0.90610000000000002</v>
      </c>
      <c r="AD1689">
        <v>0.51439999999999997</v>
      </c>
      <c r="AE1689">
        <v>0.7954</v>
      </c>
      <c r="AF1689">
        <v>0.77759999999999996</v>
      </c>
      <c r="AG1689">
        <v>1.4959</v>
      </c>
      <c r="AH1689">
        <v>0.35470000000000002</v>
      </c>
      <c r="AI1689">
        <v>1.0814999999999999</v>
      </c>
      <c r="AJ1689">
        <v>1.9728000000000001</v>
      </c>
      <c r="AK1689" t="str">
        <f>VLOOKUP(D1689,Ref!$C$2:$D$56,2,FALSE)&amp;"_"&amp;E1689&amp;RIGHT(B1689,4)</f>
        <v>CA_Ventura0007</v>
      </c>
    </row>
    <row r="1690" spans="1:37" x14ac:dyDescent="0.25">
      <c r="A1690" t="s">
        <v>221</v>
      </c>
      <c r="B1690">
        <v>61110009</v>
      </c>
      <c r="C1690" t="s">
        <v>37</v>
      </c>
      <c r="D1690" t="s">
        <v>50</v>
      </c>
      <c r="E1690" t="s">
        <v>87</v>
      </c>
      <c r="F1690">
        <v>34.404611000000003</v>
      </c>
      <c r="G1690">
        <v>-118.81</v>
      </c>
      <c r="H1690">
        <v>71034</v>
      </c>
      <c r="I1690">
        <v>18.899999999999999</v>
      </c>
      <c r="J1690">
        <v>17</v>
      </c>
      <c r="K1690">
        <v>0.5</v>
      </c>
      <c r="L1690">
        <v>0.75344789999999995</v>
      </c>
      <c r="M1690">
        <v>0.62810719999999998</v>
      </c>
      <c r="N1690">
        <v>1.9130263000000001</v>
      </c>
      <c r="O1690">
        <v>7.8908075999999996</v>
      </c>
      <c r="P1690">
        <v>4.3272157</v>
      </c>
      <c r="Q1690">
        <v>1.4148927</v>
      </c>
      <c r="R1690">
        <v>1.3410888999999999</v>
      </c>
      <c r="S1690">
        <v>0.2203012</v>
      </c>
      <c r="T1690">
        <v>0.5</v>
      </c>
      <c r="U1690">
        <v>0.64507159999999997</v>
      </c>
      <c r="V1690">
        <v>0.6689948</v>
      </c>
      <c r="W1690">
        <v>1.9937256999999999</v>
      </c>
      <c r="X1690">
        <v>5.7318873000000004</v>
      </c>
      <c r="Y1690">
        <v>4.1472959999999999</v>
      </c>
      <c r="Z1690">
        <v>1.8339211</v>
      </c>
      <c r="AA1690">
        <v>1.3170373</v>
      </c>
      <c r="AB1690">
        <v>0.20156350000000001</v>
      </c>
      <c r="AC1690">
        <v>0.85619999999999996</v>
      </c>
      <c r="AD1690">
        <v>1.0650999999999999</v>
      </c>
      <c r="AE1690">
        <v>1.0422</v>
      </c>
      <c r="AF1690">
        <v>0.72640000000000005</v>
      </c>
      <c r="AG1690">
        <v>0.95840000000000003</v>
      </c>
      <c r="AH1690">
        <v>1.2962</v>
      </c>
      <c r="AI1690">
        <v>0.98209999999999997</v>
      </c>
      <c r="AJ1690">
        <v>0.91490000000000005</v>
      </c>
      <c r="AK1690" t="str">
        <f>VLOOKUP(D1690,Ref!$C$2:$D$56,2,FALSE)&amp;"_"&amp;E1690&amp;RIGHT(B1690,4)</f>
        <v>CA_Ventura0009</v>
      </c>
    </row>
    <row r="1691" spans="1:37" x14ac:dyDescent="0.25">
      <c r="A1691" t="s">
        <v>221</v>
      </c>
      <c r="B1691">
        <v>61112002</v>
      </c>
      <c r="C1691" t="s">
        <v>37</v>
      </c>
      <c r="D1691" t="s">
        <v>50</v>
      </c>
      <c r="E1691" t="s">
        <v>87</v>
      </c>
      <c r="F1691">
        <v>34.277500000000003</v>
      </c>
      <c r="G1691">
        <v>-118.68472199999999</v>
      </c>
      <c r="H1691">
        <v>69034</v>
      </c>
      <c r="I1691">
        <v>25.1</v>
      </c>
      <c r="J1691">
        <v>19.8</v>
      </c>
      <c r="K1691">
        <v>0.5</v>
      </c>
      <c r="L1691">
        <v>0.65486200000000006</v>
      </c>
      <c r="M1691">
        <v>1.3273790000000001</v>
      </c>
      <c r="N1691">
        <v>3.0375725999999998</v>
      </c>
      <c r="O1691">
        <v>8.6576489999999993</v>
      </c>
      <c r="P1691">
        <v>3.9676824000000002</v>
      </c>
      <c r="Q1691">
        <v>5.3541884</v>
      </c>
      <c r="R1691">
        <v>1.5419358999999999</v>
      </c>
      <c r="S1691">
        <v>0.14761479999999999</v>
      </c>
      <c r="T1691">
        <v>0.5</v>
      </c>
      <c r="U1691">
        <v>0.54188080000000005</v>
      </c>
      <c r="V1691">
        <v>0.98219500000000004</v>
      </c>
      <c r="W1691">
        <v>2.6421394</v>
      </c>
      <c r="X1691">
        <v>5.3916396999999998</v>
      </c>
      <c r="Y1691">
        <v>4.5658931999999997</v>
      </c>
      <c r="Z1691">
        <v>3.4646511000000002</v>
      </c>
      <c r="AA1691">
        <v>1.5601832</v>
      </c>
      <c r="AB1691">
        <v>0.21638859999999999</v>
      </c>
      <c r="AC1691">
        <v>0.82750000000000001</v>
      </c>
      <c r="AD1691">
        <v>0.74</v>
      </c>
      <c r="AE1691">
        <v>0.86980000000000002</v>
      </c>
      <c r="AF1691">
        <v>0.62280000000000002</v>
      </c>
      <c r="AG1691">
        <v>1.1508</v>
      </c>
      <c r="AH1691">
        <v>0.64710000000000001</v>
      </c>
      <c r="AI1691">
        <v>1.0118</v>
      </c>
      <c r="AJ1691">
        <v>1.4659</v>
      </c>
      <c r="AK1691" t="str">
        <f>VLOOKUP(D1691,Ref!$C$2:$D$56,2,FALSE)&amp;"_"&amp;E1691&amp;RIGHT(B1691,4)</f>
        <v>CA_Ventura2002</v>
      </c>
    </row>
    <row r="1692" spans="1:37" x14ac:dyDescent="0.25">
      <c r="A1692" t="s">
        <v>221</v>
      </c>
      <c r="B1692">
        <v>61113001</v>
      </c>
      <c r="C1692" t="s">
        <v>37</v>
      </c>
      <c r="D1692" t="s">
        <v>50</v>
      </c>
      <c r="E1692" t="s">
        <v>87</v>
      </c>
      <c r="F1692">
        <v>34.255000000000003</v>
      </c>
      <c r="G1692">
        <v>-119.1425</v>
      </c>
      <c r="H1692">
        <v>70031</v>
      </c>
      <c r="I1692">
        <v>21.3</v>
      </c>
      <c r="J1692">
        <v>16.8</v>
      </c>
      <c r="K1692">
        <v>0.5</v>
      </c>
      <c r="L1692">
        <v>0.90232900000000005</v>
      </c>
      <c r="M1692">
        <v>1.3856098999999999</v>
      </c>
      <c r="N1692">
        <v>2.2118954999999998</v>
      </c>
      <c r="O1692">
        <v>8.0132808999999998</v>
      </c>
      <c r="P1692">
        <v>3.1338390999999999</v>
      </c>
      <c r="Q1692">
        <v>3.8179588</v>
      </c>
      <c r="R1692">
        <v>1.2164296000000001</v>
      </c>
      <c r="S1692">
        <v>0.14088000000000001</v>
      </c>
      <c r="T1692">
        <v>0.5</v>
      </c>
      <c r="U1692">
        <v>0.83763160000000003</v>
      </c>
      <c r="V1692">
        <v>0.88554350000000004</v>
      </c>
      <c r="W1692">
        <v>2.1237515999999999</v>
      </c>
      <c r="X1692">
        <v>4.7140684000000004</v>
      </c>
      <c r="Y1692">
        <v>3.7456640999999999</v>
      </c>
      <c r="Z1692">
        <v>2.6203851999999999</v>
      </c>
      <c r="AA1692">
        <v>1.2360960999999999</v>
      </c>
      <c r="AB1692">
        <v>0.14925759999999999</v>
      </c>
      <c r="AC1692">
        <v>0.92830000000000001</v>
      </c>
      <c r="AD1692">
        <v>0.6391</v>
      </c>
      <c r="AE1692">
        <v>0.96020000000000005</v>
      </c>
      <c r="AF1692">
        <v>0.58830000000000005</v>
      </c>
      <c r="AG1692">
        <v>1.1952</v>
      </c>
      <c r="AH1692">
        <v>0.68630000000000002</v>
      </c>
      <c r="AI1692">
        <v>1.0162</v>
      </c>
      <c r="AJ1692">
        <v>1.0595000000000001</v>
      </c>
      <c r="AK1692" t="str">
        <f>VLOOKUP(D1692,Ref!$C$2:$D$56,2,FALSE)&amp;"_"&amp;E1692&amp;RIGHT(B1692,4)</f>
        <v>CA_Ventura3001</v>
      </c>
    </row>
    <row r="1693" spans="1:37" x14ac:dyDescent="0.25">
      <c r="A1693" t="s">
        <v>221</v>
      </c>
      <c r="B1693">
        <v>80010006</v>
      </c>
      <c r="C1693" t="s">
        <v>37</v>
      </c>
      <c r="D1693" t="s">
        <v>88</v>
      </c>
      <c r="E1693" t="s">
        <v>89</v>
      </c>
      <c r="F1693">
        <v>39.826006999999997</v>
      </c>
      <c r="G1693">
        <v>-104.937438</v>
      </c>
      <c r="H1693">
        <v>103142</v>
      </c>
      <c r="I1693">
        <v>27.3</v>
      </c>
      <c r="J1693">
        <v>20.5</v>
      </c>
      <c r="K1693">
        <v>0.5</v>
      </c>
      <c r="L1693">
        <v>3.183522</v>
      </c>
      <c r="M1693">
        <v>3.0830115999999999</v>
      </c>
      <c r="N1693">
        <v>2.6388440000000002</v>
      </c>
      <c r="O1693">
        <v>7.5983213999999997</v>
      </c>
      <c r="P1693">
        <v>2.052556</v>
      </c>
      <c r="Q1693">
        <v>6.4730166999999996</v>
      </c>
      <c r="R1693">
        <v>1.3499570999999999</v>
      </c>
      <c r="S1693">
        <v>0.476327</v>
      </c>
      <c r="T1693">
        <v>0.5</v>
      </c>
      <c r="U1693">
        <v>1.5543216</v>
      </c>
      <c r="V1693">
        <v>3.1467795000000001</v>
      </c>
      <c r="W1693">
        <v>2.3750209999999998</v>
      </c>
      <c r="X1693">
        <v>3.5970669000000002</v>
      </c>
      <c r="Y1693">
        <v>1.8552405999999999</v>
      </c>
      <c r="Z1693">
        <v>5.814692</v>
      </c>
      <c r="AA1693">
        <v>1.2134782</v>
      </c>
      <c r="AB1693">
        <v>0.49044870000000002</v>
      </c>
      <c r="AC1693">
        <v>0.48820000000000002</v>
      </c>
      <c r="AD1693">
        <v>1.0206999999999999</v>
      </c>
      <c r="AE1693">
        <v>0.9</v>
      </c>
      <c r="AF1693">
        <v>0.47339999999999999</v>
      </c>
      <c r="AG1693">
        <v>0.90390000000000004</v>
      </c>
      <c r="AH1693">
        <v>0.89829999999999999</v>
      </c>
      <c r="AI1693">
        <v>0.89890000000000003</v>
      </c>
      <c r="AJ1693">
        <v>1.0296000000000001</v>
      </c>
      <c r="AK1693" t="str">
        <f>VLOOKUP(D1693,Ref!$C$2:$D$56,2,FALSE)&amp;"_"&amp;E1693&amp;RIGHT(B1693,4)</f>
        <v>CO_Adams0006</v>
      </c>
    </row>
    <row r="1694" spans="1:37" x14ac:dyDescent="0.25">
      <c r="A1694" t="s">
        <v>221</v>
      </c>
      <c r="B1694">
        <v>80050005</v>
      </c>
      <c r="C1694" t="s">
        <v>37</v>
      </c>
      <c r="D1694" t="s">
        <v>88</v>
      </c>
      <c r="E1694" t="s">
        <v>90</v>
      </c>
      <c r="F1694">
        <v>39.604399000000001</v>
      </c>
      <c r="G1694">
        <v>-105.019526</v>
      </c>
      <c r="H1694">
        <v>101142</v>
      </c>
      <c r="I1694">
        <v>17.7</v>
      </c>
      <c r="J1694">
        <v>13</v>
      </c>
      <c r="K1694">
        <v>0.5</v>
      </c>
      <c r="L1694">
        <v>2.2891672000000001</v>
      </c>
      <c r="M1694">
        <v>1.8647676</v>
      </c>
      <c r="N1694">
        <v>1.2902081000000001</v>
      </c>
      <c r="O1694">
        <v>6.7967443000000003</v>
      </c>
      <c r="P1694">
        <v>1.5284241000000001</v>
      </c>
      <c r="Q1694">
        <v>2.5145833</v>
      </c>
      <c r="R1694">
        <v>0.78767100000000001</v>
      </c>
      <c r="S1694">
        <v>0.13954620000000001</v>
      </c>
      <c r="T1694">
        <v>0.5</v>
      </c>
      <c r="U1694">
        <v>0.87497329999999995</v>
      </c>
      <c r="V1694">
        <v>1.9091754999999999</v>
      </c>
      <c r="W1694">
        <v>1.6059436</v>
      </c>
      <c r="X1694">
        <v>2.0097296</v>
      </c>
      <c r="Y1694">
        <v>1.5037718</v>
      </c>
      <c r="Z1694">
        <v>3.5980721</v>
      </c>
      <c r="AA1694">
        <v>0.87372709999999998</v>
      </c>
      <c r="AB1694">
        <v>0.214529</v>
      </c>
      <c r="AC1694">
        <v>0.38219999999999998</v>
      </c>
      <c r="AD1694">
        <v>1.0238</v>
      </c>
      <c r="AE1694">
        <v>1.2446999999999999</v>
      </c>
      <c r="AF1694">
        <v>0.29570000000000002</v>
      </c>
      <c r="AG1694">
        <v>0.9839</v>
      </c>
      <c r="AH1694">
        <v>1.4309000000000001</v>
      </c>
      <c r="AI1694">
        <v>1.1093</v>
      </c>
      <c r="AJ1694">
        <v>1.5373000000000001</v>
      </c>
      <c r="AK1694" t="str">
        <f>VLOOKUP(D1694,Ref!$C$2:$D$56,2,FALSE)&amp;"_"&amp;E1694&amp;RIGHT(B1694,4)</f>
        <v>CO_Arapahoe0005</v>
      </c>
    </row>
    <row r="1695" spans="1:37" x14ac:dyDescent="0.25">
      <c r="A1695" t="s">
        <v>221</v>
      </c>
      <c r="B1695">
        <v>80130003</v>
      </c>
      <c r="C1695" t="s">
        <v>37</v>
      </c>
      <c r="D1695" t="s">
        <v>88</v>
      </c>
      <c r="E1695" t="s">
        <v>91</v>
      </c>
      <c r="F1695">
        <v>40.164575999999997</v>
      </c>
      <c r="G1695">
        <v>-105.10085599999999</v>
      </c>
      <c r="H1695">
        <v>107142</v>
      </c>
      <c r="I1695">
        <v>22.8</v>
      </c>
      <c r="J1695">
        <v>16.8</v>
      </c>
      <c r="K1695">
        <v>0.5</v>
      </c>
      <c r="L1695">
        <v>2.0560136</v>
      </c>
      <c r="M1695">
        <v>1.5509404</v>
      </c>
      <c r="N1695">
        <v>2.3902747999999998</v>
      </c>
      <c r="O1695">
        <v>7.2510009000000002</v>
      </c>
      <c r="P1695">
        <v>1.7168398</v>
      </c>
      <c r="Q1695">
        <v>6.0283055000000001</v>
      </c>
      <c r="R1695">
        <v>1.2390946</v>
      </c>
      <c r="S1695">
        <v>0.15642220000000001</v>
      </c>
      <c r="T1695">
        <v>0.5</v>
      </c>
      <c r="U1695">
        <v>1.0072950000000001</v>
      </c>
      <c r="V1695">
        <v>1.6701831</v>
      </c>
      <c r="W1695">
        <v>2.0366955</v>
      </c>
      <c r="X1695">
        <v>3.8412359</v>
      </c>
      <c r="Y1695">
        <v>1.573177</v>
      </c>
      <c r="Z1695">
        <v>4.9937892000000002</v>
      </c>
      <c r="AA1695">
        <v>1.0382058999999999</v>
      </c>
      <c r="AB1695">
        <v>0.16754240000000001</v>
      </c>
      <c r="AC1695">
        <v>0.4899</v>
      </c>
      <c r="AD1695">
        <v>1.0769</v>
      </c>
      <c r="AE1695">
        <v>0.85209999999999997</v>
      </c>
      <c r="AF1695">
        <v>0.52980000000000005</v>
      </c>
      <c r="AG1695">
        <v>0.9163</v>
      </c>
      <c r="AH1695">
        <v>0.82840000000000003</v>
      </c>
      <c r="AI1695">
        <v>0.83789999999999998</v>
      </c>
      <c r="AJ1695">
        <v>1.0710999999999999</v>
      </c>
      <c r="AK1695" t="str">
        <f>VLOOKUP(D1695,Ref!$C$2:$D$56,2,FALSE)&amp;"_"&amp;E1695&amp;RIGHT(B1695,4)</f>
        <v>CO_Boulder0003</v>
      </c>
    </row>
    <row r="1696" spans="1:37" x14ac:dyDescent="0.25">
      <c r="A1696" t="s">
        <v>221</v>
      </c>
      <c r="B1696">
        <v>80130012</v>
      </c>
      <c r="C1696" t="s">
        <v>37</v>
      </c>
      <c r="D1696" t="s">
        <v>88</v>
      </c>
      <c r="E1696" t="s">
        <v>91</v>
      </c>
      <c r="F1696">
        <v>40.021096999999997</v>
      </c>
      <c r="G1696">
        <v>-105.26338200000001</v>
      </c>
      <c r="H1696">
        <v>105140</v>
      </c>
      <c r="I1696">
        <v>18.8</v>
      </c>
      <c r="J1696">
        <v>15.5</v>
      </c>
      <c r="K1696">
        <v>0.5</v>
      </c>
      <c r="L1696">
        <v>2.1891644000000001</v>
      </c>
      <c r="M1696">
        <v>1.4504231999999999</v>
      </c>
      <c r="N1696">
        <v>2.0795355</v>
      </c>
      <c r="O1696">
        <v>4.6476030000000002</v>
      </c>
      <c r="P1696">
        <v>1.8395041999999999</v>
      </c>
      <c r="Q1696">
        <v>4.8042401999999997</v>
      </c>
      <c r="R1696">
        <v>1.1280929</v>
      </c>
      <c r="S1696">
        <v>0.18365909999999999</v>
      </c>
      <c r="T1696">
        <v>0.5</v>
      </c>
      <c r="U1696">
        <v>1.2040413999999999</v>
      </c>
      <c r="V1696">
        <v>1.5471410000000001</v>
      </c>
      <c r="W1696">
        <v>2.0985781999999999</v>
      </c>
      <c r="X1696">
        <v>2.1813188000000001</v>
      </c>
      <c r="Y1696">
        <v>1.6150959</v>
      </c>
      <c r="Z1696">
        <v>5.1580209999999997</v>
      </c>
      <c r="AA1696">
        <v>1.0719882999999999</v>
      </c>
      <c r="AB1696">
        <v>0.21271370000000001</v>
      </c>
      <c r="AC1696">
        <v>0.55000000000000004</v>
      </c>
      <c r="AD1696">
        <v>1.0667</v>
      </c>
      <c r="AE1696">
        <v>1.0092000000000001</v>
      </c>
      <c r="AF1696">
        <v>0.46929999999999999</v>
      </c>
      <c r="AG1696">
        <v>0.878</v>
      </c>
      <c r="AH1696">
        <v>1.0736000000000001</v>
      </c>
      <c r="AI1696">
        <v>0.95030000000000003</v>
      </c>
      <c r="AJ1696">
        <v>1.1581999999999999</v>
      </c>
      <c r="AK1696" t="str">
        <f>VLOOKUP(D1696,Ref!$C$2:$D$56,2,FALSE)&amp;"_"&amp;E1696&amp;RIGHT(B1696,4)</f>
        <v>CO_Boulder0012</v>
      </c>
    </row>
    <row r="1697" spans="1:37" x14ac:dyDescent="0.25">
      <c r="A1697" t="s">
        <v>221</v>
      </c>
      <c r="B1697">
        <v>80310002</v>
      </c>
      <c r="C1697" t="s">
        <v>37</v>
      </c>
      <c r="D1697" t="s">
        <v>88</v>
      </c>
      <c r="E1697" t="s">
        <v>92</v>
      </c>
      <c r="F1697">
        <v>39.751184000000002</v>
      </c>
      <c r="G1697">
        <v>-104.98762499999999</v>
      </c>
      <c r="H1697">
        <v>103142</v>
      </c>
      <c r="I1697">
        <v>22</v>
      </c>
      <c r="J1697">
        <v>16.3</v>
      </c>
      <c r="K1697">
        <v>0.5</v>
      </c>
      <c r="L1697">
        <v>2.2035897000000002</v>
      </c>
      <c r="M1697">
        <v>2.2292733</v>
      </c>
      <c r="N1697">
        <v>1.7303852</v>
      </c>
      <c r="O1697">
        <v>8.6053362</v>
      </c>
      <c r="P1697">
        <v>1.4431503000000001</v>
      </c>
      <c r="Q1697">
        <v>4.1482530000000004</v>
      </c>
      <c r="R1697">
        <v>1.0120726</v>
      </c>
      <c r="S1697">
        <v>0.20571590000000001</v>
      </c>
      <c r="T1697">
        <v>0.5</v>
      </c>
      <c r="U1697">
        <v>0.60597230000000002</v>
      </c>
      <c r="V1697">
        <v>2.1337206000000002</v>
      </c>
      <c r="W1697">
        <v>2.0394372999999999</v>
      </c>
      <c r="X1697">
        <v>3.0340327999999999</v>
      </c>
      <c r="Y1697">
        <v>1.3084838000000001</v>
      </c>
      <c r="Z1697">
        <v>5.3449960000000001</v>
      </c>
      <c r="AA1697">
        <v>1.0836314</v>
      </c>
      <c r="AB1697">
        <v>0.2768929</v>
      </c>
      <c r="AC1697">
        <v>0.27500000000000002</v>
      </c>
      <c r="AD1697">
        <v>0.95709999999999995</v>
      </c>
      <c r="AE1697">
        <v>1.1786000000000001</v>
      </c>
      <c r="AF1697">
        <v>0.35260000000000002</v>
      </c>
      <c r="AG1697">
        <v>0.90669999999999995</v>
      </c>
      <c r="AH1697">
        <v>1.2885</v>
      </c>
      <c r="AI1697">
        <v>1.0707</v>
      </c>
      <c r="AJ1697">
        <v>1.3460000000000001</v>
      </c>
      <c r="AK1697" t="str">
        <f>VLOOKUP(D1697,Ref!$C$2:$D$56,2,FALSE)&amp;"_"&amp;E1697&amp;RIGHT(B1697,4)</f>
        <v>CO_Denver0002</v>
      </c>
    </row>
    <row r="1698" spans="1:37" x14ac:dyDescent="0.25">
      <c r="A1698" t="s">
        <v>221</v>
      </c>
      <c r="B1698">
        <v>80310023</v>
      </c>
      <c r="C1698" t="s">
        <v>37</v>
      </c>
      <c r="D1698" t="s">
        <v>88</v>
      </c>
      <c r="E1698" t="s">
        <v>92</v>
      </c>
      <c r="F1698">
        <v>39.781083000000002</v>
      </c>
      <c r="G1698">
        <v>-104.95665</v>
      </c>
      <c r="H1698">
        <v>103142</v>
      </c>
      <c r="I1698">
        <v>23</v>
      </c>
      <c r="J1698">
        <v>17.399999999999999</v>
      </c>
      <c r="K1698">
        <v>0.5</v>
      </c>
      <c r="L1698">
        <v>2.4194855999999998</v>
      </c>
      <c r="M1698">
        <v>2.6351155999999998</v>
      </c>
      <c r="N1698">
        <v>2.2077491</v>
      </c>
      <c r="O1698">
        <v>6.5794511</v>
      </c>
      <c r="P1698">
        <v>1.6520178000000001</v>
      </c>
      <c r="Q1698">
        <v>5.4931412000000002</v>
      </c>
      <c r="R1698">
        <v>1.1369861000000001</v>
      </c>
      <c r="S1698">
        <v>0.37605339999999998</v>
      </c>
      <c r="T1698">
        <v>0.5</v>
      </c>
      <c r="U1698">
        <v>1.0306614999999999</v>
      </c>
      <c r="V1698">
        <v>2.3153193000000001</v>
      </c>
      <c r="W1698">
        <v>2.2022230999999999</v>
      </c>
      <c r="X1698">
        <v>2.7834913999999999</v>
      </c>
      <c r="Y1698">
        <v>1.6733123999999999</v>
      </c>
      <c r="Z1698">
        <v>5.4475202999999999</v>
      </c>
      <c r="AA1698">
        <v>1.1304399999999999</v>
      </c>
      <c r="AB1698">
        <v>0.36945250000000002</v>
      </c>
      <c r="AC1698">
        <v>0.42599999999999999</v>
      </c>
      <c r="AD1698">
        <v>0.87860000000000005</v>
      </c>
      <c r="AE1698">
        <v>0.99750000000000005</v>
      </c>
      <c r="AF1698">
        <v>0.42309999999999998</v>
      </c>
      <c r="AG1698">
        <v>1.0128999999999999</v>
      </c>
      <c r="AH1698">
        <v>0.99170000000000003</v>
      </c>
      <c r="AI1698">
        <v>0.99419999999999997</v>
      </c>
      <c r="AJ1698">
        <v>0.98240000000000005</v>
      </c>
      <c r="AK1698" t="str">
        <f>VLOOKUP(D1698,Ref!$C$2:$D$56,2,FALSE)&amp;"_"&amp;E1698&amp;RIGHT(B1698,4)</f>
        <v>CO_Denver0023</v>
      </c>
    </row>
    <row r="1699" spans="1:37" x14ac:dyDescent="0.25">
      <c r="A1699" t="s">
        <v>221</v>
      </c>
      <c r="B1699">
        <v>80310025</v>
      </c>
      <c r="C1699" t="s">
        <v>37</v>
      </c>
      <c r="D1699" t="s">
        <v>88</v>
      </c>
      <c r="E1699" t="s">
        <v>92</v>
      </c>
      <c r="F1699">
        <v>39.704005000000002</v>
      </c>
      <c r="G1699">
        <v>-104.998113</v>
      </c>
      <c r="H1699">
        <v>102142</v>
      </c>
      <c r="I1699">
        <v>18.600000000000001</v>
      </c>
      <c r="J1699">
        <v>13.5</v>
      </c>
      <c r="K1699">
        <v>0.5</v>
      </c>
      <c r="L1699">
        <v>1.2766716</v>
      </c>
      <c r="M1699">
        <v>2.1669841000000001</v>
      </c>
      <c r="N1699">
        <v>1.8410137</v>
      </c>
      <c r="O1699">
        <v>5.6371798999999996</v>
      </c>
      <c r="P1699">
        <v>1.2793374</v>
      </c>
      <c r="Q1699">
        <v>4.6940049999999998</v>
      </c>
      <c r="R1699">
        <v>0.96049050000000002</v>
      </c>
      <c r="S1699">
        <v>0.24431720000000001</v>
      </c>
      <c r="T1699">
        <v>0.5</v>
      </c>
      <c r="U1699">
        <v>0.95847610000000005</v>
      </c>
      <c r="V1699">
        <v>1.7604169000000001</v>
      </c>
      <c r="W1699">
        <v>1.1391237999999999</v>
      </c>
      <c r="X1699">
        <v>4.6899486000000001</v>
      </c>
      <c r="Y1699">
        <v>0.96194919999999995</v>
      </c>
      <c r="Z1699">
        <v>2.7425644</v>
      </c>
      <c r="AA1699">
        <v>0.72104820000000003</v>
      </c>
      <c r="AB1699">
        <v>0.12172620000000001</v>
      </c>
      <c r="AC1699">
        <v>0.75080000000000002</v>
      </c>
      <c r="AD1699">
        <v>0.81240000000000001</v>
      </c>
      <c r="AE1699">
        <v>0.61870000000000003</v>
      </c>
      <c r="AF1699">
        <v>0.83199999999999996</v>
      </c>
      <c r="AG1699">
        <v>0.75190000000000001</v>
      </c>
      <c r="AH1699">
        <v>0.58430000000000004</v>
      </c>
      <c r="AI1699">
        <v>0.75070000000000003</v>
      </c>
      <c r="AJ1699">
        <v>0.49819999999999998</v>
      </c>
      <c r="AK1699" t="str">
        <f>VLOOKUP(D1699,Ref!$C$2:$D$56,2,FALSE)&amp;"_"&amp;E1699&amp;RIGHT(B1699,4)</f>
        <v>CO_Denver0025</v>
      </c>
    </row>
    <row r="1700" spans="1:37" x14ac:dyDescent="0.25">
      <c r="A1700" t="s">
        <v>221</v>
      </c>
      <c r="B1700">
        <v>80350004</v>
      </c>
      <c r="C1700" t="s">
        <v>37</v>
      </c>
      <c r="D1700" t="s">
        <v>88</v>
      </c>
      <c r="E1700" t="s">
        <v>93</v>
      </c>
      <c r="F1700">
        <v>39.534488000000003</v>
      </c>
      <c r="G1700">
        <v>-105.070358</v>
      </c>
      <c r="H1700">
        <v>101141</v>
      </c>
      <c r="I1700">
        <v>15.9</v>
      </c>
      <c r="J1700">
        <v>11.6</v>
      </c>
      <c r="K1700">
        <v>0.5</v>
      </c>
      <c r="L1700">
        <v>1.6850890999999999</v>
      </c>
      <c r="M1700">
        <v>1.6333891</v>
      </c>
      <c r="N1700">
        <v>1.1781689</v>
      </c>
      <c r="O1700">
        <v>6.4104732999999996</v>
      </c>
      <c r="P1700">
        <v>1.1456225</v>
      </c>
      <c r="Q1700">
        <v>2.6190178</v>
      </c>
      <c r="R1700">
        <v>0.69450149999999999</v>
      </c>
      <c r="S1700">
        <v>0.1226275</v>
      </c>
      <c r="T1700">
        <v>0.5</v>
      </c>
      <c r="U1700">
        <v>0.96196859999999995</v>
      </c>
      <c r="V1700">
        <v>1.5462692</v>
      </c>
      <c r="W1700">
        <v>1.1362844000000001</v>
      </c>
      <c r="X1700">
        <v>3.0994334000000001</v>
      </c>
      <c r="Y1700">
        <v>1.1432774000000001</v>
      </c>
      <c r="Z1700">
        <v>2.4800095999999998</v>
      </c>
      <c r="AA1700">
        <v>0.67460909999999996</v>
      </c>
      <c r="AB1700">
        <v>0.12277979999999999</v>
      </c>
      <c r="AC1700">
        <v>0.57089999999999996</v>
      </c>
      <c r="AD1700">
        <v>0.94669999999999999</v>
      </c>
      <c r="AE1700">
        <v>0.96440000000000003</v>
      </c>
      <c r="AF1700">
        <v>0.48349999999999999</v>
      </c>
      <c r="AG1700">
        <v>0.998</v>
      </c>
      <c r="AH1700">
        <v>0.94689999999999996</v>
      </c>
      <c r="AI1700">
        <v>0.97140000000000004</v>
      </c>
      <c r="AJ1700">
        <v>1.0012000000000001</v>
      </c>
      <c r="AK1700" t="str">
        <f>VLOOKUP(D1700,Ref!$C$2:$D$56,2,FALSE)&amp;"_"&amp;E1700&amp;RIGHT(B1700,4)</f>
        <v>CO_Douglas0004</v>
      </c>
    </row>
    <row r="1701" spans="1:37" x14ac:dyDescent="0.25">
      <c r="A1701" t="s">
        <v>221</v>
      </c>
      <c r="B1701">
        <v>80390001</v>
      </c>
      <c r="C1701" t="s">
        <v>37</v>
      </c>
      <c r="D1701" t="s">
        <v>88</v>
      </c>
      <c r="E1701" t="s">
        <v>94</v>
      </c>
      <c r="F1701">
        <v>39.231383999999998</v>
      </c>
      <c r="G1701">
        <v>-104.63477</v>
      </c>
      <c r="H1701">
        <v>98144</v>
      </c>
      <c r="I1701">
        <v>11.7</v>
      </c>
      <c r="J1701">
        <v>8.1999999999999993</v>
      </c>
      <c r="K1701">
        <v>0.5</v>
      </c>
      <c r="L1701">
        <v>2.4291775000000002</v>
      </c>
      <c r="M1701">
        <v>1.2222744000000001</v>
      </c>
      <c r="N1701">
        <v>0.70874800000000004</v>
      </c>
      <c r="O1701">
        <v>4.2205852999999998</v>
      </c>
      <c r="P1701">
        <v>1.2002120999999999</v>
      </c>
      <c r="Q1701">
        <v>0.93378729999999999</v>
      </c>
      <c r="R1701">
        <v>0.51307380000000002</v>
      </c>
      <c r="S1701">
        <v>4.9920199999999998E-2</v>
      </c>
      <c r="T1701">
        <v>0.5</v>
      </c>
      <c r="U1701">
        <v>2.5512611999999999</v>
      </c>
      <c r="V1701">
        <v>0.88772309999999999</v>
      </c>
      <c r="W1701">
        <v>0.69385330000000001</v>
      </c>
      <c r="X1701">
        <v>1.009082</v>
      </c>
      <c r="Y1701">
        <v>1.4079364999999999</v>
      </c>
      <c r="Z1701">
        <v>0.63188509999999998</v>
      </c>
      <c r="AA1701">
        <v>0.54141839999999997</v>
      </c>
      <c r="AB1701">
        <v>4.0447499999999997E-2</v>
      </c>
      <c r="AC1701">
        <v>1.0503</v>
      </c>
      <c r="AD1701">
        <v>0.72629999999999995</v>
      </c>
      <c r="AE1701">
        <v>0.97899999999999998</v>
      </c>
      <c r="AF1701">
        <v>0.23910000000000001</v>
      </c>
      <c r="AG1701">
        <v>1.1731</v>
      </c>
      <c r="AH1701">
        <v>0.67669999999999997</v>
      </c>
      <c r="AI1701">
        <v>1.0551999999999999</v>
      </c>
      <c r="AJ1701">
        <v>0.81020000000000003</v>
      </c>
      <c r="AK1701" t="str">
        <f>VLOOKUP(D1701,Ref!$C$2:$D$56,2,FALSE)&amp;"_"&amp;E1701&amp;RIGHT(B1701,4)</f>
        <v>CO_Elbert0001</v>
      </c>
    </row>
    <row r="1702" spans="1:37" x14ac:dyDescent="0.25">
      <c r="A1702" t="s">
        <v>221</v>
      </c>
      <c r="B1702">
        <v>80410017</v>
      </c>
      <c r="C1702" t="s">
        <v>37</v>
      </c>
      <c r="D1702" t="s">
        <v>88</v>
      </c>
      <c r="E1702" t="s">
        <v>95</v>
      </c>
      <c r="F1702">
        <v>38.848013999999999</v>
      </c>
      <c r="G1702">
        <v>-104.828564</v>
      </c>
      <c r="H1702">
        <v>94142</v>
      </c>
      <c r="I1702">
        <v>12.2</v>
      </c>
      <c r="J1702">
        <v>7</v>
      </c>
      <c r="K1702">
        <v>0.5</v>
      </c>
      <c r="L1702">
        <v>2.6347035999999999</v>
      </c>
      <c r="M1702">
        <v>1.3574877000000001</v>
      </c>
      <c r="N1702">
        <v>0.82102459999999999</v>
      </c>
      <c r="O1702">
        <v>3.9810994000000002</v>
      </c>
      <c r="P1702">
        <v>1.6048684</v>
      </c>
      <c r="Q1702">
        <v>0.75594930000000005</v>
      </c>
      <c r="R1702">
        <v>0.57208099999999995</v>
      </c>
      <c r="S1702">
        <v>6.1194999999999999E-3</v>
      </c>
      <c r="T1702">
        <v>0.5</v>
      </c>
      <c r="U1702">
        <v>1.0681455</v>
      </c>
      <c r="V1702">
        <v>0.87435249999999998</v>
      </c>
      <c r="W1702">
        <v>0.86181779999999997</v>
      </c>
      <c r="X1702">
        <v>0.63690559999999996</v>
      </c>
      <c r="Y1702">
        <v>1.3406996</v>
      </c>
      <c r="Z1702">
        <v>1.2630707000000001</v>
      </c>
      <c r="AA1702">
        <v>0.51482329999999998</v>
      </c>
      <c r="AB1702">
        <v>1.40334E-2</v>
      </c>
      <c r="AC1702">
        <v>0.40539999999999998</v>
      </c>
      <c r="AD1702">
        <v>0.64410000000000001</v>
      </c>
      <c r="AE1702">
        <v>1.0497000000000001</v>
      </c>
      <c r="AF1702">
        <v>0.16</v>
      </c>
      <c r="AG1702">
        <v>0.83540000000000003</v>
      </c>
      <c r="AH1702">
        <v>1.6708000000000001</v>
      </c>
      <c r="AI1702">
        <v>0.89990000000000003</v>
      </c>
      <c r="AJ1702">
        <v>2.2932000000000001</v>
      </c>
      <c r="AK1702" t="str">
        <f>VLOOKUP(D1702,Ref!$C$2:$D$56,2,FALSE)&amp;"_"&amp;E1702&amp;RIGHT(B1702,4)</f>
        <v>CO_El Paso0017</v>
      </c>
    </row>
    <row r="1703" spans="1:37" x14ac:dyDescent="0.25">
      <c r="A1703" t="s">
        <v>221</v>
      </c>
      <c r="B1703">
        <v>80690009</v>
      </c>
      <c r="C1703" t="s">
        <v>37</v>
      </c>
      <c r="D1703" t="s">
        <v>88</v>
      </c>
      <c r="E1703" t="s">
        <v>96</v>
      </c>
      <c r="F1703">
        <v>40.571288000000003</v>
      </c>
      <c r="G1703">
        <v>-105.07969300000001</v>
      </c>
      <c r="H1703">
        <v>110142</v>
      </c>
      <c r="I1703">
        <v>18.8</v>
      </c>
      <c r="J1703">
        <v>12.3</v>
      </c>
      <c r="K1703">
        <v>0.5</v>
      </c>
      <c r="L1703">
        <v>1.5092403999999999</v>
      </c>
      <c r="M1703">
        <v>0.71902650000000001</v>
      </c>
      <c r="N1703">
        <v>1.5086797000000001</v>
      </c>
      <c r="O1703">
        <v>8.9249907000000004</v>
      </c>
      <c r="P1703">
        <v>1.2090223</v>
      </c>
      <c r="Q1703">
        <v>3.6443245000000002</v>
      </c>
      <c r="R1703">
        <v>0.76382320000000004</v>
      </c>
      <c r="S1703">
        <v>3.20053E-2</v>
      </c>
      <c r="T1703">
        <v>0.5</v>
      </c>
      <c r="U1703">
        <v>0.83619319999999997</v>
      </c>
      <c r="V1703">
        <v>0.65647999999999995</v>
      </c>
      <c r="W1703">
        <v>1.4396631</v>
      </c>
      <c r="X1703">
        <v>3.4886427000000002</v>
      </c>
      <c r="Y1703">
        <v>1.1735051999999999</v>
      </c>
      <c r="Z1703">
        <v>3.4521047999999999</v>
      </c>
      <c r="AA1703">
        <v>0.72584150000000003</v>
      </c>
      <c r="AB1703">
        <v>3.20053E-2</v>
      </c>
      <c r="AC1703">
        <v>0.55400000000000005</v>
      </c>
      <c r="AD1703">
        <v>0.91300000000000003</v>
      </c>
      <c r="AE1703">
        <v>0.95430000000000004</v>
      </c>
      <c r="AF1703">
        <v>0.39090000000000003</v>
      </c>
      <c r="AG1703">
        <v>0.97060000000000002</v>
      </c>
      <c r="AH1703">
        <v>0.94730000000000003</v>
      </c>
      <c r="AI1703">
        <v>0.95030000000000003</v>
      </c>
      <c r="AJ1703">
        <v>1</v>
      </c>
      <c r="AK1703" t="str">
        <f>VLOOKUP(D1703,Ref!$C$2:$D$56,2,FALSE)&amp;"_"&amp;E1703&amp;RIGHT(B1703,4)</f>
        <v>CO_Larimer0009</v>
      </c>
    </row>
    <row r="1704" spans="1:37" x14ac:dyDescent="0.25">
      <c r="A1704" t="s">
        <v>221</v>
      </c>
      <c r="B1704">
        <v>80770017</v>
      </c>
      <c r="C1704" t="s">
        <v>37</v>
      </c>
      <c r="D1704" t="s">
        <v>88</v>
      </c>
      <c r="E1704" t="s">
        <v>97</v>
      </c>
      <c r="F1704">
        <v>39.063797999999998</v>
      </c>
      <c r="G1704">
        <v>-108.561173</v>
      </c>
      <c r="H1704">
        <v>99116</v>
      </c>
      <c r="I1704">
        <v>30</v>
      </c>
      <c r="J1704">
        <v>20.399999999999999</v>
      </c>
      <c r="K1704">
        <v>0.5</v>
      </c>
      <c r="L1704">
        <v>2.8680333999999998</v>
      </c>
      <c r="M1704">
        <v>1.670221</v>
      </c>
      <c r="N1704">
        <v>2.1688139</v>
      </c>
      <c r="O1704">
        <v>14.268250500000001</v>
      </c>
      <c r="P1704">
        <v>1.4486922</v>
      </c>
      <c r="Q1704">
        <v>5.6590480999999997</v>
      </c>
      <c r="R1704">
        <v>1.3221395</v>
      </c>
      <c r="S1704">
        <v>0.13924700000000001</v>
      </c>
      <c r="T1704">
        <v>0.5</v>
      </c>
      <c r="U1704">
        <v>1.1117113000000001</v>
      </c>
      <c r="V1704">
        <v>1.7424288999999999</v>
      </c>
      <c r="W1704">
        <v>2.6660933</v>
      </c>
      <c r="X1704">
        <v>3.9705178999999999</v>
      </c>
      <c r="Y1704">
        <v>1.267989</v>
      </c>
      <c r="Z1704">
        <v>7.5807548000000002</v>
      </c>
      <c r="AA1704">
        <v>1.5022784</v>
      </c>
      <c r="AB1704">
        <v>0.1527538</v>
      </c>
      <c r="AC1704">
        <v>0.3876</v>
      </c>
      <c r="AD1704">
        <v>1.0431999999999999</v>
      </c>
      <c r="AE1704">
        <v>1.2293000000000001</v>
      </c>
      <c r="AF1704">
        <v>0.27829999999999999</v>
      </c>
      <c r="AG1704">
        <v>0.87529999999999997</v>
      </c>
      <c r="AH1704">
        <v>1.3395999999999999</v>
      </c>
      <c r="AI1704">
        <v>1.1362000000000001</v>
      </c>
      <c r="AJ1704">
        <v>1.097</v>
      </c>
      <c r="AK1704" t="str">
        <f>VLOOKUP(D1704,Ref!$C$2:$D$56,2,FALSE)&amp;"_"&amp;E1704&amp;RIGHT(B1704,4)</f>
        <v>CO_Mesa0017</v>
      </c>
    </row>
    <row r="1705" spans="1:37" x14ac:dyDescent="0.25">
      <c r="A1705" t="s">
        <v>221</v>
      </c>
      <c r="B1705">
        <v>81010012</v>
      </c>
      <c r="C1705" t="s">
        <v>37</v>
      </c>
      <c r="D1705" t="s">
        <v>88</v>
      </c>
      <c r="E1705" t="s">
        <v>98</v>
      </c>
      <c r="F1705">
        <v>38.263058000000001</v>
      </c>
      <c r="G1705">
        <v>-104.612133</v>
      </c>
      <c r="H1705">
        <v>89143</v>
      </c>
      <c r="I1705">
        <v>16.100000000000001</v>
      </c>
      <c r="J1705">
        <v>8.8000000000000007</v>
      </c>
      <c r="K1705">
        <v>0.5</v>
      </c>
      <c r="L1705">
        <v>1.5601005999999999</v>
      </c>
      <c r="M1705">
        <v>0.83146659999999994</v>
      </c>
      <c r="N1705">
        <v>0.55671470000000001</v>
      </c>
      <c r="O1705">
        <v>10.5939455</v>
      </c>
      <c r="P1705">
        <v>0.95805850000000004</v>
      </c>
      <c r="Q1705">
        <v>0.73738519999999996</v>
      </c>
      <c r="R1705">
        <v>0.35259259999999998</v>
      </c>
      <c r="S1705">
        <v>9.7368000000000003E-3</v>
      </c>
      <c r="T1705">
        <v>0.5</v>
      </c>
      <c r="U1705">
        <v>3.2779218999999999</v>
      </c>
      <c r="V1705">
        <v>0.54449999999999998</v>
      </c>
      <c r="W1705">
        <v>0.3852486</v>
      </c>
      <c r="X1705">
        <v>2.6968576999999998</v>
      </c>
      <c r="Y1705">
        <v>1.0893986</v>
      </c>
      <c r="Z1705">
        <v>0</v>
      </c>
      <c r="AA1705">
        <v>0.39852169999999998</v>
      </c>
      <c r="AB1705">
        <v>2.4608999999999998E-3</v>
      </c>
      <c r="AC1705">
        <v>2.1011000000000002</v>
      </c>
      <c r="AD1705">
        <v>0.65490000000000004</v>
      </c>
      <c r="AE1705">
        <v>0.69199999999999995</v>
      </c>
      <c r="AF1705">
        <v>0.25459999999999999</v>
      </c>
      <c r="AG1705">
        <v>1.1371</v>
      </c>
      <c r="AH1705">
        <v>0</v>
      </c>
      <c r="AI1705">
        <v>1.1303000000000001</v>
      </c>
      <c r="AJ1705">
        <v>0.25269999999999998</v>
      </c>
      <c r="AK1705" t="str">
        <f>VLOOKUP(D1705,Ref!$C$2:$D$56,2,FALSE)&amp;"_"&amp;E1705&amp;RIGHT(B1705,4)</f>
        <v>CO_Pueblo0012</v>
      </c>
    </row>
    <row r="1706" spans="1:37" x14ac:dyDescent="0.25">
      <c r="A1706" t="s">
        <v>221</v>
      </c>
      <c r="B1706">
        <v>81230006</v>
      </c>
      <c r="C1706" t="s">
        <v>37</v>
      </c>
      <c r="D1706" t="s">
        <v>88</v>
      </c>
      <c r="E1706" t="s">
        <v>99</v>
      </c>
      <c r="F1706">
        <v>40.414876999999997</v>
      </c>
      <c r="G1706">
        <v>-104.70693</v>
      </c>
      <c r="H1706">
        <v>109144</v>
      </c>
      <c r="I1706">
        <v>23.5</v>
      </c>
      <c r="J1706">
        <v>15.8</v>
      </c>
      <c r="K1706">
        <v>0.5</v>
      </c>
      <c r="L1706">
        <v>2.0127871000000002</v>
      </c>
      <c r="M1706">
        <v>1.2473065999999999</v>
      </c>
      <c r="N1706">
        <v>2.0685178999999998</v>
      </c>
      <c r="O1706">
        <v>9.7993193000000005</v>
      </c>
      <c r="P1706">
        <v>1.4721918000000001</v>
      </c>
      <c r="Q1706">
        <v>5.2328649</v>
      </c>
      <c r="R1706">
        <v>1.0742763</v>
      </c>
      <c r="S1706">
        <v>9.2733999999999997E-2</v>
      </c>
      <c r="T1706">
        <v>0.5</v>
      </c>
      <c r="U1706">
        <v>0.69868850000000005</v>
      </c>
      <c r="V1706">
        <v>0.94021449999999995</v>
      </c>
      <c r="W1706">
        <v>2.1025342999999999</v>
      </c>
      <c r="X1706">
        <v>3.6476020999999998</v>
      </c>
      <c r="Y1706">
        <v>1.4457831000000001</v>
      </c>
      <c r="Z1706">
        <v>5.3839240000000004</v>
      </c>
      <c r="AA1706">
        <v>1.0996104</v>
      </c>
      <c r="AB1706">
        <v>7.8375500000000001E-2</v>
      </c>
      <c r="AC1706">
        <v>0.34710000000000002</v>
      </c>
      <c r="AD1706">
        <v>0.75380000000000003</v>
      </c>
      <c r="AE1706">
        <v>1.0164</v>
      </c>
      <c r="AF1706">
        <v>0.37219999999999998</v>
      </c>
      <c r="AG1706">
        <v>0.98209999999999997</v>
      </c>
      <c r="AH1706">
        <v>1.0288999999999999</v>
      </c>
      <c r="AI1706">
        <v>1.0236000000000001</v>
      </c>
      <c r="AJ1706">
        <v>0.84519999999999995</v>
      </c>
      <c r="AK1706" t="str">
        <f>VLOOKUP(D1706,Ref!$C$2:$D$56,2,FALSE)&amp;"_"&amp;E1706&amp;RIGHT(B1706,4)</f>
        <v>CO_Weld0006</v>
      </c>
    </row>
    <row r="1707" spans="1:37" x14ac:dyDescent="0.25">
      <c r="A1707" t="s">
        <v>221</v>
      </c>
      <c r="B1707">
        <v>81230008</v>
      </c>
      <c r="C1707" t="s">
        <v>37</v>
      </c>
      <c r="D1707" t="s">
        <v>88</v>
      </c>
      <c r="E1707" t="s">
        <v>99</v>
      </c>
      <c r="F1707">
        <v>40.209387</v>
      </c>
      <c r="G1707">
        <v>-104.82405</v>
      </c>
      <c r="H1707">
        <v>107143</v>
      </c>
      <c r="I1707">
        <v>21.1</v>
      </c>
      <c r="J1707">
        <v>14.4</v>
      </c>
      <c r="K1707">
        <v>0.5</v>
      </c>
      <c r="L1707">
        <v>3.3951680999999998</v>
      </c>
      <c r="M1707">
        <v>1.1639245</v>
      </c>
      <c r="N1707">
        <v>1.4292412000000001</v>
      </c>
      <c r="O1707">
        <v>9.2500590999999996</v>
      </c>
      <c r="P1707">
        <v>1.5260305000000001</v>
      </c>
      <c r="Q1707">
        <v>2.9589927</v>
      </c>
      <c r="R1707">
        <v>0.85879700000000003</v>
      </c>
      <c r="S1707">
        <v>5.1122000000000001E-2</v>
      </c>
      <c r="T1707">
        <v>0.5</v>
      </c>
      <c r="U1707">
        <v>0.81833650000000002</v>
      </c>
      <c r="V1707">
        <v>1.2801282</v>
      </c>
      <c r="W1707">
        <v>1.6093637999999999</v>
      </c>
      <c r="X1707">
        <v>4.1660174999999997</v>
      </c>
      <c r="Y1707">
        <v>1.2044746</v>
      </c>
      <c r="Z1707">
        <v>3.9920201</v>
      </c>
      <c r="AA1707">
        <v>0.82522220000000002</v>
      </c>
      <c r="AB1707">
        <v>7.5165599999999999E-2</v>
      </c>
      <c r="AC1707">
        <v>0.24099999999999999</v>
      </c>
      <c r="AD1707">
        <v>1.0998000000000001</v>
      </c>
      <c r="AE1707">
        <v>1.1259999999999999</v>
      </c>
      <c r="AF1707">
        <v>0.45040000000000002</v>
      </c>
      <c r="AG1707">
        <v>0.7893</v>
      </c>
      <c r="AH1707">
        <v>1.3491</v>
      </c>
      <c r="AI1707">
        <v>0.96089999999999998</v>
      </c>
      <c r="AJ1707">
        <v>1.4702999999999999</v>
      </c>
      <c r="AK1707" t="str">
        <f>VLOOKUP(D1707,Ref!$C$2:$D$56,2,FALSE)&amp;"_"&amp;E1707&amp;RIGHT(B1707,4)</f>
        <v>CO_Weld0008</v>
      </c>
    </row>
    <row r="1708" spans="1:37" x14ac:dyDescent="0.25">
      <c r="A1708" t="s">
        <v>221</v>
      </c>
      <c r="B1708">
        <v>160010010</v>
      </c>
      <c r="C1708" t="s">
        <v>37</v>
      </c>
      <c r="D1708" t="s">
        <v>100</v>
      </c>
      <c r="E1708" t="s">
        <v>101</v>
      </c>
      <c r="F1708">
        <v>43.600264000000003</v>
      </c>
      <c r="G1708">
        <v>-116.347897</v>
      </c>
      <c r="H1708">
        <v>149070</v>
      </c>
      <c r="I1708">
        <v>20.8</v>
      </c>
      <c r="J1708">
        <v>11.2</v>
      </c>
      <c r="K1708">
        <v>0.5</v>
      </c>
      <c r="L1708">
        <v>1.0345268000000001</v>
      </c>
      <c r="M1708">
        <v>1.3975058</v>
      </c>
      <c r="N1708">
        <v>1.7876067</v>
      </c>
      <c r="O1708">
        <v>9.3493872000000007</v>
      </c>
      <c r="P1708">
        <v>1.2527923999999999</v>
      </c>
      <c r="Q1708">
        <v>4.544168</v>
      </c>
      <c r="R1708">
        <v>0.92951839999999997</v>
      </c>
      <c r="S1708">
        <v>7.1159100000000003E-2</v>
      </c>
      <c r="T1708">
        <v>0.5</v>
      </c>
      <c r="U1708">
        <v>0.25790750000000001</v>
      </c>
      <c r="V1708">
        <v>1.003409</v>
      </c>
      <c r="W1708">
        <v>1.4087924999999999</v>
      </c>
      <c r="X1708">
        <v>2.6075442</v>
      </c>
      <c r="Y1708">
        <v>0.80805110000000002</v>
      </c>
      <c r="Z1708">
        <v>3.8130112</v>
      </c>
      <c r="AA1708">
        <v>0.76402429999999999</v>
      </c>
      <c r="AB1708">
        <v>7.1159100000000003E-2</v>
      </c>
      <c r="AC1708">
        <v>0.24929999999999999</v>
      </c>
      <c r="AD1708">
        <v>0.71799999999999997</v>
      </c>
      <c r="AE1708">
        <v>0.78810000000000002</v>
      </c>
      <c r="AF1708">
        <v>0.27889999999999998</v>
      </c>
      <c r="AG1708">
        <v>0.64500000000000002</v>
      </c>
      <c r="AH1708">
        <v>0.83909999999999996</v>
      </c>
      <c r="AI1708">
        <v>0.82199999999999995</v>
      </c>
      <c r="AJ1708">
        <v>1</v>
      </c>
      <c r="AK1708" t="str">
        <f>VLOOKUP(D1708,Ref!$C$2:$D$56,2,FALSE)&amp;"_"&amp;E1708&amp;RIGHT(B1708,4)</f>
        <v>ID_Ada0010</v>
      </c>
    </row>
    <row r="1709" spans="1:37" x14ac:dyDescent="0.25">
      <c r="A1709" t="s">
        <v>221</v>
      </c>
      <c r="B1709">
        <v>160090010</v>
      </c>
      <c r="C1709" t="s">
        <v>37</v>
      </c>
      <c r="D1709" t="s">
        <v>100</v>
      </c>
      <c r="E1709" t="s">
        <v>102</v>
      </c>
      <c r="F1709">
        <v>47.316667000000002</v>
      </c>
      <c r="G1709">
        <v>-116.57028</v>
      </c>
      <c r="H1709">
        <v>183076</v>
      </c>
      <c r="I1709">
        <v>26.4</v>
      </c>
      <c r="J1709">
        <v>26.2</v>
      </c>
      <c r="K1709">
        <v>0.5</v>
      </c>
      <c r="L1709">
        <v>0.88114099999999995</v>
      </c>
      <c r="M1709">
        <v>1.3754394999999999</v>
      </c>
      <c r="N1709">
        <v>0.56161039999999995</v>
      </c>
      <c r="O1709">
        <v>20.728889500000001</v>
      </c>
      <c r="P1709">
        <v>0.74729719999999999</v>
      </c>
      <c r="Q1709">
        <v>1.2291558</v>
      </c>
      <c r="R1709">
        <v>0.32134180000000001</v>
      </c>
      <c r="S1709">
        <v>6.6239199999999998E-2</v>
      </c>
      <c r="T1709">
        <v>0.5</v>
      </c>
      <c r="U1709">
        <v>0.83399999999999996</v>
      </c>
      <c r="V1709">
        <v>1.3726887000000001</v>
      </c>
      <c r="W1709">
        <v>0.5567877</v>
      </c>
      <c r="X1709">
        <v>20.608661699999999</v>
      </c>
      <c r="Y1709">
        <v>0.74206609999999995</v>
      </c>
      <c r="Z1709">
        <v>1.2174788000000001</v>
      </c>
      <c r="AA1709">
        <v>0.31855850000000002</v>
      </c>
      <c r="AB1709">
        <v>6.6239199999999998E-2</v>
      </c>
      <c r="AC1709">
        <v>0.94650000000000001</v>
      </c>
      <c r="AD1709">
        <v>0.998</v>
      </c>
      <c r="AE1709">
        <v>0.99139999999999995</v>
      </c>
      <c r="AF1709">
        <v>0.99419999999999997</v>
      </c>
      <c r="AG1709">
        <v>0.99299999999999999</v>
      </c>
      <c r="AH1709">
        <v>0.99050000000000005</v>
      </c>
      <c r="AI1709">
        <v>0.99129999999999996</v>
      </c>
      <c r="AJ1709">
        <v>1</v>
      </c>
      <c r="AK1709" t="str">
        <f>VLOOKUP(D1709,Ref!$C$2:$D$56,2,FALSE)&amp;"_"&amp;E1709&amp;RIGHT(B1709,4)</f>
        <v>ID_Benewah0010</v>
      </c>
    </row>
    <row r="1710" spans="1:37" x14ac:dyDescent="0.25">
      <c r="A1710" t="s">
        <v>221</v>
      </c>
      <c r="B1710">
        <v>160410001</v>
      </c>
      <c r="C1710" t="s">
        <v>37</v>
      </c>
      <c r="D1710" t="s">
        <v>100</v>
      </c>
      <c r="E1710" t="s">
        <v>103</v>
      </c>
      <c r="F1710">
        <v>42.013333000000003</v>
      </c>
      <c r="G1710">
        <v>-111.809167</v>
      </c>
      <c r="H1710">
        <v>129097</v>
      </c>
      <c r="I1710">
        <v>45.6</v>
      </c>
      <c r="J1710">
        <v>28.5</v>
      </c>
      <c r="K1710">
        <v>0.5</v>
      </c>
      <c r="L1710">
        <v>1.2626234000000001</v>
      </c>
      <c r="M1710">
        <v>1.3220480999999999</v>
      </c>
      <c r="N1710">
        <v>3.7359914999999999</v>
      </c>
      <c r="O1710">
        <v>23.721992499999999</v>
      </c>
      <c r="P1710">
        <v>1.7497436</v>
      </c>
      <c r="Q1710">
        <v>10.6760187</v>
      </c>
      <c r="R1710">
        <v>2.1159336999999998</v>
      </c>
      <c r="S1710">
        <v>0.54898639999999999</v>
      </c>
      <c r="T1710">
        <v>0.5</v>
      </c>
      <c r="U1710">
        <v>0.55544749999999998</v>
      </c>
      <c r="V1710">
        <v>0.86971620000000005</v>
      </c>
      <c r="W1710">
        <v>3.3535256000000002</v>
      </c>
      <c r="X1710">
        <v>9.7274589999999996</v>
      </c>
      <c r="Y1710">
        <v>1.5933465</v>
      </c>
      <c r="Z1710">
        <v>9.5625362000000003</v>
      </c>
      <c r="AA1710">
        <v>1.8982475999999999</v>
      </c>
      <c r="AB1710">
        <v>0.46554770000000001</v>
      </c>
      <c r="AC1710">
        <v>0.43990000000000001</v>
      </c>
      <c r="AD1710">
        <v>0.65790000000000004</v>
      </c>
      <c r="AE1710">
        <v>0.89759999999999995</v>
      </c>
      <c r="AF1710">
        <v>0.41010000000000002</v>
      </c>
      <c r="AG1710">
        <v>0.91059999999999997</v>
      </c>
      <c r="AH1710">
        <v>0.89570000000000005</v>
      </c>
      <c r="AI1710">
        <v>0.89710000000000001</v>
      </c>
      <c r="AJ1710">
        <v>0.84799999999999998</v>
      </c>
      <c r="AK1710" t="str">
        <f>VLOOKUP(D1710,Ref!$C$2:$D$56,2,FALSE)&amp;"_"&amp;E1710&amp;RIGHT(B1710,4)</f>
        <v>ID_Franklin0001</v>
      </c>
    </row>
    <row r="1711" spans="1:37" x14ac:dyDescent="0.25">
      <c r="A1711" t="s">
        <v>221</v>
      </c>
      <c r="B1711">
        <v>160790017</v>
      </c>
      <c r="C1711" t="s">
        <v>37</v>
      </c>
      <c r="D1711" t="s">
        <v>100</v>
      </c>
      <c r="E1711" t="s">
        <v>104</v>
      </c>
      <c r="F1711">
        <v>47.536389</v>
      </c>
      <c r="G1711">
        <v>-116.236667</v>
      </c>
      <c r="H1711">
        <v>185078</v>
      </c>
      <c r="I1711">
        <v>34.5</v>
      </c>
      <c r="J1711">
        <v>32</v>
      </c>
      <c r="K1711">
        <v>0.5</v>
      </c>
      <c r="L1711">
        <v>1.3965422999999999</v>
      </c>
      <c r="M1711">
        <v>1.4701289</v>
      </c>
      <c r="N1711">
        <v>0.76132440000000001</v>
      </c>
      <c r="O1711">
        <v>27.271110499999999</v>
      </c>
      <c r="P1711">
        <v>1.2401536</v>
      </c>
      <c r="Q1711">
        <v>1.4158058</v>
      </c>
      <c r="R1711">
        <v>0.42904369999999997</v>
      </c>
      <c r="S1711">
        <v>0.104778</v>
      </c>
      <c r="T1711">
        <v>0.5</v>
      </c>
      <c r="U1711">
        <v>1.1852393000000001</v>
      </c>
      <c r="V1711">
        <v>1.5339662000000001</v>
      </c>
      <c r="W1711">
        <v>0.77404030000000001</v>
      </c>
      <c r="X1711">
        <v>24.822759600000001</v>
      </c>
      <c r="Y1711">
        <v>1.2660880000000001</v>
      </c>
      <c r="Z1711">
        <v>1.4344638999999999</v>
      </c>
      <c r="AA1711">
        <v>0.43634040000000002</v>
      </c>
      <c r="AB1711">
        <v>0.1033578</v>
      </c>
      <c r="AC1711">
        <v>0.84870000000000001</v>
      </c>
      <c r="AD1711">
        <v>1.0434000000000001</v>
      </c>
      <c r="AE1711">
        <v>1.0166999999999999</v>
      </c>
      <c r="AF1711">
        <v>0.91020000000000001</v>
      </c>
      <c r="AG1711">
        <v>1.0208999999999999</v>
      </c>
      <c r="AH1711">
        <v>1.0132000000000001</v>
      </c>
      <c r="AI1711">
        <v>1.0169999999999999</v>
      </c>
      <c r="AJ1711">
        <v>0.98640000000000005</v>
      </c>
      <c r="AK1711" t="str">
        <f>VLOOKUP(D1711,Ref!$C$2:$D$56,2,FALSE)&amp;"_"&amp;E1711&amp;RIGHT(B1711,4)</f>
        <v>ID_Shoshone0017</v>
      </c>
    </row>
    <row r="1712" spans="1:37" x14ac:dyDescent="0.25">
      <c r="A1712" t="s">
        <v>221</v>
      </c>
      <c r="B1712">
        <v>191370002</v>
      </c>
      <c r="C1712" t="s">
        <v>37</v>
      </c>
      <c r="D1712" t="s">
        <v>105</v>
      </c>
      <c r="E1712" t="s">
        <v>106</v>
      </c>
      <c r="F1712">
        <v>40.969112000000003</v>
      </c>
      <c r="G1712">
        <v>-95.044950999999998</v>
      </c>
      <c r="H1712">
        <v>112212</v>
      </c>
      <c r="I1712">
        <v>21.7</v>
      </c>
      <c r="J1712">
        <v>18.2</v>
      </c>
      <c r="K1712">
        <v>0.5</v>
      </c>
      <c r="L1712">
        <v>0.67164060000000003</v>
      </c>
      <c r="M1712">
        <v>0.47193259999999998</v>
      </c>
      <c r="N1712">
        <v>2.9601510000000002</v>
      </c>
      <c r="O1712">
        <v>5.7045979000000004</v>
      </c>
      <c r="P1712">
        <v>3.3725843000000002</v>
      </c>
      <c r="Q1712">
        <v>6.3287978000000003</v>
      </c>
      <c r="R1712">
        <v>1.6902950999999999</v>
      </c>
      <c r="S1712">
        <v>0</v>
      </c>
      <c r="T1712">
        <v>0.5</v>
      </c>
      <c r="U1712">
        <v>0.66118410000000005</v>
      </c>
      <c r="V1712">
        <v>0.53410599999999997</v>
      </c>
      <c r="W1712">
        <v>2.2913519999999998</v>
      </c>
      <c r="X1712">
        <v>4.931108</v>
      </c>
      <c r="Y1712">
        <v>5.2064127999999998</v>
      </c>
      <c r="Z1712">
        <v>2.3383037999999998</v>
      </c>
      <c r="AA1712">
        <v>1.8122828</v>
      </c>
      <c r="AB1712">
        <v>0</v>
      </c>
      <c r="AC1712">
        <v>0.98440000000000005</v>
      </c>
      <c r="AD1712">
        <v>1.1316999999999999</v>
      </c>
      <c r="AE1712">
        <v>0.77410000000000001</v>
      </c>
      <c r="AF1712">
        <v>0.86439999999999995</v>
      </c>
      <c r="AG1712">
        <v>1.5437000000000001</v>
      </c>
      <c r="AH1712">
        <v>0.3695</v>
      </c>
      <c r="AI1712">
        <v>1.0722</v>
      </c>
      <c r="AJ1712">
        <v>-9</v>
      </c>
      <c r="AK1712" t="str">
        <f>VLOOKUP(D1712,Ref!$C$2:$D$56,2,FALSE)&amp;"_"&amp;E1712&amp;RIGHT(B1712,4)</f>
        <v>IA_Montgomery0002</v>
      </c>
    </row>
    <row r="1713" spans="1:37" x14ac:dyDescent="0.25">
      <c r="A1713" t="s">
        <v>221</v>
      </c>
      <c r="B1713">
        <v>191471002</v>
      </c>
      <c r="C1713" t="s">
        <v>37</v>
      </c>
      <c r="D1713" t="s">
        <v>105</v>
      </c>
      <c r="E1713" t="s">
        <v>107</v>
      </c>
      <c r="F1713">
        <v>43.123703999999996</v>
      </c>
      <c r="G1713">
        <v>-94.693517999999997</v>
      </c>
      <c r="H1713">
        <v>132214</v>
      </c>
      <c r="I1713">
        <v>23.2</v>
      </c>
      <c r="J1713">
        <v>19.5</v>
      </c>
      <c r="K1713">
        <v>0.5</v>
      </c>
      <c r="L1713">
        <v>0.67021609999999998</v>
      </c>
      <c r="M1713">
        <v>0.54941070000000003</v>
      </c>
      <c r="N1713">
        <v>3.2779367000000001</v>
      </c>
      <c r="O1713">
        <v>5.2827840000000004</v>
      </c>
      <c r="P1713">
        <v>3.6124744</v>
      </c>
      <c r="Q1713">
        <v>7.3629388999999996</v>
      </c>
      <c r="R1713">
        <v>1.9127021</v>
      </c>
      <c r="S1713">
        <v>8.7093000000000004E-2</v>
      </c>
      <c r="T1713">
        <v>0.5</v>
      </c>
      <c r="U1713">
        <v>0.26201829999999998</v>
      </c>
      <c r="V1713">
        <v>0.45650879999999999</v>
      </c>
      <c r="W1713">
        <v>3.2558123999999999</v>
      </c>
      <c r="X1713">
        <v>2.2783658999999998</v>
      </c>
      <c r="Y1713">
        <v>3.3516816999999999</v>
      </c>
      <c r="Z1713">
        <v>7.4990578000000001</v>
      </c>
      <c r="AA1713">
        <v>1.8786231</v>
      </c>
      <c r="AB1713">
        <v>8.0935999999999994E-2</v>
      </c>
      <c r="AC1713">
        <v>0.39090000000000003</v>
      </c>
      <c r="AD1713">
        <v>0.83089999999999997</v>
      </c>
      <c r="AE1713">
        <v>0.99329999999999996</v>
      </c>
      <c r="AF1713">
        <v>0.43130000000000002</v>
      </c>
      <c r="AG1713">
        <v>0.92779999999999996</v>
      </c>
      <c r="AH1713">
        <v>1.0185</v>
      </c>
      <c r="AI1713">
        <v>0.98219999999999996</v>
      </c>
      <c r="AJ1713">
        <v>0.92930000000000001</v>
      </c>
      <c r="AK1713" t="str">
        <f>VLOOKUP(D1713,Ref!$C$2:$D$56,2,FALSE)&amp;"_"&amp;E1713&amp;RIGHT(B1713,4)</f>
        <v>IA_Palo Alto1002</v>
      </c>
    </row>
    <row r="1714" spans="1:37" x14ac:dyDescent="0.25">
      <c r="A1714" t="s">
        <v>221</v>
      </c>
      <c r="B1714">
        <v>191530030</v>
      </c>
      <c r="C1714" t="s">
        <v>37</v>
      </c>
      <c r="D1714" t="s">
        <v>105</v>
      </c>
      <c r="E1714" t="s">
        <v>47</v>
      </c>
      <c r="F1714">
        <v>41.603158999999998</v>
      </c>
      <c r="G1714">
        <v>-93.643118000000001</v>
      </c>
      <c r="H1714">
        <v>118222</v>
      </c>
      <c r="I1714">
        <v>25.3</v>
      </c>
      <c r="J1714">
        <v>20.3</v>
      </c>
      <c r="K1714">
        <v>0.5</v>
      </c>
      <c r="L1714">
        <v>0.89662059999999999</v>
      </c>
      <c r="M1714">
        <v>0.77492360000000005</v>
      </c>
      <c r="N1714">
        <v>2.2780022999999998</v>
      </c>
      <c r="O1714">
        <v>10.5058317</v>
      </c>
      <c r="P1714">
        <v>5.0512357000000003</v>
      </c>
      <c r="Q1714">
        <v>3.3751166000000001</v>
      </c>
      <c r="R1714">
        <v>1.9144261</v>
      </c>
      <c r="S1714">
        <v>9.2731499999999994E-2</v>
      </c>
      <c r="T1714">
        <v>0.5</v>
      </c>
      <c r="U1714">
        <v>0.13589119999999999</v>
      </c>
      <c r="V1714">
        <v>0.49172830000000001</v>
      </c>
      <c r="W1714">
        <v>3.0548603999999999</v>
      </c>
      <c r="X1714">
        <v>2.3564832</v>
      </c>
      <c r="Y1714">
        <v>2.7028878000000001</v>
      </c>
      <c r="Z1714">
        <v>8.7843409000000001</v>
      </c>
      <c r="AA1714">
        <v>2.1452298000000001</v>
      </c>
      <c r="AB1714">
        <v>0.138817</v>
      </c>
      <c r="AC1714">
        <v>0.15160000000000001</v>
      </c>
      <c r="AD1714">
        <v>0.63460000000000005</v>
      </c>
      <c r="AE1714">
        <v>1.341</v>
      </c>
      <c r="AF1714">
        <v>0.2243</v>
      </c>
      <c r="AG1714">
        <v>0.53510000000000002</v>
      </c>
      <c r="AH1714">
        <v>2.6027</v>
      </c>
      <c r="AI1714">
        <v>1.1206</v>
      </c>
      <c r="AJ1714">
        <v>1.4970000000000001</v>
      </c>
      <c r="AK1714" t="str">
        <f>VLOOKUP(D1714,Ref!$C$2:$D$56,2,FALSE)&amp;"_"&amp;E1714&amp;RIGHT(B1714,4)</f>
        <v>IA_Polk0030</v>
      </c>
    </row>
    <row r="1715" spans="1:37" x14ac:dyDescent="0.25">
      <c r="A1715" t="s">
        <v>221</v>
      </c>
      <c r="B1715">
        <v>191532510</v>
      </c>
      <c r="C1715" t="s">
        <v>37</v>
      </c>
      <c r="D1715" t="s">
        <v>105</v>
      </c>
      <c r="E1715" t="s">
        <v>47</v>
      </c>
      <c r="F1715">
        <v>41.603516999999997</v>
      </c>
      <c r="G1715">
        <v>-93.747900000000001</v>
      </c>
      <c r="H1715">
        <v>118221</v>
      </c>
      <c r="I1715">
        <v>25.2</v>
      </c>
      <c r="J1715">
        <v>20.6</v>
      </c>
      <c r="K1715">
        <v>0.5</v>
      </c>
      <c r="L1715">
        <v>0.70378580000000002</v>
      </c>
      <c r="M1715">
        <v>0.60552039999999996</v>
      </c>
      <c r="N1715">
        <v>3.2741617999999999</v>
      </c>
      <c r="O1715">
        <v>5.5888948000000003</v>
      </c>
      <c r="P1715">
        <v>3.6520242999999999</v>
      </c>
      <c r="Q1715">
        <v>8.3321799999999993</v>
      </c>
      <c r="R1715">
        <v>2.5050631000000001</v>
      </c>
      <c r="S1715">
        <v>0.1272607</v>
      </c>
      <c r="T1715">
        <v>0.5</v>
      </c>
      <c r="U1715">
        <v>0.26713690000000001</v>
      </c>
      <c r="V1715">
        <v>0.53633620000000004</v>
      </c>
      <c r="W1715">
        <v>2.8820519</v>
      </c>
      <c r="X1715">
        <v>3.2154615</v>
      </c>
      <c r="Y1715">
        <v>3.8321532999999999</v>
      </c>
      <c r="Z1715">
        <v>7.0957803999999998</v>
      </c>
      <c r="AA1715">
        <v>2.1906080000000001</v>
      </c>
      <c r="AB1715">
        <v>0.13395299999999999</v>
      </c>
      <c r="AC1715">
        <v>0.37959999999999999</v>
      </c>
      <c r="AD1715">
        <v>0.88570000000000004</v>
      </c>
      <c r="AE1715">
        <v>0.88019999999999998</v>
      </c>
      <c r="AF1715">
        <v>0.57530000000000003</v>
      </c>
      <c r="AG1715">
        <v>1.0492999999999999</v>
      </c>
      <c r="AH1715">
        <v>0.85160000000000002</v>
      </c>
      <c r="AI1715">
        <v>0.87450000000000006</v>
      </c>
      <c r="AJ1715">
        <v>1.0526</v>
      </c>
      <c r="AK1715" t="str">
        <f>VLOOKUP(D1715,Ref!$C$2:$D$56,2,FALSE)&amp;"_"&amp;E1715&amp;RIGHT(B1715,4)</f>
        <v>IA_Polk2510</v>
      </c>
    </row>
    <row r="1716" spans="1:37" x14ac:dyDescent="0.25">
      <c r="A1716" t="s">
        <v>221</v>
      </c>
      <c r="B1716">
        <v>191550009</v>
      </c>
      <c r="C1716" t="s">
        <v>37</v>
      </c>
      <c r="D1716" t="s">
        <v>105</v>
      </c>
      <c r="E1716" t="s">
        <v>108</v>
      </c>
      <c r="F1716">
        <v>41.264170999999997</v>
      </c>
      <c r="G1716">
        <v>-95.896124</v>
      </c>
      <c r="H1716">
        <v>114206</v>
      </c>
      <c r="I1716">
        <v>24.9</v>
      </c>
      <c r="J1716">
        <v>18.8</v>
      </c>
      <c r="K1716">
        <v>0.5</v>
      </c>
      <c r="L1716">
        <v>1.7339047999999999</v>
      </c>
      <c r="M1716">
        <v>0.6775736</v>
      </c>
      <c r="N1716">
        <v>2.4311058999999999</v>
      </c>
      <c r="O1716">
        <v>10.172322299999999</v>
      </c>
      <c r="P1716">
        <v>3.8498212999999999</v>
      </c>
      <c r="Q1716">
        <v>3.8242938999999998</v>
      </c>
      <c r="R1716">
        <v>1.5323586</v>
      </c>
      <c r="S1716">
        <v>0.18973080000000001</v>
      </c>
      <c r="T1716">
        <v>0.5</v>
      </c>
      <c r="U1716">
        <v>1.0652356999999999</v>
      </c>
      <c r="V1716">
        <v>0.63096110000000005</v>
      </c>
      <c r="W1716">
        <v>2.017668</v>
      </c>
      <c r="X1716">
        <v>6.2917113000000002</v>
      </c>
      <c r="Y1716">
        <v>4.9371982000000001</v>
      </c>
      <c r="Z1716">
        <v>1.3616115</v>
      </c>
      <c r="AA1716">
        <v>1.7377898000000001</v>
      </c>
      <c r="AB1716">
        <v>0.295956</v>
      </c>
      <c r="AC1716">
        <v>0.61439999999999995</v>
      </c>
      <c r="AD1716">
        <v>0.93120000000000003</v>
      </c>
      <c r="AE1716">
        <v>0.82989999999999997</v>
      </c>
      <c r="AF1716">
        <v>0.61850000000000005</v>
      </c>
      <c r="AG1716">
        <v>1.2824</v>
      </c>
      <c r="AH1716">
        <v>0.35599999999999998</v>
      </c>
      <c r="AI1716">
        <v>1.1341000000000001</v>
      </c>
      <c r="AJ1716">
        <v>1.5599000000000001</v>
      </c>
      <c r="AK1716" t="str">
        <f>VLOOKUP(D1716,Ref!$C$2:$D$56,2,FALSE)&amp;"_"&amp;E1716&amp;RIGHT(B1716,4)</f>
        <v>IA_Pottawattamie0009</v>
      </c>
    </row>
    <row r="1717" spans="1:37" x14ac:dyDescent="0.25">
      <c r="A1717" t="s">
        <v>221</v>
      </c>
      <c r="B1717">
        <v>191930017</v>
      </c>
      <c r="C1717" t="s">
        <v>37</v>
      </c>
      <c r="D1717" t="s">
        <v>105</v>
      </c>
      <c r="E1717" t="s">
        <v>109</v>
      </c>
      <c r="F1717">
        <v>42.517968000000003</v>
      </c>
      <c r="G1717">
        <v>-96.387902999999994</v>
      </c>
      <c r="H1717">
        <v>126203</v>
      </c>
      <c r="I1717">
        <v>28.3</v>
      </c>
      <c r="J1717">
        <v>21</v>
      </c>
      <c r="K1717">
        <v>0.5</v>
      </c>
      <c r="L1717">
        <v>0.84486589999999995</v>
      </c>
      <c r="M1717">
        <v>0.54797940000000001</v>
      </c>
      <c r="N1717">
        <v>3.3118254999999999</v>
      </c>
      <c r="O1717">
        <v>10.7544241</v>
      </c>
      <c r="P1717">
        <v>3.2990271999999998</v>
      </c>
      <c r="Q1717">
        <v>7.3565164000000003</v>
      </c>
      <c r="R1717">
        <v>1.6587274000000001</v>
      </c>
      <c r="S1717">
        <v>2.6634399999999999E-2</v>
      </c>
      <c r="T1717">
        <v>0.5</v>
      </c>
      <c r="U1717">
        <v>0.2605808</v>
      </c>
      <c r="V1717">
        <v>0.50505389999999994</v>
      </c>
      <c r="W1717">
        <v>3.1851432000000002</v>
      </c>
      <c r="X1717">
        <v>4.7373624000000003</v>
      </c>
      <c r="Y1717">
        <v>3.1743844000000001</v>
      </c>
      <c r="Z1717">
        <v>7.0731139000000001</v>
      </c>
      <c r="AA1717">
        <v>1.5951183</v>
      </c>
      <c r="AB1717">
        <v>2.6634399999999999E-2</v>
      </c>
      <c r="AC1717">
        <v>0.30840000000000001</v>
      </c>
      <c r="AD1717">
        <v>0.92169999999999996</v>
      </c>
      <c r="AE1717">
        <v>0.9617</v>
      </c>
      <c r="AF1717">
        <v>0.4405</v>
      </c>
      <c r="AG1717">
        <v>0.96220000000000006</v>
      </c>
      <c r="AH1717">
        <v>0.96150000000000002</v>
      </c>
      <c r="AI1717">
        <v>0.9617</v>
      </c>
      <c r="AJ1717">
        <v>1</v>
      </c>
      <c r="AK1717" t="str">
        <f>VLOOKUP(D1717,Ref!$C$2:$D$56,2,FALSE)&amp;"_"&amp;E1717&amp;RIGHT(B1717,4)</f>
        <v>IA_Woodbury0017</v>
      </c>
    </row>
    <row r="1718" spans="1:37" x14ac:dyDescent="0.25">
      <c r="A1718" t="s">
        <v>221</v>
      </c>
      <c r="B1718">
        <v>200910007</v>
      </c>
      <c r="C1718" t="s">
        <v>37</v>
      </c>
      <c r="D1718" t="s">
        <v>110</v>
      </c>
      <c r="E1718" t="s">
        <v>111</v>
      </c>
      <c r="F1718">
        <v>38.974443999999998</v>
      </c>
      <c r="G1718">
        <v>-94.686943999999997</v>
      </c>
      <c r="H1718">
        <v>93215</v>
      </c>
      <c r="I1718">
        <v>21.2</v>
      </c>
      <c r="J1718">
        <v>17.2</v>
      </c>
      <c r="K1718">
        <v>0.5</v>
      </c>
      <c r="L1718">
        <v>0.78938010000000003</v>
      </c>
      <c r="M1718">
        <v>0.86207599999999995</v>
      </c>
      <c r="N1718">
        <v>2.3986461000000001</v>
      </c>
      <c r="O1718">
        <v>6.6678667000000003</v>
      </c>
      <c r="P1718">
        <v>7.2880640000000003</v>
      </c>
      <c r="Q1718">
        <v>0</v>
      </c>
      <c r="R1718">
        <v>2.6045631999999999</v>
      </c>
      <c r="S1718">
        <v>0.17273649999999999</v>
      </c>
      <c r="T1718">
        <v>0.5</v>
      </c>
      <c r="U1718">
        <v>0.3386169</v>
      </c>
      <c r="V1718">
        <v>0.76661319999999999</v>
      </c>
      <c r="W1718">
        <v>2.1715466999999999</v>
      </c>
      <c r="X1718">
        <v>4.3286218999999999</v>
      </c>
      <c r="Y1718">
        <v>6.5980452999999999</v>
      </c>
      <c r="Z1718">
        <v>0</v>
      </c>
      <c r="AA1718">
        <v>2.3579693000000002</v>
      </c>
      <c r="AB1718">
        <v>0.1691349</v>
      </c>
      <c r="AC1718">
        <v>0.42899999999999999</v>
      </c>
      <c r="AD1718">
        <v>0.88929999999999998</v>
      </c>
      <c r="AE1718">
        <v>0.90529999999999999</v>
      </c>
      <c r="AF1718">
        <v>0.6492</v>
      </c>
      <c r="AG1718">
        <v>0.90529999999999999</v>
      </c>
      <c r="AH1718">
        <v>-9</v>
      </c>
      <c r="AI1718">
        <v>0.90529999999999999</v>
      </c>
      <c r="AJ1718">
        <v>0.97909999999999997</v>
      </c>
      <c r="AK1718" t="str">
        <f>VLOOKUP(D1718,Ref!$C$2:$D$56,2,FALSE)&amp;"_"&amp;E1718&amp;RIGHT(B1718,4)</f>
        <v>KS_Johnson0007</v>
      </c>
    </row>
    <row r="1719" spans="1:37" x14ac:dyDescent="0.25">
      <c r="A1719" t="s">
        <v>221</v>
      </c>
      <c r="B1719">
        <v>200910010</v>
      </c>
      <c r="C1719" t="s">
        <v>37</v>
      </c>
      <c r="D1719" t="s">
        <v>110</v>
      </c>
      <c r="E1719" t="s">
        <v>111</v>
      </c>
      <c r="F1719">
        <v>38.838590000000003</v>
      </c>
      <c r="G1719">
        <v>-94.746430000000004</v>
      </c>
      <c r="H1719">
        <v>92215</v>
      </c>
      <c r="I1719">
        <v>18.8</v>
      </c>
      <c r="J1719">
        <v>15.9</v>
      </c>
      <c r="K1719">
        <v>0.5</v>
      </c>
      <c r="L1719">
        <v>0.73665970000000003</v>
      </c>
      <c r="M1719">
        <v>0.70491809999999999</v>
      </c>
      <c r="N1719">
        <v>2.5941483999999999</v>
      </c>
      <c r="O1719">
        <v>4.2098246000000001</v>
      </c>
      <c r="P1719">
        <v>5.5399389000000001</v>
      </c>
      <c r="Q1719">
        <v>2.4035400999999998</v>
      </c>
      <c r="R1719">
        <v>2.0520887000000001</v>
      </c>
      <c r="S1719">
        <v>0.12554689999999999</v>
      </c>
      <c r="T1719">
        <v>0.5</v>
      </c>
      <c r="U1719">
        <v>0.39507110000000001</v>
      </c>
      <c r="V1719">
        <v>0.70302980000000004</v>
      </c>
      <c r="W1719">
        <v>2.1515279</v>
      </c>
      <c r="X1719">
        <v>3.3033109</v>
      </c>
      <c r="Y1719">
        <v>6.3785644000000001</v>
      </c>
      <c r="Z1719">
        <v>5.7043299999999998E-2</v>
      </c>
      <c r="AA1719">
        <v>2.2996222999999998</v>
      </c>
      <c r="AB1719">
        <v>0.12836069999999999</v>
      </c>
      <c r="AC1719">
        <v>0.5363</v>
      </c>
      <c r="AD1719">
        <v>0.99729999999999996</v>
      </c>
      <c r="AE1719">
        <v>0.82940000000000003</v>
      </c>
      <c r="AF1719">
        <v>0.78469999999999995</v>
      </c>
      <c r="AG1719">
        <v>1.1514</v>
      </c>
      <c r="AH1719">
        <v>2.3699999999999999E-2</v>
      </c>
      <c r="AI1719">
        <v>1.1206</v>
      </c>
      <c r="AJ1719">
        <v>1.0224</v>
      </c>
      <c r="AK1719" t="str">
        <f>VLOOKUP(D1719,Ref!$C$2:$D$56,2,FALSE)&amp;"_"&amp;E1719&amp;RIGHT(B1719,4)</f>
        <v>KS_Johnson0010</v>
      </c>
    </row>
    <row r="1720" spans="1:37" x14ac:dyDescent="0.25">
      <c r="A1720" t="s">
        <v>221</v>
      </c>
      <c r="B1720">
        <v>201070002</v>
      </c>
      <c r="C1720" t="s">
        <v>37</v>
      </c>
      <c r="D1720" t="s">
        <v>110</v>
      </c>
      <c r="E1720" t="s">
        <v>112</v>
      </c>
      <c r="F1720">
        <v>38.135832999999998</v>
      </c>
      <c r="G1720">
        <v>-94.731943999999999</v>
      </c>
      <c r="H1720">
        <v>86215</v>
      </c>
      <c r="I1720">
        <v>21</v>
      </c>
      <c r="J1720">
        <v>18</v>
      </c>
      <c r="K1720">
        <v>0.5</v>
      </c>
      <c r="L1720">
        <v>1.1474964999999999</v>
      </c>
      <c r="M1720">
        <v>0.65363850000000001</v>
      </c>
      <c r="N1720">
        <v>2.5005641000000001</v>
      </c>
      <c r="O1720">
        <v>6.7494617000000003</v>
      </c>
      <c r="P1720">
        <v>4.7970351999999998</v>
      </c>
      <c r="Q1720">
        <v>2.9450194999999999</v>
      </c>
      <c r="R1720">
        <v>1.6860402000000001</v>
      </c>
      <c r="S1720">
        <v>4.2965400000000001E-2</v>
      </c>
      <c r="T1720">
        <v>0.5</v>
      </c>
      <c r="U1720">
        <v>0.85603609999999997</v>
      </c>
      <c r="V1720">
        <v>0.58768889999999996</v>
      </c>
      <c r="W1720">
        <v>2.2391066999999998</v>
      </c>
      <c r="X1720">
        <v>5.2949714999999999</v>
      </c>
      <c r="Y1720">
        <v>5.0762105000000002</v>
      </c>
      <c r="Z1720">
        <v>1.6496166999999999</v>
      </c>
      <c r="AA1720">
        <v>1.8108470000000001</v>
      </c>
      <c r="AB1720">
        <v>3.8080000000000003E-2</v>
      </c>
      <c r="AC1720">
        <v>0.746</v>
      </c>
      <c r="AD1720">
        <v>0.89910000000000001</v>
      </c>
      <c r="AE1720">
        <v>0.89539999999999997</v>
      </c>
      <c r="AF1720">
        <v>0.78449999999999998</v>
      </c>
      <c r="AG1720">
        <v>1.0582</v>
      </c>
      <c r="AH1720">
        <v>0.56010000000000004</v>
      </c>
      <c r="AI1720">
        <v>1.0740000000000001</v>
      </c>
      <c r="AJ1720">
        <v>0.88629999999999998</v>
      </c>
      <c r="AK1720" t="str">
        <f>VLOOKUP(D1720,Ref!$C$2:$D$56,2,FALSE)&amp;"_"&amp;E1720&amp;RIGHT(B1720,4)</f>
        <v>KS_Linn0002</v>
      </c>
    </row>
    <row r="1721" spans="1:37" x14ac:dyDescent="0.25">
      <c r="A1721" t="s">
        <v>221</v>
      </c>
      <c r="B1721">
        <v>201730008</v>
      </c>
      <c r="C1721" t="s">
        <v>37</v>
      </c>
      <c r="D1721" t="s">
        <v>110</v>
      </c>
      <c r="E1721" t="s">
        <v>113</v>
      </c>
      <c r="F1721">
        <v>37.659722000000002</v>
      </c>
      <c r="G1721">
        <v>-97.297222000000005</v>
      </c>
      <c r="H1721">
        <v>81196</v>
      </c>
      <c r="I1721">
        <v>21</v>
      </c>
      <c r="J1721">
        <v>16.7</v>
      </c>
      <c r="K1721">
        <v>0.5</v>
      </c>
      <c r="L1721">
        <v>0.59463969999999999</v>
      </c>
      <c r="M1721">
        <v>0.46668290000000001</v>
      </c>
      <c r="N1721">
        <v>2.8147380000000002</v>
      </c>
      <c r="O1721">
        <v>6.4207071999999998</v>
      </c>
      <c r="P1721">
        <v>3.9399104</v>
      </c>
      <c r="Q1721">
        <v>4.7795848999999997</v>
      </c>
      <c r="R1721">
        <v>1.444167</v>
      </c>
      <c r="S1721">
        <v>3.9567699999999997E-2</v>
      </c>
      <c r="T1721">
        <v>0.5</v>
      </c>
      <c r="U1721">
        <v>0.17406579999999999</v>
      </c>
      <c r="V1721">
        <v>0.43253269999999999</v>
      </c>
      <c r="W1721">
        <v>2.8674059000000001</v>
      </c>
      <c r="X1721">
        <v>2.2669717999999999</v>
      </c>
      <c r="Y1721">
        <v>3.9060540000000001</v>
      </c>
      <c r="Z1721">
        <v>5.1172304000000004</v>
      </c>
      <c r="AA1721">
        <v>1.4081395000000001</v>
      </c>
      <c r="AB1721">
        <v>9.0518100000000004E-2</v>
      </c>
      <c r="AC1721">
        <v>0.29270000000000002</v>
      </c>
      <c r="AD1721">
        <v>0.92679999999999996</v>
      </c>
      <c r="AE1721">
        <v>1.0186999999999999</v>
      </c>
      <c r="AF1721">
        <v>0.35310000000000002</v>
      </c>
      <c r="AG1721">
        <v>0.99139999999999995</v>
      </c>
      <c r="AH1721">
        <v>1.0706</v>
      </c>
      <c r="AI1721">
        <v>0.97509999999999997</v>
      </c>
      <c r="AJ1721">
        <v>2.2877000000000001</v>
      </c>
      <c r="AK1721" t="str">
        <f>VLOOKUP(D1721,Ref!$C$2:$D$56,2,FALSE)&amp;"_"&amp;E1721&amp;RIGHT(B1721,4)</f>
        <v>KS_Sedgwick0008</v>
      </c>
    </row>
    <row r="1722" spans="1:37" x14ac:dyDescent="0.25">
      <c r="A1722" t="s">
        <v>221</v>
      </c>
      <c r="B1722">
        <v>201730009</v>
      </c>
      <c r="C1722" t="s">
        <v>37</v>
      </c>
      <c r="D1722" t="s">
        <v>110</v>
      </c>
      <c r="E1722" t="s">
        <v>113</v>
      </c>
      <c r="F1722">
        <v>37.651111</v>
      </c>
      <c r="G1722">
        <v>-97.362222000000003</v>
      </c>
      <c r="H1722">
        <v>81196</v>
      </c>
      <c r="I1722">
        <v>21.5</v>
      </c>
      <c r="J1722">
        <v>17.100000000000001</v>
      </c>
      <c r="K1722">
        <v>0.5</v>
      </c>
      <c r="L1722">
        <v>0.71353560000000005</v>
      </c>
      <c r="M1722">
        <v>0.44008160000000002</v>
      </c>
      <c r="N1722">
        <v>2.2869457999999998</v>
      </c>
      <c r="O1722">
        <v>8.3012218000000004</v>
      </c>
      <c r="P1722">
        <v>4.7607679000000003</v>
      </c>
      <c r="Q1722">
        <v>2.8841497999999999</v>
      </c>
      <c r="R1722">
        <v>1.3481669000000001</v>
      </c>
      <c r="S1722">
        <v>0.30957400000000002</v>
      </c>
      <c r="T1722">
        <v>0.5</v>
      </c>
      <c r="U1722">
        <v>0.27090340000000002</v>
      </c>
      <c r="V1722">
        <v>0.4013757</v>
      </c>
      <c r="W1722">
        <v>2.3057593999999999</v>
      </c>
      <c r="X1722">
        <v>4.5638056000000002</v>
      </c>
      <c r="Y1722">
        <v>4.3779192</v>
      </c>
      <c r="Z1722">
        <v>3.214035</v>
      </c>
      <c r="AA1722">
        <v>1.3013186000000001</v>
      </c>
      <c r="AB1722">
        <v>0.26380920000000002</v>
      </c>
      <c r="AC1722">
        <v>0.37969999999999998</v>
      </c>
      <c r="AD1722">
        <v>0.91200000000000003</v>
      </c>
      <c r="AE1722">
        <v>1.0082</v>
      </c>
      <c r="AF1722">
        <v>0.54979999999999996</v>
      </c>
      <c r="AG1722">
        <v>0.91959999999999997</v>
      </c>
      <c r="AH1722">
        <v>1.1144000000000001</v>
      </c>
      <c r="AI1722">
        <v>0.96530000000000005</v>
      </c>
      <c r="AJ1722">
        <v>0.85219999999999996</v>
      </c>
      <c r="AK1722" t="str">
        <f>VLOOKUP(D1722,Ref!$C$2:$D$56,2,FALSE)&amp;"_"&amp;E1722&amp;RIGHT(B1722,4)</f>
        <v>KS_Sedgwick0009</v>
      </c>
    </row>
    <row r="1723" spans="1:37" x14ac:dyDescent="0.25">
      <c r="A1723" t="s">
        <v>221</v>
      </c>
      <c r="B1723">
        <v>201730010</v>
      </c>
      <c r="C1723" t="s">
        <v>37</v>
      </c>
      <c r="D1723" t="s">
        <v>110</v>
      </c>
      <c r="E1723" t="s">
        <v>113</v>
      </c>
      <c r="F1723">
        <v>37.701110999999997</v>
      </c>
      <c r="G1723">
        <v>-97.313889000000003</v>
      </c>
      <c r="H1723">
        <v>81196</v>
      </c>
      <c r="I1723">
        <v>21.1</v>
      </c>
      <c r="J1723">
        <v>16.8</v>
      </c>
      <c r="K1723">
        <v>0.5</v>
      </c>
      <c r="L1723">
        <v>0.63803460000000001</v>
      </c>
      <c r="M1723">
        <v>0.44216519999999998</v>
      </c>
      <c r="N1723">
        <v>2.4130436999999998</v>
      </c>
      <c r="O1723">
        <v>7.5891304000000002</v>
      </c>
      <c r="P1723">
        <v>4.5390357999999997</v>
      </c>
      <c r="Q1723">
        <v>3.3977838</v>
      </c>
      <c r="R1723">
        <v>1.355979</v>
      </c>
      <c r="S1723">
        <v>0.25816070000000002</v>
      </c>
      <c r="T1723">
        <v>0.5</v>
      </c>
      <c r="U1723">
        <v>0.25693690000000002</v>
      </c>
      <c r="V1723">
        <v>0.3913624</v>
      </c>
      <c r="W1723">
        <v>2.2548363</v>
      </c>
      <c r="X1723">
        <v>4.4579711</v>
      </c>
      <c r="Y1723">
        <v>4.2654690999999998</v>
      </c>
      <c r="Z1723">
        <v>3.1565411000000001</v>
      </c>
      <c r="AA1723">
        <v>1.2700913</v>
      </c>
      <c r="AB1723">
        <v>0.25816070000000002</v>
      </c>
      <c r="AC1723">
        <v>0.4027</v>
      </c>
      <c r="AD1723">
        <v>0.8851</v>
      </c>
      <c r="AE1723">
        <v>0.93440000000000001</v>
      </c>
      <c r="AF1723">
        <v>0.58740000000000003</v>
      </c>
      <c r="AG1723">
        <v>0.93969999999999998</v>
      </c>
      <c r="AH1723">
        <v>0.92900000000000005</v>
      </c>
      <c r="AI1723">
        <v>0.93669999999999998</v>
      </c>
      <c r="AJ1723">
        <v>1</v>
      </c>
      <c r="AK1723" t="str">
        <f>VLOOKUP(D1723,Ref!$C$2:$D$56,2,FALSE)&amp;"_"&amp;E1723&amp;RIGHT(B1723,4)</f>
        <v>KS_Sedgwick0010</v>
      </c>
    </row>
    <row r="1724" spans="1:37" x14ac:dyDescent="0.25">
      <c r="A1724" t="s">
        <v>221</v>
      </c>
      <c r="B1724">
        <v>201770013</v>
      </c>
      <c r="C1724" t="s">
        <v>37</v>
      </c>
      <c r="D1724" t="s">
        <v>110</v>
      </c>
      <c r="E1724" t="s">
        <v>114</v>
      </c>
      <c r="F1724">
        <v>39.024270000000001</v>
      </c>
      <c r="G1724">
        <v>-95.711280000000002</v>
      </c>
      <c r="H1724">
        <v>94208</v>
      </c>
      <c r="I1724">
        <v>21.5</v>
      </c>
      <c r="J1724">
        <v>17.8</v>
      </c>
      <c r="K1724">
        <v>0.5</v>
      </c>
      <c r="L1724">
        <v>1.4182758</v>
      </c>
      <c r="M1724">
        <v>0.73722790000000005</v>
      </c>
      <c r="N1724">
        <v>1.7996703000000001</v>
      </c>
      <c r="O1724">
        <v>10.034144400000001</v>
      </c>
      <c r="P1724">
        <v>4.9598392999999996</v>
      </c>
      <c r="Q1724">
        <v>0.25974619999999998</v>
      </c>
      <c r="R1724">
        <v>1.775617</v>
      </c>
      <c r="S1724">
        <v>3.2146800000000003E-2</v>
      </c>
      <c r="T1724">
        <v>0.5</v>
      </c>
      <c r="U1724">
        <v>0.7954599</v>
      </c>
      <c r="V1724">
        <v>0.68587540000000002</v>
      </c>
      <c r="W1724">
        <v>1.6941113000000001</v>
      </c>
      <c r="X1724">
        <v>7.5136862000000004</v>
      </c>
      <c r="Y1724">
        <v>4.6678920000000002</v>
      </c>
      <c r="Z1724">
        <v>0.245694</v>
      </c>
      <c r="AA1724">
        <v>1.6709563000000001</v>
      </c>
      <c r="AB1724">
        <v>3.2146800000000003E-2</v>
      </c>
      <c r="AC1724">
        <v>0.56089999999999995</v>
      </c>
      <c r="AD1724">
        <v>0.93030000000000002</v>
      </c>
      <c r="AE1724">
        <v>0.94130000000000003</v>
      </c>
      <c r="AF1724">
        <v>0.74880000000000002</v>
      </c>
      <c r="AG1724">
        <v>0.94110000000000005</v>
      </c>
      <c r="AH1724">
        <v>0.94589999999999996</v>
      </c>
      <c r="AI1724">
        <v>0.94110000000000005</v>
      </c>
      <c r="AJ1724">
        <v>1</v>
      </c>
      <c r="AK1724" t="str">
        <f>VLOOKUP(D1724,Ref!$C$2:$D$56,2,FALSE)&amp;"_"&amp;E1724&amp;RIGHT(B1724,4)</f>
        <v>KS_Shawnee0013</v>
      </c>
    </row>
    <row r="1725" spans="1:37" x14ac:dyDescent="0.25">
      <c r="A1725" t="s">
        <v>221</v>
      </c>
      <c r="B1725">
        <v>201910002</v>
      </c>
      <c r="C1725" t="s">
        <v>37</v>
      </c>
      <c r="D1725" t="s">
        <v>110</v>
      </c>
      <c r="E1725" t="s">
        <v>115</v>
      </c>
      <c r="F1725">
        <v>37.476944000000003</v>
      </c>
      <c r="G1725">
        <v>-97.366388999999998</v>
      </c>
      <c r="H1725">
        <v>79196</v>
      </c>
      <c r="I1725">
        <v>20.7</v>
      </c>
      <c r="J1725">
        <v>16.899999999999999</v>
      </c>
      <c r="K1725">
        <v>0.5</v>
      </c>
      <c r="L1725">
        <v>0.71200669999999999</v>
      </c>
      <c r="M1725">
        <v>0.53751789999999999</v>
      </c>
      <c r="N1725">
        <v>2.9440141</v>
      </c>
      <c r="O1725">
        <v>5.3511018999999997</v>
      </c>
      <c r="P1725">
        <v>4.1315241</v>
      </c>
      <c r="Q1725">
        <v>5.0741586999999999</v>
      </c>
      <c r="R1725">
        <v>1.4505669999999999</v>
      </c>
      <c r="S1725">
        <v>7.6884400000000006E-2</v>
      </c>
      <c r="T1725">
        <v>0.5</v>
      </c>
      <c r="U1725">
        <v>0.4028217</v>
      </c>
      <c r="V1725">
        <v>0.4116378</v>
      </c>
      <c r="W1725">
        <v>2.3605680000000002</v>
      </c>
      <c r="X1725">
        <v>4.2079668000000003</v>
      </c>
      <c r="Y1725">
        <v>4.1198239000000001</v>
      </c>
      <c r="Z1725">
        <v>3.4523323000000001</v>
      </c>
      <c r="AA1725">
        <v>1.3032372000000001</v>
      </c>
      <c r="AB1725">
        <v>0.15324370000000001</v>
      </c>
      <c r="AC1725">
        <v>0.56579999999999997</v>
      </c>
      <c r="AD1725">
        <v>0.76580000000000004</v>
      </c>
      <c r="AE1725">
        <v>0.80179999999999996</v>
      </c>
      <c r="AF1725">
        <v>0.78639999999999999</v>
      </c>
      <c r="AG1725">
        <v>0.99719999999999998</v>
      </c>
      <c r="AH1725">
        <v>0.6804</v>
      </c>
      <c r="AI1725">
        <v>0.89839999999999998</v>
      </c>
      <c r="AJ1725">
        <v>1.9932000000000001</v>
      </c>
      <c r="AK1725" t="str">
        <f>VLOOKUP(D1725,Ref!$C$2:$D$56,2,FALSE)&amp;"_"&amp;E1725&amp;RIGHT(B1725,4)</f>
        <v>KS_Sumner0002</v>
      </c>
    </row>
    <row r="1726" spans="1:37" x14ac:dyDescent="0.25">
      <c r="A1726" t="s">
        <v>221</v>
      </c>
      <c r="B1726">
        <v>202090021</v>
      </c>
      <c r="C1726" t="s">
        <v>37</v>
      </c>
      <c r="D1726" t="s">
        <v>110</v>
      </c>
      <c r="E1726" t="s">
        <v>116</v>
      </c>
      <c r="F1726">
        <v>39.1175</v>
      </c>
      <c r="G1726">
        <v>-94.635555999999994</v>
      </c>
      <c r="H1726">
        <v>95215</v>
      </c>
      <c r="I1726">
        <v>22.5</v>
      </c>
      <c r="J1726">
        <v>17.600000000000001</v>
      </c>
      <c r="K1726">
        <v>0.5</v>
      </c>
      <c r="L1726">
        <v>0.8402463</v>
      </c>
      <c r="M1726">
        <v>0.92395430000000001</v>
      </c>
      <c r="N1726">
        <v>2.1851894999999999</v>
      </c>
      <c r="O1726">
        <v>9.1175718000000003</v>
      </c>
      <c r="P1726">
        <v>4.8004674999999999</v>
      </c>
      <c r="Q1726">
        <v>2.2660543999999998</v>
      </c>
      <c r="R1726">
        <v>1.7415615</v>
      </c>
      <c r="S1726">
        <v>0.16939650000000001</v>
      </c>
      <c r="T1726">
        <v>0.5</v>
      </c>
      <c r="U1726">
        <v>0.31073640000000002</v>
      </c>
      <c r="V1726">
        <v>0.74786900000000001</v>
      </c>
      <c r="W1726">
        <v>2.4333667999999999</v>
      </c>
      <c r="X1726">
        <v>4.0363493000000004</v>
      </c>
      <c r="Y1726">
        <v>5.0798430000000003</v>
      </c>
      <c r="Z1726">
        <v>2.4866896000000001</v>
      </c>
      <c r="AA1726">
        <v>1.8772168</v>
      </c>
      <c r="AB1726">
        <v>0.1757339</v>
      </c>
      <c r="AC1726">
        <v>0.36980000000000002</v>
      </c>
      <c r="AD1726">
        <v>0.80940000000000001</v>
      </c>
      <c r="AE1726">
        <v>1.1135999999999999</v>
      </c>
      <c r="AF1726">
        <v>0.44269999999999998</v>
      </c>
      <c r="AG1726">
        <v>1.0582</v>
      </c>
      <c r="AH1726">
        <v>1.0973999999999999</v>
      </c>
      <c r="AI1726">
        <v>1.0779000000000001</v>
      </c>
      <c r="AJ1726">
        <v>1.0374000000000001</v>
      </c>
      <c r="AK1726" t="str">
        <f>VLOOKUP(D1726,Ref!$C$2:$D$56,2,FALSE)&amp;"_"&amp;E1726&amp;RIGHT(B1726,4)</f>
        <v>KS_Wyandotte0021</v>
      </c>
    </row>
    <row r="1727" spans="1:37" x14ac:dyDescent="0.25">
      <c r="A1727" t="s">
        <v>221</v>
      </c>
      <c r="B1727">
        <v>202090022</v>
      </c>
      <c r="C1727" t="s">
        <v>37</v>
      </c>
      <c r="D1727" t="s">
        <v>110</v>
      </c>
      <c r="E1727" t="s">
        <v>116</v>
      </c>
      <c r="F1727">
        <v>39.045833000000002</v>
      </c>
      <c r="G1727">
        <v>-94.694444000000004</v>
      </c>
      <c r="H1727">
        <v>94215</v>
      </c>
      <c r="I1727">
        <v>21.5</v>
      </c>
      <c r="J1727">
        <v>16.399999999999999</v>
      </c>
      <c r="K1727">
        <v>0.5</v>
      </c>
      <c r="L1727">
        <v>0.94566969999999995</v>
      </c>
      <c r="M1727">
        <v>0.78655980000000003</v>
      </c>
      <c r="N1727">
        <v>2.0670321</v>
      </c>
      <c r="O1727">
        <v>8.7713889999999992</v>
      </c>
      <c r="P1727">
        <v>5.9632944999999999</v>
      </c>
      <c r="Q1727">
        <v>0.22917199999999999</v>
      </c>
      <c r="R1727">
        <v>2.1067307</v>
      </c>
      <c r="S1727">
        <v>0.13015550000000001</v>
      </c>
      <c r="T1727">
        <v>0.5</v>
      </c>
      <c r="U1727">
        <v>0.48808689999999999</v>
      </c>
      <c r="V1727">
        <v>0.70369119999999996</v>
      </c>
      <c r="W1727">
        <v>1.8654375000000001</v>
      </c>
      <c r="X1727">
        <v>5.2516775000000004</v>
      </c>
      <c r="Y1727">
        <v>5.3745966000000003</v>
      </c>
      <c r="Z1727">
        <v>0.2136112</v>
      </c>
      <c r="AA1727">
        <v>1.8979379999999999</v>
      </c>
      <c r="AB1727">
        <v>0.12655669999999999</v>
      </c>
      <c r="AC1727">
        <v>0.5161</v>
      </c>
      <c r="AD1727">
        <v>0.89459999999999995</v>
      </c>
      <c r="AE1727">
        <v>0.90249999999999997</v>
      </c>
      <c r="AF1727">
        <v>0.59870000000000001</v>
      </c>
      <c r="AG1727">
        <v>0.90129999999999999</v>
      </c>
      <c r="AH1727">
        <v>0.93210000000000004</v>
      </c>
      <c r="AI1727">
        <v>0.90090000000000003</v>
      </c>
      <c r="AJ1727">
        <v>0.97240000000000004</v>
      </c>
      <c r="AK1727" t="str">
        <f>VLOOKUP(D1727,Ref!$C$2:$D$56,2,FALSE)&amp;"_"&amp;E1727&amp;RIGHT(B1727,4)</f>
        <v>KS_Wyandotte0022</v>
      </c>
    </row>
    <row r="1728" spans="1:37" x14ac:dyDescent="0.25">
      <c r="A1728" t="s">
        <v>221</v>
      </c>
      <c r="B1728">
        <v>220170008</v>
      </c>
      <c r="C1728" t="s">
        <v>37</v>
      </c>
      <c r="D1728" t="s">
        <v>117</v>
      </c>
      <c r="E1728" t="s">
        <v>118</v>
      </c>
      <c r="F1728">
        <v>32.471665999999999</v>
      </c>
      <c r="G1728">
        <v>-93.794999000000004</v>
      </c>
      <c r="H1728">
        <v>33224</v>
      </c>
      <c r="I1728">
        <v>23.3</v>
      </c>
      <c r="J1728">
        <v>21.4</v>
      </c>
      <c r="K1728">
        <v>0.5</v>
      </c>
      <c r="L1728">
        <v>1.5622777999999999</v>
      </c>
      <c r="M1728">
        <v>0.67182350000000002</v>
      </c>
      <c r="N1728">
        <v>1.5535017</v>
      </c>
      <c r="O1728">
        <v>12.6250038</v>
      </c>
      <c r="P1728">
        <v>4.7582525999999996</v>
      </c>
      <c r="Q1728">
        <v>0</v>
      </c>
      <c r="R1728">
        <v>1.6846410999999999</v>
      </c>
      <c r="S1728">
        <v>3.3389500000000003E-2</v>
      </c>
      <c r="T1728">
        <v>0.5</v>
      </c>
      <c r="U1728">
        <v>0.90466550000000001</v>
      </c>
      <c r="V1728">
        <v>0.68702110000000005</v>
      </c>
      <c r="W1728">
        <v>1.4417496999999999</v>
      </c>
      <c r="X1728">
        <v>11.963763200000001</v>
      </c>
      <c r="Y1728">
        <v>4.3306708</v>
      </c>
      <c r="Z1728">
        <v>5.3000000000000001E-6</v>
      </c>
      <c r="AA1728">
        <v>1.5500678999999999</v>
      </c>
      <c r="AB1728">
        <v>3.1440700000000002E-2</v>
      </c>
      <c r="AC1728">
        <v>0.57909999999999995</v>
      </c>
      <c r="AD1728">
        <v>1.0226</v>
      </c>
      <c r="AE1728">
        <v>0.92810000000000004</v>
      </c>
      <c r="AF1728">
        <v>0.9476</v>
      </c>
      <c r="AG1728">
        <v>0.91010000000000002</v>
      </c>
      <c r="AH1728">
        <v>-9</v>
      </c>
      <c r="AI1728">
        <v>0.92010000000000003</v>
      </c>
      <c r="AJ1728">
        <v>0.94159999999999999</v>
      </c>
      <c r="AK1728" t="str">
        <f>VLOOKUP(D1728,Ref!$C$2:$D$56,2,FALSE)&amp;"_"&amp;E1728&amp;RIGHT(B1728,4)</f>
        <v>LA_Caddo Parish0008</v>
      </c>
    </row>
    <row r="1729" spans="1:37" x14ac:dyDescent="0.25">
      <c r="A1729" t="s">
        <v>221</v>
      </c>
      <c r="B1729">
        <v>220190009</v>
      </c>
      <c r="C1729" t="s">
        <v>37</v>
      </c>
      <c r="D1729" t="s">
        <v>117</v>
      </c>
      <c r="E1729" t="s">
        <v>119</v>
      </c>
      <c r="F1729">
        <v>30.227778000000001</v>
      </c>
      <c r="G1729">
        <v>-93.578333000000001</v>
      </c>
      <c r="H1729">
        <v>13225</v>
      </c>
      <c r="I1729">
        <v>20.3</v>
      </c>
      <c r="J1729">
        <v>18.5</v>
      </c>
      <c r="K1729">
        <v>0.5</v>
      </c>
      <c r="L1729">
        <v>2.0826492000000001</v>
      </c>
      <c r="M1729">
        <v>0.63944599999999996</v>
      </c>
      <c r="N1729">
        <v>1.6971314</v>
      </c>
      <c r="O1729">
        <v>7.9841227999999997</v>
      </c>
      <c r="P1729">
        <v>5.4557079999999996</v>
      </c>
      <c r="Q1729">
        <v>8.0898499999999998E-2</v>
      </c>
      <c r="R1729">
        <v>1.6601298</v>
      </c>
      <c r="S1729">
        <v>0.19991320000000001</v>
      </c>
      <c r="T1729">
        <v>0.5</v>
      </c>
      <c r="U1729">
        <v>1.4838928</v>
      </c>
      <c r="V1729">
        <v>0.70288620000000002</v>
      </c>
      <c r="W1729">
        <v>1.6107646</v>
      </c>
      <c r="X1729">
        <v>7.3118916</v>
      </c>
      <c r="Y1729">
        <v>5.1336373999999996</v>
      </c>
      <c r="Z1729">
        <v>3.5701999999999999E-3</v>
      </c>
      <c r="AA1729">
        <v>1.6247867</v>
      </c>
      <c r="AB1729">
        <v>0.14317189999999999</v>
      </c>
      <c r="AC1729">
        <v>0.71250000000000002</v>
      </c>
      <c r="AD1729">
        <v>1.0992</v>
      </c>
      <c r="AE1729">
        <v>0.94910000000000005</v>
      </c>
      <c r="AF1729">
        <v>0.91579999999999995</v>
      </c>
      <c r="AG1729">
        <v>0.94099999999999995</v>
      </c>
      <c r="AH1729">
        <v>4.41E-2</v>
      </c>
      <c r="AI1729">
        <v>0.97870000000000001</v>
      </c>
      <c r="AJ1729">
        <v>0.71619999999999995</v>
      </c>
      <c r="AK1729" t="str">
        <f>VLOOKUP(D1729,Ref!$C$2:$D$56,2,FALSE)&amp;"_"&amp;E1729&amp;RIGHT(B1729,4)</f>
        <v>LA_Calcasieu Parish0009</v>
      </c>
    </row>
    <row r="1730" spans="1:37" x14ac:dyDescent="0.25">
      <c r="A1730" t="s">
        <v>221</v>
      </c>
      <c r="B1730">
        <v>270370470</v>
      </c>
      <c r="C1730" t="s">
        <v>37</v>
      </c>
      <c r="D1730" t="s">
        <v>120</v>
      </c>
      <c r="E1730" t="s">
        <v>121</v>
      </c>
      <c r="F1730">
        <v>44.738460000000003</v>
      </c>
      <c r="G1730">
        <v>-93.237250000000003</v>
      </c>
      <c r="H1730">
        <v>147223</v>
      </c>
      <c r="I1730">
        <v>27.6</v>
      </c>
      <c r="J1730">
        <v>21.5</v>
      </c>
      <c r="K1730">
        <v>0.5</v>
      </c>
      <c r="L1730">
        <v>0.56774060000000004</v>
      </c>
      <c r="M1730">
        <v>0.85757810000000001</v>
      </c>
      <c r="N1730">
        <v>3.8759600999999999</v>
      </c>
      <c r="O1730">
        <v>7.0831146</v>
      </c>
      <c r="P1730">
        <v>3.4652788999999999</v>
      </c>
      <c r="Q1730">
        <v>8.9837369999999996</v>
      </c>
      <c r="R1730">
        <v>2.0402954000000002</v>
      </c>
      <c r="S1730">
        <v>0.30407060000000002</v>
      </c>
      <c r="T1730">
        <v>0.5</v>
      </c>
      <c r="U1730">
        <v>0.1208429</v>
      </c>
      <c r="V1730">
        <v>0.71725709999999998</v>
      </c>
      <c r="W1730">
        <v>3.6642084000000001</v>
      </c>
      <c r="X1730">
        <v>2.3711555</v>
      </c>
      <c r="Y1730">
        <v>2.7873565999999999</v>
      </c>
      <c r="Z1730">
        <v>9.1137352000000007</v>
      </c>
      <c r="AA1730">
        <v>1.9022291</v>
      </c>
      <c r="AB1730">
        <v>0.32790970000000003</v>
      </c>
      <c r="AC1730">
        <v>0.21279999999999999</v>
      </c>
      <c r="AD1730">
        <v>0.83640000000000003</v>
      </c>
      <c r="AE1730">
        <v>0.94540000000000002</v>
      </c>
      <c r="AF1730">
        <v>0.33479999999999999</v>
      </c>
      <c r="AG1730">
        <v>0.8044</v>
      </c>
      <c r="AH1730">
        <v>1.0145</v>
      </c>
      <c r="AI1730">
        <v>0.93230000000000002</v>
      </c>
      <c r="AJ1730">
        <v>1.0784</v>
      </c>
      <c r="AK1730" t="str">
        <f>VLOOKUP(D1730,Ref!$C$2:$D$56,2,FALSE)&amp;"_"&amp;E1730&amp;RIGHT(B1730,4)</f>
        <v>MN_Dakota0470</v>
      </c>
    </row>
    <row r="1731" spans="1:37" x14ac:dyDescent="0.25">
      <c r="A1731" t="s">
        <v>221</v>
      </c>
      <c r="B1731">
        <v>270530961</v>
      </c>
      <c r="C1731" t="s">
        <v>37</v>
      </c>
      <c r="D1731" t="s">
        <v>120</v>
      </c>
      <c r="E1731" t="s">
        <v>122</v>
      </c>
      <c r="F1731">
        <v>44.875509999999998</v>
      </c>
      <c r="G1731">
        <v>-93.258920000000003</v>
      </c>
      <c r="H1731">
        <v>148223</v>
      </c>
      <c r="I1731">
        <v>25.3</v>
      </c>
      <c r="J1731">
        <v>19.5</v>
      </c>
      <c r="K1731">
        <v>0.5</v>
      </c>
      <c r="L1731">
        <v>0.65474310000000002</v>
      </c>
      <c r="M1731">
        <v>1.0088360000000001</v>
      </c>
      <c r="N1731">
        <v>3.5678443999999998</v>
      </c>
      <c r="O1731">
        <v>5.9530792000000003</v>
      </c>
      <c r="P1731">
        <v>3.2222814999999998</v>
      </c>
      <c r="Q1731">
        <v>8.3224839999999993</v>
      </c>
      <c r="R1731">
        <v>1.8177934</v>
      </c>
      <c r="S1731">
        <v>0.33627400000000002</v>
      </c>
      <c r="T1731">
        <v>0.5</v>
      </c>
      <c r="U1731">
        <v>0.1823206</v>
      </c>
      <c r="V1731">
        <v>0.89793999999999996</v>
      </c>
      <c r="W1731">
        <v>3.2335885000000002</v>
      </c>
      <c r="X1731">
        <v>2.2157320999999999</v>
      </c>
      <c r="Y1731">
        <v>2.6829776999999999</v>
      </c>
      <c r="Z1731">
        <v>7.8361907000000004</v>
      </c>
      <c r="AA1731">
        <v>1.6747897</v>
      </c>
      <c r="AB1731">
        <v>0.33716819999999997</v>
      </c>
      <c r="AC1731">
        <v>0.27850000000000003</v>
      </c>
      <c r="AD1731">
        <v>0.8901</v>
      </c>
      <c r="AE1731">
        <v>0.90629999999999999</v>
      </c>
      <c r="AF1731">
        <v>0.37219999999999998</v>
      </c>
      <c r="AG1731">
        <v>0.83260000000000001</v>
      </c>
      <c r="AH1731">
        <v>0.94159999999999999</v>
      </c>
      <c r="AI1731">
        <v>0.92130000000000001</v>
      </c>
      <c r="AJ1731">
        <v>1.0026999999999999</v>
      </c>
      <c r="AK1731" t="str">
        <f>VLOOKUP(D1731,Ref!$C$2:$D$56,2,FALSE)&amp;"_"&amp;E1731&amp;RIGHT(B1731,4)</f>
        <v>MN_Hennepin0961</v>
      </c>
    </row>
    <row r="1732" spans="1:37" x14ac:dyDescent="0.25">
      <c r="A1732" t="s">
        <v>221</v>
      </c>
      <c r="B1732">
        <v>270530963</v>
      </c>
      <c r="C1732" t="s">
        <v>37</v>
      </c>
      <c r="D1732" t="s">
        <v>120</v>
      </c>
      <c r="E1732" t="s">
        <v>122</v>
      </c>
      <c r="F1732">
        <v>44.953659999999999</v>
      </c>
      <c r="G1732">
        <v>-93.258210000000005</v>
      </c>
      <c r="H1732">
        <v>149223</v>
      </c>
      <c r="I1732">
        <v>27.8</v>
      </c>
      <c r="J1732">
        <v>21.5</v>
      </c>
      <c r="K1732">
        <v>0.5</v>
      </c>
      <c r="L1732">
        <v>0.53650220000000004</v>
      </c>
      <c r="M1732">
        <v>0.91050019999999998</v>
      </c>
      <c r="N1732">
        <v>4.0835657000000003</v>
      </c>
      <c r="O1732">
        <v>6.1199507999999998</v>
      </c>
      <c r="P1732">
        <v>3.3722002999999998</v>
      </c>
      <c r="Q1732">
        <v>9.8389071999999995</v>
      </c>
      <c r="R1732">
        <v>2.0896766000000002</v>
      </c>
      <c r="S1732">
        <v>0.35980830000000003</v>
      </c>
      <c r="T1732">
        <v>0.5</v>
      </c>
      <c r="U1732">
        <v>0.15831909999999999</v>
      </c>
      <c r="V1732">
        <v>0.84225870000000003</v>
      </c>
      <c r="W1732">
        <v>3.6058322999999999</v>
      </c>
      <c r="X1732">
        <v>2.4954882</v>
      </c>
      <c r="Y1732">
        <v>2.7709882000000001</v>
      </c>
      <c r="Z1732">
        <v>8.9598122</v>
      </c>
      <c r="AA1732">
        <v>1.8775714999999999</v>
      </c>
      <c r="AB1732">
        <v>0.35991869999999998</v>
      </c>
      <c r="AC1732">
        <v>0.29509999999999997</v>
      </c>
      <c r="AD1732">
        <v>0.92510000000000003</v>
      </c>
      <c r="AE1732">
        <v>0.88300000000000001</v>
      </c>
      <c r="AF1732">
        <v>0.4078</v>
      </c>
      <c r="AG1732">
        <v>0.82169999999999999</v>
      </c>
      <c r="AH1732">
        <v>0.91069999999999995</v>
      </c>
      <c r="AI1732">
        <v>0.89849999999999997</v>
      </c>
      <c r="AJ1732">
        <v>1.0003</v>
      </c>
      <c r="AK1732" t="str">
        <f>VLOOKUP(D1732,Ref!$C$2:$D$56,2,FALSE)&amp;"_"&amp;E1732&amp;RIGHT(B1732,4)</f>
        <v>MN_Hennepin0963</v>
      </c>
    </row>
    <row r="1733" spans="1:37" x14ac:dyDescent="0.25">
      <c r="A1733" t="s">
        <v>221</v>
      </c>
      <c r="B1733">
        <v>270531007</v>
      </c>
      <c r="C1733" t="s">
        <v>37</v>
      </c>
      <c r="D1733" t="s">
        <v>120</v>
      </c>
      <c r="E1733" t="s">
        <v>122</v>
      </c>
      <c r="F1733">
        <v>45.039720000000003</v>
      </c>
      <c r="G1733">
        <v>-93.298739999999995</v>
      </c>
      <c r="H1733">
        <v>150223</v>
      </c>
      <c r="I1733">
        <v>28.2</v>
      </c>
      <c r="J1733">
        <v>20.399999999999999</v>
      </c>
      <c r="K1733">
        <v>0.5</v>
      </c>
      <c r="L1733">
        <v>0.61415059999999999</v>
      </c>
      <c r="M1733">
        <v>0.95432309999999998</v>
      </c>
      <c r="N1733">
        <v>3.4911921000000001</v>
      </c>
      <c r="O1733">
        <v>9.2712774000000007</v>
      </c>
      <c r="P1733">
        <v>3.1111119</v>
      </c>
      <c r="Q1733">
        <v>8.1851835000000008</v>
      </c>
      <c r="R1733">
        <v>1.7799381000000001</v>
      </c>
      <c r="S1733">
        <v>0.32615660000000002</v>
      </c>
      <c r="T1733">
        <v>0.5</v>
      </c>
      <c r="U1733">
        <v>0.16728199999999999</v>
      </c>
      <c r="V1733">
        <v>0.85363009999999995</v>
      </c>
      <c r="W1733">
        <v>3.1286665999999999</v>
      </c>
      <c r="X1733">
        <v>3.6715813000000002</v>
      </c>
      <c r="Y1733">
        <v>2.5367595999999999</v>
      </c>
      <c r="Z1733">
        <v>7.6460552000000002</v>
      </c>
      <c r="AA1733">
        <v>1.6246437</v>
      </c>
      <c r="AB1733">
        <v>0.32615660000000002</v>
      </c>
      <c r="AC1733">
        <v>0.27239999999999998</v>
      </c>
      <c r="AD1733">
        <v>0.89449999999999996</v>
      </c>
      <c r="AE1733">
        <v>0.8962</v>
      </c>
      <c r="AF1733">
        <v>0.39600000000000002</v>
      </c>
      <c r="AG1733">
        <v>0.81540000000000001</v>
      </c>
      <c r="AH1733">
        <v>0.93410000000000004</v>
      </c>
      <c r="AI1733">
        <v>0.91279999999999994</v>
      </c>
      <c r="AJ1733">
        <v>1</v>
      </c>
      <c r="AK1733" t="str">
        <f>VLOOKUP(D1733,Ref!$C$2:$D$56,2,FALSE)&amp;"_"&amp;E1733&amp;RIGHT(B1733,4)</f>
        <v>MN_Hennepin1007</v>
      </c>
    </row>
    <row r="1734" spans="1:37" x14ac:dyDescent="0.25">
      <c r="A1734" t="s">
        <v>221</v>
      </c>
      <c r="B1734">
        <v>270532006</v>
      </c>
      <c r="C1734" t="s">
        <v>37</v>
      </c>
      <c r="D1734" t="s">
        <v>120</v>
      </c>
      <c r="E1734" t="s">
        <v>122</v>
      </c>
      <c r="F1734">
        <v>44.948050000000002</v>
      </c>
      <c r="G1734">
        <v>-93.343149999999994</v>
      </c>
      <c r="H1734">
        <v>149222</v>
      </c>
      <c r="I1734">
        <v>28.5</v>
      </c>
      <c r="J1734">
        <v>22.3</v>
      </c>
      <c r="K1734">
        <v>0.5</v>
      </c>
      <c r="L1734">
        <v>0.39801900000000001</v>
      </c>
      <c r="M1734">
        <v>0.76094910000000004</v>
      </c>
      <c r="N1734">
        <v>4.2426782000000003</v>
      </c>
      <c r="O1734">
        <v>6.4110497999999998</v>
      </c>
      <c r="P1734">
        <v>3.2691604999999999</v>
      </c>
      <c r="Q1734">
        <v>10.454864499999999</v>
      </c>
      <c r="R1734">
        <v>2.1778385999999998</v>
      </c>
      <c r="S1734">
        <v>0.3521048</v>
      </c>
      <c r="T1734">
        <v>0.5</v>
      </c>
      <c r="U1734">
        <v>9.2817999999999998E-2</v>
      </c>
      <c r="V1734">
        <v>0.67427689999999996</v>
      </c>
      <c r="W1734">
        <v>3.8126487999999998</v>
      </c>
      <c r="X1734">
        <v>2.5778829999999999</v>
      </c>
      <c r="Y1734">
        <v>2.7441331999999998</v>
      </c>
      <c r="Z1734">
        <v>9.6425208999999992</v>
      </c>
      <c r="AA1734">
        <v>1.9872913000000001</v>
      </c>
      <c r="AB1734">
        <v>0.3521048</v>
      </c>
      <c r="AC1734">
        <v>0.23319999999999999</v>
      </c>
      <c r="AD1734">
        <v>0.8861</v>
      </c>
      <c r="AE1734">
        <v>0.89859999999999995</v>
      </c>
      <c r="AF1734">
        <v>0.40210000000000001</v>
      </c>
      <c r="AG1734">
        <v>0.83940000000000003</v>
      </c>
      <c r="AH1734">
        <v>0.92230000000000001</v>
      </c>
      <c r="AI1734">
        <v>0.91249999999999998</v>
      </c>
      <c r="AJ1734">
        <v>1</v>
      </c>
      <c r="AK1734" t="str">
        <f>VLOOKUP(D1734,Ref!$C$2:$D$56,2,FALSE)&amp;"_"&amp;E1734&amp;RIGHT(B1734,4)</f>
        <v>MN_Hennepin2006</v>
      </c>
    </row>
    <row r="1735" spans="1:37" x14ac:dyDescent="0.25">
      <c r="A1735" t="s">
        <v>221</v>
      </c>
      <c r="B1735">
        <v>271230866</v>
      </c>
      <c r="C1735" t="s">
        <v>37</v>
      </c>
      <c r="D1735" t="s">
        <v>120</v>
      </c>
      <c r="E1735" t="s">
        <v>123</v>
      </c>
      <c r="F1735">
        <v>44.899259999999998</v>
      </c>
      <c r="G1735">
        <v>-93.017080000000007</v>
      </c>
      <c r="H1735">
        <v>148225</v>
      </c>
      <c r="I1735">
        <v>28.5</v>
      </c>
      <c r="J1735">
        <v>20.8</v>
      </c>
      <c r="K1735">
        <v>0.5</v>
      </c>
      <c r="L1735">
        <v>0.57638109999999998</v>
      </c>
      <c r="M1735">
        <v>0.9179562</v>
      </c>
      <c r="N1735">
        <v>3.6599202000000002</v>
      </c>
      <c r="O1735">
        <v>8.9014586999999992</v>
      </c>
      <c r="P1735">
        <v>3.1823348999999999</v>
      </c>
      <c r="Q1735">
        <v>8.6576451999999993</v>
      </c>
      <c r="R1735">
        <v>1.8675169</v>
      </c>
      <c r="S1735">
        <v>0.32012160000000001</v>
      </c>
      <c r="T1735">
        <v>0.5</v>
      </c>
      <c r="U1735">
        <v>0.19603580000000001</v>
      </c>
      <c r="V1735">
        <v>0.85970369999999996</v>
      </c>
      <c r="W1735">
        <v>3.2494375999999998</v>
      </c>
      <c r="X1735">
        <v>3.4950625999999998</v>
      </c>
      <c r="Y1735">
        <v>2.7265815999999998</v>
      </c>
      <c r="Z1735">
        <v>7.8305254</v>
      </c>
      <c r="AA1735">
        <v>1.6772119999999999</v>
      </c>
      <c r="AB1735">
        <v>0.32000079999999997</v>
      </c>
      <c r="AC1735">
        <v>0.34010000000000001</v>
      </c>
      <c r="AD1735">
        <v>0.9365</v>
      </c>
      <c r="AE1735">
        <v>0.88780000000000003</v>
      </c>
      <c r="AF1735">
        <v>0.3926</v>
      </c>
      <c r="AG1735">
        <v>0.85680000000000001</v>
      </c>
      <c r="AH1735">
        <v>0.90449999999999997</v>
      </c>
      <c r="AI1735">
        <v>0.89810000000000001</v>
      </c>
      <c r="AJ1735">
        <v>0.99960000000000004</v>
      </c>
      <c r="AK1735" t="str">
        <f>VLOOKUP(D1735,Ref!$C$2:$D$56,2,FALSE)&amp;"_"&amp;E1735&amp;RIGHT(B1735,4)</f>
        <v>MN_Ramsey0866</v>
      </c>
    </row>
    <row r="1736" spans="1:37" x14ac:dyDescent="0.25">
      <c r="A1736" t="s">
        <v>221</v>
      </c>
      <c r="B1736">
        <v>271230868</v>
      </c>
      <c r="C1736" t="s">
        <v>37</v>
      </c>
      <c r="D1736" t="s">
        <v>120</v>
      </c>
      <c r="E1736" t="s">
        <v>123</v>
      </c>
      <c r="F1736">
        <v>44.950719999999997</v>
      </c>
      <c r="G1736">
        <v>-93.098269999999999</v>
      </c>
      <c r="H1736">
        <v>149224</v>
      </c>
      <c r="I1736">
        <v>31.8</v>
      </c>
      <c r="J1736">
        <v>22.9</v>
      </c>
      <c r="K1736">
        <v>0.5</v>
      </c>
      <c r="L1736">
        <v>0.68615329999999997</v>
      </c>
      <c r="M1736">
        <v>1.0105511</v>
      </c>
      <c r="N1736">
        <v>3.8022361</v>
      </c>
      <c r="O1736">
        <v>11.2686014</v>
      </c>
      <c r="P1736">
        <v>3.5579643000000001</v>
      </c>
      <c r="Q1736">
        <v>8.6681757000000008</v>
      </c>
      <c r="R1736">
        <v>1.9863405000000001</v>
      </c>
      <c r="S1736">
        <v>0.33108749999999998</v>
      </c>
      <c r="T1736">
        <v>0.5</v>
      </c>
      <c r="U1736">
        <v>0.1792059</v>
      </c>
      <c r="V1736">
        <v>0.86926789999999998</v>
      </c>
      <c r="W1736">
        <v>3.537852</v>
      </c>
      <c r="X1736">
        <v>4.1873712999999997</v>
      </c>
      <c r="Y1736">
        <v>2.7890229</v>
      </c>
      <c r="Z1736">
        <v>8.7202424999999995</v>
      </c>
      <c r="AA1736">
        <v>1.8390557000000001</v>
      </c>
      <c r="AB1736">
        <v>0.35270040000000003</v>
      </c>
      <c r="AC1736">
        <v>0.26119999999999999</v>
      </c>
      <c r="AD1736">
        <v>0.86019999999999996</v>
      </c>
      <c r="AE1736">
        <v>0.93049999999999999</v>
      </c>
      <c r="AF1736">
        <v>0.37159999999999999</v>
      </c>
      <c r="AG1736">
        <v>0.78390000000000004</v>
      </c>
      <c r="AH1736">
        <v>1.006</v>
      </c>
      <c r="AI1736">
        <v>0.92589999999999995</v>
      </c>
      <c r="AJ1736">
        <v>1.0652999999999999</v>
      </c>
      <c r="AK1736" t="str">
        <f>VLOOKUP(D1736,Ref!$C$2:$D$56,2,FALSE)&amp;"_"&amp;E1736&amp;RIGHT(B1736,4)</f>
        <v>MN_Ramsey0868</v>
      </c>
    </row>
    <row r="1737" spans="1:37" x14ac:dyDescent="0.25">
      <c r="A1737" t="s">
        <v>221</v>
      </c>
      <c r="B1737">
        <v>271230871</v>
      </c>
      <c r="C1737" t="s">
        <v>37</v>
      </c>
      <c r="D1737" t="s">
        <v>120</v>
      </c>
      <c r="E1737" t="s">
        <v>123</v>
      </c>
      <c r="F1737">
        <v>44.959389999999999</v>
      </c>
      <c r="G1737">
        <v>-93.035870000000003</v>
      </c>
      <c r="H1737">
        <v>149224</v>
      </c>
      <c r="I1737">
        <v>33</v>
      </c>
      <c r="J1737">
        <v>24.5</v>
      </c>
      <c r="K1737">
        <v>0.5</v>
      </c>
      <c r="L1737">
        <v>0.71059859999999997</v>
      </c>
      <c r="M1737">
        <v>1.1036680000000001</v>
      </c>
      <c r="N1737">
        <v>4.2210383</v>
      </c>
      <c r="O1737">
        <v>10.273119899999999</v>
      </c>
      <c r="P1737">
        <v>4.0752106000000001</v>
      </c>
      <c r="Q1737">
        <v>9.5215616000000001</v>
      </c>
      <c r="R1737">
        <v>2.2761673999999998</v>
      </c>
      <c r="S1737">
        <v>0.3630835</v>
      </c>
      <c r="T1737">
        <v>0.5</v>
      </c>
      <c r="U1737">
        <v>0.2188937</v>
      </c>
      <c r="V1737">
        <v>0.98789349999999998</v>
      </c>
      <c r="W1737">
        <v>3.8016027999999999</v>
      </c>
      <c r="X1737">
        <v>4.2509946999999997</v>
      </c>
      <c r="Y1737">
        <v>3.4396374000000001</v>
      </c>
      <c r="Z1737">
        <v>8.8664006999999998</v>
      </c>
      <c r="AA1737">
        <v>2.0905049</v>
      </c>
      <c r="AB1737">
        <v>0.3630835</v>
      </c>
      <c r="AC1737">
        <v>0.308</v>
      </c>
      <c r="AD1737">
        <v>0.89510000000000001</v>
      </c>
      <c r="AE1737">
        <v>0.90059999999999996</v>
      </c>
      <c r="AF1737">
        <v>0.4138</v>
      </c>
      <c r="AG1737">
        <v>0.84399999999999997</v>
      </c>
      <c r="AH1737">
        <v>0.93120000000000003</v>
      </c>
      <c r="AI1737">
        <v>0.91839999999999999</v>
      </c>
      <c r="AJ1737">
        <v>1</v>
      </c>
      <c r="AK1737" t="str">
        <f>VLOOKUP(D1737,Ref!$C$2:$D$56,2,FALSE)&amp;"_"&amp;E1737&amp;RIGHT(B1737,4)</f>
        <v>MN_Ramsey0871</v>
      </c>
    </row>
    <row r="1738" spans="1:37" x14ac:dyDescent="0.25">
      <c r="A1738" t="s">
        <v>221</v>
      </c>
      <c r="B1738">
        <v>271377001</v>
      </c>
      <c r="C1738" t="s">
        <v>37</v>
      </c>
      <c r="D1738" t="s">
        <v>120</v>
      </c>
      <c r="E1738" t="s">
        <v>124</v>
      </c>
      <c r="F1738">
        <v>47.523355000000002</v>
      </c>
      <c r="G1738">
        <v>-92.536304999999999</v>
      </c>
      <c r="H1738">
        <v>173225</v>
      </c>
      <c r="I1738">
        <v>16.600000000000001</v>
      </c>
      <c r="J1738">
        <v>13.1</v>
      </c>
      <c r="K1738">
        <v>0.5</v>
      </c>
      <c r="L1738">
        <v>0.81467880000000004</v>
      </c>
      <c r="M1738">
        <v>0.4553334</v>
      </c>
      <c r="N1738">
        <v>1.5885655000000001</v>
      </c>
      <c r="O1738">
        <v>7.2511333999999996</v>
      </c>
      <c r="P1738">
        <v>2.9812202000000001</v>
      </c>
      <c r="Q1738">
        <v>1.9206181</v>
      </c>
      <c r="R1738">
        <v>1.0933558000000001</v>
      </c>
      <c r="S1738">
        <v>1.7317099999999998E-2</v>
      </c>
      <c r="T1738">
        <v>0.5</v>
      </c>
      <c r="U1738">
        <v>0.28934009999999999</v>
      </c>
      <c r="V1738">
        <v>0.3728553</v>
      </c>
      <c r="W1738">
        <v>1.3289762000000001</v>
      </c>
      <c r="X1738">
        <v>5.4448166000000002</v>
      </c>
      <c r="Y1738">
        <v>2.5515020000000002</v>
      </c>
      <c r="Z1738">
        <v>1.6605905000000001</v>
      </c>
      <c r="AA1738">
        <v>0.96608870000000002</v>
      </c>
      <c r="AB1738">
        <v>1.53931E-2</v>
      </c>
      <c r="AC1738">
        <v>0.35520000000000002</v>
      </c>
      <c r="AD1738">
        <v>0.81889999999999996</v>
      </c>
      <c r="AE1738">
        <v>0.83660000000000001</v>
      </c>
      <c r="AF1738">
        <v>0.75090000000000001</v>
      </c>
      <c r="AG1738">
        <v>0.85589999999999999</v>
      </c>
      <c r="AH1738">
        <v>0.86460000000000004</v>
      </c>
      <c r="AI1738">
        <v>0.88360000000000005</v>
      </c>
      <c r="AJ1738">
        <v>0.88890000000000002</v>
      </c>
      <c r="AK1738" t="str">
        <f>VLOOKUP(D1738,Ref!$C$2:$D$56,2,FALSE)&amp;"_"&amp;E1738&amp;RIGHT(B1738,4)</f>
        <v>MN_St. Louis7001</v>
      </c>
    </row>
    <row r="1739" spans="1:37" x14ac:dyDescent="0.25">
      <c r="A1739" t="s">
        <v>221</v>
      </c>
      <c r="B1739">
        <v>271390505</v>
      </c>
      <c r="C1739" t="s">
        <v>37</v>
      </c>
      <c r="D1739" t="s">
        <v>120</v>
      </c>
      <c r="E1739" t="s">
        <v>125</v>
      </c>
      <c r="F1739">
        <v>44.791437000000002</v>
      </c>
      <c r="G1739">
        <v>-93.512534000000002</v>
      </c>
      <c r="H1739">
        <v>147221</v>
      </c>
      <c r="I1739">
        <v>26.2</v>
      </c>
      <c r="J1739">
        <v>20.6</v>
      </c>
      <c r="K1739">
        <v>0.5</v>
      </c>
      <c r="L1739">
        <v>0.6966021</v>
      </c>
      <c r="M1739">
        <v>0.99273670000000003</v>
      </c>
      <c r="N1739">
        <v>3.7398362000000001</v>
      </c>
      <c r="O1739">
        <v>6.0574446000000002</v>
      </c>
      <c r="P1739">
        <v>3.5342807999999999</v>
      </c>
      <c r="Q1739">
        <v>8.4831772000000001</v>
      </c>
      <c r="R1739">
        <v>1.9589159</v>
      </c>
      <c r="S1739">
        <v>0.31478450000000002</v>
      </c>
      <c r="T1739">
        <v>0.5</v>
      </c>
      <c r="U1739">
        <v>0.1541883</v>
      </c>
      <c r="V1739">
        <v>0.85925339999999995</v>
      </c>
      <c r="W1739">
        <v>3.5532932000000002</v>
      </c>
      <c r="X1739">
        <v>1.8926471</v>
      </c>
      <c r="Y1739">
        <v>3.0139589</v>
      </c>
      <c r="Z1739">
        <v>8.5093536000000007</v>
      </c>
      <c r="AA1739">
        <v>1.8258961</v>
      </c>
      <c r="AB1739">
        <v>0.33786349999999998</v>
      </c>
      <c r="AC1739">
        <v>0.2213</v>
      </c>
      <c r="AD1739">
        <v>0.86550000000000005</v>
      </c>
      <c r="AE1739">
        <v>0.95009999999999994</v>
      </c>
      <c r="AF1739">
        <v>0.31240000000000001</v>
      </c>
      <c r="AG1739">
        <v>0.8528</v>
      </c>
      <c r="AH1739">
        <v>1.0031000000000001</v>
      </c>
      <c r="AI1739">
        <v>0.93210000000000004</v>
      </c>
      <c r="AJ1739">
        <v>1.0732999999999999</v>
      </c>
      <c r="AK1739" t="str">
        <f>VLOOKUP(D1739,Ref!$C$2:$D$56,2,FALSE)&amp;"_"&amp;E1739&amp;RIGHT(B1739,4)</f>
        <v>MN_Scott0505</v>
      </c>
    </row>
    <row r="1740" spans="1:37" x14ac:dyDescent="0.25">
      <c r="A1740" t="s">
        <v>221</v>
      </c>
      <c r="B1740">
        <v>271453052</v>
      </c>
      <c r="C1740" t="s">
        <v>37</v>
      </c>
      <c r="D1740" t="s">
        <v>120</v>
      </c>
      <c r="E1740" t="s">
        <v>126</v>
      </c>
      <c r="F1740">
        <v>45.549838999999999</v>
      </c>
      <c r="G1740">
        <v>-94.133449999999996</v>
      </c>
      <c r="H1740">
        <v>154217</v>
      </c>
      <c r="I1740">
        <v>23.5</v>
      </c>
      <c r="J1740">
        <v>17.399999999999999</v>
      </c>
      <c r="K1740">
        <v>0.5</v>
      </c>
      <c r="L1740">
        <v>0.53194649999999999</v>
      </c>
      <c r="M1740">
        <v>0.65086480000000002</v>
      </c>
      <c r="N1740">
        <v>3.2276517999999998</v>
      </c>
      <c r="O1740">
        <v>6.3823299000000002</v>
      </c>
      <c r="P1740">
        <v>2.7391497999999999</v>
      </c>
      <c r="Q1740">
        <v>7.6954222000000003</v>
      </c>
      <c r="R1740">
        <v>1.6467535</v>
      </c>
      <c r="S1740">
        <v>0.21476880000000001</v>
      </c>
      <c r="T1740">
        <v>0.5</v>
      </c>
      <c r="U1740">
        <v>0.11250590000000001</v>
      </c>
      <c r="V1740">
        <v>0.53628739999999997</v>
      </c>
      <c r="W1740">
        <v>2.9489624999999999</v>
      </c>
      <c r="X1740">
        <v>2.0409736999999999</v>
      </c>
      <c r="Y1740">
        <v>2.4130360999999998</v>
      </c>
      <c r="Z1740">
        <v>7.1437244</v>
      </c>
      <c r="AA1740">
        <v>1.5162739000000001</v>
      </c>
      <c r="AB1740">
        <v>0.2138824</v>
      </c>
      <c r="AC1740">
        <v>0.21149999999999999</v>
      </c>
      <c r="AD1740">
        <v>0.82399999999999995</v>
      </c>
      <c r="AE1740">
        <v>0.91369999999999996</v>
      </c>
      <c r="AF1740">
        <v>0.31979999999999997</v>
      </c>
      <c r="AG1740">
        <v>0.88090000000000002</v>
      </c>
      <c r="AH1740">
        <v>0.92830000000000001</v>
      </c>
      <c r="AI1740">
        <v>0.92079999999999995</v>
      </c>
      <c r="AJ1740">
        <v>0.99590000000000001</v>
      </c>
      <c r="AK1740" t="str">
        <f>VLOOKUP(D1740,Ref!$C$2:$D$56,2,FALSE)&amp;"_"&amp;E1740&amp;RIGHT(B1740,4)</f>
        <v>MN_Stearns3052</v>
      </c>
    </row>
    <row r="1741" spans="1:37" x14ac:dyDescent="0.25">
      <c r="A1741" t="s">
        <v>221</v>
      </c>
      <c r="B1741">
        <v>271630446</v>
      </c>
      <c r="C1741" t="s">
        <v>37</v>
      </c>
      <c r="D1741" t="s">
        <v>120</v>
      </c>
      <c r="E1741" t="s">
        <v>49</v>
      </c>
      <c r="F1741">
        <v>45.027979999999999</v>
      </c>
      <c r="G1741">
        <v>-92.774150000000006</v>
      </c>
      <c r="H1741">
        <v>150225</v>
      </c>
      <c r="I1741">
        <v>30.2</v>
      </c>
      <c r="J1741">
        <v>23.5</v>
      </c>
      <c r="K1741">
        <v>0.5</v>
      </c>
      <c r="L1741">
        <v>0.77436210000000005</v>
      </c>
      <c r="M1741">
        <v>1.1791685000000001</v>
      </c>
      <c r="N1741">
        <v>4.3858800000000002</v>
      </c>
      <c r="O1741">
        <v>6.6657381000000004</v>
      </c>
      <c r="P1741">
        <v>4.0126885999999997</v>
      </c>
      <c r="Q1741">
        <v>10.166103400000001</v>
      </c>
      <c r="R1741">
        <v>2.22803</v>
      </c>
      <c r="S1741">
        <v>0.35469790000000001</v>
      </c>
      <c r="T1741">
        <v>0.5</v>
      </c>
      <c r="U1741">
        <v>0.20730019999999999</v>
      </c>
      <c r="V1741">
        <v>1.0498274999999999</v>
      </c>
      <c r="W1741">
        <v>3.9539873999999999</v>
      </c>
      <c r="X1741">
        <v>2.5843970999999999</v>
      </c>
      <c r="Y1741">
        <v>3.3262605999999999</v>
      </c>
      <c r="Z1741">
        <v>9.5251006999999994</v>
      </c>
      <c r="AA1741">
        <v>2.0417323000000001</v>
      </c>
      <c r="AB1741">
        <v>0.35469790000000001</v>
      </c>
      <c r="AC1741">
        <v>0.26769999999999999</v>
      </c>
      <c r="AD1741">
        <v>0.89029999999999998</v>
      </c>
      <c r="AE1741">
        <v>0.90149999999999997</v>
      </c>
      <c r="AF1741">
        <v>0.38769999999999999</v>
      </c>
      <c r="AG1741">
        <v>0.82889999999999997</v>
      </c>
      <c r="AH1741">
        <v>0.93689999999999996</v>
      </c>
      <c r="AI1741">
        <v>0.91639999999999999</v>
      </c>
      <c r="AJ1741">
        <v>1</v>
      </c>
      <c r="AK1741" t="str">
        <f>VLOOKUP(D1741,Ref!$C$2:$D$56,2,FALSE)&amp;"_"&amp;E1741&amp;RIGHT(B1741,4)</f>
        <v>MN_Washington0446</v>
      </c>
    </row>
    <row r="1742" spans="1:37" x14ac:dyDescent="0.25">
      <c r="A1742" t="s">
        <v>221</v>
      </c>
      <c r="B1742">
        <v>290210005</v>
      </c>
      <c r="C1742" t="s">
        <v>37</v>
      </c>
      <c r="D1742" t="s">
        <v>127</v>
      </c>
      <c r="E1742" t="s">
        <v>128</v>
      </c>
      <c r="F1742">
        <v>39.741694000000003</v>
      </c>
      <c r="G1742">
        <v>-94.858583999999993</v>
      </c>
      <c r="H1742">
        <v>100214</v>
      </c>
      <c r="I1742">
        <v>24.9</v>
      </c>
      <c r="J1742">
        <v>19.5</v>
      </c>
      <c r="K1742">
        <v>0.5</v>
      </c>
      <c r="L1742">
        <v>0.92113540000000005</v>
      </c>
      <c r="M1742">
        <v>0.64464589999999999</v>
      </c>
      <c r="N1742">
        <v>2.7277627</v>
      </c>
      <c r="O1742">
        <v>9.7908115000000002</v>
      </c>
      <c r="P1742">
        <v>4.8075390000000002</v>
      </c>
      <c r="Q1742">
        <v>3.6652846000000001</v>
      </c>
      <c r="R1742">
        <v>1.8695873000000001</v>
      </c>
      <c r="S1742">
        <v>5.1012500000000002E-2</v>
      </c>
      <c r="T1742">
        <v>0.5</v>
      </c>
      <c r="U1742">
        <v>0.38172899999999998</v>
      </c>
      <c r="V1742">
        <v>0.57653770000000004</v>
      </c>
      <c r="W1742">
        <v>2.5912489999999999</v>
      </c>
      <c r="X1742">
        <v>5.5018362999999999</v>
      </c>
      <c r="Y1742">
        <v>5.2763914999999999</v>
      </c>
      <c r="Z1742">
        <v>2.6318815</v>
      </c>
      <c r="AA1742">
        <v>2.0641300999999999</v>
      </c>
      <c r="AB1742">
        <v>5.8517199999999998E-2</v>
      </c>
      <c r="AC1742">
        <v>0.41439999999999999</v>
      </c>
      <c r="AD1742">
        <v>0.89429999999999998</v>
      </c>
      <c r="AE1742">
        <v>0.95</v>
      </c>
      <c r="AF1742">
        <v>0.56189999999999996</v>
      </c>
      <c r="AG1742">
        <v>1.0974999999999999</v>
      </c>
      <c r="AH1742">
        <v>0.71809999999999996</v>
      </c>
      <c r="AI1742">
        <v>1.1041000000000001</v>
      </c>
      <c r="AJ1742">
        <v>1.1471</v>
      </c>
      <c r="AK1742" t="str">
        <f>VLOOKUP(D1742,Ref!$C$2:$D$56,2,FALSE)&amp;"_"&amp;E1742&amp;RIGHT(B1742,4)</f>
        <v>MO_Buchanan0005</v>
      </c>
    </row>
    <row r="1743" spans="1:37" x14ac:dyDescent="0.25">
      <c r="A1743" t="s">
        <v>221</v>
      </c>
      <c r="B1743">
        <v>290370003</v>
      </c>
      <c r="C1743" t="s">
        <v>37</v>
      </c>
      <c r="D1743" t="s">
        <v>127</v>
      </c>
      <c r="E1743" t="s">
        <v>129</v>
      </c>
      <c r="F1743">
        <v>38.75976</v>
      </c>
      <c r="G1743">
        <v>-94.579970000000003</v>
      </c>
      <c r="H1743">
        <v>91216</v>
      </c>
      <c r="I1743">
        <v>23.9</v>
      </c>
      <c r="J1743">
        <v>19.3</v>
      </c>
      <c r="K1743">
        <v>0.5</v>
      </c>
      <c r="L1743">
        <v>0.96431140000000004</v>
      </c>
      <c r="M1743">
        <v>0.86892000000000003</v>
      </c>
      <c r="N1743">
        <v>2.7053577999999998</v>
      </c>
      <c r="O1743">
        <v>8.1769323000000007</v>
      </c>
      <c r="P1743">
        <v>6.1613059000000003</v>
      </c>
      <c r="Q1743">
        <v>2.219595</v>
      </c>
      <c r="R1743">
        <v>2.2662496999999999</v>
      </c>
      <c r="S1743">
        <v>0.12621669999999999</v>
      </c>
      <c r="T1743">
        <v>0.5</v>
      </c>
      <c r="U1743">
        <v>0.52351760000000003</v>
      </c>
      <c r="V1743">
        <v>0.72662309999999997</v>
      </c>
      <c r="W1743">
        <v>2.2703264000000001</v>
      </c>
      <c r="X1743">
        <v>6.2267207999999998</v>
      </c>
      <c r="Y1743">
        <v>6.4786272</v>
      </c>
      <c r="Z1743">
        <v>0.1851679</v>
      </c>
      <c r="AA1743">
        <v>2.3385565000000001</v>
      </c>
      <c r="AB1743">
        <v>0.10311480000000001</v>
      </c>
      <c r="AC1743">
        <v>0.54290000000000005</v>
      </c>
      <c r="AD1743">
        <v>0.83620000000000005</v>
      </c>
      <c r="AE1743">
        <v>0.83919999999999995</v>
      </c>
      <c r="AF1743">
        <v>0.76149999999999995</v>
      </c>
      <c r="AG1743">
        <v>1.0515000000000001</v>
      </c>
      <c r="AH1743">
        <v>8.3400000000000002E-2</v>
      </c>
      <c r="AI1743">
        <v>1.0319</v>
      </c>
      <c r="AJ1743">
        <v>0.81699999999999995</v>
      </c>
      <c r="AK1743" t="str">
        <f>VLOOKUP(D1743,Ref!$C$2:$D$56,2,FALSE)&amp;"_"&amp;E1743&amp;RIGHT(B1743,4)</f>
        <v>MO_Cass0003</v>
      </c>
    </row>
    <row r="1744" spans="1:37" x14ac:dyDescent="0.25">
      <c r="A1744" t="s">
        <v>221</v>
      </c>
      <c r="B1744">
        <v>290470005</v>
      </c>
      <c r="C1744" t="s">
        <v>37</v>
      </c>
      <c r="D1744" t="s">
        <v>127</v>
      </c>
      <c r="E1744" t="s">
        <v>130</v>
      </c>
      <c r="F1744">
        <v>39.303089999999997</v>
      </c>
      <c r="G1744">
        <v>-94.376622999999995</v>
      </c>
      <c r="H1744">
        <v>96217</v>
      </c>
      <c r="I1744">
        <v>22.5</v>
      </c>
      <c r="J1744">
        <v>18.8</v>
      </c>
      <c r="K1744">
        <v>0.5</v>
      </c>
      <c r="L1744">
        <v>0.57020510000000002</v>
      </c>
      <c r="M1744">
        <v>0.57750230000000002</v>
      </c>
      <c r="N1744">
        <v>3.2351695999999999</v>
      </c>
      <c r="O1744">
        <v>5.7814230999999996</v>
      </c>
      <c r="P1744">
        <v>5.5125846999999997</v>
      </c>
      <c r="Q1744">
        <v>4.2127356999999996</v>
      </c>
      <c r="R1744">
        <v>2.0886331</v>
      </c>
      <c r="S1744">
        <v>3.2858699999999998E-2</v>
      </c>
      <c r="T1744">
        <v>0.5</v>
      </c>
      <c r="U1744">
        <v>0.27721040000000002</v>
      </c>
      <c r="V1744">
        <v>0.550705</v>
      </c>
      <c r="W1744">
        <v>2.8450079000000001</v>
      </c>
      <c r="X1744">
        <v>4.0796628000000004</v>
      </c>
      <c r="Y1744">
        <v>6.6226653999999998</v>
      </c>
      <c r="Z1744">
        <v>1.4832160000000001</v>
      </c>
      <c r="AA1744">
        <v>2.4581436999999999</v>
      </c>
      <c r="AB1744">
        <v>2.58351E-2</v>
      </c>
      <c r="AC1744">
        <v>0.48620000000000002</v>
      </c>
      <c r="AD1744">
        <v>0.9536</v>
      </c>
      <c r="AE1744">
        <v>0.87939999999999996</v>
      </c>
      <c r="AF1744">
        <v>0.70569999999999999</v>
      </c>
      <c r="AG1744">
        <v>1.2014</v>
      </c>
      <c r="AH1744">
        <v>0.35210000000000002</v>
      </c>
      <c r="AI1744">
        <v>1.1769000000000001</v>
      </c>
      <c r="AJ1744">
        <v>0.78620000000000001</v>
      </c>
      <c r="AK1744" t="str">
        <f>VLOOKUP(D1744,Ref!$C$2:$D$56,2,FALSE)&amp;"_"&amp;E1744&amp;RIGHT(B1744,4)</f>
        <v>MO_Clay0005</v>
      </c>
    </row>
    <row r="1745" spans="1:37" x14ac:dyDescent="0.25">
      <c r="A1745" t="s">
        <v>221</v>
      </c>
      <c r="B1745">
        <v>290770032</v>
      </c>
      <c r="C1745" t="s">
        <v>37</v>
      </c>
      <c r="D1745" t="s">
        <v>127</v>
      </c>
      <c r="E1745" t="s">
        <v>131</v>
      </c>
      <c r="F1745">
        <v>37.199541000000004</v>
      </c>
      <c r="G1745">
        <v>-93.284874000000002</v>
      </c>
      <c r="H1745">
        <v>77225</v>
      </c>
      <c r="I1745">
        <v>23.5</v>
      </c>
      <c r="J1745">
        <v>18.600000000000001</v>
      </c>
      <c r="K1745">
        <v>0.5</v>
      </c>
      <c r="L1745">
        <v>1.0857296999999999</v>
      </c>
      <c r="M1745">
        <v>0.57632729999999999</v>
      </c>
      <c r="N1745">
        <v>2.3267324</v>
      </c>
      <c r="O1745">
        <v>10.2231474</v>
      </c>
      <c r="P1745">
        <v>5.1468376999999998</v>
      </c>
      <c r="Q1745">
        <v>1.9411624999999999</v>
      </c>
      <c r="R1745">
        <v>1.7381934000000001</v>
      </c>
      <c r="S1745">
        <v>6.3147999999999998E-3</v>
      </c>
      <c r="T1745">
        <v>0.5</v>
      </c>
      <c r="U1745">
        <v>0.71765109999999999</v>
      </c>
      <c r="V1745">
        <v>0.45380290000000001</v>
      </c>
      <c r="W1745">
        <v>2.1878058999999999</v>
      </c>
      <c r="X1745">
        <v>5.8636222</v>
      </c>
      <c r="Y1745">
        <v>6.2356347999999997</v>
      </c>
      <c r="Z1745">
        <v>0.47338940000000002</v>
      </c>
      <c r="AA1745">
        <v>2.1580488999999998</v>
      </c>
      <c r="AB1745">
        <v>9.9545999999999992E-3</v>
      </c>
      <c r="AC1745">
        <v>0.66100000000000003</v>
      </c>
      <c r="AD1745">
        <v>0.78739999999999999</v>
      </c>
      <c r="AE1745">
        <v>0.94030000000000002</v>
      </c>
      <c r="AF1745">
        <v>0.5736</v>
      </c>
      <c r="AG1745">
        <v>1.2115</v>
      </c>
      <c r="AH1745">
        <v>0.24390000000000001</v>
      </c>
      <c r="AI1745">
        <v>1.2415</v>
      </c>
      <c r="AJ1745">
        <v>1.5764</v>
      </c>
      <c r="AK1745" t="str">
        <f>VLOOKUP(D1745,Ref!$C$2:$D$56,2,FALSE)&amp;"_"&amp;E1745&amp;RIGHT(B1745,4)</f>
        <v>MO_Greene0032</v>
      </c>
    </row>
    <row r="1746" spans="1:37" x14ac:dyDescent="0.25">
      <c r="A1746" t="s">
        <v>221</v>
      </c>
      <c r="B1746">
        <v>290950034</v>
      </c>
      <c r="C1746" t="s">
        <v>37</v>
      </c>
      <c r="D1746" t="s">
        <v>127</v>
      </c>
      <c r="E1746" t="s">
        <v>132</v>
      </c>
      <c r="F1746">
        <v>39.104757999999997</v>
      </c>
      <c r="G1746">
        <v>-94.570796000000001</v>
      </c>
      <c r="H1746">
        <v>94216</v>
      </c>
      <c r="I1746">
        <v>26.5</v>
      </c>
      <c r="J1746">
        <v>19.899999999999999</v>
      </c>
      <c r="K1746">
        <v>0.5</v>
      </c>
      <c r="L1746">
        <v>0.96638020000000002</v>
      </c>
      <c r="M1746">
        <v>1.0118818000000001</v>
      </c>
      <c r="N1746">
        <v>2.8834735999999999</v>
      </c>
      <c r="O1746">
        <v>9.9390868999999995</v>
      </c>
      <c r="P1746">
        <v>4.7544054999999998</v>
      </c>
      <c r="Q1746">
        <v>4.5342020999999999</v>
      </c>
      <c r="R1746">
        <v>1.7967059999999999</v>
      </c>
      <c r="S1746">
        <v>0.18053449999999999</v>
      </c>
      <c r="T1746">
        <v>0.5</v>
      </c>
      <c r="U1746">
        <v>0.53486129999999998</v>
      </c>
      <c r="V1746">
        <v>0.84119829999999995</v>
      </c>
      <c r="W1746">
        <v>2.5413318</v>
      </c>
      <c r="X1746">
        <v>5.4452467000000002</v>
      </c>
      <c r="Y1746">
        <v>5.9580269000000001</v>
      </c>
      <c r="Z1746">
        <v>1.7857092999999999</v>
      </c>
      <c r="AA1746">
        <v>2.1573883999999999</v>
      </c>
      <c r="AB1746">
        <v>0.16499630000000001</v>
      </c>
      <c r="AC1746">
        <v>0.55349999999999999</v>
      </c>
      <c r="AD1746">
        <v>0.83130000000000004</v>
      </c>
      <c r="AE1746">
        <v>0.88129999999999997</v>
      </c>
      <c r="AF1746">
        <v>0.54790000000000005</v>
      </c>
      <c r="AG1746">
        <v>1.2532000000000001</v>
      </c>
      <c r="AH1746">
        <v>0.39379999999999998</v>
      </c>
      <c r="AI1746">
        <v>1.2007000000000001</v>
      </c>
      <c r="AJ1746">
        <v>0.91390000000000005</v>
      </c>
      <c r="AK1746" t="str">
        <f>VLOOKUP(D1746,Ref!$C$2:$D$56,2,FALSE)&amp;"_"&amp;E1746&amp;RIGHT(B1746,4)</f>
        <v>MO_Jackson0034</v>
      </c>
    </row>
    <row r="1747" spans="1:37" x14ac:dyDescent="0.25">
      <c r="A1747" t="s">
        <v>221</v>
      </c>
      <c r="B1747">
        <v>300131026</v>
      </c>
      <c r="C1747" t="s">
        <v>37</v>
      </c>
      <c r="D1747" t="s">
        <v>133</v>
      </c>
      <c r="E1747" t="s">
        <v>134</v>
      </c>
      <c r="F1747">
        <v>47.502222000000003</v>
      </c>
      <c r="G1747">
        <v>-111.27888900000001</v>
      </c>
      <c r="H1747">
        <v>179109</v>
      </c>
      <c r="I1747">
        <v>16.7</v>
      </c>
      <c r="J1747">
        <v>14.3</v>
      </c>
      <c r="K1747">
        <v>0.5</v>
      </c>
      <c r="L1747">
        <v>1.3210337000000001</v>
      </c>
      <c r="M1747">
        <v>0.77376129999999999</v>
      </c>
      <c r="N1747">
        <v>0.23075019999999999</v>
      </c>
      <c r="O1747">
        <v>13.013333299999999</v>
      </c>
      <c r="P1747">
        <v>0.65758220000000001</v>
      </c>
      <c r="Q1747">
        <v>3.16957E-2</v>
      </c>
      <c r="R1747">
        <v>0.22250220000000001</v>
      </c>
      <c r="S1747">
        <v>1.60077E-2</v>
      </c>
      <c r="T1747">
        <v>0.5</v>
      </c>
      <c r="U1747">
        <v>0.72179470000000001</v>
      </c>
      <c r="V1747">
        <v>0.5779166</v>
      </c>
      <c r="W1747">
        <v>0.2687736</v>
      </c>
      <c r="X1747">
        <v>11.1261358</v>
      </c>
      <c r="Y1747">
        <v>0.79525690000000004</v>
      </c>
      <c r="Z1747">
        <v>0.11318789999999999</v>
      </c>
      <c r="AA1747">
        <v>0.22100829999999999</v>
      </c>
      <c r="AB1747">
        <v>4.4320999999999999E-2</v>
      </c>
      <c r="AC1747">
        <v>0.5464</v>
      </c>
      <c r="AD1747">
        <v>0.74690000000000001</v>
      </c>
      <c r="AE1747">
        <v>1.1648000000000001</v>
      </c>
      <c r="AF1747">
        <v>0.85499999999999998</v>
      </c>
      <c r="AG1747">
        <v>1.2094</v>
      </c>
      <c r="AH1747">
        <v>3.5710999999999999</v>
      </c>
      <c r="AI1747">
        <v>0.99329999999999996</v>
      </c>
      <c r="AJ1747">
        <v>2.7686999999999999</v>
      </c>
      <c r="AK1747" t="str">
        <f>VLOOKUP(D1747,Ref!$C$2:$D$56,2,FALSE)&amp;"_"&amp;E1747&amp;RIGHT(B1747,4)</f>
        <v>MT_Cascade1026</v>
      </c>
    </row>
    <row r="1748" spans="1:37" x14ac:dyDescent="0.25">
      <c r="A1748" t="s">
        <v>221</v>
      </c>
      <c r="B1748">
        <v>300290009</v>
      </c>
      <c r="C1748" t="s">
        <v>37</v>
      </c>
      <c r="D1748" t="s">
        <v>133</v>
      </c>
      <c r="E1748" t="s">
        <v>135</v>
      </c>
      <c r="F1748">
        <v>48.399721999999997</v>
      </c>
      <c r="G1748">
        <v>-114.333611</v>
      </c>
      <c r="H1748">
        <v>191092</v>
      </c>
      <c r="I1748">
        <v>21.7</v>
      </c>
      <c r="J1748">
        <v>18.2</v>
      </c>
      <c r="K1748">
        <v>0.5</v>
      </c>
      <c r="L1748">
        <v>0.92990680000000003</v>
      </c>
      <c r="M1748">
        <v>0.61010220000000004</v>
      </c>
      <c r="N1748">
        <v>0.53991529999999999</v>
      </c>
      <c r="O1748">
        <v>16.960000999999998</v>
      </c>
      <c r="P1748">
        <v>1.1343175000000001</v>
      </c>
      <c r="Q1748">
        <v>0.67497079999999998</v>
      </c>
      <c r="R1748">
        <v>0.34421459999999998</v>
      </c>
      <c r="S1748">
        <v>6.5728999999999996E-3</v>
      </c>
      <c r="T1748">
        <v>0.5</v>
      </c>
      <c r="U1748">
        <v>0.62625379999999997</v>
      </c>
      <c r="V1748">
        <v>0.95262100000000005</v>
      </c>
      <c r="W1748">
        <v>0.37619180000000002</v>
      </c>
      <c r="X1748">
        <v>14.292944</v>
      </c>
      <c r="Y1748">
        <v>0.90913390000000005</v>
      </c>
      <c r="Z1748">
        <v>0.30722270000000002</v>
      </c>
      <c r="AA1748">
        <v>0.27441300000000002</v>
      </c>
      <c r="AB1748">
        <v>5.7346000000000003E-3</v>
      </c>
      <c r="AC1748">
        <v>0.67349999999999999</v>
      </c>
      <c r="AD1748">
        <v>1.5613999999999999</v>
      </c>
      <c r="AE1748">
        <v>0.69679999999999997</v>
      </c>
      <c r="AF1748">
        <v>0.8427</v>
      </c>
      <c r="AG1748">
        <v>0.80149999999999999</v>
      </c>
      <c r="AH1748">
        <v>0.45519999999999999</v>
      </c>
      <c r="AI1748">
        <v>0.79720000000000002</v>
      </c>
      <c r="AJ1748">
        <v>0.87250000000000005</v>
      </c>
      <c r="AK1748" t="str">
        <f>VLOOKUP(D1748,Ref!$C$2:$D$56,2,FALSE)&amp;"_"&amp;E1748&amp;RIGHT(B1748,4)</f>
        <v>MT_Flathead0009</v>
      </c>
    </row>
    <row r="1749" spans="1:37" x14ac:dyDescent="0.25">
      <c r="A1749" t="s">
        <v>221</v>
      </c>
      <c r="B1749">
        <v>300290047</v>
      </c>
      <c r="C1749" t="s">
        <v>37</v>
      </c>
      <c r="D1749" t="s">
        <v>133</v>
      </c>
      <c r="E1749" t="s">
        <v>135</v>
      </c>
      <c r="F1749">
        <v>48.202500000000001</v>
      </c>
      <c r="G1749">
        <v>-114.305556</v>
      </c>
      <c r="H1749">
        <v>189091</v>
      </c>
      <c r="I1749">
        <v>19.5</v>
      </c>
      <c r="J1749">
        <v>16.100000000000001</v>
      </c>
      <c r="K1749">
        <v>0.5</v>
      </c>
      <c r="L1749">
        <v>1.0561233000000001</v>
      </c>
      <c r="M1749">
        <v>0.81431039999999999</v>
      </c>
      <c r="N1749">
        <v>0.38626260000000001</v>
      </c>
      <c r="O1749">
        <v>15.262222299999999</v>
      </c>
      <c r="P1749">
        <v>0.9480518</v>
      </c>
      <c r="Q1749">
        <v>0.31547019999999998</v>
      </c>
      <c r="R1749">
        <v>0.28783330000000001</v>
      </c>
      <c r="S1749">
        <v>7.5031999999999998E-3</v>
      </c>
      <c r="T1749">
        <v>0.5</v>
      </c>
      <c r="U1749">
        <v>0.563164</v>
      </c>
      <c r="V1749">
        <v>0.82893410000000001</v>
      </c>
      <c r="W1749">
        <v>0.3272989</v>
      </c>
      <c r="X1749">
        <v>12.583917599999999</v>
      </c>
      <c r="Y1749">
        <v>0.85453420000000002</v>
      </c>
      <c r="Z1749">
        <v>0.2277739</v>
      </c>
      <c r="AA1749">
        <v>0.2489797</v>
      </c>
      <c r="AB1749">
        <v>6.6039000000000002E-3</v>
      </c>
      <c r="AC1749">
        <v>0.53320000000000001</v>
      </c>
      <c r="AD1749">
        <v>1.018</v>
      </c>
      <c r="AE1749">
        <v>0.84730000000000005</v>
      </c>
      <c r="AF1749">
        <v>0.82450000000000001</v>
      </c>
      <c r="AG1749">
        <v>0.90139999999999998</v>
      </c>
      <c r="AH1749">
        <v>0.72199999999999998</v>
      </c>
      <c r="AI1749">
        <v>0.86499999999999999</v>
      </c>
      <c r="AJ1749">
        <v>0.88009999999999999</v>
      </c>
      <c r="AK1749" t="str">
        <f>VLOOKUP(D1749,Ref!$C$2:$D$56,2,FALSE)&amp;"_"&amp;E1749&amp;RIGHT(B1749,4)</f>
        <v>MT_Flathead0047</v>
      </c>
    </row>
    <row r="1750" spans="1:37" x14ac:dyDescent="0.25">
      <c r="A1750" t="s">
        <v>221</v>
      </c>
      <c r="B1750">
        <v>300310008</v>
      </c>
      <c r="C1750" t="s">
        <v>37</v>
      </c>
      <c r="D1750" t="s">
        <v>133</v>
      </c>
      <c r="E1750" t="s">
        <v>136</v>
      </c>
      <c r="F1750">
        <v>45.772778000000002</v>
      </c>
      <c r="G1750">
        <v>-111.17749999999999</v>
      </c>
      <c r="H1750">
        <v>163107</v>
      </c>
      <c r="I1750">
        <v>26.3</v>
      </c>
      <c r="J1750">
        <v>16.600000000000001</v>
      </c>
      <c r="K1750">
        <v>0.5</v>
      </c>
      <c r="L1750">
        <v>1.3251987000000001</v>
      </c>
      <c r="M1750">
        <v>1.3658296999999999</v>
      </c>
      <c r="N1750">
        <v>0.50351449999999998</v>
      </c>
      <c r="O1750">
        <v>20.567386599999999</v>
      </c>
      <c r="P1750">
        <v>0.815608</v>
      </c>
      <c r="Q1750">
        <v>0.82983899999999999</v>
      </c>
      <c r="R1750">
        <v>0.33196150000000002</v>
      </c>
      <c r="S1750">
        <v>6.0661300000000001E-2</v>
      </c>
      <c r="T1750">
        <v>0.5</v>
      </c>
      <c r="U1750">
        <v>0.88226499999999997</v>
      </c>
      <c r="V1750">
        <v>1.0348759000000001</v>
      </c>
      <c r="W1750">
        <v>0.34971960000000002</v>
      </c>
      <c r="X1750">
        <v>12.4878597</v>
      </c>
      <c r="Y1750">
        <v>0.69904409999999995</v>
      </c>
      <c r="Z1750">
        <v>0.3901018</v>
      </c>
      <c r="AA1750">
        <v>0.27648780000000001</v>
      </c>
      <c r="AB1750">
        <v>3.45496E-2</v>
      </c>
      <c r="AC1750">
        <v>0.66579999999999995</v>
      </c>
      <c r="AD1750">
        <v>0.75770000000000004</v>
      </c>
      <c r="AE1750">
        <v>0.6946</v>
      </c>
      <c r="AF1750">
        <v>0.60719999999999996</v>
      </c>
      <c r="AG1750">
        <v>0.85709999999999997</v>
      </c>
      <c r="AH1750">
        <v>0.47010000000000002</v>
      </c>
      <c r="AI1750">
        <v>0.83289999999999997</v>
      </c>
      <c r="AJ1750">
        <v>0.56950000000000001</v>
      </c>
      <c r="AK1750" t="str">
        <f>VLOOKUP(D1750,Ref!$C$2:$D$56,2,FALSE)&amp;"_"&amp;E1750&amp;RIGHT(B1750,4)</f>
        <v>MT_Gallatin0008</v>
      </c>
    </row>
    <row r="1751" spans="1:37" x14ac:dyDescent="0.25">
      <c r="A1751" t="s">
        <v>221</v>
      </c>
      <c r="B1751">
        <v>300310016</v>
      </c>
      <c r="C1751" t="s">
        <v>37</v>
      </c>
      <c r="D1751" t="s">
        <v>133</v>
      </c>
      <c r="E1751" t="s">
        <v>136</v>
      </c>
      <c r="F1751">
        <v>44.661392999999997</v>
      </c>
      <c r="G1751">
        <v>-111.105891</v>
      </c>
      <c r="H1751">
        <v>153106</v>
      </c>
      <c r="I1751">
        <v>22.2</v>
      </c>
      <c r="J1751">
        <v>16.5</v>
      </c>
      <c r="K1751">
        <v>0.5</v>
      </c>
      <c r="L1751">
        <v>1.2738037</v>
      </c>
      <c r="M1751">
        <v>0.65409079999999997</v>
      </c>
      <c r="N1751">
        <v>0.4926856</v>
      </c>
      <c r="O1751">
        <v>17.373332999999999</v>
      </c>
      <c r="P1751">
        <v>0.98256429999999995</v>
      </c>
      <c r="Q1751">
        <v>0.62121559999999998</v>
      </c>
      <c r="R1751">
        <v>0.29655369999999998</v>
      </c>
      <c r="S1751">
        <v>2.24186E-2</v>
      </c>
      <c r="T1751">
        <v>0.5</v>
      </c>
      <c r="U1751">
        <v>1.093575</v>
      </c>
      <c r="V1751">
        <v>0.55109430000000004</v>
      </c>
      <c r="W1751">
        <v>0.53141070000000001</v>
      </c>
      <c r="X1751">
        <v>11.8054533</v>
      </c>
      <c r="Y1751">
        <v>1.0403937999999999</v>
      </c>
      <c r="Z1751">
        <v>0.65896840000000001</v>
      </c>
      <c r="AA1751">
        <v>0.31919009999999998</v>
      </c>
      <c r="AB1751">
        <v>2.58672E-2</v>
      </c>
      <c r="AC1751">
        <v>0.85850000000000004</v>
      </c>
      <c r="AD1751">
        <v>0.84250000000000003</v>
      </c>
      <c r="AE1751">
        <v>1.0786</v>
      </c>
      <c r="AF1751">
        <v>0.67949999999999999</v>
      </c>
      <c r="AG1751">
        <v>1.0589</v>
      </c>
      <c r="AH1751">
        <v>1.0608</v>
      </c>
      <c r="AI1751">
        <v>1.0763</v>
      </c>
      <c r="AJ1751">
        <v>1.1537999999999999</v>
      </c>
      <c r="AK1751" t="str">
        <f>VLOOKUP(D1751,Ref!$C$2:$D$56,2,FALSE)&amp;"_"&amp;E1751&amp;RIGHT(B1751,4)</f>
        <v>MT_Gallatin0016</v>
      </c>
    </row>
    <row r="1752" spans="1:37" x14ac:dyDescent="0.25">
      <c r="A1752" t="s">
        <v>221</v>
      </c>
      <c r="B1752">
        <v>300530018</v>
      </c>
      <c r="C1752" t="s">
        <v>37</v>
      </c>
      <c r="D1752" t="s">
        <v>133</v>
      </c>
      <c r="E1752" t="s">
        <v>137</v>
      </c>
      <c r="F1752">
        <v>48.384166999999998</v>
      </c>
      <c r="G1752">
        <v>-115.548056</v>
      </c>
      <c r="H1752">
        <v>192084</v>
      </c>
      <c r="I1752">
        <v>32.299999999999997</v>
      </c>
      <c r="J1752">
        <v>27.9</v>
      </c>
      <c r="K1752">
        <v>0.5</v>
      </c>
      <c r="L1752">
        <v>0.60226840000000004</v>
      </c>
      <c r="M1752">
        <v>2.6703725</v>
      </c>
      <c r="N1752">
        <v>0.61674119999999999</v>
      </c>
      <c r="O1752">
        <v>25.448888799999999</v>
      </c>
      <c r="P1752">
        <v>0.92920820000000004</v>
      </c>
      <c r="Q1752">
        <v>1.0929685</v>
      </c>
      <c r="R1752">
        <v>0.33483990000000002</v>
      </c>
      <c r="S1752">
        <v>0.1158216</v>
      </c>
      <c r="T1752">
        <v>0.5</v>
      </c>
      <c r="U1752">
        <v>0.18546609999999999</v>
      </c>
      <c r="V1752">
        <v>2.5355823000000002</v>
      </c>
      <c r="W1752">
        <v>0.56861260000000002</v>
      </c>
      <c r="X1752">
        <v>21.9764442</v>
      </c>
      <c r="Y1752">
        <v>0.9743212</v>
      </c>
      <c r="Z1752">
        <v>0.84614310000000004</v>
      </c>
      <c r="AA1752">
        <v>0.31358459999999999</v>
      </c>
      <c r="AB1752">
        <v>6.73126E-2</v>
      </c>
      <c r="AC1752">
        <v>0.30790000000000001</v>
      </c>
      <c r="AD1752">
        <v>0.94950000000000001</v>
      </c>
      <c r="AE1752">
        <v>0.92200000000000004</v>
      </c>
      <c r="AF1752">
        <v>0.86360000000000003</v>
      </c>
      <c r="AG1752">
        <v>1.0486</v>
      </c>
      <c r="AH1752">
        <v>0.7742</v>
      </c>
      <c r="AI1752">
        <v>0.9365</v>
      </c>
      <c r="AJ1752">
        <v>0.58120000000000005</v>
      </c>
      <c r="AK1752" t="str">
        <f>VLOOKUP(D1752,Ref!$C$2:$D$56,2,FALSE)&amp;"_"&amp;E1752&amp;RIGHT(B1752,4)</f>
        <v>MT_Lincoln0018</v>
      </c>
    </row>
    <row r="1753" spans="1:37" x14ac:dyDescent="0.25">
      <c r="A1753" t="s">
        <v>221</v>
      </c>
      <c r="B1753">
        <v>300630031</v>
      </c>
      <c r="C1753" t="s">
        <v>37</v>
      </c>
      <c r="D1753" t="s">
        <v>133</v>
      </c>
      <c r="E1753" t="s">
        <v>138</v>
      </c>
      <c r="F1753">
        <v>46.874912000000002</v>
      </c>
      <c r="G1753">
        <v>-113.99525300000001</v>
      </c>
      <c r="H1753">
        <v>176091</v>
      </c>
      <c r="I1753">
        <v>26</v>
      </c>
      <c r="J1753">
        <v>24</v>
      </c>
      <c r="K1753">
        <v>0.5</v>
      </c>
      <c r="L1753">
        <v>1.1545429</v>
      </c>
      <c r="M1753">
        <v>1.7641713999999999</v>
      </c>
      <c r="N1753">
        <v>0.76389850000000004</v>
      </c>
      <c r="O1753">
        <v>18.354532200000001</v>
      </c>
      <c r="P1753">
        <v>1.1297679</v>
      </c>
      <c r="Q1753">
        <v>1.5795634000000001</v>
      </c>
      <c r="R1753">
        <v>0.59025099999999997</v>
      </c>
      <c r="S1753">
        <v>0.19660520000000001</v>
      </c>
      <c r="T1753">
        <v>0.5</v>
      </c>
      <c r="U1753">
        <v>0.67516949999999998</v>
      </c>
      <c r="V1753">
        <v>1.6065642</v>
      </c>
      <c r="W1753">
        <v>1.1402212</v>
      </c>
      <c r="X1753">
        <v>14.8011999</v>
      </c>
      <c r="Y1753">
        <v>1.314513</v>
      </c>
      <c r="Z1753">
        <v>2.8629946999999998</v>
      </c>
      <c r="AA1753">
        <v>0.80480160000000001</v>
      </c>
      <c r="AB1753">
        <v>0.37950970000000001</v>
      </c>
      <c r="AC1753">
        <v>0.58479999999999999</v>
      </c>
      <c r="AD1753">
        <v>0.91069999999999995</v>
      </c>
      <c r="AE1753">
        <v>1.4925999999999999</v>
      </c>
      <c r="AF1753">
        <v>0.80640000000000001</v>
      </c>
      <c r="AG1753">
        <v>1.1635</v>
      </c>
      <c r="AH1753">
        <v>1.8125</v>
      </c>
      <c r="AI1753">
        <v>1.3634999999999999</v>
      </c>
      <c r="AJ1753">
        <v>1.9302999999999999</v>
      </c>
      <c r="AK1753" t="str">
        <f>VLOOKUP(D1753,Ref!$C$2:$D$56,2,FALSE)&amp;"_"&amp;E1753&amp;RIGHT(B1753,4)</f>
        <v>MT_Missoula0031</v>
      </c>
    </row>
    <row r="1754" spans="1:37" x14ac:dyDescent="0.25">
      <c r="A1754" t="s">
        <v>221</v>
      </c>
      <c r="B1754">
        <v>300810007</v>
      </c>
      <c r="C1754" t="s">
        <v>37</v>
      </c>
      <c r="D1754" t="s">
        <v>133</v>
      </c>
      <c r="E1754" t="s">
        <v>139</v>
      </c>
      <c r="F1754">
        <v>46.245517</v>
      </c>
      <c r="G1754">
        <v>-114.159808</v>
      </c>
      <c r="H1754">
        <v>171089</v>
      </c>
      <c r="I1754">
        <v>29.4</v>
      </c>
      <c r="J1754">
        <v>21.9</v>
      </c>
      <c r="K1754">
        <v>0.5</v>
      </c>
      <c r="L1754">
        <v>0.75134160000000005</v>
      </c>
      <c r="M1754">
        <v>1.1052382999999999</v>
      </c>
      <c r="N1754">
        <v>0.70405300000000004</v>
      </c>
      <c r="O1754">
        <v>23.1200008</v>
      </c>
      <c r="P1754">
        <v>1.0591826</v>
      </c>
      <c r="Q1754">
        <v>1.5629597</v>
      </c>
      <c r="R1754">
        <v>0.44336950000000003</v>
      </c>
      <c r="S1754">
        <v>0.15385650000000001</v>
      </c>
      <c r="T1754">
        <v>0.5</v>
      </c>
      <c r="U1754">
        <v>0.44233640000000002</v>
      </c>
      <c r="V1754">
        <v>0.95484270000000004</v>
      </c>
      <c r="W1754">
        <v>0.53355160000000001</v>
      </c>
      <c r="X1754">
        <v>17.092693300000001</v>
      </c>
      <c r="Y1754">
        <v>0.83187900000000004</v>
      </c>
      <c r="Z1754">
        <v>1.1623389</v>
      </c>
      <c r="AA1754">
        <v>0.33718290000000001</v>
      </c>
      <c r="AB1754">
        <v>7.3746199999999998E-2</v>
      </c>
      <c r="AC1754">
        <v>0.5887</v>
      </c>
      <c r="AD1754">
        <v>0.8639</v>
      </c>
      <c r="AE1754">
        <v>0.75780000000000003</v>
      </c>
      <c r="AF1754">
        <v>0.73929999999999996</v>
      </c>
      <c r="AG1754">
        <v>0.78539999999999999</v>
      </c>
      <c r="AH1754">
        <v>0.74370000000000003</v>
      </c>
      <c r="AI1754">
        <v>0.76049999999999995</v>
      </c>
      <c r="AJ1754">
        <v>0.4793</v>
      </c>
      <c r="AK1754" t="str">
        <f>VLOOKUP(D1754,Ref!$C$2:$D$56,2,FALSE)&amp;"_"&amp;E1754&amp;RIGHT(B1754,4)</f>
        <v>MT_Ravalli0007</v>
      </c>
    </row>
    <row r="1755" spans="1:37" x14ac:dyDescent="0.25">
      <c r="A1755" t="s">
        <v>221</v>
      </c>
      <c r="B1755">
        <v>300890007</v>
      </c>
      <c r="C1755" t="s">
        <v>37</v>
      </c>
      <c r="D1755" t="s">
        <v>133</v>
      </c>
      <c r="E1755" t="s">
        <v>140</v>
      </c>
      <c r="F1755">
        <v>47.596389000000002</v>
      </c>
      <c r="G1755">
        <v>-115.323611</v>
      </c>
      <c r="H1755">
        <v>184084</v>
      </c>
      <c r="I1755">
        <v>19.399999999999999</v>
      </c>
      <c r="J1755">
        <v>18.899999999999999</v>
      </c>
      <c r="K1755">
        <v>0.5</v>
      </c>
      <c r="L1755">
        <v>0.96493419999999996</v>
      </c>
      <c r="M1755">
        <v>0.81751470000000004</v>
      </c>
      <c r="N1755">
        <v>0.3924221</v>
      </c>
      <c r="O1755">
        <v>15.1377773</v>
      </c>
      <c r="P1755">
        <v>0.87431380000000003</v>
      </c>
      <c r="Q1755">
        <v>0.45138440000000002</v>
      </c>
      <c r="R1755">
        <v>0.25806390000000001</v>
      </c>
      <c r="S1755">
        <v>2.5809800000000001E-2</v>
      </c>
      <c r="T1755">
        <v>0.5</v>
      </c>
      <c r="U1755">
        <v>0.98090089999999996</v>
      </c>
      <c r="V1755">
        <v>0.86731999999999998</v>
      </c>
      <c r="W1755">
        <v>0.34885389999999999</v>
      </c>
      <c r="X1755">
        <v>14.8319654</v>
      </c>
      <c r="Y1755">
        <v>0.81503329999999996</v>
      </c>
      <c r="Z1755">
        <v>0.32169799999999998</v>
      </c>
      <c r="AA1755">
        <v>0.25448769999999998</v>
      </c>
      <c r="AB1755">
        <v>2.0298699999999999E-2</v>
      </c>
      <c r="AC1755">
        <v>1.0165</v>
      </c>
      <c r="AD1755">
        <v>1.0609</v>
      </c>
      <c r="AE1755">
        <v>0.88900000000000001</v>
      </c>
      <c r="AF1755">
        <v>0.9798</v>
      </c>
      <c r="AG1755">
        <v>0.93220000000000003</v>
      </c>
      <c r="AH1755">
        <v>0.7127</v>
      </c>
      <c r="AI1755">
        <v>0.98609999999999998</v>
      </c>
      <c r="AJ1755">
        <v>0.78649999999999998</v>
      </c>
      <c r="AK1755" t="str">
        <f>VLOOKUP(D1755,Ref!$C$2:$D$56,2,FALSE)&amp;"_"&amp;E1755&amp;RIGHT(B1755,4)</f>
        <v>MT_Sanders0007</v>
      </c>
    </row>
    <row r="1756" spans="1:37" x14ac:dyDescent="0.25">
      <c r="A1756" t="s">
        <v>221</v>
      </c>
      <c r="B1756">
        <v>300930005</v>
      </c>
      <c r="C1756" t="s">
        <v>37</v>
      </c>
      <c r="D1756" t="s">
        <v>133</v>
      </c>
      <c r="E1756" t="s">
        <v>141</v>
      </c>
      <c r="F1756">
        <v>46.002397000000002</v>
      </c>
      <c r="G1756">
        <v>-112.50088599999999</v>
      </c>
      <c r="H1756">
        <v>166099</v>
      </c>
      <c r="I1756">
        <v>34.1</v>
      </c>
      <c r="J1756">
        <v>27</v>
      </c>
      <c r="K1756">
        <v>0.5</v>
      </c>
      <c r="L1756">
        <v>1.1736664999999999</v>
      </c>
      <c r="M1756">
        <v>3.2408636</v>
      </c>
      <c r="N1756">
        <v>0.88693129999999998</v>
      </c>
      <c r="O1756">
        <v>24.606197399999999</v>
      </c>
      <c r="P1756">
        <v>0.68545160000000005</v>
      </c>
      <c r="Q1756">
        <v>2.3240767</v>
      </c>
      <c r="R1756">
        <v>0.54426870000000005</v>
      </c>
      <c r="S1756">
        <v>0.16076480000000001</v>
      </c>
      <c r="T1756">
        <v>0.5</v>
      </c>
      <c r="U1756">
        <v>0.39839350000000001</v>
      </c>
      <c r="V1756">
        <v>3.3468251000000002</v>
      </c>
      <c r="W1756">
        <v>0.86183330000000002</v>
      </c>
      <c r="X1756">
        <v>18.2400856</v>
      </c>
      <c r="Y1756">
        <v>0.60729540000000004</v>
      </c>
      <c r="Z1756">
        <v>2.3996203</v>
      </c>
      <c r="AA1756">
        <v>0.51463939999999997</v>
      </c>
      <c r="AB1756">
        <v>0.13246839999999999</v>
      </c>
      <c r="AC1756">
        <v>0.33939999999999998</v>
      </c>
      <c r="AD1756">
        <v>1.0327</v>
      </c>
      <c r="AE1756">
        <v>0.97170000000000001</v>
      </c>
      <c r="AF1756">
        <v>0.74129999999999996</v>
      </c>
      <c r="AG1756">
        <v>0.88600000000000001</v>
      </c>
      <c r="AH1756">
        <v>1.0325</v>
      </c>
      <c r="AI1756">
        <v>0.9456</v>
      </c>
      <c r="AJ1756">
        <v>0.82399999999999995</v>
      </c>
      <c r="AK1756" t="str">
        <f>VLOOKUP(D1756,Ref!$C$2:$D$56,2,FALSE)&amp;"_"&amp;E1756&amp;RIGHT(B1756,4)</f>
        <v>MT_Silver Bow0005</v>
      </c>
    </row>
    <row r="1757" spans="1:37" x14ac:dyDescent="0.25">
      <c r="A1757" t="s">
        <v>221</v>
      </c>
      <c r="B1757">
        <v>301111065</v>
      </c>
      <c r="C1757" t="s">
        <v>37</v>
      </c>
      <c r="D1757" t="s">
        <v>133</v>
      </c>
      <c r="E1757" t="s">
        <v>142</v>
      </c>
      <c r="F1757">
        <v>45.801943999999999</v>
      </c>
      <c r="G1757">
        <v>-108.42611100000001</v>
      </c>
      <c r="H1757">
        <v>161125</v>
      </c>
      <c r="I1757">
        <v>17.8</v>
      </c>
      <c r="J1757">
        <v>14</v>
      </c>
      <c r="K1757">
        <v>0.5</v>
      </c>
      <c r="L1757">
        <v>1.2062546999999999</v>
      </c>
      <c r="M1757">
        <v>0.46262029999999998</v>
      </c>
      <c r="N1757">
        <v>0.33455869999999999</v>
      </c>
      <c r="O1757">
        <v>13.866666800000001</v>
      </c>
      <c r="P1757">
        <v>0.86894660000000001</v>
      </c>
      <c r="Q1757">
        <v>0.16383329999999999</v>
      </c>
      <c r="R1757">
        <v>0.28387980000000002</v>
      </c>
      <c r="S1757">
        <v>0.14657519999999999</v>
      </c>
      <c r="T1757">
        <v>0.5</v>
      </c>
      <c r="U1757">
        <v>0.85235329999999998</v>
      </c>
      <c r="V1757">
        <v>0.61116570000000003</v>
      </c>
      <c r="W1757">
        <v>0.2259746</v>
      </c>
      <c r="X1757">
        <v>11.0258369</v>
      </c>
      <c r="Y1757">
        <v>0.62931110000000001</v>
      </c>
      <c r="Z1757">
        <v>0</v>
      </c>
      <c r="AA1757">
        <v>0.2323122</v>
      </c>
      <c r="AB1757">
        <v>2.7209999999999999E-3</v>
      </c>
      <c r="AC1757">
        <v>0.70660000000000001</v>
      </c>
      <c r="AD1757">
        <v>1.3210999999999999</v>
      </c>
      <c r="AE1757">
        <v>0.6754</v>
      </c>
      <c r="AF1757">
        <v>0.79510000000000003</v>
      </c>
      <c r="AG1757">
        <v>0.72419999999999995</v>
      </c>
      <c r="AH1757">
        <v>0</v>
      </c>
      <c r="AI1757">
        <v>0.81830000000000003</v>
      </c>
      <c r="AJ1757">
        <v>1.8599999999999998E-2</v>
      </c>
      <c r="AK1757" t="str">
        <f>VLOOKUP(D1757,Ref!$C$2:$D$56,2,FALSE)&amp;"_"&amp;E1757&amp;RIGHT(B1757,4)</f>
        <v>MT_Yellowstone1065</v>
      </c>
    </row>
    <row r="1758" spans="1:37" x14ac:dyDescent="0.25">
      <c r="A1758" t="s">
        <v>221</v>
      </c>
      <c r="B1758">
        <v>310550019</v>
      </c>
      <c r="C1758" t="s">
        <v>37</v>
      </c>
      <c r="D1758" t="s">
        <v>143</v>
      </c>
      <c r="E1758" t="s">
        <v>93</v>
      </c>
      <c r="F1758">
        <v>41.247486000000002</v>
      </c>
      <c r="G1758">
        <v>-95.973141999999996</v>
      </c>
      <c r="H1758">
        <v>114206</v>
      </c>
      <c r="I1758">
        <v>23</v>
      </c>
      <c r="J1758">
        <v>17.7</v>
      </c>
      <c r="K1758">
        <v>0.5</v>
      </c>
      <c r="L1758">
        <v>1.5769985</v>
      </c>
      <c r="M1758">
        <v>0.67285329999999999</v>
      </c>
      <c r="N1758">
        <v>2.676291</v>
      </c>
      <c r="O1758">
        <v>7.2349205000000003</v>
      </c>
      <c r="P1758">
        <v>3.7069442000000001</v>
      </c>
      <c r="Q1758">
        <v>4.8728360999999998</v>
      </c>
      <c r="R1758">
        <v>1.6055801999999999</v>
      </c>
      <c r="S1758">
        <v>0.22024189999999999</v>
      </c>
      <c r="T1758">
        <v>0.5</v>
      </c>
      <c r="U1758">
        <v>0.51748649999999996</v>
      </c>
      <c r="V1758">
        <v>0.61868579999999995</v>
      </c>
      <c r="W1758">
        <v>2.5481066999999999</v>
      </c>
      <c r="X1758">
        <v>3.6383781000000002</v>
      </c>
      <c r="Y1758">
        <v>3.4964990999999999</v>
      </c>
      <c r="Z1758">
        <v>4.6723432999999996</v>
      </c>
      <c r="AA1758">
        <v>1.5216593</v>
      </c>
      <c r="AB1758">
        <v>0.21457270000000001</v>
      </c>
      <c r="AC1758">
        <v>0.3281</v>
      </c>
      <c r="AD1758">
        <v>0.91949999999999998</v>
      </c>
      <c r="AE1758">
        <v>0.95209999999999995</v>
      </c>
      <c r="AF1758">
        <v>0.50290000000000001</v>
      </c>
      <c r="AG1758">
        <v>0.94320000000000004</v>
      </c>
      <c r="AH1758">
        <v>0.95889999999999997</v>
      </c>
      <c r="AI1758">
        <v>0.94769999999999999</v>
      </c>
      <c r="AJ1758">
        <v>0.97430000000000005</v>
      </c>
      <c r="AK1758" t="str">
        <f>VLOOKUP(D1758,Ref!$C$2:$D$56,2,FALSE)&amp;"_"&amp;E1758&amp;RIGHT(B1758,4)</f>
        <v>NE_Douglas0019</v>
      </c>
    </row>
    <row r="1759" spans="1:37" x14ac:dyDescent="0.25">
      <c r="A1759" t="s">
        <v>221</v>
      </c>
      <c r="B1759">
        <v>310550052</v>
      </c>
      <c r="C1759" t="s">
        <v>37</v>
      </c>
      <c r="D1759" t="s">
        <v>143</v>
      </c>
      <c r="E1759" t="s">
        <v>93</v>
      </c>
      <c r="F1759">
        <v>41.197847000000003</v>
      </c>
      <c r="G1759">
        <v>-96.056685999999999</v>
      </c>
      <c r="H1759">
        <v>114205</v>
      </c>
      <c r="I1759">
        <v>21.9</v>
      </c>
      <c r="J1759">
        <v>17.399999999999999</v>
      </c>
      <c r="K1759">
        <v>0.5</v>
      </c>
      <c r="L1759">
        <v>1.5806712999999999</v>
      </c>
      <c r="M1759">
        <v>0.68679040000000002</v>
      </c>
      <c r="N1759">
        <v>2.9780369000000002</v>
      </c>
      <c r="O1759">
        <v>5.1126690000000004</v>
      </c>
      <c r="P1759">
        <v>3.1190034999999998</v>
      </c>
      <c r="Q1759">
        <v>6.2910624000000004</v>
      </c>
      <c r="R1759">
        <v>1.5669793000000001</v>
      </c>
      <c r="S1759">
        <v>0.1092308</v>
      </c>
      <c r="T1759">
        <v>0.5</v>
      </c>
      <c r="U1759">
        <v>0.61652200000000001</v>
      </c>
      <c r="V1759">
        <v>0.61933819999999995</v>
      </c>
      <c r="W1759">
        <v>2.6792995999999998</v>
      </c>
      <c r="X1759">
        <v>2.7066395000000001</v>
      </c>
      <c r="Y1759">
        <v>3.5654743</v>
      </c>
      <c r="Z1759">
        <v>4.9471978999999999</v>
      </c>
      <c r="AA1759">
        <v>1.6156101</v>
      </c>
      <c r="AB1759">
        <v>0.1886264</v>
      </c>
      <c r="AC1759">
        <v>0.39</v>
      </c>
      <c r="AD1759">
        <v>0.90180000000000005</v>
      </c>
      <c r="AE1759">
        <v>0.89970000000000006</v>
      </c>
      <c r="AF1759">
        <v>0.52939999999999998</v>
      </c>
      <c r="AG1759">
        <v>1.1431</v>
      </c>
      <c r="AH1759">
        <v>0.78639999999999999</v>
      </c>
      <c r="AI1759">
        <v>1.0309999999999999</v>
      </c>
      <c r="AJ1759">
        <v>1.7269000000000001</v>
      </c>
      <c r="AK1759" t="str">
        <f>VLOOKUP(D1759,Ref!$C$2:$D$56,2,FALSE)&amp;"_"&amp;E1759&amp;RIGHT(B1759,4)</f>
        <v>NE_Douglas0052</v>
      </c>
    </row>
    <row r="1760" spans="1:37" x14ac:dyDescent="0.25">
      <c r="A1760" t="s">
        <v>221</v>
      </c>
      <c r="B1760">
        <v>310790004</v>
      </c>
      <c r="C1760" t="s">
        <v>37</v>
      </c>
      <c r="D1760" t="s">
        <v>143</v>
      </c>
      <c r="E1760" t="s">
        <v>144</v>
      </c>
      <c r="F1760">
        <v>40.942098999999999</v>
      </c>
      <c r="G1760">
        <v>-98.364966999999993</v>
      </c>
      <c r="H1760">
        <v>111189</v>
      </c>
      <c r="I1760">
        <v>18.3</v>
      </c>
      <c r="J1760">
        <v>15.6</v>
      </c>
      <c r="K1760">
        <v>0.5</v>
      </c>
      <c r="L1760">
        <v>1.0958775000000001</v>
      </c>
      <c r="M1760">
        <v>0.49787989999999999</v>
      </c>
      <c r="N1760">
        <v>2.4016435</v>
      </c>
      <c r="O1760">
        <v>4.9425787999999997</v>
      </c>
      <c r="P1760">
        <v>3.2211823000000002</v>
      </c>
      <c r="Q1760">
        <v>4.3462892000000002</v>
      </c>
      <c r="R1760">
        <v>1.2951176</v>
      </c>
      <c r="S1760">
        <v>3.2767499999999998E-2</v>
      </c>
      <c r="T1760">
        <v>0.5</v>
      </c>
      <c r="U1760">
        <v>0.49911359999999999</v>
      </c>
      <c r="V1760">
        <v>0.42566159999999997</v>
      </c>
      <c r="W1760">
        <v>2.2364017999999999</v>
      </c>
      <c r="X1760">
        <v>3.3980674999999998</v>
      </c>
      <c r="Y1760">
        <v>3.6554829999999998</v>
      </c>
      <c r="Z1760">
        <v>3.3923274999999999</v>
      </c>
      <c r="AA1760">
        <v>1.4790193</v>
      </c>
      <c r="AB1760">
        <v>5.8446999999999999E-2</v>
      </c>
      <c r="AC1760">
        <v>0.45540000000000003</v>
      </c>
      <c r="AD1760">
        <v>0.85489999999999999</v>
      </c>
      <c r="AE1760">
        <v>0.93120000000000003</v>
      </c>
      <c r="AF1760">
        <v>0.6875</v>
      </c>
      <c r="AG1760">
        <v>1.1348</v>
      </c>
      <c r="AH1760">
        <v>0.78049999999999997</v>
      </c>
      <c r="AI1760">
        <v>1.1419999999999999</v>
      </c>
      <c r="AJ1760">
        <v>1.7837000000000001</v>
      </c>
      <c r="AK1760" t="str">
        <f>VLOOKUP(D1760,Ref!$C$2:$D$56,2,FALSE)&amp;"_"&amp;E1760&amp;RIGHT(B1760,4)</f>
        <v>NE_Hall0004</v>
      </c>
    </row>
    <row r="1761" spans="1:37" x14ac:dyDescent="0.25">
      <c r="A1761" t="s">
        <v>221</v>
      </c>
      <c r="B1761">
        <v>311090022</v>
      </c>
      <c r="C1761" t="s">
        <v>37</v>
      </c>
      <c r="D1761" t="s">
        <v>143</v>
      </c>
      <c r="E1761" t="s">
        <v>145</v>
      </c>
      <c r="F1761">
        <v>40.81259</v>
      </c>
      <c r="G1761">
        <v>-96.683019999999999</v>
      </c>
      <c r="H1761">
        <v>110201</v>
      </c>
      <c r="I1761">
        <v>18.3</v>
      </c>
      <c r="J1761">
        <v>15.4</v>
      </c>
      <c r="K1761">
        <v>0.5</v>
      </c>
      <c r="L1761">
        <v>1.4638716000000001</v>
      </c>
      <c r="M1761">
        <v>0.54507240000000001</v>
      </c>
      <c r="N1761">
        <v>2.2079265000000001</v>
      </c>
      <c r="O1761">
        <v>4.7839717999999998</v>
      </c>
      <c r="P1761">
        <v>4.5887412999999997</v>
      </c>
      <c r="Q1761">
        <v>2.3845508</v>
      </c>
      <c r="R1761">
        <v>1.7470611</v>
      </c>
      <c r="S1761">
        <v>0.16769310000000001</v>
      </c>
      <c r="T1761">
        <v>0.5</v>
      </c>
      <c r="U1761">
        <v>0.67360169999999997</v>
      </c>
      <c r="V1761">
        <v>0.51428339999999995</v>
      </c>
      <c r="W1761">
        <v>2.1334496000000001</v>
      </c>
      <c r="X1761">
        <v>3.0123633999999999</v>
      </c>
      <c r="Y1761">
        <v>4.4533161999999997</v>
      </c>
      <c r="Z1761">
        <v>2.2842566999999998</v>
      </c>
      <c r="AA1761">
        <v>1.6918869999999999</v>
      </c>
      <c r="AB1761">
        <v>0.16769310000000001</v>
      </c>
      <c r="AC1761">
        <v>0.4602</v>
      </c>
      <c r="AD1761">
        <v>0.94350000000000001</v>
      </c>
      <c r="AE1761">
        <v>0.96630000000000005</v>
      </c>
      <c r="AF1761">
        <v>0.62970000000000004</v>
      </c>
      <c r="AG1761">
        <v>0.97050000000000003</v>
      </c>
      <c r="AH1761">
        <v>0.95789999999999997</v>
      </c>
      <c r="AI1761">
        <v>0.96840000000000004</v>
      </c>
      <c r="AJ1761">
        <v>1</v>
      </c>
      <c r="AK1761" t="str">
        <f>VLOOKUP(D1761,Ref!$C$2:$D$56,2,FALSE)&amp;"_"&amp;E1761&amp;RIGHT(B1761,4)</f>
        <v>NE_Lancaster0022</v>
      </c>
    </row>
    <row r="1762" spans="1:37" x14ac:dyDescent="0.25">
      <c r="A1762" t="s">
        <v>221</v>
      </c>
      <c r="B1762">
        <v>311530007</v>
      </c>
      <c r="C1762" t="s">
        <v>37</v>
      </c>
      <c r="D1762" t="s">
        <v>143</v>
      </c>
      <c r="E1762" t="s">
        <v>146</v>
      </c>
      <c r="F1762">
        <v>41.133293999999999</v>
      </c>
      <c r="G1762">
        <v>-95.956102999999999</v>
      </c>
      <c r="H1762">
        <v>113206</v>
      </c>
      <c r="I1762">
        <v>22.5</v>
      </c>
      <c r="J1762">
        <v>17.5</v>
      </c>
      <c r="K1762">
        <v>0.5</v>
      </c>
      <c r="L1762">
        <v>2.0357683</v>
      </c>
      <c r="M1762">
        <v>0.68145730000000004</v>
      </c>
      <c r="N1762">
        <v>2.0898303999999999</v>
      </c>
      <c r="O1762">
        <v>9.0519675999999993</v>
      </c>
      <c r="P1762">
        <v>4.4653353999999998</v>
      </c>
      <c r="Q1762">
        <v>1.9571078</v>
      </c>
      <c r="R1762">
        <v>1.5741263999999999</v>
      </c>
      <c r="S1762">
        <v>0.18885150000000001</v>
      </c>
      <c r="T1762">
        <v>0.5</v>
      </c>
      <c r="U1762">
        <v>1.0085360000000001</v>
      </c>
      <c r="V1762">
        <v>0.59503010000000001</v>
      </c>
      <c r="W1762">
        <v>1.9080527</v>
      </c>
      <c r="X1762">
        <v>5.7367476999999996</v>
      </c>
      <c r="Y1762">
        <v>4.6652598000000003</v>
      </c>
      <c r="Z1762">
        <v>1.2686409999999999</v>
      </c>
      <c r="AA1762">
        <v>1.6413009999999999</v>
      </c>
      <c r="AB1762">
        <v>0.26233980000000001</v>
      </c>
      <c r="AC1762">
        <v>0.49540000000000001</v>
      </c>
      <c r="AD1762">
        <v>0.87319999999999998</v>
      </c>
      <c r="AE1762">
        <v>0.91300000000000003</v>
      </c>
      <c r="AF1762">
        <v>0.63380000000000003</v>
      </c>
      <c r="AG1762">
        <v>1.0448</v>
      </c>
      <c r="AH1762">
        <v>0.6482</v>
      </c>
      <c r="AI1762">
        <v>1.0427</v>
      </c>
      <c r="AJ1762">
        <v>1.3891</v>
      </c>
      <c r="AK1762" t="str">
        <f>VLOOKUP(D1762,Ref!$C$2:$D$56,2,FALSE)&amp;"_"&amp;E1762&amp;RIGHT(B1762,4)</f>
        <v>NE_Sarpy0007</v>
      </c>
    </row>
    <row r="1763" spans="1:37" x14ac:dyDescent="0.25">
      <c r="A1763" t="s">
        <v>221</v>
      </c>
      <c r="B1763">
        <v>311570003</v>
      </c>
      <c r="C1763" t="s">
        <v>37</v>
      </c>
      <c r="D1763" t="s">
        <v>143</v>
      </c>
      <c r="E1763" t="s">
        <v>147</v>
      </c>
      <c r="F1763">
        <v>41.865000000000002</v>
      </c>
      <c r="G1763">
        <v>-103.664444</v>
      </c>
      <c r="H1763">
        <v>121153</v>
      </c>
      <c r="I1763">
        <v>18.600000000000001</v>
      </c>
      <c r="J1763">
        <v>14</v>
      </c>
      <c r="K1763">
        <v>0.5</v>
      </c>
      <c r="L1763">
        <v>1.5848005999999999</v>
      </c>
      <c r="M1763">
        <v>0.51042620000000005</v>
      </c>
      <c r="N1763">
        <v>0.77650079999999999</v>
      </c>
      <c r="O1763">
        <v>12.359841299999999</v>
      </c>
      <c r="P1763">
        <v>1.6814697000000001</v>
      </c>
      <c r="Q1763">
        <v>0.57461079999999998</v>
      </c>
      <c r="R1763">
        <v>0.60848809999999998</v>
      </c>
      <c r="S1763">
        <v>7.0528800000000003E-2</v>
      </c>
      <c r="T1763">
        <v>0.5</v>
      </c>
      <c r="U1763">
        <v>1.2469836000000001</v>
      </c>
      <c r="V1763">
        <v>0.38745629999999998</v>
      </c>
      <c r="W1763">
        <v>1.1692799</v>
      </c>
      <c r="X1763">
        <v>6.5135465000000003</v>
      </c>
      <c r="Y1763">
        <v>2.0914633</v>
      </c>
      <c r="Z1763">
        <v>1.3821851999999999</v>
      </c>
      <c r="AA1763">
        <v>0.79769670000000004</v>
      </c>
      <c r="AB1763">
        <v>3.8162999999999999E-3</v>
      </c>
      <c r="AC1763">
        <v>0.78680000000000005</v>
      </c>
      <c r="AD1763">
        <v>0.7591</v>
      </c>
      <c r="AE1763">
        <v>1.5058</v>
      </c>
      <c r="AF1763">
        <v>0.52700000000000002</v>
      </c>
      <c r="AG1763">
        <v>1.2438</v>
      </c>
      <c r="AH1763">
        <v>2.4054000000000002</v>
      </c>
      <c r="AI1763">
        <v>1.3109</v>
      </c>
      <c r="AJ1763">
        <v>5.4100000000000002E-2</v>
      </c>
      <c r="AK1763" t="str">
        <f>VLOOKUP(D1763,Ref!$C$2:$D$56,2,FALSE)&amp;"_"&amp;E1763&amp;RIGHT(B1763,4)</f>
        <v>NE_Scotts Bluff0003</v>
      </c>
    </row>
    <row r="1764" spans="1:37" x14ac:dyDescent="0.25">
      <c r="A1764" t="s">
        <v>221</v>
      </c>
      <c r="B1764">
        <v>311770002</v>
      </c>
      <c r="C1764" t="s">
        <v>37</v>
      </c>
      <c r="D1764" t="s">
        <v>143</v>
      </c>
      <c r="E1764" t="s">
        <v>49</v>
      </c>
      <c r="F1764">
        <v>41.551211000000002</v>
      </c>
      <c r="G1764">
        <v>-96.146174999999999</v>
      </c>
      <c r="H1764">
        <v>117204</v>
      </c>
      <c r="I1764">
        <v>20</v>
      </c>
      <c r="J1764">
        <v>16.7</v>
      </c>
      <c r="K1764">
        <v>0.5</v>
      </c>
      <c r="L1764">
        <v>1.1359155000000001</v>
      </c>
      <c r="M1764">
        <v>0.55719580000000002</v>
      </c>
      <c r="N1764">
        <v>2.908401</v>
      </c>
      <c r="O1764">
        <v>3.8165597999999998</v>
      </c>
      <c r="P1764">
        <v>3.2571270000000001</v>
      </c>
      <c r="Q1764">
        <v>6.1317257999999999</v>
      </c>
      <c r="R1764">
        <v>1.6209502</v>
      </c>
      <c r="S1764">
        <v>0.13879340000000001</v>
      </c>
      <c r="T1764">
        <v>0.5</v>
      </c>
      <c r="U1764">
        <v>0.33254280000000003</v>
      </c>
      <c r="V1764">
        <v>0.5166636</v>
      </c>
      <c r="W1764">
        <v>2.7893465000000002</v>
      </c>
      <c r="X1764">
        <v>1.9066593999999999</v>
      </c>
      <c r="Y1764">
        <v>3.1413373999999998</v>
      </c>
      <c r="Z1764">
        <v>5.8605175000000003</v>
      </c>
      <c r="AA1764">
        <v>1.5544989</v>
      </c>
      <c r="AB1764">
        <v>0.13879340000000001</v>
      </c>
      <c r="AC1764">
        <v>0.2928</v>
      </c>
      <c r="AD1764">
        <v>0.92730000000000001</v>
      </c>
      <c r="AE1764">
        <v>0.95909999999999995</v>
      </c>
      <c r="AF1764">
        <v>0.49959999999999999</v>
      </c>
      <c r="AG1764">
        <v>0.96450000000000002</v>
      </c>
      <c r="AH1764">
        <v>0.95579999999999998</v>
      </c>
      <c r="AI1764">
        <v>0.95899999999999996</v>
      </c>
      <c r="AJ1764">
        <v>1</v>
      </c>
      <c r="AK1764" t="str">
        <f>VLOOKUP(D1764,Ref!$C$2:$D$56,2,FALSE)&amp;"_"&amp;E1764&amp;RIGHT(B1764,4)</f>
        <v>NE_Washington0002</v>
      </c>
    </row>
    <row r="1765" spans="1:37" x14ac:dyDescent="0.25">
      <c r="A1765" t="s">
        <v>221</v>
      </c>
      <c r="B1765">
        <v>320030561</v>
      </c>
      <c r="C1765" t="s">
        <v>37</v>
      </c>
      <c r="D1765" t="s">
        <v>66</v>
      </c>
      <c r="E1765" t="s">
        <v>148</v>
      </c>
      <c r="F1765">
        <v>36.163994000000002</v>
      </c>
      <c r="G1765">
        <v>-115.11393</v>
      </c>
      <c r="H1765">
        <v>81064</v>
      </c>
      <c r="I1765">
        <v>21.4</v>
      </c>
      <c r="J1765">
        <v>10.199999999999999</v>
      </c>
      <c r="K1765">
        <v>0.5</v>
      </c>
      <c r="L1765">
        <v>2.3355472000000002</v>
      </c>
      <c r="M1765">
        <v>3.4639926000000001</v>
      </c>
      <c r="N1765">
        <v>0.31919449999999999</v>
      </c>
      <c r="O1765">
        <v>12.3385763</v>
      </c>
      <c r="P1765">
        <v>1.1459025</v>
      </c>
      <c r="Q1765">
        <v>0.2202382</v>
      </c>
      <c r="R1765">
        <v>0.57832709999999998</v>
      </c>
      <c r="S1765">
        <v>0.55377540000000003</v>
      </c>
      <c r="T1765">
        <v>0.5</v>
      </c>
      <c r="U1765">
        <v>0.64225169999999998</v>
      </c>
      <c r="V1765">
        <v>1.9579709000000001</v>
      </c>
      <c r="W1765">
        <v>0.35779739999999999</v>
      </c>
      <c r="X1765">
        <v>3.5095917999999999</v>
      </c>
      <c r="Y1765">
        <v>1.6719900000000001</v>
      </c>
      <c r="Z1765">
        <v>0.10649110000000001</v>
      </c>
      <c r="AA1765">
        <v>0.91185150000000004</v>
      </c>
      <c r="AB1765">
        <v>0.63042189999999998</v>
      </c>
      <c r="AC1765">
        <v>0.27500000000000002</v>
      </c>
      <c r="AD1765">
        <v>0.56520000000000004</v>
      </c>
      <c r="AE1765">
        <v>1.1209</v>
      </c>
      <c r="AF1765">
        <v>0.28439999999999999</v>
      </c>
      <c r="AG1765">
        <v>1.4591000000000001</v>
      </c>
      <c r="AH1765">
        <v>0.48349999999999999</v>
      </c>
      <c r="AI1765">
        <v>1.5767</v>
      </c>
      <c r="AJ1765">
        <v>1.1384000000000001</v>
      </c>
      <c r="AK1765" t="str">
        <f>VLOOKUP(D1765,Ref!$C$2:$D$56,2,FALSE)&amp;"_"&amp;E1765&amp;RIGHT(B1765,4)</f>
        <v>NV_Clark0561</v>
      </c>
    </row>
    <row r="1766" spans="1:37" x14ac:dyDescent="0.25">
      <c r="A1766" t="s">
        <v>221</v>
      </c>
      <c r="B1766">
        <v>320031019</v>
      </c>
      <c r="C1766" t="s">
        <v>37</v>
      </c>
      <c r="D1766" t="s">
        <v>66</v>
      </c>
      <c r="E1766" t="s">
        <v>148</v>
      </c>
      <c r="F1766">
        <v>35.785634000000002</v>
      </c>
      <c r="G1766">
        <v>-115.35706</v>
      </c>
      <c r="H1766">
        <v>77062</v>
      </c>
      <c r="I1766">
        <v>10.9</v>
      </c>
      <c r="J1766">
        <v>9.1</v>
      </c>
      <c r="K1766">
        <v>0.5</v>
      </c>
      <c r="L1766">
        <v>2.2942100000000001</v>
      </c>
      <c r="M1766">
        <v>0.9971257</v>
      </c>
      <c r="N1766">
        <v>0.43021890000000002</v>
      </c>
      <c r="O1766">
        <v>4.7754954999999999</v>
      </c>
      <c r="P1766">
        <v>1.3593526</v>
      </c>
      <c r="Q1766">
        <v>2.93098E-2</v>
      </c>
      <c r="R1766">
        <v>0.41345589999999999</v>
      </c>
      <c r="S1766">
        <v>0.16749910000000001</v>
      </c>
      <c r="T1766">
        <v>0.5</v>
      </c>
      <c r="U1766">
        <v>1.9559903999999999</v>
      </c>
      <c r="V1766">
        <v>0.84891229999999995</v>
      </c>
      <c r="W1766">
        <v>0.46419490000000002</v>
      </c>
      <c r="X1766">
        <v>2.9821813000000001</v>
      </c>
      <c r="Y1766">
        <v>1.6302068000000001</v>
      </c>
      <c r="Z1766">
        <v>1.2831199999999999E-2</v>
      </c>
      <c r="AA1766">
        <v>0.43207099999999998</v>
      </c>
      <c r="AB1766">
        <v>0.29960320000000001</v>
      </c>
      <c r="AC1766">
        <v>0.85260000000000002</v>
      </c>
      <c r="AD1766">
        <v>0.85140000000000005</v>
      </c>
      <c r="AE1766">
        <v>1.079</v>
      </c>
      <c r="AF1766">
        <v>0.62450000000000006</v>
      </c>
      <c r="AG1766">
        <v>1.1993</v>
      </c>
      <c r="AH1766">
        <v>0.43780000000000002</v>
      </c>
      <c r="AI1766">
        <v>1.0449999999999999</v>
      </c>
      <c r="AJ1766">
        <v>1.7887</v>
      </c>
      <c r="AK1766" t="str">
        <f>VLOOKUP(D1766,Ref!$C$2:$D$56,2,FALSE)&amp;"_"&amp;E1766&amp;RIGHT(B1766,4)</f>
        <v>NV_Clark1019</v>
      </c>
    </row>
    <row r="1767" spans="1:37" x14ac:dyDescent="0.25">
      <c r="A1767" t="s">
        <v>221</v>
      </c>
      <c r="B1767">
        <v>320032002</v>
      </c>
      <c r="C1767" t="s">
        <v>37</v>
      </c>
      <c r="D1767" t="s">
        <v>66</v>
      </c>
      <c r="E1767" t="s">
        <v>148</v>
      </c>
      <c r="F1767">
        <v>36.191110999999999</v>
      </c>
      <c r="G1767">
        <v>-115.12222199999999</v>
      </c>
      <c r="H1767">
        <v>81064</v>
      </c>
      <c r="I1767">
        <v>19.2</v>
      </c>
      <c r="J1767">
        <v>9.4</v>
      </c>
      <c r="K1767">
        <v>0.5</v>
      </c>
      <c r="L1767">
        <v>2.4796705000000001</v>
      </c>
      <c r="M1767">
        <v>1.4088799999999999</v>
      </c>
      <c r="N1767">
        <v>0.50878909999999999</v>
      </c>
      <c r="O1767">
        <v>10.5801067</v>
      </c>
      <c r="P1767">
        <v>2.2213714000000002</v>
      </c>
      <c r="Q1767">
        <v>7.0895899999999998E-2</v>
      </c>
      <c r="R1767">
        <v>0.87716729999999998</v>
      </c>
      <c r="S1767">
        <v>0.58645290000000005</v>
      </c>
      <c r="T1767">
        <v>0.5</v>
      </c>
      <c r="U1767">
        <v>1.1355191</v>
      </c>
      <c r="V1767">
        <v>1.5343682999999999</v>
      </c>
      <c r="W1767">
        <v>0.4287511</v>
      </c>
      <c r="X1767">
        <v>3.6946308999999999</v>
      </c>
      <c r="Y1767">
        <v>1.3669544</v>
      </c>
      <c r="Z1767">
        <v>6.3487299999999997E-2</v>
      </c>
      <c r="AA1767">
        <v>0.51836570000000004</v>
      </c>
      <c r="AB1767">
        <v>0.2306339</v>
      </c>
      <c r="AC1767">
        <v>0.45789999999999997</v>
      </c>
      <c r="AD1767">
        <v>1.0891</v>
      </c>
      <c r="AE1767">
        <v>0.8427</v>
      </c>
      <c r="AF1767">
        <v>0.34920000000000001</v>
      </c>
      <c r="AG1767">
        <v>0.61539999999999995</v>
      </c>
      <c r="AH1767">
        <v>0.89549999999999996</v>
      </c>
      <c r="AI1767">
        <v>0.59099999999999997</v>
      </c>
      <c r="AJ1767">
        <v>0.39329999999999998</v>
      </c>
      <c r="AK1767" t="str">
        <f>VLOOKUP(D1767,Ref!$C$2:$D$56,2,FALSE)&amp;"_"&amp;E1767&amp;RIGHT(B1767,4)</f>
        <v>NV_Clark2002</v>
      </c>
    </row>
    <row r="1768" spans="1:37" x14ac:dyDescent="0.25">
      <c r="A1768" t="s">
        <v>221</v>
      </c>
      <c r="B1768">
        <v>320310016</v>
      </c>
      <c r="C1768" t="s">
        <v>37</v>
      </c>
      <c r="D1768" t="s">
        <v>66</v>
      </c>
      <c r="E1768" t="s">
        <v>149</v>
      </c>
      <c r="F1768">
        <v>39.525083000000002</v>
      </c>
      <c r="G1768">
        <v>-119.807717</v>
      </c>
      <c r="H1768">
        <v>118038</v>
      </c>
      <c r="I1768">
        <v>37.200000000000003</v>
      </c>
      <c r="J1768">
        <v>31</v>
      </c>
      <c r="K1768">
        <v>0.5</v>
      </c>
      <c r="L1768">
        <v>1.9055381</v>
      </c>
      <c r="M1768">
        <v>2.8920952999999998</v>
      </c>
      <c r="N1768">
        <v>1.4580953000000001</v>
      </c>
      <c r="O1768">
        <v>24.583931</v>
      </c>
      <c r="P1768">
        <v>1.2542386000000001</v>
      </c>
      <c r="Q1768">
        <v>3.4437904000000001</v>
      </c>
      <c r="R1768">
        <v>0.99430280000000004</v>
      </c>
      <c r="S1768">
        <v>0.21245359999999999</v>
      </c>
      <c r="T1768">
        <v>0.5</v>
      </c>
      <c r="U1768">
        <v>1.4593706</v>
      </c>
      <c r="V1768">
        <v>2.3994317000000001</v>
      </c>
      <c r="W1768">
        <v>1.1608603</v>
      </c>
      <c r="X1768">
        <v>20.820997200000001</v>
      </c>
      <c r="Y1768">
        <v>1.3739048</v>
      </c>
      <c r="Z1768">
        <v>2.2543364000000001</v>
      </c>
      <c r="AA1768">
        <v>0.84960659999999999</v>
      </c>
      <c r="AB1768">
        <v>0.19492139999999999</v>
      </c>
      <c r="AC1768">
        <v>0.76590000000000003</v>
      </c>
      <c r="AD1768">
        <v>0.82969999999999999</v>
      </c>
      <c r="AE1768">
        <v>0.79610000000000003</v>
      </c>
      <c r="AF1768">
        <v>0.84689999999999999</v>
      </c>
      <c r="AG1768">
        <v>1.0953999999999999</v>
      </c>
      <c r="AH1768">
        <v>0.65459999999999996</v>
      </c>
      <c r="AI1768">
        <v>0.85450000000000004</v>
      </c>
      <c r="AJ1768">
        <v>0.91749999999999998</v>
      </c>
      <c r="AK1768" t="str">
        <f>VLOOKUP(D1768,Ref!$C$2:$D$56,2,FALSE)&amp;"_"&amp;E1768&amp;RIGHT(B1768,4)</f>
        <v>NV_Washoe0016</v>
      </c>
    </row>
    <row r="1769" spans="1:37" x14ac:dyDescent="0.25">
      <c r="A1769" t="s">
        <v>221</v>
      </c>
      <c r="B1769">
        <v>350010023</v>
      </c>
      <c r="C1769" t="s">
        <v>37</v>
      </c>
      <c r="D1769" t="s">
        <v>150</v>
      </c>
      <c r="E1769" t="s">
        <v>151</v>
      </c>
      <c r="F1769">
        <v>35.134300000000003</v>
      </c>
      <c r="G1769">
        <v>-106.5852</v>
      </c>
      <c r="H1769">
        <v>61126</v>
      </c>
      <c r="I1769">
        <v>15.4</v>
      </c>
      <c r="J1769">
        <v>8.6</v>
      </c>
      <c r="K1769">
        <v>0.5</v>
      </c>
      <c r="L1769">
        <v>0.86182559999999997</v>
      </c>
      <c r="M1769">
        <v>2.0834807999999998</v>
      </c>
      <c r="N1769">
        <v>0.56639530000000005</v>
      </c>
      <c r="O1769">
        <v>9.3726520999999998</v>
      </c>
      <c r="P1769">
        <v>0.88998429999999995</v>
      </c>
      <c r="Q1769">
        <v>0.8405994</v>
      </c>
      <c r="R1769">
        <v>0.31444810000000001</v>
      </c>
      <c r="S1769">
        <v>2.6171099999999999E-2</v>
      </c>
      <c r="T1769">
        <v>0.5</v>
      </c>
      <c r="U1769">
        <v>0.37550359999999999</v>
      </c>
      <c r="V1769">
        <v>1.3836001</v>
      </c>
      <c r="W1769">
        <v>0.60852280000000003</v>
      </c>
      <c r="X1769">
        <v>3.3718840999999999</v>
      </c>
      <c r="Y1769">
        <v>1.3489612</v>
      </c>
      <c r="Z1769">
        <v>0.51892159999999998</v>
      </c>
      <c r="AA1769">
        <v>0.48507830000000002</v>
      </c>
      <c r="AB1769">
        <v>2.93011E-2</v>
      </c>
      <c r="AC1769">
        <v>0.43569999999999998</v>
      </c>
      <c r="AD1769">
        <v>0.66410000000000002</v>
      </c>
      <c r="AE1769">
        <v>1.0744</v>
      </c>
      <c r="AF1769">
        <v>0.35980000000000001</v>
      </c>
      <c r="AG1769">
        <v>1.5157</v>
      </c>
      <c r="AH1769">
        <v>0.61729999999999996</v>
      </c>
      <c r="AI1769">
        <v>1.5426</v>
      </c>
      <c r="AJ1769">
        <v>1.1195999999999999</v>
      </c>
      <c r="AK1769" t="str">
        <f>VLOOKUP(D1769,Ref!$C$2:$D$56,2,FALSE)&amp;"_"&amp;E1769&amp;RIGHT(B1769,4)</f>
        <v>NM_Bernalillo0023</v>
      </c>
    </row>
    <row r="1770" spans="1:37" x14ac:dyDescent="0.25">
      <c r="A1770" t="s">
        <v>221</v>
      </c>
      <c r="B1770">
        <v>350010024</v>
      </c>
      <c r="C1770" t="s">
        <v>37</v>
      </c>
      <c r="D1770" t="s">
        <v>150</v>
      </c>
      <c r="E1770" t="s">
        <v>151</v>
      </c>
      <c r="F1770">
        <v>35.063099999999999</v>
      </c>
      <c r="G1770">
        <v>-106.578785</v>
      </c>
      <c r="H1770">
        <v>61126</v>
      </c>
      <c r="I1770">
        <v>15.9</v>
      </c>
      <c r="J1770">
        <v>9.1999999999999993</v>
      </c>
      <c r="K1770">
        <v>0.5</v>
      </c>
      <c r="L1770">
        <v>1.4022102000000001</v>
      </c>
      <c r="M1770">
        <v>1.7270373000000001</v>
      </c>
      <c r="N1770">
        <v>0.61081770000000002</v>
      </c>
      <c r="O1770">
        <v>9.4457234999999997</v>
      </c>
      <c r="P1770">
        <v>1.2017770999999999</v>
      </c>
      <c r="Q1770">
        <v>0.60338210000000003</v>
      </c>
      <c r="R1770">
        <v>0.44368259999999998</v>
      </c>
      <c r="S1770">
        <v>3.2036299999999997E-2</v>
      </c>
      <c r="T1770">
        <v>0.5</v>
      </c>
      <c r="U1770">
        <v>0.71820099999999998</v>
      </c>
      <c r="V1770">
        <v>1.5063869000000001</v>
      </c>
      <c r="W1770">
        <v>0.57850880000000005</v>
      </c>
      <c r="X1770">
        <v>3.7791421000000001</v>
      </c>
      <c r="Y1770">
        <v>1.1309188999999999</v>
      </c>
      <c r="Z1770">
        <v>0.58105700000000005</v>
      </c>
      <c r="AA1770">
        <v>0.4211587</v>
      </c>
      <c r="AB1770">
        <v>3.19235E-2</v>
      </c>
      <c r="AC1770">
        <v>0.51219999999999999</v>
      </c>
      <c r="AD1770">
        <v>0.87219999999999998</v>
      </c>
      <c r="AE1770">
        <v>0.94710000000000005</v>
      </c>
      <c r="AF1770">
        <v>0.40010000000000001</v>
      </c>
      <c r="AG1770">
        <v>0.94099999999999995</v>
      </c>
      <c r="AH1770">
        <v>0.96299999999999997</v>
      </c>
      <c r="AI1770">
        <v>0.94920000000000004</v>
      </c>
      <c r="AJ1770">
        <v>0.99650000000000005</v>
      </c>
      <c r="AK1770" t="str">
        <f>VLOOKUP(D1770,Ref!$C$2:$D$56,2,FALSE)&amp;"_"&amp;E1770&amp;RIGHT(B1770,4)</f>
        <v>NM_Bernalillo0024</v>
      </c>
    </row>
    <row r="1771" spans="1:37" x14ac:dyDescent="0.25">
      <c r="A1771" t="s">
        <v>221</v>
      </c>
      <c r="B1771">
        <v>350050005</v>
      </c>
      <c r="C1771" t="s">
        <v>37</v>
      </c>
      <c r="D1771" t="s">
        <v>150</v>
      </c>
      <c r="E1771" t="s">
        <v>152</v>
      </c>
      <c r="F1771">
        <v>33.396943999999998</v>
      </c>
      <c r="G1771">
        <v>-104.523611</v>
      </c>
      <c r="H1771">
        <v>44140</v>
      </c>
      <c r="I1771">
        <v>15.9</v>
      </c>
      <c r="J1771">
        <v>13</v>
      </c>
      <c r="K1771">
        <v>0.5</v>
      </c>
      <c r="L1771">
        <v>2.8058233000000001</v>
      </c>
      <c r="M1771">
        <v>0.29234250000000001</v>
      </c>
      <c r="N1771">
        <v>1.5874618</v>
      </c>
      <c r="O1771">
        <v>4.7397079</v>
      </c>
      <c r="P1771">
        <v>3.5095456</v>
      </c>
      <c r="Q1771">
        <v>1.3489469000000001</v>
      </c>
      <c r="R1771">
        <v>1.1796123999999999</v>
      </c>
      <c r="S1771">
        <v>3.2261999999999998E-3</v>
      </c>
      <c r="T1771">
        <v>0.5</v>
      </c>
      <c r="U1771">
        <v>2.6020281000000001</v>
      </c>
      <c r="V1771">
        <v>0.28956959999999998</v>
      </c>
      <c r="W1771">
        <v>1.3096402</v>
      </c>
      <c r="X1771">
        <v>3.4691855999999999</v>
      </c>
      <c r="Y1771">
        <v>2.9028876000000001</v>
      </c>
      <c r="Z1771">
        <v>0.98401260000000002</v>
      </c>
      <c r="AA1771">
        <v>0.97651259999999995</v>
      </c>
      <c r="AB1771">
        <v>1.1257700000000001E-2</v>
      </c>
      <c r="AC1771">
        <v>0.9274</v>
      </c>
      <c r="AD1771">
        <v>0.99050000000000005</v>
      </c>
      <c r="AE1771">
        <v>0.82499999999999996</v>
      </c>
      <c r="AF1771">
        <v>0.7319</v>
      </c>
      <c r="AG1771">
        <v>0.82709999999999995</v>
      </c>
      <c r="AH1771">
        <v>0.72950000000000004</v>
      </c>
      <c r="AI1771">
        <v>0.82779999999999998</v>
      </c>
      <c r="AJ1771">
        <v>3.4893999999999998</v>
      </c>
      <c r="AK1771" t="str">
        <f>VLOOKUP(D1771,Ref!$C$2:$D$56,2,FALSE)&amp;"_"&amp;E1771&amp;RIGHT(B1771,4)</f>
        <v>NM_Chaves0005</v>
      </c>
    </row>
    <row r="1772" spans="1:37" x14ac:dyDescent="0.25">
      <c r="A1772" t="s">
        <v>221</v>
      </c>
      <c r="B1772">
        <v>350130017</v>
      </c>
      <c r="C1772" t="s">
        <v>37</v>
      </c>
      <c r="D1772" t="s">
        <v>150</v>
      </c>
      <c r="E1772" t="s">
        <v>153</v>
      </c>
      <c r="F1772">
        <v>31.795832999999998</v>
      </c>
      <c r="G1772">
        <v>-106.5575</v>
      </c>
      <c r="H1772">
        <v>31123</v>
      </c>
      <c r="I1772">
        <v>34.5</v>
      </c>
      <c r="J1772">
        <v>25.5</v>
      </c>
      <c r="K1772">
        <v>0.5</v>
      </c>
      <c r="L1772">
        <v>5.3252348999999999</v>
      </c>
      <c r="M1772">
        <v>2.5482211000000001</v>
      </c>
      <c r="N1772">
        <v>0.62495730000000005</v>
      </c>
      <c r="O1772">
        <v>22.803896000000002</v>
      </c>
      <c r="P1772">
        <v>1.3769089000000001</v>
      </c>
      <c r="Q1772">
        <v>0.4272687</v>
      </c>
      <c r="R1772">
        <v>0.45902480000000001</v>
      </c>
      <c r="S1772">
        <v>0.43448789999999998</v>
      </c>
      <c r="T1772">
        <v>0.5</v>
      </c>
      <c r="U1772">
        <v>6.2261924999999998</v>
      </c>
      <c r="V1772">
        <v>1.3854282</v>
      </c>
      <c r="W1772">
        <v>0.5708995</v>
      </c>
      <c r="X1772">
        <v>14.352021199999999</v>
      </c>
      <c r="Y1772">
        <v>1.5665537</v>
      </c>
      <c r="Z1772">
        <v>0.11143359999999999</v>
      </c>
      <c r="AA1772">
        <v>0.55045929999999998</v>
      </c>
      <c r="AB1772">
        <v>0.25536510000000001</v>
      </c>
      <c r="AC1772">
        <v>1.1692</v>
      </c>
      <c r="AD1772">
        <v>0.54369999999999996</v>
      </c>
      <c r="AE1772">
        <v>0.91349999999999998</v>
      </c>
      <c r="AF1772">
        <v>0.62939999999999996</v>
      </c>
      <c r="AG1772">
        <v>1.1376999999999999</v>
      </c>
      <c r="AH1772">
        <v>0.26079999999999998</v>
      </c>
      <c r="AI1772">
        <v>1.1992</v>
      </c>
      <c r="AJ1772">
        <v>0.5877</v>
      </c>
      <c r="AK1772" t="str">
        <f>VLOOKUP(D1772,Ref!$C$2:$D$56,2,FALSE)&amp;"_"&amp;E1772&amp;RIGHT(B1772,4)</f>
        <v>NM_Doña Ana0017</v>
      </c>
    </row>
    <row r="1773" spans="1:37" x14ac:dyDescent="0.25">
      <c r="A1773" t="s">
        <v>221</v>
      </c>
      <c r="B1773">
        <v>350130025</v>
      </c>
      <c r="C1773" t="s">
        <v>37</v>
      </c>
      <c r="D1773" t="s">
        <v>150</v>
      </c>
      <c r="E1773" t="s">
        <v>153</v>
      </c>
      <c r="F1773">
        <v>32.321944000000002</v>
      </c>
      <c r="G1773">
        <v>-106.76777800000001</v>
      </c>
      <c r="H1773">
        <v>36122</v>
      </c>
      <c r="I1773">
        <v>12.8</v>
      </c>
      <c r="J1773">
        <v>8.3000000000000007</v>
      </c>
      <c r="K1773">
        <v>0.5</v>
      </c>
      <c r="L1773">
        <v>3.5394185</v>
      </c>
      <c r="M1773">
        <v>1.3348614999999999</v>
      </c>
      <c r="N1773">
        <v>0.63341919999999996</v>
      </c>
      <c r="O1773">
        <v>4.1953721000000002</v>
      </c>
      <c r="P1773">
        <v>1.5799321</v>
      </c>
      <c r="Q1773">
        <v>0.3284067</v>
      </c>
      <c r="R1773">
        <v>0.53462739999999997</v>
      </c>
      <c r="S1773">
        <v>0.16507340000000001</v>
      </c>
      <c r="T1773">
        <v>0.5</v>
      </c>
      <c r="U1773">
        <v>3.3807304</v>
      </c>
      <c r="V1773">
        <v>0.81529280000000004</v>
      </c>
      <c r="W1773">
        <v>0.46716449999999998</v>
      </c>
      <c r="X1773">
        <v>1.2579256999999999</v>
      </c>
      <c r="Y1773">
        <v>1.1615614999999999</v>
      </c>
      <c r="Z1773">
        <v>0.25854260000000001</v>
      </c>
      <c r="AA1773">
        <v>0.39327519999999999</v>
      </c>
      <c r="AB1773">
        <v>0.14287330000000001</v>
      </c>
      <c r="AC1773">
        <v>0.95520000000000005</v>
      </c>
      <c r="AD1773">
        <v>0.61080000000000001</v>
      </c>
      <c r="AE1773">
        <v>0.73750000000000004</v>
      </c>
      <c r="AF1773">
        <v>0.29980000000000001</v>
      </c>
      <c r="AG1773">
        <v>0.73519999999999996</v>
      </c>
      <c r="AH1773">
        <v>0.7873</v>
      </c>
      <c r="AI1773">
        <v>0.73560000000000003</v>
      </c>
      <c r="AJ1773">
        <v>0.86550000000000005</v>
      </c>
      <c r="AK1773" t="str">
        <f>VLOOKUP(D1773,Ref!$C$2:$D$56,2,FALSE)&amp;"_"&amp;E1773&amp;RIGHT(B1773,4)</f>
        <v>NM_Doña Ana0025</v>
      </c>
    </row>
    <row r="1774" spans="1:37" x14ac:dyDescent="0.25">
      <c r="A1774" t="s">
        <v>221</v>
      </c>
      <c r="B1774">
        <v>350171002</v>
      </c>
      <c r="C1774" t="s">
        <v>37</v>
      </c>
      <c r="D1774" t="s">
        <v>150</v>
      </c>
      <c r="E1774" t="s">
        <v>154</v>
      </c>
      <c r="F1774">
        <v>32.784444000000001</v>
      </c>
      <c r="G1774">
        <v>-108.27166699999999</v>
      </c>
      <c r="H1774">
        <v>41111</v>
      </c>
      <c r="I1774">
        <v>10.3</v>
      </c>
      <c r="J1774">
        <v>8.5</v>
      </c>
      <c r="K1774">
        <v>0.5</v>
      </c>
      <c r="L1774">
        <v>1.7852503</v>
      </c>
      <c r="M1774">
        <v>0.29755569999999998</v>
      </c>
      <c r="N1774">
        <v>0.49941150000000001</v>
      </c>
      <c r="O1774">
        <v>5.3542608999999999</v>
      </c>
      <c r="P1774">
        <v>1.3653010000000001</v>
      </c>
      <c r="Q1774">
        <v>4.7729500000000001E-2</v>
      </c>
      <c r="R1774">
        <v>0.48475550000000001</v>
      </c>
      <c r="S1774">
        <v>1.5735800000000001E-2</v>
      </c>
      <c r="T1774">
        <v>0.5</v>
      </c>
      <c r="U1774">
        <v>1.5685757</v>
      </c>
      <c r="V1774">
        <v>0.23559930000000001</v>
      </c>
      <c r="W1774">
        <v>0.3861812</v>
      </c>
      <c r="X1774">
        <v>4.4046744999999996</v>
      </c>
      <c r="Y1774">
        <v>1.0001966</v>
      </c>
      <c r="Z1774">
        <v>7.2979500000000003E-2</v>
      </c>
      <c r="AA1774">
        <v>0.35662189999999999</v>
      </c>
      <c r="AB1774">
        <v>1.7524700000000001E-2</v>
      </c>
      <c r="AC1774">
        <v>0.87860000000000005</v>
      </c>
      <c r="AD1774">
        <v>0.79179999999999995</v>
      </c>
      <c r="AE1774">
        <v>0.77329999999999999</v>
      </c>
      <c r="AF1774">
        <v>0.8226</v>
      </c>
      <c r="AG1774">
        <v>0.73260000000000003</v>
      </c>
      <c r="AH1774">
        <v>1.5289999999999999</v>
      </c>
      <c r="AI1774">
        <v>0.73570000000000002</v>
      </c>
      <c r="AJ1774">
        <v>1.1136999999999999</v>
      </c>
      <c r="AK1774" t="str">
        <f>VLOOKUP(D1774,Ref!$C$2:$D$56,2,FALSE)&amp;"_"&amp;E1774&amp;RIGHT(B1774,4)</f>
        <v>NM_Grant1002</v>
      </c>
    </row>
    <row r="1775" spans="1:37" x14ac:dyDescent="0.25">
      <c r="A1775" t="s">
        <v>221</v>
      </c>
      <c r="B1775">
        <v>350431003</v>
      </c>
      <c r="C1775" t="s">
        <v>37</v>
      </c>
      <c r="D1775" t="s">
        <v>150</v>
      </c>
      <c r="E1775" t="s">
        <v>155</v>
      </c>
      <c r="F1775">
        <v>35.238056</v>
      </c>
      <c r="G1775">
        <v>-106.649444</v>
      </c>
      <c r="H1775">
        <v>62126</v>
      </c>
      <c r="I1775">
        <v>9.6</v>
      </c>
      <c r="J1775">
        <v>5.8</v>
      </c>
      <c r="K1775">
        <v>0.5</v>
      </c>
      <c r="L1775">
        <v>1.2609336</v>
      </c>
      <c r="M1775">
        <v>0.87868889999999999</v>
      </c>
      <c r="N1775">
        <v>0.44042579999999998</v>
      </c>
      <c r="O1775">
        <v>4.9185895999999998</v>
      </c>
      <c r="P1775">
        <v>1.0283628</v>
      </c>
      <c r="Q1775">
        <v>0.2416421</v>
      </c>
      <c r="R1775">
        <v>0.37773230000000002</v>
      </c>
      <c r="S1775">
        <v>2.02904E-2</v>
      </c>
      <c r="T1775">
        <v>0.5</v>
      </c>
      <c r="U1775">
        <v>0.71479029999999999</v>
      </c>
      <c r="V1775">
        <v>0.75579350000000001</v>
      </c>
      <c r="W1775">
        <v>0.42137380000000002</v>
      </c>
      <c r="X1775">
        <v>1.8112341000000001</v>
      </c>
      <c r="Y1775">
        <v>0.97873529999999997</v>
      </c>
      <c r="Z1775">
        <v>0.2377155</v>
      </c>
      <c r="AA1775">
        <v>0.36100860000000001</v>
      </c>
      <c r="AB1775">
        <v>2.0515499999999999E-2</v>
      </c>
      <c r="AC1775">
        <v>0.56689999999999996</v>
      </c>
      <c r="AD1775">
        <v>0.86009999999999998</v>
      </c>
      <c r="AE1775">
        <v>0.95669999999999999</v>
      </c>
      <c r="AF1775">
        <v>0.36820000000000003</v>
      </c>
      <c r="AG1775">
        <v>0.95169999999999999</v>
      </c>
      <c r="AH1775">
        <v>0.98380000000000001</v>
      </c>
      <c r="AI1775">
        <v>0.95569999999999999</v>
      </c>
      <c r="AJ1775">
        <v>1.0111000000000001</v>
      </c>
      <c r="AK1775" t="str">
        <f>VLOOKUP(D1775,Ref!$C$2:$D$56,2,FALSE)&amp;"_"&amp;E1775&amp;RIGHT(B1775,4)</f>
        <v>NM_Sandoval1003</v>
      </c>
    </row>
    <row r="1776" spans="1:37" x14ac:dyDescent="0.25">
      <c r="A1776" t="s">
        <v>221</v>
      </c>
      <c r="B1776">
        <v>350490020</v>
      </c>
      <c r="C1776" t="s">
        <v>37</v>
      </c>
      <c r="D1776" t="s">
        <v>150</v>
      </c>
      <c r="E1776" t="s">
        <v>156</v>
      </c>
      <c r="F1776">
        <v>35.671111000000003</v>
      </c>
      <c r="G1776">
        <v>-105.953611</v>
      </c>
      <c r="H1776">
        <v>66131</v>
      </c>
      <c r="I1776">
        <v>8.4</v>
      </c>
      <c r="J1776">
        <v>6</v>
      </c>
      <c r="K1776">
        <v>0.5</v>
      </c>
      <c r="L1776">
        <v>1.6970803000000001</v>
      </c>
      <c r="M1776">
        <v>0.43776900000000002</v>
      </c>
      <c r="N1776">
        <v>0.47359440000000003</v>
      </c>
      <c r="O1776">
        <v>3.6309133</v>
      </c>
      <c r="P1776">
        <v>1.0761851</v>
      </c>
      <c r="Q1776">
        <v>0.29471069999999999</v>
      </c>
      <c r="R1776">
        <v>0.36213990000000001</v>
      </c>
      <c r="S1776">
        <v>5.3857000000000002E-3</v>
      </c>
      <c r="T1776">
        <v>0.5</v>
      </c>
      <c r="U1776">
        <v>1.4620534000000001</v>
      </c>
      <c r="V1776">
        <v>0.27743220000000002</v>
      </c>
      <c r="W1776">
        <v>0.44371909999999998</v>
      </c>
      <c r="X1776">
        <v>1.656148</v>
      </c>
      <c r="Y1776">
        <v>1.2033761000000001</v>
      </c>
      <c r="Z1776">
        <v>7.5580099999999997E-2</v>
      </c>
      <c r="AA1776">
        <v>0.42988280000000001</v>
      </c>
      <c r="AB1776">
        <v>5.6192000000000004E-3</v>
      </c>
      <c r="AC1776">
        <v>0.86150000000000004</v>
      </c>
      <c r="AD1776">
        <v>0.63370000000000004</v>
      </c>
      <c r="AE1776">
        <v>0.93689999999999996</v>
      </c>
      <c r="AF1776">
        <v>0.45610000000000001</v>
      </c>
      <c r="AG1776">
        <v>1.1182000000000001</v>
      </c>
      <c r="AH1776">
        <v>0.25650000000000001</v>
      </c>
      <c r="AI1776">
        <v>1.1871</v>
      </c>
      <c r="AJ1776">
        <v>1.0432999999999999</v>
      </c>
      <c r="AK1776" t="str">
        <f>VLOOKUP(D1776,Ref!$C$2:$D$56,2,FALSE)&amp;"_"&amp;E1776&amp;RIGHT(B1776,4)</f>
        <v>NM_Santa Fe0020</v>
      </c>
    </row>
    <row r="1777" spans="1:37" x14ac:dyDescent="0.25">
      <c r="A1777" t="s">
        <v>221</v>
      </c>
      <c r="B1777">
        <v>380070002</v>
      </c>
      <c r="C1777" t="s">
        <v>37</v>
      </c>
      <c r="D1777" t="s">
        <v>157</v>
      </c>
      <c r="E1777" t="s">
        <v>158</v>
      </c>
      <c r="F1777">
        <v>46.894300000000001</v>
      </c>
      <c r="G1777">
        <v>-103.37853</v>
      </c>
      <c r="H1777">
        <v>168158</v>
      </c>
      <c r="I1777">
        <v>11.9</v>
      </c>
      <c r="J1777">
        <v>10.9</v>
      </c>
      <c r="K1777">
        <v>0.5</v>
      </c>
      <c r="L1777">
        <v>0.74363500000000005</v>
      </c>
      <c r="M1777">
        <v>0.32276959999999999</v>
      </c>
      <c r="N1777">
        <v>1.5475112</v>
      </c>
      <c r="O1777">
        <v>3.1397262000000001</v>
      </c>
      <c r="P1777">
        <v>2.377589</v>
      </c>
      <c r="Q1777">
        <v>2.3170457</v>
      </c>
      <c r="R1777">
        <v>0.7949851</v>
      </c>
      <c r="S1777">
        <v>0.15673799999999999</v>
      </c>
      <c r="T1777">
        <v>0.5</v>
      </c>
      <c r="U1777">
        <v>0.93507759999999995</v>
      </c>
      <c r="V1777">
        <v>0.35154730000000001</v>
      </c>
      <c r="W1777">
        <v>1.1361097</v>
      </c>
      <c r="X1777">
        <v>3.8197114000000001</v>
      </c>
      <c r="Y1777">
        <v>2.0436687</v>
      </c>
      <c r="Z1777">
        <v>1.3210263</v>
      </c>
      <c r="AA1777">
        <v>0.69933699999999999</v>
      </c>
      <c r="AB1777">
        <v>0.15673799999999999</v>
      </c>
      <c r="AC1777">
        <v>1.2574000000000001</v>
      </c>
      <c r="AD1777">
        <v>1.0891999999999999</v>
      </c>
      <c r="AE1777">
        <v>0.73419999999999996</v>
      </c>
      <c r="AF1777">
        <v>1.2165999999999999</v>
      </c>
      <c r="AG1777">
        <v>0.85960000000000003</v>
      </c>
      <c r="AH1777">
        <v>0.57010000000000005</v>
      </c>
      <c r="AI1777">
        <v>0.87970000000000004</v>
      </c>
      <c r="AJ1777">
        <v>1</v>
      </c>
      <c r="AK1777" t="str">
        <f>VLOOKUP(D1777,Ref!$C$2:$D$56,2,FALSE)&amp;"_"&amp;E1777&amp;RIGHT(B1777,4)</f>
        <v>ND_Billings0002</v>
      </c>
    </row>
    <row r="1778" spans="1:37" x14ac:dyDescent="0.25">
      <c r="A1778" t="s">
        <v>221</v>
      </c>
      <c r="B1778">
        <v>380150003</v>
      </c>
      <c r="C1778" t="s">
        <v>37</v>
      </c>
      <c r="D1778" t="s">
        <v>157</v>
      </c>
      <c r="E1778" t="s">
        <v>159</v>
      </c>
      <c r="F1778">
        <v>46.825425000000003</v>
      </c>
      <c r="G1778">
        <v>-100.76821</v>
      </c>
      <c r="H1778">
        <v>166175</v>
      </c>
      <c r="I1778">
        <v>15.9</v>
      </c>
      <c r="J1778">
        <v>13.9</v>
      </c>
      <c r="K1778">
        <v>0.5</v>
      </c>
      <c r="L1778">
        <v>0.32538070000000002</v>
      </c>
      <c r="M1778">
        <v>0.37891639999999999</v>
      </c>
      <c r="N1778">
        <v>1.3588943</v>
      </c>
      <c r="O1778">
        <v>8.4969281999999993</v>
      </c>
      <c r="P1778">
        <v>2.1345557999999998</v>
      </c>
      <c r="Q1778">
        <v>1.9730197</v>
      </c>
      <c r="R1778">
        <v>0.81902699999999995</v>
      </c>
      <c r="S1778">
        <v>2.1665E-3</v>
      </c>
      <c r="T1778">
        <v>0.5</v>
      </c>
      <c r="U1778">
        <v>0.1036657</v>
      </c>
      <c r="V1778">
        <v>0.330567</v>
      </c>
      <c r="W1778">
        <v>2.2637700999999999</v>
      </c>
      <c r="X1778">
        <v>2.2660179</v>
      </c>
      <c r="Y1778">
        <v>2.2738318</v>
      </c>
      <c r="Z1778">
        <v>4.9995054999999997</v>
      </c>
      <c r="AA1778">
        <v>1.1769875999999999</v>
      </c>
      <c r="AB1778">
        <v>7.5558999999999999E-3</v>
      </c>
      <c r="AC1778">
        <v>0.31859999999999999</v>
      </c>
      <c r="AD1778">
        <v>0.87239999999999995</v>
      </c>
      <c r="AE1778">
        <v>1.6658999999999999</v>
      </c>
      <c r="AF1778">
        <v>0.26669999999999999</v>
      </c>
      <c r="AG1778">
        <v>1.0651999999999999</v>
      </c>
      <c r="AH1778">
        <v>2.5339</v>
      </c>
      <c r="AI1778">
        <v>1.4371</v>
      </c>
      <c r="AJ1778">
        <v>3.4876999999999998</v>
      </c>
      <c r="AK1778" t="str">
        <f>VLOOKUP(D1778,Ref!$C$2:$D$56,2,FALSE)&amp;"_"&amp;E1778&amp;RIGHT(B1778,4)</f>
        <v>ND_Burleigh0003</v>
      </c>
    </row>
    <row r="1779" spans="1:37" x14ac:dyDescent="0.25">
      <c r="A1779" t="s">
        <v>221</v>
      </c>
      <c r="B1779">
        <v>380171004</v>
      </c>
      <c r="C1779" t="s">
        <v>37</v>
      </c>
      <c r="D1779" t="s">
        <v>157</v>
      </c>
      <c r="E1779" t="s">
        <v>129</v>
      </c>
      <c r="F1779">
        <v>46.933754</v>
      </c>
      <c r="G1779">
        <v>-96.855350000000001</v>
      </c>
      <c r="H1779">
        <v>167199</v>
      </c>
      <c r="I1779">
        <v>20.399999999999999</v>
      </c>
      <c r="J1779">
        <v>15</v>
      </c>
      <c r="K1779">
        <v>0.5</v>
      </c>
      <c r="L1779">
        <v>2.3600819</v>
      </c>
      <c r="M1779">
        <v>0.56161450000000002</v>
      </c>
      <c r="N1779">
        <v>1.4473393999999999</v>
      </c>
      <c r="O1779">
        <v>10.0201311</v>
      </c>
      <c r="P1779">
        <v>2.6107697000000001</v>
      </c>
      <c r="Q1779">
        <v>1.8225633999999999</v>
      </c>
      <c r="R1779">
        <v>1.0845783</v>
      </c>
      <c r="S1779">
        <v>5.95884E-2</v>
      </c>
      <c r="T1779">
        <v>0.5</v>
      </c>
      <c r="U1779">
        <v>0.60126069999999998</v>
      </c>
      <c r="V1779">
        <v>0.40558759999999999</v>
      </c>
      <c r="W1779">
        <v>2.1787200000000002</v>
      </c>
      <c r="X1779">
        <v>2.8890764999999998</v>
      </c>
      <c r="Y1779">
        <v>2.1173172</v>
      </c>
      <c r="Z1779">
        <v>4.9890108</v>
      </c>
      <c r="AA1779">
        <v>1.2932155999999999</v>
      </c>
      <c r="AB1779">
        <v>7.1095099999999994E-2</v>
      </c>
      <c r="AC1779">
        <v>0.25480000000000003</v>
      </c>
      <c r="AD1779">
        <v>0.72219999999999995</v>
      </c>
      <c r="AE1779">
        <v>1.5053000000000001</v>
      </c>
      <c r="AF1779">
        <v>0.2883</v>
      </c>
      <c r="AG1779">
        <v>0.81100000000000005</v>
      </c>
      <c r="AH1779">
        <v>2.7374000000000001</v>
      </c>
      <c r="AI1779">
        <v>1.1923999999999999</v>
      </c>
      <c r="AJ1779">
        <v>1.1931</v>
      </c>
      <c r="AK1779" t="str">
        <f>VLOOKUP(D1779,Ref!$C$2:$D$56,2,FALSE)&amp;"_"&amp;E1779&amp;RIGHT(B1779,4)</f>
        <v>ND_Cass1004</v>
      </c>
    </row>
    <row r="1780" spans="1:37" x14ac:dyDescent="0.25">
      <c r="A1780" t="s">
        <v>221</v>
      </c>
      <c r="B1780">
        <v>380570004</v>
      </c>
      <c r="C1780" t="s">
        <v>37</v>
      </c>
      <c r="D1780" t="s">
        <v>157</v>
      </c>
      <c r="E1780" t="s">
        <v>160</v>
      </c>
      <c r="F1780">
        <v>47.298611000000001</v>
      </c>
      <c r="G1780">
        <v>-101.766944</v>
      </c>
      <c r="H1780">
        <v>171168</v>
      </c>
      <c r="I1780">
        <v>14.1</v>
      </c>
      <c r="J1780">
        <v>12.6</v>
      </c>
      <c r="K1780">
        <v>0.5</v>
      </c>
      <c r="L1780">
        <v>0.6598792</v>
      </c>
      <c r="M1780">
        <v>0.33233600000000002</v>
      </c>
      <c r="N1780">
        <v>1.5547863</v>
      </c>
      <c r="O1780">
        <v>5.3966789000000004</v>
      </c>
      <c r="P1780">
        <v>2.1008760999999998</v>
      </c>
      <c r="Q1780">
        <v>2.7080736000000001</v>
      </c>
      <c r="R1780">
        <v>0.90084560000000002</v>
      </c>
      <c r="S1780">
        <v>2.0798000000000001E-3</v>
      </c>
      <c r="T1780">
        <v>0.5</v>
      </c>
      <c r="U1780">
        <v>0.16371910000000001</v>
      </c>
      <c r="V1780">
        <v>0.27472770000000002</v>
      </c>
      <c r="W1780">
        <v>1.8773743000000001</v>
      </c>
      <c r="X1780">
        <v>2.9739089000000001</v>
      </c>
      <c r="Y1780">
        <v>2.2137427000000001</v>
      </c>
      <c r="Z1780">
        <v>3.6979104999999999</v>
      </c>
      <c r="AA1780">
        <v>0.97218839999999995</v>
      </c>
      <c r="AB1780">
        <v>1.5984000000000002E-2</v>
      </c>
      <c r="AC1780">
        <v>0.24809999999999999</v>
      </c>
      <c r="AD1780">
        <v>0.82669999999999999</v>
      </c>
      <c r="AE1780">
        <v>1.2075</v>
      </c>
      <c r="AF1780">
        <v>0.55110000000000003</v>
      </c>
      <c r="AG1780">
        <v>1.0537000000000001</v>
      </c>
      <c r="AH1780">
        <v>1.3654999999999999</v>
      </c>
      <c r="AI1780">
        <v>1.0791999999999999</v>
      </c>
      <c r="AJ1780">
        <v>7.6852999999999998</v>
      </c>
      <c r="AK1780" t="str">
        <f>VLOOKUP(D1780,Ref!$C$2:$D$56,2,FALSE)&amp;"_"&amp;E1780&amp;RIGHT(B1780,4)</f>
        <v>ND_Mercer0004</v>
      </c>
    </row>
    <row r="1781" spans="1:37" x14ac:dyDescent="0.25">
      <c r="A1781" t="s">
        <v>221</v>
      </c>
      <c r="B1781">
        <v>400159008</v>
      </c>
      <c r="C1781" t="s">
        <v>37</v>
      </c>
      <c r="D1781" t="s">
        <v>161</v>
      </c>
      <c r="E1781" t="s">
        <v>162</v>
      </c>
      <c r="F1781">
        <v>35.111944000000001</v>
      </c>
      <c r="G1781">
        <v>-98.252778000000006</v>
      </c>
      <c r="H1781">
        <v>57189</v>
      </c>
      <c r="I1781">
        <v>-9</v>
      </c>
      <c r="J1781">
        <v>-9</v>
      </c>
      <c r="K1781">
        <v>0.5</v>
      </c>
      <c r="L1781">
        <v>1.3642846</v>
      </c>
      <c r="M1781">
        <v>0.57046490000000005</v>
      </c>
      <c r="N1781">
        <v>2.0781445999999999</v>
      </c>
      <c r="O1781">
        <v>13.000951799999999</v>
      </c>
      <c r="P1781">
        <v>4.9194145000000002</v>
      </c>
      <c r="Q1781">
        <v>1.5046158999999999</v>
      </c>
      <c r="R1781">
        <v>1.7374721</v>
      </c>
      <c r="S1781">
        <v>1.35414E-2</v>
      </c>
      <c r="T1781">
        <v>0.5</v>
      </c>
      <c r="U1781">
        <v>0.81484710000000005</v>
      </c>
      <c r="V1781">
        <v>0.52370919999999999</v>
      </c>
      <c r="W1781">
        <v>2.0127668000000001</v>
      </c>
      <c r="X1781">
        <v>9.2939252999999997</v>
      </c>
      <c r="Y1781">
        <v>4.7895408000000002</v>
      </c>
      <c r="Z1781">
        <v>1.4318131999999999</v>
      </c>
      <c r="AA1781">
        <v>1.6894701000000001</v>
      </c>
      <c r="AB1781">
        <v>1.35414E-2</v>
      </c>
      <c r="AC1781">
        <v>0.59730000000000005</v>
      </c>
      <c r="AD1781">
        <v>0.91800000000000004</v>
      </c>
      <c r="AE1781">
        <v>0.96850000000000003</v>
      </c>
      <c r="AF1781">
        <v>0.71489999999999998</v>
      </c>
      <c r="AG1781">
        <v>0.97360000000000002</v>
      </c>
      <c r="AH1781">
        <v>0.9516</v>
      </c>
      <c r="AI1781">
        <v>0.97240000000000004</v>
      </c>
      <c r="AJ1781">
        <v>1</v>
      </c>
      <c r="AK1781" t="str">
        <f>VLOOKUP(D1781,Ref!$C$2:$D$56,2,FALSE)&amp;"_"&amp;E1781&amp;RIGHT(B1781,4)</f>
        <v>OK_Caddo9008</v>
      </c>
    </row>
    <row r="1782" spans="1:37" x14ac:dyDescent="0.25">
      <c r="A1782" t="s">
        <v>221</v>
      </c>
      <c r="B1782">
        <v>400970186</v>
      </c>
      <c r="C1782" t="s">
        <v>37</v>
      </c>
      <c r="D1782" t="s">
        <v>161</v>
      </c>
      <c r="E1782" t="s">
        <v>163</v>
      </c>
      <c r="F1782">
        <v>36.304623999999997</v>
      </c>
      <c r="G1782">
        <v>-95.310615999999996</v>
      </c>
      <c r="H1782">
        <v>69211</v>
      </c>
      <c r="I1782">
        <v>23.2</v>
      </c>
      <c r="J1782">
        <v>18.399999999999999</v>
      </c>
      <c r="K1782">
        <v>0.5</v>
      </c>
      <c r="L1782">
        <v>1.1755925</v>
      </c>
      <c r="M1782">
        <v>0.69282969999999999</v>
      </c>
      <c r="N1782">
        <v>2.2084798999999999</v>
      </c>
      <c r="O1782">
        <v>10.450390799999999</v>
      </c>
      <c r="P1782">
        <v>4.8501219999999998</v>
      </c>
      <c r="Q1782">
        <v>1.8457079999999999</v>
      </c>
      <c r="R1782">
        <v>1.5462511999999999</v>
      </c>
      <c r="S1782">
        <v>1.95169E-2</v>
      </c>
      <c r="T1782">
        <v>0.5</v>
      </c>
      <c r="U1782">
        <v>0.75188259999999996</v>
      </c>
      <c r="V1782">
        <v>0.54821589999999998</v>
      </c>
      <c r="W1782">
        <v>1.9172269</v>
      </c>
      <c r="X1782">
        <v>6.6958755999999999</v>
      </c>
      <c r="Y1782">
        <v>5.8755516999999999</v>
      </c>
      <c r="Z1782">
        <v>0.21926129999999999</v>
      </c>
      <c r="AA1782">
        <v>1.9226276</v>
      </c>
      <c r="AB1782">
        <v>2.4256699999999999E-2</v>
      </c>
      <c r="AC1782">
        <v>0.63959999999999995</v>
      </c>
      <c r="AD1782">
        <v>0.7913</v>
      </c>
      <c r="AE1782">
        <v>0.86809999999999998</v>
      </c>
      <c r="AF1782">
        <v>0.64070000000000005</v>
      </c>
      <c r="AG1782">
        <v>1.2114</v>
      </c>
      <c r="AH1782">
        <v>0.1188</v>
      </c>
      <c r="AI1782">
        <v>1.2434000000000001</v>
      </c>
      <c r="AJ1782">
        <v>1.2428999999999999</v>
      </c>
      <c r="AK1782" t="str">
        <f>VLOOKUP(D1782,Ref!$C$2:$D$56,2,FALSE)&amp;"_"&amp;E1782&amp;RIGHT(B1782,4)</f>
        <v>OK_Mayes0186</v>
      </c>
    </row>
    <row r="1783" spans="1:37" x14ac:dyDescent="0.25">
      <c r="A1783" t="s">
        <v>221</v>
      </c>
      <c r="B1783">
        <v>401010169</v>
      </c>
      <c r="C1783" t="s">
        <v>37</v>
      </c>
      <c r="D1783" t="s">
        <v>161</v>
      </c>
      <c r="E1783" t="s">
        <v>164</v>
      </c>
      <c r="F1783">
        <v>35.755273000000003</v>
      </c>
      <c r="G1783">
        <v>-95.377668999999997</v>
      </c>
      <c r="H1783">
        <v>63211</v>
      </c>
      <c r="I1783">
        <v>24.4</v>
      </c>
      <c r="J1783">
        <v>20</v>
      </c>
      <c r="K1783">
        <v>0.5</v>
      </c>
      <c r="L1783">
        <v>1.0721423999999999</v>
      </c>
      <c r="M1783">
        <v>0.7025496</v>
      </c>
      <c r="N1783">
        <v>2.2535745999999999</v>
      </c>
      <c r="O1783">
        <v>11.357255</v>
      </c>
      <c r="P1783">
        <v>5.1887884</v>
      </c>
      <c r="Q1783">
        <v>1.6454574</v>
      </c>
      <c r="R1783">
        <v>1.6914720999999999</v>
      </c>
      <c r="S1783">
        <v>2.2095799999999999E-2</v>
      </c>
      <c r="T1783">
        <v>0.5</v>
      </c>
      <c r="U1783">
        <v>0.70893139999999999</v>
      </c>
      <c r="V1783">
        <v>0.53358059999999996</v>
      </c>
      <c r="W1783">
        <v>1.9691874</v>
      </c>
      <c r="X1783">
        <v>8.2728318999999999</v>
      </c>
      <c r="Y1783">
        <v>5.7645711999999998</v>
      </c>
      <c r="Z1783">
        <v>0.33040920000000001</v>
      </c>
      <c r="AA1783">
        <v>1.9827345999999999</v>
      </c>
      <c r="AB1783">
        <v>2.28112E-2</v>
      </c>
      <c r="AC1783">
        <v>0.66120000000000001</v>
      </c>
      <c r="AD1783">
        <v>0.75949999999999995</v>
      </c>
      <c r="AE1783">
        <v>0.87380000000000002</v>
      </c>
      <c r="AF1783">
        <v>0.72840000000000005</v>
      </c>
      <c r="AG1783">
        <v>1.111</v>
      </c>
      <c r="AH1783">
        <v>0.20080000000000001</v>
      </c>
      <c r="AI1783">
        <v>1.1721999999999999</v>
      </c>
      <c r="AJ1783">
        <v>1.0324</v>
      </c>
      <c r="AK1783" t="str">
        <f>VLOOKUP(D1783,Ref!$C$2:$D$56,2,FALSE)&amp;"_"&amp;E1783&amp;RIGHT(B1783,4)</f>
        <v>OK_Muskogee0169</v>
      </c>
    </row>
    <row r="1784" spans="1:37" x14ac:dyDescent="0.25">
      <c r="A1784" t="s">
        <v>221</v>
      </c>
      <c r="B1784">
        <v>401090035</v>
      </c>
      <c r="C1784" t="s">
        <v>37</v>
      </c>
      <c r="D1784" t="s">
        <v>161</v>
      </c>
      <c r="E1784" t="s">
        <v>161</v>
      </c>
      <c r="F1784">
        <v>35.472920000000002</v>
      </c>
      <c r="G1784">
        <v>-97.527090000000001</v>
      </c>
      <c r="H1784">
        <v>61195</v>
      </c>
      <c r="I1784">
        <v>21.3</v>
      </c>
      <c r="J1784">
        <v>16.5</v>
      </c>
      <c r="K1784">
        <v>0.5</v>
      </c>
      <c r="L1784">
        <v>0.93068010000000001</v>
      </c>
      <c r="M1784">
        <v>0.63928839999999998</v>
      </c>
      <c r="N1784">
        <v>2.2449241</v>
      </c>
      <c r="O1784">
        <v>8.5162916000000006</v>
      </c>
      <c r="P1784">
        <v>4.6213335999999998</v>
      </c>
      <c r="Q1784">
        <v>2.3315356</v>
      </c>
      <c r="R1784">
        <v>1.5790204000000001</v>
      </c>
      <c r="S1784">
        <v>2.58146E-2</v>
      </c>
      <c r="T1784">
        <v>0.5</v>
      </c>
      <c r="U1784">
        <v>0.55695280000000003</v>
      </c>
      <c r="V1784">
        <v>0.50872589999999995</v>
      </c>
      <c r="W1784">
        <v>1.8472500000000001</v>
      </c>
      <c r="X1784">
        <v>5.7710333</v>
      </c>
      <c r="Y1784">
        <v>4.9393457999999999</v>
      </c>
      <c r="Z1784">
        <v>0.66377750000000002</v>
      </c>
      <c r="AA1784">
        <v>1.7405752000000001</v>
      </c>
      <c r="AB1784">
        <v>1.8108900000000001E-2</v>
      </c>
      <c r="AC1784">
        <v>0.59840000000000004</v>
      </c>
      <c r="AD1784">
        <v>0.79579999999999995</v>
      </c>
      <c r="AE1784">
        <v>0.82289999999999996</v>
      </c>
      <c r="AF1784">
        <v>0.67759999999999998</v>
      </c>
      <c r="AG1784">
        <v>1.0688</v>
      </c>
      <c r="AH1784">
        <v>0.28470000000000001</v>
      </c>
      <c r="AI1784">
        <v>1.1023000000000001</v>
      </c>
      <c r="AJ1784">
        <v>0.70150000000000001</v>
      </c>
      <c r="AK1784" t="str">
        <f>VLOOKUP(D1784,Ref!$C$2:$D$56,2,FALSE)&amp;"_"&amp;E1784&amp;RIGHT(B1784,4)</f>
        <v>OK_Oklahoma0035</v>
      </c>
    </row>
    <row r="1785" spans="1:37" x14ac:dyDescent="0.25">
      <c r="A1785" t="s">
        <v>221</v>
      </c>
      <c r="B1785">
        <v>401091037</v>
      </c>
      <c r="C1785" t="s">
        <v>37</v>
      </c>
      <c r="D1785" t="s">
        <v>161</v>
      </c>
      <c r="E1785" t="s">
        <v>161</v>
      </c>
      <c r="F1785">
        <v>35.614131</v>
      </c>
      <c r="G1785">
        <v>-97.475082999999998</v>
      </c>
      <c r="H1785">
        <v>62195</v>
      </c>
      <c r="I1785">
        <v>22.2</v>
      </c>
      <c r="J1785">
        <v>18</v>
      </c>
      <c r="K1785">
        <v>0.5</v>
      </c>
      <c r="L1785">
        <v>0.85912469999999996</v>
      </c>
      <c r="M1785">
        <v>0.53330610000000001</v>
      </c>
      <c r="N1785">
        <v>2.2503020999999999</v>
      </c>
      <c r="O1785">
        <v>9.4383631000000001</v>
      </c>
      <c r="P1785">
        <v>5.4773940999999997</v>
      </c>
      <c r="Q1785">
        <v>1.1829685999999999</v>
      </c>
      <c r="R1785">
        <v>2.0238120999999998</v>
      </c>
      <c r="S1785">
        <v>1.2507000000000001E-2</v>
      </c>
      <c r="T1785">
        <v>0.5</v>
      </c>
      <c r="U1785">
        <v>0.40906300000000001</v>
      </c>
      <c r="V1785">
        <v>0.50866990000000001</v>
      </c>
      <c r="W1785">
        <v>1.9088685999999999</v>
      </c>
      <c r="X1785">
        <v>7.1736959999999996</v>
      </c>
      <c r="Y1785">
        <v>5.4093951999999996</v>
      </c>
      <c r="Z1785">
        <v>0.1447629</v>
      </c>
      <c r="AA1785">
        <v>1.9806798999999999</v>
      </c>
      <c r="AB1785">
        <v>9.2787000000000008E-3</v>
      </c>
      <c r="AC1785">
        <v>0.47610000000000002</v>
      </c>
      <c r="AD1785">
        <v>0.95379999999999998</v>
      </c>
      <c r="AE1785">
        <v>0.84830000000000005</v>
      </c>
      <c r="AF1785">
        <v>0.7601</v>
      </c>
      <c r="AG1785">
        <v>0.98760000000000003</v>
      </c>
      <c r="AH1785">
        <v>0.12239999999999999</v>
      </c>
      <c r="AI1785">
        <v>0.97870000000000001</v>
      </c>
      <c r="AJ1785">
        <v>0.7419</v>
      </c>
      <c r="AK1785" t="str">
        <f>VLOOKUP(D1785,Ref!$C$2:$D$56,2,FALSE)&amp;"_"&amp;E1785&amp;RIGHT(B1785,4)</f>
        <v>OK_Oklahoma1037</v>
      </c>
    </row>
    <row r="1786" spans="1:37" x14ac:dyDescent="0.25">
      <c r="A1786" t="s">
        <v>221</v>
      </c>
      <c r="B1786">
        <v>401159004</v>
      </c>
      <c r="C1786" t="s">
        <v>37</v>
      </c>
      <c r="D1786" t="s">
        <v>161</v>
      </c>
      <c r="E1786" t="s">
        <v>165</v>
      </c>
      <c r="F1786">
        <v>36.922221999999998</v>
      </c>
      <c r="G1786">
        <v>-94.838888999999995</v>
      </c>
      <c r="H1786">
        <v>74214</v>
      </c>
      <c r="I1786">
        <v>23.1</v>
      </c>
      <c r="J1786">
        <v>18.899999999999999</v>
      </c>
      <c r="K1786">
        <v>0.5</v>
      </c>
      <c r="L1786">
        <v>2.2350218000000002</v>
      </c>
      <c r="M1786">
        <v>0.54963269999999997</v>
      </c>
      <c r="N1786">
        <v>2.2024088000000002</v>
      </c>
      <c r="O1786">
        <v>8.3323689000000005</v>
      </c>
      <c r="P1786">
        <v>6.9878020000000003</v>
      </c>
      <c r="Q1786">
        <v>0</v>
      </c>
      <c r="R1786">
        <v>2.3493070999999999</v>
      </c>
      <c r="S1786">
        <v>1.0127499999999999E-2</v>
      </c>
      <c r="T1786">
        <v>0.5</v>
      </c>
      <c r="U1786">
        <v>0.96597529999999998</v>
      </c>
      <c r="V1786">
        <v>0.51219650000000005</v>
      </c>
      <c r="W1786">
        <v>2.0560412000000001</v>
      </c>
      <c r="X1786">
        <v>6.3032326999999997</v>
      </c>
      <c r="Y1786">
        <v>6.4168653000000004</v>
      </c>
      <c r="Z1786">
        <v>7.0028E-3</v>
      </c>
      <c r="AA1786">
        <v>2.1890584999999998</v>
      </c>
      <c r="AB1786">
        <v>9.3640000000000008E-3</v>
      </c>
      <c r="AC1786">
        <v>0.43219999999999997</v>
      </c>
      <c r="AD1786">
        <v>0.93189999999999995</v>
      </c>
      <c r="AE1786">
        <v>0.9335</v>
      </c>
      <c r="AF1786">
        <v>0.75649999999999995</v>
      </c>
      <c r="AG1786">
        <v>0.91830000000000001</v>
      </c>
      <c r="AH1786">
        <v>-9</v>
      </c>
      <c r="AI1786">
        <v>0.93179999999999996</v>
      </c>
      <c r="AJ1786">
        <v>0.92459999999999998</v>
      </c>
      <c r="AK1786" t="str">
        <f>VLOOKUP(D1786,Ref!$C$2:$D$56,2,FALSE)&amp;"_"&amp;E1786&amp;RIGHT(B1786,4)</f>
        <v>OK_Ottawa9004</v>
      </c>
    </row>
    <row r="1787" spans="1:37" x14ac:dyDescent="0.25">
      <c r="A1787" t="s">
        <v>221</v>
      </c>
      <c r="B1787">
        <v>401210415</v>
      </c>
      <c r="C1787" t="s">
        <v>37</v>
      </c>
      <c r="D1787" t="s">
        <v>161</v>
      </c>
      <c r="E1787" t="s">
        <v>166</v>
      </c>
      <c r="F1787">
        <v>34.906083000000002</v>
      </c>
      <c r="G1787">
        <v>-95.794128000000001</v>
      </c>
      <c r="H1787">
        <v>56208</v>
      </c>
      <c r="I1787">
        <v>22.9</v>
      </c>
      <c r="J1787">
        <v>20.8</v>
      </c>
      <c r="K1787">
        <v>0.5</v>
      </c>
      <c r="L1787">
        <v>1.3678600000000001</v>
      </c>
      <c r="M1787">
        <v>0.57201139999999995</v>
      </c>
      <c r="N1787">
        <v>1.9817102</v>
      </c>
      <c r="O1787">
        <v>10.3471136</v>
      </c>
      <c r="P1787">
        <v>5.7057723999999999</v>
      </c>
      <c r="Q1787">
        <v>0.56324799999999997</v>
      </c>
      <c r="R1787">
        <v>1.8669726</v>
      </c>
      <c r="S1787">
        <v>1.7536199999999998E-2</v>
      </c>
      <c r="T1787">
        <v>0.5</v>
      </c>
      <c r="U1787">
        <v>1.1355457</v>
      </c>
      <c r="V1787">
        <v>0.51182240000000001</v>
      </c>
      <c r="W1787">
        <v>1.8788146999999999</v>
      </c>
      <c r="X1787">
        <v>8.8170251999999998</v>
      </c>
      <c r="Y1787">
        <v>6.0137423999999999</v>
      </c>
      <c r="Z1787">
        <v>0</v>
      </c>
      <c r="AA1787">
        <v>1.9904218</v>
      </c>
      <c r="AB1787">
        <v>1.8065000000000001E-2</v>
      </c>
      <c r="AC1787">
        <v>0.83020000000000005</v>
      </c>
      <c r="AD1787">
        <v>0.89480000000000004</v>
      </c>
      <c r="AE1787">
        <v>0.94810000000000005</v>
      </c>
      <c r="AF1787">
        <v>0.85209999999999997</v>
      </c>
      <c r="AG1787">
        <v>1.054</v>
      </c>
      <c r="AH1787">
        <v>0</v>
      </c>
      <c r="AI1787">
        <v>1.0661</v>
      </c>
      <c r="AJ1787">
        <v>1.0302</v>
      </c>
      <c r="AK1787" t="str">
        <f>VLOOKUP(D1787,Ref!$C$2:$D$56,2,FALSE)&amp;"_"&amp;E1787&amp;RIGHT(B1787,4)</f>
        <v>OK_Pittsburg0415</v>
      </c>
    </row>
    <row r="1788" spans="1:37" x14ac:dyDescent="0.25">
      <c r="A1788" t="s">
        <v>221</v>
      </c>
      <c r="B1788">
        <v>401359015</v>
      </c>
      <c r="C1788" t="s">
        <v>37</v>
      </c>
      <c r="D1788" t="s">
        <v>161</v>
      </c>
      <c r="E1788" t="s">
        <v>167</v>
      </c>
      <c r="F1788">
        <v>35.581173999999997</v>
      </c>
      <c r="G1788">
        <v>-94.830059000000006</v>
      </c>
      <c r="H1788">
        <v>62215</v>
      </c>
      <c r="I1788">
        <v>25.2</v>
      </c>
      <c r="J1788">
        <v>21.7</v>
      </c>
      <c r="K1788">
        <v>0.5</v>
      </c>
      <c r="L1788">
        <v>1.1579733000000001</v>
      </c>
      <c r="M1788">
        <v>0.6636145</v>
      </c>
      <c r="N1788">
        <v>2.1034752999999999</v>
      </c>
      <c r="O1788">
        <v>12.7819948</v>
      </c>
      <c r="P1788">
        <v>5.1384568000000002</v>
      </c>
      <c r="Q1788">
        <v>1.1451958</v>
      </c>
      <c r="R1788">
        <v>1.7298169000000001</v>
      </c>
      <c r="S1788">
        <v>1.2805E-2</v>
      </c>
      <c r="T1788">
        <v>0.5</v>
      </c>
      <c r="U1788">
        <v>0.80112890000000003</v>
      </c>
      <c r="V1788">
        <v>0.56540259999999998</v>
      </c>
      <c r="W1788">
        <v>2.2107576999999998</v>
      </c>
      <c r="X1788">
        <v>8.7233628999999997</v>
      </c>
      <c r="Y1788">
        <v>6.2299832999999998</v>
      </c>
      <c r="Z1788">
        <v>0.70405240000000002</v>
      </c>
      <c r="AA1788">
        <v>2.0295320000000001</v>
      </c>
      <c r="AB1788">
        <v>1.4130500000000001E-2</v>
      </c>
      <c r="AC1788">
        <v>0.69179999999999997</v>
      </c>
      <c r="AD1788">
        <v>0.85199999999999998</v>
      </c>
      <c r="AE1788">
        <v>1.0509999999999999</v>
      </c>
      <c r="AF1788">
        <v>0.6825</v>
      </c>
      <c r="AG1788">
        <v>1.2123999999999999</v>
      </c>
      <c r="AH1788">
        <v>0.61480000000000001</v>
      </c>
      <c r="AI1788">
        <v>1.1733</v>
      </c>
      <c r="AJ1788">
        <v>1.1034999999999999</v>
      </c>
      <c r="AK1788" t="str">
        <f>VLOOKUP(D1788,Ref!$C$2:$D$56,2,FALSE)&amp;"_"&amp;E1788&amp;RIGHT(B1788,4)</f>
        <v>OK_Sequoyah9015</v>
      </c>
    </row>
    <row r="1789" spans="1:37" x14ac:dyDescent="0.25">
      <c r="A1789" t="s">
        <v>221</v>
      </c>
      <c r="B1789">
        <v>401430110</v>
      </c>
      <c r="C1789" t="s">
        <v>37</v>
      </c>
      <c r="D1789" t="s">
        <v>161</v>
      </c>
      <c r="E1789" t="s">
        <v>168</v>
      </c>
      <c r="F1789">
        <v>36.140039999999999</v>
      </c>
      <c r="G1789">
        <v>-95.925381999999999</v>
      </c>
      <c r="H1789">
        <v>67207</v>
      </c>
      <c r="I1789">
        <v>24.8</v>
      </c>
      <c r="J1789">
        <v>17.600000000000001</v>
      </c>
      <c r="K1789">
        <v>0.5</v>
      </c>
      <c r="L1789">
        <v>1.1435595999999999</v>
      </c>
      <c r="M1789">
        <v>0.67035169999999999</v>
      </c>
      <c r="N1789">
        <v>2.0572591</v>
      </c>
      <c r="O1789">
        <v>12.1383572</v>
      </c>
      <c r="P1789">
        <v>6.0745000999999998</v>
      </c>
      <c r="Q1789">
        <v>0</v>
      </c>
      <c r="R1789">
        <v>2.2256241000000001</v>
      </c>
      <c r="S1789">
        <v>2.3681199999999999E-2</v>
      </c>
      <c r="T1789">
        <v>0.5</v>
      </c>
      <c r="U1789">
        <v>0.46466790000000002</v>
      </c>
      <c r="V1789">
        <v>0.5440391</v>
      </c>
      <c r="W1789">
        <v>2.1016203999999998</v>
      </c>
      <c r="X1789">
        <v>5.9075369999999996</v>
      </c>
      <c r="Y1789">
        <v>5.1013570000000001</v>
      </c>
      <c r="Z1789">
        <v>1.1622627999999999</v>
      </c>
      <c r="AA1789">
        <v>1.8142681000000001</v>
      </c>
      <c r="AB1789">
        <v>2.5884500000000001E-2</v>
      </c>
      <c r="AC1789">
        <v>0.40629999999999999</v>
      </c>
      <c r="AD1789">
        <v>0.81159999999999999</v>
      </c>
      <c r="AE1789">
        <v>1.0216000000000001</v>
      </c>
      <c r="AF1789">
        <v>0.48670000000000002</v>
      </c>
      <c r="AG1789">
        <v>0.83979999999999999</v>
      </c>
      <c r="AH1789">
        <v>-9</v>
      </c>
      <c r="AI1789">
        <v>0.81520000000000004</v>
      </c>
      <c r="AJ1789">
        <v>1.093</v>
      </c>
      <c r="AK1789" t="str">
        <f>VLOOKUP(D1789,Ref!$C$2:$D$56,2,FALSE)&amp;"_"&amp;E1789&amp;RIGHT(B1789,4)</f>
        <v>OK_Tulsa0110</v>
      </c>
    </row>
    <row r="1790" spans="1:37" x14ac:dyDescent="0.25">
      <c r="A1790" t="s">
        <v>221</v>
      </c>
      <c r="B1790">
        <v>401431127</v>
      </c>
      <c r="C1790" t="s">
        <v>37</v>
      </c>
      <c r="D1790" t="s">
        <v>161</v>
      </c>
      <c r="E1790" t="s">
        <v>168</v>
      </c>
      <c r="F1790">
        <v>36.204901999999997</v>
      </c>
      <c r="G1790">
        <v>-95.976536999999993</v>
      </c>
      <c r="H1790">
        <v>68206</v>
      </c>
      <c r="I1790">
        <v>25.5</v>
      </c>
      <c r="J1790">
        <v>20.2</v>
      </c>
      <c r="K1790">
        <v>0.5</v>
      </c>
      <c r="L1790">
        <v>1.5316346000000001</v>
      </c>
      <c r="M1790">
        <v>0.74360910000000002</v>
      </c>
      <c r="N1790">
        <v>2.2320864</v>
      </c>
      <c r="O1790">
        <v>11.3471928</v>
      </c>
      <c r="P1790">
        <v>6.5041585</v>
      </c>
      <c r="Q1790">
        <v>0.45546599999999998</v>
      </c>
      <c r="R1790">
        <v>2.2132676</v>
      </c>
      <c r="S1790">
        <v>3.92536E-2</v>
      </c>
      <c r="T1790">
        <v>0.5</v>
      </c>
      <c r="U1790">
        <v>0.77733580000000002</v>
      </c>
      <c r="V1790">
        <v>0.62568780000000002</v>
      </c>
      <c r="W1790">
        <v>2.0130767999999999</v>
      </c>
      <c r="X1790">
        <v>7.7723475000000004</v>
      </c>
      <c r="Y1790">
        <v>6.3577541999999996</v>
      </c>
      <c r="Z1790">
        <v>0</v>
      </c>
      <c r="AA1790">
        <v>2.1540667999999998</v>
      </c>
      <c r="AB1790">
        <v>4.1612700000000002E-2</v>
      </c>
      <c r="AC1790">
        <v>0.50749999999999995</v>
      </c>
      <c r="AD1790">
        <v>0.84140000000000004</v>
      </c>
      <c r="AE1790">
        <v>0.90190000000000003</v>
      </c>
      <c r="AF1790">
        <v>0.68500000000000005</v>
      </c>
      <c r="AG1790">
        <v>0.97750000000000004</v>
      </c>
      <c r="AH1790">
        <v>0</v>
      </c>
      <c r="AI1790">
        <v>0.97330000000000005</v>
      </c>
      <c r="AJ1790">
        <v>1.0601</v>
      </c>
      <c r="AK1790" t="str">
        <f>VLOOKUP(D1790,Ref!$C$2:$D$56,2,FALSE)&amp;"_"&amp;E1790&amp;RIGHT(B1790,4)</f>
        <v>OK_Tulsa1127</v>
      </c>
    </row>
    <row r="1791" spans="1:37" x14ac:dyDescent="0.25">
      <c r="A1791" t="s">
        <v>221</v>
      </c>
      <c r="B1791">
        <v>410250002</v>
      </c>
      <c r="C1791" t="s">
        <v>37</v>
      </c>
      <c r="D1791" t="s">
        <v>169</v>
      </c>
      <c r="E1791" t="s">
        <v>170</v>
      </c>
      <c r="F1791">
        <v>43.586388999999997</v>
      </c>
      <c r="G1791">
        <v>-119.05111100000001</v>
      </c>
      <c r="H1791">
        <v>153052</v>
      </c>
      <c r="I1791">
        <v>33</v>
      </c>
      <c r="J1791">
        <v>26.6</v>
      </c>
      <c r="K1791">
        <v>0.5</v>
      </c>
      <c r="L1791">
        <v>1.0528245000000001</v>
      </c>
      <c r="M1791">
        <v>1.6374344999999999</v>
      </c>
      <c r="N1791">
        <v>0.67776150000000002</v>
      </c>
      <c r="O1791">
        <v>26</v>
      </c>
      <c r="P1791">
        <v>1.0446378000000001</v>
      </c>
      <c r="Q1791">
        <v>1.5490508000000001</v>
      </c>
      <c r="R1791">
        <v>0.46435019999999999</v>
      </c>
      <c r="S1791">
        <v>7.3940800000000001E-2</v>
      </c>
      <c r="T1791">
        <v>0.5</v>
      </c>
      <c r="U1791">
        <v>0.907999</v>
      </c>
      <c r="V1791">
        <v>1.4529803999999999</v>
      </c>
      <c r="W1791">
        <v>0.62421230000000005</v>
      </c>
      <c r="X1791">
        <v>20.266986800000002</v>
      </c>
      <c r="Y1791">
        <v>0.9709238</v>
      </c>
      <c r="Z1791">
        <v>1.4200108</v>
      </c>
      <c r="AA1791">
        <v>0.42804219999999998</v>
      </c>
      <c r="AB1791">
        <v>6.9769700000000004E-2</v>
      </c>
      <c r="AC1791">
        <v>0.86240000000000006</v>
      </c>
      <c r="AD1791">
        <v>0.88739999999999997</v>
      </c>
      <c r="AE1791">
        <v>0.92100000000000004</v>
      </c>
      <c r="AF1791">
        <v>0.77949999999999997</v>
      </c>
      <c r="AG1791">
        <v>0.9294</v>
      </c>
      <c r="AH1791">
        <v>0.91669999999999996</v>
      </c>
      <c r="AI1791">
        <v>0.92179999999999995</v>
      </c>
      <c r="AJ1791">
        <v>0.94359999999999999</v>
      </c>
      <c r="AK1791" t="str">
        <f>VLOOKUP(D1791,Ref!$C$2:$D$56,2,FALSE)&amp;"_"&amp;E1791&amp;RIGHT(B1791,4)</f>
        <v>OR_Harney0002</v>
      </c>
    </row>
    <row r="1792" spans="1:37" x14ac:dyDescent="0.25">
      <c r="A1792" t="s">
        <v>221</v>
      </c>
      <c r="B1792">
        <v>410290133</v>
      </c>
      <c r="C1792" t="s">
        <v>37</v>
      </c>
      <c r="D1792" t="s">
        <v>169</v>
      </c>
      <c r="E1792" t="s">
        <v>132</v>
      </c>
      <c r="F1792">
        <v>42.314078000000002</v>
      </c>
      <c r="G1792">
        <v>-122.879244</v>
      </c>
      <c r="H1792">
        <v>149024</v>
      </c>
      <c r="I1792">
        <v>31.7</v>
      </c>
      <c r="J1792">
        <v>25.7</v>
      </c>
      <c r="K1792">
        <v>0.5</v>
      </c>
      <c r="L1792">
        <v>1.6318899</v>
      </c>
      <c r="M1792">
        <v>1.2180253999999999</v>
      </c>
      <c r="N1792">
        <v>0.63115969999999999</v>
      </c>
      <c r="O1792">
        <v>24.778877300000001</v>
      </c>
      <c r="P1792">
        <v>1.0167524999999999</v>
      </c>
      <c r="Q1792">
        <v>1.3447248000000001</v>
      </c>
      <c r="R1792">
        <v>0.54209799999999997</v>
      </c>
      <c r="S1792">
        <v>6.9807499999999995E-2</v>
      </c>
      <c r="T1792">
        <v>0.5</v>
      </c>
      <c r="U1792">
        <v>1.1673648000000001</v>
      </c>
      <c r="V1792">
        <v>1.0967838999999999</v>
      </c>
      <c r="W1792">
        <v>0.64386900000000002</v>
      </c>
      <c r="X1792">
        <v>19.358974499999999</v>
      </c>
      <c r="Y1792">
        <v>0.96868310000000002</v>
      </c>
      <c r="Z1792">
        <v>1.4205133999999999</v>
      </c>
      <c r="AA1792">
        <v>0.54304090000000005</v>
      </c>
      <c r="AB1792">
        <v>5.0486000000000003E-2</v>
      </c>
      <c r="AC1792">
        <v>0.71530000000000005</v>
      </c>
      <c r="AD1792">
        <v>0.90049999999999997</v>
      </c>
      <c r="AE1792">
        <v>1.0201</v>
      </c>
      <c r="AF1792">
        <v>0.78129999999999999</v>
      </c>
      <c r="AG1792">
        <v>0.95269999999999999</v>
      </c>
      <c r="AH1792">
        <v>1.0564</v>
      </c>
      <c r="AI1792">
        <v>1.0017</v>
      </c>
      <c r="AJ1792">
        <v>0.72319999999999995</v>
      </c>
      <c r="AK1792" t="str">
        <f>VLOOKUP(D1792,Ref!$C$2:$D$56,2,FALSE)&amp;"_"&amp;E1792&amp;RIGHT(B1792,4)</f>
        <v>OR_Jackson0133</v>
      </c>
    </row>
    <row r="1793" spans="1:37" x14ac:dyDescent="0.25">
      <c r="A1793" t="s">
        <v>221</v>
      </c>
      <c r="B1793">
        <v>410291001</v>
      </c>
      <c r="C1793" t="s">
        <v>37</v>
      </c>
      <c r="D1793" t="s">
        <v>169</v>
      </c>
      <c r="E1793" t="s">
        <v>132</v>
      </c>
      <c r="F1793">
        <v>42.536110999999998</v>
      </c>
      <c r="G1793">
        <v>-122.875</v>
      </c>
      <c r="H1793">
        <v>151025</v>
      </c>
      <c r="I1793">
        <v>17.600000000000001</v>
      </c>
      <c r="J1793">
        <v>15.7</v>
      </c>
      <c r="K1793">
        <v>0.5</v>
      </c>
      <c r="L1793">
        <v>0.72809199999999996</v>
      </c>
      <c r="M1793">
        <v>1.0169032</v>
      </c>
      <c r="N1793">
        <v>0.44814739999999997</v>
      </c>
      <c r="O1793">
        <v>12.7653704</v>
      </c>
      <c r="P1793">
        <v>0.65127120000000005</v>
      </c>
      <c r="Q1793">
        <v>1.1275086000000001</v>
      </c>
      <c r="R1793">
        <v>0.37806919999999999</v>
      </c>
      <c r="S1793">
        <v>6.79704E-2</v>
      </c>
      <c r="T1793">
        <v>0.5</v>
      </c>
      <c r="U1793">
        <v>1.6065195999999999</v>
      </c>
      <c r="V1793">
        <v>0.58807220000000004</v>
      </c>
      <c r="W1793">
        <v>0.32032680000000002</v>
      </c>
      <c r="X1793">
        <v>11.3341627</v>
      </c>
      <c r="Y1793">
        <v>0.83054260000000002</v>
      </c>
      <c r="Z1793">
        <v>0.19716</v>
      </c>
      <c r="AA1793">
        <v>0.32771309999999998</v>
      </c>
      <c r="AB1793">
        <v>3.4063700000000002E-2</v>
      </c>
      <c r="AC1793">
        <v>2.2065000000000001</v>
      </c>
      <c r="AD1793">
        <v>0.57830000000000004</v>
      </c>
      <c r="AE1793">
        <v>0.71479999999999999</v>
      </c>
      <c r="AF1793">
        <v>0.88790000000000002</v>
      </c>
      <c r="AG1793">
        <v>1.2753000000000001</v>
      </c>
      <c r="AH1793">
        <v>0.1749</v>
      </c>
      <c r="AI1793">
        <v>0.86680000000000001</v>
      </c>
      <c r="AJ1793">
        <v>0.50119999999999998</v>
      </c>
      <c r="AK1793" t="str">
        <f>VLOOKUP(D1793,Ref!$C$2:$D$56,2,FALSE)&amp;"_"&amp;E1793&amp;RIGHT(B1793,4)</f>
        <v>OR_Jackson1001</v>
      </c>
    </row>
    <row r="1794" spans="1:37" x14ac:dyDescent="0.25">
      <c r="A1794" t="s">
        <v>221</v>
      </c>
      <c r="B1794">
        <v>410330114</v>
      </c>
      <c r="C1794" t="s">
        <v>37</v>
      </c>
      <c r="D1794" t="s">
        <v>169</v>
      </c>
      <c r="E1794" t="s">
        <v>171</v>
      </c>
      <c r="F1794">
        <v>42.434139000000002</v>
      </c>
      <c r="G1794">
        <v>-123.34848599999999</v>
      </c>
      <c r="H1794">
        <v>151021</v>
      </c>
      <c r="I1794">
        <v>29.1</v>
      </c>
      <c r="J1794">
        <v>24</v>
      </c>
      <c r="K1794">
        <v>0.5</v>
      </c>
      <c r="L1794">
        <v>0.85945669999999996</v>
      </c>
      <c r="M1794">
        <v>1.4133899000000001</v>
      </c>
      <c r="N1794">
        <v>0.52604700000000004</v>
      </c>
      <c r="O1794">
        <v>22.946666700000002</v>
      </c>
      <c r="P1794">
        <v>0.95573960000000002</v>
      </c>
      <c r="Q1794">
        <v>1.3067789000000001</v>
      </c>
      <c r="R1794">
        <v>0.47920010000000002</v>
      </c>
      <c r="S1794">
        <v>0.1960556</v>
      </c>
      <c r="T1794">
        <v>0.5</v>
      </c>
      <c r="U1794">
        <v>1.0362571</v>
      </c>
      <c r="V1794">
        <v>1.1181475999999999</v>
      </c>
      <c r="W1794">
        <v>0.53735169999999999</v>
      </c>
      <c r="X1794">
        <v>18.111021000000001</v>
      </c>
      <c r="Y1794">
        <v>1.1186872999999999</v>
      </c>
      <c r="Z1794">
        <v>0.96657110000000002</v>
      </c>
      <c r="AA1794">
        <v>0.50800190000000001</v>
      </c>
      <c r="AB1794">
        <v>0.16414889999999999</v>
      </c>
      <c r="AC1794">
        <v>1.2057</v>
      </c>
      <c r="AD1794">
        <v>0.79110000000000003</v>
      </c>
      <c r="AE1794">
        <v>1.0215000000000001</v>
      </c>
      <c r="AF1794">
        <v>0.7893</v>
      </c>
      <c r="AG1794">
        <v>1.1705000000000001</v>
      </c>
      <c r="AH1794">
        <v>0.73970000000000002</v>
      </c>
      <c r="AI1794">
        <v>1.0601</v>
      </c>
      <c r="AJ1794">
        <v>0.83730000000000004</v>
      </c>
      <c r="AK1794" t="str">
        <f>VLOOKUP(D1794,Ref!$C$2:$D$56,2,FALSE)&amp;"_"&amp;E1794&amp;RIGHT(B1794,4)</f>
        <v>OR_Josephine0114</v>
      </c>
    </row>
    <row r="1795" spans="1:37" x14ac:dyDescent="0.25">
      <c r="A1795" t="s">
        <v>221</v>
      </c>
      <c r="B1795">
        <v>410350004</v>
      </c>
      <c r="C1795" t="s">
        <v>37</v>
      </c>
      <c r="D1795" t="s">
        <v>169</v>
      </c>
      <c r="E1795" t="s">
        <v>172</v>
      </c>
      <c r="F1795">
        <v>42.188889000000003</v>
      </c>
      <c r="G1795">
        <v>-121.7225</v>
      </c>
      <c r="H1795">
        <v>146032</v>
      </c>
      <c r="I1795">
        <v>46</v>
      </c>
      <c r="J1795">
        <v>29.5</v>
      </c>
      <c r="K1795">
        <v>0.5</v>
      </c>
      <c r="L1795">
        <v>0.91813500000000003</v>
      </c>
      <c r="M1795">
        <v>4.3546300000000002</v>
      </c>
      <c r="N1795">
        <v>0.58843449999999997</v>
      </c>
      <c r="O1795">
        <v>36.444442700000003</v>
      </c>
      <c r="P1795">
        <v>0.81884659999999998</v>
      </c>
      <c r="Q1795">
        <v>1.6671351000000001</v>
      </c>
      <c r="R1795">
        <v>0.53620820000000002</v>
      </c>
      <c r="S1795">
        <v>0.2277217</v>
      </c>
      <c r="T1795">
        <v>0.5</v>
      </c>
      <c r="U1795">
        <v>1.1552864</v>
      </c>
      <c r="V1795">
        <v>2.5325673000000002</v>
      </c>
      <c r="W1795">
        <v>0.49806479999999997</v>
      </c>
      <c r="X1795">
        <v>22.428737600000002</v>
      </c>
      <c r="Y1795">
        <v>1.1494686999999999</v>
      </c>
      <c r="Z1795">
        <v>0.62640119999999999</v>
      </c>
      <c r="AA1795">
        <v>0.50431289999999995</v>
      </c>
      <c r="AB1795">
        <v>0.13090280000000001</v>
      </c>
      <c r="AC1795">
        <v>1.2583</v>
      </c>
      <c r="AD1795">
        <v>0.58160000000000001</v>
      </c>
      <c r="AE1795">
        <v>0.84640000000000004</v>
      </c>
      <c r="AF1795">
        <v>0.61539999999999995</v>
      </c>
      <c r="AG1795">
        <v>1.4037999999999999</v>
      </c>
      <c r="AH1795">
        <v>0.37569999999999998</v>
      </c>
      <c r="AI1795">
        <v>0.9405</v>
      </c>
      <c r="AJ1795">
        <v>0.57479999999999998</v>
      </c>
      <c r="AK1795" t="str">
        <f>VLOOKUP(D1795,Ref!$C$2:$D$56,2,FALSE)&amp;"_"&amp;E1795&amp;RIGHT(B1795,4)</f>
        <v>OR_Klamath0004</v>
      </c>
    </row>
    <row r="1796" spans="1:37" x14ac:dyDescent="0.25">
      <c r="A1796" t="s">
        <v>221</v>
      </c>
      <c r="B1796">
        <v>410390058</v>
      </c>
      <c r="C1796" t="s">
        <v>37</v>
      </c>
      <c r="D1796" t="s">
        <v>169</v>
      </c>
      <c r="E1796" t="s">
        <v>173</v>
      </c>
      <c r="F1796">
        <v>44.066304000000002</v>
      </c>
      <c r="G1796">
        <v>-123.139831</v>
      </c>
      <c r="H1796">
        <v>165027</v>
      </c>
      <c r="I1796">
        <v>27</v>
      </c>
      <c r="J1796">
        <v>16.399999999999999</v>
      </c>
      <c r="K1796">
        <v>0.5</v>
      </c>
      <c r="L1796">
        <v>0.74985829999999998</v>
      </c>
      <c r="M1796">
        <v>1.318025</v>
      </c>
      <c r="N1796">
        <v>0.73774260000000003</v>
      </c>
      <c r="O1796">
        <v>20.038385399999999</v>
      </c>
      <c r="P1796">
        <v>1.2904253999999999</v>
      </c>
      <c r="Q1796">
        <v>1.7484968000000001</v>
      </c>
      <c r="R1796">
        <v>0.59810839999999998</v>
      </c>
      <c r="S1796">
        <v>8.5627200000000001E-2</v>
      </c>
      <c r="T1796">
        <v>0.5</v>
      </c>
      <c r="U1796">
        <v>0.47903760000000001</v>
      </c>
      <c r="V1796">
        <v>1.0863674999999999</v>
      </c>
      <c r="W1796">
        <v>0.85365559999999996</v>
      </c>
      <c r="X1796">
        <v>9.2304688000000006</v>
      </c>
      <c r="Y1796">
        <v>1.2631634</v>
      </c>
      <c r="Z1796">
        <v>2.2152514000000001</v>
      </c>
      <c r="AA1796">
        <v>0.69059630000000005</v>
      </c>
      <c r="AB1796">
        <v>9.2373999999999998E-2</v>
      </c>
      <c r="AC1796">
        <v>0.63880000000000003</v>
      </c>
      <c r="AD1796">
        <v>0.82420000000000004</v>
      </c>
      <c r="AE1796">
        <v>1.1571</v>
      </c>
      <c r="AF1796">
        <v>0.46060000000000001</v>
      </c>
      <c r="AG1796">
        <v>0.97889999999999999</v>
      </c>
      <c r="AH1796">
        <v>1.2668999999999999</v>
      </c>
      <c r="AI1796">
        <v>1.1546000000000001</v>
      </c>
      <c r="AJ1796">
        <v>1.0788</v>
      </c>
      <c r="AK1796" t="str">
        <f>VLOOKUP(D1796,Ref!$C$2:$D$56,2,FALSE)&amp;"_"&amp;E1796&amp;RIGHT(B1796,4)</f>
        <v>OR_Lane0058</v>
      </c>
    </row>
    <row r="1797" spans="1:37" x14ac:dyDescent="0.25">
      <c r="A1797" t="s">
        <v>221</v>
      </c>
      <c r="B1797">
        <v>410390060</v>
      </c>
      <c r="C1797" t="s">
        <v>37</v>
      </c>
      <c r="D1797" t="s">
        <v>169</v>
      </c>
      <c r="E1797" t="s">
        <v>173</v>
      </c>
      <c r="F1797">
        <v>44.026311999999997</v>
      </c>
      <c r="G1797">
        <v>-123.083737</v>
      </c>
      <c r="H1797">
        <v>164027</v>
      </c>
      <c r="I1797">
        <v>30.9</v>
      </c>
      <c r="J1797">
        <v>18.2</v>
      </c>
      <c r="K1797">
        <v>0.5</v>
      </c>
      <c r="L1797">
        <v>0.79033770000000003</v>
      </c>
      <c r="M1797">
        <v>1.2778311</v>
      </c>
      <c r="N1797">
        <v>1.0510904000000001</v>
      </c>
      <c r="O1797">
        <v>22.154159499999999</v>
      </c>
      <c r="P1797">
        <v>1.3373185000000001</v>
      </c>
      <c r="Q1797">
        <v>2.9169996</v>
      </c>
      <c r="R1797">
        <v>0.85268189999999999</v>
      </c>
      <c r="S1797">
        <v>9.7356300000000007E-2</v>
      </c>
      <c r="T1797">
        <v>0.5</v>
      </c>
      <c r="U1797">
        <v>0.4073311</v>
      </c>
      <c r="V1797">
        <v>1.0072966000000001</v>
      </c>
      <c r="W1797">
        <v>0.50332160000000004</v>
      </c>
      <c r="X1797">
        <v>13.2088375</v>
      </c>
      <c r="Y1797">
        <v>1.0351357000000001</v>
      </c>
      <c r="Z1797">
        <v>1.0639430999999999</v>
      </c>
      <c r="AA1797">
        <v>0.4093002</v>
      </c>
      <c r="AB1797">
        <v>6.7747600000000005E-2</v>
      </c>
      <c r="AC1797">
        <v>0.51539999999999997</v>
      </c>
      <c r="AD1797">
        <v>0.7883</v>
      </c>
      <c r="AE1797">
        <v>0.47889999999999999</v>
      </c>
      <c r="AF1797">
        <v>0.59619999999999995</v>
      </c>
      <c r="AG1797">
        <v>0.77400000000000002</v>
      </c>
      <c r="AH1797">
        <v>0.36470000000000002</v>
      </c>
      <c r="AI1797">
        <v>0.48</v>
      </c>
      <c r="AJ1797">
        <v>0.69589999999999996</v>
      </c>
      <c r="AK1797" t="str">
        <f>VLOOKUP(D1797,Ref!$C$2:$D$56,2,FALSE)&amp;"_"&amp;E1797&amp;RIGHT(B1797,4)</f>
        <v>OR_Lane0060</v>
      </c>
    </row>
    <row r="1798" spans="1:37" x14ac:dyDescent="0.25">
      <c r="A1798" t="s">
        <v>221</v>
      </c>
      <c r="B1798">
        <v>410391009</v>
      </c>
      <c r="C1798" t="s">
        <v>37</v>
      </c>
      <c r="D1798" t="s">
        <v>169</v>
      </c>
      <c r="E1798" t="s">
        <v>173</v>
      </c>
      <c r="F1798">
        <v>44.046695999999997</v>
      </c>
      <c r="G1798">
        <v>-123.01770399999999</v>
      </c>
      <c r="H1798">
        <v>164028</v>
      </c>
      <c r="I1798">
        <v>20.6</v>
      </c>
      <c r="J1798">
        <v>14</v>
      </c>
      <c r="K1798">
        <v>0.5</v>
      </c>
      <c r="L1798">
        <v>0.55532959999999998</v>
      </c>
      <c r="M1798">
        <v>0.75439140000000005</v>
      </c>
      <c r="N1798">
        <v>0.54106149999999997</v>
      </c>
      <c r="O1798">
        <v>15.6301956</v>
      </c>
      <c r="P1798">
        <v>0.78999050000000004</v>
      </c>
      <c r="Q1798">
        <v>1.3628069</v>
      </c>
      <c r="R1798">
        <v>0.44867970000000001</v>
      </c>
      <c r="S1798">
        <v>5.0875900000000002E-2</v>
      </c>
      <c r="T1798">
        <v>0.5</v>
      </c>
      <c r="U1798">
        <v>0.55074230000000002</v>
      </c>
      <c r="V1798">
        <v>1.1618561000000001</v>
      </c>
      <c r="W1798">
        <v>0.57199580000000005</v>
      </c>
      <c r="X1798">
        <v>8.3699808000000004</v>
      </c>
      <c r="Y1798">
        <v>1.2087291</v>
      </c>
      <c r="Z1798">
        <v>1.1339728</v>
      </c>
      <c r="AA1798">
        <v>0.47702149999999999</v>
      </c>
      <c r="AB1798">
        <v>7.4917600000000001E-2</v>
      </c>
      <c r="AC1798">
        <v>0.99170000000000003</v>
      </c>
      <c r="AD1798">
        <v>1.5401</v>
      </c>
      <c r="AE1798">
        <v>1.0571999999999999</v>
      </c>
      <c r="AF1798">
        <v>0.53549999999999998</v>
      </c>
      <c r="AG1798">
        <v>1.5301</v>
      </c>
      <c r="AH1798">
        <v>0.83209999999999995</v>
      </c>
      <c r="AI1798">
        <v>1.0631999999999999</v>
      </c>
      <c r="AJ1798">
        <v>1.4725999999999999</v>
      </c>
      <c r="AK1798" t="str">
        <f>VLOOKUP(D1798,Ref!$C$2:$D$56,2,FALSE)&amp;"_"&amp;E1798&amp;RIGHT(B1798,4)</f>
        <v>OR_Lane1009</v>
      </c>
    </row>
    <row r="1799" spans="1:37" x14ac:dyDescent="0.25">
      <c r="A1799" t="s">
        <v>221</v>
      </c>
      <c r="B1799">
        <v>410399004</v>
      </c>
      <c r="C1799" t="s">
        <v>37</v>
      </c>
      <c r="D1799" t="s">
        <v>169</v>
      </c>
      <c r="E1799" t="s">
        <v>173</v>
      </c>
      <c r="F1799">
        <v>43.799570000000003</v>
      </c>
      <c r="G1799">
        <v>-123.05349</v>
      </c>
      <c r="H1799">
        <v>162027</v>
      </c>
      <c r="I1799">
        <v>23.2</v>
      </c>
      <c r="J1799">
        <v>16.8</v>
      </c>
      <c r="K1799">
        <v>0.5</v>
      </c>
      <c r="L1799">
        <v>0.69006279999999998</v>
      </c>
      <c r="M1799">
        <v>1.5186099</v>
      </c>
      <c r="N1799">
        <v>0.6906582</v>
      </c>
      <c r="O1799">
        <v>16.0542221</v>
      </c>
      <c r="P1799">
        <v>1.0250337</v>
      </c>
      <c r="Q1799">
        <v>1.9489536999999999</v>
      </c>
      <c r="R1799">
        <v>0.65653989999999995</v>
      </c>
      <c r="S1799">
        <v>0.11591799999999999</v>
      </c>
      <c r="T1799">
        <v>0.5</v>
      </c>
      <c r="U1799">
        <v>0.8837216</v>
      </c>
      <c r="V1799">
        <v>1.3264053</v>
      </c>
      <c r="W1799">
        <v>0.60782159999999996</v>
      </c>
      <c r="X1799">
        <v>10.458808899999999</v>
      </c>
      <c r="Y1799">
        <v>1.1681242999999999</v>
      </c>
      <c r="Z1799">
        <v>1.2418366999999999</v>
      </c>
      <c r="AA1799">
        <v>0.60390880000000002</v>
      </c>
      <c r="AB1799">
        <v>9.3340500000000007E-2</v>
      </c>
      <c r="AC1799">
        <v>1.2806</v>
      </c>
      <c r="AD1799">
        <v>0.87339999999999995</v>
      </c>
      <c r="AE1799">
        <v>0.88009999999999999</v>
      </c>
      <c r="AF1799">
        <v>0.65149999999999997</v>
      </c>
      <c r="AG1799">
        <v>1.1395999999999999</v>
      </c>
      <c r="AH1799">
        <v>0.63719999999999999</v>
      </c>
      <c r="AI1799">
        <v>0.91979999999999995</v>
      </c>
      <c r="AJ1799">
        <v>0.80520000000000003</v>
      </c>
      <c r="AK1799" t="str">
        <f>VLOOKUP(D1799,Ref!$C$2:$D$56,2,FALSE)&amp;"_"&amp;E1799&amp;RIGHT(B1799,4)</f>
        <v>OR_Lane9004</v>
      </c>
    </row>
    <row r="1800" spans="1:37" x14ac:dyDescent="0.25">
      <c r="A1800" t="s">
        <v>221</v>
      </c>
      <c r="B1800">
        <v>410510080</v>
      </c>
      <c r="C1800" t="s">
        <v>37</v>
      </c>
      <c r="D1800" t="s">
        <v>169</v>
      </c>
      <c r="E1800" t="s">
        <v>174</v>
      </c>
      <c r="F1800">
        <v>45.496473999999999</v>
      </c>
      <c r="G1800">
        <v>-122.60341099999999</v>
      </c>
      <c r="H1800">
        <v>177034</v>
      </c>
      <c r="I1800">
        <v>26.1</v>
      </c>
      <c r="J1800">
        <v>12.6</v>
      </c>
      <c r="K1800">
        <v>0.5</v>
      </c>
      <c r="L1800">
        <v>0.55220919999999996</v>
      </c>
      <c r="M1800">
        <v>2.3139677000000001</v>
      </c>
      <c r="N1800">
        <v>0.75669339999999996</v>
      </c>
      <c r="O1800">
        <v>19.067451500000001</v>
      </c>
      <c r="P1800">
        <v>1.1895772</v>
      </c>
      <c r="Q1800">
        <v>1.1910464000000001</v>
      </c>
      <c r="R1800">
        <v>0.40140940000000003</v>
      </c>
      <c r="S1800">
        <v>0.19431090000000001</v>
      </c>
      <c r="T1800">
        <v>0.5</v>
      </c>
      <c r="U1800">
        <v>0.22963639999999999</v>
      </c>
      <c r="V1800">
        <v>1.9661169999999999</v>
      </c>
      <c r="W1800">
        <v>0.73031290000000004</v>
      </c>
      <c r="X1800">
        <v>6.3802896000000002</v>
      </c>
      <c r="Y1800">
        <v>1.0848598</v>
      </c>
      <c r="Z1800">
        <v>1.2168112</v>
      </c>
      <c r="AA1800">
        <v>0.37908829999999999</v>
      </c>
      <c r="AB1800">
        <v>0.19348850000000001</v>
      </c>
      <c r="AC1800">
        <v>0.41589999999999999</v>
      </c>
      <c r="AD1800">
        <v>0.84970000000000001</v>
      </c>
      <c r="AE1800">
        <v>0.96509999999999996</v>
      </c>
      <c r="AF1800">
        <v>0.33460000000000001</v>
      </c>
      <c r="AG1800">
        <v>0.91200000000000003</v>
      </c>
      <c r="AH1800">
        <v>1.0216000000000001</v>
      </c>
      <c r="AI1800">
        <v>0.94440000000000002</v>
      </c>
      <c r="AJ1800">
        <v>0.99580000000000002</v>
      </c>
      <c r="AK1800" t="str">
        <f>VLOOKUP(D1800,Ref!$C$2:$D$56,2,FALSE)&amp;"_"&amp;E1800&amp;RIGHT(B1800,4)</f>
        <v>OR_Multnomah0080</v>
      </c>
    </row>
    <row r="1801" spans="1:37" x14ac:dyDescent="0.25">
      <c r="A1801" t="s">
        <v>221</v>
      </c>
      <c r="B1801">
        <v>410510246</v>
      </c>
      <c r="C1801" t="s">
        <v>37</v>
      </c>
      <c r="D1801" t="s">
        <v>169</v>
      </c>
      <c r="E1801" t="s">
        <v>174</v>
      </c>
      <c r="F1801">
        <v>45.561301</v>
      </c>
      <c r="G1801">
        <v>-122.67878399999999</v>
      </c>
      <c r="H1801">
        <v>177034</v>
      </c>
      <c r="I1801">
        <v>20.9</v>
      </c>
      <c r="J1801">
        <v>12.5</v>
      </c>
      <c r="K1801">
        <v>0.5</v>
      </c>
      <c r="L1801">
        <v>0.73675469999999998</v>
      </c>
      <c r="M1801">
        <v>2.0660159999999999</v>
      </c>
      <c r="N1801">
        <v>1.3477338999999999</v>
      </c>
      <c r="O1801">
        <v>11.3791656</v>
      </c>
      <c r="P1801">
        <v>2.4378548000000002</v>
      </c>
      <c r="Q1801">
        <v>1.5238585</v>
      </c>
      <c r="R1801">
        <v>0.75348570000000004</v>
      </c>
      <c r="S1801">
        <v>0.16624159999999999</v>
      </c>
      <c r="T1801">
        <v>0.5</v>
      </c>
      <c r="U1801">
        <v>0.38457370000000002</v>
      </c>
      <c r="V1801">
        <v>1.7715472000000001</v>
      </c>
      <c r="W1801">
        <v>1.2496513</v>
      </c>
      <c r="X1801">
        <v>4.0935750000000004</v>
      </c>
      <c r="Y1801">
        <v>2.3228654999999998</v>
      </c>
      <c r="Z1801">
        <v>1.3657851999999999</v>
      </c>
      <c r="AA1801">
        <v>0.73698810000000003</v>
      </c>
      <c r="AB1801">
        <v>0.14512459999999999</v>
      </c>
      <c r="AC1801">
        <v>0.52200000000000002</v>
      </c>
      <c r="AD1801">
        <v>0.85750000000000004</v>
      </c>
      <c r="AE1801">
        <v>0.92720000000000002</v>
      </c>
      <c r="AF1801">
        <v>0.35970000000000002</v>
      </c>
      <c r="AG1801">
        <v>0.95279999999999998</v>
      </c>
      <c r="AH1801">
        <v>0.89629999999999999</v>
      </c>
      <c r="AI1801">
        <v>0.97809999999999997</v>
      </c>
      <c r="AJ1801">
        <v>0.873</v>
      </c>
      <c r="AK1801" t="str">
        <f>VLOOKUP(D1801,Ref!$C$2:$D$56,2,FALSE)&amp;"_"&amp;E1801&amp;RIGHT(B1801,4)</f>
        <v>OR_Multnomah0246</v>
      </c>
    </row>
    <row r="1802" spans="1:37" x14ac:dyDescent="0.25">
      <c r="A1802" t="s">
        <v>221</v>
      </c>
      <c r="B1802">
        <v>410590121</v>
      </c>
      <c r="C1802" t="s">
        <v>37</v>
      </c>
      <c r="D1802" t="s">
        <v>169</v>
      </c>
      <c r="E1802" t="s">
        <v>175</v>
      </c>
      <c r="F1802">
        <v>45.651944</v>
      </c>
      <c r="G1802">
        <v>-118.818611</v>
      </c>
      <c r="H1802">
        <v>172058</v>
      </c>
      <c r="I1802">
        <v>24</v>
      </c>
      <c r="J1802">
        <v>19.600000000000001</v>
      </c>
      <c r="K1802">
        <v>0.5</v>
      </c>
      <c r="L1802">
        <v>0.46220739999999999</v>
      </c>
      <c r="M1802">
        <v>0.83529569999999997</v>
      </c>
      <c r="N1802">
        <v>0.66982989999999998</v>
      </c>
      <c r="O1802">
        <v>18.569904300000001</v>
      </c>
      <c r="P1802">
        <v>0.52402649999999995</v>
      </c>
      <c r="Q1802">
        <v>1.9488785</v>
      </c>
      <c r="R1802">
        <v>0.45388840000000003</v>
      </c>
      <c r="S1802">
        <v>3.59668E-2</v>
      </c>
      <c r="T1802">
        <v>0.5</v>
      </c>
      <c r="U1802">
        <v>0.55008020000000002</v>
      </c>
      <c r="V1802">
        <v>0.83242260000000001</v>
      </c>
      <c r="W1802">
        <v>0.63536499999999996</v>
      </c>
      <c r="X1802">
        <v>14.3473682</v>
      </c>
      <c r="Y1802">
        <v>0.62084419999999996</v>
      </c>
      <c r="Z1802">
        <v>1.6733855</v>
      </c>
      <c r="AA1802">
        <v>0.45345970000000002</v>
      </c>
      <c r="AB1802">
        <v>3.2114400000000001E-2</v>
      </c>
      <c r="AC1802">
        <v>1.1900999999999999</v>
      </c>
      <c r="AD1802">
        <v>0.99660000000000004</v>
      </c>
      <c r="AE1802">
        <v>0.94850000000000001</v>
      </c>
      <c r="AF1802">
        <v>0.77259999999999995</v>
      </c>
      <c r="AG1802">
        <v>1.1848000000000001</v>
      </c>
      <c r="AH1802">
        <v>0.85860000000000003</v>
      </c>
      <c r="AI1802">
        <v>0.99909999999999999</v>
      </c>
      <c r="AJ1802">
        <v>0.89290000000000003</v>
      </c>
      <c r="AK1802" t="str">
        <f>VLOOKUP(D1802,Ref!$C$2:$D$56,2,FALSE)&amp;"_"&amp;E1802&amp;RIGHT(B1802,4)</f>
        <v>OR_Umatilla0121</v>
      </c>
    </row>
    <row r="1803" spans="1:37" x14ac:dyDescent="0.25">
      <c r="A1803" t="s">
        <v>221</v>
      </c>
      <c r="B1803">
        <v>410610119</v>
      </c>
      <c r="C1803" t="s">
        <v>37</v>
      </c>
      <c r="D1803" t="s">
        <v>169</v>
      </c>
      <c r="E1803" t="s">
        <v>176</v>
      </c>
      <c r="F1803">
        <v>45.338971999999998</v>
      </c>
      <c r="G1803">
        <v>-118.094497</v>
      </c>
      <c r="H1803">
        <v>168062</v>
      </c>
      <c r="I1803">
        <v>18.5</v>
      </c>
      <c r="J1803">
        <v>17.2</v>
      </c>
      <c r="K1803">
        <v>0.5</v>
      </c>
      <c r="L1803">
        <v>0.43737179999999998</v>
      </c>
      <c r="M1803">
        <v>0.51823620000000004</v>
      </c>
      <c r="N1803">
        <v>0.50821289999999997</v>
      </c>
      <c r="O1803">
        <v>14.462223099999999</v>
      </c>
      <c r="P1803">
        <v>0.29478860000000001</v>
      </c>
      <c r="Q1803">
        <v>1.480391</v>
      </c>
      <c r="R1803">
        <v>0.35280529999999999</v>
      </c>
      <c r="S1803">
        <v>2.37483E-2</v>
      </c>
      <c r="T1803">
        <v>0.5</v>
      </c>
      <c r="U1803">
        <v>0.13728560000000001</v>
      </c>
      <c r="V1803">
        <v>0.50061270000000002</v>
      </c>
      <c r="W1803">
        <v>0.53729300000000002</v>
      </c>
      <c r="X1803">
        <v>13.2392769</v>
      </c>
      <c r="Y1803">
        <v>0.18947149999999999</v>
      </c>
      <c r="Z1803">
        <v>1.7374183000000001</v>
      </c>
      <c r="AA1803">
        <v>0.35794870000000001</v>
      </c>
      <c r="AB1803">
        <v>2.74621E-2</v>
      </c>
      <c r="AC1803">
        <v>0.31390000000000001</v>
      </c>
      <c r="AD1803">
        <v>0.96599999999999997</v>
      </c>
      <c r="AE1803">
        <v>1.0571999999999999</v>
      </c>
      <c r="AF1803">
        <v>0.91539999999999999</v>
      </c>
      <c r="AG1803">
        <v>0.64270000000000005</v>
      </c>
      <c r="AH1803">
        <v>1.1736</v>
      </c>
      <c r="AI1803">
        <v>1.0145999999999999</v>
      </c>
      <c r="AJ1803">
        <v>1.1564000000000001</v>
      </c>
      <c r="AK1803" t="str">
        <f>VLOOKUP(D1803,Ref!$C$2:$D$56,2,FALSE)&amp;"_"&amp;E1803&amp;RIGHT(B1803,4)</f>
        <v>OR_Union0119</v>
      </c>
    </row>
    <row r="1804" spans="1:37" x14ac:dyDescent="0.25">
      <c r="A1804" t="s">
        <v>221</v>
      </c>
      <c r="B1804">
        <v>410670004</v>
      </c>
      <c r="C1804" t="s">
        <v>37</v>
      </c>
      <c r="D1804" t="s">
        <v>169</v>
      </c>
      <c r="E1804" t="s">
        <v>49</v>
      </c>
      <c r="F1804">
        <v>45.528530000000003</v>
      </c>
      <c r="G1804">
        <v>-122.97244000000001</v>
      </c>
      <c r="H1804">
        <v>178032</v>
      </c>
      <c r="I1804">
        <v>31.6</v>
      </c>
      <c r="J1804">
        <v>16.399999999999999</v>
      </c>
      <c r="K1804">
        <v>0.5</v>
      </c>
      <c r="L1804">
        <v>0.68559809999999999</v>
      </c>
      <c r="M1804">
        <v>2.3403858999999998</v>
      </c>
      <c r="N1804">
        <v>1.2208638000000001</v>
      </c>
      <c r="O1804">
        <v>22.459806400000002</v>
      </c>
      <c r="P1804">
        <v>1.8191234999999999</v>
      </c>
      <c r="Q1804">
        <v>1.8977009</v>
      </c>
      <c r="R1804">
        <v>0.59537989999999996</v>
      </c>
      <c r="S1804">
        <v>0.14780789999999999</v>
      </c>
      <c r="T1804">
        <v>0.5</v>
      </c>
      <c r="U1804">
        <v>0.3332851</v>
      </c>
      <c r="V1804">
        <v>1.9593522999999999</v>
      </c>
      <c r="W1804">
        <v>0.94333920000000004</v>
      </c>
      <c r="X1804">
        <v>9.2182665000000004</v>
      </c>
      <c r="Y1804">
        <v>1.6336523999999999</v>
      </c>
      <c r="Z1804">
        <v>1.2094134000000001</v>
      </c>
      <c r="AA1804">
        <v>0.52093699999999998</v>
      </c>
      <c r="AB1804">
        <v>0.16357959999999999</v>
      </c>
      <c r="AC1804">
        <v>0.48609999999999998</v>
      </c>
      <c r="AD1804">
        <v>0.83720000000000006</v>
      </c>
      <c r="AE1804">
        <v>0.77270000000000005</v>
      </c>
      <c r="AF1804">
        <v>0.41039999999999999</v>
      </c>
      <c r="AG1804">
        <v>0.89800000000000002</v>
      </c>
      <c r="AH1804">
        <v>0.63729999999999998</v>
      </c>
      <c r="AI1804">
        <v>0.875</v>
      </c>
      <c r="AJ1804">
        <v>1.1067</v>
      </c>
      <c r="AK1804" t="str">
        <f>VLOOKUP(D1804,Ref!$C$2:$D$56,2,FALSE)&amp;"_"&amp;E1804&amp;RIGHT(B1804,4)</f>
        <v>OR_Washington0004</v>
      </c>
    </row>
    <row r="1805" spans="1:37" x14ac:dyDescent="0.25">
      <c r="A1805" t="s">
        <v>221</v>
      </c>
      <c r="B1805">
        <v>460110002</v>
      </c>
      <c r="C1805" t="s">
        <v>37</v>
      </c>
      <c r="D1805" t="s">
        <v>177</v>
      </c>
      <c r="E1805" t="s">
        <v>178</v>
      </c>
      <c r="F1805">
        <v>44.310282999999998</v>
      </c>
      <c r="G1805">
        <v>-96.800709999999995</v>
      </c>
      <c r="H1805">
        <v>142200</v>
      </c>
      <c r="I1805">
        <v>21.9</v>
      </c>
      <c r="J1805">
        <v>18.8</v>
      </c>
      <c r="K1805">
        <v>0.5</v>
      </c>
      <c r="L1805">
        <v>0.97444960000000003</v>
      </c>
      <c r="M1805">
        <v>0.53227380000000002</v>
      </c>
      <c r="N1805">
        <v>2.8740622999999998</v>
      </c>
      <c r="O1805">
        <v>6.2904724999999999</v>
      </c>
      <c r="P1805">
        <v>3.9942175999999998</v>
      </c>
      <c r="Q1805">
        <v>4.8495106999999997</v>
      </c>
      <c r="R1805">
        <v>1.9089921000000001</v>
      </c>
      <c r="S1805">
        <v>3.1578299999999997E-2</v>
      </c>
      <c r="T1805">
        <v>0.5</v>
      </c>
      <c r="U1805">
        <v>0.36394799999999999</v>
      </c>
      <c r="V1805">
        <v>0.42211609999999999</v>
      </c>
      <c r="W1805">
        <v>3.1709092000000001</v>
      </c>
      <c r="X1805">
        <v>2.4703529</v>
      </c>
      <c r="Y1805">
        <v>2.9924200000000001</v>
      </c>
      <c r="Z1805">
        <v>7.1155204999999997</v>
      </c>
      <c r="AA1805">
        <v>1.7597356</v>
      </c>
      <c r="AB1805">
        <v>3.6104200000000003E-2</v>
      </c>
      <c r="AC1805">
        <v>0.3735</v>
      </c>
      <c r="AD1805">
        <v>0.79300000000000004</v>
      </c>
      <c r="AE1805">
        <v>1.1032999999999999</v>
      </c>
      <c r="AF1805">
        <v>0.39269999999999999</v>
      </c>
      <c r="AG1805">
        <v>0.74919999999999998</v>
      </c>
      <c r="AH1805">
        <v>1.4673</v>
      </c>
      <c r="AI1805">
        <v>0.92179999999999995</v>
      </c>
      <c r="AJ1805">
        <v>1.1433</v>
      </c>
      <c r="AK1805" t="str">
        <f>VLOOKUP(D1805,Ref!$C$2:$D$56,2,FALSE)&amp;"_"&amp;E1805&amp;RIGHT(B1805,4)</f>
        <v>SD_Brookings0002</v>
      </c>
    </row>
    <row r="1806" spans="1:37" x14ac:dyDescent="0.25">
      <c r="A1806" t="s">
        <v>221</v>
      </c>
      <c r="B1806">
        <v>460130003</v>
      </c>
      <c r="C1806" t="s">
        <v>37</v>
      </c>
      <c r="D1806" t="s">
        <v>177</v>
      </c>
      <c r="E1806" t="s">
        <v>179</v>
      </c>
      <c r="F1806">
        <v>45.462499999999999</v>
      </c>
      <c r="G1806">
        <v>-98.486110999999994</v>
      </c>
      <c r="H1806">
        <v>153189</v>
      </c>
      <c r="I1806">
        <v>18.7</v>
      </c>
      <c r="J1806">
        <v>16.2</v>
      </c>
      <c r="K1806">
        <v>0.5</v>
      </c>
      <c r="L1806">
        <v>0.92495839999999996</v>
      </c>
      <c r="M1806">
        <v>0.43602210000000002</v>
      </c>
      <c r="N1806">
        <v>2.2863340000000001</v>
      </c>
      <c r="O1806">
        <v>5.8643155</v>
      </c>
      <c r="P1806">
        <v>3.1074185000000001</v>
      </c>
      <c r="Q1806">
        <v>4.094017</v>
      </c>
      <c r="R1806">
        <v>1.4886112</v>
      </c>
      <c r="S1806">
        <v>3.1656400000000001E-2</v>
      </c>
      <c r="T1806">
        <v>0.5</v>
      </c>
      <c r="U1806">
        <v>0.2913676</v>
      </c>
      <c r="V1806">
        <v>0.35525099999999998</v>
      </c>
      <c r="W1806">
        <v>2.7199116000000001</v>
      </c>
      <c r="X1806">
        <v>2.0864164999999999</v>
      </c>
      <c r="Y1806">
        <v>2.7622892999999999</v>
      </c>
      <c r="Z1806">
        <v>5.9853829999999997</v>
      </c>
      <c r="AA1806">
        <v>1.5106052000000001</v>
      </c>
      <c r="AB1806">
        <v>3.0274599999999999E-2</v>
      </c>
      <c r="AC1806">
        <v>0.315</v>
      </c>
      <c r="AD1806">
        <v>0.81479999999999997</v>
      </c>
      <c r="AE1806">
        <v>1.1896</v>
      </c>
      <c r="AF1806">
        <v>0.35580000000000001</v>
      </c>
      <c r="AG1806">
        <v>0.88890000000000002</v>
      </c>
      <c r="AH1806">
        <v>1.462</v>
      </c>
      <c r="AI1806">
        <v>1.0147999999999999</v>
      </c>
      <c r="AJ1806">
        <v>0.95630000000000004</v>
      </c>
      <c r="AK1806" t="str">
        <f>VLOOKUP(D1806,Ref!$C$2:$D$56,2,FALSE)&amp;"_"&amp;E1806&amp;RIGHT(B1806,4)</f>
        <v>SD_Brown0003</v>
      </c>
    </row>
    <row r="1807" spans="1:37" x14ac:dyDescent="0.25">
      <c r="A1807" t="s">
        <v>221</v>
      </c>
      <c r="B1807">
        <v>460290002</v>
      </c>
      <c r="C1807" t="s">
        <v>37</v>
      </c>
      <c r="D1807" t="s">
        <v>177</v>
      </c>
      <c r="E1807" t="s">
        <v>180</v>
      </c>
      <c r="F1807">
        <v>44.899650000000001</v>
      </c>
      <c r="G1807">
        <v>-97.128801999999993</v>
      </c>
      <c r="H1807">
        <v>148198</v>
      </c>
      <c r="I1807">
        <v>24.5</v>
      </c>
      <c r="J1807">
        <v>21.5</v>
      </c>
      <c r="K1807">
        <v>0.5</v>
      </c>
      <c r="L1807">
        <v>0.68372849999999996</v>
      </c>
      <c r="M1807">
        <v>0.492178</v>
      </c>
      <c r="N1807">
        <v>4.1682191</v>
      </c>
      <c r="O1807">
        <v>2.9302541999999998</v>
      </c>
      <c r="P1807">
        <v>3.4520233</v>
      </c>
      <c r="Q1807">
        <v>10.0227413</v>
      </c>
      <c r="R1807">
        <v>2.2249463</v>
      </c>
      <c r="S1807">
        <v>4.8127700000000002E-2</v>
      </c>
      <c r="T1807">
        <v>0.5</v>
      </c>
      <c r="U1807">
        <v>0.51738170000000006</v>
      </c>
      <c r="V1807">
        <v>0.492641</v>
      </c>
      <c r="W1807">
        <v>3.4956318999999998</v>
      </c>
      <c r="X1807">
        <v>3.3760857999999998</v>
      </c>
      <c r="Y1807">
        <v>3.5190659000000002</v>
      </c>
      <c r="Z1807">
        <v>7.590579</v>
      </c>
      <c r="AA1807">
        <v>1.9922211000000001</v>
      </c>
      <c r="AB1807">
        <v>4.1246499999999998E-2</v>
      </c>
      <c r="AC1807">
        <v>0.75670000000000004</v>
      </c>
      <c r="AD1807">
        <v>1.0008999999999999</v>
      </c>
      <c r="AE1807">
        <v>0.83860000000000001</v>
      </c>
      <c r="AF1807">
        <v>1.1520999999999999</v>
      </c>
      <c r="AG1807">
        <v>1.0194000000000001</v>
      </c>
      <c r="AH1807">
        <v>0.75729999999999997</v>
      </c>
      <c r="AI1807">
        <v>0.89539999999999997</v>
      </c>
      <c r="AJ1807">
        <v>0.85699999999999998</v>
      </c>
      <c r="AK1807" t="str">
        <f>VLOOKUP(D1807,Ref!$C$2:$D$56,2,FALSE)&amp;"_"&amp;E1807&amp;RIGHT(B1807,4)</f>
        <v>SD_Codington0002</v>
      </c>
    </row>
    <row r="1808" spans="1:37" x14ac:dyDescent="0.25">
      <c r="A1808" t="s">
        <v>221</v>
      </c>
      <c r="B1808">
        <v>460330132</v>
      </c>
      <c r="C1808" t="s">
        <v>37</v>
      </c>
      <c r="D1808" t="s">
        <v>177</v>
      </c>
      <c r="E1808" t="s">
        <v>181</v>
      </c>
      <c r="F1808">
        <v>43.5578</v>
      </c>
      <c r="G1808">
        <v>-103.48390000000001</v>
      </c>
      <c r="H1808">
        <v>137155</v>
      </c>
      <c r="I1808">
        <v>13.6</v>
      </c>
      <c r="J1808">
        <v>12.6</v>
      </c>
      <c r="K1808">
        <v>0.5</v>
      </c>
      <c r="L1808">
        <v>1.9286232000000001</v>
      </c>
      <c r="M1808">
        <v>0.34311779999999997</v>
      </c>
      <c r="N1808">
        <v>0.71613680000000002</v>
      </c>
      <c r="O1808">
        <v>7.4979820000000004</v>
      </c>
      <c r="P1808">
        <v>1.7828039</v>
      </c>
      <c r="Q1808">
        <v>0.1988026</v>
      </c>
      <c r="R1808">
        <v>0.63253440000000005</v>
      </c>
      <c r="S1808">
        <v>0</v>
      </c>
      <c r="T1808">
        <v>0.5</v>
      </c>
      <c r="U1808">
        <v>1.6053483</v>
      </c>
      <c r="V1808">
        <v>0.33457130000000002</v>
      </c>
      <c r="W1808">
        <v>0.65747319999999998</v>
      </c>
      <c r="X1808">
        <v>7.1269321000000003</v>
      </c>
      <c r="Y1808">
        <v>1.6293819</v>
      </c>
      <c r="Z1808">
        <v>0.19599949999999999</v>
      </c>
      <c r="AA1808">
        <v>0.57807419999999998</v>
      </c>
      <c r="AB1808">
        <v>0</v>
      </c>
      <c r="AC1808">
        <v>0.83240000000000003</v>
      </c>
      <c r="AD1808">
        <v>0.97509999999999997</v>
      </c>
      <c r="AE1808">
        <v>0.91810000000000003</v>
      </c>
      <c r="AF1808">
        <v>0.95050000000000001</v>
      </c>
      <c r="AG1808">
        <v>0.91390000000000005</v>
      </c>
      <c r="AH1808">
        <v>0.9859</v>
      </c>
      <c r="AI1808">
        <v>0.91390000000000005</v>
      </c>
      <c r="AJ1808">
        <v>-9</v>
      </c>
      <c r="AK1808" t="str">
        <f>VLOOKUP(D1808,Ref!$C$2:$D$56,2,FALSE)&amp;"_"&amp;E1808&amp;RIGHT(B1808,4)</f>
        <v>SD_Custer0132</v>
      </c>
    </row>
    <row r="1809" spans="1:37" x14ac:dyDescent="0.25">
      <c r="A1809" t="s">
        <v>221</v>
      </c>
      <c r="B1809">
        <v>460710001</v>
      </c>
      <c r="C1809" t="s">
        <v>37</v>
      </c>
      <c r="D1809" t="s">
        <v>177</v>
      </c>
      <c r="E1809" t="s">
        <v>132</v>
      </c>
      <c r="F1809">
        <v>43.745609999999999</v>
      </c>
      <c r="G1809">
        <v>-101.94121800000001</v>
      </c>
      <c r="H1809">
        <v>138166</v>
      </c>
      <c r="I1809">
        <v>12.3</v>
      </c>
      <c r="J1809">
        <v>11.1</v>
      </c>
      <c r="K1809">
        <v>0.5</v>
      </c>
      <c r="L1809">
        <v>1.2499396</v>
      </c>
      <c r="M1809">
        <v>0.25206659999999997</v>
      </c>
      <c r="N1809">
        <v>0.75979450000000004</v>
      </c>
      <c r="O1809">
        <v>6.7862505999999998</v>
      </c>
      <c r="P1809">
        <v>1.9010214000000001</v>
      </c>
      <c r="Q1809">
        <v>0.2271502</v>
      </c>
      <c r="R1809">
        <v>0.66822190000000004</v>
      </c>
      <c r="S1809">
        <v>0</v>
      </c>
      <c r="T1809">
        <v>0.5</v>
      </c>
      <c r="U1809">
        <v>0.92927409999999999</v>
      </c>
      <c r="V1809">
        <v>0.27034029999999998</v>
      </c>
      <c r="W1809">
        <v>0.61987219999999998</v>
      </c>
      <c r="X1809">
        <v>6.4156060000000004</v>
      </c>
      <c r="Y1809">
        <v>1.6563778</v>
      </c>
      <c r="Z1809">
        <v>5.8466200000000003E-2</v>
      </c>
      <c r="AA1809">
        <v>0.59926069999999998</v>
      </c>
      <c r="AB1809">
        <v>8.8850799999999994E-2</v>
      </c>
      <c r="AC1809">
        <v>0.74350000000000005</v>
      </c>
      <c r="AD1809">
        <v>1.0725</v>
      </c>
      <c r="AE1809">
        <v>0.81579999999999997</v>
      </c>
      <c r="AF1809">
        <v>0.94540000000000002</v>
      </c>
      <c r="AG1809">
        <v>0.87129999999999996</v>
      </c>
      <c r="AH1809">
        <v>0.25740000000000002</v>
      </c>
      <c r="AI1809">
        <v>0.89680000000000004</v>
      </c>
      <c r="AJ1809">
        <v>-9</v>
      </c>
      <c r="AK1809" t="str">
        <f>VLOOKUP(D1809,Ref!$C$2:$D$56,2,FALSE)&amp;"_"&amp;E1809&amp;RIGHT(B1809,4)</f>
        <v>SD_Jackson0001</v>
      </c>
    </row>
    <row r="1810" spans="1:37" x14ac:dyDescent="0.25">
      <c r="A1810" t="s">
        <v>221</v>
      </c>
      <c r="B1810">
        <v>460990006</v>
      </c>
      <c r="C1810" t="s">
        <v>37</v>
      </c>
      <c r="D1810" t="s">
        <v>177</v>
      </c>
      <c r="E1810" t="s">
        <v>182</v>
      </c>
      <c r="F1810">
        <v>43.544288999999999</v>
      </c>
      <c r="G1810">
        <v>-96.726434999999995</v>
      </c>
      <c r="H1810">
        <v>135200</v>
      </c>
      <c r="I1810">
        <v>25.4</v>
      </c>
      <c r="J1810">
        <v>21.8</v>
      </c>
      <c r="K1810">
        <v>0.5</v>
      </c>
      <c r="L1810">
        <v>0.56266380000000005</v>
      </c>
      <c r="M1810">
        <v>0.61888509999999997</v>
      </c>
      <c r="N1810">
        <v>4.5204825</v>
      </c>
      <c r="O1810">
        <v>2.0374444</v>
      </c>
      <c r="P1810">
        <v>3.2373514000000001</v>
      </c>
      <c r="Q1810">
        <v>11.508448599999999</v>
      </c>
      <c r="R1810">
        <v>2.3820182999999999</v>
      </c>
      <c r="S1810">
        <v>8.8261599999999996E-2</v>
      </c>
      <c r="T1810">
        <v>0.5</v>
      </c>
      <c r="U1810">
        <v>0.40751290000000001</v>
      </c>
      <c r="V1810">
        <v>0.545427</v>
      </c>
      <c r="W1810">
        <v>3.4482311999999999</v>
      </c>
      <c r="X1810">
        <v>3.9230173000000002</v>
      </c>
      <c r="Y1810">
        <v>3.6694988999999998</v>
      </c>
      <c r="Z1810">
        <v>7.2123341999999999</v>
      </c>
      <c r="AA1810">
        <v>2.0750731999999998</v>
      </c>
      <c r="AB1810">
        <v>6.3792600000000005E-2</v>
      </c>
      <c r="AC1810">
        <v>0.72430000000000005</v>
      </c>
      <c r="AD1810">
        <v>0.88129999999999997</v>
      </c>
      <c r="AE1810">
        <v>0.76280000000000003</v>
      </c>
      <c r="AF1810">
        <v>1.9255</v>
      </c>
      <c r="AG1810">
        <v>1.1335</v>
      </c>
      <c r="AH1810">
        <v>0.62670000000000003</v>
      </c>
      <c r="AI1810">
        <v>0.87109999999999999</v>
      </c>
      <c r="AJ1810">
        <v>0.7228</v>
      </c>
      <c r="AK1810" t="str">
        <f>VLOOKUP(D1810,Ref!$C$2:$D$56,2,FALSE)&amp;"_"&amp;E1810&amp;RIGHT(B1810,4)</f>
        <v>SD_Minnehaha0006</v>
      </c>
    </row>
    <row r="1811" spans="1:37" x14ac:dyDescent="0.25">
      <c r="A1811" t="s">
        <v>221</v>
      </c>
      <c r="B1811">
        <v>460990008</v>
      </c>
      <c r="C1811" t="s">
        <v>37</v>
      </c>
      <c r="D1811" t="s">
        <v>177</v>
      </c>
      <c r="E1811" t="s">
        <v>182</v>
      </c>
      <c r="F1811">
        <v>43.547919999999998</v>
      </c>
      <c r="G1811">
        <v>-96.700768999999994</v>
      </c>
      <c r="H1811">
        <v>135201</v>
      </c>
      <c r="I1811">
        <v>23.7</v>
      </c>
      <c r="J1811">
        <v>20.9</v>
      </c>
      <c r="K1811">
        <v>0.5</v>
      </c>
      <c r="L1811">
        <v>0.69203389999999998</v>
      </c>
      <c r="M1811">
        <v>0.50832500000000003</v>
      </c>
      <c r="N1811">
        <v>3.7854774</v>
      </c>
      <c r="O1811">
        <v>3.7408030000000001</v>
      </c>
      <c r="P1811">
        <v>3.8991672999999998</v>
      </c>
      <c r="Q1811">
        <v>8.1612711000000004</v>
      </c>
      <c r="R1811">
        <v>2.3801093</v>
      </c>
      <c r="S1811">
        <v>3.2811199999999999E-2</v>
      </c>
      <c r="T1811">
        <v>0.5</v>
      </c>
      <c r="U1811">
        <v>0.1984332</v>
      </c>
      <c r="V1811">
        <v>0.46600170000000002</v>
      </c>
      <c r="W1811">
        <v>3.6005139000000002</v>
      </c>
      <c r="X1811">
        <v>2.4399611999999999</v>
      </c>
      <c r="Y1811">
        <v>3.7499951999999999</v>
      </c>
      <c r="Z1811">
        <v>7.7118783000000004</v>
      </c>
      <c r="AA1811">
        <v>2.2685037000000001</v>
      </c>
      <c r="AB1811">
        <v>3.25014E-2</v>
      </c>
      <c r="AC1811">
        <v>0.28670000000000001</v>
      </c>
      <c r="AD1811">
        <v>0.91669999999999996</v>
      </c>
      <c r="AE1811">
        <v>0.95109999999999995</v>
      </c>
      <c r="AF1811">
        <v>0.65229999999999999</v>
      </c>
      <c r="AG1811">
        <v>0.9617</v>
      </c>
      <c r="AH1811">
        <v>0.94489999999999996</v>
      </c>
      <c r="AI1811">
        <v>0.95309999999999995</v>
      </c>
      <c r="AJ1811">
        <v>0.99060000000000004</v>
      </c>
      <c r="AK1811" t="str">
        <f>VLOOKUP(D1811,Ref!$C$2:$D$56,2,FALSE)&amp;"_"&amp;E1811&amp;RIGHT(B1811,4)</f>
        <v>SD_Minnehaha0008</v>
      </c>
    </row>
    <row r="1812" spans="1:37" x14ac:dyDescent="0.25">
      <c r="A1812" t="s">
        <v>221</v>
      </c>
      <c r="B1812">
        <v>461030020</v>
      </c>
      <c r="C1812" t="s">
        <v>37</v>
      </c>
      <c r="D1812" t="s">
        <v>177</v>
      </c>
      <c r="E1812" t="s">
        <v>183</v>
      </c>
      <c r="F1812">
        <v>44.087397000000003</v>
      </c>
      <c r="G1812">
        <v>-103.273777</v>
      </c>
      <c r="H1812">
        <v>142157</v>
      </c>
      <c r="I1812">
        <v>16.8</v>
      </c>
      <c r="J1812">
        <v>14.1</v>
      </c>
      <c r="K1812">
        <v>0.5</v>
      </c>
      <c r="L1812">
        <v>1.6721638000000001</v>
      </c>
      <c r="M1812">
        <v>0.41349059999999999</v>
      </c>
      <c r="N1812">
        <v>0.56229220000000002</v>
      </c>
      <c r="O1812">
        <v>11.573490100000001</v>
      </c>
      <c r="P1812">
        <v>1.4838476</v>
      </c>
      <c r="Q1812">
        <v>5.8935500000000002E-2</v>
      </c>
      <c r="R1812">
        <v>0.53138660000000004</v>
      </c>
      <c r="S1812">
        <v>7.1061299999999994E-2</v>
      </c>
      <c r="T1812">
        <v>0.5</v>
      </c>
      <c r="U1812">
        <v>1.2715988</v>
      </c>
      <c r="V1812">
        <v>0.30342710000000001</v>
      </c>
      <c r="W1812">
        <v>0.79744740000000003</v>
      </c>
      <c r="X1812">
        <v>8.3576449999999998</v>
      </c>
      <c r="Y1812">
        <v>1.7420443999999999</v>
      </c>
      <c r="Z1812">
        <v>0.54316850000000005</v>
      </c>
      <c r="AA1812">
        <v>0.59245199999999998</v>
      </c>
      <c r="AB1812">
        <v>6.9654300000000002E-2</v>
      </c>
      <c r="AC1812">
        <v>0.76049999999999995</v>
      </c>
      <c r="AD1812">
        <v>0.73380000000000001</v>
      </c>
      <c r="AE1812">
        <v>1.4181999999999999</v>
      </c>
      <c r="AF1812">
        <v>0.72209999999999996</v>
      </c>
      <c r="AG1812">
        <v>1.1739999999999999</v>
      </c>
      <c r="AH1812">
        <v>9.2163000000000004</v>
      </c>
      <c r="AI1812">
        <v>1.1149</v>
      </c>
      <c r="AJ1812">
        <v>0.98019999999999996</v>
      </c>
      <c r="AK1812" t="str">
        <f>VLOOKUP(D1812,Ref!$C$2:$D$56,2,FALSE)&amp;"_"&amp;E1812&amp;RIGHT(B1812,4)</f>
        <v>SD_Pennington0020</v>
      </c>
    </row>
    <row r="1813" spans="1:37" x14ac:dyDescent="0.25">
      <c r="A1813" t="s">
        <v>221</v>
      </c>
      <c r="B1813">
        <v>461031001</v>
      </c>
      <c r="C1813" t="s">
        <v>37</v>
      </c>
      <c r="D1813" t="s">
        <v>177</v>
      </c>
      <c r="E1813" t="s">
        <v>183</v>
      </c>
      <c r="F1813">
        <v>44.080295</v>
      </c>
      <c r="G1813">
        <v>-103.228545</v>
      </c>
      <c r="H1813">
        <v>142157</v>
      </c>
      <c r="I1813">
        <v>15.7</v>
      </c>
      <c r="J1813">
        <v>13.7</v>
      </c>
      <c r="K1813">
        <v>0.5</v>
      </c>
      <c r="L1813">
        <v>1.5866742</v>
      </c>
      <c r="M1813">
        <v>0.40399960000000001</v>
      </c>
      <c r="N1813">
        <v>0.66075609999999996</v>
      </c>
      <c r="O1813">
        <v>10.102990200000001</v>
      </c>
      <c r="P1813">
        <v>1.5785433</v>
      </c>
      <c r="Q1813">
        <v>0.27971689999999999</v>
      </c>
      <c r="R1813">
        <v>0.54935369999999994</v>
      </c>
      <c r="S1813">
        <v>0.1157437</v>
      </c>
      <c r="T1813">
        <v>0.5</v>
      </c>
      <c r="U1813">
        <v>0.73637010000000003</v>
      </c>
      <c r="V1813">
        <v>0.46106000000000003</v>
      </c>
      <c r="W1813">
        <v>0.44608039999999999</v>
      </c>
      <c r="X1813">
        <v>9.7471093999999994</v>
      </c>
      <c r="Y1813">
        <v>1.0910858000000001</v>
      </c>
      <c r="Z1813">
        <v>0.17132610000000001</v>
      </c>
      <c r="AA1813">
        <v>0.3789071</v>
      </c>
      <c r="AB1813">
        <v>0.22501879999999999</v>
      </c>
      <c r="AC1813">
        <v>0.46410000000000001</v>
      </c>
      <c r="AD1813">
        <v>1.1412</v>
      </c>
      <c r="AE1813">
        <v>0.67510000000000003</v>
      </c>
      <c r="AF1813">
        <v>0.96479999999999999</v>
      </c>
      <c r="AG1813">
        <v>0.69120000000000004</v>
      </c>
      <c r="AH1813">
        <v>0.61250000000000004</v>
      </c>
      <c r="AI1813">
        <v>0.68969999999999998</v>
      </c>
      <c r="AJ1813">
        <v>1.9440999999999999</v>
      </c>
      <c r="AK1813" t="str">
        <f>VLOOKUP(D1813,Ref!$C$2:$D$56,2,FALSE)&amp;"_"&amp;E1813&amp;RIGHT(B1813,4)</f>
        <v>SD_Pennington1001</v>
      </c>
    </row>
    <row r="1814" spans="1:37" x14ac:dyDescent="0.25">
      <c r="A1814" t="s">
        <v>221</v>
      </c>
      <c r="B1814">
        <v>480290032</v>
      </c>
      <c r="C1814" t="s">
        <v>37</v>
      </c>
      <c r="D1814" t="s">
        <v>184</v>
      </c>
      <c r="E1814" t="s">
        <v>185</v>
      </c>
      <c r="F1814">
        <v>29.515049999999999</v>
      </c>
      <c r="G1814">
        <v>-98.620191000000005</v>
      </c>
      <c r="H1814">
        <v>6185</v>
      </c>
      <c r="I1814">
        <v>20.3</v>
      </c>
      <c r="J1814">
        <v>16.899999999999999</v>
      </c>
      <c r="K1814">
        <v>0.5</v>
      </c>
      <c r="L1814">
        <v>4.3396977999999997</v>
      </c>
      <c r="M1814">
        <v>0.7801749</v>
      </c>
      <c r="N1814">
        <v>1.6100627999999999</v>
      </c>
      <c r="O1814">
        <v>6.2054252999999999</v>
      </c>
      <c r="P1814">
        <v>4.8586043999999999</v>
      </c>
      <c r="Q1814">
        <v>2.1304699999999999E-2</v>
      </c>
      <c r="R1814">
        <v>1.6505113</v>
      </c>
      <c r="S1814">
        <v>0.33421869999999998</v>
      </c>
      <c r="T1814">
        <v>0.5</v>
      </c>
      <c r="U1814">
        <v>3.2120950000000001</v>
      </c>
      <c r="V1814">
        <v>0.73287809999999998</v>
      </c>
      <c r="W1814">
        <v>1.7014305999999999</v>
      </c>
      <c r="X1814">
        <v>3.7050557</v>
      </c>
      <c r="Y1814">
        <v>5.0440626000000002</v>
      </c>
      <c r="Z1814">
        <v>0.2066614</v>
      </c>
      <c r="AA1814">
        <v>1.6740303000000001</v>
      </c>
      <c r="AB1814">
        <v>0.1779443</v>
      </c>
      <c r="AC1814">
        <v>0.74019999999999997</v>
      </c>
      <c r="AD1814">
        <v>0.93940000000000001</v>
      </c>
      <c r="AE1814">
        <v>1.0567</v>
      </c>
      <c r="AF1814">
        <v>0.59709999999999996</v>
      </c>
      <c r="AG1814">
        <v>1.0382</v>
      </c>
      <c r="AH1814">
        <v>9.7003000000000004</v>
      </c>
      <c r="AI1814">
        <v>1.0142</v>
      </c>
      <c r="AJ1814">
        <v>0.53239999999999998</v>
      </c>
      <c r="AK1814" t="str">
        <f>VLOOKUP(D1814,Ref!$C$2:$D$56,2,FALSE)&amp;"_"&amp;E1814&amp;RIGHT(B1814,4)</f>
        <v>TX_Bexar0032</v>
      </c>
    </row>
    <row r="1815" spans="1:37" x14ac:dyDescent="0.25">
      <c r="A1815" t="s">
        <v>221</v>
      </c>
      <c r="B1815">
        <v>480290059</v>
      </c>
      <c r="C1815" t="s">
        <v>37</v>
      </c>
      <c r="D1815" t="s">
        <v>184</v>
      </c>
      <c r="E1815" t="s">
        <v>185</v>
      </c>
      <c r="F1815">
        <v>29.275386999999998</v>
      </c>
      <c r="G1815">
        <v>-98.311666000000002</v>
      </c>
      <c r="H1815">
        <v>3188</v>
      </c>
      <c r="I1815">
        <v>19.7</v>
      </c>
      <c r="J1815">
        <v>17.5</v>
      </c>
      <c r="K1815">
        <v>0.5</v>
      </c>
      <c r="L1815">
        <v>3.9235899000000001</v>
      </c>
      <c r="M1815">
        <v>0.65943640000000003</v>
      </c>
      <c r="N1815">
        <v>1.7322108000000001</v>
      </c>
      <c r="O1815">
        <v>5.502955</v>
      </c>
      <c r="P1815">
        <v>5.0431733000000003</v>
      </c>
      <c r="Q1815">
        <v>0.23332710000000001</v>
      </c>
      <c r="R1815">
        <v>1.6980708</v>
      </c>
      <c r="S1815">
        <v>0.40723740000000003</v>
      </c>
      <c r="T1815">
        <v>0.5</v>
      </c>
      <c r="U1815">
        <v>3.7391421999999999</v>
      </c>
      <c r="V1815">
        <v>0.50971500000000003</v>
      </c>
      <c r="W1815">
        <v>1.4372016000000001</v>
      </c>
      <c r="X1815">
        <v>4.8068379999999999</v>
      </c>
      <c r="Y1815">
        <v>4.6413073999999996</v>
      </c>
      <c r="Z1815">
        <v>0</v>
      </c>
      <c r="AA1815">
        <v>1.5094192</v>
      </c>
      <c r="AB1815">
        <v>0.36774410000000002</v>
      </c>
      <c r="AC1815">
        <v>0.95299999999999996</v>
      </c>
      <c r="AD1815">
        <v>0.77300000000000002</v>
      </c>
      <c r="AE1815">
        <v>0.82969999999999999</v>
      </c>
      <c r="AF1815">
        <v>0.87350000000000005</v>
      </c>
      <c r="AG1815">
        <v>0.92030000000000001</v>
      </c>
      <c r="AH1815">
        <v>0</v>
      </c>
      <c r="AI1815">
        <v>0.88890000000000002</v>
      </c>
      <c r="AJ1815">
        <v>0.90300000000000002</v>
      </c>
      <c r="AK1815" t="str">
        <f>VLOOKUP(D1815,Ref!$C$2:$D$56,2,FALSE)&amp;"_"&amp;E1815&amp;RIGHT(B1815,4)</f>
        <v>TX_Bexar0059</v>
      </c>
    </row>
    <row r="1816" spans="1:37" x14ac:dyDescent="0.25">
      <c r="A1816" t="s">
        <v>221</v>
      </c>
      <c r="B1816">
        <v>480370004</v>
      </c>
      <c r="C1816" t="s">
        <v>37</v>
      </c>
      <c r="D1816" t="s">
        <v>184</v>
      </c>
      <c r="E1816" t="s">
        <v>186</v>
      </c>
      <c r="F1816">
        <v>33.425756999999997</v>
      </c>
      <c r="G1816">
        <v>-94.070807000000002</v>
      </c>
      <c r="H1816">
        <v>42221</v>
      </c>
      <c r="I1816">
        <v>24.6</v>
      </c>
      <c r="J1816">
        <v>21.2</v>
      </c>
      <c r="K1816">
        <v>0.5</v>
      </c>
      <c r="L1816">
        <v>1.5060245999999999</v>
      </c>
      <c r="M1816">
        <v>0.66306240000000005</v>
      </c>
      <c r="N1816">
        <v>1.7184695000000001</v>
      </c>
      <c r="O1816">
        <v>12.0932703</v>
      </c>
      <c r="P1816">
        <v>6.7210245000000004</v>
      </c>
      <c r="Q1816">
        <v>0</v>
      </c>
      <c r="R1816">
        <v>1.3799124</v>
      </c>
      <c r="S1816">
        <v>1.82364E-2</v>
      </c>
      <c r="T1816">
        <v>0.5</v>
      </c>
      <c r="U1816">
        <v>0.58344370000000001</v>
      </c>
      <c r="V1816">
        <v>0.76898619999999995</v>
      </c>
      <c r="W1816">
        <v>1.6001377999999999</v>
      </c>
      <c r="X1816">
        <v>10.9250851</v>
      </c>
      <c r="Y1816">
        <v>5.2812704999999998</v>
      </c>
      <c r="Z1816">
        <v>0.1426655</v>
      </c>
      <c r="AA1816">
        <v>1.390806</v>
      </c>
      <c r="AB1816">
        <v>1.9000099999999999E-2</v>
      </c>
      <c r="AC1816">
        <v>0.38740000000000002</v>
      </c>
      <c r="AD1816">
        <v>1.1597</v>
      </c>
      <c r="AE1816">
        <v>0.93110000000000004</v>
      </c>
      <c r="AF1816">
        <v>0.90339999999999998</v>
      </c>
      <c r="AG1816">
        <v>0.78580000000000005</v>
      </c>
      <c r="AH1816">
        <v>-9</v>
      </c>
      <c r="AI1816">
        <v>1.0079</v>
      </c>
      <c r="AJ1816">
        <v>1.0419</v>
      </c>
      <c r="AK1816" t="str">
        <f>VLOOKUP(D1816,Ref!$C$2:$D$56,2,FALSE)&amp;"_"&amp;E1816&amp;RIGHT(B1816,4)</f>
        <v>TX_Bowie0004</v>
      </c>
    </row>
    <row r="1817" spans="1:37" x14ac:dyDescent="0.25">
      <c r="A1817" t="s">
        <v>221</v>
      </c>
      <c r="B1817">
        <v>481130069</v>
      </c>
      <c r="C1817" t="s">
        <v>37</v>
      </c>
      <c r="D1817" t="s">
        <v>184</v>
      </c>
      <c r="E1817" t="s">
        <v>187</v>
      </c>
      <c r="F1817">
        <v>32.819952000000001</v>
      </c>
      <c r="G1817">
        <v>-96.860082000000006</v>
      </c>
      <c r="H1817">
        <v>36200</v>
      </c>
      <c r="I1817">
        <v>22.3</v>
      </c>
      <c r="J1817">
        <v>18.600000000000001</v>
      </c>
      <c r="K1817">
        <v>0.5</v>
      </c>
      <c r="L1817">
        <v>1.2460150000000001</v>
      </c>
      <c r="M1817">
        <v>1.0506203999999999</v>
      </c>
      <c r="N1817">
        <v>2.2722479999999998</v>
      </c>
      <c r="O1817">
        <v>8.5110340000000004</v>
      </c>
      <c r="P1817">
        <v>6.0255460999999997</v>
      </c>
      <c r="Q1817">
        <v>0.53233030000000003</v>
      </c>
      <c r="R1817">
        <v>2.1102175999999999</v>
      </c>
      <c r="S1817">
        <v>6.3100400000000001E-2</v>
      </c>
      <c r="T1817">
        <v>0.5</v>
      </c>
      <c r="U1817">
        <v>0.99486459999999999</v>
      </c>
      <c r="V1817">
        <v>0.65539840000000005</v>
      </c>
      <c r="W1817">
        <v>2.0089315999999999</v>
      </c>
      <c r="X1817">
        <v>6.1570916000000002</v>
      </c>
      <c r="Y1817">
        <v>6.0914693</v>
      </c>
      <c r="Z1817">
        <v>0</v>
      </c>
      <c r="AA1817">
        <v>2.1809688</v>
      </c>
      <c r="AB1817">
        <v>7.7407699999999996E-2</v>
      </c>
      <c r="AC1817">
        <v>0.7984</v>
      </c>
      <c r="AD1817">
        <v>0.62380000000000002</v>
      </c>
      <c r="AE1817">
        <v>0.8841</v>
      </c>
      <c r="AF1817">
        <v>0.72340000000000004</v>
      </c>
      <c r="AG1817">
        <v>1.0108999999999999</v>
      </c>
      <c r="AH1817">
        <v>0</v>
      </c>
      <c r="AI1817">
        <v>1.0335000000000001</v>
      </c>
      <c r="AJ1817">
        <v>1.2266999999999999</v>
      </c>
      <c r="AK1817" t="str">
        <f>VLOOKUP(D1817,Ref!$C$2:$D$56,2,FALSE)&amp;"_"&amp;E1817&amp;RIGHT(B1817,4)</f>
        <v>TX_Dallas0069</v>
      </c>
    </row>
    <row r="1818" spans="1:37" x14ac:dyDescent="0.25">
      <c r="A1818" t="s">
        <v>221</v>
      </c>
      <c r="B1818">
        <v>481130087</v>
      </c>
      <c r="C1818" t="s">
        <v>37</v>
      </c>
      <c r="D1818" t="s">
        <v>184</v>
      </c>
      <c r="E1818" t="s">
        <v>187</v>
      </c>
      <c r="F1818">
        <v>32.676600000000001</v>
      </c>
      <c r="G1818">
        <v>-96.871600000000001</v>
      </c>
      <c r="H1818">
        <v>35200</v>
      </c>
      <c r="I1818">
        <v>24.9</v>
      </c>
      <c r="J1818">
        <v>21.5</v>
      </c>
      <c r="K1818">
        <v>0.5</v>
      </c>
      <c r="L1818">
        <v>1.7578053</v>
      </c>
      <c r="M1818">
        <v>0.72475769999999995</v>
      </c>
      <c r="N1818">
        <v>2.2255403999999999</v>
      </c>
      <c r="O1818">
        <v>10.4976749</v>
      </c>
      <c r="P1818">
        <v>6.7565255000000004</v>
      </c>
      <c r="Q1818">
        <v>0</v>
      </c>
      <c r="R1818">
        <v>2.4158971</v>
      </c>
      <c r="S1818">
        <v>8.8465299999999997E-2</v>
      </c>
      <c r="T1818">
        <v>0.5</v>
      </c>
      <c r="U1818">
        <v>0.98568440000000002</v>
      </c>
      <c r="V1818">
        <v>0.69806509999999999</v>
      </c>
      <c r="W1818">
        <v>2.1766133000000001</v>
      </c>
      <c r="X1818">
        <v>8.0848321999999992</v>
      </c>
      <c r="Y1818">
        <v>6.6074352000000003</v>
      </c>
      <c r="Z1818">
        <v>0</v>
      </c>
      <c r="AA1818">
        <v>2.3628019999999998</v>
      </c>
      <c r="AB1818">
        <v>8.8465299999999997E-2</v>
      </c>
      <c r="AC1818">
        <v>0.56069999999999998</v>
      </c>
      <c r="AD1818">
        <v>0.96319999999999995</v>
      </c>
      <c r="AE1818">
        <v>0.97799999999999998</v>
      </c>
      <c r="AF1818">
        <v>0.7702</v>
      </c>
      <c r="AG1818">
        <v>0.97789999999999999</v>
      </c>
      <c r="AH1818">
        <v>-9</v>
      </c>
      <c r="AI1818">
        <v>0.97799999999999998</v>
      </c>
      <c r="AJ1818">
        <v>1</v>
      </c>
      <c r="AK1818" t="str">
        <f>VLOOKUP(D1818,Ref!$C$2:$D$56,2,FALSE)&amp;"_"&amp;E1818&amp;RIGHT(B1818,4)</f>
        <v>TX_Dallas0087</v>
      </c>
    </row>
    <row r="1819" spans="1:37" x14ac:dyDescent="0.25">
      <c r="A1819" t="s">
        <v>221</v>
      </c>
      <c r="B1819">
        <v>481350003</v>
      </c>
      <c r="C1819" t="s">
        <v>37</v>
      </c>
      <c r="D1819" t="s">
        <v>184</v>
      </c>
      <c r="E1819" t="s">
        <v>188</v>
      </c>
      <c r="F1819">
        <v>31.836579</v>
      </c>
      <c r="G1819">
        <v>-102.341978</v>
      </c>
      <c r="H1819">
        <v>28156</v>
      </c>
      <c r="I1819">
        <v>17.3</v>
      </c>
      <c r="J1819">
        <v>16.5</v>
      </c>
      <c r="K1819">
        <v>0.5</v>
      </c>
      <c r="L1819">
        <v>2.3361434999999999</v>
      </c>
      <c r="M1819">
        <v>0.35670190000000002</v>
      </c>
      <c r="N1819">
        <v>1.3434858000000001</v>
      </c>
      <c r="O1819">
        <v>7.4287824999999996</v>
      </c>
      <c r="P1819">
        <v>3.8402468999999999</v>
      </c>
      <c r="Q1819">
        <v>0.16272020000000001</v>
      </c>
      <c r="R1819">
        <v>1.3503080999999999</v>
      </c>
      <c r="S1819">
        <v>1.49455E-2</v>
      </c>
      <c r="T1819">
        <v>0.5</v>
      </c>
      <c r="U1819">
        <v>2.8002074000000001</v>
      </c>
      <c r="V1819">
        <v>0.25500509999999998</v>
      </c>
      <c r="W1819">
        <v>1.1977656000000001</v>
      </c>
      <c r="X1819">
        <v>6.8174647999999998</v>
      </c>
      <c r="Y1819">
        <v>3.6625755</v>
      </c>
      <c r="Z1819">
        <v>0</v>
      </c>
      <c r="AA1819">
        <v>1.2990212000000001</v>
      </c>
      <c r="AB1819">
        <v>3.1201400000000001E-2</v>
      </c>
      <c r="AC1819">
        <v>1.1986000000000001</v>
      </c>
      <c r="AD1819">
        <v>0.71489999999999998</v>
      </c>
      <c r="AE1819">
        <v>0.89149999999999996</v>
      </c>
      <c r="AF1819">
        <v>0.91769999999999996</v>
      </c>
      <c r="AG1819">
        <v>0.95369999999999999</v>
      </c>
      <c r="AH1819">
        <v>0</v>
      </c>
      <c r="AI1819">
        <v>0.96199999999999997</v>
      </c>
      <c r="AJ1819">
        <v>2.0876999999999999</v>
      </c>
      <c r="AK1819" t="str">
        <f>VLOOKUP(D1819,Ref!$C$2:$D$56,2,FALSE)&amp;"_"&amp;E1819&amp;RIGHT(B1819,4)</f>
        <v>TX_Ector0003</v>
      </c>
    </row>
    <row r="1820" spans="1:37" x14ac:dyDescent="0.25">
      <c r="A1820" t="s">
        <v>221</v>
      </c>
      <c r="B1820">
        <v>481410037</v>
      </c>
      <c r="C1820" t="s">
        <v>37</v>
      </c>
      <c r="D1820" t="s">
        <v>184</v>
      </c>
      <c r="E1820" t="s">
        <v>95</v>
      </c>
      <c r="F1820">
        <v>31.768281000000002</v>
      </c>
      <c r="G1820">
        <v>-106.50125300000001</v>
      </c>
      <c r="H1820">
        <v>30124</v>
      </c>
      <c r="I1820">
        <v>19.899999999999999</v>
      </c>
      <c r="J1820">
        <v>15.3</v>
      </c>
      <c r="K1820">
        <v>0.5</v>
      </c>
      <c r="L1820">
        <v>7.1096348999999996</v>
      </c>
      <c r="M1820">
        <v>1.4426190999999999</v>
      </c>
      <c r="N1820">
        <v>0.52972039999999998</v>
      </c>
      <c r="O1820">
        <v>8.0409793999999994</v>
      </c>
      <c r="P1820">
        <v>1.3891032999999999</v>
      </c>
      <c r="Q1820">
        <v>0.18049119999999999</v>
      </c>
      <c r="R1820">
        <v>0.48324339999999999</v>
      </c>
      <c r="S1820">
        <v>0.2464316</v>
      </c>
      <c r="T1820">
        <v>0.5</v>
      </c>
      <c r="U1820">
        <v>2.2337475000000002</v>
      </c>
      <c r="V1820">
        <v>2.0327677999999998</v>
      </c>
      <c r="W1820">
        <v>0.60751999999999995</v>
      </c>
      <c r="X1820">
        <v>7.3489823000000003</v>
      </c>
      <c r="Y1820">
        <v>1.4851652</v>
      </c>
      <c r="Z1820">
        <v>0.30807069999999998</v>
      </c>
      <c r="AA1820">
        <v>0.5071504</v>
      </c>
      <c r="AB1820">
        <v>0.30064410000000003</v>
      </c>
      <c r="AC1820">
        <v>0.31419999999999998</v>
      </c>
      <c r="AD1820">
        <v>1.4091</v>
      </c>
      <c r="AE1820">
        <v>1.1469</v>
      </c>
      <c r="AF1820">
        <v>0.91390000000000005</v>
      </c>
      <c r="AG1820">
        <v>1.0691999999999999</v>
      </c>
      <c r="AH1820">
        <v>1.7068000000000001</v>
      </c>
      <c r="AI1820">
        <v>1.0495000000000001</v>
      </c>
      <c r="AJ1820">
        <v>1.22</v>
      </c>
      <c r="AK1820" t="str">
        <f>VLOOKUP(D1820,Ref!$C$2:$D$56,2,FALSE)&amp;"_"&amp;E1820&amp;RIGHT(B1820,4)</f>
        <v>TX_El Paso0037</v>
      </c>
    </row>
    <row r="1821" spans="1:37" x14ac:dyDescent="0.25">
      <c r="A1821" t="s">
        <v>221</v>
      </c>
      <c r="B1821">
        <v>481410044</v>
      </c>
      <c r="C1821" t="s">
        <v>37</v>
      </c>
      <c r="D1821" t="s">
        <v>184</v>
      </c>
      <c r="E1821" t="s">
        <v>95</v>
      </c>
      <c r="F1821">
        <v>31.765674000000001</v>
      </c>
      <c r="G1821">
        <v>-106.455225</v>
      </c>
      <c r="H1821">
        <v>30124</v>
      </c>
      <c r="I1821">
        <v>26.2</v>
      </c>
      <c r="J1821">
        <v>21.6</v>
      </c>
      <c r="K1821">
        <v>0.5</v>
      </c>
      <c r="L1821">
        <v>6.1211433</v>
      </c>
      <c r="M1821">
        <v>1.6523968</v>
      </c>
      <c r="N1821">
        <v>0.7370276</v>
      </c>
      <c r="O1821">
        <v>14.0704031</v>
      </c>
      <c r="P1821">
        <v>2.0637800999999998</v>
      </c>
      <c r="Q1821">
        <v>0.1879189</v>
      </c>
      <c r="R1821">
        <v>0.7256551</v>
      </c>
      <c r="S1821">
        <v>0.15278630000000001</v>
      </c>
      <c r="T1821">
        <v>0.5</v>
      </c>
      <c r="U1821">
        <v>4.9258303999999997</v>
      </c>
      <c r="V1821">
        <v>1.6610932</v>
      </c>
      <c r="W1821">
        <v>0.54206399999999999</v>
      </c>
      <c r="X1821">
        <v>11.679402400000001</v>
      </c>
      <c r="Y1821">
        <v>1.3338650000000001</v>
      </c>
      <c r="Z1821">
        <v>0.2759624</v>
      </c>
      <c r="AA1821">
        <v>0.45709630000000001</v>
      </c>
      <c r="AB1821">
        <v>0.28695910000000002</v>
      </c>
      <c r="AC1821">
        <v>0.80469999999999997</v>
      </c>
      <c r="AD1821">
        <v>1.0053000000000001</v>
      </c>
      <c r="AE1821">
        <v>0.73550000000000004</v>
      </c>
      <c r="AF1821">
        <v>0.83009999999999995</v>
      </c>
      <c r="AG1821">
        <v>0.64629999999999999</v>
      </c>
      <c r="AH1821">
        <v>1.4684999999999999</v>
      </c>
      <c r="AI1821">
        <v>0.62990000000000002</v>
      </c>
      <c r="AJ1821">
        <v>1.8782000000000001</v>
      </c>
      <c r="AK1821" t="str">
        <f>VLOOKUP(D1821,Ref!$C$2:$D$56,2,FALSE)&amp;"_"&amp;E1821&amp;RIGHT(B1821,4)</f>
        <v>TX_El Paso0044</v>
      </c>
    </row>
    <row r="1822" spans="1:37" x14ac:dyDescent="0.25">
      <c r="A1822" t="s">
        <v>221</v>
      </c>
      <c r="B1822">
        <v>482010058</v>
      </c>
      <c r="C1822" t="s">
        <v>37</v>
      </c>
      <c r="D1822" t="s">
        <v>184</v>
      </c>
      <c r="E1822" t="s">
        <v>189</v>
      </c>
      <c r="F1822">
        <v>29.770699</v>
      </c>
      <c r="G1822">
        <v>-95.031222999999997</v>
      </c>
      <c r="H1822">
        <v>8214</v>
      </c>
      <c r="I1822">
        <v>21.9</v>
      </c>
      <c r="J1822">
        <v>19.100000000000001</v>
      </c>
      <c r="K1822">
        <v>0.5</v>
      </c>
      <c r="L1822">
        <v>4.3024807000000003</v>
      </c>
      <c r="M1822">
        <v>0.5466415</v>
      </c>
      <c r="N1822">
        <v>1.8303879000000001</v>
      </c>
      <c r="O1822">
        <v>6.4353008000000003</v>
      </c>
      <c r="P1822">
        <v>5.9122009000000002</v>
      </c>
      <c r="Q1822">
        <v>8.2907800000000004E-2</v>
      </c>
      <c r="R1822">
        <v>1.8028431</v>
      </c>
      <c r="S1822">
        <v>0.52056999999999998</v>
      </c>
      <c r="T1822">
        <v>0.5</v>
      </c>
      <c r="U1822">
        <v>2.3570986</v>
      </c>
      <c r="V1822">
        <v>0.5163181</v>
      </c>
      <c r="W1822">
        <v>1.8849746000000001</v>
      </c>
      <c r="X1822">
        <v>5.1553678999999999</v>
      </c>
      <c r="Y1822">
        <v>6.0371122000000002</v>
      </c>
      <c r="Z1822">
        <v>8.0229800000000004E-2</v>
      </c>
      <c r="AA1822">
        <v>1.8834169999999999</v>
      </c>
      <c r="AB1822">
        <v>0.78083279999999999</v>
      </c>
      <c r="AC1822">
        <v>0.54779999999999995</v>
      </c>
      <c r="AD1822">
        <v>0.94450000000000001</v>
      </c>
      <c r="AE1822">
        <v>1.0298</v>
      </c>
      <c r="AF1822">
        <v>0.80110000000000003</v>
      </c>
      <c r="AG1822">
        <v>1.0210999999999999</v>
      </c>
      <c r="AH1822">
        <v>0.9677</v>
      </c>
      <c r="AI1822">
        <v>1.0447</v>
      </c>
      <c r="AJ1822">
        <v>1.5</v>
      </c>
      <c r="AK1822" t="str">
        <f>VLOOKUP(D1822,Ref!$C$2:$D$56,2,FALSE)&amp;"_"&amp;E1822&amp;RIGHT(B1822,4)</f>
        <v>TX_Harris0058</v>
      </c>
    </row>
    <row r="1823" spans="1:37" x14ac:dyDescent="0.25">
      <c r="A1823" t="s">
        <v>221</v>
      </c>
      <c r="B1823">
        <v>482011035</v>
      </c>
      <c r="C1823" t="s">
        <v>37</v>
      </c>
      <c r="D1823" t="s">
        <v>184</v>
      </c>
      <c r="E1823" t="s">
        <v>189</v>
      </c>
      <c r="F1823">
        <v>29.733713000000002</v>
      </c>
      <c r="G1823">
        <v>-95.257591000000005</v>
      </c>
      <c r="H1823">
        <v>8213</v>
      </c>
      <c r="I1823">
        <v>27.8</v>
      </c>
      <c r="J1823">
        <v>23.3</v>
      </c>
      <c r="K1823">
        <v>0.5</v>
      </c>
      <c r="L1823">
        <v>3.9988920999999999</v>
      </c>
      <c r="M1823">
        <v>0.61136979999999996</v>
      </c>
      <c r="N1823">
        <v>1.9542702000000001</v>
      </c>
      <c r="O1823">
        <v>12.5335073</v>
      </c>
      <c r="P1823">
        <v>5.9105144000000003</v>
      </c>
      <c r="Q1823">
        <v>0.24282790000000001</v>
      </c>
      <c r="R1823">
        <v>1.8439299</v>
      </c>
      <c r="S1823">
        <v>0.2935779</v>
      </c>
      <c r="T1823">
        <v>0.5</v>
      </c>
      <c r="U1823">
        <v>2.2859905</v>
      </c>
      <c r="V1823">
        <v>0.63545470000000004</v>
      </c>
      <c r="W1823">
        <v>1.8157439</v>
      </c>
      <c r="X1823">
        <v>10.055309299999999</v>
      </c>
      <c r="Y1823">
        <v>5.7275944000000001</v>
      </c>
      <c r="Z1823">
        <v>8.1492000000000005E-3</v>
      </c>
      <c r="AA1823">
        <v>1.8108559</v>
      </c>
      <c r="AB1823">
        <v>0.51482059999999996</v>
      </c>
      <c r="AC1823">
        <v>0.57169999999999999</v>
      </c>
      <c r="AD1823">
        <v>1.0394000000000001</v>
      </c>
      <c r="AE1823">
        <v>0.92910000000000004</v>
      </c>
      <c r="AF1823">
        <v>0.80230000000000001</v>
      </c>
      <c r="AG1823">
        <v>0.96909999999999996</v>
      </c>
      <c r="AH1823">
        <v>3.3599999999999998E-2</v>
      </c>
      <c r="AI1823">
        <v>0.98209999999999997</v>
      </c>
      <c r="AJ1823">
        <v>1.7536</v>
      </c>
      <c r="AK1823" t="str">
        <f>VLOOKUP(D1823,Ref!$C$2:$D$56,2,FALSE)&amp;"_"&amp;E1823&amp;RIGHT(B1823,4)</f>
        <v>TX_Harris1035</v>
      </c>
    </row>
    <row r="1824" spans="1:37" x14ac:dyDescent="0.25">
      <c r="A1824" t="s">
        <v>221</v>
      </c>
      <c r="B1824">
        <v>482030002</v>
      </c>
      <c r="C1824" t="s">
        <v>37</v>
      </c>
      <c r="D1824" t="s">
        <v>184</v>
      </c>
      <c r="E1824" t="s">
        <v>190</v>
      </c>
      <c r="F1824">
        <v>32.669004000000001</v>
      </c>
      <c r="G1824">
        <v>-94.167449000000005</v>
      </c>
      <c r="H1824">
        <v>35221</v>
      </c>
      <c r="I1824">
        <v>21.4</v>
      </c>
      <c r="J1824">
        <v>20</v>
      </c>
      <c r="K1824">
        <v>0.5</v>
      </c>
      <c r="L1824">
        <v>1.2082581999999999</v>
      </c>
      <c r="M1824">
        <v>0.65334530000000002</v>
      </c>
      <c r="N1824">
        <v>1.1011089000000001</v>
      </c>
      <c r="O1824">
        <v>12.4297676</v>
      </c>
      <c r="P1824">
        <v>4.0721784000000003</v>
      </c>
      <c r="Q1824">
        <v>0</v>
      </c>
      <c r="R1824">
        <v>1.4631329</v>
      </c>
      <c r="S1824">
        <v>1.66549E-2</v>
      </c>
      <c r="T1824">
        <v>0.5</v>
      </c>
      <c r="U1824">
        <v>0.7219236</v>
      </c>
      <c r="V1824">
        <v>0.64811160000000001</v>
      </c>
      <c r="W1824">
        <v>1.2541928</v>
      </c>
      <c r="X1824">
        <v>9.1215811000000002</v>
      </c>
      <c r="Y1824">
        <v>5.8200097</v>
      </c>
      <c r="Z1824">
        <v>0</v>
      </c>
      <c r="AA1824">
        <v>1.9500135000000001</v>
      </c>
      <c r="AB1824">
        <v>1.40085E-2</v>
      </c>
      <c r="AC1824">
        <v>0.59750000000000003</v>
      </c>
      <c r="AD1824">
        <v>0.99199999999999999</v>
      </c>
      <c r="AE1824">
        <v>1.139</v>
      </c>
      <c r="AF1824">
        <v>0.73380000000000001</v>
      </c>
      <c r="AG1824">
        <v>1.4292</v>
      </c>
      <c r="AH1824">
        <v>-9</v>
      </c>
      <c r="AI1824">
        <v>1.3328</v>
      </c>
      <c r="AJ1824">
        <v>0.84109999999999996</v>
      </c>
      <c r="AK1824" t="str">
        <f>VLOOKUP(D1824,Ref!$C$2:$D$56,2,FALSE)&amp;"_"&amp;E1824&amp;RIGHT(B1824,4)</f>
        <v>TX_Harrison0002</v>
      </c>
    </row>
    <row r="1825" spans="1:37" x14ac:dyDescent="0.25">
      <c r="A1825" t="s">
        <v>221</v>
      </c>
      <c r="B1825">
        <v>483750320</v>
      </c>
      <c r="C1825" t="s">
        <v>37</v>
      </c>
      <c r="D1825" t="s">
        <v>184</v>
      </c>
      <c r="E1825" t="s">
        <v>191</v>
      </c>
      <c r="F1825">
        <v>35.201588000000001</v>
      </c>
      <c r="G1825">
        <v>-101.90923600000001</v>
      </c>
      <c r="H1825">
        <v>59161</v>
      </c>
      <c r="I1825">
        <v>14.8</v>
      </c>
      <c r="J1825">
        <v>13.3</v>
      </c>
      <c r="K1825">
        <v>0.5</v>
      </c>
      <c r="L1825">
        <v>3.0240486</v>
      </c>
      <c r="M1825">
        <v>0.38762259999999998</v>
      </c>
      <c r="N1825">
        <v>1.3099265</v>
      </c>
      <c r="O1825">
        <v>4.6035190000000004</v>
      </c>
      <c r="P1825">
        <v>2.7845105999999999</v>
      </c>
      <c r="Q1825">
        <v>1.2235209</v>
      </c>
      <c r="R1825">
        <v>1.0277543</v>
      </c>
      <c r="S1825">
        <v>5.764E-3</v>
      </c>
      <c r="T1825">
        <v>0.5</v>
      </c>
      <c r="U1825">
        <v>2.6668400999999999</v>
      </c>
      <c r="V1825">
        <v>0.38034279999999998</v>
      </c>
      <c r="W1825">
        <v>1.1347558</v>
      </c>
      <c r="X1825">
        <v>4.3043636999999997</v>
      </c>
      <c r="Y1825">
        <v>2.7078937999999999</v>
      </c>
      <c r="Z1825">
        <v>0.70432030000000001</v>
      </c>
      <c r="AA1825">
        <v>0.97354110000000005</v>
      </c>
      <c r="AB1825">
        <v>5.875E-3</v>
      </c>
      <c r="AC1825">
        <v>0.88190000000000002</v>
      </c>
      <c r="AD1825">
        <v>0.98119999999999996</v>
      </c>
      <c r="AE1825">
        <v>0.86629999999999996</v>
      </c>
      <c r="AF1825">
        <v>0.93500000000000005</v>
      </c>
      <c r="AG1825">
        <v>0.97250000000000003</v>
      </c>
      <c r="AH1825">
        <v>0.57569999999999999</v>
      </c>
      <c r="AI1825">
        <v>0.94730000000000003</v>
      </c>
      <c r="AJ1825">
        <v>1.0193000000000001</v>
      </c>
      <c r="AK1825" t="str">
        <f>VLOOKUP(D1825,Ref!$C$2:$D$56,2,FALSE)&amp;"_"&amp;E1825&amp;RIGHT(B1825,4)</f>
        <v>TX_Potter0320</v>
      </c>
    </row>
    <row r="1826" spans="1:37" x14ac:dyDescent="0.25">
      <c r="A1826" t="s">
        <v>221</v>
      </c>
      <c r="B1826">
        <v>484391002</v>
      </c>
      <c r="C1826" t="s">
        <v>37</v>
      </c>
      <c r="D1826" t="s">
        <v>184</v>
      </c>
      <c r="E1826" t="s">
        <v>192</v>
      </c>
      <c r="F1826">
        <v>32.805819999999997</v>
      </c>
      <c r="G1826">
        <v>-97.356570000000005</v>
      </c>
      <c r="H1826">
        <v>36196</v>
      </c>
      <c r="I1826">
        <v>23.9</v>
      </c>
      <c r="J1826">
        <v>18.899999999999999</v>
      </c>
      <c r="K1826">
        <v>0.5</v>
      </c>
      <c r="L1826">
        <v>2.0870943</v>
      </c>
      <c r="M1826">
        <v>0.7545193</v>
      </c>
      <c r="N1826">
        <v>2.1232815</v>
      </c>
      <c r="O1826">
        <v>9.7850903999999996</v>
      </c>
      <c r="P1826">
        <v>6.2221684000000002</v>
      </c>
      <c r="Q1826">
        <v>0.21231149999999999</v>
      </c>
      <c r="R1826">
        <v>2.1960373</v>
      </c>
      <c r="S1826">
        <v>6.3942100000000002E-2</v>
      </c>
      <c r="T1826">
        <v>0.5</v>
      </c>
      <c r="U1826">
        <v>0.85074479999999997</v>
      </c>
      <c r="V1826">
        <v>0.65266919999999995</v>
      </c>
      <c r="W1826">
        <v>2.1278845999999998</v>
      </c>
      <c r="X1826">
        <v>5.9629116</v>
      </c>
      <c r="Y1826">
        <v>6.4442196000000003</v>
      </c>
      <c r="Z1826">
        <v>0</v>
      </c>
      <c r="AA1826">
        <v>2.3105307000000002</v>
      </c>
      <c r="AB1826">
        <v>9.9518200000000001E-2</v>
      </c>
      <c r="AC1826">
        <v>0.40760000000000002</v>
      </c>
      <c r="AD1826">
        <v>0.86499999999999999</v>
      </c>
      <c r="AE1826">
        <v>1.0022</v>
      </c>
      <c r="AF1826">
        <v>0.60940000000000005</v>
      </c>
      <c r="AG1826">
        <v>1.0357000000000001</v>
      </c>
      <c r="AH1826">
        <v>0</v>
      </c>
      <c r="AI1826">
        <v>1.0521</v>
      </c>
      <c r="AJ1826">
        <v>1.5564</v>
      </c>
      <c r="AK1826" t="str">
        <f>VLOOKUP(D1826,Ref!$C$2:$D$56,2,FALSE)&amp;"_"&amp;E1826&amp;RIGHT(B1826,4)</f>
        <v>TX_Tarrant1002</v>
      </c>
    </row>
    <row r="1827" spans="1:37" x14ac:dyDescent="0.25">
      <c r="A1827" t="s">
        <v>221</v>
      </c>
      <c r="B1827">
        <v>484391006</v>
      </c>
      <c r="C1827" t="s">
        <v>37</v>
      </c>
      <c r="D1827" t="s">
        <v>184</v>
      </c>
      <c r="E1827" t="s">
        <v>192</v>
      </c>
      <c r="F1827">
        <v>32.759166999999998</v>
      </c>
      <c r="G1827">
        <v>-97.341389000000007</v>
      </c>
      <c r="H1827">
        <v>36196</v>
      </c>
      <c r="I1827">
        <v>24.6</v>
      </c>
      <c r="J1827">
        <v>19.399999999999999</v>
      </c>
      <c r="K1827">
        <v>0.5</v>
      </c>
      <c r="L1827">
        <v>1.4774185</v>
      </c>
      <c r="M1827">
        <v>0.9368474</v>
      </c>
      <c r="N1827">
        <v>2.3434935000000001</v>
      </c>
      <c r="O1827">
        <v>10.1619606</v>
      </c>
      <c r="P1827">
        <v>6.3172426000000002</v>
      </c>
      <c r="Q1827">
        <v>0.5805785</v>
      </c>
      <c r="R1827">
        <v>2.2055479999999998</v>
      </c>
      <c r="S1827">
        <v>7.6911199999999999E-2</v>
      </c>
      <c r="T1827">
        <v>0.5</v>
      </c>
      <c r="U1827">
        <v>0.95478629999999998</v>
      </c>
      <c r="V1827">
        <v>0.68636050000000004</v>
      </c>
      <c r="W1827">
        <v>2.0503528000000002</v>
      </c>
      <c r="X1827">
        <v>6.7686719999999996</v>
      </c>
      <c r="Y1827">
        <v>6.2333645999999998</v>
      </c>
      <c r="Z1827">
        <v>0</v>
      </c>
      <c r="AA1827">
        <v>2.2257012999999999</v>
      </c>
      <c r="AB1827">
        <v>7.4539800000000003E-2</v>
      </c>
      <c r="AC1827">
        <v>0.64629999999999999</v>
      </c>
      <c r="AD1827">
        <v>0.73260000000000003</v>
      </c>
      <c r="AE1827">
        <v>0.87490000000000001</v>
      </c>
      <c r="AF1827">
        <v>0.66610000000000003</v>
      </c>
      <c r="AG1827">
        <v>0.98670000000000002</v>
      </c>
      <c r="AH1827">
        <v>0</v>
      </c>
      <c r="AI1827">
        <v>1.0091000000000001</v>
      </c>
      <c r="AJ1827">
        <v>0.96919999999999995</v>
      </c>
      <c r="AK1827" t="str">
        <f>VLOOKUP(D1827,Ref!$C$2:$D$56,2,FALSE)&amp;"_"&amp;E1827&amp;RIGHT(B1827,4)</f>
        <v>TX_Tarrant1006</v>
      </c>
    </row>
    <row r="1828" spans="1:37" x14ac:dyDescent="0.25">
      <c r="A1828" t="s">
        <v>221</v>
      </c>
      <c r="B1828">
        <v>484530020</v>
      </c>
      <c r="C1828" t="s">
        <v>37</v>
      </c>
      <c r="D1828" t="s">
        <v>184</v>
      </c>
      <c r="E1828" t="s">
        <v>193</v>
      </c>
      <c r="F1828">
        <v>30.483174999999999</v>
      </c>
      <c r="G1828">
        <v>-97.872309999999999</v>
      </c>
      <c r="H1828">
        <v>15191</v>
      </c>
      <c r="I1828">
        <v>21.1</v>
      </c>
      <c r="J1828">
        <v>18.5</v>
      </c>
      <c r="K1828">
        <v>0.5</v>
      </c>
      <c r="L1828">
        <v>3.1074245</v>
      </c>
      <c r="M1828">
        <v>0.56146790000000002</v>
      </c>
      <c r="N1828">
        <v>1.6036733000000001</v>
      </c>
      <c r="O1828">
        <v>8.5793666999999996</v>
      </c>
      <c r="P1828">
        <v>4.9199162000000003</v>
      </c>
      <c r="Q1828">
        <v>0.15449499999999999</v>
      </c>
      <c r="R1828">
        <v>1.6232551</v>
      </c>
      <c r="S1828">
        <v>0.11706809999999999</v>
      </c>
      <c r="T1828">
        <v>0.5</v>
      </c>
      <c r="U1828">
        <v>2.1687460000000001</v>
      </c>
      <c r="V1828">
        <v>0.50334500000000004</v>
      </c>
      <c r="W1828">
        <v>1.7031463</v>
      </c>
      <c r="X1828">
        <v>6.1712436999999998</v>
      </c>
      <c r="Y1828">
        <v>5.3753013999999997</v>
      </c>
      <c r="Z1828">
        <v>0</v>
      </c>
      <c r="AA1828">
        <v>1.8222244000000001</v>
      </c>
      <c r="AB1828">
        <v>0.3317522</v>
      </c>
      <c r="AC1828">
        <v>0.69789999999999996</v>
      </c>
      <c r="AD1828">
        <v>0.89649999999999996</v>
      </c>
      <c r="AE1828">
        <v>1.0620000000000001</v>
      </c>
      <c r="AF1828">
        <v>0.71930000000000005</v>
      </c>
      <c r="AG1828">
        <v>1.0926</v>
      </c>
      <c r="AH1828">
        <v>0</v>
      </c>
      <c r="AI1828">
        <v>1.1226</v>
      </c>
      <c r="AJ1828">
        <v>2.8338000000000001</v>
      </c>
      <c r="AK1828" t="str">
        <f>VLOOKUP(D1828,Ref!$C$2:$D$56,2,FALSE)&amp;"_"&amp;E1828&amp;RIGHT(B1828,4)</f>
        <v>TX_Travis0020</v>
      </c>
    </row>
    <row r="1829" spans="1:37" x14ac:dyDescent="0.25">
      <c r="A1829" t="s">
        <v>221</v>
      </c>
      <c r="B1829">
        <v>484530021</v>
      </c>
      <c r="C1829" t="s">
        <v>37</v>
      </c>
      <c r="D1829" t="s">
        <v>184</v>
      </c>
      <c r="E1829" t="s">
        <v>193</v>
      </c>
      <c r="F1829">
        <v>30.263233</v>
      </c>
      <c r="G1829">
        <v>-97.712883000000005</v>
      </c>
      <c r="H1829">
        <v>12193</v>
      </c>
      <c r="I1829">
        <v>22.2</v>
      </c>
      <c r="J1829">
        <v>18.2</v>
      </c>
      <c r="K1829">
        <v>0.5</v>
      </c>
      <c r="L1829">
        <v>2.7868675999999999</v>
      </c>
      <c r="M1829">
        <v>0.72428749999999997</v>
      </c>
      <c r="N1829">
        <v>1.9974951999999999</v>
      </c>
      <c r="O1829">
        <v>7.7523546000000003</v>
      </c>
      <c r="P1829">
        <v>5.9460129999999998</v>
      </c>
      <c r="Q1829">
        <v>0.11716559999999999</v>
      </c>
      <c r="R1829">
        <v>2.0371640000000002</v>
      </c>
      <c r="S1829">
        <v>0.40532089999999998</v>
      </c>
      <c r="T1829">
        <v>0.5</v>
      </c>
      <c r="U1829">
        <v>1.6318998</v>
      </c>
      <c r="V1829">
        <v>0.64062050000000004</v>
      </c>
      <c r="W1829">
        <v>2.0179548</v>
      </c>
      <c r="X1829">
        <v>5.2581867999999998</v>
      </c>
      <c r="Y1829">
        <v>5.4704040999999997</v>
      </c>
      <c r="Z1829">
        <v>0.67342120000000005</v>
      </c>
      <c r="AA1829">
        <v>1.8057394</v>
      </c>
      <c r="AB1829">
        <v>0.2452241</v>
      </c>
      <c r="AC1829">
        <v>0.58560000000000001</v>
      </c>
      <c r="AD1829">
        <v>0.88449999999999995</v>
      </c>
      <c r="AE1829">
        <v>1.0102</v>
      </c>
      <c r="AF1829">
        <v>0.67830000000000001</v>
      </c>
      <c r="AG1829">
        <v>0.92</v>
      </c>
      <c r="AH1829">
        <v>5.7476000000000003</v>
      </c>
      <c r="AI1829">
        <v>0.88639999999999997</v>
      </c>
      <c r="AJ1829">
        <v>0.60499999999999998</v>
      </c>
      <c r="AK1829" t="str">
        <f>VLOOKUP(D1829,Ref!$C$2:$D$56,2,FALSE)&amp;"_"&amp;E1829&amp;RIGHT(B1829,4)</f>
        <v>TX_Travis0021</v>
      </c>
    </row>
    <row r="1830" spans="1:37" x14ac:dyDescent="0.25">
      <c r="A1830" t="s">
        <v>221</v>
      </c>
      <c r="B1830">
        <v>490030003</v>
      </c>
      <c r="C1830" t="s">
        <v>37</v>
      </c>
      <c r="D1830" t="s">
        <v>194</v>
      </c>
      <c r="E1830" t="s">
        <v>195</v>
      </c>
      <c r="F1830">
        <v>41.492778000000001</v>
      </c>
      <c r="G1830">
        <v>-112.018056</v>
      </c>
      <c r="H1830">
        <v>125095</v>
      </c>
      <c r="I1830">
        <v>38.200000000000003</v>
      </c>
      <c r="J1830">
        <v>26</v>
      </c>
      <c r="K1830">
        <v>0.5</v>
      </c>
      <c r="L1830">
        <v>3.6685162</v>
      </c>
      <c r="M1830">
        <v>1.3536223000000001</v>
      </c>
      <c r="N1830">
        <v>2.8978152000000001</v>
      </c>
      <c r="O1830">
        <v>18.109315899999999</v>
      </c>
      <c r="P1830">
        <v>2.4379727999999998</v>
      </c>
      <c r="Q1830">
        <v>6.9826069000000004</v>
      </c>
      <c r="R1830">
        <v>1.9054526000000001</v>
      </c>
      <c r="S1830">
        <v>0.38913940000000002</v>
      </c>
      <c r="T1830">
        <v>0.5</v>
      </c>
      <c r="U1830">
        <v>1.2721666</v>
      </c>
      <c r="V1830">
        <v>1.138695</v>
      </c>
      <c r="W1830">
        <v>2.9656286000000001</v>
      </c>
      <c r="X1830">
        <v>8.0241442000000003</v>
      </c>
      <c r="Y1830">
        <v>1.9405915</v>
      </c>
      <c r="Z1830">
        <v>7.8668132000000002</v>
      </c>
      <c r="AA1830">
        <v>1.8331712</v>
      </c>
      <c r="AB1830">
        <v>0.46752919999999998</v>
      </c>
      <c r="AC1830">
        <v>0.3468</v>
      </c>
      <c r="AD1830">
        <v>0.84119999999999995</v>
      </c>
      <c r="AE1830">
        <v>1.0234000000000001</v>
      </c>
      <c r="AF1830">
        <v>0.44309999999999999</v>
      </c>
      <c r="AG1830">
        <v>0.79600000000000004</v>
      </c>
      <c r="AH1830">
        <v>1.1266</v>
      </c>
      <c r="AI1830">
        <v>0.96209999999999996</v>
      </c>
      <c r="AJ1830">
        <v>1.2014</v>
      </c>
      <c r="AK1830" t="str">
        <f>VLOOKUP(D1830,Ref!$C$2:$D$56,2,FALSE)&amp;"_"&amp;E1830&amp;RIGHT(B1830,4)</f>
        <v>UT_Box Elder0003</v>
      </c>
    </row>
    <row r="1831" spans="1:37" x14ac:dyDescent="0.25">
      <c r="A1831" t="s">
        <v>221</v>
      </c>
      <c r="B1831">
        <v>490050004</v>
      </c>
      <c r="C1831" t="s">
        <v>37</v>
      </c>
      <c r="D1831" t="s">
        <v>194</v>
      </c>
      <c r="E1831" t="s">
        <v>196</v>
      </c>
      <c r="F1831">
        <v>41.731110999999999</v>
      </c>
      <c r="G1831">
        <v>-111.83750000000001</v>
      </c>
      <c r="H1831">
        <v>127097</v>
      </c>
      <c r="I1831">
        <v>39.5</v>
      </c>
      <c r="J1831">
        <v>24.8</v>
      </c>
      <c r="K1831">
        <v>0.5</v>
      </c>
      <c r="L1831">
        <v>0.69877869999999997</v>
      </c>
      <c r="M1831">
        <v>0.89186460000000001</v>
      </c>
      <c r="N1831">
        <v>3.3656470999999999</v>
      </c>
      <c r="O1831">
        <v>20.4718418</v>
      </c>
      <c r="P1831">
        <v>1.4503975</v>
      </c>
      <c r="Q1831">
        <v>9.7793826999999993</v>
      </c>
      <c r="R1831">
        <v>1.9279515</v>
      </c>
      <c r="S1831">
        <v>0.43635819999999997</v>
      </c>
      <c r="T1831">
        <v>0.5</v>
      </c>
      <c r="U1831">
        <v>0.466945</v>
      </c>
      <c r="V1831">
        <v>1.2345238000000001</v>
      </c>
      <c r="W1831">
        <v>3.2855615999999999</v>
      </c>
      <c r="X1831">
        <v>5.9787865</v>
      </c>
      <c r="Y1831">
        <v>1.4377549000000001</v>
      </c>
      <c r="Z1831">
        <v>9.5045690999999994</v>
      </c>
      <c r="AA1831">
        <v>1.8737847999999999</v>
      </c>
      <c r="AB1831">
        <v>0.56316880000000002</v>
      </c>
      <c r="AC1831">
        <v>0.66820000000000002</v>
      </c>
      <c r="AD1831">
        <v>1.3842000000000001</v>
      </c>
      <c r="AE1831">
        <v>0.97619999999999996</v>
      </c>
      <c r="AF1831">
        <v>0.29199999999999998</v>
      </c>
      <c r="AG1831">
        <v>0.99129999999999996</v>
      </c>
      <c r="AH1831">
        <v>0.97189999999999999</v>
      </c>
      <c r="AI1831">
        <v>0.97189999999999999</v>
      </c>
      <c r="AJ1831">
        <v>1.2906</v>
      </c>
      <c r="AK1831" t="str">
        <f>VLOOKUP(D1831,Ref!$C$2:$D$56,2,FALSE)&amp;"_"&amp;E1831&amp;RIGHT(B1831,4)</f>
        <v>UT_Cache0004</v>
      </c>
    </row>
    <row r="1832" spans="1:37" x14ac:dyDescent="0.25">
      <c r="A1832" t="s">
        <v>221</v>
      </c>
      <c r="B1832">
        <v>490110004</v>
      </c>
      <c r="C1832" t="s">
        <v>37</v>
      </c>
      <c r="D1832" t="s">
        <v>194</v>
      </c>
      <c r="E1832" t="s">
        <v>197</v>
      </c>
      <c r="F1832">
        <v>40.902966999999997</v>
      </c>
      <c r="G1832">
        <v>-111.884467</v>
      </c>
      <c r="H1832">
        <v>119095</v>
      </c>
      <c r="I1832">
        <v>36.9</v>
      </c>
      <c r="J1832">
        <v>28.3</v>
      </c>
      <c r="K1832">
        <v>0.5</v>
      </c>
      <c r="L1832">
        <v>1.1914997000000001</v>
      </c>
      <c r="M1832">
        <v>2.0269927999999999</v>
      </c>
      <c r="N1832">
        <v>4.7198744000000001</v>
      </c>
      <c r="O1832">
        <v>9.2629099000000004</v>
      </c>
      <c r="P1832">
        <v>1.8637807</v>
      </c>
      <c r="Q1832">
        <v>13.886055000000001</v>
      </c>
      <c r="R1832">
        <v>2.7182493000000001</v>
      </c>
      <c r="S1832">
        <v>0.80841730000000001</v>
      </c>
      <c r="T1832">
        <v>0.5</v>
      </c>
      <c r="U1832">
        <v>0.72024659999999996</v>
      </c>
      <c r="V1832">
        <v>1.8707533999999999</v>
      </c>
      <c r="W1832">
        <v>4.2839755999999998</v>
      </c>
      <c r="X1832">
        <v>3.4833759999999998</v>
      </c>
      <c r="Y1832">
        <v>1.7585576000000001</v>
      </c>
      <c r="Z1832">
        <v>12.517405500000001</v>
      </c>
      <c r="AA1832">
        <v>2.4555050999999999</v>
      </c>
      <c r="AB1832">
        <v>0.80841730000000001</v>
      </c>
      <c r="AC1832">
        <v>0.60450000000000004</v>
      </c>
      <c r="AD1832">
        <v>0.92290000000000005</v>
      </c>
      <c r="AE1832">
        <v>0.90759999999999996</v>
      </c>
      <c r="AF1832">
        <v>0.37609999999999999</v>
      </c>
      <c r="AG1832">
        <v>0.94350000000000001</v>
      </c>
      <c r="AH1832">
        <v>0.90139999999999998</v>
      </c>
      <c r="AI1832">
        <v>0.90329999999999999</v>
      </c>
      <c r="AJ1832">
        <v>1</v>
      </c>
      <c r="AK1832" t="str">
        <f>VLOOKUP(D1832,Ref!$C$2:$D$56,2,FALSE)&amp;"_"&amp;E1832&amp;RIGHT(B1832,4)</f>
        <v>UT_Davis0004</v>
      </c>
    </row>
    <row r="1833" spans="1:37" x14ac:dyDescent="0.25">
      <c r="A1833" t="s">
        <v>221</v>
      </c>
      <c r="B1833">
        <v>490350003</v>
      </c>
      <c r="C1833" t="s">
        <v>37</v>
      </c>
      <c r="D1833" t="s">
        <v>194</v>
      </c>
      <c r="E1833" t="s">
        <v>198</v>
      </c>
      <c r="F1833">
        <v>40.646667000000001</v>
      </c>
      <c r="G1833">
        <v>-111.849722</v>
      </c>
      <c r="H1833">
        <v>117095</v>
      </c>
      <c r="I1833">
        <v>46.1</v>
      </c>
      <c r="J1833">
        <v>32.6</v>
      </c>
      <c r="K1833">
        <v>0.5</v>
      </c>
      <c r="L1833">
        <v>1.3111701</v>
      </c>
      <c r="M1833">
        <v>1.8840507</v>
      </c>
      <c r="N1833">
        <v>5.3456334999999999</v>
      </c>
      <c r="O1833">
        <v>14.8353214</v>
      </c>
      <c r="P1833">
        <v>1.9480256</v>
      </c>
      <c r="Q1833">
        <v>16.0067825</v>
      </c>
      <c r="R1833">
        <v>3.1282692000000001</v>
      </c>
      <c r="S1833">
        <v>1.1629750000000001</v>
      </c>
      <c r="T1833">
        <v>0.5</v>
      </c>
      <c r="U1833">
        <v>1.3252379999999999</v>
      </c>
      <c r="V1833">
        <v>1.7939510000000001</v>
      </c>
      <c r="W1833">
        <v>4.3280324999999999</v>
      </c>
      <c r="X1833">
        <v>6.7197442000000001</v>
      </c>
      <c r="Y1833">
        <v>1.9857389999999999</v>
      </c>
      <c r="Z1833">
        <v>12.4534903</v>
      </c>
      <c r="AA1833">
        <v>2.5610306</v>
      </c>
      <c r="AB1833">
        <v>1.0293512</v>
      </c>
      <c r="AC1833">
        <v>1.0106999999999999</v>
      </c>
      <c r="AD1833">
        <v>0.95220000000000005</v>
      </c>
      <c r="AE1833">
        <v>0.80959999999999999</v>
      </c>
      <c r="AF1833">
        <v>0.45300000000000001</v>
      </c>
      <c r="AG1833">
        <v>1.0194000000000001</v>
      </c>
      <c r="AH1833">
        <v>0.77800000000000002</v>
      </c>
      <c r="AI1833">
        <v>0.81869999999999998</v>
      </c>
      <c r="AJ1833">
        <v>0.8851</v>
      </c>
      <c r="AK1833" t="str">
        <f>VLOOKUP(D1833,Ref!$C$2:$D$56,2,FALSE)&amp;"_"&amp;E1833&amp;RIGHT(B1833,4)</f>
        <v>UT_Salt Lake0003</v>
      </c>
    </row>
    <row r="1834" spans="1:37" x14ac:dyDescent="0.25">
      <c r="A1834" t="s">
        <v>221</v>
      </c>
      <c r="B1834">
        <v>490351001</v>
      </c>
      <c r="C1834" t="s">
        <v>37</v>
      </c>
      <c r="D1834" t="s">
        <v>194</v>
      </c>
      <c r="E1834" t="s">
        <v>198</v>
      </c>
      <c r="F1834">
        <v>40.708610999999998</v>
      </c>
      <c r="G1834">
        <v>-112.094722</v>
      </c>
      <c r="H1834">
        <v>118093</v>
      </c>
      <c r="I1834">
        <v>30.8</v>
      </c>
      <c r="J1834">
        <v>24.9</v>
      </c>
      <c r="K1834">
        <v>0.5</v>
      </c>
      <c r="L1834">
        <v>1.3123456</v>
      </c>
      <c r="M1834">
        <v>1.8691044999999999</v>
      </c>
      <c r="N1834">
        <v>3.9708700000000001</v>
      </c>
      <c r="O1834">
        <v>6.7152003999999996</v>
      </c>
      <c r="P1834">
        <v>1.6134312</v>
      </c>
      <c r="Q1834">
        <v>11.7059278</v>
      </c>
      <c r="R1834">
        <v>2.3045602000000001</v>
      </c>
      <c r="S1834">
        <v>0.84189510000000001</v>
      </c>
      <c r="T1834">
        <v>0.5</v>
      </c>
      <c r="U1834">
        <v>0.77491759999999998</v>
      </c>
      <c r="V1834">
        <v>2.0176805999999998</v>
      </c>
      <c r="W1834">
        <v>3.6003511000000001</v>
      </c>
      <c r="X1834">
        <v>3.1162217000000001</v>
      </c>
      <c r="Y1834">
        <v>1.5931702000000001</v>
      </c>
      <c r="Z1834">
        <v>10.471724500000001</v>
      </c>
      <c r="AA1834">
        <v>2.0753583999999998</v>
      </c>
      <c r="AB1834">
        <v>0.84527859999999999</v>
      </c>
      <c r="AC1834">
        <v>0.59050000000000002</v>
      </c>
      <c r="AD1834">
        <v>1.0794999999999999</v>
      </c>
      <c r="AE1834">
        <v>0.90669999999999995</v>
      </c>
      <c r="AF1834">
        <v>0.46410000000000001</v>
      </c>
      <c r="AG1834">
        <v>0.98740000000000006</v>
      </c>
      <c r="AH1834">
        <v>0.89459999999999995</v>
      </c>
      <c r="AI1834">
        <v>0.90049999999999997</v>
      </c>
      <c r="AJ1834">
        <v>1.004</v>
      </c>
      <c r="AK1834" t="str">
        <f>VLOOKUP(D1834,Ref!$C$2:$D$56,2,FALSE)&amp;"_"&amp;E1834&amp;RIGHT(B1834,4)</f>
        <v>UT_Salt Lake1001</v>
      </c>
    </row>
    <row r="1835" spans="1:37" x14ac:dyDescent="0.25">
      <c r="A1835" t="s">
        <v>221</v>
      </c>
      <c r="B1835">
        <v>490353006</v>
      </c>
      <c r="C1835" t="s">
        <v>37</v>
      </c>
      <c r="D1835" t="s">
        <v>194</v>
      </c>
      <c r="E1835" t="s">
        <v>198</v>
      </c>
      <c r="F1835">
        <v>40.736389000000003</v>
      </c>
      <c r="G1835">
        <v>-111.87222199999999</v>
      </c>
      <c r="H1835">
        <v>118095</v>
      </c>
      <c r="I1835">
        <v>45.9</v>
      </c>
      <c r="J1835">
        <v>33.700000000000003</v>
      </c>
      <c r="K1835">
        <v>0.5</v>
      </c>
      <c r="L1835">
        <v>1.3780261</v>
      </c>
      <c r="M1835">
        <v>1.9858985</v>
      </c>
      <c r="N1835">
        <v>5.6428307999999996</v>
      </c>
      <c r="O1835">
        <v>12.8649693</v>
      </c>
      <c r="P1835">
        <v>2.0708991999999999</v>
      </c>
      <c r="Q1835">
        <v>16.889867800000001</v>
      </c>
      <c r="R1835">
        <v>3.3034563000000001</v>
      </c>
      <c r="S1835">
        <v>1.2973901999999999</v>
      </c>
      <c r="T1835">
        <v>0.5</v>
      </c>
      <c r="U1835">
        <v>0.86101749999999999</v>
      </c>
      <c r="V1835">
        <v>1.9695438999999999</v>
      </c>
      <c r="W1835">
        <v>4.8754673000000004</v>
      </c>
      <c r="X1835">
        <v>5.0812254000000001</v>
      </c>
      <c r="Y1835">
        <v>1.9470658999999999</v>
      </c>
      <c r="Z1835">
        <v>14.426575700000001</v>
      </c>
      <c r="AA1835">
        <v>2.8389003000000002</v>
      </c>
      <c r="AB1835">
        <v>1.2718186</v>
      </c>
      <c r="AC1835">
        <v>0.62480000000000002</v>
      </c>
      <c r="AD1835">
        <v>0.99180000000000001</v>
      </c>
      <c r="AE1835">
        <v>0.86399999999999999</v>
      </c>
      <c r="AF1835">
        <v>0.39500000000000002</v>
      </c>
      <c r="AG1835">
        <v>0.94020000000000004</v>
      </c>
      <c r="AH1835">
        <v>0.85419999999999996</v>
      </c>
      <c r="AI1835">
        <v>0.85940000000000005</v>
      </c>
      <c r="AJ1835">
        <v>0.98029999999999995</v>
      </c>
      <c r="AK1835" t="str">
        <f>VLOOKUP(D1835,Ref!$C$2:$D$56,2,FALSE)&amp;"_"&amp;E1835&amp;RIGHT(B1835,4)</f>
        <v>UT_Salt Lake3006</v>
      </c>
    </row>
    <row r="1836" spans="1:37" x14ac:dyDescent="0.25">
      <c r="A1836" t="s">
        <v>221</v>
      </c>
      <c r="B1836">
        <v>490353007</v>
      </c>
      <c r="C1836" t="s">
        <v>37</v>
      </c>
      <c r="D1836" t="s">
        <v>194</v>
      </c>
      <c r="E1836" t="s">
        <v>198</v>
      </c>
      <c r="F1836">
        <v>40.704444000000002</v>
      </c>
      <c r="G1836">
        <v>-111.968611</v>
      </c>
      <c r="H1836">
        <v>118094</v>
      </c>
      <c r="I1836">
        <v>-9</v>
      </c>
      <c r="J1836">
        <v>-9</v>
      </c>
      <c r="K1836">
        <v>0.5</v>
      </c>
      <c r="L1836">
        <v>1.258659</v>
      </c>
      <c r="M1836">
        <v>1.8478687</v>
      </c>
      <c r="N1836">
        <v>5.5258535999999996</v>
      </c>
      <c r="O1836">
        <v>12.5070181</v>
      </c>
      <c r="P1836">
        <v>1.9944381</v>
      </c>
      <c r="Q1836">
        <v>16.5612259</v>
      </c>
      <c r="R1836">
        <v>3.2339541999999999</v>
      </c>
      <c r="S1836">
        <v>1.2043136000000001</v>
      </c>
      <c r="T1836">
        <v>0.5</v>
      </c>
      <c r="U1836">
        <v>0.64803699999999997</v>
      </c>
      <c r="V1836">
        <v>1.7038583</v>
      </c>
      <c r="W1836">
        <v>4.9162688000000001</v>
      </c>
      <c r="X1836">
        <v>4.6327046999999997</v>
      </c>
      <c r="Y1836">
        <v>1.8316277999999999</v>
      </c>
      <c r="Z1836">
        <v>14.6640177</v>
      </c>
      <c r="AA1836">
        <v>2.8686166000000002</v>
      </c>
      <c r="AB1836">
        <v>1.2043136000000001</v>
      </c>
      <c r="AC1836">
        <v>0.51490000000000002</v>
      </c>
      <c r="AD1836">
        <v>0.92210000000000003</v>
      </c>
      <c r="AE1836">
        <v>0.88970000000000005</v>
      </c>
      <c r="AF1836">
        <v>0.37040000000000001</v>
      </c>
      <c r="AG1836">
        <v>0.91839999999999999</v>
      </c>
      <c r="AH1836">
        <v>0.88539999999999996</v>
      </c>
      <c r="AI1836">
        <v>0.88700000000000001</v>
      </c>
      <c r="AJ1836">
        <v>1</v>
      </c>
      <c r="AK1836" t="str">
        <f>VLOOKUP(D1836,Ref!$C$2:$D$56,2,FALSE)&amp;"_"&amp;E1836&amp;RIGHT(B1836,4)</f>
        <v>UT_Salt Lake3007</v>
      </c>
    </row>
    <row r="1837" spans="1:37" x14ac:dyDescent="0.25">
      <c r="A1837" t="s">
        <v>221</v>
      </c>
      <c r="B1837">
        <v>490353008</v>
      </c>
      <c r="C1837" t="s">
        <v>37</v>
      </c>
      <c r="D1837" t="s">
        <v>194</v>
      </c>
      <c r="E1837" t="s">
        <v>198</v>
      </c>
      <c r="F1837">
        <v>40.517946000000002</v>
      </c>
      <c r="G1837">
        <v>-112.023051</v>
      </c>
      <c r="H1837">
        <v>116094</v>
      </c>
      <c r="I1837">
        <v>-9</v>
      </c>
      <c r="J1837">
        <v>-9</v>
      </c>
      <c r="K1837">
        <v>0.5</v>
      </c>
      <c r="L1837">
        <v>1.1460292000000001</v>
      </c>
      <c r="M1837">
        <v>1.5817052</v>
      </c>
      <c r="N1837">
        <v>3.9669981000000001</v>
      </c>
      <c r="O1837">
        <v>5.5415768999999999</v>
      </c>
      <c r="P1837">
        <v>1.4121857</v>
      </c>
      <c r="Q1837">
        <v>11.9095964</v>
      </c>
      <c r="R1837">
        <v>2.3232879999999998</v>
      </c>
      <c r="S1837">
        <v>0.75195639999999997</v>
      </c>
      <c r="T1837">
        <v>0.5</v>
      </c>
      <c r="U1837">
        <v>0.45313389999999998</v>
      </c>
      <c r="V1837">
        <v>1.4582463999999999</v>
      </c>
      <c r="W1837">
        <v>3.572139</v>
      </c>
      <c r="X1837">
        <v>1.9681150999999999</v>
      </c>
      <c r="Y1837">
        <v>1.2798506000000001</v>
      </c>
      <c r="Z1837">
        <v>10.7143154</v>
      </c>
      <c r="AA1837">
        <v>2.0908768000000002</v>
      </c>
      <c r="AB1837">
        <v>0.75195639999999997</v>
      </c>
      <c r="AC1837">
        <v>0.39539999999999997</v>
      </c>
      <c r="AD1837">
        <v>0.92190000000000005</v>
      </c>
      <c r="AE1837">
        <v>0.90049999999999997</v>
      </c>
      <c r="AF1837">
        <v>0.35520000000000002</v>
      </c>
      <c r="AG1837">
        <v>0.90629999999999999</v>
      </c>
      <c r="AH1837">
        <v>0.89959999999999996</v>
      </c>
      <c r="AI1837">
        <v>0.9</v>
      </c>
      <c r="AJ1837">
        <v>1</v>
      </c>
      <c r="AK1837" t="str">
        <f>VLOOKUP(D1837,Ref!$C$2:$D$56,2,FALSE)&amp;"_"&amp;E1837&amp;RIGHT(B1837,4)</f>
        <v>UT_Salt Lake3008</v>
      </c>
    </row>
    <row r="1838" spans="1:37" x14ac:dyDescent="0.25">
      <c r="A1838" t="s">
        <v>221</v>
      </c>
      <c r="B1838">
        <v>490353010</v>
      </c>
      <c r="C1838" t="s">
        <v>37</v>
      </c>
      <c r="D1838" t="s">
        <v>194</v>
      </c>
      <c r="E1838" t="s">
        <v>198</v>
      </c>
      <c r="F1838">
        <v>40.784219999999998</v>
      </c>
      <c r="G1838">
        <v>-111.931</v>
      </c>
      <c r="H1838">
        <v>118095</v>
      </c>
      <c r="I1838">
        <v>39.1</v>
      </c>
      <c r="J1838">
        <v>28.6</v>
      </c>
      <c r="K1838">
        <v>0.5</v>
      </c>
      <c r="L1838">
        <v>1.4596757</v>
      </c>
      <c r="M1838">
        <v>2.0613600999999999</v>
      </c>
      <c r="N1838">
        <v>4.364789</v>
      </c>
      <c r="O1838">
        <v>12.63622</v>
      </c>
      <c r="P1838">
        <v>1.8112587</v>
      </c>
      <c r="Q1838">
        <v>12.8409777</v>
      </c>
      <c r="R1838">
        <v>2.5337478999999998</v>
      </c>
      <c r="S1838">
        <v>0.97530450000000002</v>
      </c>
      <c r="T1838">
        <v>0.5</v>
      </c>
      <c r="U1838">
        <v>0.71301409999999998</v>
      </c>
      <c r="V1838">
        <v>1.6860149</v>
      </c>
      <c r="W1838">
        <v>4.1877998999999999</v>
      </c>
      <c r="X1838">
        <v>4.0835527999999996</v>
      </c>
      <c r="Y1838">
        <v>1.6765677000000001</v>
      </c>
      <c r="Z1838">
        <v>12.3674927</v>
      </c>
      <c r="AA1838">
        <v>2.4318062999999999</v>
      </c>
      <c r="AB1838">
        <v>1.0197433</v>
      </c>
      <c r="AC1838">
        <v>0.48849999999999999</v>
      </c>
      <c r="AD1838">
        <v>0.81789999999999996</v>
      </c>
      <c r="AE1838">
        <v>0.95950000000000002</v>
      </c>
      <c r="AF1838">
        <v>0.32319999999999999</v>
      </c>
      <c r="AG1838">
        <v>0.92559999999999998</v>
      </c>
      <c r="AH1838">
        <v>0.96309999999999996</v>
      </c>
      <c r="AI1838">
        <v>0.95979999999999999</v>
      </c>
      <c r="AJ1838">
        <v>1.0456000000000001</v>
      </c>
      <c r="AK1838" t="str">
        <f>VLOOKUP(D1838,Ref!$C$2:$D$56,2,FALSE)&amp;"_"&amp;E1838&amp;RIGHT(B1838,4)</f>
        <v>UT_Salt Lake3010</v>
      </c>
    </row>
    <row r="1839" spans="1:37" x14ac:dyDescent="0.25">
      <c r="A1839" t="s">
        <v>221</v>
      </c>
      <c r="B1839">
        <v>490450003</v>
      </c>
      <c r="C1839" t="s">
        <v>37</v>
      </c>
      <c r="D1839" t="s">
        <v>194</v>
      </c>
      <c r="E1839" t="s">
        <v>199</v>
      </c>
      <c r="F1839">
        <v>40.543371</v>
      </c>
      <c r="G1839">
        <v>-112.29881399999999</v>
      </c>
      <c r="H1839">
        <v>117092</v>
      </c>
      <c r="I1839">
        <v>23.5</v>
      </c>
      <c r="J1839">
        <v>19.2</v>
      </c>
      <c r="K1839">
        <v>0.5</v>
      </c>
      <c r="L1839">
        <v>2.0682556999999999</v>
      </c>
      <c r="M1839">
        <v>1.1428248999999999</v>
      </c>
      <c r="N1839">
        <v>2.6572882999999998</v>
      </c>
      <c r="O1839">
        <v>6.3179102</v>
      </c>
      <c r="P1839">
        <v>1.4925558999999999</v>
      </c>
      <c r="Q1839">
        <v>7.2903190000000002</v>
      </c>
      <c r="R1839">
        <v>1.6385689000000001</v>
      </c>
      <c r="S1839">
        <v>0.45894439999999997</v>
      </c>
      <c r="T1839">
        <v>0.5</v>
      </c>
      <c r="U1839">
        <v>1.4459066</v>
      </c>
      <c r="V1839">
        <v>1.0909002000000001</v>
      </c>
      <c r="W1839">
        <v>2.4584359999999998</v>
      </c>
      <c r="X1839">
        <v>3.6138059999999999</v>
      </c>
      <c r="Y1839">
        <v>1.4104144999999999</v>
      </c>
      <c r="Z1839">
        <v>6.7079944999999999</v>
      </c>
      <c r="AA1839">
        <v>1.5166891</v>
      </c>
      <c r="AB1839">
        <v>0.45894439999999997</v>
      </c>
      <c r="AC1839">
        <v>0.69910000000000005</v>
      </c>
      <c r="AD1839">
        <v>0.9546</v>
      </c>
      <c r="AE1839">
        <v>0.92520000000000002</v>
      </c>
      <c r="AF1839">
        <v>0.57199999999999995</v>
      </c>
      <c r="AG1839">
        <v>0.94499999999999995</v>
      </c>
      <c r="AH1839">
        <v>0.92010000000000003</v>
      </c>
      <c r="AI1839">
        <v>0.92559999999999998</v>
      </c>
      <c r="AJ1839">
        <v>1</v>
      </c>
      <c r="AK1839" t="str">
        <f>VLOOKUP(D1839,Ref!$C$2:$D$56,2,FALSE)&amp;"_"&amp;E1839&amp;RIGHT(B1839,4)</f>
        <v>UT_Tooele0003</v>
      </c>
    </row>
    <row r="1840" spans="1:37" x14ac:dyDescent="0.25">
      <c r="A1840" t="s">
        <v>221</v>
      </c>
      <c r="B1840">
        <v>490490002</v>
      </c>
      <c r="C1840" t="s">
        <v>37</v>
      </c>
      <c r="D1840" t="s">
        <v>194</v>
      </c>
      <c r="E1840" t="s">
        <v>194</v>
      </c>
      <c r="F1840">
        <v>40.253610999999999</v>
      </c>
      <c r="G1840">
        <v>-111.663056</v>
      </c>
      <c r="H1840">
        <v>113096</v>
      </c>
      <c r="I1840">
        <v>38.4</v>
      </c>
      <c r="J1840">
        <v>28.3</v>
      </c>
      <c r="K1840">
        <v>0.5</v>
      </c>
      <c r="L1840">
        <v>3.0130013999999998</v>
      </c>
      <c r="M1840">
        <v>1.4273969</v>
      </c>
      <c r="N1840">
        <v>3.7006187000000001</v>
      </c>
      <c r="O1840">
        <v>14.686662699999999</v>
      </c>
      <c r="P1840">
        <v>1.6428615</v>
      </c>
      <c r="Q1840">
        <v>10.6685848</v>
      </c>
      <c r="R1840">
        <v>2.3272208999999999</v>
      </c>
      <c r="S1840">
        <v>0.46698499999999998</v>
      </c>
      <c r="T1840">
        <v>0.5</v>
      </c>
      <c r="U1840">
        <v>0.71916100000000005</v>
      </c>
      <c r="V1840">
        <v>1.2629862999999999</v>
      </c>
      <c r="W1840">
        <v>4.4401259</v>
      </c>
      <c r="X1840">
        <v>3.1473007000000002</v>
      </c>
      <c r="Y1840">
        <v>1.1498423</v>
      </c>
      <c r="Z1840">
        <v>13.824429500000001</v>
      </c>
      <c r="AA1840">
        <v>2.6549687</v>
      </c>
      <c r="AB1840">
        <v>0.65420100000000003</v>
      </c>
      <c r="AC1840">
        <v>0.2387</v>
      </c>
      <c r="AD1840">
        <v>0.88480000000000003</v>
      </c>
      <c r="AE1840">
        <v>1.1998</v>
      </c>
      <c r="AF1840">
        <v>0.21429999999999999</v>
      </c>
      <c r="AG1840">
        <v>0.69989999999999997</v>
      </c>
      <c r="AH1840">
        <v>1.2958000000000001</v>
      </c>
      <c r="AI1840">
        <v>1.1408</v>
      </c>
      <c r="AJ1840">
        <v>1.4009</v>
      </c>
      <c r="AK1840" t="str">
        <f>VLOOKUP(D1840,Ref!$C$2:$D$56,2,FALSE)&amp;"_"&amp;E1840&amp;RIGHT(B1840,4)</f>
        <v>UT_Utah0002</v>
      </c>
    </row>
    <row r="1841" spans="1:37" x14ac:dyDescent="0.25">
      <c r="A1841" t="s">
        <v>221</v>
      </c>
      <c r="B1841">
        <v>490494001</v>
      </c>
      <c r="C1841" t="s">
        <v>37</v>
      </c>
      <c r="D1841" t="s">
        <v>194</v>
      </c>
      <c r="E1841" t="s">
        <v>194</v>
      </c>
      <c r="F1841">
        <v>40.341388999999999</v>
      </c>
      <c r="G1841">
        <v>-111.713611</v>
      </c>
      <c r="H1841">
        <v>114096</v>
      </c>
      <c r="I1841">
        <v>44.8</v>
      </c>
      <c r="J1841">
        <v>31.9</v>
      </c>
      <c r="K1841">
        <v>0.5</v>
      </c>
      <c r="L1841">
        <v>1.3322524</v>
      </c>
      <c r="M1841">
        <v>1.3070383999999999</v>
      </c>
      <c r="N1841">
        <v>5.6664118999999999</v>
      </c>
      <c r="O1841">
        <v>12.7033348</v>
      </c>
      <c r="P1841">
        <v>1.317415</v>
      </c>
      <c r="Q1841">
        <v>17.8357964</v>
      </c>
      <c r="R1841">
        <v>3.4130875999999999</v>
      </c>
      <c r="S1841">
        <v>0.78021879999999999</v>
      </c>
      <c r="T1841">
        <v>0.5</v>
      </c>
      <c r="U1841">
        <v>0.85937540000000001</v>
      </c>
      <c r="V1841">
        <v>1.1321645</v>
      </c>
      <c r="W1841">
        <v>5.0244036000000003</v>
      </c>
      <c r="X1841">
        <v>3.6531014000000002</v>
      </c>
      <c r="Y1841">
        <v>1.222888</v>
      </c>
      <c r="Z1841">
        <v>15.7442093</v>
      </c>
      <c r="AA1841">
        <v>3.0173217999999999</v>
      </c>
      <c r="AB1841">
        <v>0.77422769999999996</v>
      </c>
      <c r="AC1841">
        <v>0.64510000000000001</v>
      </c>
      <c r="AD1841">
        <v>0.86619999999999997</v>
      </c>
      <c r="AE1841">
        <v>0.88670000000000004</v>
      </c>
      <c r="AF1841">
        <v>0.28760000000000002</v>
      </c>
      <c r="AG1841">
        <v>0.92820000000000003</v>
      </c>
      <c r="AH1841">
        <v>0.88270000000000004</v>
      </c>
      <c r="AI1841">
        <v>0.88400000000000001</v>
      </c>
      <c r="AJ1841">
        <v>0.99229999999999996</v>
      </c>
      <c r="AK1841" t="str">
        <f>VLOOKUP(D1841,Ref!$C$2:$D$56,2,FALSE)&amp;"_"&amp;E1841&amp;RIGHT(B1841,4)</f>
        <v>UT_Utah4001</v>
      </c>
    </row>
    <row r="1842" spans="1:37" x14ac:dyDescent="0.25">
      <c r="A1842" t="s">
        <v>221</v>
      </c>
      <c r="B1842">
        <v>490495008</v>
      </c>
      <c r="C1842" t="s">
        <v>37</v>
      </c>
      <c r="D1842" t="s">
        <v>194</v>
      </c>
      <c r="E1842" t="s">
        <v>194</v>
      </c>
      <c r="F1842">
        <v>40.430278000000001</v>
      </c>
      <c r="G1842">
        <v>-111.803889</v>
      </c>
      <c r="H1842">
        <v>115095</v>
      </c>
      <c r="I1842">
        <v>34.200000000000003</v>
      </c>
      <c r="J1842">
        <v>25.9</v>
      </c>
      <c r="K1842">
        <v>0.5</v>
      </c>
      <c r="L1842">
        <v>2.453757</v>
      </c>
      <c r="M1842">
        <v>1.3546263999999999</v>
      </c>
      <c r="N1842">
        <v>3.9229599999999998</v>
      </c>
      <c r="O1842">
        <v>9.9393101000000001</v>
      </c>
      <c r="P1842">
        <v>1.5344726</v>
      </c>
      <c r="Q1842">
        <v>11.5714264</v>
      </c>
      <c r="R1842">
        <v>2.4236474000000001</v>
      </c>
      <c r="S1842">
        <v>0.55535440000000003</v>
      </c>
      <c r="T1842">
        <v>0.5</v>
      </c>
      <c r="U1842">
        <v>0.60906510000000003</v>
      </c>
      <c r="V1842">
        <v>1.1883261000000001</v>
      </c>
      <c r="W1842">
        <v>4.2579646000000002</v>
      </c>
      <c r="X1842">
        <v>1.8361365999999999</v>
      </c>
      <c r="Y1842">
        <v>1.1329104999999999</v>
      </c>
      <c r="Z1842">
        <v>13.2240362</v>
      </c>
      <c r="AA1842">
        <v>2.5426188000000001</v>
      </c>
      <c r="AB1842">
        <v>0.69848410000000005</v>
      </c>
      <c r="AC1842">
        <v>0.2482</v>
      </c>
      <c r="AD1842">
        <v>0.87719999999999998</v>
      </c>
      <c r="AE1842">
        <v>1.0853999999999999</v>
      </c>
      <c r="AF1842">
        <v>0.1847</v>
      </c>
      <c r="AG1842">
        <v>0.73829999999999996</v>
      </c>
      <c r="AH1842">
        <v>1.1428</v>
      </c>
      <c r="AI1842">
        <v>1.0490999999999999</v>
      </c>
      <c r="AJ1842">
        <v>1.2577</v>
      </c>
      <c r="AK1842" t="str">
        <f>VLOOKUP(D1842,Ref!$C$2:$D$56,2,FALSE)&amp;"_"&amp;E1842&amp;RIGHT(B1842,4)</f>
        <v>UT_Utah5008</v>
      </c>
    </row>
    <row r="1843" spans="1:37" x14ac:dyDescent="0.25">
      <c r="A1843" t="s">
        <v>221</v>
      </c>
      <c r="B1843">
        <v>490495010</v>
      </c>
      <c r="C1843" t="s">
        <v>37</v>
      </c>
      <c r="D1843" t="s">
        <v>194</v>
      </c>
      <c r="E1843" t="s">
        <v>194</v>
      </c>
      <c r="F1843">
        <v>40.136389000000001</v>
      </c>
      <c r="G1843">
        <v>-111.659722</v>
      </c>
      <c r="H1843">
        <v>112096</v>
      </c>
      <c r="I1843">
        <v>40.4</v>
      </c>
      <c r="J1843">
        <v>31.2</v>
      </c>
      <c r="K1843">
        <v>0.5</v>
      </c>
      <c r="L1843">
        <v>1.4498705000000001</v>
      </c>
      <c r="M1843">
        <v>1.6848000999999999</v>
      </c>
      <c r="N1843">
        <v>5.3589573000000001</v>
      </c>
      <c r="O1843">
        <v>9.4755448999999992</v>
      </c>
      <c r="P1843">
        <v>1.3749992</v>
      </c>
      <c r="Q1843">
        <v>16.7016144</v>
      </c>
      <c r="R1843">
        <v>3.2064526</v>
      </c>
      <c r="S1843">
        <v>0.69775929999999997</v>
      </c>
      <c r="T1843">
        <v>0.5</v>
      </c>
      <c r="U1843">
        <v>0.87063959999999996</v>
      </c>
      <c r="V1843">
        <v>1.5216656</v>
      </c>
      <c r="W1843">
        <v>4.9112663000000003</v>
      </c>
      <c r="X1843">
        <v>3.2846768000000002</v>
      </c>
      <c r="Y1843">
        <v>1.2963397999999999</v>
      </c>
      <c r="Z1843">
        <v>15.2595358</v>
      </c>
      <c r="AA1843">
        <v>2.9325261</v>
      </c>
      <c r="AB1843">
        <v>0.69775929999999997</v>
      </c>
      <c r="AC1843">
        <v>0.60050000000000003</v>
      </c>
      <c r="AD1843">
        <v>0.9032</v>
      </c>
      <c r="AE1843">
        <v>0.91649999999999998</v>
      </c>
      <c r="AF1843">
        <v>0.34660000000000002</v>
      </c>
      <c r="AG1843">
        <v>0.94279999999999997</v>
      </c>
      <c r="AH1843">
        <v>0.91369999999999996</v>
      </c>
      <c r="AI1843">
        <v>0.91459999999999997</v>
      </c>
      <c r="AJ1843">
        <v>1</v>
      </c>
      <c r="AK1843" t="str">
        <f>VLOOKUP(D1843,Ref!$C$2:$D$56,2,FALSE)&amp;"_"&amp;E1843&amp;RIGHT(B1843,4)</f>
        <v>UT_Utah5010</v>
      </c>
    </row>
    <row r="1844" spans="1:37" x14ac:dyDescent="0.25">
      <c r="A1844" t="s">
        <v>221</v>
      </c>
      <c r="B1844">
        <v>490570002</v>
      </c>
      <c r="C1844" t="s">
        <v>37</v>
      </c>
      <c r="D1844" t="s">
        <v>194</v>
      </c>
      <c r="E1844" t="s">
        <v>200</v>
      </c>
      <c r="F1844">
        <v>41.206389000000001</v>
      </c>
      <c r="G1844">
        <v>-111.974722</v>
      </c>
      <c r="H1844">
        <v>122095</v>
      </c>
      <c r="I1844">
        <v>38.200000000000003</v>
      </c>
      <c r="J1844">
        <v>27.9</v>
      </c>
      <c r="K1844">
        <v>0.5</v>
      </c>
      <c r="L1844">
        <v>1.4990380999999999</v>
      </c>
      <c r="M1844">
        <v>1.7871972</v>
      </c>
      <c r="N1844">
        <v>4.4116521000000004</v>
      </c>
      <c r="O1844">
        <v>11.846243899999999</v>
      </c>
      <c r="P1844">
        <v>1.9775423000000001</v>
      </c>
      <c r="Q1844">
        <v>12.7597618</v>
      </c>
      <c r="R1844">
        <v>2.5968925999999999</v>
      </c>
      <c r="S1844">
        <v>0.8216717</v>
      </c>
      <c r="T1844">
        <v>0.5</v>
      </c>
      <c r="U1844">
        <v>0.6491808</v>
      </c>
      <c r="V1844">
        <v>1.8502829000000001</v>
      </c>
      <c r="W1844">
        <v>4.3721360999999996</v>
      </c>
      <c r="X1844">
        <v>2.5799072000000001</v>
      </c>
      <c r="Y1844">
        <v>1.8109664999999999</v>
      </c>
      <c r="Z1844">
        <v>12.796556499999999</v>
      </c>
      <c r="AA1844">
        <v>2.5166556999999998</v>
      </c>
      <c r="AB1844">
        <v>0.91094900000000001</v>
      </c>
      <c r="AC1844">
        <v>0.43309999999999998</v>
      </c>
      <c r="AD1844">
        <v>1.0353000000000001</v>
      </c>
      <c r="AE1844">
        <v>0.99099999999999999</v>
      </c>
      <c r="AF1844">
        <v>0.21779999999999999</v>
      </c>
      <c r="AG1844">
        <v>0.91579999999999995</v>
      </c>
      <c r="AH1844">
        <v>1.0028999999999999</v>
      </c>
      <c r="AI1844">
        <v>0.96909999999999996</v>
      </c>
      <c r="AJ1844">
        <v>1.1087</v>
      </c>
      <c r="AK1844" t="str">
        <f>VLOOKUP(D1844,Ref!$C$2:$D$56,2,FALSE)&amp;"_"&amp;E1844&amp;RIGHT(B1844,4)</f>
        <v>UT_Weber0002</v>
      </c>
    </row>
    <row r="1845" spans="1:37" x14ac:dyDescent="0.25">
      <c r="A1845" t="s">
        <v>221</v>
      </c>
      <c r="B1845">
        <v>490570007</v>
      </c>
      <c r="C1845" t="s">
        <v>37</v>
      </c>
      <c r="D1845" t="s">
        <v>194</v>
      </c>
      <c r="E1845" t="s">
        <v>200</v>
      </c>
      <c r="F1845">
        <v>41.179721999999998</v>
      </c>
      <c r="G1845">
        <v>-111.983056</v>
      </c>
      <c r="H1845">
        <v>122095</v>
      </c>
      <c r="I1845">
        <v>-9</v>
      </c>
      <c r="J1845">
        <v>-9</v>
      </c>
      <c r="K1845">
        <v>0.5</v>
      </c>
      <c r="L1845">
        <v>1.0209515</v>
      </c>
      <c r="M1845">
        <v>1.6394012</v>
      </c>
      <c r="N1845">
        <v>5.0393872000000002</v>
      </c>
      <c r="O1845">
        <v>6.7095608999999996</v>
      </c>
      <c r="P1845">
        <v>1.9489396000000001</v>
      </c>
      <c r="Q1845">
        <v>14.914237</v>
      </c>
      <c r="R1845">
        <v>2.9203146000000002</v>
      </c>
      <c r="S1845">
        <v>0.87387510000000002</v>
      </c>
      <c r="T1845">
        <v>0.5</v>
      </c>
      <c r="U1845">
        <v>0.5247058</v>
      </c>
      <c r="V1845">
        <v>1.4403973999999999</v>
      </c>
      <c r="W1845">
        <v>4.4971088999999997</v>
      </c>
      <c r="X1845">
        <v>2.0339618000000002</v>
      </c>
      <c r="Y1845">
        <v>1.7978612</v>
      </c>
      <c r="Z1845">
        <v>13.235356299999999</v>
      </c>
      <c r="AA1845">
        <v>2.5964792000000001</v>
      </c>
      <c r="AB1845">
        <v>0.87387510000000002</v>
      </c>
      <c r="AC1845">
        <v>0.51390000000000002</v>
      </c>
      <c r="AD1845">
        <v>0.87860000000000005</v>
      </c>
      <c r="AE1845">
        <v>0.89239999999999997</v>
      </c>
      <c r="AF1845">
        <v>0.30309999999999998</v>
      </c>
      <c r="AG1845">
        <v>0.92249999999999999</v>
      </c>
      <c r="AH1845">
        <v>0.88739999999999997</v>
      </c>
      <c r="AI1845">
        <v>0.8891</v>
      </c>
      <c r="AJ1845">
        <v>1</v>
      </c>
      <c r="AK1845" t="str">
        <f>VLOOKUP(D1845,Ref!$C$2:$D$56,2,FALSE)&amp;"_"&amp;E1845&amp;RIGHT(B1845,4)</f>
        <v>UT_Weber0007</v>
      </c>
    </row>
    <row r="1846" spans="1:37" x14ac:dyDescent="0.25">
      <c r="A1846" t="s">
        <v>221</v>
      </c>
      <c r="B1846">
        <v>490571003</v>
      </c>
      <c r="C1846" t="s">
        <v>37</v>
      </c>
      <c r="D1846" t="s">
        <v>194</v>
      </c>
      <c r="E1846" t="s">
        <v>200</v>
      </c>
      <c r="F1846">
        <v>41.303682999999999</v>
      </c>
      <c r="G1846">
        <v>-111.987067</v>
      </c>
      <c r="H1846">
        <v>123095</v>
      </c>
      <c r="I1846">
        <v>35.799999999999997</v>
      </c>
      <c r="J1846">
        <v>24.3</v>
      </c>
      <c r="K1846">
        <v>0.5</v>
      </c>
      <c r="L1846">
        <v>0.89181759999999999</v>
      </c>
      <c r="M1846">
        <v>1.4256302999999999</v>
      </c>
      <c r="N1846">
        <v>4.2029680999999997</v>
      </c>
      <c r="O1846">
        <v>11.766139000000001</v>
      </c>
      <c r="P1846">
        <v>1.7118613</v>
      </c>
      <c r="Q1846">
        <v>12.3332233</v>
      </c>
      <c r="R1846">
        <v>2.4224967999999998</v>
      </c>
      <c r="S1846">
        <v>0.62364039999999998</v>
      </c>
      <c r="T1846">
        <v>0.5</v>
      </c>
      <c r="U1846">
        <v>0.4529453</v>
      </c>
      <c r="V1846">
        <v>1.2883203000000001</v>
      </c>
      <c r="W1846">
        <v>3.6898588999999999</v>
      </c>
      <c r="X1846">
        <v>3.3785443000000002</v>
      </c>
      <c r="Y1846">
        <v>1.5462898</v>
      </c>
      <c r="Z1846">
        <v>10.7746534</v>
      </c>
      <c r="AA1846">
        <v>2.1201862999999999</v>
      </c>
      <c r="AB1846">
        <v>0.62180299999999999</v>
      </c>
      <c r="AC1846">
        <v>0.50790000000000002</v>
      </c>
      <c r="AD1846">
        <v>0.90369999999999995</v>
      </c>
      <c r="AE1846">
        <v>0.87790000000000001</v>
      </c>
      <c r="AF1846">
        <v>0.28710000000000002</v>
      </c>
      <c r="AG1846">
        <v>0.90329999999999999</v>
      </c>
      <c r="AH1846">
        <v>0.87360000000000004</v>
      </c>
      <c r="AI1846">
        <v>0.87519999999999998</v>
      </c>
      <c r="AJ1846">
        <v>0.99709999999999999</v>
      </c>
      <c r="AK1846" t="str">
        <f>VLOOKUP(D1846,Ref!$C$2:$D$56,2,FALSE)&amp;"_"&amp;E1846&amp;RIGHT(B1846,4)</f>
        <v>UT_Weber1003</v>
      </c>
    </row>
    <row r="1847" spans="1:37" x14ac:dyDescent="0.25">
      <c r="A1847" t="s">
        <v>221</v>
      </c>
      <c r="B1847">
        <v>530110013</v>
      </c>
      <c r="C1847" t="s">
        <v>37</v>
      </c>
      <c r="D1847" t="s">
        <v>49</v>
      </c>
      <c r="E1847" t="s">
        <v>148</v>
      </c>
      <c r="F1847">
        <v>45.648333000000001</v>
      </c>
      <c r="G1847">
        <v>-122.586944</v>
      </c>
      <c r="H1847">
        <v>178035</v>
      </c>
      <c r="I1847">
        <v>27.3</v>
      </c>
      <c r="J1847">
        <v>13.4</v>
      </c>
      <c r="K1847">
        <v>0.5</v>
      </c>
      <c r="L1847">
        <v>0.69888629999999996</v>
      </c>
      <c r="M1847">
        <v>2.2322202</v>
      </c>
      <c r="N1847">
        <v>0.52794419999999997</v>
      </c>
      <c r="O1847">
        <v>21.493331900000001</v>
      </c>
      <c r="P1847">
        <v>1.0015756</v>
      </c>
      <c r="Q1847">
        <v>0.52628580000000003</v>
      </c>
      <c r="R1847">
        <v>0.3203685</v>
      </c>
      <c r="S1847">
        <v>6.6052700000000006E-2</v>
      </c>
      <c r="T1847">
        <v>0.5</v>
      </c>
      <c r="U1847">
        <v>0.36075200000000002</v>
      </c>
      <c r="V1847">
        <v>1.9406657</v>
      </c>
      <c r="W1847">
        <v>0.43153589999999997</v>
      </c>
      <c r="X1847">
        <v>8.6405753999999995</v>
      </c>
      <c r="Y1847">
        <v>0.89193169999999999</v>
      </c>
      <c r="Z1847">
        <v>0.33571990000000002</v>
      </c>
      <c r="AA1847">
        <v>0.28039930000000002</v>
      </c>
      <c r="AB1847">
        <v>5.1899399999999998E-2</v>
      </c>
      <c r="AC1847">
        <v>0.51619999999999999</v>
      </c>
      <c r="AD1847">
        <v>0.86939999999999995</v>
      </c>
      <c r="AE1847">
        <v>0.81740000000000002</v>
      </c>
      <c r="AF1847">
        <v>0.40200000000000002</v>
      </c>
      <c r="AG1847">
        <v>0.89049999999999996</v>
      </c>
      <c r="AH1847">
        <v>0.63790000000000002</v>
      </c>
      <c r="AI1847">
        <v>0.87519999999999998</v>
      </c>
      <c r="AJ1847">
        <v>0.78569999999999995</v>
      </c>
      <c r="AK1847" t="str">
        <f>VLOOKUP(D1847,Ref!$C$2:$D$56,2,FALSE)&amp;"_"&amp;E1847&amp;RIGHT(B1847,4)</f>
        <v>WA_Clark0013</v>
      </c>
    </row>
    <row r="1848" spans="1:37" x14ac:dyDescent="0.25">
      <c r="A1848" t="s">
        <v>221</v>
      </c>
      <c r="B1848">
        <v>530330057</v>
      </c>
      <c r="C1848" t="s">
        <v>37</v>
      </c>
      <c r="D1848" t="s">
        <v>49</v>
      </c>
      <c r="E1848" t="s">
        <v>201</v>
      </c>
      <c r="F1848">
        <v>47.563200000000002</v>
      </c>
      <c r="G1848">
        <v>-122.34050000000001</v>
      </c>
      <c r="H1848">
        <v>195041</v>
      </c>
      <c r="I1848">
        <v>25.8</v>
      </c>
      <c r="J1848">
        <v>12.9</v>
      </c>
      <c r="K1848">
        <v>0.5</v>
      </c>
      <c r="L1848">
        <v>1.7433116</v>
      </c>
      <c r="M1848">
        <v>4.2264761999999996</v>
      </c>
      <c r="N1848">
        <v>1.0435920999999999</v>
      </c>
      <c r="O1848">
        <v>14.181143799999999</v>
      </c>
      <c r="P1848">
        <v>2.0902354999999999</v>
      </c>
      <c r="Q1848">
        <v>1.1290505</v>
      </c>
      <c r="R1848">
        <v>0.65366849999999999</v>
      </c>
      <c r="S1848">
        <v>0.2325247</v>
      </c>
      <c r="T1848">
        <v>0.5</v>
      </c>
      <c r="U1848">
        <v>0.88492870000000001</v>
      </c>
      <c r="V1848">
        <v>2.6008369999999998</v>
      </c>
      <c r="W1848">
        <v>0.85549129999999995</v>
      </c>
      <c r="X1848">
        <v>4.5129422999999997</v>
      </c>
      <c r="Y1848">
        <v>2.0326228</v>
      </c>
      <c r="Z1848">
        <v>0.78955359999999997</v>
      </c>
      <c r="AA1848">
        <v>0.66089929999999997</v>
      </c>
      <c r="AB1848">
        <v>0.1465166</v>
      </c>
      <c r="AC1848">
        <v>0.50760000000000005</v>
      </c>
      <c r="AD1848">
        <v>0.61539999999999995</v>
      </c>
      <c r="AE1848">
        <v>0.81979999999999997</v>
      </c>
      <c r="AF1848">
        <v>0.31819999999999998</v>
      </c>
      <c r="AG1848">
        <v>0.97240000000000004</v>
      </c>
      <c r="AH1848">
        <v>0.69930000000000003</v>
      </c>
      <c r="AI1848">
        <v>1.0111000000000001</v>
      </c>
      <c r="AJ1848">
        <v>0.63009999999999999</v>
      </c>
      <c r="AK1848" t="str">
        <f>VLOOKUP(D1848,Ref!$C$2:$D$56,2,FALSE)&amp;"_"&amp;E1848&amp;RIGHT(B1848,4)</f>
        <v>WA_King0057</v>
      </c>
    </row>
    <row r="1849" spans="1:37" x14ac:dyDescent="0.25">
      <c r="A1849" t="s">
        <v>221</v>
      </c>
      <c r="B1849">
        <v>530330080</v>
      </c>
      <c r="C1849" t="s">
        <v>37</v>
      </c>
      <c r="D1849" t="s">
        <v>49</v>
      </c>
      <c r="E1849" t="s">
        <v>201</v>
      </c>
      <c r="F1849">
        <v>47.568333000000003</v>
      </c>
      <c r="G1849">
        <v>-122.30805599999999</v>
      </c>
      <c r="H1849">
        <v>195041</v>
      </c>
      <c r="I1849">
        <v>17.2</v>
      </c>
      <c r="J1849">
        <v>10.1</v>
      </c>
      <c r="K1849">
        <v>0.5</v>
      </c>
      <c r="L1849">
        <v>0.89644369999999995</v>
      </c>
      <c r="M1849">
        <v>1.9570653</v>
      </c>
      <c r="N1849">
        <v>0.71010459999999997</v>
      </c>
      <c r="O1849">
        <v>10.603189499999999</v>
      </c>
      <c r="P1849">
        <v>1.2854916000000001</v>
      </c>
      <c r="Q1849">
        <v>0.85590829999999996</v>
      </c>
      <c r="R1849">
        <v>0.40033049999999998</v>
      </c>
      <c r="S1849">
        <v>5.8134199999999997E-2</v>
      </c>
      <c r="T1849">
        <v>0.5</v>
      </c>
      <c r="U1849">
        <v>0.48843969999999998</v>
      </c>
      <c r="V1849">
        <v>1.6632004</v>
      </c>
      <c r="W1849">
        <v>0.7649608</v>
      </c>
      <c r="X1849">
        <v>3.8036363</v>
      </c>
      <c r="Y1849">
        <v>1.6037755</v>
      </c>
      <c r="Z1849">
        <v>0.69272650000000002</v>
      </c>
      <c r="AA1849">
        <v>0.54445379999999999</v>
      </c>
      <c r="AB1849">
        <v>5.2287100000000003E-2</v>
      </c>
      <c r="AC1849">
        <v>0.54490000000000005</v>
      </c>
      <c r="AD1849">
        <v>0.8498</v>
      </c>
      <c r="AE1849">
        <v>1.0772999999999999</v>
      </c>
      <c r="AF1849">
        <v>0.35870000000000002</v>
      </c>
      <c r="AG1849">
        <v>1.2476</v>
      </c>
      <c r="AH1849">
        <v>0.80930000000000002</v>
      </c>
      <c r="AI1849">
        <v>1.36</v>
      </c>
      <c r="AJ1849">
        <v>0.89939999999999998</v>
      </c>
      <c r="AK1849" t="str">
        <f>VLOOKUP(D1849,Ref!$C$2:$D$56,2,FALSE)&amp;"_"&amp;E1849&amp;RIGHT(B1849,4)</f>
        <v>WA_King0080</v>
      </c>
    </row>
    <row r="1850" spans="1:37" x14ac:dyDescent="0.25">
      <c r="A1850" t="s">
        <v>221</v>
      </c>
      <c r="B1850">
        <v>530530029</v>
      </c>
      <c r="C1850" t="s">
        <v>37</v>
      </c>
      <c r="D1850" t="s">
        <v>49</v>
      </c>
      <c r="E1850" t="s">
        <v>202</v>
      </c>
      <c r="F1850">
        <v>47.186399999999999</v>
      </c>
      <c r="G1850">
        <v>-122.4517</v>
      </c>
      <c r="H1850">
        <v>191040</v>
      </c>
      <c r="I1850">
        <v>42.5</v>
      </c>
      <c r="J1850">
        <v>18.5</v>
      </c>
      <c r="K1850">
        <v>0.5</v>
      </c>
      <c r="L1850">
        <v>0.8942599</v>
      </c>
      <c r="M1850">
        <v>3.5464981</v>
      </c>
      <c r="N1850">
        <v>0.92101880000000003</v>
      </c>
      <c r="O1850">
        <v>32.789218900000002</v>
      </c>
      <c r="P1850">
        <v>1.7137226999999999</v>
      </c>
      <c r="Q1850">
        <v>1.0615075</v>
      </c>
      <c r="R1850">
        <v>0.54181310000000005</v>
      </c>
      <c r="S1850">
        <v>0.53195990000000004</v>
      </c>
      <c r="T1850">
        <v>0.5</v>
      </c>
      <c r="U1850">
        <v>0.44956010000000002</v>
      </c>
      <c r="V1850">
        <v>2.9509767999999998</v>
      </c>
      <c r="W1850">
        <v>0.80703970000000003</v>
      </c>
      <c r="X1850">
        <v>10.442563099999999</v>
      </c>
      <c r="Y1850">
        <v>1.5105274</v>
      </c>
      <c r="Z1850">
        <v>0.91366860000000005</v>
      </c>
      <c r="AA1850">
        <v>0.47618389999999999</v>
      </c>
      <c r="AB1850">
        <v>0.52972810000000004</v>
      </c>
      <c r="AC1850">
        <v>0.50270000000000004</v>
      </c>
      <c r="AD1850">
        <v>0.83209999999999995</v>
      </c>
      <c r="AE1850">
        <v>0.87619999999999998</v>
      </c>
      <c r="AF1850">
        <v>0.31850000000000001</v>
      </c>
      <c r="AG1850">
        <v>0.88139999999999996</v>
      </c>
      <c r="AH1850">
        <v>0.86070000000000002</v>
      </c>
      <c r="AI1850">
        <v>0.87890000000000001</v>
      </c>
      <c r="AJ1850">
        <v>0.99580000000000002</v>
      </c>
      <c r="AK1850" t="str">
        <f>VLOOKUP(D1850,Ref!$C$2:$D$56,2,FALSE)&amp;"_"&amp;E1850&amp;RIGHT(B1850,4)</f>
        <v>WA_Pierce0029</v>
      </c>
    </row>
    <row r="1851" spans="1:37" x14ac:dyDescent="0.25">
      <c r="A1851" t="s">
        <v>221</v>
      </c>
      <c r="B1851">
        <v>530610020</v>
      </c>
      <c r="C1851" t="s">
        <v>37</v>
      </c>
      <c r="D1851" t="s">
        <v>49</v>
      </c>
      <c r="E1851" t="s">
        <v>203</v>
      </c>
      <c r="F1851">
        <v>48.246899999999997</v>
      </c>
      <c r="G1851">
        <v>-121.6031</v>
      </c>
      <c r="H1851">
        <v>199047</v>
      </c>
      <c r="I1851">
        <v>32.1</v>
      </c>
      <c r="J1851">
        <v>23.4</v>
      </c>
      <c r="K1851">
        <v>0.5</v>
      </c>
      <c r="L1851">
        <v>0.874614</v>
      </c>
      <c r="M1851">
        <v>3.1546500000000002</v>
      </c>
      <c r="N1851">
        <v>0.4440694</v>
      </c>
      <c r="O1851">
        <v>25.346666299999999</v>
      </c>
      <c r="P1851">
        <v>1.0029291</v>
      </c>
      <c r="Q1851">
        <v>0.31127830000000001</v>
      </c>
      <c r="R1851">
        <v>0.3338025</v>
      </c>
      <c r="S1851">
        <v>0.21532570000000001</v>
      </c>
      <c r="T1851">
        <v>0.5</v>
      </c>
      <c r="U1851">
        <v>0.74384989999999995</v>
      </c>
      <c r="V1851">
        <v>2.5810981000000002</v>
      </c>
      <c r="W1851">
        <v>0.42000280000000001</v>
      </c>
      <c r="X1851">
        <v>17.4275074</v>
      </c>
      <c r="Y1851">
        <v>0.89024559999999997</v>
      </c>
      <c r="Z1851">
        <v>0.40544049999999998</v>
      </c>
      <c r="AA1851">
        <v>0.28447299999999998</v>
      </c>
      <c r="AB1851">
        <v>0.24590509999999999</v>
      </c>
      <c r="AC1851">
        <v>0.85050000000000003</v>
      </c>
      <c r="AD1851">
        <v>0.81820000000000004</v>
      </c>
      <c r="AE1851">
        <v>0.94579999999999997</v>
      </c>
      <c r="AF1851">
        <v>0.68759999999999999</v>
      </c>
      <c r="AG1851">
        <v>0.88759999999999994</v>
      </c>
      <c r="AH1851">
        <v>1.3025</v>
      </c>
      <c r="AI1851">
        <v>0.85219999999999996</v>
      </c>
      <c r="AJ1851">
        <v>1.1419999999999999</v>
      </c>
      <c r="AK1851" t="str">
        <f>VLOOKUP(D1851,Ref!$C$2:$D$56,2,FALSE)&amp;"_"&amp;E1851&amp;RIGHT(B1851,4)</f>
        <v>WA_Snohomish0020</v>
      </c>
    </row>
    <row r="1852" spans="1:37" x14ac:dyDescent="0.25">
      <c r="A1852" t="s">
        <v>221</v>
      </c>
      <c r="B1852">
        <v>530611007</v>
      </c>
      <c r="C1852" t="s">
        <v>37</v>
      </c>
      <c r="D1852" t="s">
        <v>49</v>
      </c>
      <c r="E1852" t="s">
        <v>203</v>
      </c>
      <c r="F1852">
        <v>48.054315000000003</v>
      </c>
      <c r="G1852">
        <v>-122.17152900000001</v>
      </c>
      <c r="H1852">
        <v>199043</v>
      </c>
      <c r="I1852">
        <v>31.7</v>
      </c>
      <c r="J1852">
        <v>14.1</v>
      </c>
      <c r="K1852">
        <v>0.5</v>
      </c>
      <c r="L1852">
        <v>0.65090720000000002</v>
      </c>
      <c r="M1852">
        <v>3.5743765999999999</v>
      </c>
      <c r="N1852">
        <v>0.51237200000000005</v>
      </c>
      <c r="O1852">
        <v>24.3485947</v>
      </c>
      <c r="P1852">
        <v>1.3610213</v>
      </c>
      <c r="Q1852">
        <v>7.9882700000000001E-2</v>
      </c>
      <c r="R1852">
        <v>0.4970253</v>
      </c>
      <c r="S1852">
        <v>0.17581949999999999</v>
      </c>
      <c r="T1852">
        <v>0.5</v>
      </c>
      <c r="U1852">
        <v>0.48270619999999997</v>
      </c>
      <c r="V1852">
        <v>2.6197357000000001</v>
      </c>
      <c r="W1852">
        <v>0.39134000000000002</v>
      </c>
      <c r="X1852">
        <v>8.3510427000000007</v>
      </c>
      <c r="Y1852">
        <v>0.67178570000000004</v>
      </c>
      <c r="Z1852">
        <v>0.57917050000000003</v>
      </c>
      <c r="AA1852">
        <v>0.23733219999999999</v>
      </c>
      <c r="AB1852">
        <v>0.34875240000000002</v>
      </c>
      <c r="AC1852">
        <v>0.74160000000000004</v>
      </c>
      <c r="AD1852">
        <v>0.7329</v>
      </c>
      <c r="AE1852">
        <v>0.76380000000000003</v>
      </c>
      <c r="AF1852">
        <v>0.34300000000000003</v>
      </c>
      <c r="AG1852">
        <v>0.49359999999999998</v>
      </c>
      <c r="AH1852">
        <v>7.2503000000000002</v>
      </c>
      <c r="AI1852">
        <v>0.47749999999999998</v>
      </c>
      <c r="AJ1852">
        <v>1.9836</v>
      </c>
      <c r="AK1852" t="str">
        <f>VLOOKUP(D1852,Ref!$C$2:$D$56,2,FALSE)&amp;"_"&amp;E1852&amp;RIGHT(B1852,4)</f>
        <v>WA_Snohomish1007</v>
      </c>
    </row>
    <row r="1853" spans="1:37" x14ac:dyDescent="0.25">
      <c r="A1853" t="s">
        <v>221</v>
      </c>
      <c r="B1853">
        <v>530630016</v>
      </c>
      <c r="C1853" t="s">
        <v>37</v>
      </c>
      <c r="D1853" t="s">
        <v>49</v>
      </c>
      <c r="E1853" t="s">
        <v>204</v>
      </c>
      <c r="F1853">
        <v>47.660742999999997</v>
      </c>
      <c r="G1853">
        <v>-117.358121</v>
      </c>
      <c r="H1853">
        <v>188072</v>
      </c>
      <c r="I1853">
        <v>29.8</v>
      </c>
      <c r="J1853">
        <v>24.7</v>
      </c>
      <c r="K1853">
        <v>0.5</v>
      </c>
      <c r="L1853">
        <v>3.0020311</v>
      </c>
      <c r="M1853">
        <v>2.3207385999999999</v>
      </c>
      <c r="N1853">
        <v>0.76329000000000002</v>
      </c>
      <c r="O1853">
        <v>20.053947399999998</v>
      </c>
      <c r="P1853">
        <v>1.105478</v>
      </c>
      <c r="Q1853">
        <v>1.4475944999999999</v>
      </c>
      <c r="R1853">
        <v>0.51103730000000003</v>
      </c>
      <c r="S1853">
        <v>0.12921659999999999</v>
      </c>
      <c r="T1853">
        <v>0.5</v>
      </c>
      <c r="U1853">
        <v>1.0792046</v>
      </c>
      <c r="V1853">
        <v>2.1402602000000002</v>
      </c>
      <c r="W1853">
        <v>0.78249279999999999</v>
      </c>
      <c r="X1853">
        <v>16.8915939</v>
      </c>
      <c r="Y1853">
        <v>0.85910390000000003</v>
      </c>
      <c r="Z1853">
        <v>1.8783787000000001</v>
      </c>
      <c r="AA1853">
        <v>0.45147540000000003</v>
      </c>
      <c r="AB1853">
        <v>0.15821859999999999</v>
      </c>
      <c r="AC1853">
        <v>0.35949999999999999</v>
      </c>
      <c r="AD1853">
        <v>0.92220000000000002</v>
      </c>
      <c r="AE1853">
        <v>1.0251999999999999</v>
      </c>
      <c r="AF1853">
        <v>0.84230000000000005</v>
      </c>
      <c r="AG1853">
        <v>0.77710000000000001</v>
      </c>
      <c r="AH1853">
        <v>1.2976000000000001</v>
      </c>
      <c r="AI1853">
        <v>0.88339999999999996</v>
      </c>
      <c r="AJ1853">
        <v>1.2243999999999999</v>
      </c>
      <c r="AK1853" t="str">
        <f>VLOOKUP(D1853,Ref!$C$2:$D$56,2,FALSE)&amp;"_"&amp;E1853&amp;RIGHT(B1853,4)</f>
        <v>WA_Spokane0016</v>
      </c>
    </row>
    <row r="1854" spans="1:37" x14ac:dyDescent="0.25">
      <c r="A1854" t="s">
        <v>221</v>
      </c>
      <c r="B1854">
        <v>530770009</v>
      </c>
      <c r="C1854" t="s">
        <v>37</v>
      </c>
      <c r="D1854" t="s">
        <v>49</v>
      </c>
      <c r="E1854" t="s">
        <v>205</v>
      </c>
      <c r="F1854">
        <v>46.596780000000003</v>
      </c>
      <c r="G1854">
        <v>-120.512215</v>
      </c>
      <c r="H1854">
        <v>183050</v>
      </c>
      <c r="I1854">
        <v>37.200000000000003</v>
      </c>
      <c r="J1854">
        <v>25.1</v>
      </c>
      <c r="K1854">
        <v>0.5</v>
      </c>
      <c r="L1854">
        <v>0.84948290000000004</v>
      </c>
      <c r="M1854">
        <v>3.2134626000000002</v>
      </c>
      <c r="N1854">
        <v>1.9893942</v>
      </c>
      <c r="O1854">
        <v>22.6368771</v>
      </c>
      <c r="P1854">
        <v>1.0539973</v>
      </c>
      <c r="Q1854">
        <v>5.5391607</v>
      </c>
      <c r="R1854">
        <v>1.1084943</v>
      </c>
      <c r="S1854">
        <v>0.32579320000000001</v>
      </c>
      <c r="T1854">
        <v>0.5</v>
      </c>
      <c r="U1854">
        <v>0.41298030000000002</v>
      </c>
      <c r="V1854">
        <v>2.4251490000000002</v>
      </c>
      <c r="W1854">
        <v>1.4474254</v>
      </c>
      <c r="X1854">
        <v>14.3956518</v>
      </c>
      <c r="Y1854">
        <v>0.74348899999999996</v>
      </c>
      <c r="Z1854">
        <v>4.1777705999999997</v>
      </c>
      <c r="AA1854">
        <v>0.84720430000000002</v>
      </c>
      <c r="AB1854">
        <v>0.22966300000000001</v>
      </c>
      <c r="AC1854">
        <v>0.48620000000000002</v>
      </c>
      <c r="AD1854">
        <v>0.75470000000000004</v>
      </c>
      <c r="AE1854">
        <v>0.72760000000000002</v>
      </c>
      <c r="AF1854">
        <v>0.63590000000000002</v>
      </c>
      <c r="AG1854">
        <v>0.70540000000000003</v>
      </c>
      <c r="AH1854">
        <v>0.75419999999999998</v>
      </c>
      <c r="AI1854">
        <v>0.76429999999999998</v>
      </c>
      <c r="AJ1854">
        <v>0.70489999999999997</v>
      </c>
      <c r="AK1854" t="str">
        <f>VLOOKUP(D1854,Ref!$C$2:$D$56,2,FALSE)&amp;"_"&amp;E1854&amp;RIGHT(B1854,4)</f>
        <v>WA_Yakima0009</v>
      </c>
    </row>
    <row r="1855" spans="1:37" x14ac:dyDescent="0.25">
      <c r="A1855" t="s">
        <v>221</v>
      </c>
      <c r="B1855">
        <v>551091002</v>
      </c>
      <c r="C1855" t="s">
        <v>37</v>
      </c>
      <c r="D1855" t="s">
        <v>206</v>
      </c>
      <c r="E1855" t="s">
        <v>207</v>
      </c>
      <c r="F1855">
        <v>45.124443999999997</v>
      </c>
      <c r="G1855">
        <v>-92.662499999999994</v>
      </c>
      <c r="H1855">
        <v>151225</v>
      </c>
      <c r="I1855">
        <v>27.3</v>
      </c>
      <c r="J1855">
        <v>20.6</v>
      </c>
      <c r="K1855">
        <v>0.5</v>
      </c>
      <c r="L1855">
        <v>0.80454349999999997</v>
      </c>
      <c r="M1855">
        <v>1.0907735000000001</v>
      </c>
      <c r="N1855">
        <v>3.3515136000000001</v>
      </c>
      <c r="O1855">
        <v>8.6409272999999995</v>
      </c>
      <c r="P1855">
        <v>4.6598673000000002</v>
      </c>
      <c r="Q1855">
        <v>5.9460416</v>
      </c>
      <c r="R1855">
        <v>2.1363902000000001</v>
      </c>
      <c r="S1855">
        <v>0.2255007</v>
      </c>
      <c r="T1855">
        <v>0.5</v>
      </c>
      <c r="U1855">
        <v>0.2185704</v>
      </c>
      <c r="V1855">
        <v>0.94881740000000003</v>
      </c>
      <c r="W1855">
        <v>3.0659312999999999</v>
      </c>
      <c r="X1855">
        <v>3.9845331000000002</v>
      </c>
      <c r="Y1855">
        <v>4.1446608999999999</v>
      </c>
      <c r="Z1855">
        <v>5.5835238</v>
      </c>
      <c r="AA1855">
        <v>1.9945299999999999</v>
      </c>
      <c r="AB1855">
        <v>0.22024079999999999</v>
      </c>
      <c r="AC1855">
        <v>0.2717</v>
      </c>
      <c r="AD1855">
        <v>0.86990000000000001</v>
      </c>
      <c r="AE1855">
        <v>0.91479999999999995</v>
      </c>
      <c r="AF1855">
        <v>0.46110000000000001</v>
      </c>
      <c r="AG1855">
        <v>0.88939999999999997</v>
      </c>
      <c r="AH1855">
        <v>0.93899999999999995</v>
      </c>
      <c r="AI1855">
        <v>0.93359999999999999</v>
      </c>
      <c r="AJ1855">
        <v>0.97670000000000001</v>
      </c>
      <c r="AK1855" t="str">
        <f>VLOOKUP(D1855,Ref!$C$2:$D$56,2,FALSE)&amp;"_"&amp;E1855&amp;RIGHT(B1855,4)</f>
        <v>WI_St. Croix1002</v>
      </c>
    </row>
    <row r="1856" spans="1:37" x14ac:dyDescent="0.25">
      <c r="A1856" t="s">
        <v>221</v>
      </c>
      <c r="B1856">
        <v>560050892</v>
      </c>
      <c r="C1856" t="s">
        <v>37</v>
      </c>
      <c r="D1856" t="s">
        <v>208</v>
      </c>
      <c r="E1856" t="s">
        <v>209</v>
      </c>
      <c r="F1856">
        <v>44.097073999999999</v>
      </c>
      <c r="G1856">
        <v>-105.343164</v>
      </c>
      <c r="H1856">
        <v>143143</v>
      </c>
      <c r="I1856">
        <v>14.3</v>
      </c>
      <c r="J1856">
        <v>11</v>
      </c>
      <c r="K1856">
        <v>0.5</v>
      </c>
      <c r="L1856">
        <v>1.7185220000000001</v>
      </c>
      <c r="M1856">
        <v>0.45813510000000002</v>
      </c>
      <c r="N1856">
        <v>0.2470135</v>
      </c>
      <c r="O1856">
        <v>10.4720631</v>
      </c>
      <c r="P1856">
        <v>0.68504330000000002</v>
      </c>
      <c r="Q1856">
        <v>0</v>
      </c>
      <c r="R1856">
        <v>0.25241960000000002</v>
      </c>
      <c r="S1856">
        <v>1.3689999999999999E-4</v>
      </c>
      <c r="T1856">
        <v>0.5</v>
      </c>
      <c r="U1856">
        <v>0.52969520000000003</v>
      </c>
      <c r="V1856">
        <v>0.41425339999999999</v>
      </c>
      <c r="W1856">
        <v>0.34663820000000001</v>
      </c>
      <c r="X1856">
        <v>8.0256518999999997</v>
      </c>
      <c r="Y1856">
        <v>0.79881230000000003</v>
      </c>
      <c r="Z1856">
        <v>0.2002987</v>
      </c>
      <c r="AA1856">
        <v>0.27929090000000001</v>
      </c>
      <c r="AB1856">
        <v>1.186E-4</v>
      </c>
      <c r="AC1856">
        <v>0.30819999999999997</v>
      </c>
      <c r="AD1856">
        <v>0.9042</v>
      </c>
      <c r="AE1856">
        <v>1.4033</v>
      </c>
      <c r="AF1856">
        <v>0.76639999999999997</v>
      </c>
      <c r="AG1856">
        <v>1.1660999999999999</v>
      </c>
      <c r="AH1856">
        <v>-9</v>
      </c>
      <c r="AI1856">
        <v>1.1065</v>
      </c>
      <c r="AJ1856">
        <v>0.86629999999999996</v>
      </c>
      <c r="AK1856" t="str">
        <f>VLOOKUP(D1856,Ref!$C$2:$D$56,2,FALSE)&amp;"_"&amp;E1856&amp;RIGHT(B1856,4)</f>
        <v>WY_Campbell0892</v>
      </c>
    </row>
    <row r="1857" spans="1:37" x14ac:dyDescent="0.25">
      <c r="A1857" t="s">
        <v>221</v>
      </c>
      <c r="B1857">
        <v>560090819</v>
      </c>
      <c r="C1857" t="s">
        <v>37</v>
      </c>
      <c r="D1857" t="s">
        <v>208</v>
      </c>
      <c r="E1857" t="s">
        <v>210</v>
      </c>
      <c r="F1857">
        <v>43.426620999999997</v>
      </c>
      <c r="G1857">
        <v>-105.386453</v>
      </c>
      <c r="H1857">
        <v>137142</v>
      </c>
      <c r="I1857">
        <v>9.6999999999999993</v>
      </c>
      <c r="J1857">
        <v>8.4</v>
      </c>
      <c r="K1857">
        <v>0.5</v>
      </c>
      <c r="L1857">
        <v>1.5755781</v>
      </c>
      <c r="M1857">
        <v>0.42581279999999999</v>
      </c>
      <c r="N1857">
        <v>0.34706189999999998</v>
      </c>
      <c r="O1857">
        <v>5.5923758000000001</v>
      </c>
      <c r="P1857">
        <v>0.94978209999999996</v>
      </c>
      <c r="Q1857">
        <v>1.05513E-2</v>
      </c>
      <c r="R1857">
        <v>0.34788730000000001</v>
      </c>
      <c r="S1857">
        <v>9.5089999999999997E-4</v>
      </c>
      <c r="T1857">
        <v>0.5</v>
      </c>
      <c r="U1857">
        <v>0.6823186</v>
      </c>
      <c r="V1857">
        <v>0.41275010000000001</v>
      </c>
      <c r="W1857">
        <v>0.37779000000000001</v>
      </c>
      <c r="X1857">
        <v>5.0313806999999997</v>
      </c>
      <c r="Y1857">
        <v>0.88286920000000002</v>
      </c>
      <c r="Z1857">
        <v>0.20338809999999999</v>
      </c>
      <c r="AA1857">
        <v>0.31614759999999997</v>
      </c>
      <c r="AB1857">
        <v>1.2310000000000001E-3</v>
      </c>
      <c r="AC1857">
        <v>0.43309999999999998</v>
      </c>
      <c r="AD1857">
        <v>0.96930000000000005</v>
      </c>
      <c r="AE1857">
        <v>1.0885</v>
      </c>
      <c r="AF1857">
        <v>0.89970000000000006</v>
      </c>
      <c r="AG1857">
        <v>0.92949999999999999</v>
      </c>
      <c r="AH1857">
        <v>19.276</v>
      </c>
      <c r="AI1857">
        <v>0.90880000000000005</v>
      </c>
      <c r="AJ1857">
        <v>1.2945</v>
      </c>
      <c r="AK1857" t="str">
        <f>VLOOKUP(D1857,Ref!$C$2:$D$56,2,FALSE)&amp;"_"&amp;E1857&amp;RIGHT(B1857,4)</f>
        <v>WY_Converse0819</v>
      </c>
    </row>
    <row r="1858" spans="1:37" x14ac:dyDescent="0.25">
      <c r="A1858" t="s">
        <v>221</v>
      </c>
      <c r="B1858">
        <v>560131003</v>
      </c>
      <c r="C1858" t="s">
        <v>37</v>
      </c>
      <c r="D1858" t="s">
        <v>208</v>
      </c>
      <c r="E1858" t="s">
        <v>211</v>
      </c>
      <c r="F1858">
        <v>42.841048999999998</v>
      </c>
      <c r="G1858">
        <v>-108.736277</v>
      </c>
      <c r="H1858">
        <v>134119</v>
      </c>
      <c r="I1858">
        <v>27.3</v>
      </c>
      <c r="J1858">
        <v>12.4</v>
      </c>
      <c r="K1858">
        <v>0.5</v>
      </c>
      <c r="L1858">
        <v>1.0923145999999999</v>
      </c>
      <c r="M1858">
        <v>0.38595679999999999</v>
      </c>
      <c r="N1858">
        <v>0.82683030000000002</v>
      </c>
      <c r="O1858">
        <v>21.4889984</v>
      </c>
      <c r="P1858">
        <v>0.98105260000000005</v>
      </c>
      <c r="Q1858">
        <v>1.6306385999999999</v>
      </c>
      <c r="R1858">
        <v>0.40218229999999999</v>
      </c>
      <c r="S1858">
        <v>8.0914700000000006E-2</v>
      </c>
      <c r="T1858">
        <v>0.5</v>
      </c>
      <c r="U1858">
        <v>1.4712869</v>
      </c>
      <c r="V1858">
        <v>0.33035219999999998</v>
      </c>
      <c r="W1858">
        <v>0.77240240000000004</v>
      </c>
      <c r="X1858">
        <v>6.4559112000000001</v>
      </c>
      <c r="Y1858">
        <v>1.1959777</v>
      </c>
      <c r="Z1858">
        <v>1.1753368</v>
      </c>
      <c r="AA1858">
        <v>0.46708070000000002</v>
      </c>
      <c r="AB1858">
        <v>6.3824699999999998E-2</v>
      </c>
      <c r="AC1858">
        <v>1.3469</v>
      </c>
      <c r="AD1858">
        <v>0.85589999999999999</v>
      </c>
      <c r="AE1858">
        <v>0.93420000000000003</v>
      </c>
      <c r="AF1858">
        <v>0.3004</v>
      </c>
      <c r="AG1858">
        <v>1.2191000000000001</v>
      </c>
      <c r="AH1858">
        <v>0.7208</v>
      </c>
      <c r="AI1858">
        <v>1.1614</v>
      </c>
      <c r="AJ1858">
        <v>0.78879999999999995</v>
      </c>
      <c r="AK1858" t="str">
        <f>VLOOKUP(D1858,Ref!$C$2:$D$56,2,FALSE)&amp;"_"&amp;E1858&amp;RIGHT(B1858,4)</f>
        <v>WY_Fremont1003</v>
      </c>
    </row>
    <row r="1859" spans="1:37" x14ac:dyDescent="0.25">
      <c r="A1859" t="s">
        <v>221</v>
      </c>
      <c r="B1859">
        <v>560210001</v>
      </c>
      <c r="C1859" t="s">
        <v>37</v>
      </c>
      <c r="D1859" t="s">
        <v>208</v>
      </c>
      <c r="E1859" t="s">
        <v>212</v>
      </c>
      <c r="F1859">
        <v>41.139975999999997</v>
      </c>
      <c r="G1859">
        <v>-104.817802</v>
      </c>
      <c r="H1859">
        <v>115144</v>
      </c>
      <c r="I1859">
        <v>9.8000000000000007</v>
      </c>
      <c r="J1859">
        <v>8.1999999999999993</v>
      </c>
      <c r="K1859">
        <v>0.5</v>
      </c>
      <c r="L1859">
        <v>2.033201</v>
      </c>
      <c r="M1859">
        <v>0.54222930000000003</v>
      </c>
      <c r="N1859">
        <v>0.60121709999999995</v>
      </c>
      <c r="O1859">
        <v>3.9597780999999999</v>
      </c>
      <c r="P1859">
        <v>1.1582094000000001</v>
      </c>
      <c r="Q1859">
        <v>0.59191629999999995</v>
      </c>
      <c r="R1859">
        <v>0.43247210000000003</v>
      </c>
      <c r="S1859">
        <v>2.5421599999999999E-2</v>
      </c>
      <c r="T1859">
        <v>0.5</v>
      </c>
      <c r="U1859">
        <v>1.2559492999999999</v>
      </c>
      <c r="V1859">
        <v>0.43350490000000003</v>
      </c>
      <c r="W1859">
        <v>0.94797030000000004</v>
      </c>
      <c r="X1859">
        <v>1.6157827</v>
      </c>
      <c r="Y1859">
        <v>1.1432652000000001</v>
      </c>
      <c r="Z1859">
        <v>1.8010664999999999</v>
      </c>
      <c r="AA1859">
        <v>0.54051800000000005</v>
      </c>
      <c r="AB1859">
        <v>1.7528200000000001E-2</v>
      </c>
      <c r="AC1859">
        <v>0.61770000000000003</v>
      </c>
      <c r="AD1859">
        <v>0.79949999999999999</v>
      </c>
      <c r="AE1859">
        <v>1.5768</v>
      </c>
      <c r="AF1859">
        <v>0.40799999999999997</v>
      </c>
      <c r="AG1859">
        <v>0.98709999999999998</v>
      </c>
      <c r="AH1859">
        <v>3.0428000000000002</v>
      </c>
      <c r="AI1859">
        <v>1.2498</v>
      </c>
      <c r="AJ1859">
        <v>0.6895</v>
      </c>
      <c r="AK1859" t="str">
        <f>VLOOKUP(D1859,Ref!$C$2:$D$56,2,FALSE)&amp;"_"&amp;E1859&amp;RIGHT(B1859,4)</f>
        <v>WY_Laramie0001</v>
      </c>
    </row>
    <row r="1860" spans="1:37" x14ac:dyDescent="0.25">
      <c r="A1860" t="s">
        <v>221</v>
      </c>
      <c r="B1860">
        <v>560330002</v>
      </c>
      <c r="C1860" t="s">
        <v>37</v>
      </c>
      <c r="D1860" t="s">
        <v>208</v>
      </c>
      <c r="E1860" t="s">
        <v>213</v>
      </c>
      <c r="F1860">
        <v>44.815142000000002</v>
      </c>
      <c r="G1860">
        <v>-106.955933</v>
      </c>
      <c r="H1860">
        <v>151133</v>
      </c>
      <c r="I1860">
        <v>24.2</v>
      </c>
      <c r="J1860">
        <v>16.7</v>
      </c>
      <c r="K1860">
        <v>0.5</v>
      </c>
      <c r="L1860">
        <v>1.5826720999999999</v>
      </c>
      <c r="M1860">
        <v>0.47757820000000001</v>
      </c>
      <c r="N1860">
        <v>0.53955010000000003</v>
      </c>
      <c r="O1860">
        <v>19.0311108</v>
      </c>
      <c r="P1860">
        <v>1.3285764</v>
      </c>
      <c r="Q1860">
        <v>0.2346713</v>
      </c>
      <c r="R1860">
        <v>0.46056589999999997</v>
      </c>
      <c r="S1860">
        <v>0.13416359999999999</v>
      </c>
      <c r="T1860">
        <v>0.5</v>
      </c>
      <c r="U1860">
        <v>0.6562789</v>
      </c>
      <c r="V1860">
        <v>0.35565059999999998</v>
      </c>
      <c r="W1860">
        <v>0.54552999999999996</v>
      </c>
      <c r="X1860">
        <v>12.5213213</v>
      </c>
      <c r="Y1860">
        <v>1.3141662999999999</v>
      </c>
      <c r="Z1860">
        <v>0.27574799999999999</v>
      </c>
      <c r="AA1860">
        <v>0.44994269999999997</v>
      </c>
      <c r="AB1860">
        <v>0.16149930000000001</v>
      </c>
      <c r="AC1860">
        <v>0.41470000000000001</v>
      </c>
      <c r="AD1860">
        <v>0.74470000000000003</v>
      </c>
      <c r="AE1860">
        <v>1.0111000000000001</v>
      </c>
      <c r="AF1860">
        <v>0.65790000000000004</v>
      </c>
      <c r="AG1860">
        <v>0.98919999999999997</v>
      </c>
      <c r="AH1860">
        <v>1.175</v>
      </c>
      <c r="AI1860">
        <v>0.97689999999999999</v>
      </c>
      <c r="AJ1860">
        <v>1.2037</v>
      </c>
      <c r="AK1860" t="str">
        <f>VLOOKUP(D1860,Ref!$C$2:$D$56,2,FALSE)&amp;"_"&amp;E1860&amp;RIGHT(B1860,4)</f>
        <v>WY_Sheridan0002</v>
      </c>
    </row>
    <row r="1861" spans="1:37" x14ac:dyDescent="0.25">
      <c r="A1861" t="s">
        <v>221</v>
      </c>
      <c r="B1861">
        <v>560330003</v>
      </c>
      <c r="C1861" t="s">
        <v>37</v>
      </c>
      <c r="D1861" t="s">
        <v>208</v>
      </c>
      <c r="E1861" t="s">
        <v>213</v>
      </c>
      <c r="F1861">
        <v>44.805494000000003</v>
      </c>
      <c r="G1861">
        <v>-106.976243</v>
      </c>
      <c r="H1861">
        <v>150133</v>
      </c>
      <c r="I1861">
        <v>15.1</v>
      </c>
      <c r="J1861">
        <v>12.7</v>
      </c>
      <c r="K1861">
        <v>0.5</v>
      </c>
      <c r="L1861">
        <v>1.1061196</v>
      </c>
      <c r="M1861">
        <v>0.47604099999999999</v>
      </c>
      <c r="N1861">
        <v>0.27822000000000002</v>
      </c>
      <c r="O1861">
        <v>11.7037163</v>
      </c>
      <c r="P1861">
        <v>0.73683679999999996</v>
      </c>
      <c r="Q1861">
        <v>5.2771400000000003E-2</v>
      </c>
      <c r="R1861">
        <v>0.2653681</v>
      </c>
      <c r="S1861">
        <v>3.64832E-2</v>
      </c>
      <c r="T1861">
        <v>0.5</v>
      </c>
      <c r="U1861">
        <v>0.60257260000000001</v>
      </c>
      <c r="V1861">
        <v>0.50903889999999996</v>
      </c>
      <c r="W1861">
        <v>0.25340360000000001</v>
      </c>
      <c r="X1861">
        <v>9.9239779000000006</v>
      </c>
      <c r="Y1861">
        <v>0.68363200000000002</v>
      </c>
      <c r="Z1861">
        <v>2.8904200000000001E-2</v>
      </c>
      <c r="AA1861">
        <v>0.24875920000000001</v>
      </c>
      <c r="AB1861">
        <v>1.6072E-3</v>
      </c>
      <c r="AC1861">
        <v>0.54479999999999995</v>
      </c>
      <c r="AD1861">
        <v>1.0692999999999999</v>
      </c>
      <c r="AE1861">
        <v>0.91080000000000005</v>
      </c>
      <c r="AF1861">
        <v>0.84789999999999999</v>
      </c>
      <c r="AG1861">
        <v>0.92779999999999996</v>
      </c>
      <c r="AH1861">
        <v>0.54769999999999996</v>
      </c>
      <c r="AI1861">
        <v>0.93740000000000001</v>
      </c>
      <c r="AJ1861">
        <v>4.41E-2</v>
      </c>
      <c r="AK1861" t="str">
        <f>VLOOKUP(D1861,Ref!$C$2:$D$56,2,FALSE)&amp;"_"&amp;E1861&amp;RIGHT(B1861,4)</f>
        <v>WY_Sheridan0003</v>
      </c>
    </row>
    <row r="1862" spans="1:37" x14ac:dyDescent="0.25">
      <c r="A1862" t="s">
        <v>221</v>
      </c>
      <c r="B1862">
        <v>560370007</v>
      </c>
      <c r="C1862" t="s">
        <v>37</v>
      </c>
      <c r="D1862" t="s">
        <v>208</v>
      </c>
      <c r="E1862" t="s">
        <v>214</v>
      </c>
      <c r="F1862">
        <v>41.591613000000002</v>
      </c>
      <c r="G1862">
        <v>-109.22072199999999</v>
      </c>
      <c r="H1862">
        <v>123114</v>
      </c>
      <c r="I1862">
        <v>14.5</v>
      </c>
      <c r="J1862">
        <v>12</v>
      </c>
      <c r="K1862">
        <v>0.5</v>
      </c>
      <c r="L1862">
        <v>2.942555</v>
      </c>
      <c r="M1862">
        <v>0.47372819999999999</v>
      </c>
      <c r="N1862">
        <v>0.43790269999999998</v>
      </c>
      <c r="O1862">
        <v>8.4400530000000007</v>
      </c>
      <c r="P1862">
        <v>1.2210742999999999</v>
      </c>
      <c r="Q1862">
        <v>3.2683999999999998E-2</v>
      </c>
      <c r="R1862">
        <v>0.4402278</v>
      </c>
      <c r="S1862">
        <v>4.5108299999999997E-2</v>
      </c>
      <c r="T1862">
        <v>0.5</v>
      </c>
      <c r="U1862">
        <v>1.7774665000000001</v>
      </c>
      <c r="V1862">
        <v>0.64232359999999999</v>
      </c>
      <c r="W1862">
        <v>0.77299050000000002</v>
      </c>
      <c r="X1862">
        <v>5.2230205999999999</v>
      </c>
      <c r="Y1862">
        <v>1.1217216000000001</v>
      </c>
      <c r="Z1862">
        <v>1.3110043</v>
      </c>
      <c r="AA1862">
        <v>0.56859800000000005</v>
      </c>
      <c r="AB1862">
        <v>0.12014859999999999</v>
      </c>
      <c r="AC1862">
        <v>0.60409999999999997</v>
      </c>
      <c r="AD1862">
        <v>1.3559000000000001</v>
      </c>
      <c r="AE1862">
        <v>1.7652000000000001</v>
      </c>
      <c r="AF1862">
        <v>0.61880000000000002</v>
      </c>
      <c r="AG1862">
        <v>0.91859999999999997</v>
      </c>
      <c r="AH1862">
        <v>40.111499999999999</v>
      </c>
      <c r="AI1862">
        <v>1.2916000000000001</v>
      </c>
      <c r="AJ1862">
        <v>2.6636000000000002</v>
      </c>
      <c r="AK1862" t="str">
        <f>VLOOKUP(D1862,Ref!$C$2:$D$56,2,FALSE)&amp;"_"&amp;E1862&amp;RIGHT(B1862,4)</f>
        <v>WY_Sweetwater0007</v>
      </c>
    </row>
    <row r="1863" spans="1:37" x14ac:dyDescent="0.25">
      <c r="A1863" t="s">
        <v>221</v>
      </c>
      <c r="B1863">
        <v>560391006</v>
      </c>
      <c r="C1863" t="s">
        <v>37</v>
      </c>
      <c r="D1863" t="s">
        <v>208</v>
      </c>
      <c r="E1863" t="s">
        <v>215</v>
      </c>
      <c r="F1863">
        <v>43.478079999999999</v>
      </c>
      <c r="G1863">
        <v>-110.76118</v>
      </c>
      <c r="H1863">
        <v>142107</v>
      </c>
      <c r="I1863">
        <v>11</v>
      </c>
      <c r="J1863">
        <v>8.1</v>
      </c>
      <c r="K1863">
        <v>0.5</v>
      </c>
      <c r="L1863">
        <v>1.1064522000000001</v>
      </c>
      <c r="M1863">
        <v>0.33785599999999999</v>
      </c>
      <c r="N1863">
        <v>0.36967030000000001</v>
      </c>
      <c r="O1863">
        <v>7.3066912000000004</v>
      </c>
      <c r="P1863">
        <v>0.69588709999999998</v>
      </c>
      <c r="Q1863">
        <v>0.43272149999999998</v>
      </c>
      <c r="R1863">
        <v>0.25729920000000001</v>
      </c>
      <c r="S1863">
        <v>2.67557E-2</v>
      </c>
      <c r="T1863">
        <v>0.5</v>
      </c>
      <c r="U1863">
        <v>0.72747390000000001</v>
      </c>
      <c r="V1863">
        <v>0.30228909999999998</v>
      </c>
      <c r="W1863">
        <v>0.3624057</v>
      </c>
      <c r="X1863">
        <v>4.8793259000000004</v>
      </c>
      <c r="Y1863">
        <v>0.67125420000000002</v>
      </c>
      <c r="Z1863">
        <v>0.43717719999999999</v>
      </c>
      <c r="AA1863">
        <v>0.24667849999999999</v>
      </c>
      <c r="AB1863">
        <v>2.7821100000000001E-2</v>
      </c>
      <c r="AC1863">
        <v>0.65749999999999997</v>
      </c>
      <c r="AD1863">
        <v>0.89470000000000005</v>
      </c>
      <c r="AE1863">
        <v>0.98029999999999995</v>
      </c>
      <c r="AF1863">
        <v>0.66779999999999995</v>
      </c>
      <c r="AG1863">
        <v>0.96460000000000001</v>
      </c>
      <c r="AH1863">
        <v>1.0103</v>
      </c>
      <c r="AI1863">
        <v>0.9587</v>
      </c>
      <c r="AJ1863">
        <v>1.0398000000000001</v>
      </c>
      <c r="AK1863" t="str">
        <f>VLOOKUP(D1863,Ref!$C$2:$D$56,2,FALSE)&amp;"_"&amp;E1863&amp;RIGHT(B1863,4)</f>
        <v>WY_Teton1006</v>
      </c>
    </row>
    <row r="1864" spans="1:37" x14ac:dyDescent="0.25">
      <c r="A1864" t="s">
        <v>222</v>
      </c>
      <c r="B1864">
        <v>40031005</v>
      </c>
      <c r="C1864" t="s">
        <v>37</v>
      </c>
      <c r="D1864" t="s">
        <v>38</v>
      </c>
      <c r="E1864" t="s">
        <v>39</v>
      </c>
      <c r="F1864">
        <v>31.3492</v>
      </c>
      <c r="G1864">
        <v>-109.539683</v>
      </c>
      <c r="H1864">
        <v>29099</v>
      </c>
      <c r="I1864">
        <v>12.9</v>
      </c>
      <c r="J1864">
        <v>6.4</v>
      </c>
      <c r="K1864">
        <v>0.5</v>
      </c>
      <c r="L1864">
        <v>9.5696249000000009</v>
      </c>
      <c r="M1864">
        <v>0.29192630000000003</v>
      </c>
      <c r="N1864">
        <v>0.28854030000000003</v>
      </c>
      <c r="O1864">
        <v>1.1263989999999999</v>
      </c>
      <c r="P1864">
        <v>0.82534580000000002</v>
      </c>
      <c r="Q1864">
        <v>0</v>
      </c>
      <c r="R1864">
        <v>0.30209439999999999</v>
      </c>
      <c r="S1864">
        <v>6.27355E-2</v>
      </c>
      <c r="T1864">
        <v>0.5</v>
      </c>
      <c r="U1864">
        <v>3.3439459999999999</v>
      </c>
      <c r="V1864">
        <v>0.31948890000000002</v>
      </c>
      <c r="W1864">
        <v>0.24430859999999999</v>
      </c>
      <c r="X1864">
        <v>1.0574161</v>
      </c>
      <c r="Y1864">
        <v>0.69869829999999999</v>
      </c>
      <c r="Z1864">
        <v>0</v>
      </c>
      <c r="AA1864">
        <v>0.25003249999999999</v>
      </c>
      <c r="AB1864">
        <v>1.0715799999999999E-2</v>
      </c>
      <c r="AC1864">
        <v>0.34939999999999999</v>
      </c>
      <c r="AD1864">
        <v>1.0944</v>
      </c>
      <c r="AE1864">
        <v>0.84670000000000001</v>
      </c>
      <c r="AF1864">
        <v>0.93879999999999997</v>
      </c>
      <c r="AG1864">
        <v>0.84660000000000002</v>
      </c>
      <c r="AH1864">
        <v>-9</v>
      </c>
      <c r="AI1864">
        <v>0.82769999999999999</v>
      </c>
      <c r="AJ1864">
        <v>0.17080000000000001</v>
      </c>
      <c r="AK1864" t="str">
        <f>VLOOKUP(D1864,Ref!$C$2:$D$56,2,FALSE)&amp;"_"&amp;E1864&amp;RIGHT(B1864,4)</f>
        <v>AZ_Cochise1005</v>
      </c>
    </row>
    <row r="1865" spans="1:37" x14ac:dyDescent="0.25">
      <c r="A1865" t="s">
        <v>222</v>
      </c>
      <c r="B1865">
        <v>40051008</v>
      </c>
      <c r="C1865" t="s">
        <v>37</v>
      </c>
      <c r="D1865" t="s">
        <v>38</v>
      </c>
      <c r="E1865" t="s">
        <v>40</v>
      </c>
      <c r="F1865">
        <v>35.206111</v>
      </c>
      <c r="G1865">
        <v>-111.652777</v>
      </c>
      <c r="H1865">
        <v>67088</v>
      </c>
      <c r="I1865">
        <v>16.600000000000001</v>
      </c>
      <c r="J1865">
        <v>14.4</v>
      </c>
      <c r="K1865">
        <v>0.5</v>
      </c>
      <c r="L1865">
        <v>4.9901466000000001</v>
      </c>
      <c r="M1865">
        <v>0.55754550000000003</v>
      </c>
      <c r="N1865">
        <v>0.23870759999999999</v>
      </c>
      <c r="O1865">
        <v>9.4196053000000006</v>
      </c>
      <c r="P1865">
        <v>0.71079270000000006</v>
      </c>
      <c r="Q1865">
        <v>1.2597999999999999E-3</v>
      </c>
      <c r="R1865">
        <v>0.24078649999999999</v>
      </c>
      <c r="S1865">
        <v>7.8220000000000008E-3</v>
      </c>
      <c r="T1865">
        <v>0.5</v>
      </c>
      <c r="U1865">
        <v>3.1997513999999998</v>
      </c>
      <c r="V1865">
        <v>0.57525970000000004</v>
      </c>
      <c r="W1865">
        <v>9.4013399999999997E-2</v>
      </c>
      <c r="X1865">
        <v>9.7565985000000008</v>
      </c>
      <c r="Y1865">
        <v>0.25639000000000001</v>
      </c>
      <c r="Z1865">
        <v>1.2152E-3</v>
      </c>
      <c r="AA1865">
        <v>9.3462299999999998E-2</v>
      </c>
      <c r="AB1865">
        <v>6.7333000000000002E-3</v>
      </c>
      <c r="AC1865">
        <v>0.64119999999999999</v>
      </c>
      <c r="AD1865">
        <v>1.0318000000000001</v>
      </c>
      <c r="AE1865">
        <v>0.39379999999999998</v>
      </c>
      <c r="AF1865">
        <v>1.0358000000000001</v>
      </c>
      <c r="AG1865">
        <v>0.36070000000000002</v>
      </c>
      <c r="AH1865">
        <v>0.9647</v>
      </c>
      <c r="AI1865">
        <v>0.38819999999999999</v>
      </c>
      <c r="AJ1865">
        <v>0.86080000000000001</v>
      </c>
      <c r="AK1865" t="str">
        <f>VLOOKUP(D1865,Ref!$C$2:$D$56,2,FALSE)&amp;"_"&amp;E1865&amp;RIGHT(B1865,4)</f>
        <v>AZ_Coconino1008</v>
      </c>
    </row>
    <row r="1866" spans="1:37" x14ac:dyDescent="0.25">
      <c r="A1866" t="s">
        <v>222</v>
      </c>
      <c r="B1866">
        <v>40130019</v>
      </c>
      <c r="C1866" t="s">
        <v>37</v>
      </c>
      <c r="D1866" t="s">
        <v>38</v>
      </c>
      <c r="E1866" t="s">
        <v>41</v>
      </c>
      <c r="F1866">
        <v>33.483849999999997</v>
      </c>
      <c r="G1866">
        <v>-112.14257000000001</v>
      </c>
      <c r="H1866">
        <v>52082</v>
      </c>
      <c r="I1866">
        <v>26.3</v>
      </c>
      <c r="J1866">
        <v>25.4</v>
      </c>
      <c r="K1866">
        <v>0.5</v>
      </c>
      <c r="L1866">
        <v>2.1084931</v>
      </c>
      <c r="M1866">
        <v>1.9387629</v>
      </c>
      <c r="N1866">
        <v>0.65753349999999999</v>
      </c>
      <c r="O1866">
        <v>18.436298399999998</v>
      </c>
      <c r="P1866">
        <v>1.4571597999999999</v>
      </c>
      <c r="Q1866">
        <v>0.62656009999999995</v>
      </c>
      <c r="R1866">
        <v>0.48709910000000001</v>
      </c>
      <c r="S1866">
        <v>8.8092500000000004E-2</v>
      </c>
      <c r="T1866">
        <v>0.5</v>
      </c>
      <c r="U1866">
        <v>0.7034878</v>
      </c>
      <c r="V1866">
        <v>2.2743030000000002</v>
      </c>
      <c r="W1866">
        <v>0.38156119999999999</v>
      </c>
      <c r="X1866">
        <v>20.079265599999999</v>
      </c>
      <c r="Y1866">
        <v>0.38988630000000002</v>
      </c>
      <c r="Z1866">
        <v>0.82743460000000002</v>
      </c>
      <c r="AA1866">
        <v>0.18748580000000001</v>
      </c>
      <c r="AB1866">
        <v>9.7479200000000002E-2</v>
      </c>
      <c r="AC1866">
        <v>0.33360000000000001</v>
      </c>
      <c r="AD1866">
        <v>1.1731</v>
      </c>
      <c r="AE1866">
        <v>0.58030000000000004</v>
      </c>
      <c r="AF1866">
        <v>1.0891</v>
      </c>
      <c r="AG1866">
        <v>0.2676</v>
      </c>
      <c r="AH1866">
        <v>1.3206</v>
      </c>
      <c r="AI1866">
        <v>0.38490000000000002</v>
      </c>
      <c r="AJ1866">
        <v>1.1066</v>
      </c>
      <c r="AK1866" t="str">
        <f>VLOOKUP(D1866,Ref!$C$2:$D$56,2,FALSE)&amp;"_"&amp;E1866&amp;RIGHT(B1866,4)</f>
        <v>AZ_Maricopa0019</v>
      </c>
    </row>
    <row r="1867" spans="1:37" x14ac:dyDescent="0.25">
      <c r="A1867" t="s">
        <v>222</v>
      </c>
      <c r="B1867">
        <v>40131003</v>
      </c>
      <c r="C1867" t="s">
        <v>37</v>
      </c>
      <c r="D1867" t="s">
        <v>38</v>
      </c>
      <c r="E1867" t="s">
        <v>41</v>
      </c>
      <c r="F1867">
        <v>33.410449999999997</v>
      </c>
      <c r="G1867">
        <v>-111.86507</v>
      </c>
      <c r="H1867">
        <v>51084</v>
      </c>
      <c r="I1867">
        <v>16.2</v>
      </c>
      <c r="J1867">
        <v>14.9</v>
      </c>
      <c r="K1867">
        <v>0.5</v>
      </c>
      <c r="L1867">
        <v>3.3794794000000001</v>
      </c>
      <c r="M1867">
        <v>0.73667649999999996</v>
      </c>
      <c r="N1867">
        <v>0.42760399999999998</v>
      </c>
      <c r="O1867">
        <v>9.5276604000000003</v>
      </c>
      <c r="P1867">
        <v>1.1290944999999999</v>
      </c>
      <c r="Q1867">
        <v>0.1545695</v>
      </c>
      <c r="R1867">
        <v>0.38795220000000002</v>
      </c>
      <c r="S1867">
        <v>2.3630000000000002E-2</v>
      </c>
      <c r="T1867">
        <v>0.5</v>
      </c>
      <c r="U1867">
        <v>2.2586973000000001</v>
      </c>
      <c r="V1867">
        <v>1.1352342</v>
      </c>
      <c r="W1867">
        <v>0.59022929999999996</v>
      </c>
      <c r="X1867">
        <v>8.1760368000000003</v>
      </c>
      <c r="Y1867">
        <v>0.76659659999999996</v>
      </c>
      <c r="Z1867">
        <v>1.1130841</v>
      </c>
      <c r="AA1867">
        <v>0.34053139999999998</v>
      </c>
      <c r="AB1867">
        <v>0.1180857</v>
      </c>
      <c r="AC1867">
        <v>0.66839999999999999</v>
      </c>
      <c r="AD1867">
        <v>1.5409999999999999</v>
      </c>
      <c r="AE1867">
        <v>1.3803000000000001</v>
      </c>
      <c r="AF1867">
        <v>0.85809999999999997</v>
      </c>
      <c r="AG1867">
        <v>0.67889999999999995</v>
      </c>
      <c r="AH1867">
        <v>7.2012</v>
      </c>
      <c r="AI1867">
        <v>0.87780000000000002</v>
      </c>
      <c r="AJ1867">
        <v>4.9973000000000001</v>
      </c>
      <c r="AK1867" t="str">
        <f>VLOOKUP(D1867,Ref!$C$2:$D$56,2,FALSE)&amp;"_"&amp;E1867&amp;RIGHT(B1867,4)</f>
        <v>AZ_Maricopa1003</v>
      </c>
    </row>
    <row r="1868" spans="1:37" x14ac:dyDescent="0.25">
      <c r="A1868" t="s">
        <v>222</v>
      </c>
      <c r="B1868">
        <v>40134003</v>
      </c>
      <c r="C1868" t="s">
        <v>37</v>
      </c>
      <c r="D1868" t="s">
        <v>38</v>
      </c>
      <c r="E1868" t="s">
        <v>41</v>
      </c>
      <c r="F1868">
        <v>33.40316</v>
      </c>
      <c r="G1868">
        <v>-112.07532999999999</v>
      </c>
      <c r="H1868">
        <v>51082</v>
      </c>
      <c r="I1868">
        <v>27.5</v>
      </c>
      <c r="J1868">
        <v>26.8</v>
      </c>
      <c r="K1868">
        <v>0.5</v>
      </c>
      <c r="L1868">
        <v>0.89832970000000001</v>
      </c>
      <c r="M1868">
        <v>2.5114584</v>
      </c>
      <c r="N1868">
        <v>0.48089680000000001</v>
      </c>
      <c r="O1868">
        <v>21.446546600000001</v>
      </c>
      <c r="P1868">
        <v>0.74906879999999998</v>
      </c>
      <c r="Q1868">
        <v>0.70151589999999997</v>
      </c>
      <c r="R1868">
        <v>0.2379347</v>
      </c>
      <c r="S1868">
        <v>6.3137899999999997E-2</v>
      </c>
      <c r="T1868">
        <v>0.5</v>
      </c>
      <c r="U1868">
        <v>0.43146400000000001</v>
      </c>
      <c r="V1868">
        <v>2.5577396999999999</v>
      </c>
      <c r="W1868">
        <v>0.40839049999999999</v>
      </c>
      <c r="X1868">
        <v>21.421009099999999</v>
      </c>
      <c r="Y1868">
        <v>0.54364509999999999</v>
      </c>
      <c r="Z1868">
        <v>0.714669</v>
      </c>
      <c r="AA1868">
        <v>0.1932797</v>
      </c>
      <c r="AB1868">
        <v>6.6028699999999996E-2</v>
      </c>
      <c r="AC1868">
        <v>0.4803</v>
      </c>
      <c r="AD1868">
        <v>1.0184</v>
      </c>
      <c r="AE1868">
        <v>0.84919999999999995</v>
      </c>
      <c r="AF1868">
        <v>0.99880000000000002</v>
      </c>
      <c r="AG1868">
        <v>0.7258</v>
      </c>
      <c r="AH1868">
        <v>1.0186999999999999</v>
      </c>
      <c r="AI1868">
        <v>0.81230000000000002</v>
      </c>
      <c r="AJ1868">
        <v>1.0458000000000001</v>
      </c>
      <c r="AK1868" t="str">
        <f>VLOOKUP(D1868,Ref!$C$2:$D$56,2,FALSE)&amp;"_"&amp;E1868&amp;RIGHT(B1868,4)</f>
        <v>AZ_Maricopa4003</v>
      </c>
    </row>
    <row r="1869" spans="1:37" x14ac:dyDescent="0.25">
      <c r="A1869" t="s">
        <v>222</v>
      </c>
      <c r="B1869">
        <v>40137020</v>
      </c>
      <c r="C1869" t="s">
        <v>37</v>
      </c>
      <c r="D1869" t="s">
        <v>38</v>
      </c>
      <c r="E1869" t="s">
        <v>41</v>
      </c>
      <c r="F1869">
        <v>33.488242</v>
      </c>
      <c r="G1869">
        <v>-111.855654</v>
      </c>
      <c r="H1869">
        <v>52084</v>
      </c>
      <c r="I1869">
        <v>12.9</v>
      </c>
      <c r="J1869">
        <v>11.1</v>
      </c>
      <c r="K1869">
        <v>0.5</v>
      </c>
      <c r="L1869">
        <v>4.2952328</v>
      </c>
      <c r="M1869">
        <v>0.91221560000000002</v>
      </c>
      <c r="N1869">
        <v>0.4083677</v>
      </c>
      <c r="O1869">
        <v>5.3311957999999997</v>
      </c>
      <c r="P1869">
        <v>0.71846259999999995</v>
      </c>
      <c r="Q1869">
        <v>0.47911769999999998</v>
      </c>
      <c r="R1869">
        <v>0.27078479999999999</v>
      </c>
      <c r="S1869">
        <v>5.1289300000000003E-2</v>
      </c>
      <c r="T1869">
        <v>0.5</v>
      </c>
      <c r="U1869">
        <v>2.6211281</v>
      </c>
      <c r="V1869">
        <v>0.98252890000000004</v>
      </c>
      <c r="W1869">
        <v>0.67176309999999995</v>
      </c>
      <c r="X1869">
        <v>3.731684</v>
      </c>
      <c r="Y1869">
        <v>0.74374430000000002</v>
      </c>
      <c r="Z1869">
        <v>1.3921083999999999</v>
      </c>
      <c r="AA1869">
        <v>0.35611599999999999</v>
      </c>
      <c r="AB1869">
        <v>0.15081929999999999</v>
      </c>
      <c r="AC1869">
        <v>0.61019999999999996</v>
      </c>
      <c r="AD1869">
        <v>1.0770999999999999</v>
      </c>
      <c r="AE1869">
        <v>1.645</v>
      </c>
      <c r="AF1869">
        <v>0.7</v>
      </c>
      <c r="AG1869">
        <v>1.0351999999999999</v>
      </c>
      <c r="AH1869">
        <v>2.9056000000000002</v>
      </c>
      <c r="AI1869">
        <v>1.3150999999999999</v>
      </c>
      <c r="AJ1869">
        <v>2.9405999999999999</v>
      </c>
      <c r="AK1869" t="str">
        <f>VLOOKUP(D1869,Ref!$C$2:$D$56,2,FALSE)&amp;"_"&amp;E1869&amp;RIGHT(B1869,4)</f>
        <v>AZ_Maricopa7020</v>
      </c>
    </row>
    <row r="1870" spans="1:37" x14ac:dyDescent="0.25">
      <c r="A1870" t="s">
        <v>222</v>
      </c>
      <c r="B1870">
        <v>40139997</v>
      </c>
      <c r="C1870" t="s">
        <v>37</v>
      </c>
      <c r="D1870" t="s">
        <v>38</v>
      </c>
      <c r="E1870" t="s">
        <v>41</v>
      </c>
      <c r="F1870">
        <v>33.503833</v>
      </c>
      <c r="G1870">
        <v>-112.095767</v>
      </c>
      <c r="H1870">
        <v>52082</v>
      </c>
      <c r="I1870">
        <v>20.9</v>
      </c>
      <c r="J1870">
        <v>20.2</v>
      </c>
      <c r="K1870">
        <v>0.5</v>
      </c>
      <c r="L1870">
        <v>1.2648884</v>
      </c>
      <c r="M1870">
        <v>2.7905605000000002</v>
      </c>
      <c r="N1870">
        <v>0.59607529999999997</v>
      </c>
      <c r="O1870">
        <v>13.564683</v>
      </c>
      <c r="P1870">
        <v>0.75487490000000002</v>
      </c>
      <c r="Q1870">
        <v>1.1054959</v>
      </c>
      <c r="R1870">
        <v>0.29019489999999998</v>
      </c>
      <c r="S1870">
        <v>0.1221155</v>
      </c>
      <c r="T1870">
        <v>0.5</v>
      </c>
      <c r="U1870">
        <v>0.86591010000000002</v>
      </c>
      <c r="V1870">
        <v>2.7888999000000001</v>
      </c>
      <c r="W1870">
        <v>0.49112650000000002</v>
      </c>
      <c r="X1870">
        <v>13.5691843</v>
      </c>
      <c r="Y1870">
        <v>0.44219150000000002</v>
      </c>
      <c r="Z1870">
        <v>1.1495517</v>
      </c>
      <c r="AA1870">
        <v>0.25119540000000001</v>
      </c>
      <c r="AB1870">
        <v>0.15507170000000001</v>
      </c>
      <c r="AC1870">
        <v>0.68459999999999999</v>
      </c>
      <c r="AD1870">
        <v>0.99939999999999996</v>
      </c>
      <c r="AE1870">
        <v>0.82389999999999997</v>
      </c>
      <c r="AF1870">
        <v>1.0003</v>
      </c>
      <c r="AG1870">
        <v>0.58579999999999999</v>
      </c>
      <c r="AH1870">
        <v>1.0399</v>
      </c>
      <c r="AI1870">
        <v>0.86560000000000004</v>
      </c>
      <c r="AJ1870">
        <v>1.2699</v>
      </c>
      <c r="AK1870" t="str">
        <f>VLOOKUP(D1870,Ref!$C$2:$D$56,2,FALSE)&amp;"_"&amp;E1870&amp;RIGHT(B1870,4)</f>
        <v>AZ_Maricopa9997</v>
      </c>
    </row>
    <row r="1871" spans="1:37" x14ac:dyDescent="0.25">
      <c r="A1871" t="s">
        <v>222</v>
      </c>
      <c r="B1871">
        <v>40190011</v>
      </c>
      <c r="C1871" t="s">
        <v>37</v>
      </c>
      <c r="D1871" t="s">
        <v>38</v>
      </c>
      <c r="E1871" t="s">
        <v>42</v>
      </c>
      <c r="F1871">
        <v>32.32255</v>
      </c>
      <c r="G1871">
        <v>-111.0377</v>
      </c>
      <c r="H1871">
        <v>40089</v>
      </c>
      <c r="I1871">
        <v>11.6</v>
      </c>
      <c r="J1871">
        <v>10</v>
      </c>
      <c r="K1871">
        <v>0.5</v>
      </c>
      <c r="L1871">
        <v>2.5269534999999999</v>
      </c>
      <c r="M1871">
        <v>0.90420210000000001</v>
      </c>
      <c r="N1871">
        <v>0.23466229999999999</v>
      </c>
      <c r="O1871">
        <v>6.6044787999999999</v>
      </c>
      <c r="P1871">
        <v>0.63747690000000001</v>
      </c>
      <c r="Q1871">
        <v>8.4699999999999999E-4</v>
      </c>
      <c r="R1871">
        <v>0.2315876</v>
      </c>
      <c r="S1871">
        <v>4.8680599999999997E-2</v>
      </c>
      <c r="T1871">
        <v>0.5</v>
      </c>
      <c r="U1871">
        <v>0.95877590000000001</v>
      </c>
      <c r="V1871">
        <v>1.5612025</v>
      </c>
      <c r="W1871">
        <v>0.3859166</v>
      </c>
      <c r="X1871">
        <v>5.2468966999999997</v>
      </c>
      <c r="Y1871">
        <v>0.44458940000000002</v>
      </c>
      <c r="Z1871">
        <v>0.76073559999999996</v>
      </c>
      <c r="AA1871">
        <v>0.18187919999999999</v>
      </c>
      <c r="AB1871">
        <v>2.0450800000000002E-2</v>
      </c>
      <c r="AC1871">
        <v>0.37940000000000002</v>
      </c>
      <c r="AD1871">
        <v>1.7265999999999999</v>
      </c>
      <c r="AE1871">
        <v>1.6446000000000001</v>
      </c>
      <c r="AF1871">
        <v>0.7944</v>
      </c>
      <c r="AG1871">
        <v>0.69740000000000002</v>
      </c>
      <c r="AH1871">
        <v>898.15419999999995</v>
      </c>
      <c r="AI1871">
        <v>0.78539999999999999</v>
      </c>
      <c r="AJ1871">
        <v>0.42009999999999997</v>
      </c>
      <c r="AK1871" t="str">
        <f>VLOOKUP(D1871,Ref!$C$2:$D$56,2,FALSE)&amp;"_"&amp;E1871&amp;RIGHT(B1871,4)</f>
        <v>AZ_Pima0011</v>
      </c>
    </row>
    <row r="1872" spans="1:37" x14ac:dyDescent="0.25">
      <c r="A1872" t="s">
        <v>222</v>
      </c>
      <c r="B1872">
        <v>40191028</v>
      </c>
      <c r="C1872" t="s">
        <v>37</v>
      </c>
      <c r="D1872" t="s">
        <v>38</v>
      </c>
      <c r="E1872" t="s">
        <v>42</v>
      </c>
      <c r="F1872">
        <v>32.29515</v>
      </c>
      <c r="G1872">
        <v>-110.9823</v>
      </c>
      <c r="H1872">
        <v>40089</v>
      </c>
      <c r="I1872">
        <v>11.8</v>
      </c>
      <c r="J1872">
        <v>9.5</v>
      </c>
      <c r="K1872">
        <v>0.5</v>
      </c>
      <c r="L1872">
        <v>2.3605149000000001</v>
      </c>
      <c r="M1872">
        <v>1.0699955000000001</v>
      </c>
      <c r="N1872">
        <v>0.66372949999999997</v>
      </c>
      <c r="O1872">
        <v>4.6069864999999997</v>
      </c>
      <c r="P1872">
        <v>1.6783655</v>
      </c>
      <c r="Q1872">
        <v>0.32166850000000002</v>
      </c>
      <c r="R1872">
        <v>0.60066629999999999</v>
      </c>
      <c r="S1872">
        <v>5.3628299999999997E-2</v>
      </c>
      <c r="T1872">
        <v>0.5</v>
      </c>
      <c r="U1872">
        <v>0.78155019999999997</v>
      </c>
      <c r="V1872">
        <v>1.2639914000000001</v>
      </c>
      <c r="W1872">
        <v>0.18991069999999999</v>
      </c>
      <c r="X1872">
        <v>6.0505275999999997</v>
      </c>
      <c r="Y1872">
        <v>0.37269079999999999</v>
      </c>
      <c r="Z1872">
        <v>0.181035</v>
      </c>
      <c r="AA1872">
        <v>0.1437138</v>
      </c>
      <c r="AB1872">
        <v>5.2681899999999997E-2</v>
      </c>
      <c r="AC1872">
        <v>0.33110000000000001</v>
      </c>
      <c r="AD1872">
        <v>1.1813</v>
      </c>
      <c r="AE1872">
        <v>0.28610000000000002</v>
      </c>
      <c r="AF1872">
        <v>1.3132999999999999</v>
      </c>
      <c r="AG1872">
        <v>0.22209999999999999</v>
      </c>
      <c r="AH1872">
        <v>0.56279999999999997</v>
      </c>
      <c r="AI1872">
        <v>0.23930000000000001</v>
      </c>
      <c r="AJ1872">
        <v>0.98240000000000005</v>
      </c>
      <c r="AK1872" t="str">
        <f>VLOOKUP(D1872,Ref!$C$2:$D$56,2,FALSE)&amp;"_"&amp;E1872&amp;RIGHT(B1872,4)</f>
        <v>AZ_Pima1028</v>
      </c>
    </row>
    <row r="1873" spans="1:37" x14ac:dyDescent="0.25">
      <c r="A1873" t="s">
        <v>222</v>
      </c>
      <c r="B1873">
        <v>40210001</v>
      </c>
      <c r="C1873" t="s">
        <v>37</v>
      </c>
      <c r="D1873" t="s">
        <v>38</v>
      </c>
      <c r="E1873" t="s">
        <v>43</v>
      </c>
      <c r="F1873">
        <v>32.877583000000001</v>
      </c>
      <c r="G1873">
        <v>-111.752222</v>
      </c>
      <c r="H1873">
        <v>46084</v>
      </c>
      <c r="I1873">
        <v>20.2</v>
      </c>
      <c r="J1873">
        <v>18.8</v>
      </c>
      <c r="K1873">
        <v>0.5</v>
      </c>
      <c r="L1873">
        <v>3.1422424000000002</v>
      </c>
      <c r="M1873">
        <v>0.74717619999999996</v>
      </c>
      <c r="N1873">
        <v>0.70096769999999997</v>
      </c>
      <c r="O1873">
        <v>12.572807299999999</v>
      </c>
      <c r="P1873">
        <v>1.2508649999999999</v>
      </c>
      <c r="Q1873">
        <v>0.81606129999999999</v>
      </c>
      <c r="R1873">
        <v>0.44847429999999999</v>
      </c>
      <c r="S1873">
        <v>6.5850000000000006E-2</v>
      </c>
      <c r="T1873">
        <v>0.5</v>
      </c>
      <c r="U1873">
        <v>1.7281956999999999</v>
      </c>
      <c r="V1873">
        <v>0.92181979999999997</v>
      </c>
      <c r="W1873">
        <v>0.59333000000000002</v>
      </c>
      <c r="X1873">
        <v>12.848799700000001</v>
      </c>
      <c r="Y1873">
        <v>0.61156239999999995</v>
      </c>
      <c r="Z1873">
        <v>1.2563272000000001</v>
      </c>
      <c r="AA1873">
        <v>0.28226960000000001</v>
      </c>
      <c r="AB1873">
        <v>7.1200299999999994E-2</v>
      </c>
      <c r="AC1873">
        <v>0.55000000000000004</v>
      </c>
      <c r="AD1873">
        <v>1.2337</v>
      </c>
      <c r="AE1873">
        <v>0.84640000000000004</v>
      </c>
      <c r="AF1873">
        <v>1.022</v>
      </c>
      <c r="AG1873">
        <v>0.4889</v>
      </c>
      <c r="AH1873">
        <v>1.5395000000000001</v>
      </c>
      <c r="AI1873">
        <v>0.62939999999999996</v>
      </c>
      <c r="AJ1873">
        <v>1.0812999999999999</v>
      </c>
      <c r="AK1873" t="str">
        <f>VLOOKUP(D1873,Ref!$C$2:$D$56,2,FALSE)&amp;"_"&amp;E1873&amp;RIGHT(B1873,4)</f>
        <v>AZ_Pinal0001</v>
      </c>
    </row>
    <row r="1874" spans="1:37" x14ac:dyDescent="0.25">
      <c r="A1874" t="s">
        <v>222</v>
      </c>
      <c r="B1874">
        <v>40213002</v>
      </c>
      <c r="C1874" t="s">
        <v>37</v>
      </c>
      <c r="D1874" t="s">
        <v>38</v>
      </c>
      <c r="E1874" t="s">
        <v>43</v>
      </c>
      <c r="F1874">
        <v>33.421194</v>
      </c>
      <c r="G1874">
        <v>-111.50322199999999</v>
      </c>
      <c r="H1874">
        <v>51087</v>
      </c>
      <c r="I1874">
        <v>13.3</v>
      </c>
      <c r="J1874">
        <v>10.8</v>
      </c>
      <c r="K1874">
        <v>0.5</v>
      </c>
      <c r="L1874">
        <v>4.5252929000000002</v>
      </c>
      <c r="M1874">
        <v>0.19068189999999999</v>
      </c>
      <c r="N1874">
        <v>0.52394680000000005</v>
      </c>
      <c r="O1874">
        <v>5.6428890000000003</v>
      </c>
      <c r="P1874">
        <v>1.4486682</v>
      </c>
      <c r="Q1874">
        <v>0</v>
      </c>
      <c r="R1874">
        <v>0.51303149999999997</v>
      </c>
      <c r="S1874">
        <v>3.3268300000000001E-2</v>
      </c>
      <c r="T1874">
        <v>0.5</v>
      </c>
      <c r="U1874">
        <v>2.204361</v>
      </c>
      <c r="V1874">
        <v>0.45870670000000002</v>
      </c>
      <c r="W1874">
        <v>0.49255490000000002</v>
      </c>
      <c r="X1874">
        <v>5.2467895000000002</v>
      </c>
      <c r="Y1874">
        <v>1.0461109</v>
      </c>
      <c r="Z1874">
        <v>0.47354659999999998</v>
      </c>
      <c r="AA1874">
        <v>0.35091729999999999</v>
      </c>
      <c r="AB1874">
        <v>4.83226E-2</v>
      </c>
      <c r="AC1874">
        <v>0.48709999999999998</v>
      </c>
      <c r="AD1874">
        <v>2.4056000000000002</v>
      </c>
      <c r="AE1874">
        <v>0.94010000000000005</v>
      </c>
      <c r="AF1874">
        <v>0.92979999999999996</v>
      </c>
      <c r="AG1874">
        <v>0.72209999999999996</v>
      </c>
      <c r="AH1874">
        <v>-9</v>
      </c>
      <c r="AI1874">
        <v>0.68400000000000005</v>
      </c>
      <c r="AJ1874">
        <v>1.4524999999999999</v>
      </c>
      <c r="AK1874" t="str">
        <f>VLOOKUP(D1874,Ref!$C$2:$D$56,2,FALSE)&amp;"_"&amp;E1874&amp;RIGHT(B1874,4)</f>
        <v>AZ_Pinal3002</v>
      </c>
    </row>
    <row r="1875" spans="1:37" x14ac:dyDescent="0.25">
      <c r="A1875" t="s">
        <v>222</v>
      </c>
      <c r="B1875">
        <v>40213013</v>
      </c>
      <c r="C1875" t="s">
        <v>37</v>
      </c>
      <c r="D1875" t="s">
        <v>38</v>
      </c>
      <c r="E1875" t="s">
        <v>43</v>
      </c>
      <c r="F1875">
        <v>33.010530000000003</v>
      </c>
      <c r="G1875">
        <v>-111.97205</v>
      </c>
      <c r="H1875">
        <v>48083</v>
      </c>
      <c r="I1875">
        <v>39.299999999999997</v>
      </c>
      <c r="J1875">
        <v>35.5</v>
      </c>
      <c r="K1875">
        <v>0.5</v>
      </c>
      <c r="L1875">
        <v>3.6375427</v>
      </c>
      <c r="M1875">
        <v>0.67159740000000001</v>
      </c>
      <c r="N1875">
        <v>0.7362611</v>
      </c>
      <c r="O1875">
        <v>31.057777399999999</v>
      </c>
      <c r="P1875">
        <v>1.8525665</v>
      </c>
      <c r="Q1875">
        <v>0.15780359999999999</v>
      </c>
      <c r="R1875">
        <v>0.67296370000000005</v>
      </c>
      <c r="S1875">
        <v>3.5705800000000003E-2</v>
      </c>
      <c r="T1875">
        <v>0.5</v>
      </c>
      <c r="U1875">
        <v>1.3706442999999999</v>
      </c>
      <c r="V1875">
        <v>1.1487398</v>
      </c>
      <c r="W1875">
        <v>0.78211310000000001</v>
      </c>
      <c r="X1875">
        <v>28.681478500000001</v>
      </c>
      <c r="Y1875">
        <v>0.60365769999999996</v>
      </c>
      <c r="Z1875">
        <v>1.9167186000000001</v>
      </c>
      <c r="AA1875">
        <v>0.39769939999999998</v>
      </c>
      <c r="AB1875">
        <v>0.1005703</v>
      </c>
      <c r="AC1875">
        <v>0.37680000000000002</v>
      </c>
      <c r="AD1875">
        <v>1.7104999999999999</v>
      </c>
      <c r="AE1875">
        <v>1.0623</v>
      </c>
      <c r="AF1875">
        <v>0.92349999999999999</v>
      </c>
      <c r="AG1875">
        <v>0.32579999999999998</v>
      </c>
      <c r="AH1875">
        <v>12.1462</v>
      </c>
      <c r="AI1875">
        <v>0.59099999999999997</v>
      </c>
      <c r="AJ1875">
        <v>2.8166000000000002</v>
      </c>
      <c r="AK1875" t="str">
        <f>VLOOKUP(D1875,Ref!$C$2:$D$56,2,FALSE)&amp;"_"&amp;E1875&amp;RIGHT(B1875,4)</f>
        <v>AZ_Pinal3013</v>
      </c>
    </row>
    <row r="1876" spans="1:37" x14ac:dyDescent="0.25">
      <c r="A1876" t="s">
        <v>222</v>
      </c>
      <c r="B1876">
        <v>40230004</v>
      </c>
      <c r="C1876" t="s">
        <v>37</v>
      </c>
      <c r="D1876" t="s">
        <v>38</v>
      </c>
      <c r="E1876" t="s">
        <v>44</v>
      </c>
      <c r="F1876">
        <v>31.337204</v>
      </c>
      <c r="G1876">
        <v>-110.936718</v>
      </c>
      <c r="H1876">
        <v>31088</v>
      </c>
      <c r="I1876">
        <v>34.5</v>
      </c>
      <c r="J1876">
        <v>29.9</v>
      </c>
      <c r="K1876">
        <v>0.5</v>
      </c>
      <c r="L1876">
        <v>5.2053951999999999</v>
      </c>
      <c r="M1876">
        <v>0.27594089999999999</v>
      </c>
      <c r="N1876">
        <v>0.36289159999999998</v>
      </c>
      <c r="O1876">
        <v>26.875478699999999</v>
      </c>
      <c r="P1876">
        <v>0.92292719999999995</v>
      </c>
      <c r="Q1876">
        <v>6.9868E-2</v>
      </c>
      <c r="R1876">
        <v>0.32649689999999998</v>
      </c>
      <c r="S1876">
        <v>1.65568E-2</v>
      </c>
      <c r="T1876">
        <v>0.5</v>
      </c>
      <c r="U1876">
        <v>2.2115184999999999</v>
      </c>
      <c r="V1876">
        <v>0.25835960000000002</v>
      </c>
      <c r="W1876">
        <v>0.28175070000000002</v>
      </c>
      <c r="X1876">
        <v>25.635709800000001</v>
      </c>
      <c r="Y1876">
        <v>0.70724600000000004</v>
      </c>
      <c r="Z1876">
        <v>6.5571099999999993E-2</v>
      </c>
      <c r="AA1876">
        <v>0.24880969999999999</v>
      </c>
      <c r="AB1876">
        <v>1.40727E-2</v>
      </c>
      <c r="AC1876">
        <v>0.4249</v>
      </c>
      <c r="AD1876">
        <v>0.93630000000000002</v>
      </c>
      <c r="AE1876">
        <v>0.77639999999999998</v>
      </c>
      <c r="AF1876">
        <v>0.95389999999999997</v>
      </c>
      <c r="AG1876">
        <v>0.76629999999999998</v>
      </c>
      <c r="AH1876">
        <v>0.9385</v>
      </c>
      <c r="AI1876">
        <v>0.7621</v>
      </c>
      <c r="AJ1876">
        <v>0.85</v>
      </c>
      <c r="AK1876" t="str">
        <f>VLOOKUP(D1876,Ref!$C$2:$D$56,2,FALSE)&amp;"_"&amp;E1876&amp;RIGHT(B1876,4)</f>
        <v>AZ_Santa Cruz0004</v>
      </c>
    </row>
    <row r="1877" spans="1:37" x14ac:dyDescent="0.25">
      <c r="A1877" t="s">
        <v>222</v>
      </c>
      <c r="B1877">
        <v>40252002</v>
      </c>
      <c r="C1877" t="s">
        <v>37</v>
      </c>
      <c r="D1877" t="s">
        <v>38</v>
      </c>
      <c r="E1877" t="s">
        <v>45</v>
      </c>
      <c r="F1877">
        <v>34.594999999999999</v>
      </c>
      <c r="G1877">
        <v>-112.331</v>
      </c>
      <c r="H1877">
        <v>62082</v>
      </c>
      <c r="I1877">
        <v>10.7</v>
      </c>
      <c r="J1877">
        <v>7.9</v>
      </c>
      <c r="K1877">
        <v>0.5</v>
      </c>
      <c r="L1877">
        <v>4.7773700000000003</v>
      </c>
      <c r="M1877">
        <v>0.42723909999999998</v>
      </c>
      <c r="N1877">
        <v>0.37150290000000002</v>
      </c>
      <c r="O1877">
        <v>3.1721854</v>
      </c>
      <c r="P1877">
        <v>1.0496422000000001</v>
      </c>
      <c r="Q1877">
        <v>5.9973499999999999E-2</v>
      </c>
      <c r="R1877">
        <v>0.36229240000000001</v>
      </c>
      <c r="S1877">
        <v>4.6460799999999997E-2</v>
      </c>
      <c r="T1877">
        <v>0.5</v>
      </c>
      <c r="U1877">
        <v>2.0937412000000002</v>
      </c>
      <c r="V1877">
        <v>0.45954450000000002</v>
      </c>
      <c r="W1877">
        <v>0.24689040000000001</v>
      </c>
      <c r="X1877">
        <v>3.5689220000000001</v>
      </c>
      <c r="Y1877">
        <v>0.73145939999999998</v>
      </c>
      <c r="Z1877">
        <v>5.3696300000000002E-2</v>
      </c>
      <c r="AA1877">
        <v>0.2417522</v>
      </c>
      <c r="AB1877">
        <v>3.66767E-2</v>
      </c>
      <c r="AC1877">
        <v>0.43830000000000002</v>
      </c>
      <c r="AD1877">
        <v>1.0755999999999999</v>
      </c>
      <c r="AE1877">
        <v>0.66459999999999997</v>
      </c>
      <c r="AF1877">
        <v>1.1251</v>
      </c>
      <c r="AG1877">
        <v>0.69689999999999996</v>
      </c>
      <c r="AH1877">
        <v>0.89529999999999998</v>
      </c>
      <c r="AI1877">
        <v>0.6673</v>
      </c>
      <c r="AJ1877">
        <v>0.78939999999999999</v>
      </c>
      <c r="AK1877" t="str">
        <f>VLOOKUP(D1877,Ref!$C$2:$D$56,2,FALSE)&amp;"_"&amp;E1877&amp;RIGHT(B1877,4)</f>
        <v>AZ_Yavapai2002</v>
      </c>
    </row>
    <row r="1878" spans="1:37" x14ac:dyDescent="0.25">
      <c r="A1878" t="s">
        <v>222</v>
      </c>
      <c r="B1878">
        <v>51130002</v>
      </c>
      <c r="C1878" t="s">
        <v>37</v>
      </c>
      <c r="D1878" t="s">
        <v>46</v>
      </c>
      <c r="E1878" t="s">
        <v>47</v>
      </c>
      <c r="F1878">
        <v>34.583699000000003</v>
      </c>
      <c r="G1878">
        <v>-94.226234000000005</v>
      </c>
      <c r="H1878">
        <v>53220</v>
      </c>
      <c r="I1878">
        <v>23.3</v>
      </c>
      <c r="J1878">
        <v>20.8</v>
      </c>
      <c r="K1878">
        <v>0.5</v>
      </c>
      <c r="L1878">
        <v>2.0581369</v>
      </c>
      <c r="M1878">
        <v>0.48168080000000002</v>
      </c>
      <c r="N1878">
        <v>2.0393443000000002</v>
      </c>
      <c r="O1878">
        <v>9.4315204999999995</v>
      </c>
      <c r="P1878">
        <v>6.7441893000000004</v>
      </c>
      <c r="Q1878">
        <v>0</v>
      </c>
      <c r="R1878">
        <v>2.0889256</v>
      </c>
      <c r="S1878">
        <v>6.4709999999999995E-4</v>
      </c>
      <c r="T1878">
        <v>0.5</v>
      </c>
      <c r="U1878">
        <v>0.551149</v>
      </c>
      <c r="V1878">
        <v>0.5036235</v>
      </c>
      <c r="W1878">
        <v>1.6758753</v>
      </c>
      <c r="X1878">
        <v>10.8561821</v>
      </c>
      <c r="Y1878">
        <v>4.9245638999999999</v>
      </c>
      <c r="Z1878">
        <v>0.2891417</v>
      </c>
      <c r="AA1878">
        <v>1.5760571999999999</v>
      </c>
      <c r="AB1878">
        <v>1.2378000000000001E-3</v>
      </c>
      <c r="AC1878">
        <v>0.26779999999999998</v>
      </c>
      <c r="AD1878">
        <v>1.0456000000000001</v>
      </c>
      <c r="AE1878">
        <v>0.82179999999999997</v>
      </c>
      <c r="AF1878">
        <v>1.1511</v>
      </c>
      <c r="AG1878">
        <v>0.73019999999999996</v>
      </c>
      <c r="AH1878">
        <v>-9</v>
      </c>
      <c r="AI1878">
        <v>0.75449999999999995</v>
      </c>
      <c r="AJ1878">
        <v>1.9129</v>
      </c>
      <c r="AK1878" t="str">
        <f>VLOOKUP(D1878,Ref!$C$2:$D$56,2,FALSE)&amp;"_"&amp;E1878&amp;RIGHT(B1878,4)</f>
        <v>AR_Polk0002</v>
      </c>
    </row>
    <row r="1879" spans="1:37" x14ac:dyDescent="0.25">
      <c r="A1879" t="s">
        <v>222</v>
      </c>
      <c r="B1879">
        <v>51310008</v>
      </c>
      <c r="C1879" t="s">
        <v>37</v>
      </c>
      <c r="D1879" t="s">
        <v>46</v>
      </c>
      <c r="E1879" t="s">
        <v>48</v>
      </c>
      <c r="F1879">
        <v>35.389671999999997</v>
      </c>
      <c r="G1879">
        <v>-94.424288000000004</v>
      </c>
      <c r="H1879">
        <v>60218</v>
      </c>
      <c r="I1879">
        <v>23.9</v>
      </c>
      <c r="J1879">
        <v>22.5</v>
      </c>
      <c r="K1879">
        <v>0.5</v>
      </c>
      <c r="L1879">
        <v>1.2064264</v>
      </c>
      <c r="M1879">
        <v>0.57891519999999996</v>
      </c>
      <c r="N1879">
        <v>2.0633750000000002</v>
      </c>
      <c r="O1879">
        <v>11.452441200000001</v>
      </c>
      <c r="P1879">
        <v>5.4693451</v>
      </c>
      <c r="Q1879">
        <v>0.89212170000000002</v>
      </c>
      <c r="R1879">
        <v>1.7757400999999999</v>
      </c>
      <c r="S1879">
        <v>6.0816000000000004E-3</v>
      </c>
      <c r="T1879">
        <v>0.5</v>
      </c>
      <c r="U1879">
        <v>0.6856487</v>
      </c>
      <c r="V1879">
        <v>0.56922810000000001</v>
      </c>
      <c r="W1879">
        <v>1.9591331000000001</v>
      </c>
      <c r="X1879">
        <v>11.0506802</v>
      </c>
      <c r="Y1879">
        <v>5.1965933</v>
      </c>
      <c r="Z1879">
        <v>0.88822719999999999</v>
      </c>
      <c r="AA1879">
        <v>1.6652982999999999</v>
      </c>
      <c r="AB1879">
        <v>6.2544999999999996E-3</v>
      </c>
      <c r="AC1879">
        <v>0.56830000000000003</v>
      </c>
      <c r="AD1879">
        <v>0.98329999999999995</v>
      </c>
      <c r="AE1879">
        <v>0.94950000000000001</v>
      </c>
      <c r="AF1879">
        <v>0.96489999999999998</v>
      </c>
      <c r="AG1879">
        <v>0.95009999999999994</v>
      </c>
      <c r="AH1879">
        <v>0.99560000000000004</v>
      </c>
      <c r="AI1879">
        <v>0.93779999999999997</v>
      </c>
      <c r="AJ1879">
        <v>1.0284</v>
      </c>
      <c r="AK1879" t="str">
        <f>VLOOKUP(D1879,Ref!$C$2:$D$56,2,FALSE)&amp;"_"&amp;E1879&amp;RIGHT(B1879,4)</f>
        <v>AR_Sebastian0008</v>
      </c>
    </row>
    <row r="1880" spans="1:37" x14ac:dyDescent="0.25">
      <c r="A1880" t="s">
        <v>222</v>
      </c>
      <c r="B1880">
        <v>51430005</v>
      </c>
      <c r="C1880" t="s">
        <v>37</v>
      </c>
      <c r="D1880" t="s">
        <v>46</v>
      </c>
      <c r="E1880" t="s">
        <v>49</v>
      </c>
      <c r="F1880">
        <v>36.179699999999997</v>
      </c>
      <c r="G1880">
        <v>-94.116827000000001</v>
      </c>
      <c r="H1880">
        <v>68220</v>
      </c>
      <c r="I1880">
        <v>22.1</v>
      </c>
      <c r="J1880">
        <v>20.8</v>
      </c>
      <c r="K1880">
        <v>0.5</v>
      </c>
      <c r="L1880">
        <v>0.71898019999999996</v>
      </c>
      <c r="M1880">
        <v>0.5536375</v>
      </c>
      <c r="N1880">
        <v>1.8791111</v>
      </c>
      <c r="O1880">
        <v>11.666104300000001</v>
      </c>
      <c r="P1880">
        <v>4.0682263000000001</v>
      </c>
      <c r="Q1880">
        <v>1.4591113</v>
      </c>
      <c r="R1880">
        <v>1.318616</v>
      </c>
      <c r="S1880">
        <v>2.8773000000000002E-3</v>
      </c>
      <c r="T1880">
        <v>0.5</v>
      </c>
      <c r="U1880">
        <v>0.71876960000000001</v>
      </c>
      <c r="V1880">
        <v>0.55454970000000003</v>
      </c>
      <c r="W1880">
        <v>1.7530782</v>
      </c>
      <c r="X1880">
        <v>10.725852</v>
      </c>
      <c r="Y1880">
        <v>4.2488985000000001</v>
      </c>
      <c r="Z1880">
        <v>0.95213780000000003</v>
      </c>
      <c r="AA1880">
        <v>1.4413743000000001</v>
      </c>
      <c r="AB1880">
        <v>2.9155000000000001E-3</v>
      </c>
      <c r="AC1880">
        <v>0.99970000000000003</v>
      </c>
      <c r="AD1880">
        <v>1.0016</v>
      </c>
      <c r="AE1880">
        <v>0.93289999999999995</v>
      </c>
      <c r="AF1880">
        <v>0.9194</v>
      </c>
      <c r="AG1880">
        <v>1.0444</v>
      </c>
      <c r="AH1880">
        <v>0.65249999999999997</v>
      </c>
      <c r="AI1880">
        <v>1.0931</v>
      </c>
      <c r="AJ1880">
        <v>1.0133000000000001</v>
      </c>
      <c r="AK1880" t="str">
        <f>VLOOKUP(D1880,Ref!$C$2:$D$56,2,FALSE)&amp;"_"&amp;E1880&amp;RIGHT(B1880,4)</f>
        <v>AR_Washington0005</v>
      </c>
    </row>
    <row r="1881" spans="1:37" x14ac:dyDescent="0.25">
      <c r="A1881" t="s">
        <v>222</v>
      </c>
      <c r="B1881">
        <v>60010007</v>
      </c>
      <c r="C1881" t="s">
        <v>37</v>
      </c>
      <c r="D1881" t="s">
        <v>50</v>
      </c>
      <c r="E1881" t="s">
        <v>51</v>
      </c>
      <c r="F1881">
        <v>37.6875</v>
      </c>
      <c r="G1881">
        <v>-121.7842</v>
      </c>
      <c r="H1881">
        <v>106020</v>
      </c>
      <c r="I1881">
        <v>38.5</v>
      </c>
      <c r="J1881">
        <v>36.6</v>
      </c>
      <c r="K1881">
        <v>0.5</v>
      </c>
      <c r="L1881">
        <v>0.92888630000000005</v>
      </c>
      <c r="M1881">
        <v>2.5117873999999998</v>
      </c>
      <c r="N1881">
        <v>3.6740073999999998</v>
      </c>
      <c r="O1881">
        <v>16.461957900000002</v>
      </c>
      <c r="P1881">
        <v>1.9711699</v>
      </c>
      <c r="Q1881">
        <v>10.161549600000001</v>
      </c>
      <c r="R1881">
        <v>2.0312836000000001</v>
      </c>
      <c r="S1881">
        <v>0.33713330000000002</v>
      </c>
      <c r="T1881">
        <v>0.5</v>
      </c>
      <c r="U1881">
        <v>0.51890190000000003</v>
      </c>
      <c r="V1881">
        <v>2.4561886999999998</v>
      </c>
      <c r="W1881">
        <v>3.3490894</v>
      </c>
      <c r="X1881">
        <v>16.305387499999998</v>
      </c>
      <c r="Y1881">
        <v>1.1807474</v>
      </c>
      <c r="Z1881">
        <v>10.0470066</v>
      </c>
      <c r="AA1881">
        <v>1.9564298</v>
      </c>
      <c r="AB1881">
        <v>0.33713330000000002</v>
      </c>
      <c r="AC1881">
        <v>0.55859999999999999</v>
      </c>
      <c r="AD1881">
        <v>0.97789999999999999</v>
      </c>
      <c r="AE1881">
        <v>0.91159999999999997</v>
      </c>
      <c r="AF1881">
        <v>0.99050000000000005</v>
      </c>
      <c r="AG1881">
        <v>0.59899999999999998</v>
      </c>
      <c r="AH1881">
        <v>0.98870000000000002</v>
      </c>
      <c r="AI1881">
        <v>0.96309999999999996</v>
      </c>
      <c r="AJ1881">
        <v>1</v>
      </c>
      <c r="AK1881" t="str">
        <f>VLOOKUP(D1881,Ref!$C$2:$D$56,2,FALSE)&amp;"_"&amp;E1881&amp;RIGHT(B1881,4)</f>
        <v>CA_Alameda0007</v>
      </c>
    </row>
    <row r="1882" spans="1:37" x14ac:dyDescent="0.25">
      <c r="A1882" t="s">
        <v>222</v>
      </c>
      <c r="B1882">
        <v>60010009</v>
      </c>
      <c r="C1882" t="s">
        <v>37</v>
      </c>
      <c r="D1882" t="s">
        <v>50</v>
      </c>
      <c r="E1882" t="s">
        <v>51</v>
      </c>
      <c r="F1882">
        <v>37.74306</v>
      </c>
      <c r="G1882">
        <v>-122.16994</v>
      </c>
      <c r="H1882">
        <v>107017</v>
      </c>
      <c r="I1882">
        <v>24.1</v>
      </c>
      <c r="J1882">
        <v>23.1</v>
      </c>
      <c r="K1882">
        <v>0.5</v>
      </c>
      <c r="L1882">
        <v>0.74573639999999997</v>
      </c>
      <c r="M1882">
        <v>2.0372960999999998</v>
      </c>
      <c r="N1882">
        <v>2.5229556999999998</v>
      </c>
      <c r="O1882">
        <v>8.2339125000000006</v>
      </c>
      <c r="P1882">
        <v>1.4883671000000001</v>
      </c>
      <c r="Q1882">
        <v>6.8617262999999999</v>
      </c>
      <c r="R1882">
        <v>1.3916424999999999</v>
      </c>
      <c r="S1882">
        <v>0.31836399999999998</v>
      </c>
      <c r="T1882">
        <v>0.5</v>
      </c>
      <c r="U1882">
        <v>0.58517940000000002</v>
      </c>
      <c r="V1882">
        <v>2.0173304000000001</v>
      </c>
      <c r="W1882">
        <v>2.3547403999999998</v>
      </c>
      <c r="X1882">
        <v>8.1919193000000003</v>
      </c>
      <c r="Y1882">
        <v>1.0859127</v>
      </c>
      <c r="Z1882">
        <v>6.7786993999999998</v>
      </c>
      <c r="AA1882">
        <v>1.3455995000000001</v>
      </c>
      <c r="AB1882">
        <v>0.31836399999999998</v>
      </c>
      <c r="AC1882">
        <v>0.78469999999999995</v>
      </c>
      <c r="AD1882">
        <v>0.99019999999999997</v>
      </c>
      <c r="AE1882">
        <v>0.93330000000000002</v>
      </c>
      <c r="AF1882">
        <v>0.99490000000000001</v>
      </c>
      <c r="AG1882">
        <v>0.72960000000000003</v>
      </c>
      <c r="AH1882">
        <v>0.9879</v>
      </c>
      <c r="AI1882">
        <v>0.96689999999999998</v>
      </c>
      <c r="AJ1882">
        <v>1</v>
      </c>
      <c r="AK1882" t="str">
        <f>VLOOKUP(D1882,Ref!$C$2:$D$56,2,FALSE)&amp;"_"&amp;E1882&amp;RIGHT(B1882,4)</f>
        <v>CA_Alameda0009</v>
      </c>
    </row>
    <row r="1883" spans="1:37" x14ac:dyDescent="0.25">
      <c r="A1883" t="s">
        <v>222</v>
      </c>
      <c r="B1883">
        <v>60011001</v>
      </c>
      <c r="C1883" t="s">
        <v>37</v>
      </c>
      <c r="D1883" t="s">
        <v>50</v>
      </c>
      <c r="E1883" t="s">
        <v>51</v>
      </c>
      <c r="F1883">
        <v>37.535800000000002</v>
      </c>
      <c r="G1883">
        <v>-121.9619</v>
      </c>
      <c r="H1883">
        <v>105018</v>
      </c>
      <c r="I1883">
        <v>34.200000000000003</v>
      </c>
      <c r="J1883">
        <v>32.700000000000003</v>
      </c>
      <c r="K1883">
        <v>0.5</v>
      </c>
      <c r="L1883">
        <v>1.0295437999999999</v>
      </c>
      <c r="M1883">
        <v>3.0129329999999999</v>
      </c>
      <c r="N1883">
        <v>3.315455</v>
      </c>
      <c r="O1883">
        <v>13.3850403</v>
      </c>
      <c r="P1883">
        <v>2.0168051999999999</v>
      </c>
      <c r="Q1883">
        <v>8.8943577000000005</v>
      </c>
      <c r="R1883">
        <v>1.802332</v>
      </c>
      <c r="S1883">
        <v>0.32686809999999999</v>
      </c>
      <c r="T1883">
        <v>0.5</v>
      </c>
      <c r="U1883">
        <v>0.68504200000000004</v>
      </c>
      <c r="V1883">
        <v>2.9668632000000001</v>
      </c>
      <c r="W1883">
        <v>3.0486748000000001</v>
      </c>
      <c r="X1883">
        <v>13.2897453</v>
      </c>
      <c r="Y1883">
        <v>1.3746229000000001</v>
      </c>
      <c r="Z1883">
        <v>8.7840852999999992</v>
      </c>
      <c r="AA1883">
        <v>1.7369961</v>
      </c>
      <c r="AB1883">
        <v>0.32686809999999999</v>
      </c>
      <c r="AC1883">
        <v>0.66539999999999999</v>
      </c>
      <c r="AD1883">
        <v>0.98470000000000002</v>
      </c>
      <c r="AE1883">
        <v>0.91949999999999998</v>
      </c>
      <c r="AF1883">
        <v>0.9929</v>
      </c>
      <c r="AG1883">
        <v>0.68159999999999998</v>
      </c>
      <c r="AH1883">
        <v>0.98760000000000003</v>
      </c>
      <c r="AI1883">
        <v>0.9637</v>
      </c>
      <c r="AJ1883">
        <v>1</v>
      </c>
      <c r="AK1883" t="str">
        <f>VLOOKUP(D1883,Ref!$C$2:$D$56,2,FALSE)&amp;"_"&amp;E1883&amp;RIGHT(B1883,4)</f>
        <v>CA_Alameda1001</v>
      </c>
    </row>
    <row r="1884" spans="1:37" x14ac:dyDescent="0.25">
      <c r="A1884" t="s">
        <v>222</v>
      </c>
      <c r="B1884">
        <v>60070002</v>
      </c>
      <c r="C1884" t="s">
        <v>37</v>
      </c>
      <c r="D1884" t="s">
        <v>50</v>
      </c>
      <c r="E1884" t="s">
        <v>52</v>
      </c>
      <c r="F1884">
        <v>39.7575</v>
      </c>
      <c r="G1884">
        <v>-121.84222200000001</v>
      </c>
      <c r="H1884">
        <v>124025</v>
      </c>
      <c r="I1884">
        <v>59.4</v>
      </c>
      <c r="J1884">
        <v>55.4</v>
      </c>
      <c r="K1884">
        <v>0.5</v>
      </c>
      <c r="L1884">
        <v>5.3603911000000002</v>
      </c>
      <c r="M1884">
        <v>3.1374787999999998</v>
      </c>
      <c r="N1884">
        <v>2.602824</v>
      </c>
      <c r="O1884">
        <v>37.057537099999998</v>
      </c>
      <c r="P1884">
        <v>6.4737977999999998</v>
      </c>
      <c r="Q1884">
        <v>1.1040934</v>
      </c>
      <c r="R1884">
        <v>2.4128234000000002</v>
      </c>
      <c r="S1884">
        <v>0.83994539999999995</v>
      </c>
      <c r="T1884">
        <v>0.5</v>
      </c>
      <c r="U1884">
        <v>4.1010641999999997</v>
      </c>
      <c r="V1884">
        <v>3.0505480999999999</v>
      </c>
      <c r="W1884">
        <v>2.0797093000000002</v>
      </c>
      <c r="X1884">
        <v>36.752327000000001</v>
      </c>
      <c r="Y1884">
        <v>5.0309482000000001</v>
      </c>
      <c r="Z1884">
        <v>1.0845834999999999</v>
      </c>
      <c r="AA1884">
        <v>1.9864104</v>
      </c>
      <c r="AB1884">
        <v>0.83994539999999995</v>
      </c>
      <c r="AC1884">
        <v>0.7651</v>
      </c>
      <c r="AD1884">
        <v>0.97230000000000005</v>
      </c>
      <c r="AE1884">
        <v>0.79900000000000004</v>
      </c>
      <c r="AF1884">
        <v>0.99180000000000001</v>
      </c>
      <c r="AG1884">
        <v>0.77710000000000001</v>
      </c>
      <c r="AH1884">
        <v>0.98229999999999995</v>
      </c>
      <c r="AI1884">
        <v>0.82330000000000003</v>
      </c>
      <c r="AJ1884">
        <v>1</v>
      </c>
      <c r="AK1884" t="str">
        <f>VLOOKUP(D1884,Ref!$C$2:$D$56,2,FALSE)&amp;"_"&amp;E1884&amp;RIGHT(B1884,4)</f>
        <v>CA_Butte0002</v>
      </c>
    </row>
    <row r="1885" spans="1:37" x14ac:dyDescent="0.25">
      <c r="A1885" t="s">
        <v>222</v>
      </c>
      <c r="B1885">
        <v>60090001</v>
      </c>
      <c r="C1885" t="s">
        <v>37</v>
      </c>
      <c r="D1885" t="s">
        <v>50</v>
      </c>
      <c r="E1885" t="s">
        <v>53</v>
      </c>
      <c r="F1885">
        <v>38.201943999999997</v>
      </c>
      <c r="G1885">
        <v>-120.680556</v>
      </c>
      <c r="H1885">
        <v>108029</v>
      </c>
      <c r="I1885">
        <v>27.9</v>
      </c>
      <c r="J1885">
        <v>25.4</v>
      </c>
      <c r="K1885">
        <v>0.5</v>
      </c>
      <c r="L1885">
        <v>1.4825056000000001</v>
      </c>
      <c r="M1885">
        <v>1.3116776999999999</v>
      </c>
      <c r="N1885">
        <v>1.5835172</v>
      </c>
      <c r="O1885">
        <v>15.718930200000001</v>
      </c>
      <c r="P1885">
        <v>2.9398396</v>
      </c>
      <c r="Q1885">
        <v>2.4487513999999999</v>
      </c>
      <c r="R1885">
        <v>1.1761121999999999</v>
      </c>
      <c r="S1885">
        <v>0.783107</v>
      </c>
      <c r="T1885">
        <v>0.5</v>
      </c>
      <c r="U1885">
        <v>0.71226100000000003</v>
      </c>
      <c r="V1885">
        <v>1.2887504999999999</v>
      </c>
      <c r="W1885">
        <v>1.3543795000000001</v>
      </c>
      <c r="X1885">
        <v>15.151078200000001</v>
      </c>
      <c r="Y1885">
        <v>1.7552715999999999</v>
      </c>
      <c r="Z1885">
        <v>2.9187609999999999</v>
      </c>
      <c r="AA1885">
        <v>0.96277740000000001</v>
      </c>
      <c r="AB1885">
        <v>0.76963570000000003</v>
      </c>
      <c r="AC1885">
        <v>0.48039999999999999</v>
      </c>
      <c r="AD1885">
        <v>0.98250000000000004</v>
      </c>
      <c r="AE1885">
        <v>0.85529999999999995</v>
      </c>
      <c r="AF1885">
        <v>0.96389999999999998</v>
      </c>
      <c r="AG1885">
        <v>0.59709999999999996</v>
      </c>
      <c r="AH1885">
        <v>1.1919</v>
      </c>
      <c r="AI1885">
        <v>0.81859999999999999</v>
      </c>
      <c r="AJ1885">
        <v>0.98280000000000001</v>
      </c>
      <c r="AK1885" t="str">
        <f>VLOOKUP(D1885,Ref!$C$2:$D$56,2,FALSE)&amp;"_"&amp;E1885&amp;RIGHT(B1885,4)</f>
        <v>CA_Calaveras0001</v>
      </c>
    </row>
    <row r="1886" spans="1:37" x14ac:dyDescent="0.25">
      <c r="A1886" t="s">
        <v>222</v>
      </c>
      <c r="B1886">
        <v>60130002</v>
      </c>
      <c r="C1886" t="s">
        <v>37</v>
      </c>
      <c r="D1886" t="s">
        <v>50</v>
      </c>
      <c r="E1886" t="s">
        <v>54</v>
      </c>
      <c r="F1886">
        <v>37.936</v>
      </c>
      <c r="G1886">
        <v>-122.0262</v>
      </c>
      <c r="H1886">
        <v>108019</v>
      </c>
      <c r="I1886">
        <v>33.700000000000003</v>
      </c>
      <c r="J1886">
        <v>32.200000000000003</v>
      </c>
      <c r="K1886">
        <v>0.5</v>
      </c>
      <c r="L1886">
        <v>0.75928910000000005</v>
      </c>
      <c r="M1886">
        <v>1.8507910999999999</v>
      </c>
      <c r="N1886">
        <v>3.4636635999999998</v>
      </c>
      <c r="O1886">
        <v>13.395010900000001</v>
      </c>
      <c r="P1886">
        <v>1.8996074999999999</v>
      </c>
      <c r="Q1886">
        <v>9.5198803000000005</v>
      </c>
      <c r="R1886">
        <v>1.9055443999999999</v>
      </c>
      <c r="S1886">
        <v>0.40621079999999998</v>
      </c>
      <c r="T1886">
        <v>0.5</v>
      </c>
      <c r="U1886">
        <v>0.45218659999999999</v>
      </c>
      <c r="V1886">
        <v>1.8218151</v>
      </c>
      <c r="W1886">
        <v>3.1981537000000002</v>
      </c>
      <c r="X1886">
        <v>13.3057003</v>
      </c>
      <c r="Y1886">
        <v>1.2569823</v>
      </c>
      <c r="Z1886">
        <v>9.4243717</v>
      </c>
      <c r="AA1886">
        <v>1.8451266</v>
      </c>
      <c r="AB1886">
        <v>0.40621079999999998</v>
      </c>
      <c r="AC1886">
        <v>0.59550000000000003</v>
      </c>
      <c r="AD1886">
        <v>0.98429999999999995</v>
      </c>
      <c r="AE1886">
        <v>0.92330000000000001</v>
      </c>
      <c r="AF1886">
        <v>0.99329999999999996</v>
      </c>
      <c r="AG1886">
        <v>0.66169999999999995</v>
      </c>
      <c r="AH1886">
        <v>0.99</v>
      </c>
      <c r="AI1886">
        <v>0.96830000000000005</v>
      </c>
      <c r="AJ1886">
        <v>1</v>
      </c>
      <c r="AK1886" t="str">
        <f>VLOOKUP(D1886,Ref!$C$2:$D$56,2,FALSE)&amp;"_"&amp;E1886&amp;RIGHT(B1886,4)</f>
        <v>CA_Contra Costa0002</v>
      </c>
    </row>
    <row r="1887" spans="1:37" x14ac:dyDescent="0.25">
      <c r="A1887" t="s">
        <v>222</v>
      </c>
      <c r="B1887">
        <v>60190008</v>
      </c>
      <c r="C1887" t="s">
        <v>37</v>
      </c>
      <c r="D1887" t="s">
        <v>50</v>
      </c>
      <c r="E1887" t="s">
        <v>55</v>
      </c>
      <c r="F1887">
        <v>36.781388999999997</v>
      </c>
      <c r="G1887">
        <v>-119.772222</v>
      </c>
      <c r="H1887">
        <v>94032</v>
      </c>
      <c r="I1887">
        <v>57.5</v>
      </c>
      <c r="J1887">
        <v>54.5</v>
      </c>
      <c r="K1887">
        <v>0.5</v>
      </c>
      <c r="L1887">
        <v>0.69867820000000003</v>
      </c>
      <c r="M1887">
        <v>2.0337977</v>
      </c>
      <c r="N1887">
        <v>6.8188943999999996</v>
      </c>
      <c r="O1887">
        <v>20.202300999999999</v>
      </c>
      <c r="P1887">
        <v>2.3093259000000002</v>
      </c>
      <c r="Q1887">
        <v>20.530481300000002</v>
      </c>
      <c r="R1887">
        <v>3.9857874</v>
      </c>
      <c r="S1887">
        <v>0.43184430000000001</v>
      </c>
      <c r="T1887">
        <v>0.5</v>
      </c>
      <c r="U1887">
        <v>0.4046168</v>
      </c>
      <c r="V1887">
        <v>2.4357902999999999</v>
      </c>
      <c r="W1887">
        <v>5.8074025999999996</v>
      </c>
      <c r="X1887">
        <v>21.518497499999999</v>
      </c>
      <c r="Y1887">
        <v>0.94257029999999997</v>
      </c>
      <c r="Z1887">
        <v>18.8187599</v>
      </c>
      <c r="AA1887">
        <v>3.5676122000000001</v>
      </c>
      <c r="AB1887">
        <v>0.52759679999999998</v>
      </c>
      <c r="AC1887">
        <v>0.57909999999999995</v>
      </c>
      <c r="AD1887">
        <v>1.1977</v>
      </c>
      <c r="AE1887">
        <v>0.85170000000000001</v>
      </c>
      <c r="AF1887">
        <v>1.0651999999999999</v>
      </c>
      <c r="AG1887">
        <v>0.40820000000000001</v>
      </c>
      <c r="AH1887">
        <v>0.91659999999999997</v>
      </c>
      <c r="AI1887">
        <v>0.89510000000000001</v>
      </c>
      <c r="AJ1887">
        <v>1.2217</v>
      </c>
      <c r="AK1887" t="str">
        <f>VLOOKUP(D1887,Ref!$C$2:$D$56,2,FALSE)&amp;"_"&amp;E1887&amp;RIGHT(B1887,4)</f>
        <v>CA_Fresno0008</v>
      </c>
    </row>
    <row r="1888" spans="1:37" x14ac:dyDescent="0.25">
      <c r="A1888" t="s">
        <v>222</v>
      </c>
      <c r="B1888">
        <v>60195001</v>
      </c>
      <c r="C1888" t="s">
        <v>37</v>
      </c>
      <c r="D1888" t="s">
        <v>50</v>
      </c>
      <c r="E1888" t="s">
        <v>55</v>
      </c>
      <c r="F1888">
        <v>36.819167</v>
      </c>
      <c r="G1888">
        <v>-119.71638900000001</v>
      </c>
      <c r="H1888">
        <v>94033</v>
      </c>
      <c r="I1888">
        <v>52.7</v>
      </c>
      <c r="J1888">
        <v>50</v>
      </c>
      <c r="K1888">
        <v>0.5</v>
      </c>
      <c r="L1888">
        <v>0.71236069999999996</v>
      </c>
      <c r="M1888">
        <v>2.0669167000000002</v>
      </c>
      <c r="N1888">
        <v>6.5355682000000002</v>
      </c>
      <c r="O1888">
        <v>16.720733599999999</v>
      </c>
      <c r="P1888">
        <v>2.1924693999999998</v>
      </c>
      <c r="Q1888">
        <v>19.709915200000001</v>
      </c>
      <c r="R1888">
        <v>3.8252397</v>
      </c>
      <c r="S1888">
        <v>0.43679820000000003</v>
      </c>
      <c r="T1888">
        <v>0.5</v>
      </c>
      <c r="U1888">
        <v>0.36531859999999999</v>
      </c>
      <c r="V1888">
        <v>2.2979547999999999</v>
      </c>
      <c r="W1888">
        <v>5.5196699999999996</v>
      </c>
      <c r="X1888">
        <v>18.6633377</v>
      </c>
      <c r="Y1888">
        <v>0.84361779999999997</v>
      </c>
      <c r="Z1888">
        <v>17.9551239</v>
      </c>
      <c r="AA1888">
        <v>3.3997082999999999</v>
      </c>
      <c r="AB1888">
        <v>0.49774580000000002</v>
      </c>
      <c r="AC1888">
        <v>0.51280000000000003</v>
      </c>
      <c r="AD1888">
        <v>1.1117999999999999</v>
      </c>
      <c r="AE1888">
        <v>0.84460000000000002</v>
      </c>
      <c r="AF1888">
        <v>1.1162000000000001</v>
      </c>
      <c r="AG1888">
        <v>0.38479999999999998</v>
      </c>
      <c r="AH1888">
        <v>0.91100000000000003</v>
      </c>
      <c r="AI1888">
        <v>0.88880000000000003</v>
      </c>
      <c r="AJ1888">
        <v>1.1395</v>
      </c>
      <c r="AK1888" t="str">
        <f>VLOOKUP(D1888,Ref!$C$2:$D$56,2,FALSE)&amp;"_"&amp;E1888&amp;RIGHT(B1888,4)</f>
        <v>CA_Fresno5001</v>
      </c>
    </row>
    <row r="1889" spans="1:37" x14ac:dyDescent="0.25">
      <c r="A1889" t="s">
        <v>222</v>
      </c>
      <c r="B1889">
        <v>60195025</v>
      </c>
      <c r="C1889" t="s">
        <v>37</v>
      </c>
      <c r="D1889" t="s">
        <v>50</v>
      </c>
      <c r="E1889" t="s">
        <v>55</v>
      </c>
      <c r="F1889">
        <v>36.727083</v>
      </c>
      <c r="G1889">
        <v>-119.732056</v>
      </c>
      <c r="H1889">
        <v>93032</v>
      </c>
      <c r="I1889">
        <v>51.6</v>
      </c>
      <c r="J1889">
        <v>49.1</v>
      </c>
      <c r="K1889">
        <v>0.5</v>
      </c>
      <c r="L1889">
        <v>0.7221784</v>
      </c>
      <c r="M1889">
        <v>2.3614451999999999</v>
      </c>
      <c r="N1889">
        <v>6.0940199000000002</v>
      </c>
      <c r="O1889">
        <v>17.3938351</v>
      </c>
      <c r="P1889">
        <v>1.9079062</v>
      </c>
      <c r="Q1889">
        <v>18.5720329</v>
      </c>
      <c r="R1889">
        <v>3.5949515999999999</v>
      </c>
      <c r="S1889">
        <v>0.49807580000000001</v>
      </c>
      <c r="T1889">
        <v>0.5</v>
      </c>
      <c r="U1889">
        <v>0.38442870000000001</v>
      </c>
      <c r="V1889">
        <v>2.079037</v>
      </c>
      <c r="W1889">
        <v>5.8647407999999999</v>
      </c>
      <c r="X1889">
        <v>16.260644899999999</v>
      </c>
      <c r="Y1889">
        <v>0.935199</v>
      </c>
      <c r="Z1889">
        <v>19.0213623</v>
      </c>
      <c r="AA1889">
        <v>3.6045899000000001</v>
      </c>
      <c r="AB1889">
        <v>0.45171929999999999</v>
      </c>
      <c r="AC1889">
        <v>0.5323</v>
      </c>
      <c r="AD1889">
        <v>0.88039999999999996</v>
      </c>
      <c r="AE1889">
        <v>0.96240000000000003</v>
      </c>
      <c r="AF1889">
        <v>0.93489999999999995</v>
      </c>
      <c r="AG1889">
        <v>0.49020000000000002</v>
      </c>
      <c r="AH1889">
        <v>1.0242</v>
      </c>
      <c r="AI1889">
        <v>1.0026999999999999</v>
      </c>
      <c r="AJ1889">
        <v>0.90690000000000004</v>
      </c>
      <c r="AK1889" t="str">
        <f>VLOOKUP(D1889,Ref!$C$2:$D$56,2,FALSE)&amp;"_"&amp;E1889&amp;RIGHT(B1889,4)</f>
        <v>CA_Fresno5025</v>
      </c>
    </row>
    <row r="1890" spans="1:37" x14ac:dyDescent="0.25">
      <c r="A1890" t="s">
        <v>222</v>
      </c>
      <c r="B1890">
        <v>60231002</v>
      </c>
      <c r="C1890" t="s">
        <v>37</v>
      </c>
      <c r="D1890" t="s">
        <v>50</v>
      </c>
      <c r="E1890" t="s">
        <v>56</v>
      </c>
      <c r="F1890">
        <v>40.801665999999997</v>
      </c>
      <c r="G1890">
        <v>-124.16194400000001</v>
      </c>
      <c r="H1890">
        <v>138012</v>
      </c>
      <c r="I1890">
        <v>23.1</v>
      </c>
      <c r="J1890">
        <v>21.6</v>
      </c>
      <c r="K1890">
        <v>0.5</v>
      </c>
      <c r="L1890">
        <v>0.80126509999999995</v>
      </c>
      <c r="M1890">
        <v>1.1853777999999999</v>
      </c>
      <c r="N1890">
        <v>0.4254231</v>
      </c>
      <c r="O1890">
        <v>18.124445000000001</v>
      </c>
      <c r="P1890">
        <v>1.1108370999999999</v>
      </c>
      <c r="Q1890">
        <v>0.53100820000000004</v>
      </c>
      <c r="R1890">
        <v>0.27589360000000002</v>
      </c>
      <c r="S1890">
        <v>0.20130580000000001</v>
      </c>
      <c r="T1890">
        <v>0.5</v>
      </c>
      <c r="U1890">
        <v>0.25896819999999998</v>
      </c>
      <c r="V1890">
        <v>1.2623025000000001</v>
      </c>
      <c r="W1890">
        <v>0.31600610000000001</v>
      </c>
      <c r="X1890">
        <v>17.728084599999999</v>
      </c>
      <c r="Y1890">
        <v>0.70730170000000003</v>
      </c>
      <c r="Z1890">
        <v>0.4901471</v>
      </c>
      <c r="AA1890">
        <v>0.1979901</v>
      </c>
      <c r="AB1890">
        <v>0.16792869999999999</v>
      </c>
      <c r="AC1890">
        <v>0.32319999999999999</v>
      </c>
      <c r="AD1890">
        <v>1.0649</v>
      </c>
      <c r="AE1890">
        <v>0.74280000000000002</v>
      </c>
      <c r="AF1890">
        <v>0.97809999999999997</v>
      </c>
      <c r="AG1890">
        <v>0.63670000000000004</v>
      </c>
      <c r="AH1890">
        <v>0.92300000000000004</v>
      </c>
      <c r="AI1890">
        <v>0.71760000000000002</v>
      </c>
      <c r="AJ1890">
        <v>0.83420000000000005</v>
      </c>
      <c r="AK1890" t="str">
        <f>VLOOKUP(D1890,Ref!$C$2:$D$56,2,FALSE)&amp;"_"&amp;E1890&amp;RIGHT(B1890,4)</f>
        <v>CA_Humboldt1002</v>
      </c>
    </row>
    <row r="1891" spans="1:37" x14ac:dyDescent="0.25">
      <c r="A1891" t="s">
        <v>222</v>
      </c>
      <c r="B1891">
        <v>60231004</v>
      </c>
      <c r="C1891" t="s">
        <v>37</v>
      </c>
      <c r="D1891" t="s">
        <v>50</v>
      </c>
      <c r="E1891" t="s">
        <v>56</v>
      </c>
      <c r="F1891">
        <v>40.776944</v>
      </c>
      <c r="G1891">
        <v>-124.17749999999999</v>
      </c>
      <c r="H1891">
        <v>138012</v>
      </c>
      <c r="I1891">
        <v>24.3</v>
      </c>
      <c r="J1891">
        <v>22.4</v>
      </c>
      <c r="K1891">
        <v>0.5</v>
      </c>
      <c r="L1891">
        <v>0.9494956</v>
      </c>
      <c r="M1891">
        <v>1.0713607999999999</v>
      </c>
      <c r="N1891">
        <v>0.45489499999999999</v>
      </c>
      <c r="O1891">
        <v>19.079999900000001</v>
      </c>
      <c r="P1891">
        <v>1.1566242</v>
      </c>
      <c r="Q1891">
        <v>0.59459629999999997</v>
      </c>
      <c r="R1891">
        <v>0.29357220000000001</v>
      </c>
      <c r="S1891">
        <v>0.24945600000000001</v>
      </c>
      <c r="T1891">
        <v>0.5</v>
      </c>
      <c r="U1891">
        <v>0.25043280000000001</v>
      </c>
      <c r="V1891">
        <v>1.21889</v>
      </c>
      <c r="W1891">
        <v>0.32514270000000001</v>
      </c>
      <c r="X1891">
        <v>18.522563900000002</v>
      </c>
      <c r="Y1891">
        <v>0.69812410000000003</v>
      </c>
      <c r="Z1891">
        <v>0.52736839999999996</v>
      </c>
      <c r="AA1891">
        <v>0.20243330000000001</v>
      </c>
      <c r="AB1891">
        <v>0.1975673</v>
      </c>
      <c r="AC1891">
        <v>0.26379999999999998</v>
      </c>
      <c r="AD1891">
        <v>1.1376999999999999</v>
      </c>
      <c r="AE1891">
        <v>0.71479999999999999</v>
      </c>
      <c r="AF1891">
        <v>0.9708</v>
      </c>
      <c r="AG1891">
        <v>0.60360000000000003</v>
      </c>
      <c r="AH1891">
        <v>0.88690000000000002</v>
      </c>
      <c r="AI1891">
        <v>0.68959999999999999</v>
      </c>
      <c r="AJ1891">
        <v>0.79200000000000004</v>
      </c>
      <c r="AK1891" t="str">
        <f>VLOOKUP(D1891,Ref!$C$2:$D$56,2,FALSE)&amp;"_"&amp;E1891&amp;RIGHT(B1891,4)</f>
        <v>CA_Humboldt1004</v>
      </c>
    </row>
    <row r="1892" spans="1:37" x14ac:dyDescent="0.25">
      <c r="A1892" t="s">
        <v>222</v>
      </c>
      <c r="B1892">
        <v>60250005</v>
      </c>
      <c r="C1892" t="s">
        <v>37</v>
      </c>
      <c r="D1892" t="s">
        <v>50</v>
      </c>
      <c r="E1892" t="s">
        <v>57</v>
      </c>
      <c r="F1892">
        <v>32.676110999999999</v>
      </c>
      <c r="G1892">
        <v>-115.483333</v>
      </c>
      <c r="H1892">
        <v>50055</v>
      </c>
      <c r="I1892">
        <v>36.1</v>
      </c>
      <c r="J1892">
        <v>33.700000000000003</v>
      </c>
      <c r="K1892">
        <v>0.5</v>
      </c>
      <c r="L1892">
        <v>3.2431516999999999</v>
      </c>
      <c r="M1892">
        <v>1.7834166</v>
      </c>
      <c r="N1892">
        <v>1.0006875</v>
      </c>
      <c r="O1892">
        <v>22.3039761</v>
      </c>
      <c r="P1892">
        <v>0.96763449999999995</v>
      </c>
      <c r="Q1892">
        <v>2.1993968000000002</v>
      </c>
      <c r="R1892">
        <v>0.48282380000000003</v>
      </c>
      <c r="S1892">
        <v>3.6855779000000002</v>
      </c>
      <c r="T1892">
        <v>0.5</v>
      </c>
      <c r="U1892">
        <v>1.6948051</v>
      </c>
      <c r="V1892">
        <v>1.7322507</v>
      </c>
      <c r="W1892">
        <v>0.97983370000000003</v>
      </c>
      <c r="X1892">
        <v>21.9817657</v>
      </c>
      <c r="Y1892">
        <v>0.63256120000000005</v>
      </c>
      <c r="Z1892">
        <v>2.5607698000000001</v>
      </c>
      <c r="AA1892">
        <v>0.52032409999999996</v>
      </c>
      <c r="AB1892">
        <v>3.1081254</v>
      </c>
      <c r="AC1892">
        <v>0.52259999999999995</v>
      </c>
      <c r="AD1892">
        <v>0.97130000000000005</v>
      </c>
      <c r="AE1892">
        <v>0.97919999999999996</v>
      </c>
      <c r="AF1892">
        <v>0.98560000000000003</v>
      </c>
      <c r="AG1892">
        <v>0.65369999999999995</v>
      </c>
      <c r="AH1892">
        <v>1.1642999999999999</v>
      </c>
      <c r="AI1892">
        <v>1.0777000000000001</v>
      </c>
      <c r="AJ1892">
        <v>0.84330000000000005</v>
      </c>
      <c r="AK1892" t="str">
        <f>VLOOKUP(D1892,Ref!$C$2:$D$56,2,FALSE)&amp;"_"&amp;E1892&amp;RIGHT(B1892,4)</f>
        <v>CA_Imperial0005</v>
      </c>
    </row>
    <row r="1893" spans="1:37" x14ac:dyDescent="0.25">
      <c r="A1893" t="s">
        <v>222</v>
      </c>
      <c r="B1893">
        <v>60250007</v>
      </c>
      <c r="C1893" t="s">
        <v>37</v>
      </c>
      <c r="D1893" t="s">
        <v>50</v>
      </c>
      <c r="E1893" t="s">
        <v>57</v>
      </c>
      <c r="F1893">
        <v>32.978349999999999</v>
      </c>
      <c r="G1893">
        <v>-115.53829</v>
      </c>
      <c r="H1893">
        <v>52055</v>
      </c>
      <c r="I1893">
        <v>19.5</v>
      </c>
      <c r="J1893">
        <v>16.2</v>
      </c>
      <c r="K1893">
        <v>0.5</v>
      </c>
      <c r="L1893">
        <v>4.2120651999999996</v>
      </c>
      <c r="M1893">
        <v>1.0903651999999999</v>
      </c>
      <c r="N1893">
        <v>0.87488730000000003</v>
      </c>
      <c r="O1893">
        <v>8.1899166000000001</v>
      </c>
      <c r="P1893">
        <v>1.4315438</v>
      </c>
      <c r="Q1893">
        <v>1.3926059</v>
      </c>
      <c r="R1893">
        <v>0.56668989999999997</v>
      </c>
      <c r="S1893">
        <v>1.2752600999999999</v>
      </c>
      <c r="T1893">
        <v>0.5</v>
      </c>
      <c r="U1893">
        <v>0.53481469999999998</v>
      </c>
      <c r="V1893">
        <v>0.91747529999999999</v>
      </c>
      <c r="W1893">
        <v>0.55345949999999999</v>
      </c>
      <c r="X1893">
        <v>10.256543199999999</v>
      </c>
      <c r="Y1893">
        <v>0.29603170000000001</v>
      </c>
      <c r="Z1893">
        <v>1.5270550000000001</v>
      </c>
      <c r="AA1893">
        <v>0.30512620000000001</v>
      </c>
      <c r="AB1893">
        <v>1.3835440999999999</v>
      </c>
      <c r="AC1893">
        <v>0.127</v>
      </c>
      <c r="AD1893">
        <v>0.84140000000000004</v>
      </c>
      <c r="AE1893">
        <v>0.63260000000000005</v>
      </c>
      <c r="AF1893">
        <v>1.2523</v>
      </c>
      <c r="AG1893">
        <v>0.20680000000000001</v>
      </c>
      <c r="AH1893">
        <v>1.0965</v>
      </c>
      <c r="AI1893">
        <v>0.53839999999999999</v>
      </c>
      <c r="AJ1893">
        <v>1.0849</v>
      </c>
      <c r="AK1893" t="str">
        <f>VLOOKUP(D1893,Ref!$C$2:$D$56,2,FALSE)&amp;"_"&amp;E1893&amp;RIGHT(B1893,4)</f>
        <v>CA_Imperial0007</v>
      </c>
    </row>
    <row r="1894" spans="1:37" x14ac:dyDescent="0.25">
      <c r="A1894" t="s">
        <v>222</v>
      </c>
      <c r="B1894">
        <v>60251003</v>
      </c>
      <c r="C1894" t="s">
        <v>37</v>
      </c>
      <c r="D1894" t="s">
        <v>50</v>
      </c>
      <c r="E1894" t="s">
        <v>57</v>
      </c>
      <c r="F1894">
        <v>32.791666999999997</v>
      </c>
      <c r="G1894">
        <v>-115.561667</v>
      </c>
      <c r="H1894">
        <v>51055</v>
      </c>
      <c r="I1894">
        <v>18.100000000000001</v>
      </c>
      <c r="J1894">
        <v>16.2</v>
      </c>
      <c r="K1894">
        <v>0.5</v>
      </c>
      <c r="L1894">
        <v>4.9429249999999998</v>
      </c>
      <c r="M1894">
        <v>0.65253570000000005</v>
      </c>
      <c r="N1894">
        <v>0.56818230000000003</v>
      </c>
      <c r="O1894">
        <v>8.3090390999999997</v>
      </c>
      <c r="P1894">
        <v>1.4518244</v>
      </c>
      <c r="Q1894">
        <v>0.44651980000000002</v>
      </c>
      <c r="R1894">
        <v>0.46151229999999999</v>
      </c>
      <c r="S1894">
        <v>0.8563499</v>
      </c>
      <c r="T1894">
        <v>0.5</v>
      </c>
      <c r="U1894">
        <v>0.56337760000000003</v>
      </c>
      <c r="V1894">
        <v>0.48667969999999999</v>
      </c>
      <c r="W1894">
        <v>0.255164</v>
      </c>
      <c r="X1894">
        <v>12.5292358</v>
      </c>
      <c r="Y1894">
        <v>0.1936329</v>
      </c>
      <c r="Z1894">
        <v>0.62978460000000003</v>
      </c>
      <c r="AA1894">
        <v>0.13088359999999999</v>
      </c>
      <c r="AB1894">
        <v>0.99955959999999999</v>
      </c>
      <c r="AC1894">
        <v>0.114</v>
      </c>
      <c r="AD1894">
        <v>0.74580000000000002</v>
      </c>
      <c r="AE1894">
        <v>0.4491</v>
      </c>
      <c r="AF1894">
        <v>1.5079</v>
      </c>
      <c r="AG1894">
        <v>0.13339999999999999</v>
      </c>
      <c r="AH1894">
        <v>1.4104000000000001</v>
      </c>
      <c r="AI1894">
        <v>0.28360000000000002</v>
      </c>
      <c r="AJ1894">
        <v>1.1672</v>
      </c>
      <c r="AK1894" t="str">
        <f>VLOOKUP(D1894,Ref!$C$2:$D$56,2,FALSE)&amp;"_"&amp;E1894&amp;RIGHT(B1894,4)</f>
        <v>CA_Imperial1003</v>
      </c>
    </row>
    <row r="1895" spans="1:37" x14ac:dyDescent="0.25">
      <c r="A1895" t="s">
        <v>222</v>
      </c>
      <c r="B1895">
        <v>60271003</v>
      </c>
      <c r="C1895" t="s">
        <v>37</v>
      </c>
      <c r="D1895" t="s">
        <v>50</v>
      </c>
      <c r="E1895" t="s">
        <v>58</v>
      </c>
      <c r="F1895">
        <v>36.487777999999999</v>
      </c>
      <c r="G1895">
        <v>-117.87055599999999</v>
      </c>
      <c r="H1895">
        <v>88045</v>
      </c>
      <c r="I1895">
        <v>37.1</v>
      </c>
      <c r="J1895">
        <v>24.6</v>
      </c>
      <c r="K1895">
        <v>0.5</v>
      </c>
      <c r="L1895">
        <v>4.2006974000000001</v>
      </c>
      <c r="M1895">
        <v>0.92520369999999996</v>
      </c>
      <c r="N1895">
        <v>1.4433125</v>
      </c>
      <c r="O1895">
        <v>24.540744799999999</v>
      </c>
      <c r="P1895">
        <v>2.8962808</v>
      </c>
      <c r="Q1895">
        <v>1.4644291</v>
      </c>
      <c r="R1895">
        <v>1.1533526999999999</v>
      </c>
      <c r="S1895">
        <v>4.2646900000000001E-2</v>
      </c>
      <c r="T1895">
        <v>0.5</v>
      </c>
      <c r="U1895">
        <v>0.39641490000000001</v>
      </c>
      <c r="V1895">
        <v>0.53939530000000002</v>
      </c>
      <c r="W1895">
        <v>0.55135409999999996</v>
      </c>
      <c r="X1895">
        <v>20.466916999999999</v>
      </c>
      <c r="Y1895">
        <v>0.59178920000000002</v>
      </c>
      <c r="Z1895">
        <v>1.1546474</v>
      </c>
      <c r="AA1895">
        <v>0.39971699999999999</v>
      </c>
      <c r="AB1895">
        <v>4.6455999999999997E-2</v>
      </c>
      <c r="AC1895">
        <v>9.4399999999999998E-2</v>
      </c>
      <c r="AD1895">
        <v>0.58299999999999996</v>
      </c>
      <c r="AE1895">
        <v>0.38200000000000001</v>
      </c>
      <c r="AF1895">
        <v>0.83399999999999996</v>
      </c>
      <c r="AG1895">
        <v>0.20430000000000001</v>
      </c>
      <c r="AH1895">
        <v>0.78849999999999998</v>
      </c>
      <c r="AI1895">
        <v>0.34660000000000002</v>
      </c>
      <c r="AJ1895">
        <v>1.0892999999999999</v>
      </c>
      <c r="AK1895" t="str">
        <f>VLOOKUP(D1895,Ref!$C$2:$D$56,2,FALSE)&amp;"_"&amp;E1895&amp;RIGHT(B1895,4)</f>
        <v>CA_Inyo1003</v>
      </c>
    </row>
    <row r="1896" spans="1:37" x14ac:dyDescent="0.25">
      <c r="A1896" t="s">
        <v>222</v>
      </c>
      <c r="B1896">
        <v>60290010</v>
      </c>
      <c r="C1896" t="s">
        <v>37</v>
      </c>
      <c r="D1896" t="s">
        <v>50</v>
      </c>
      <c r="E1896" t="s">
        <v>59</v>
      </c>
      <c r="F1896">
        <v>35.385556000000001</v>
      </c>
      <c r="G1896">
        <v>-119.01472200000001</v>
      </c>
      <c r="H1896">
        <v>80034</v>
      </c>
      <c r="I1896">
        <v>67.400000000000006</v>
      </c>
      <c r="J1896">
        <v>63.9</v>
      </c>
      <c r="K1896">
        <v>0.5</v>
      </c>
      <c r="L1896">
        <v>1.3754377</v>
      </c>
      <c r="M1896">
        <v>2.4192843000000002</v>
      </c>
      <c r="N1896">
        <v>7.9027557000000002</v>
      </c>
      <c r="O1896">
        <v>22.535228700000001</v>
      </c>
      <c r="P1896">
        <v>2.7548257999999999</v>
      </c>
      <c r="Q1896">
        <v>23.6893387</v>
      </c>
      <c r="R1896">
        <v>4.6033993000000004</v>
      </c>
      <c r="S1896">
        <v>0.3752877</v>
      </c>
      <c r="T1896">
        <v>0.5</v>
      </c>
      <c r="U1896">
        <v>0.79145049999999995</v>
      </c>
      <c r="V1896">
        <v>2.4526273999999999</v>
      </c>
      <c r="W1896">
        <v>7.0342707999999998</v>
      </c>
      <c r="X1896">
        <v>23.275308599999999</v>
      </c>
      <c r="Y1896">
        <v>1.2309965</v>
      </c>
      <c r="Z1896">
        <v>22.664814</v>
      </c>
      <c r="AA1896">
        <v>4.3036218000000002</v>
      </c>
      <c r="AB1896">
        <v>0.39168170000000002</v>
      </c>
      <c r="AC1896">
        <v>0.57540000000000002</v>
      </c>
      <c r="AD1896">
        <v>1.0138</v>
      </c>
      <c r="AE1896">
        <v>0.8901</v>
      </c>
      <c r="AF1896">
        <v>1.0327999999999999</v>
      </c>
      <c r="AG1896">
        <v>0.44690000000000002</v>
      </c>
      <c r="AH1896">
        <v>0.95679999999999998</v>
      </c>
      <c r="AI1896">
        <v>0.93489999999999995</v>
      </c>
      <c r="AJ1896">
        <v>1.0437000000000001</v>
      </c>
      <c r="AK1896" t="str">
        <f>VLOOKUP(D1896,Ref!$C$2:$D$56,2,FALSE)&amp;"_"&amp;E1896&amp;RIGHT(B1896,4)</f>
        <v>CA_Kern0010</v>
      </c>
    </row>
    <row r="1897" spans="1:37" x14ac:dyDescent="0.25">
      <c r="A1897" t="s">
        <v>222</v>
      </c>
      <c r="B1897">
        <v>60290014</v>
      </c>
      <c r="C1897" t="s">
        <v>37</v>
      </c>
      <c r="D1897" t="s">
        <v>50</v>
      </c>
      <c r="E1897" t="s">
        <v>59</v>
      </c>
      <c r="F1897">
        <v>35.356110999999999</v>
      </c>
      <c r="G1897">
        <v>-119.040278</v>
      </c>
      <c r="H1897">
        <v>80034</v>
      </c>
      <c r="I1897">
        <v>65.099999999999994</v>
      </c>
      <c r="J1897">
        <v>60.8</v>
      </c>
      <c r="K1897">
        <v>0.5</v>
      </c>
      <c r="L1897">
        <v>1.3742125000000001</v>
      </c>
      <c r="M1897">
        <v>2.3296877999999999</v>
      </c>
      <c r="N1897">
        <v>8.5225638999999997</v>
      </c>
      <c r="O1897">
        <v>18.809602699999999</v>
      </c>
      <c r="P1897">
        <v>3.3715334000000001</v>
      </c>
      <c r="Q1897">
        <v>25.028417600000001</v>
      </c>
      <c r="R1897">
        <v>4.8940048000000003</v>
      </c>
      <c r="S1897">
        <v>0.35886109999999999</v>
      </c>
      <c r="T1897">
        <v>0.5</v>
      </c>
      <c r="U1897">
        <v>0.73807769999999995</v>
      </c>
      <c r="V1897">
        <v>2.3116302000000002</v>
      </c>
      <c r="W1897">
        <v>7.6291431999999997</v>
      </c>
      <c r="X1897">
        <v>18.779094700000002</v>
      </c>
      <c r="Y1897">
        <v>1.4137569999999999</v>
      </c>
      <c r="Z1897">
        <v>24.4792557</v>
      </c>
      <c r="AA1897">
        <v>4.654541</v>
      </c>
      <c r="AB1897">
        <v>0.36902699999999999</v>
      </c>
      <c r="AC1897">
        <v>0.53710000000000002</v>
      </c>
      <c r="AD1897">
        <v>0.99219999999999997</v>
      </c>
      <c r="AE1897">
        <v>0.8952</v>
      </c>
      <c r="AF1897">
        <v>0.99839999999999995</v>
      </c>
      <c r="AG1897">
        <v>0.41930000000000001</v>
      </c>
      <c r="AH1897">
        <v>0.97809999999999997</v>
      </c>
      <c r="AI1897">
        <v>0.95109999999999995</v>
      </c>
      <c r="AJ1897">
        <v>1.0283</v>
      </c>
      <c r="AK1897" t="str">
        <f>VLOOKUP(D1897,Ref!$C$2:$D$56,2,FALSE)&amp;"_"&amp;E1897&amp;RIGHT(B1897,4)</f>
        <v>CA_Kern0014</v>
      </c>
    </row>
    <row r="1898" spans="1:37" x14ac:dyDescent="0.25">
      <c r="A1898" t="s">
        <v>222</v>
      </c>
      <c r="B1898">
        <v>60290016</v>
      </c>
      <c r="C1898" t="s">
        <v>37</v>
      </c>
      <c r="D1898" t="s">
        <v>50</v>
      </c>
      <c r="E1898" t="s">
        <v>59</v>
      </c>
      <c r="F1898">
        <v>35.324722000000001</v>
      </c>
      <c r="G1898">
        <v>-118.999167</v>
      </c>
      <c r="H1898">
        <v>79034</v>
      </c>
      <c r="I1898">
        <v>68.099999999999994</v>
      </c>
      <c r="J1898">
        <v>63.2</v>
      </c>
      <c r="K1898">
        <v>0.5</v>
      </c>
      <c r="L1898">
        <v>1.359334</v>
      </c>
      <c r="M1898">
        <v>2.2791872</v>
      </c>
      <c r="N1898">
        <v>8.3966475000000003</v>
      </c>
      <c r="O1898">
        <v>22.4618301</v>
      </c>
      <c r="P1898">
        <v>3.3576068999999999</v>
      </c>
      <c r="Q1898">
        <v>24.6128635</v>
      </c>
      <c r="R1898">
        <v>4.8155837000000004</v>
      </c>
      <c r="S1898">
        <v>0.35027960000000002</v>
      </c>
      <c r="T1898">
        <v>0.5</v>
      </c>
      <c r="U1898">
        <v>0.66601880000000002</v>
      </c>
      <c r="V1898">
        <v>2.1906080000000001</v>
      </c>
      <c r="W1898">
        <v>7.5048575</v>
      </c>
      <c r="X1898">
        <v>21.927289999999999</v>
      </c>
      <c r="Y1898">
        <v>1.3527651999999999</v>
      </c>
      <c r="Z1898">
        <v>24.129875200000001</v>
      </c>
      <c r="AA1898">
        <v>4.5850080999999996</v>
      </c>
      <c r="AB1898">
        <v>0.35027960000000002</v>
      </c>
      <c r="AC1898">
        <v>0.49</v>
      </c>
      <c r="AD1898">
        <v>0.96109999999999995</v>
      </c>
      <c r="AE1898">
        <v>0.89380000000000004</v>
      </c>
      <c r="AF1898">
        <v>0.97619999999999996</v>
      </c>
      <c r="AG1898">
        <v>0.40289999999999998</v>
      </c>
      <c r="AH1898">
        <v>0.98040000000000005</v>
      </c>
      <c r="AI1898">
        <v>0.95209999999999995</v>
      </c>
      <c r="AJ1898">
        <v>1</v>
      </c>
      <c r="AK1898" t="str">
        <f>VLOOKUP(D1898,Ref!$C$2:$D$56,2,FALSE)&amp;"_"&amp;E1898&amp;RIGHT(B1898,4)</f>
        <v>CA_Kern0016</v>
      </c>
    </row>
    <row r="1899" spans="1:37" x14ac:dyDescent="0.25">
      <c r="A1899" t="s">
        <v>222</v>
      </c>
      <c r="B1899">
        <v>60310004</v>
      </c>
      <c r="C1899" t="s">
        <v>37</v>
      </c>
      <c r="D1899" t="s">
        <v>50</v>
      </c>
      <c r="E1899" t="s">
        <v>60</v>
      </c>
      <c r="F1899">
        <v>36.101388999999998</v>
      </c>
      <c r="G1899">
        <v>-119.565833</v>
      </c>
      <c r="H1899">
        <v>87032</v>
      </c>
      <c r="I1899">
        <v>53.3</v>
      </c>
      <c r="J1899">
        <v>50</v>
      </c>
      <c r="K1899">
        <v>0.5</v>
      </c>
      <c r="L1899">
        <v>0.86342949999999996</v>
      </c>
      <c r="M1899">
        <v>1.7012379</v>
      </c>
      <c r="N1899">
        <v>5.9791993999999997</v>
      </c>
      <c r="O1899">
        <v>20.333429299999999</v>
      </c>
      <c r="P1899">
        <v>2.1868764999999999</v>
      </c>
      <c r="Q1899">
        <v>17.9897919</v>
      </c>
      <c r="R1899">
        <v>3.5150130000000002</v>
      </c>
      <c r="S1899">
        <v>0.31991069999999999</v>
      </c>
      <c r="T1899">
        <v>0.5</v>
      </c>
      <c r="U1899">
        <v>0.43954019999999999</v>
      </c>
      <c r="V1899">
        <v>1.6349549999999999</v>
      </c>
      <c r="W1899">
        <v>5.5425911000000001</v>
      </c>
      <c r="X1899">
        <v>19.1676559</v>
      </c>
      <c r="Y1899">
        <v>0.71078450000000004</v>
      </c>
      <c r="Z1899">
        <v>18.3112602</v>
      </c>
      <c r="AA1899">
        <v>3.454421</v>
      </c>
      <c r="AB1899">
        <v>0.33236460000000001</v>
      </c>
      <c r="AC1899">
        <v>0.5091</v>
      </c>
      <c r="AD1899">
        <v>0.96099999999999997</v>
      </c>
      <c r="AE1899">
        <v>0.92700000000000005</v>
      </c>
      <c r="AF1899">
        <v>0.94269999999999998</v>
      </c>
      <c r="AG1899">
        <v>0.32500000000000001</v>
      </c>
      <c r="AH1899">
        <v>1.0179</v>
      </c>
      <c r="AI1899">
        <v>0.98280000000000001</v>
      </c>
      <c r="AJ1899">
        <v>1.0388999999999999</v>
      </c>
      <c r="AK1899" t="str">
        <f>VLOOKUP(D1899,Ref!$C$2:$D$56,2,FALSE)&amp;"_"&amp;E1899&amp;RIGHT(B1899,4)</f>
        <v>CA_Kings0004</v>
      </c>
    </row>
    <row r="1900" spans="1:37" x14ac:dyDescent="0.25">
      <c r="A1900" t="s">
        <v>222</v>
      </c>
      <c r="B1900">
        <v>60333001</v>
      </c>
      <c r="C1900" t="s">
        <v>37</v>
      </c>
      <c r="D1900" t="s">
        <v>50</v>
      </c>
      <c r="E1900" t="s">
        <v>61</v>
      </c>
      <c r="F1900">
        <v>39.031388999999997</v>
      </c>
      <c r="G1900">
        <v>-122.922222</v>
      </c>
      <c r="H1900">
        <v>120015</v>
      </c>
      <c r="I1900">
        <v>26.4</v>
      </c>
      <c r="J1900">
        <v>25.3</v>
      </c>
      <c r="K1900">
        <v>0.5</v>
      </c>
      <c r="L1900">
        <v>1.0511820000000001</v>
      </c>
      <c r="M1900">
        <v>0.60703640000000003</v>
      </c>
      <c r="N1900">
        <v>0.77099079999999998</v>
      </c>
      <c r="O1900">
        <v>17.269477800000001</v>
      </c>
      <c r="P1900">
        <v>2.2234077000000001</v>
      </c>
      <c r="Q1900">
        <v>0.1216647</v>
      </c>
      <c r="R1900">
        <v>0.80880830000000004</v>
      </c>
      <c r="S1900">
        <v>3.1029884999999999</v>
      </c>
      <c r="T1900">
        <v>0.5</v>
      </c>
      <c r="U1900">
        <v>0.79676919999999996</v>
      </c>
      <c r="V1900">
        <v>0.60154569999999996</v>
      </c>
      <c r="W1900">
        <v>0.62367479999999997</v>
      </c>
      <c r="X1900">
        <v>17.1678982</v>
      </c>
      <c r="Y1900">
        <v>1.7819738000000001</v>
      </c>
      <c r="Z1900">
        <v>0.11827020000000001</v>
      </c>
      <c r="AA1900">
        <v>0.65541139999999998</v>
      </c>
      <c r="AB1900">
        <v>3.1029884999999999</v>
      </c>
      <c r="AC1900">
        <v>0.75800000000000001</v>
      </c>
      <c r="AD1900">
        <v>0.99099999999999999</v>
      </c>
      <c r="AE1900">
        <v>0.80889999999999995</v>
      </c>
      <c r="AF1900">
        <v>0.99409999999999998</v>
      </c>
      <c r="AG1900">
        <v>0.80149999999999999</v>
      </c>
      <c r="AH1900">
        <v>0.97209999999999996</v>
      </c>
      <c r="AI1900">
        <v>0.81030000000000002</v>
      </c>
      <c r="AJ1900">
        <v>1</v>
      </c>
      <c r="AK1900" t="str">
        <f>VLOOKUP(D1900,Ref!$C$2:$D$56,2,FALSE)&amp;"_"&amp;E1900&amp;RIGHT(B1900,4)</f>
        <v>CA_Lake3001</v>
      </c>
    </row>
    <row r="1901" spans="1:37" x14ac:dyDescent="0.25">
      <c r="A1901" t="s">
        <v>222</v>
      </c>
      <c r="B1901">
        <v>60370002</v>
      </c>
      <c r="C1901" t="s">
        <v>37</v>
      </c>
      <c r="D1901" t="s">
        <v>50</v>
      </c>
      <c r="E1901" t="s">
        <v>62</v>
      </c>
      <c r="F1901">
        <v>34.136499999999998</v>
      </c>
      <c r="G1901">
        <v>-117.92391000000001</v>
      </c>
      <c r="H1901">
        <v>67040</v>
      </c>
      <c r="I1901">
        <v>40.200000000000003</v>
      </c>
      <c r="J1901">
        <v>35.700000000000003</v>
      </c>
      <c r="K1901">
        <v>0.5</v>
      </c>
      <c r="L1901">
        <v>1.4493115999999999</v>
      </c>
      <c r="M1901">
        <v>2.535326</v>
      </c>
      <c r="N1901">
        <v>3.9452343000000001</v>
      </c>
      <c r="O1901">
        <v>17.2454605</v>
      </c>
      <c r="P1901">
        <v>3.9876773000000001</v>
      </c>
      <c r="Q1901">
        <v>8.4780312000000002</v>
      </c>
      <c r="R1901">
        <v>2.0026769999999998</v>
      </c>
      <c r="S1901">
        <v>0.12295</v>
      </c>
      <c r="T1901">
        <v>0.5</v>
      </c>
      <c r="U1901">
        <v>0.72829710000000003</v>
      </c>
      <c r="V1901">
        <v>2.8275684999999999</v>
      </c>
      <c r="W1901">
        <v>3.5404589</v>
      </c>
      <c r="X1901">
        <v>14.5323744</v>
      </c>
      <c r="Y1901">
        <v>2.1720451999999999</v>
      </c>
      <c r="Z1901">
        <v>9.4172478000000002</v>
      </c>
      <c r="AA1901">
        <v>1.9070152</v>
      </c>
      <c r="AB1901">
        <v>0.122351</v>
      </c>
      <c r="AC1901">
        <v>0.50249999999999995</v>
      </c>
      <c r="AD1901">
        <v>1.1153</v>
      </c>
      <c r="AE1901">
        <v>0.89739999999999998</v>
      </c>
      <c r="AF1901">
        <v>0.8427</v>
      </c>
      <c r="AG1901">
        <v>0.54469999999999996</v>
      </c>
      <c r="AH1901">
        <v>1.1108</v>
      </c>
      <c r="AI1901">
        <v>0.95220000000000005</v>
      </c>
      <c r="AJ1901">
        <v>0.99509999999999998</v>
      </c>
      <c r="AK1901" t="str">
        <f>VLOOKUP(D1901,Ref!$C$2:$D$56,2,FALSE)&amp;"_"&amp;E1901&amp;RIGHT(B1901,4)</f>
        <v>CA_Los Angeles0002</v>
      </c>
    </row>
    <row r="1902" spans="1:37" x14ac:dyDescent="0.25">
      <c r="A1902" t="s">
        <v>222</v>
      </c>
      <c r="B1902">
        <v>60371002</v>
      </c>
      <c r="C1902" t="s">
        <v>37</v>
      </c>
      <c r="D1902" t="s">
        <v>50</v>
      </c>
      <c r="E1902" t="s">
        <v>62</v>
      </c>
      <c r="F1902">
        <v>34.176049999999996</v>
      </c>
      <c r="G1902">
        <v>-118.31712</v>
      </c>
      <c r="H1902">
        <v>68037</v>
      </c>
      <c r="I1902">
        <v>39.1</v>
      </c>
      <c r="J1902">
        <v>36.6</v>
      </c>
      <c r="K1902">
        <v>0.5</v>
      </c>
      <c r="L1902">
        <v>1.3868693000000001</v>
      </c>
      <c r="M1902">
        <v>2.4228208000000002</v>
      </c>
      <c r="N1902">
        <v>4.8135724</v>
      </c>
      <c r="O1902">
        <v>12.110254299999999</v>
      </c>
      <c r="P1902">
        <v>4.3546648000000001</v>
      </c>
      <c r="Q1902">
        <v>11.060746200000001</v>
      </c>
      <c r="R1902">
        <v>2.3906703</v>
      </c>
      <c r="S1902">
        <v>0.1159592</v>
      </c>
      <c r="T1902">
        <v>0.5</v>
      </c>
      <c r="U1902">
        <v>0.92800950000000004</v>
      </c>
      <c r="V1902">
        <v>2.3472341999999999</v>
      </c>
      <c r="W1902">
        <v>4.4736028000000001</v>
      </c>
      <c r="X1902">
        <v>11.3941002</v>
      </c>
      <c r="Y1902">
        <v>3.2068650999999999</v>
      </c>
      <c r="Z1902">
        <v>11.3650751</v>
      </c>
      <c r="AA1902">
        <v>2.3471223999999999</v>
      </c>
      <c r="AB1902">
        <v>0.1089456</v>
      </c>
      <c r="AC1902">
        <v>0.66910000000000003</v>
      </c>
      <c r="AD1902">
        <v>0.96879999999999999</v>
      </c>
      <c r="AE1902">
        <v>0.9294</v>
      </c>
      <c r="AF1902">
        <v>0.94089999999999996</v>
      </c>
      <c r="AG1902">
        <v>0.73640000000000005</v>
      </c>
      <c r="AH1902">
        <v>1.0275000000000001</v>
      </c>
      <c r="AI1902">
        <v>0.98180000000000001</v>
      </c>
      <c r="AJ1902">
        <v>0.9395</v>
      </c>
      <c r="AK1902" t="str">
        <f>VLOOKUP(D1902,Ref!$C$2:$D$56,2,FALSE)&amp;"_"&amp;E1902&amp;RIGHT(B1902,4)</f>
        <v>CA_Los Angeles1002</v>
      </c>
    </row>
    <row r="1903" spans="1:37" x14ac:dyDescent="0.25">
      <c r="A1903" t="s">
        <v>222</v>
      </c>
      <c r="B1903">
        <v>60371103</v>
      </c>
      <c r="C1903" t="s">
        <v>37</v>
      </c>
      <c r="D1903" t="s">
        <v>50</v>
      </c>
      <c r="E1903" t="s">
        <v>62</v>
      </c>
      <c r="F1903">
        <v>34.066589999999998</v>
      </c>
      <c r="G1903">
        <v>-118.22687999999999</v>
      </c>
      <c r="H1903">
        <v>67037</v>
      </c>
      <c r="I1903">
        <v>40.1</v>
      </c>
      <c r="J1903">
        <v>37.4</v>
      </c>
      <c r="K1903">
        <v>0.5</v>
      </c>
      <c r="L1903">
        <v>1.6976591000000001</v>
      </c>
      <c r="M1903">
        <v>2.1506056999999998</v>
      </c>
      <c r="N1903">
        <v>5.3652224999999998</v>
      </c>
      <c r="O1903">
        <v>9.0814123000000002</v>
      </c>
      <c r="P1903">
        <v>6.9489068999999999</v>
      </c>
      <c r="Q1903">
        <v>11.1212511</v>
      </c>
      <c r="R1903">
        <v>2.9381501999999999</v>
      </c>
      <c r="S1903">
        <v>0.34123969999999998</v>
      </c>
      <c r="T1903">
        <v>0.5</v>
      </c>
      <c r="U1903">
        <v>1.1130943</v>
      </c>
      <c r="V1903">
        <v>2.3799592999999999</v>
      </c>
      <c r="W1903">
        <v>4.6781888</v>
      </c>
      <c r="X1903">
        <v>10.694513300000001</v>
      </c>
      <c r="Y1903">
        <v>4.0023279</v>
      </c>
      <c r="Z1903">
        <v>11.4027891</v>
      </c>
      <c r="AA1903">
        <v>2.4881947000000002</v>
      </c>
      <c r="AB1903">
        <v>0.18955069999999999</v>
      </c>
      <c r="AC1903">
        <v>0.65569999999999995</v>
      </c>
      <c r="AD1903">
        <v>1.1066</v>
      </c>
      <c r="AE1903">
        <v>0.87190000000000001</v>
      </c>
      <c r="AF1903">
        <v>1.1776</v>
      </c>
      <c r="AG1903">
        <v>0.57599999999999996</v>
      </c>
      <c r="AH1903">
        <v>1.0253000000000001</v>
      </c>
      <c r="AI1903">
        <v>0.84689999999999999</v>
      </c>
      <c r="AJ1903">
        <v>0.55549999999999999</v>
      </c>
      <c r="AK1903" t="str">
        <f>VLOOKUP(D1903,Ref!$C$2:$D$56,2,FALSE)&amp;"_"&amp;E1903&amp;RIGHT(B1903,4)</f>
        <v>CA_Los Angeles1103</v>
      </c>
    </row>
    <row r="1904" spans="1:37" x14ac:dyDescent="0.25">
      <c r="A1904" t="s">
        <v>222</v>
      </c>
      <c r="B1904">
        <v>60371201</v>
      </c>
      <c r="C1904" t="s">
        <v>37</v>
      </c>
      <c r="D1904" t="s">
        <v>50</v>
      </c>
      <c r="E1904" t="s">
        <v>62</v>
      </c>
      <c r="F1904">
        <v>34.199249999999999</v>
      </c>
      <c r="G1904">
        <v>-118.53276</v>
      </c>
      <c r="H1904">
        <v>68035</v>
      </c>
      <c r="I1904">
        <v>29</v>
      </c>
      <c r="J1904">
        <v>27.4</v>
      </c>
      <c r="K1904">
        <v>0.5</v>
      </c>
      <c r="L1904">
        <v>0.76059169999999998</v>
      </c>
      <c r="M1904">
        <v>1.6854944999999999</v>
      </c>
      <c r="N1904">
        <v>3.0109739000000002</v>
      </c>
      <c r="O1904">
        <v>11.986532199999999</v>
      </c>
      <c r="P1904">
        <v>2.9345452999999999</v>
      </c>
      <c r="Q1904">
        <v>6.6025381000000003</v>
      </c>
      <c r="R1904">
        <v>1.4531987</v>
      </c>
      <c r="S1904">
        <v>9.9463800000000005E-2</v>
      </c>
      <c r="T1904">
        <v>0.5</v>
      </c>
      <c r="U1904">
        <v>0.510521</v>
      </c>
      <c r="V1904">
        <v>1.6619295000000001</v>
      </c>
      <c r="W1904">
        <v>2.7129622000000002</v>
      </c>
      <c r="X1904">
        <v>11.879011200000001</v>
      </c>
      <c r="Y1904">
        <v>2.1892412000000001</v>
      </c>
      <c r="Z1904">
        <v>6.5342197000000004</v>
      </c>
      <c r="AA1904">
        <v>1.3689897</v>
      </c>
      <c r="AB1904">
        <v>9.9463800000000005E-2</v>
      </c>
      <c r="AC1904">
        <v>0.67120000000000002</v>
      </c>
      <c r="AD1904">
        <v>0.98599999999999999</v>
      </c>
      <c r="AE1904">
        <v>0.90100000000000002</v>
      </c>
      <c r="AF1904">
        <v>0.99099999999999999</v>
      </c>
      <c r="AG1904">
        <v>0.746</v>
      </c>
      <c r="AH1904">
        <v>0.98970000000000002</v>
      </c>
      <c r="AI1904">
        <v>0.94210000000000005</v>
      </c>
      <c r="AJ1904">
        <v>1</v>
      </c>
      <c r="AK1904" t="str">
        <f>VLOOKUP(D1904,Ref!$C$2:$D$56,2,FALSE)&amp;"_"&amp;E1904&amp;RIGHT(B1904,4)</f>
        <v>CA_Los Angeles1201</v>
      </c>
    </row>
    <row r="1905" spans="1:37" x14ac:dyDescent="0.25">
      <c r="A1905" t="s">
        <v>222</v>
      </c>
      <c r="B1905">
        <v>60371301</v>
      </c>
      <c r="C1905" t="s">
        <v>37</v>
      </c>
      <c r="D1905" t="s">
        <v>50</v>
      </c>
      <c r="E1905" t="s">
        <v>62</v>
      </c>
      <c r="F1905">
        <v>33.928989999999999</v>
      </c>
      <c r="G1905">
        <v>-118.21071000000001</v>
      </c>
      <c r="H1905">
        <v>65037</v>
      </c>
      <c r="I1905">
        <v>41</v>
      </c>
      <c r="J1905">
        <v>38.700000000000003</v>
      </c>
      <c r="K1905">
        <v>0.5</v>
      </c>
      <c r="L1905">
        <v>1.4173172000000001</v>
      </c>
      <c r="M1905">
        <v>2.6156744999999999</v>
      </c>
      <c r="N1905">
        <v>4.8027348999999999</v>
      </c>
      <c r="O1905">
        <v>13.620897299999999</v>
      </c>
      <c r="P1905">
        <v>4.0868362999999999</v>
      </c>
      <c r="Q1905">
        <v>11.4212103</v>
      </c>
      <c r="R1905">
        <v>2.4390714</v>
      </c>
      <c r="S1905">
        <v>9.6258999999999997E-2</v>
      </c>
      <c r="T1905">
        <v>0.5</v>
      </c>
      <c r="U1905">
        <v>1.0132642000000001</v>
      </c>
      <c r="V1905">
        <v>2.5959959000000001</v>
      </c>
      <c r="W1905">
        <v>4.3940735000000002</v>
      </c>
      <c r="X1905">
        <v>13.491179499999999</v>
      </c>
      <c r="Y1905">
        <v>3.0401441999999999</v>
      </c>
      <c r="Z1905">
        <v>11.3226175</v>
      </c>
      <c r="AA1905">
        <v>2.3299308000000001</v>
      </c>
      <c r="AB1905">
        <v>9.6258999999999997E-2</v>
      </c>
      <c r="AC1905">
        <v>0.71489999999999998</v>
      </c>
      <c r="AD1905">
        <v>0.99250000000000005</v>
      </c>
      <c r="AE1905">
        <v>0.91490000000000005</v>
      </c>
      <c r="AF1905">
        <v>0.99050000000000005</v>
      </c>
      <c r="AG1905">
        <v>0.74390000000000001</v>
      </c>
      <c r="AH1905">
        <v>0.99139999999999995</v>
      </c>
      <c r="AI1905">
        <v>0.95530000000000004</v>
      </c>
      <c r="AJ1905">
        <v>1</v>
      </c>
      <c r="AK1905" t="str">
        <f>VLOOKUP(D1905,Ref!$C$2:$D$56,2,FALSE)&amp;"_"&amp;E1905&amp;RIGHT(B1905,4)</f>
        <v>CA_Los Angeles1301</v>
      </c>
    </row>
    <row r="1906" spans="1:37" x14ac:dyDescent="0.25">
      <c r="A1906" t="s">
        <v>222</v>
      </c>
      <c r="B1906">
        <v>60371602</v>
      </c>
      <c r="C1906" t="s">
        <v>37</v>
      </c>
      <c r="D1906" t="s">
        <v>50</v>
      </c>
      <c r="E1906" t="s">
        <v>62</v>
      </c>
      <c r="F1906">
        <v>34.011940000000003</v>
      </c>
      <c r="G1906">
        <v>-118.06995000000001</v>
      </c>
      <c r="H1906">
        <v>66038</v>
      </c>
      <c r="I1906">
        <v>39.799999999999997</v>
      </c>
      <c r="J1906">
        <v>38</v>
      </c>
      <c r="K1906">
        <v>0.5</v>
      </c>
      <c r="L1906">
        <v>1.4958007</v>
      </c>
      <c r="M1906">
        <v>3.4643579</v>
      </c>
      <c r="N1906">
        <v>4.3369532</v>
      </c>
      <c r="O1906">
        <v>13.8419352</v>
      </c>
      <c r="P1906">
        <v>3.6534502999999998</v>
      </c>
      <c r="Q1906">
        <v>10.2527781</v>
      </c>
      <c r="R1906">
        <v>2.1663461000000002</v>
      </c>
      <c r="S1906">
        <v>0.1217203</v>
      </c>
      <c r="T1906">
        <v>0.5</v>
      </c>
      <c r="U1906">
        <v>1.1925460000000001</v>
      </c>
      <c r="V1906">
        <v>3.3763274999999999</v>
      </c>
      <c r="W1906">
        <v>3.7873559000000001</v>
      </c>
      <c r="X1906">
        <v>14.778038</v>
      </c>
      <c r="Y1906">
        <v>3.0834427</v>
      </c>
      <c r="Z1906">
        <v>9.2192077999999995</v>
      </c>
      <c r="AA1906">
        <v>1.9743339</v>
      </c>
      <c r="AB1906">
        <v>0.16433600000000001</v>
      </c>
      <c r="AC1906">
        <v>0.79730000000000001</v>
      </c>
      <c r="AD1906">
        <v>0.97460000000000002</v>
      </c>
      <c r="AE1906">
        <v>0.87329999999999997</v>
      </c>
      <c r="AF1906">
        <v>1.0676000000000001</v>
      </c>
      <c r="AG1906">
        <v>0.84399999999999997</v>
      </c>
      <c r="AH1906">
        <v>0.8992</v>
      </c>
      <c r="AI1906">
        <v>0.91139999999999999</v>
      </c>
      <c r="AJ1906">
        <v>1.3501000000000001</v>
      </c>
      <c r="AK1906" t="str">
        <f>VLOOKUP(D1906,Ref!$C$2:$D$56,2,FALSE)&amp;"_"&amp;E1906&amp;RIGHT(B1906,4)</f>
        <v>CA_Los Angeles1602</v>
      </c>
    </row>
    <row r="1907" spans="1:37" x14ac:dyDescent="0.25">
      <c r="A1907" t="s">
        <v>222</v>
      </c>
      <c r="B1907">
        <v>60372005</v>
      </c>
      <c r="C1907" t="s">
        <v>37</v>
      </c>
      <c r="D1907" t="s">
        <v>50</v>
      </c>
      <c r="E1907" t="s">
        <v>62</v>
      </c>
      <c r="F1907">
        <v>34.132599999999996</v>
      </c>
      <c r="G1907">
        <v>-118.1272</v>
      </c>
      <c r="H1907">
        <v>67038</v>
      </c>
      <c r="I1907">
        <v>37.1</v>
      </c>
      <c r="J1907">
        <v>34.1</v>
      </c>
      <c r="K1907">
        <v>0.5</v>
      </c>
      <c r="L1907">
        <v>1.6334276999999999</v>
      </c>
      <c r="M1907">
        <v>2.5274133999999999</v>
      </c>
      <c r="N1907">
        <v>4.9515346999999998</v>
      </c>
      <c r="O1907">
        <v>8.7688474999999997</v>
      </c>
      <c r="P1907">
        <v>5.8575705999999998</v>
      </c>
      <c r="Q1907">
        <v>10.0909681</v>
      </c>
      <c r="R1907">
        <v>2.5514242999999999</v>
      </c>
      <c r="S1907">
        <v>0.21881110000000001</v>
      </c>
      <c r="T1907">
        <v>0.5</v>
      </c>
      <c r="U1907">
        <v>1.0936148000000001</v>
      </c>
      <c r="V1907">
        <v>2.5286602999999999</v>
      </c>
      <c r="W1907">
        <v>4.4416818999999998</v>
      </c>
      <c r="X1907">
        <v>8.4106912999999999</v>
      </c>
      <c r="Y1907">
        <v>3.8662524</v>
      </c>
      <c r="Z1907">
        <v>10.7633686</v>
      </c>
      <c r="AA1907">
        <v>2.3769922000000001</v>
      </c>
      <c r="AB1907">
        <v>0.21179770000000001</v>
      </c>
      <c r="AC1907">
        <v>0.66949999999999998</v>
      </c>
      <c r="AD1907">
        <v>1.0004999999999999</v>
      </c>
      <c r="AE1907">
        <v>0.89700000000000002</v>
      </c>
      <c r="AF1907">
        <v>0.95920000000000005</v>
      </c>
      <c r="AG1907">
        <v>0.66</v>
      </c>
      <c r="AH1907">
        <v>1.0666</v>
      </c>
      <c r="AI1907">
        <v>0.93159999999999998</v>
      </c>
      <c r="AJ1907">
        <v>0.96789999999999998</v>
      </c>
      <c r="AK1907" t="str">
        <f>VLOOKUP(D1907,Ref!$C$2:$D$56,2,FALSE)&amp;"_"&amp;E1907&amp;RIGHT(B1907,4)</f>
        <v>CA_Los Angeles2005</v>
      </c>
    </row>
    <row r="1908" spans="1:37" x14ac:dyDescent="0.25">
      <c r="A1908" t="s">
        <v>222</v>
      </c>
      <c r="B1908">
        <v>60374002</v>
      </c>
      <c r="C1908" t="s">
        <v>37</v>
      </c>
      <c r="D1908" t="s">
        <v>50</v>
      </c>
      <c r="E1908" t="s">
        <v>62</v>
      </c>
      <c r="F1908">
        <v>33.82376</v>
      </c>
      <c r="G1908">
        <v>-118.18921</v>
      </c>
      <c r="H1908">
        <v>64037</v>
      </c>
      <c r="I1908">
        <v>36.4</v>
      </c>
      <c r="J1908">
        <v>34.1</v>
      </c>
      <c r="K1908">
        <v>0.5</v>
      </c>
      <c r="L1908">
        <v>1.3972576999999999</v>
      </c>
      <c r="M1908">
        <v>3.2848098000000001</v>
      </c>
      <c r="N1908">
        <v>4.0711969999999997</v>
      </c>
      <c r="O1908">
        <v>11.905859899999999</v>
      </c>
      <c r="P1908">
        <v>3.3545322</v>
      </c>
      <c r="Q1908">
        <v>9.7888069000000009</v>
      </c>
      <c r="R1908">
        <v>2.0708839999999999</v>
      </c>
      <c r="S1908">
        <v>9.3318799999999993E-2</v>
      </c>
      <c r="T1908">
        <v>0.5</v>
      </c>
      <c r="U1908">
        <v>0.85985370000000005</v>
      </c>
      <c r="V1908">
        <v>2.4574769000000001</v>
      </c>
      <c r="W1908">
        <v>4.0146666</v>
      </c>
      <c r="X1908">
        <v>10.9351559</v>
      </c>
      <c r="Y1908">
        <v>2.8602183000000001</v>
      </c>
      <c r="Z1908">
        <v>10.2441826</v>
      </c>
      <c r="AA1908">
        <v>2.1300091999999999</v>
      </c>
      <c r="AB1908">
        <v>0.10302119999999999</v>
      </c>
      <c r="AC1908">
        <v>0.61539999999999995</v>
      </c>
      <c r="AD1908">
        <v>0.74809999999999999</v>
      </c>
      <c r="AE1908">
        <v>0.98609999999999998</v>
      </c>
      <c r="AF1908">
        <v>0.91849999999999998</v>
      </c>
      <c r="AG1908">
        <v>0.85260000000000002</v>
      </c>
      <c r="AH1908">
        <v>1.0465</v>
      </c>
      <c r="AI1908">
        <v>1.0286</v>
      </c>
      <c r="AJ1908">
        <v>1.1040000000000001</v>
      </c>
      <c r="AK1908" t="str">
        <f>VLOOKUP(D1908,Ref!$C$2:$D$56,2,FALSE)&amp;"_"&amp;E1908&amp;RIGHT(B1908,4)</f>
        <v>CA_Los Angeles4002</v>
      </c>
    </row>
    <row r="1909" spans="1:37" x14ac:dyDescent="0.25">
      <c r="A1909" t="s">
        <v>222</v>
      </c>
      <c r="B1909">
        <v>60374004</v>
      </c>
      <c r="C1909" t="s">
        <v>37</v>
      </c>
      <c r="D1909" t="s">
        <v>50</v>
      </c>
      <c r="E1909" t="s">
        <v>62</v>
      </c>
      <c r="F1909">
        <v>33.792360000000002</v>
      </c>
      <c r="G1909">
        <v>-118.17533</v>
      </c>
      <c r="H1909">
        <v>64037</v>
      </c>
      <c r="I1909">
        <v>31.3</v>
      </c>
      <c r="J1909">
        <v>29.1</v>
      </c>
      <c r="K1909">
        <v>0.5</v>
      </c>
      <c r="L1909">
        <v>1.2423089</v>
      </c>
      <c r="M1909">
        <v>2.6223011000000001</v>
      </c>
      <c r="N1909">
        <v>3.9354190999999998</v>
      </c>
      <c r="O1909">
        <v>8.2485771000000003</v>
      </c>
      <c r="P1909">
        <v>3.2848201000000001</v>
      </c>
      <c r="Q1909">
        <v>9.4386463000000003</v>
      </c>
      <c r="R1909">
        <v>2.0078363000000001</v>
      </c>
      <c r="S1909">
        <v>8.6752099999999999E-2</v>
      </c>
      <c r="T1909">
        <v>0.5</v>
      </c>
      <c r="U1909">
        <v>0.76267430000000003</v>
      </c>
      <c r="V1909">
        <v>1.8515326000000001</v>
      </c>
      <c r="W1909">
        <v>4.1811499999999997</v>
      </c>
      <c r="X1909">
        <v>5.8074789000000004</v>
      </c>
      <c r="Y1909">
        <v>2.8216171000000001</v>
      </c>
      <c r="Z1909">
        <v>10.9014711</v>
      </c>
      <c r="AA1909">
        <v>2.2418051000000001</v>
      </c>
      <c r="AB1909">
        <v>9.4267199999999995E-2</v>
      </c>
      <c r="AC1909">
        <v>0.6139</v>
      </c>
      <c r="AD1909">
        <v>0.70609999999999995</v>
      </c>
      <c r="AE1909">
        <v>1.0624</v>
      </c>
      <c r="AF1909">
        <v>0.70409999999999995</v>
      </c>
      <c r="AG1909">
        <v>0.85899999999999999</v>
      </c>
      <c r="AH1909">
        <v>1.155</v>
      </c>
      <c r="AI1909">
        <v>1.1165</v>
      </c>
      <c r="AJ1909">
        <v>1.0866</v>
      </c>
      <c r="AK1909" t="str">
        <f>VLOOKUP(D1909,Ref!$C$2:$D$56,2,FALSE)&amp;"_"&amp;E1909&amp;RIGHT(B1909,4)</f>
        <v>CA_Los Angeles4004</v>
      </c>
    </row>
    <row r="1910" spans="1:37" x14ac:dyDescent="0.25">
      <c r="A1910" t="s">
        <v>222</v>
      </c>
      <c r="B1910">
        <v>60379033</v>
      </c>
      <c r="C1910" t="s">
        <v>37</v>
      </c>
      <c r="D1910" t="s">
        <v>50</v>
      </c>
      <c r="E1910" t="s">
        <v>62</v>
      </c>
      <c r="F1910">
        <v>34.671388999999998</v>
      </c>
      <c r="G1910">
        <v>-118.130556</v>
      </c>
      <c r="H1910">
        <v>72039</v>
      </c>
      <c r="I1910">
        <v>19.5</v>
      </c>
      <c r="J1910">
        <v>15.4</v>
      </c>
      <c r="K1910">
        <v>0.5</v>
      </c>
      <c r="L1910">
        <v>2.1173297999999998</v>
      </c>
      <c r="M1910">
        <v>1.1520357999999999</v>
      </c>
      <c r="N1910">
        <v>1.3057000999999999</v>
      </c>
      <c r="O1910">
        <v>9.4501170999999999</v>
      </c>
      <c r="P1910">
        <v>2.7910265999999999</v>
      </c>
      <c r="Q1910">
        <v>1.1595774999999999</v>
      </c>
      <c r="R1910">
        <v>0.99372139999999998</v>
      </c>
      <c r="S1910">
        <v>3.0490799999999998E-2</v>
      </c>
      <c r="T1910">
        <v>0.5</v>
      </c>
      <c r="U1910">
        <v>0.80236839999999998</v>
      </c>
      <c r="V1910">
        <v>1.0787783</v>
      </c>
      <c r="W1910">
        <v>0.8511978</v>
      </c>
      <c r="X1910">
        <v>8.9551152999999992</v>
      </c>
      <c r="Y1910">
        <v>1.5251764000000001</v>
      </c>
      <c r="Z1910">
        <v>1.1367874</v>
      </c>
      <c r="AA1910">
        <v>0.58936619999999995</v>
      </c>
      <c r="AB1910">
        <v>3.0490799999999998E-2</v>
      </c>
      <c r="AC1910">
        <v>0.379</v>
      </c>
      <c r="AD1910">
        <v>0.93640000000000001</v>
      </c>
      <c r="AE1910">
        <v>0.65190000000000003</v>
      </c>
      <c r="AF1910">
        <v>0.9476</v>
      </c>
      <c r="AG1910">
        <v>0.54649999999999999</v>
      </c>
      <c r="AH1910">
        <v>0.98029999999999995</v>
      </c>
      <c r="AI1910">
        <v>0.59309999999999996</v>
      </c>
      <c r="AJ1910">
        <v>1</v>
      </c>
      <c r="AK1910" t="str">
        <f>VLOOKUP(D1910,Ref!$C$2:$D$56,2,FALSE)&amp;"_"&amp;E1910&amp;RIGHT(B1910,4)</f>
        <v>CA_Los Angeles9033</v>
      </c>
    </row>
    <row r="1911" spans="1:37" x14ac:dyDescent="0.25">
      <c r="A1911" t="s">
        <v>222</v>
      </c>
      <c r="B1911">
        <v>60450006</v>
      </c>
      <c r="C1911" t="s">
        <v>37</v>
      </c>
      <c r="D1911" t="s">
        <v>50</v>
      </c>
      <c r="E1911" t="s">
        <v>63</v>
      </c>
      <c r="F1911">
        <v>39.150556000000002</v>
      </c>
      <c r="G1911">
        <v>-123.205</v>
      </c>
      <c r="H1911">
        <v>121014</v>
      </c>
      <c r="I1911">
        <v>21.1</v>
      </c>
      <c r="J1911">
        <v>20.2</v>
      </c>
      <c r="K1911">
        <v>0.5</v>
      </c>
      <c r="L1911">
        <v>1.0068368000000001</v>
      </c>
      <c r="M1911">
        <v>0.68961609999999995</v>
      </c>
      <c r="N1911">
        <v>0.99273869999999997</v>
      </c>
      <c r="O1911">
        <v>11.7194538</v>
      </c>
      <c r="P1911">
        <v>2.0727335999999998</v>
      </c>
      <c r="Q1911">
        <v>0.96995299999999995</v>
      </c>
      <c r="R1911">
        <v>0.84589820000000004</v>
      </c>
      <c r="S1911">
        <v>2.3361025</v>
      </c>
      <c r="T1911">
        <v>0.5</v>
      </c>
      <c r="U1911">
        <v>0.82654660000000002</v>
      </c>
      <c r="V1911">
        <v>0.66395249999999995</v>
      </c>
      <c r="W1911">
        <v>0.86253829999999998</v>
      </c>
      <c r="X1911">
        <v>11.653986</v>
      </c>
      <c r="Y1911">
        <v>1.7193967999999999</v>
      </c>
      <c r="Z1911">
        <v>0.94318230000000003</v>
      </c>
      <c r="AA1911">
        <v>0.75634999999999997</v>
      </c>
      <c r="AB1911">
        <v>2.3361025</v>
      </c>
      <c r="AC1911">
        <v>0.82089999999999996</v>
      </c>
      <c r="AD1911">
        <v>0.96279999999999999</v>
      </c>
      <c r="AE1911">
        <v>0.86880000000000002</v>
      </c>
      <c r="AF1911">
        <v>0.99439999999999995</v>
      </c>
      <c r="AG1911">
        <v>0.82950000000000002</v>
      </c>
      <c r="AH1911">
        <v>0.97240000000000004</v>
      </c>
      <c r="AI1911">
        <v>0.89410000000000001</v>
      </c>
      <c r="AJ1911">
        <v>1</v>
      </c>
      <c r="AK1911" t="str">
        <f>VLOOKUP(D1911,Ref!$C$2:$D$56,2,FALSE)&amp;"_"&amp;E1911&amp;RIGHT(B1911,4)</f>
        <v>CA_Mendocino0006</v>
      </c>
    </row>
    <row r="1912" spans="1:37" x14ac:dyDescent="0.25">
      <c r="A1912" t="s">
        <v>222</v>
      </c>
      <c r="B1912">
        <v>60472510</v>
      </c>
      <c r="C1912" t="s">
        <v>37</v>
      </c>
      <c r="D1912" t="s">
        <v>50</v>
      </c>
      <c r="E1912" t="s">
        <v>64</v>
      </c>
      <c r="F1912">
        <v>37.309167000000002</v>
      </c>
      <c r="G1912">
        <v>-120.48055600000001</v>
      </c>
      <c r="H1912">
        <v>100028</v>
      </c>
      <c r="I1912">
        <v>50.8</v>
      </c>
      <c r="J1912">
        <v>47.7</v>
      </c>
      <c r="K1912">
        <v>0.5</v>
      </c>
      <c r="L1912">
        <v>0.90672269999999999</v>
      </c>
      <c r="M1912">
        <v>1.7259974</v>
      </c>
      <c r="N1912">
        <v>4.0162224999999996</v>
      </c>
      <c r="O1912">
        <v>27.663236600000001</v>
      </c>
      <c r="P1912">
        <v>1.6216645999999999</v>
      </c>
      <c r="Q1912">
        <v>11.803136800000001</v>
      </c>
      <c r="R1912">
        <v>2.3169396</v>
      </c>
      <c r="S1912">
        <v>0.33496619999999999</v>
      </c>
      <c r="T1912">
        <v>0.5</v>
      </c>
      <c r="U1912">
        <v>0.45883350000000001</v>
      </c>
      <c r="V1912">
        <v>1.5650179</v>
      </c>
      <c r="W1912">
        <v>3.802146</v>
      </c>
      <c r="X1912">
        <v>25.932746900000001</v>
      </c>
      <c r="Y1912">
        <v>0.86172320000000002</v>
      </c>
      <c r="Z1912">
        <v>12.012730599999999</v>
      </c>
      <c r="AA1912">
        <v>2.2978930000000002</v>
      </c>
      <c r="AB1912">
        <v>0.28446759999999999</v>
      </c>
      <c r="AC1912">
        <v>0.50600000000000001</v>
      </c>
      <c r="AD1912">
        <v>0.90669999999999995</v>
      </c>
      <c r="AE1912">
        <v>0.94669999999999999</v>
      </c>
      <c r="AF1912">
        <v>0.93740000000000001</v>
      </c>
      <c r="AG1912">
        <v>0.53139999999999998</v>
      </c>
      <c r="AH1912">
        <v>1.0178</v>
      </c>
      <c r="AI1912">
        <v>0.99180000000000001</v>
      </c>
      <c r="AJ1912">
        <v>0.84919999999999995</v>
      </c>
      <c r="AK1912" t="str">
        <f>VLOOKUP(D1912,Ref!$C$2:$D$56,2,FALSE)&amp;"_"&amp;E1912&amp;RIGHT(B1912,4)</f>
        <v>CA_Merced2510</v>
      </c>
    </row>
    <row r="1913" spans="1:37" x14ac:dyDescent="0.25">
      <c r="A1913" t="s">
        <v>222</v>
      </c>
      <c r="B1913">
        <v>60531003</v>
      </c>
      <c r="C1913" t="s">
        <v>37</v>
      </c>
      <c r="D1913" t="s">
        <v>50</v>
      </c>
      <c r="E1913" t="s">
        <v>65</v>
      </c>
      <c r="F1913">
        <v>36.696829999999999</v>
      </c>
      <c r="G1913">
        <v>-121.636167</v>
      </c>
      <c r="H1913">
        <v>97019</v>
      </c>
      <c r="I1913">
        <v>14</v>
      </c>
      <c r="J1913">
        <v>12.8</v>
      </c>
      <c r="K1913">
        <v>0.5</v>
      </c>
      <c r="L1913">
        <v>0.80646830000000003</v>
      </c>
      <c r="M1913">
        <v>1.053609</v>
      </c>
      <c r="N1913">
        <v>1.267909</v>
      </c>
      <c r="O1913">
        <v>5.3464146000000001</v>
      </c>
      <c r="P1913">
        <v>1.7817179999999999</v>
      </c>
      <c r="Q1913">
        <v>2.2706723000000002</v>
      </c>
      <c r="R1913">
        <v>0.78779049999999995</v>
      </c>
      <c r="S1913">
        <v>0.27430660000000001</v>
      </c>
      <c r="T1913">
        <v>0.5</v>
      </c>
      <c r="U1913">
        <v>0.4840371</v>
      </c>
      <c r="V1913">
        <v>1.0391250000000001</v>
      </c>
      <c r="W1913">
        <v>1.0805297</v>
      </c>
      <c r="X1913">
        <v>5.3126268000000003</v>
      </c>
      <c r="Y1913">
        <v>1.3170364000000001</v>
      </c>
      <c r="Z1913">
        <v>2.1836991000000001</v>
      </c>
      <c r="AA1913">
        <v>0.68386619999999998</v>
      </c>
      <c r="AB1913">
        <v>0.26897789999999999</v>
      </c>
      <c r="AC1913">
        <v>0.60019999999999996</v>
      </c>
      <c r="AD1913">
        <v>0.98629999999999995</v>
      </c>
      <c r="AE1913">
        <v>0.85219999999999996</v>
      </c>
      <c r="AF1913">
        <v>0.99370000000000003</v>
      </c>
      <c r="AG1913">
        <v>0.73919999999999997</v>
      </c>
      <c r="AH1913">
        <v>0.9617</v>
      </c>
      <c r="AI1913">
        <v>0.86809999999999998</v>
      </c>
      <c r="AJ1913">
        <v>0.98060000000000003</v>
      </c>
      <c r="AK1913" t="str">
        <f>VLOOKUP(D1913,Ref!$C$2:$D$56,2,FALSE)&amp;"_"&amp;E1913&amp;RIGHT(B1913,4)</f>
        <v>CA_Monterey1003</v>
      </c>
    </row>
    <row r="1914" spans="1:37" x14ac:dyDescent="0.25">
      <c r="A1914" t="s">
        <v>222</v>
      </c>
      <c r="B1914">
        <v>60570005</v>
      </c>
      <c r="C1914" t="s">
        <v>37</v>
      </c>
      <c r="D1914" t="s">
        <v>50</v>
      </c>
      <c r="E1914" t="s">
        <v>66</v>
      </c>
      <c r="F1914">
        <v>39.234444000000003</v>
      </c>
      <c r="G1914">
        <v>-121.055556</v>
      </c>
      <c r="H1914">
        <v>118029</v>
      </c>
      <c r="I1914">
        <v>32.5</v>
      </c>
      <c r="J1914">
        <v>31</v>
      </c>
      <c r="K1914">
        <v>0.5</v>
      </c>
      <c r="L1914">
        <v>1.2929227000000001</v>
      </c>
      <c r="M1914">
        <v>0.78898789999999996</v>
      </c>
      <c r="N1914">
        <v>0.80039210000000005</v>
      </c>
      <c r="O1914">
        <v>25.600000399999999</v>
      </c>
      <c r="P1914">
        <v>1.9495581</v>
      </c>
      <c r="Q1914">
        <v>0.43973430000000002</v>
      </c>
      <c r="R1914">
        <v>0.77561880000000005</v>
      </c>
      <c r="S1914">
        <v>0.35278589999999999</v>
      </c>
      <c r="T1914">
        <v>0.5</v>
      </c>
      <c r="U1914">
        <v>0.91084379999999998</v>
      </c>
      <c r="V1914">
        <v>0.78151040000000005</v>
      </c>
      <c r="W1914">
        <v>0.61272249999999995</v>
      </c>
      <c r="X1914">
        <v>25.471485099999999</v>
      </c>
      <c r="Y1914">
        <v>1.416423</v>
      </c>
      <c r="Z1914">
        <v>0.43142330000000001</v>
      </c>
      <c r="AA1914">
        <v>0.5894123</v>
      </c>
      <c r="AB1914">
        <v>0.35278589999999999</v>
      </c>
      <c r="AC1914">
        <v>0.70450000000000002</v>
      </c>
      <c r="AD1914">
        <v>0.99050000000000005</v>
      </c>
      <c r="AE1914">
        <v>0.76549999999999996</v>
      </c>
      <c r="AF1914">
        <v>0.995</v>
      </c>
      <c r="AG1914">
        <v>0.72650000000000003</v>
      </c>
      <c r="AH1914">
        <v>0.98109999999999997</v>
      </c>
      <c r="AI1914">
        <v>0.75990000000000002</v>
      </c>
      <c r="AJ1914">
        <v>1</v>
      </c>
      <c r="AK1914" t="str">
        <f>VLOOKUP(D1914,Ref!$C$2:$D$56,2,FALSE)&amp;"_"&amp;E1914&amp;RIGHT(B1914,4)</f>
        <v>CA_Nevada0005</v>
      </c>
    </row>
    <row r="1915" spans="1:37" x14ac:dyDescent="0.25">
      <c r="A1915" t="s">
        <v>222</v>
      </c>
      <c r="B1915">
        <v>60571001</v>
      </c>
      <c r="C1915" t="s">
        <v>37</v>
      </c>
      <c r="D1915" t="s">
        <v>50</v>
      </c>
      <c r="E1915" t="s">
        <v>66</v>
      </c>
      <c r="F1915">
        <v>39.338611</v>
      </c>
      <c r="G1915">
        <v>-120.170278</v>
      </c>
      <c r="H1915">
        <v>117035</v>
      </c>
      <c r="I1915">
        <v>26.2</v>
      </c>
      <c r="J1915">
        <v>23.9</v>
      </c>
      <c r="K1915">
        <v>0.5</v>
      </c>
      <c r="L1915">
        <v>1.7220637000000001</v>
      </c>
      <c r="M1915">
        <v>1.5827247</v>
      </c>
      <c r="N1915">
        <v>0.7069706</v>
      </c>
      <c r="O1915">
        <v>18.885234799999999</v>
      </c>
      <c r="P1915">
        <v>1.1815325999999999</v>
      </c>
      <c r="Q1915">
        <v>0.96759899999999999</v>
      </c>
      <c r="R1915">
        <v>0.54803559999999996</v>
      </c>
      <c r="S1915">
        <v>0.1169502</v>
      </c>
      <c r="T1915">
        <v>0.5</v>
      </c>
      <c r="U1915">
        <v>0.76328739999999995</v>
      </c>
      <c r="V1915">
        <v>1.6779413999999999</v>
      </c>
      <c r="W1915">
        <v>0.58685080000000001</v>
      </c>
      <c r="X1915">
        <v>17.9335117</v>
      </c>
      <c r="Y1915">
        <v>0.58758379999999999</v>
      </c>
      <c r="Z1915">
        <v>1.2958818999999999</v>
      </c>
      <c r="AA1915">
        <v>0.4431195</v>
      </c>
      <c r="AB1915">
        <v>0.12566150000000001</v>
      </c>
      <c r="AC1915">
        <v>0.44319999999999998</v>
      </c>
      <c r="AD1915">
        <v>1.0602</v>
      </c>
      <c r="AE1915">
        <v>0.83009999999999995</v>
      </c>
      <c r="AF1915">
        <v>0.9496</v>
      </c>
      <c r="AG1915">
        <v>0.49730000000000002</v>
      </c>
      <c r="AH1915">
        <v>1.3392999999999999</v>
      </c>
      <c r="AI1915">
        <v>0.80859999999999999</v>
      </c>
      <c r="AJ1915">
        <v>1.0745</v>
      </c>
      <c r="AK1915" t="str">
        <f>VLOOKUP(D1915,Ref!$C$2:$D$56,2,FALSE)&amp;"_"&amp;E1915&amp;RIGHT(B1915,4)</f>
        <v>CA_Nevada1001</v>
      </c>
    </row>
    <row r="1916" spans="1:37" x14ac:dyDescent="0.25">
      <c r="A1916" t="s">
        <v>222</v>
      </c>
      <c r="B1916">
        <v>60592022</v>
      </c>
      <c r="C1916" t="s">
        <v>37</v>
      </c>
      <c r="D1916" t="s">
        <v>50</v>
      </c>
      <c r="E1916" t="s">
        <v>67</v>
      </c>
      <c r="F1916">
        <v>33.630029999999998</v>
      </c>
      <c r="G1916">
        <v>-117.67592999999999</v>
      </c>
      <c r="H1916">
        <v>62041</v>
      </c>
      <c r="I1916">
        <v>25.7</v>
      </c>
      <c r="J1916">
        <v>23.8</v>
      </c>
      <c r="K1916">
        <v>0.5</v>
      </c>
      <c r="L1916">
        <v>1.1065483</v>
      </c>
      <c r="M1916">
        <v>2.7295899000000001</v>
      </c>
      <c r="N1916">
        <v>3.0007348</v>
      </c>
      <c r="O1916">
        <v>7.0021677000000002</v>
      </c>
      <c r="P1916">
        <v>2.2274522999999999</v>
      </c>
      <c r="Q1916">
        <v>7.4879559999999996</v>
      </c>
      <c r="R1916">
        <v>1.5633518</v>
      </c>
      <c r="S1916">
        <v>0.14886530000000001</v>
      </c>
      <c r="T1916">
        <v>0.5</v>
      </c>
      <c r="U1916">
        <v>0.62398149999999997</v>
      </c>
      <c r="V1916">
        <v>2.6622517000000001</v>
      </c>
      <c r="W1916">
        <v>2.6987972</v>
      </c>
      <c r="X1916">
        <v>6.8411565000000003</v>
      </c>
      <c r="Y1916">
        <v>1.4646797</v>
      </c>
      <c r="Z1916">
        <v>7.4255781000000001</v>
      </c>
      <c r="AA1916">
        <v>1.4873953</v>
      </c>
      <c r="AB1916">
        <v>0.14886530000000001</v>
      </c>
      <c r="AC1916">
        <v>0.56389999999999996</v>
      </c>
      <c r="AD1916">
        <v>0.97529999999999994</v>
      </c>
      <c r="AE1916">
        <v>0.89939999999999998</v>
      </c>
      <c r="AF1916">
        <v>0.97699999999999998</v>
      </c>
      <c r="AG1916">
        <v>0.65759999999999996</v>
      </c>
      <c r="AH1916">
        <v>0.99170000000000003</v>
      </c>
      <c r="AI1916">
        <v>0.95140000000000002</v>
      </c>
      <c r="AJ1916">
        <v>1</v>
      </c>
      <c r="AK1916" t="str">
        <f>VLOOKUP(D1916,Ref!$C$2:$D$56,2,FALSE)&amp;"_"&amp;E1916&amp;RIGHT(B1916,4)</f>
        <v>CA_Orange2022</v>
      </c>
    </row>
    <row r="1917" spans="1:37" x14ac:dyDescent="0.25">
      <c r="A1917" t="s">
        <v>222</v>
      </c>
      <c r="B1917">
        <v>60610006</v>
      </c>
      <c r="C1917" t="s">
        <v>37</v>
      </c>
      <c r="D1917" t="s">
        <v>50</v>
      </c>
      <c r="E1917" t="s">
        <v>68</v>
      </c>
      <c r="F1917">
        <v>38.745832999999998</v>
      </c>
      <c r="G1917">
        <v>-121.265278</v>
      </c>
      <c r="H1917">
        <v>114026</v>
      </c>
      <c r="I1917">
        <v>25.8</v>
      </c>
      <c r="J1917">
        <v>24.9</v>
      </c>
      <c r="K1917">
        <v>0.5</v>
      </c>
      <c r="L1917">
        <v>0.32061980000000001</v>
      </c>
      <c r="M1917">
        <v>1.3227091</v>
      </c>
      <c r="N1917">
        <v>1.9540390000000001</v>
      </c>
      <c r="O1917">
        <v>13.938329700000001</v>
      </c>
      <c r="P1917">
        <v>0.74025209999999997</v>
      </c>
      <c r="Q1917">
        <v>5.7932014000000001</v>
      </c>
      <c r="R1917">
        <v>1.1319218</v>
      </c>
      <c r="S1917">
        <v>0.15448339999999999</v>
      </c>
      <c r="T1917">
        <v>0.5</v>
      </c>
      <c r="U1917">
        <v>0.20359740000000001</v>
      </c>
      <c r="V1917">
        <v>1.2972636</v>
      </c>
      <c r="W1917">
        <v>1.787644</v>
      </c>
      <c r="X1917">
        <v>13.8566647</v>
      </c>
      <c r="Y1917">
        <v>0.34760360000000001</v>
      </c>
      <c r="Z1917">
        <v>5.7204809000000001</v>
      </c>
      <c r="AA1917">
        <v>1.0892636</v>
      </c>
      <c r="AB1917">
        <v>0.15448339999999999</v>
      </c>
      <c r="AC1917">
        <v>0.63500000000000001</v>
      </c>
      <c r="AD1917">
        <v>0.98080000000000001</v>
      </c>
      <c r="AE1917">
        <v>0.91479999999999995</v>
      </c>
      <c r="AF1917">
        <v>0.99409999999999998</v>
      </c>
      <c r="AG1917">
        <v>0.46960000000000002</v>
      </c>
      <c r="AH1917">
        <v>0.98740000000000006</v>
      </c>
      <c r="AI1917">
        <v>0.96230000000000004</v>
      </c>
      <c r="AJ1917">
        <v>1</v>
      </c>
      <c r="AK1917" t="str">
        <f>VLOOKUP(D1917,Ref!$C$2:$D$56,2,FALSE)&amp;"_"&amp;E1917&amp;RIGHT(B1917,4)</f>
        <v>CA_Placer0006</v>
      </c>
    </row>
    <row r="1918" spans="1:37" x14ac:dyDescent="0.25">
      <c r="A1918" t="s">
        <v>222</v>
      </c>
      <c r="B1918">
        <v>60631006</v>
      </c>
      <c r="C1918" t="s">
        <v>37</v>
      </c>
      <c r="D1918" t="s">
        <v>50</v>
      </c>
      <c r="E1918" t="s">
        <v>69</v>
      </c>
      <c r="F1918">
        <v>39.937221999999998</v>
      </c>
      <c r="G1918">
        <v>-120.93777799999999</v>
      </c>
      <c r="H1918">
        <v>124031</v>
      </c>
      <c r="I1918">
        <v>32.200000000000003</v>
      </c>
      <c r="J1918">
        <v>29</v>
      </c>
      <c r="K1918">
        <v>0.5</v>
      </c>
      <c r="L1918">
        <v>1.5751113000000001</v>
      </c>
      <c r="M1918">
        <v>2.1578827</v>
      </c>
      <c r="N1918">
        <v>0.54198829999999998</v>
      </c>
      <c r="O1918">
        <v>25.404445599999999</v>
      </c>
      <c r="P1918">
        <v>0.898393</v>
      </c>
      <c r="Q1918">
        <v>0.75919999999999999</v>
      </c>
      <c r="R1918">
        <v>0.32665440000000001</v>
      </c>
      <c r="S1918">
        <v>9.18823E-2</v>
      </c>
      <c r="T1918">
        <v>0.5</v>
      </c>
      <c r="U1918">
        <v>0.14124010000000001</v>
      </c>
      <c r="V1918">
        <v>2.3403640000000001</v>
      </c>
      <c r="W1918">
        <v>0.39575759999999999</v>
      </c>
      <c r="X1918">
        <v>24.014829599999999</v>
      </c>
      <c r="Y1918">
        <v>0.1547538</v>
      </c>
      <c r="Z1918">
        <v>1.1688608</v>
      </c>
      <c r="AA1918">
        <v>0.2289822</v>
      </c>
      <c r="AB1918">
        <v>0.1074682</v>
      </c>
      <c r="AC1918">
        <v>8.9700000000000002E-2</v>
      </c>
      <c r="AD1918">
        <v>1.0846</v>
      </c>
      <c r="AE1918">
        <v>0.73019999999999996</v>
      </c>
      <c r="AF1918">
        <v>0.94530000000000003</v>
      </c>
      <c r="AG1918">
        <v>0.17230000000000001</v>
      </c>
      <c r="AH1918">
        <v>1.5396000000000001</v>
      </c>
      <c r="AI1918">
        <v>0.70099999999999996</v>
      </c>
      <c r="AJ1918">
        <v>1.1696</v>
      </c>
      <c r="AK1918" t="str">
        <f>VLOOKUP(D1918,Ref!$C$2:$D$56,2,FALSE)&amp;"_"&amp;E1918&amp;RIGHT(B1918,4)</f>
        <v>CA_Plumas1006</v>
      </c>
    </row>
    <row r="1919" spans="1:37" x14ac:dyDescent="0.25">
      <c r="A1919" t="s">
        <v>222</v>
      </c>
      <c r="B1919">
        <v>60631009</v>
      </c>
      <c r="C1919" t="s">
        <v>37</v>
      </c>
      <c r="D1919" t="s">
        <v>50</v>
      </c>
      <c r="E1919" t="s">
        <v>69</v>
      </c>
      <c r="F1919">
        <v>39.808332999999998</v>
      </c>
      <c r="G1919">
        <v>-120.471667</v>
      </c>
      <c r="H1919">
        <v>122034</v>
      </c>
      <c r="I1919">
        <v>34.1</v>
      </c>
      <c r="J1919">
        <v>30.6</v>
      </c>
      <c r="K1919">
        <v>0.5</v>
      </c>
      <c r="L1919">
        <v>1.2618446000000001</v>
      </c>
      <c r="M1919">
        <v>3.6422903999999998</v>
      </c>
      <c r="N1919">
        <v>0.3850153</v>
      </c>
      <c r="O1919">
        <v>26.933332400000001</v>
      </c>
      <c r="P1919">
        <v>0.69645650000000003</v>
      </c>
      <c r="Q1919">
        <v>0.42704530000000002</v>
      </c>
      <c r="R1919">
        <v>0.2296415</v>
      </c>
      <c r="S1919">
        <v>9.1039800000000004E-2</v>
      </c>
      <c r="T1919">
        <v>0.5</v>
      </c>
      <c r="U1919">
        <v>0.25481140000000002</v>
      </c>
      <c r="V1919">
        <v>3.3463576000000002</v>
      </c>
      <c r="W1919">
        <v>0.3228646</v>
      </c>
      <c r="X1919">
        <v>24.9278908</v>
      </c>
      <c r="Y1919">
        <v>0.2413363</v>
      </c>
      <c r="Z1919">
        <v>0.8012534</v>
      </c>
      <c r="AA1919">
        <v>0.16537830000000001</v>
      </c>
      <c r="AB1919">
        <v>6.8634700000000007E-2</v>
      </c>
      <c r="AC1919">
        <v>0.2019</v>
      </c>
      <c r="AD1919">
        <v>0.91879999999999995</v>
      </c>
      <c r="AE1919">
        <v>0.83860000000000001</v>
      </c>
      <c r="AF1919">
        <v>0.92549999999999999</v>
      </c>
      <c r="AG1919">
        <v>0.34649999999999997</v>
      </c>
      <c r="AH1919">
        <v>1.8763000000000001</v>
      </c>
      <c r="AI1919">
        <v>0.72019999999999995</v>
      </c>
      <c r="AJ1919">
        <v>0.75390000000000001</v>
      </c>
      <c r="AK1919" t="str">
        <f>VLOOKUP(D1919,Ref!$C$2:$D$56,2,FALSE)&amp;"_"&amp;E1919&amp;RIGHT(B1919,4)</f>
        <v>CA_Plumas1009</v>
      </c>
    </row>
    <row r="1920" spans="1:37" x14ac:dyDescent="0.25">
      <c r="A1920" t="s">
        <v>222</v>
      </c>
      <c r="B1920">
        <v>60651003</v>
      </c>
      <c r="C1920" t="s">
        <v>37</v>
      </c>
      <c r="D1920" t="s">
        <v>50</v>
      </c>
      <c r="E1920" t="s">
        <v>70</v>
      </c>
      <c r="F1920">
        <v>33.94603</v>
      </c>
      <c r="G1920">
        <v>-117.40063000000001</v>
      </c>
      <c r="H1920">
        <v>64043</v>
      </c>
      <c r="I1920">
        <v>41.7</v>
      </c>
      <c r="J1920">
        <v>38.9</v>
      </c>
      <c r="K1920">
        <v>0.5</v>
      </c>
      <c r="L1920">
        <v>1.1790233999999999</v>
      </c>
      <c r="M1920">
        <v>2.2355328000000001</v>
      </c>
      <c r="N1920">
        <v>5.7800975000000001</v>
      </c>
      <c r="O1920">
        <v>9.8295183000000002</v>
      </c>
      <c r="P1920">
        <v>3.7254596000000002</v>
      </c>
      <c r="Q1920">
        <v>15.1144123</v>
      </c>
      <c r="R1920">
        <v>3.0711149999999998</v>
      </c>
      <c r="S1920">
        <v>0.32039420000000002</v>
      </c>
      <c r="T1920">
        <v>0.5</v>
      </c>
      <c r="U1920">
        <v>0.70798830000000001</v>
      </c>
      <c r="V1920">
        <v>2.0181773000000001</v>
      </c>
      <c r="W1920">
        <v>5.2586855999999997</v>
      </c>
      <c r="X1920">
        <v>9.7138223999999997</v>
      </c>
      <c r="Y1920">
        <v>2.4272524999999998</v>
      </c>
      <c r="Z1920">
        <v>14.9947701</v>
      </c>
      <c r="AA1920">
        <v>2.9587240000000001</v>
      </c>
      <c r="AB1920">
        <v>0.34192790000000001</v>
      </c>
      <c r="AC1920">
        <v>0.60050000000000003</v>
      </c>
      <c r="AD1920">
        <v>0.90280000000000005</v>
      </c>
      <c r="AE1920">
        <v>0.90980000000000005</v>
      </c>
      <c r="AF1920">
        <v>0.98819999999999997</v>
      </c>
      <c r="AG1920">
        <v>0.65149999999999997</v>
      </c>
      <c r="AH1920">
        <v>0.99209999999999998</v>
      </c>
      <c r="AI1920">
        <v>0.96340000000000003</v>
      </c>
      <c r="AJ1920">
        <v>1.0671999999999999</v>
      </c>
      <c r="AK1920" t="str">
        <f>VLOOKUP(D1920,Ref!$C$2:$D$56,2,FALSE)&amp;"_"&amp;E1920&amp;RIGHT(B1920,4)</f>
        <v>CA_Riverside1003</v>
      </c>
    </row>
    <row r="1921" spans="1:37" x14ac:dyDescent="0.25">
      <c r="A1921" t="s">
        <v>222</v>
      </c>
      <c r="B1921">
        <v>60652002</v>
      </c>
      <c r="C1921" t="s">
        <v>37</v>
      </c>
      <c r="D1921" t="s">
        <v>50</v>
      </c>
      <c r="E1921" t="s">
        <v>70</v>
      </c>
      <c r="F1921">
        <v>33.708530000000003</v>
      </c>
      <c r="G1921">
        <v>-116.21536999999999</v>
      </c>
      <c r="H1921">
        <v>60052</v>
      </c>
      <c r="I1921">
        <v>19.3</v>
      </c>
      <c r="J1921">
        <v>16.3</v>
      </c>
      <c r="K1921">
        <v>0.5</v>
      </c>
      <c r="L1921">
        <v>1.3689604</v>
      </c>
      <c r="M1921">
        <v>0.97539679999999995</v>
      </c>
      <c r="N1921">
        <v>0.98095100000000002</v>
      </c>
      <c r="O1921">
        <v>11.710906</v>
      </c>
      <c r="P1921">
        <v>1.5480033</v>
      </c>
      <c r="Q1921">
        <v>1.4333696</v>
      </c>
      <c r="R1921">
        <v>0.51966230000000002</v>
      </c>
      <c r="S1921">
        <v>0.32941680000000001</v>
      </c>
      <c r="T1921">
        <v>0.5</v>
      </c>
      <c r="U1921">
        <v>0.79427179999999997</v>
      </c>
      <c r="V1921">
        <v>0.828739</v>
      </c>
      <c r="W1921">
        <v>0.71252689999999996</v>
      </c>
      <c r="X1921">
        <v>10.6260653</v>
      </c>
      <c r="Y1921">
        <v>1.3124747000000001</v>
      </c>
      <c r="Z1921">
        <v>0.84322059999999999</v>
      </c>
      <c r="AA1921">
        <v>0.47847620000000002</v>
      </c>
      <c r="AB1921">
        <v>0.27273039999999998</v>
      </c>
      <c r="AC1921">
        <v>0.58020000000000005</v>
      </c>
      <c r="AD1921">
        <v>0.84960000000000002</v>
      </c>
      <c r="AE1921">
        <v>0.72640000000000005</v>
      </c>
      <c r="AF1921">
        <v>0.90739999999999998</v>
      </c>
      <c r="AG1921">
        <v>0.84789999999999999</v>
      </c>
      <c r="AH1921">
        <v>0.58830000000000005</v>
      </c>
      <c r="AI1921">
        <v>0.92069999999999996</v>
      </c>
      <c r="AJ1921">
        <v>0.82789999999999997</v>
      </c>
      <c r="AK1921" t="str">
        <f>VLOOKUP(D1921,Ref!$C$2:$D$56,2,FALSE)&amp;"_"&amp;E1921&amp;RIGHT(B1921,4)</f>
        <v>CA_Riverside2002</v>
      </c>
    </row>
    <row r="1922" spans="1:37" x14ac:dyDescent="0.25">
      <c r="A1922" t="s">
        <v>222</v>
      </c>
      <c r="B1922">
        <v>60655001</v>
      </c>
      <c r="C1922" t="s">
        <v>37</v>
      </c>
      <c r="D1922" t="s">
        <v>50</v>
      </c>
      <c r="E1922" t="s">
        <v>70</v>
      </c>
      <c r="F1922">
        <v>33.85275</v>
      </c>
      <c r="G1922">
        <v>-116.54101</v>
      </c>
      <c r="H1922">
        <v>62049</v>
      </c>
      <c r="I1922">
        <v>16.600000000000001</v>
      </c>
      <c r="J1922">
        <v>12.8</v>
      </c>
      <c r="K1922">
        <v>0.5</v>
      </c>
      <c r="L1922">
        <v>2.1967091999999999</v>
      </c>
      <c r="M1922">
        <v>0.56505530000000004</v>
      </c>
      <c r="N1922">
        <v>0.70287710000000003</v>
      </c>
      <c r="O1922">
        <v>10.0121422</v>
      </c>
      <c r="P1922">
        <v>1.8519825999999999</v>
      </c>
      <c r="Q1922">
        <v>0.1344156</v>
      </c>
      <c r="R1922">
        <v>0.66680280000000003</v>
      </c>
      <c r="S1922">
        <v>2.5571400000000001E-2</v>
      </c>
      <c r="T1922">
        <v>0.5</v>
      </c>
      <c r="U1922">
        <v>0.78166820000000004</v>
      </c>
      <c r="V1922">
        <v>0.49666159999999998</v>
      </c>
      <c r="W1922">
        <v>0.4318903</v>
      </c>
      <c r="X1922">
        <v>8.9977626999999991</v>
      </c>
      <c r="Y1922">
        <v>1.0312504</v>
      </c>
      <c r="Z1922">
        <v>0.21560119999999999</v>
      </c>
      <c r="AA1922">
        <v>0.37580330000000001</v>
      </c>
      <c r="AB1922">
        <v>3.5429000000000002E-2</v>
      </c>
      <c r="AC1922">
        <v>0.35580000000000001</v>
      </c>
      <c r="AD1922">
        <v>0.879</v>
      </c>
      <c r="AE1922">
        <v>0.61450000000000005</v>
      </c>
      <c r="AF1922">
        <v>0.89870000000000005</v>
      </c>
      <c r="AG1922">
        <v>0.55679999999999996</v>
      </c>
      <c r="AH1922">
        <v>1.6040000000000001</v>
      </c>
      <c r="AI1922">
        <v>0.56359999999999999</v>
      </c>
      <c r="AJ1922">
        <v>1.3855</v>
      </c>
      <c r="AK1922" t="str">
        <f>VLOOKUP(D1922,Ref!$C$2:$D$56,2,FALSE)&amp;"_"&amp;E1922&amp;RIGHT(B1922,4)</f>
        <v>CA_Riverside5001</v>
      </c>
    </row>
    <row r="1923" spans="1:37" x14ac:dyDescent="0.25">
      <c r="A1923" t="s">
        <v>222</v>
      </c>
      <c r="B1923">
        <v>60658001</v>
      </c>
      <c r="C1923" t="s">
        <v>37</v>
      </c>
      <c r="D1923" t="s">
        <v>50</v>
      </c>
      <c r="E1923" t="s">
        <v>70</v>
      </c>
      <c r="F1923">
        <v>33.999580000000002</v>
      </c>
      <c r="G1923">
        <v>-117.41601</v>
      </c>
      <c r="H1923">
        <v>65043</v>
      </c>
      <c r="I1923">
        <v>44</v>
      </c>
      <c r="J1923">
        <v>40.5</v>
      </c>
      <c r="K1923">
        <v>0.5</v>
      </c>
      <c r="L1923">
        <v>1.3983667</v>
      </c>
      <c r="M1923">
        <v>2.1156952000000002</v>
      </c>
      <c r="N1923">
        <v>5.5084280999999997</v>
      </c>
      <c r="O1923">
        <v>13.795994800000001</v>
      </c>
      <c r="P1923">
        <v>4.8575168</v>
      </c>
      <c r="Q1923">
        <v>12.7791262</v>
      </c>
      <c r="R1923">
        <v>2.8478564999999998</v>
      </c>
      <c r="S1923">
        <v>0.2525715</v>
      </c>
      <c r="T1923">
        <v>0.5</v>
      </c>
      <c r="U1923">
        <v>0.75592210000000004</v>
      </c>
      <c r="V1923">
        <v>2.3811814999999998</v>
      </c>
      <c r="W1923">
        <v>4.8916373000000002</v>
      </c>
      <c r="X1923">
        <v>12.7963352</v>
      </c>
      <c r="Y1923">
        <v>2.3175569</v>
      </c>
      <c r="Z1923">
        <v>13.883565900000001</v>
      </c>
      <c r="AA1923">
        <v>2.7602962999999998</v>
      </c>
      <c r="AB1923">
        <v>0.29199199999999997</v>
      </c>
      <c r="AC1923">
        <v>0.54059999999999997</v>
      </c>
      <c r="AD1923">
        <v>1.1254999999999999</v>
      </c>
      <c r="AE1923">
        <v>0.88800000000000001</v>
      </c>
      <c r="AF1923">
        <v>0.92749999999999999</v>
      </c>
      <c r="AG1923">
        <v>0.47710000000000002</v>
      </c>
      <c r="AH1923">
        <v>1.0864</v>
      </c>
      <c r="AI1923">
        <v>0.96930000000000005</v>
      </c>
      <c r="AJ1923">
        <v>1.1560999999999999</v>
      </c>
      <c r="AK1923" t="str">
        <f>VLOOKUP(D1923,Ref!$C$2:$D$56,2,FALSE)&amp;"_"&amp;E1923&amp;RIGHT(B1923,4)</f>
        <v>CA_Riverside8001</v>
      </c>
    </row>
    <row r="1924" spans="1:37" x14ac:dyDescent="0.25">
      <c r="A1924" t="s">
        <v>222</v>
      </c>
      <c r="B1924">
        <v>60658005</v>
      </c>
      <c r="C1924" t="s">
        <v>37</v>
      </c>
      <c r="D1924" t="s">
        <v>50</v>
      </c>
      <c r="E1924" t="s">
        <v>70</v>
      </c>
      <c r="F1924">
        <v>33.995638</v>
      </c>
      <c r="G1924">
        <v>-117.49330399999999</v>
      </c>
      <c r="H1924">
        <v>65043</v>
      </c>
      <c r="I1924">
        <v>47.8</v>
      </c>
      <c r="J1924">
        <v>44.5</v>
      </c>
      <c r="K1924">
        <v>0.5</v>
      </c>
      <c r="L1924">
        <v>1.477811</v>
      </c>
      <c r="M1924">
        <v>2.2865112000000001</v>
      </c>
      <c r="N1924">
        <v>4.9452844000000002</v>
      </c>
      <c r="O1924">
        <v>20.2727985</v>
      </c>
      <c r="P1924">
        <v>4.8738956</v>
      </c>
      <c r="Q1924">
        <v>10.7952938</v>
      </c>
      <c r="R1924">
        <v>2.5223572000000001</v>
      </c>
      <c r="S1924">
        <v>0.17049139999999999</v>
      </c>
      <c r="T1924">
        <v>0.5</v>
      </c>
      <c r="U1924">
        <v>0.76686100000000001</v>
      </c>
      <c r="V1924">
        <v>2.2549638999999999</v>
      </c>
      <c r="W1924">
        <v>5.0673317999999998</v>
      </c>
      <c r="X1924">
        <v>15.903747600000001</v>
      </c>
      <c r="Y1924">
        <v>2.2543902</v>
      </c>
      <c r="Z1924">
        <v>14.5584984</v>
      </c>
      <c r="AA1924">
        <v>2.8660412000000002</v>
      </c>
      <c r="AB1924">
        <v>0.33745979999999998</v>
      </c>
      <c r="AC1924">
        <v>0.51890000000000003</v>
      </c>
      <c r="AD1924">
        <v>0.98619999999999997</v>
      </c>
      <c r="AE1924">
        <v>1.0246999999999999</v>
      </c>
      <c r="AF1924">
        <v>0.78449999999999998</v>
      </c>
      <c r="AG1924">
        <v>0.46250000000000002</v>
      </c>
      <c r="AH1924">
        <v>1.3486</v>
      </c>
      <c r="AI1924">
        <v>1.1363000000000001</v>
      </c>
      <c r="AJ1924">
        <v>1.9793000000000001</v>
      </c>
      <c r="AK1924" t="str">
        <f>VLOOKUP(D1924,Ref!$C$2:$D$56,2,FALSE)&amp;"_"&amp;E1924&amp;RIGHT(B1924,4)</f>
        <v>CA_Riverside8005</v>
      </c>
    </row>
    <row r="1925" spans="1:37" x14ac:dyDescent="0.25">
      <c r="A1925" t="s">
        <v>222</v>
      </c>
      <c r="B1925">
        <v>60670006</v>
      </c>
      <c r="C1925" t="s">
        <v>37</v>
      </c>
      <c r="D1925" t="s">
        <v>50</v>
      </c>
      <c r="E1925" t="s">
        <v>71</v>
      </c>
      <c r="F1925">
        <v>38.613779000000001</v>
      </c>
      <c r="G1925">
        <v>-121.368014</v>
      </c>
      <c r="H1925">
        <v>113025</v>
      </c>
      <c r="I1925">
        <v>49.6</v>
      </c>
      <c r="J1925">
        <v>47.1</v>
      </c>
      <c r="K1925">
        <v>0.5</v>
      </c>
      <c r="L1925">
        <v>1.2119324</v>
      </c>
      <c r="M1925">
        <v>2.1847197999999999</v>
      </c>
      <c r="N1925">
        <v>2.8493395000000001</v>
      </c>
      <c r="O1925">
        <v>31.160730399999998</v>
      </c>
      <c r="P1925">
        <v>2.6824219</v>
      </c>
      <c r="Q1925">
        <v>6.6346797999999998</v>
      </c>
      <c r="R1925">
        <v>1.9449787999999999</v>
      </c>
      <c r="S1925">
        <v>0.50897809999999999</v>
      </c>
      <c r="T1925">
        <v>0.5</v>
      </c>
      <c r="U1925">
        <v>0.72796669999999997</v>
      </c>
      <c r="V1925">
        <v>2.1474345000000001</v>
      </c>
      <c r="W1925">
        <v>2.4732813999999999</v>
      </c>
      <c r="X1925">
        <v>30.905445100000001</v>
      </c>
      <c r="Y1925">
        <v>1.6647695</v>
      </c>
      <c r="Z1925">
        <v>6.5587844999999998</v>
      </c>
      <c r="AA1925">
        <v>1.6864786</v>
      </c>
      <c r="AB1925">
        <v>0.50897809999999999</v>
      </c>
      <c r="AC1925">
        <v>0.60070000000000001</v>
      </c>
      <c r="AD1925">
        <v>0.9829</v>
      </c>
      <c r="AE1925">
        <v>0.86799999999999999</v>
      </c>
      <c r="AF1925">
        <v>0.99180000000000001</v>
      </c>
      <c r="AG1925">
        <v>0.62060000000000004</v>
      </c>
      <c r="AH1925">
        <v>0.98860000000000003</v>
      </c>
      <c r="AI1925">
        <v>0.86709999999999998</v>
      </c>
      <c r="AJ1925">
        <v>1</v>
      </c>
      <c r="AK1925" t="str">
        <f>VLOOKUP(D1925,Ref!$C$2:$D$56,2,FALSE)&amp;"_"&amp;E1925&amp;RIGHT(B1925,4)</f>
        <v>CA_Sacramento0006</v>
      </c>
    </row>
    <row r="1926" spans="1:37" x14ac:dyDescent="0.25">
      <c r="A1926" t="s">
        <v>222</v>
      </c>
      <c r="B1926">
        <v>60670010</v>
      </c>
      <c r="C1926" t="s">
        <v>37</v>
      </c>
      <c r="D1926" t="s">
        <v>50</v>
      </c>
      <c r="E1926" t="s">
        <v>71</v>
      </c>
      <c r="F1926">
        <v>38.558332999999998</v>
      </c>
      <c r="G1926">
        <v>-121.491944</v>
      </c>
      <c r="H1926">
        <v>113024</v>
      </c>
      <c r="I1926">
        <v>38.4</v>
      </c>
      <c r="J1926">
        <v>36.299999999999997</v>
      </c>
      <c r="K1926">
        <v>0.5</v>
      </c>
      <c r="L1926">
        <v>1.0600039999999999</v>
      </c>
      <c r="M1926">
        <v>0.9618179</v>
      </c>
      <c r="N1926">
        <v>2.7547592999999999</v>
      </c>
      <c r="O1926">
        <v>20.685901600000001</v>
      </c>
      <c r="P1926">
        <v>2.6572122999999999</v>
      </c>
      <c r="Q1926">
        <v>6.7334328000000001</v>
      </c>
      <c r="R1926">
        <v>1.7333533000000001</v>
      </c>
      <c r="S1926">
        <v>1.3468529</v>
      </c>
      <c r="T1926">
        <v>0.5</v>
      </c>
      <c r="U1926">
        <v>0.71280589999999999</v>
      </c>
      <c r="V1926">
        <v>0.94574950000000002</v>
      </c>
      <c r="W1926">
        <v>2.4465370000000002</v>
      </c>
      <c r="X1926">
        <v>20.460754399999999</v>
      </c>
      <c r="Y1926">
        <v>1.7367116</v>
      </c>
      <c r="Z1926">
        <v>6.6618842999999996</v>
      </c>
      <c r="AA1926">
        <v>1.5682324000000001</v>
      </c>
      <c r="AB1926">
        <v>1.3468529</v>
      </c>
      <c r="AC1926">
        <v>0.67249999999999999</v>
      </c>
      <c r="AD1926">
        <v>0.98329999999999995</v>
      </c>
      <c r="AE1926">
        <v>0.8881</v>
      </c>
      <c r="AF1926">
        <v>0.98909999999999998</v>
      </c>
      <c r="AG1926">
        <v>0.65359999999999996</v>
      </c>
      <c r="AH1926">
        <v>0.98939999999999995</v>
      </c>
      <c r="AI1926">
        <v>0.90469999999999995</v>
      </c>
      <c r="AJ1926">
        <v>1</v>
      </c>
      <c r="AK1926" t="str">
        <f>VLOOKUP(D1926,Ref!$C$2:$D$56,2,FALSE)&amp;"_"&amp;E1926&amp;RIGHT(B1926,4)</f>
        <v>CA_Sacramento0010</v>
      </c>
    </row>
    <row r="1927" spans="1:37" x14ac:dyDescent="0.25">
      <c r="A1927" t="s">
        <v>222</v>
      </c>
      <c r="B1927">
        <v>60674001</v>
      </c>
      <c r="C1927" t="s">
        <v>37</v>
      </c>
      <c r="D1927" t="s">
        <v>50</v>
      </c>
      <c r="E1927" t="s">
        <v>71</v>
      </c>
      <c r="F1927">
        <v>38.555833</v>
      </c>
      <c r="G1927">
        <v>-121.457222</v>
      </c>
      <c r="H1927">
        <v>113024</v>
      </c>
      <c r="I1927">
        <v>41.4</v>
      </c>
      <c r="J1927">
        <v>40</v>
      </c>
      <c r="K1927">
        <v>0.5</v>
      </c>
      <c r="L1927">
        <v>0.6262276</v>
      </c>
      <c r="M1927">
        <v>1.6122570000000001</v>
      </c>
      <c r="N1927">
        <v>3.7690248</v>
      </c>
      <c r="O1927">
        <v>19.823720900000001</v>
      </c>
      <c r="P1927">
        <v>1.1301645</v>
      </c>
      <c r="Q1927">
        <v>11.536974000000001</v>
      </c>
      <c r="R1927">
        <v>2.2275729000000002</v>
      </c>
      <c r="S1927">
        <v>0.22961239999999999</v>
      </c>
      <c r="T1927">
        <v>0.5</v>
      </c>
      <c r="U1927">
        <v>0.51297409999999999</v>
      </c>
      <c r="V1927">
        <v>1.1445196</v>
      </c>
      <c r="W1927">
        <v>2.6224761000000001</v>
      </c>
      <c r="X1927">
        <v>24.159103399999999</v>
      </c>
      <c r="Y1927">
        <v>1.6562767</v>
      </c>
      <c r="Z1927">
        <v>7.0626534999999997</v>
      </c>
      <c r="AA1927">
        <v>1.7753749000000001</v>
      </c>
      <c r="AB1927">
        <v>0.60461299999999996</v>
      </c>
      <c r="AC1927">
        <v>0.81910000000000005</v>
      </c>
      <c r="AD1927">
        <v>0.70989999999999998</v>
      </c>
      <c r="AE1927">
        <v>0.69579999999999997</v>
      </c>
      <c r="AF1927">
        <v>1.2186999999999999</v>
      </c>
      <c r="AG1927">
        <v>1.4655</v>
      </c>
      <c r="AH1927">
        <v>0.61219999999999997</v>
      </c>
      <c r="AI1927">
        <v>0.79700000000000004</v>
      </c>
      <c r="AJ1927">
        <v>2.6332</v>
      </c>
      <c r="AK1927" t="str">
        <f>VLOOKUP(D1927,Ref!$C$2:$D$56,2,FALSE)&amp;"_"&amp;E1927&amp;RIGHT(B1927,4)</f>
        <v>CA_Sacramento4001</v>
      </c>
    </row>
    <row r="1928" spans="1:37" x14ac:dyDescent="0.25">
      <c r="A1928" t="s">
        <v>222</v>
      </c>
      <c r="B1928">
        <v>60690002</v>
      </c>
      <c r="C1928" t="s">
        <v>37</v>
      </c>
      <c r="D1928" t="s">
        <v>50</v>
      </c>
      <c r="E1928" t="s">
        <v>72</v>
      </c>
      <c r="F1928">
        <v>36.844166999999999</v>
      </c>
      <c r="G1928">
        <v>-121.36111099999999</v>
      </c>
      <c r="H1928">
        <v>97021</v>
      </c>
      <c r="I1928">
        <v>16</v>
      </c>
      <c r="J1928">
        <v>14.5</v>
      </c>
      <c r="K1928">
        <v>0.5</v>
      </c>
      <c r="L1928">
        <v>0.79758479999999998</v>
      </c>
      <c r="M1928">
        <v>1.1471534000000001</v>
      </c>
      <c r="N1928">
        <v>1.6028178</v>
      </c>
      <c r="O1928">
        <v>5.6455855000000001</v>
      </c>
      <c r="P1928">
        <v>1.6438155000000001</v>
      </c>
      <c r="Q1928">
        <v>3.5628468999999998</v>
      </c>
      <c r="R1928">
        <v>0.93265600000000004</v>
      </c>
      <c r="S1928">
        <v>0.20087379999999999</v>
      </c>
      <c r="T1928">
        <v>0.5</v>
      </c>
      <c r="U1928">
        <v>0.40402159999999998</v>
      </c>
      <c r="V1928">
        <v>1.1283574000000001</v>
      </c>
      <c r="W1928">
        <v>1.3729392</v>
      </c>
      <c r="X1928">
        <v>5.5201726000000004</v>
      </c>
      <c r="Y1928">
        <v>1.0639292</v>
      </c>
      <c r="Z1928">
        <v>3.4767027000000001</v>
      </c>
      <c r="AA1928">
        <v>0.83495520000000001</v>
      </c>
      <c r="AB1928">
        <v>0.20042550000000001</v>
      </c>
      <c r="AC1928">
        <v>0.50660000000000005</v>
      </c>
      <c r="AD1928">
        <v>0.98360000000000003</v>
      </c>
      <c r="AE1928">
        <v>0.85660000000000003</v>
      </c>
      <c r="AF1928">
        <v>0.9778</v>
      </c>
      <c r="AG1928">
        <v>0.6472</v>
      </c>
      <c r="AH1928">
        <v>0.9758</v>
      </c>
      <c r="AI1928">
        <v>0.8952</v>
      </c>
      <c r="AJ1928">
        <v>0.99780000000000002</v>
      </c>
      <c r="AK1928" t="str">
        <f>VLOOKUP(D1928,Ref!$C$2:$D$56,2,FALSE)&amp;"_"&amp;E1928&amp;RIGHT(B1928,4)</f>
        <v>CA_San Benito0002</v>
      </c>
    </row>
    <row r="1929" spans="1:37" x14ac:dyDescent="0.25">
      <c r="A1929" t="s">
        <v>222</v>
      </c>
      <c r="B1929">
        <v>60710025</v>
      </c>
      <c r="C1929" t="s">
        <v>37</v>
      </c>
      <c r="D1929" t="s">
        <v>50</v>
      </c>
      <c r="E1929" t="s">
        <v>73</v>
      </c>
      <c r="F1929">
        <v>34.037222</v>
      </c>
      <c r="G1929">
        <v>-117.69</v>
      </c>
      <c r="H1929">
        <v>65041</v>
      </c>
      <c r="I1929">
        <v>41.9</v>
      </c>
      <c r="J1929">
        <v>39.9</v>
      </c>
      <c r="K1929">
        <v>0.5</v>
      </c>
      <c r="L1929">
        <v>1.2776741</v>
      </c>
      <c r="M1929">
        <v>3.0646651</v>
      </c>
      <c r="N1929">
        <v>4.2367587000000002</v>
      </c>
      <c r="O1929">
        <v>16.549518599999999</v>
      </c>
      <c r="P1929">
        <v>2.6409286999999999</v>
      </c>
      <c r="Q1929">
        <v>11.1975327</v>
      </c>
      <c r="R1929">
        <v>2.2612507000000002</v>
      </c>
      <c r="S1929">
        <v>0.19389419999999999</v>
      </c>
      <c r="T1929">
        <v>0.5</v>
      </c>
      <c r="U1929">
        <v>0.86393710000000001</v>
      </c>
      <c r="V1929">
        <v>2.9422771999999999</v>
      </c>
      <c r="W1929">
        <v>3.9426868000000002</v>
      </c>
      <c r="X1929">
        <v>16.340564700000002</v>
      </c>
      <c r="Y1929">
        <v>2.0992692000000002</v>
      </c>
      <c r="Z1929">
        <v>10.882839199999999</v>
      </c>
      <c r="AA1929">
        <v>2.1712935</v>
      </c>
      <c r="AB1929">
        <v>0.1866662</v>
      </c>
      <c r="AC1929">
        <v>0.67620000000000002</v>
      </c>
      <c r="AD1929">
        <v>0.96009999999999995</v>
      </c>
      <c r="AE1929">
        <v>0.93059999999999998</v>
      </c>
      <c r="AF1929">
        <v>0.98740000000000006</v>
      </c>
      <c r="AG1929">
        <v>0.79490000000000005</v>
      </c>
      <c r="AH1929">
        <v>0.97189999999999999</v>
      </c>
      <c r="AI1929">
        <v>0.96020000000000005</v>
      </c>
      <c r="AJ1929">
        <v>0.9627</v>
      </c>
      <c r="AK1929" t="str">
        <f>VLOOKUP(D1929,Ref!$C$2:$D$56,2,FALSE)&amp;"_"&amp;E1929&amp;RIGHT(B1929,4)</f>
        <v>CA_San Bernardino0025</v>
      </c>
    </row>
    <row r="1930" spans="1:37" x14ac:dyDescent="0.25">
      <c r="A1930" t="s">
        <v>222</v>
      </c>
      <c r="B1930">
        <v>60710306</v>
      </c>
      <c r="C1930" t="s">
        <v>37</v>
      </c>
      <c r="D1930" t="s">
        <v>50</v>
      </c>
      <c r="E1930" t="s">
        <v>73</v>
      </c>
      <c r="F1930">
        <v>34.51</v>
      </c>
      <c r="G1930">
        <v>-117.330556</v>
      </c>
      <c r="H1930">
        <v>69045</v>
      </c>
      <c r="I1930">
        <v>17.100000000000001</v>
      </c>
      <c r="J1930">
        <v>15</v>
      </c>
      <c r="K1930">
        <v>0.5</v>
      </c>
      <c r="L1930">
        <v>1.3056477</v>
      </c>
      <c r="M1930">
        <v>1.3104180000000001</v>
      </c>
      <c r="N1930">
        <v>1.6486242</v>
      </c>
      <c r="O1930">
        <v>5.9963074000000001</v>
      </c>
      <c r="P1930">
        <v>2.1741353999999999</v>
      </c>
      <c r="Q1930">
        <v>2.9917346999999999</v>
      </c>
      <c r="R1930">
        <v>1.1062185</v>
      </c>
      <c r="S1930">
        <v>7.8024999999999997E-2</v>
      </c>
      <c r="T1930">
        <v>0.5</v>
      </c>
      <c r="U1930">
        <v>0.66455070000000005</v>
      </c>
      <c r="V1930">
        <v>1.1820664000000001</v>
      </c>
      <c r="W1930">
        <v>1.6228203999999999</v>
      </c>
      <c r="X1930">
        <v>4.6407704000000001</v>
      </c>
      <c r="Y1930">
        <v>1.0857425999999999</v>
      </c>
      <c r="Z1930">
        <v>4.2331289999999999</v>
      </c>
      <c r="AA1930">
        <v>0.99186209999999997</v>
      </c>
      <c r="AB1930">
        <v>0.102714</v>
      </c>
      <c r="AC1930">
        <v>0.50900000000000001</v>
      </c>
      <c r="AD1930">
        <v>0.90210000000000001</v>
      </c>
      <c r="AE1930">
        <v>0.98429999999999995</v>
      </c>
      <c r="AF1930">
        <v>0.77390000000000003</v>
      </c>
      <c r="AG1930">
        <v>0.49940000000000001</v>
      </c>
      <c r="AH1930">
        <v>1.4149</v>
      </c>
      <c r="AI1930">
        <v>0.89659999999999995</v>
      </c>
      <c r="AJ1930">
        <v>1.3164</v>
      </c>
      <c r="AK1930" t="str">
        <f>VLOOKUP(D1930,Ref!$C$2:$D$56,2,FALSE)&amp;"_"&amp;E1930&amp;RIGHT(B1930,4)</f>
        <v>CA_San Bernardino0306</v>
      </c>
    </row>
    <row r="1931" spans="1:37" x14ac:dyDescent="0.25">
      <c r="A1931" t="s">
        <v>222</v>
      </c>
      <c r="B1931">
        <v>60712002</v>
      </c>
      <c r="C1931" t="s">
        <v>37</v>
      </c>
      <c r="D1931" t="s">
        <v>50</v>
      </c>
      <c r="E1931" t="s">
        <v>73</v>
      </c>
      <c r="F1931">
        <v>34.100020000000001</v>
      </c>
      <c r="G1931">
        <v>-117.49200999999999</v>
      </c>
      <c r="H1931">
        <v>66043</v>
      </c>
      <c r="I1931">
        <v>45.6</v>
      </c>
      <c r="J1931">
        <v>41.8</v>
      </c>
      <c r="K1931">
        <v>0.5</v>
      </c>
      <c r="L1931">
        <v>1.4535114</v>
      </c>
      <c r="M1931">
        <v>2.7801566000000002</v>
      </c>
      <c r="N1931">
        <v>4.9088912000000002</v>
      </c>
      <c r="O1931">
        <v>17.236763</v>
      </c>
      <c r="P1931">
        <v>4.1467422999999997</v>
      </c>
      <c r="Q1931">
        <v>11.5650406</v>
      </c>
      <c r="R1931">
        <v>2.7889526</v>
      </c>
      <c r="S1931">
        <v>0.2643857</v>
      </c>
      <c r="T1931">
        <v>0.5</v>
      </c>
      <c r="U1931">
        <v>0.673489</v>
      </c>
      <c r="V1931">
        <v>2.8562626999999998</v>
      </c>
      <c r="W1931">
        <v>3.8389579999999999</v>
      </c>
      <c r="X1931">
        <v>19.1990032</v>
      </c>
      <c r="Y1931">
        <v>2.4779735000000001</v>
      </c>
      <c r="Z1931">
        <v>10.0335102</v>
      </c>
      <c r="AA1931">
        <v>2.0637591</v>
      </c>
      <c r="AB1931">
        <v>0.15822749999999999</v>
      </c>
      <c r="AC1931">
        <v>0.46339999999999998</v>
      </c>
      <c r="AD1931">
        <v>1.0274000000000001</v>
      </c>
      <c r="AE1931">
        <v>0.78200000000000003</v>
      </c>
      <c r="AF1931">
        <v>1.1137999999999999</v>
      </c>
      <c r="AG1931">
        <v>0.59760000000000002</v>
      </c>
      <c r="AH1931">
        <v>0.86760000000000004</v>
      </c>
      <c r="AI1931">
        <v>0.74</v>
      </c>
      <c r="AJ1931">
        <v>0.59850000000000003</v>
      </c>
      <c r="AK1931" t="str">
        <f>VLOOKUP(D1931,Ref!$C$2:$D$56,2,FALSE)&amp;"_"&amp;E1931&amp;RIGHT(B1931,4)</f>
        <v>CA_San Bernardino2002</v>
      </c>
    </row>
    <row r="1932" spans="1:37" x14ac:dyDescent="0.25">
      <c r="A1932" t="s">
        <v>222</v>
      </c>
      <c r="B1932">
        <v>60718001</v>
      </c>
      <c r="C1932" t="s">
        <v>37</v>
      </c>
      <c r="D1932" t="s">
        <v>50</v>
      </c>
      <c r="E1932" t="s">
        <v>73</v>
      </c>
      <c r="F1932">
        <v>34.264443999999997</v>
      </c>
      <c r="G1932">
        <v>-116.86444400000001</v>
      </c>
      <c r="H1932">
        <v>66048</v>
      </c>
      <c r="I1932">
        <v>33.9</v>
      </c>
      <c r="J1932">
        <v>29.2</v>
      </c>
      <c r="K1932">
        <v>0.5</v>
      </c>
      <c r="L1932">
        <v>1.6331663000000001</v>
      </c>
      <c r="M1932">
        <v>0.94260790000000005</v>
      </c>
      <c r="N1932">
        <v>0.91582390000000002</v>
      </c>
      <c r="O1932">
        <v>26.7733326</v>
      </c>
      <c r="P1932">
        <v>1.669708</v>
      </c>
      <c r="Q1932">
        <v>1.0042774999999999</v>
      </c>
      <c r="R1932">
        <v>0.51028499999999999</v>
      </c>
      <c r="S1932">
        <v>1.7466499999999999E-2</v>
      </c>
      <c r="T1932">
        <v>0.5</v>
      </c>
      <c r="U1932">
        <v>0.37679479999999999</v>
      </c>
      <c r="V1932">
        <v>0.85074090000000002</v>
      </c>
      <c r="W1932">
        <v>0.59136679999999997</v>
      </c>
      <c r="X1932">
        <v>24.8595486</v>
      </c>
      <c r="Y1932">
        <v>0.82359559999999998</v>
      </c>
      <c r="Z1932">
        <v>0.97576240000000003</v>
      </c>
      <c r="AA1932">
        <v>0.28043370000000001</v>
      </c>
      <c r="AB1932">
        <v>1.7466499999999999E-2</v>
      </c>
      <c r="AC1932">
        <v>0.23069999999999999</v>
      </c>
      <c r="AD1932">
        <v>0.90249999999999997</v>
      </c>
      <c r="AE1932">
        <v>0.64570000000000005</v>
      </c>
      <c r="AF1932">
        <v>0.92849999999999999</v>
      </c>
      <c r="AG1932">
        <v>0.49330000000000002</v>
      </c>
      <c r="AH1932">
        <v>0.97160000000000002</v>
      </c>
      <c r="AI1932">
        <v>0.54959999999999998</v>
      </c>
      <c r="AJ1932">
        <v>1</v>
      </c>
      <c r="AK1932" t="str">
        <f>VLOOKUP(D1932,Ref!$C$2:$D$56,2,FALSE)&amp;"_"&amp;E1932&amp;RIGHT(B1932,4)</f>
        <v>CA_San Bernardino8001</v>
      </c>
    </row>
    <row r="1933" spans="1:37" x14ac:dyDescent="0.25">
      <c r="A1933" t="s">
        <v>222</v>
      </c>
      <c r="B1933">
        <v>60719004</v>
      </c>
      <c r="C1933" t="s">
        <v>37</v>
      </c>
      <c r="D1933" t="s">
        <v>50</v>
      </c>
      <c r="E1933" t="s">
        <v>73</v>
      </c>
      <c r="F1933">
        <v>34.106879999999997</v>
      </c>
      <c r="G1933">
        <v>-117.27410999999999</v>
      </c>
      <c r="H1933">
        <v>65045</v>
      </c>
      <c r="I1933">
        <v>45.4</v>
      </c>
      <c r="J1933">
        <v>42.3</v>
      </c>
      <c r="K1933">
        <v>0.5</v>
      </c>
      <c r="L1933">
        <v>1.1508147</v>
      </c>
      <c r="M1933">
        <v>1.9560797000000001</v>
      </c>
      <c r="N1933">
        <v>4.9159883999999998</v>
      </c>
      <c r="O1933">
        <v>18.166919700000001</v>
      </c>
      <c r="P1933">
        <v>3.4902065000000002</v>
      </c>
      <c r="Q1933">
        <v>12.438966799999999</v>
      </c>
      <c r="R1933">
        <v>2.5655117000000001</v>
      </c>
      <c r="S1933">
        <v>0.28217490000000001</v>
      </c>
      <c r="T1933">
        <v>0.5</v>
      </c>
      <c r="U1933">
        <v>0.67370560000000002</v>
      </c>
      <c r="V1933">
        <v>2.1968991999999998</v>
      </c>
      <c r="W1933">
        <v>4.3815866000000003</v>
      </c>
      <c r="X1933">
        <v>17.261672999999998</v>
      </c>
      <c r="Y1933">
        <v>1.8748845999999999</v>
      </c>
      <c r="Z1933">
        <v>12.684813500000001</v>
      </c>
      <c r="AA1933">
        <v>2.4914138000000001</v>
      </c>
      <c r="AB1933">
        <v>0.27487699999999998</v>
      </c>
      <c r="AC1933">
        <v>0.58540000000000003</v>
      </c>
      <c r="AD1933">
        <v>1.1231</v>
      </c>
      <c r="AE1933">
        <v>0.89129999999999998</v>
      </c>
      <c r="AF1933">
        <v>0.95020000000000004</v>
      </c>
      <c r="AG1933">
        <v>0.53720000000000001</v>
      </c>
      <c r="AH1933">
        <v>1.0198</v>
      </c>
      <c r="AI1933">
        <v>0.97109999999999996</v>
      </c>
      <c r="AJ1933">
        <v>0.97409999999999997</v>
      </c>
      <c r="AK1933" t="str">
        <f>VLOOKUP(D1933,Ref!$C$2:$D$56,2,FALSE)&amp;"_"&amp;E1933&amp;RIGHT(B1933,4)</f>
        <v>CA_San Bernardino9004</v>
      </c>
    </row>
    <row r="1934" spans="1:37" x14ac:dyDescent="0.25">
      <c r="A1934" t="s">
        <v>222</v>
      </c>
      <c r="B1934">
        <v>60730001</v>
      </c>
      <c r="C1934" t="s">
        <v>37</v>
      </c>
      <c r="D1934" t="s">
        <v>50</v>
      </c>
      <c r="E1934" t="s">
        <v>74</v>
      </c>
      <c r="F1934">
        <v>32.631231</v>
      </c>
      <c r="G1934">
        <v>-117.05907500000001</v>
      </c>
      <c r="H1934">
        <v>52043</v>
      </c>
      <c r="I1934">
        <v>27.2</v>
      </c>
      <c r="J1934">
        <v>26.1</v>
      </c>
      <c r="K1934">
        <v>0.5</v>
      </c>
      <c r="L1934">
        <v>0.7933983</v>
      </c>
      <c r="M1934">
        <v>2.4556784999999999</v>
      </c>
      <c r="N1934">
        <v>1.7790891</v>
      </c>
      <c r="O1934">
        <v>14.8661852</v>
      </c>
      <c r="P1934">
        <v>2.1007346999999998</v>
      </c>
      <c r="Q1934">
        <v>3.5913944</v>
      </c>
      <c r="R1934">
        <v>0.89282790000000001</v>
      </c>
      <c r="S1934">
        <v>0.26513740000000002</v>
      </c>
      <c r="T1934">
        <v>0.5</v>
      </c>
      <c r="U1934">
        <v>0.57921319999999998</v>
      </c>
      <c r="V1934">
        <v>2.4347981999999999</v>
      </c>
      <c r="W1934">
        <v>1.4092606999999999</v>
      </c>
      <c r="X1934">
        <v>15.7400951</v>
      </c>
      <c r="Y1934">
        <v>1.64171</v>
      </c>
      <c r="Z1934">
        <v>2.9035758999999999</v>
      </c>
      <c r="AA1934">
        <v>0.711148</v>
      </c>
      <c r="AB1934">
        <v>0.25537890000000002</v>
      </c>
      <c r="AC1934">
        <v>0.73</v>
      </c>
      <c r="AD1934">
        <v>0.99150000000000005</v>
      </c>
      <c r="AE1934">
        <v>0.79210000000000003</v>
      </c>
      <c r="AF1934">
        <v>1.0588</v>
      </c>
      <c r="AG1934">
        <v>0.78149999999999997</v>
      </c>
      <c r="AH1934">
        <v>0.8085</v>
      </c>
      <c r="AI1934">
        <v>0.79649999999999999</v>
      </c>
      <c r="AJ1934">
        <v>0.96319999999999995</v>
      </c>
      <c r="AK1934" t="str">
        <f>VLOOKUP(D1934,Ref!$C$2:$D$56,2,FALSE)&amp;"_"&amp;E1934&amp;RIGHT(B1934,4)</f>
        <v>CA_San Diego0001</v>
      </c>
    </row>
    <row r="1935" spans="1:37" x14ac:dyDescent="0.25">
      <c r="A1935" t="s">
        <v>222</v>
      </c>
      <c r="B1935">
        <v>60730003</v>
      </c>
      <c r="C1935" t="s">
        <v>37</v>
      </c>
      <c r="D1935" t="s">
        <v>50</v>
      </c>
      <c r="E1935" t="s">
        <v>74</v>
      </c>
      <c r="F1935">
        <v>32.791193999999997</v>
      </c>
      <c r="G1935">
        <v>-116.942092</v>
      </c>
      <c r="H1935">
        <v>53044</v>
      </c>
      <c r="I1935">
        <v>25.2</v>
      </c>
      <c r="J1935">
        <v>23.6</v>
      </c>
      <c r="K1935">
        <v>0.5</v>
      </c>
      <c r="L1935">
        <v>0.5083318</v>
      </c>
      <c r="M1935">
        <v>1.9670791999999999</v>
      </c>
      <c r="N1935">
        <v>2.2920848999999999</v>
      </c>
      <c r="O1935">
        <v>11.337513</v>
      </c>
      <c r="P1935">
        <v>2.0297189000000002</v>
      </c>
      <c r="Q1935">
        <v>5.2791047000000004</v>
      </c>
      <c r="R1935">
        <v>1.1266651999999999</v>
      </c>
      <c r="S1935">
        <v>0.19283839999999999</v>
      </c>
      <c r="T1935">
        <v>0.5</v>
      </c>
      <c r="U1935">
        <v>0.33625490000000002</v>
      </c>
      <c r="V1935">
        <v>2.0933454</v>
      </c>
      <c r="W1935">
        <v>1.8723658000000001</v>
      </c>
      <c r="X1935">
        <v>11.596955299999999</v>
      </c>
      <c r="Y1935">
        <v>1.4930631999999999</v>
      </c>
      <c r="Z1935">
        <v>4.5910392</v>
      </c>
      <c r="AA1935">
        <v>0.97606709999999997</v>
      </c>
      <c r="AB1935">
        <v>0.186444</v>
      </c>
      <c r="AC1935">
        <v>0.66149999999999998</v>
      </c>
      <c r="AD1935">
        <v>1.0642</v>
      </c>
      <c r="AE1935">
        <v>0.81689999999999996</v>
      </c>
      <c r="AF1935">
        <v>1.0228999999999999</v>
      </c>
      <c r="AG1935">
        <v>0.73560000000000003</v>
      </c>
      <c r="AH1935">
        <v>0.86970000000000003</v>
      </c>
      <c r="AI1935">
        <v>0.86629999999999996</v>
      </c>
      <c r="AJ1935">
        <v>0.96679999999999999</v>
      </c>
      <c r="AK1935" t="str">
        <f>VLOOKUP(D1935,Ref!$C$2:$D$56,2,FALSE)&amp;"_"&amp;E1935&amp;RIGHT(B1935,4)</f>
        <v>CA_San Diego0003</v>
      </c>
    </row>
    <row r="1936" spans="1:37" x14ac:dyDescent="0.25">
      <c r="A1936" t="s">
        <v>222</v>
      </c>
      <c r="B1936">
        <v>60730006</v>
      </c>
      <c r="C1936" t="s">
        <v>37</v>
      </c>
      <c r="D1936" t="s">
        <v>50</v>
      </c>
      <c r="E1936" t="s">
        <v>74</v>
      </c>
      <c r="F1936">
        <v>32.836461</v>
      </c>
      <c r="G1936">
        <v>-117.12875200000001</v>
      </c>
      <c r="H1936">
        <v>54043</v>
      </c>
      <c r="I1936">
        <v>23.1</v>
      </c>
      <c r="J1936">
        <v>21.8</v>
      </c>
      <c r="K1936">
        <v>0.5</v>
      </c>
      <c r="L1936">
        <v>0.75920180000000004</v>
      </c>
      <c r="M1936">
        <v>2.3368459000000001</v>
      </c>
      <c r="N1936">
        <v>2.1023480999999999</v>
      </c>
      <c r="O1936">
        <v>9.4290018</v>
      </c>
      <c r="P1936">
        <v>2.4716246000000002</v>
      </c>
      <c r="Q1936">
        <v>4.1845860000000004</v>
      </c>
      <c r="R1936">
        <v>1.1142308999999999</v>
      </c>
      <c r="S1936">
        <v>0.24660789999999999</v>
      </c>
      <c r="T1936">
        <v>0.5</v>
      </c>
      <c r="U1936">
        <v>0.50110900000000003</v>
      </c>
      <c r="V1936">
        <v>2.3789574999999998</v>
      </c>
      <c r="W1936">
        <v>1.8918265999999999</v>
      </c>
      <c r="X1936">
        <v>9.2084980000000005</v>
      </c>
      <c r="Y1936">
        <v>1.6215044999999999</v>
      </c>
      <c r="Z1936">
        <v>4.5232238999999996</v>
      </c>
      <c r="AA1936">
        <v>0.98450579999999999</v>
      </c>
      <c r="AB1936">
        <v>0.2400554</v>
      </c>
      <c r="AC1936">
        <v>0.66</v>
      </c>
      <c r="AD1936">
        <v>1.018</v>
      </c>
      <c r="AE1936">
        <v>0.89990000000000003</v>
      </c>
      <c r="AF1936">
        <v>0.97660000000000002</v>
      </c>
      <c r="AG1936">
        <v>0.65600000000000003</v>
      </c>
      <c r="AH1936">
        <v>1.0809</v>
      </c>
      <c r="AI1936">
        <v>0.88360000000000005</v>
      </c>
      <c r="AJ1936">
        <v>0.97340000000000004</v>
      </c>
      <c r="AK1936" t="str">
        <f>VLOOKUP(D1936,Ref!$C$2:$D$56,2,FALSE)&amp;"_"&amp;E1936&amp;RIGHT(B1936,4)</f>
        <v>CA_San Diego0006</v>
      </c>
    </row>
    <row r="1937" spans="1:37" x14ac:dyDescent="0.25">
      <c r="A1937" t="s">
        <v>222</v>
      </c>
      <c r="B1937">
        <v>60731010</v>
      </c>
      <c r="C1937" t="s">
        <v>37</v>
      </c>
      <c r="D1937" t="s">
        <v>50</v>
      </c>
      <c r="E1937" t="s">
        <v>74</v>
      </c>
      <c r="F1937">
        <v>32.701492000000002</v>
      </c>
      <c r="G1937">
        <v>-117.149653</v>
      </c>
      <c r="H1937">
        <v>52043</v>
      </c>
      <c r="I1937">
        <v>29.5</v>
      </c>
      <c r="J1937">
        <v>28.1</v>
      </c>
      <c r="K1937">
        <v>0.5</v>
      </c>
      <c r="L1937">
        <v>0.77571199999999996</v>
      </c>
      <c r="M1937">
        <v>2.3982599000000002</v>
      </c>
      <c r="N1937">
        <v>1.9423783999999999</v>
      </c>
      <c r="O1937">
        <v>16.434166000000001</v>
      </c>
      <c r="P1937">
        <v>2.1120478999999999</v>
      </c>
      <c r="Q1937">
        <v>4.1034160000000002</v>
      </c>
      <c r="R1937">
        <v>0.97237209999999996</v>
      </c>
      <c r="S1937">
        <v>0.27276349999999999</v>
      </c>
      <c r="T1937">
        <v>0.5</v>
      </c>
      <c r="U1937">
        <v>0.53220849999999997</v>
      </c>
      <c r="V1937">
        <v>2.4129600999999998</v>
      </c>
      <c r="W1937">
        <v>1.6798317</v>
      </c>
      <c r="X1937">
        <v>16.498739199999999</v>
      </c>
      <c r="Y1937">
        <v>1.6471517</v>
      </c>
      <c r="Z1937">
        <v>3.7874637</v>
      </c>
      <c r="AA1937">
        <v>0.86063109999999998</v>
      </c>
      <c r="AB1937">
        <v>0.27227970000000001</v>
      </c>
      <c r="AC1937">
        <v>0.68610000000000004</v>
      </c>
      <c r="AD1937">
        <v>1.0061</v>
      </c>
      <c r="AE1937">
        <v>0.86480000000000001</v>
      </c>
      <c r="AF1937">
        <v>1.0039</v>
      </c>
      <c r="AG1937">
        <v>0.77990000000000004</v>
      </c>
      <c r="AH1937">
        <v>0.92300000000000004</v>
      </c>
      <c r="AI1937">
        <v>0.8851</v>
      </c>
      <c r="AJ1937">
        <v>0.99819999999999998</v>
      </c>
      <c r="AK1937" t="str">
        <f>VLOOKUP(D1937,Ref!$C$2:$D$56,2,FALSE)&amp;"_"&amp;E1937&amp;RIGHT(B1937,4)</f>
        <v>CA_San Diego1010</v>
      </c>
    </row>
    <row r="1938" spans="1:37" x14ac:dyDescent="0.25">
      <c r="A1938" t="s">
        <v>222</v>
      </c>
      <c r="B1938">
        <v>60750005</v>
      </c>
      <c r="C1938" t="s">
        <v>37</v>
      </c>
      <c r="D1938" t="s">
        <v>50</v>
      </c>
      <c r="E1938" t="s">
        <v>75</v>
      </c>
      <c r="F1938">
        <v>37.765999999999998</v>
      </c>
      <c r="G1938">
        <v>-122.3991</v>
      </c>
      <c r="H1938">
        <v>108016</v>
      </c>
      <c r="I1938">
        <v>29.7</v>
      </c>
      <c r="J1938">
        <v>28.6</v>
      </c>
      <c r="K1938">
        <v>0.5</v>
      </c>
      <c r="L1938">
        <v>0.64430279999999995</v>
      </c>
      <c r="M1938">
        <v>1.5134439</v>
      </c>
      <c r="N1938">
        <v>2.477284</v>
      </c>
      <c r="O1938">
        <v>14.784641300000001</v>
      </c>
      <c r="P1938">
        <v>1.7076385999999999</v>
      </c>
      <c r="Q1938">
        <v>6.3810476999999999</v>
      </c>
      <c r="R1938">
        <v>1.3105766000000001</v>
      </c>
      <c r="S1938">
        <v>0.42550789999999999</v>
      </c>
      <c r="T1938">
        <v>0.5</v>
      </c>
      <c r="U1938">
        <v>0.49286459999999999</v>
      </c>
      <c r="V1938">
        <v>1.4956746999999999</v>
      </c>
      <c r="W1938">
        <v>2.2650063</v>
      </c>
      <c r="X1938">
        <v>14.6793242</v>
      </c>
      <c r="Y1938">
        <v>1.1910704000000001</v>
      </c>
      <c r="Z1938">
        <v>6.3037318999999998</v>
      </c>
      <c r="AA1938">
        <v>1.2596958</v>
      </c>
      <c r="AB1938">
        <v>0.42550789999999999</v>
      </c>
      <c r="AC1938">
        <v>0.76500000000000001</v>
      </c>
      <c r="AD1938">
        <v>0.98829999999999996</v>
      </c>
      <c r="AE1938">
        <v>0.9143</v>
      </c>
      <c r="AF1938">
        <v>0.9929</v>
      </c>
      <c r="AG1938">
        <v>0.69750000000000001</v>
      </c>
      <c r="AH1938">
        <v>0.9879</v>
      </c>
      <c r="AI1938">
        <v>0.96120000000000005</v>
      </c>
      <c r="AJ1938">
        <v>1</v>
      </c>
      <c r="AK1938" t="str">
        <f>VLOOKUP(D1938,Ref!$C$2:$D$56,2,FALSE)&amp;"_"&amp;E1938&amp;RIGHT(B1938,4)</f>
        <v>CA_San Francisco0005</v>
      </c>
    </row>
    <row r="1939" spans="1:37" x14ac:dyDescent="0.25">
      <c r="A1939" t="s">
        <v>222</v>
      </c>
      <c r="B1939">
        <v>60771002</v>
      </c>
      <c r="C1939" t="s">
        <v>37</v>
      </c>
      <c r="D1939" t="s">
        <v>50</v>
      </c>
      <c r="E1939" t="s">
        <v>76</v>
      </c>
      <c r="F1939">
        <v>37.950833000000003</v>
      </c>
      <c r="G1939">
        <v>-121.2675</v>
      </c>
      <c r="H1939">
        <v>107024</v>
      </c>
      <c r="I1939">
        <v>48.1</v>
      </c>
      <c r="J1939">
        <v>45.5</v>
      </c>
      <c r="K1939">
        <v>0.5</v>
      </c>
      <c r="L1939">
        <v>0.87132529999999997</v>
      </c>
      <c r="M1939">
        <v>2.0937817000000001</v>
      </c>
      <c r="N1939">
        <v>4.3534316999999998</v>
      </c>
      <c r="O1939">
        <v>22.956447600000001</v>
      </c>
      <c r="P1939">
        <v>1.7564344000000001</v>
      </c>
      <c r="Q1939">
        <v>12.7710876</v>
      </c>
      <c r="R1939">
        <v>2.5037720000000001</v>
      </c>
      <c r="S1939">
        <v>0.33816829999999998</v>
      </c>
      <c r="T1939">
        <v>0.5</v>
      </c>
      <c r="U1939">
        <v>0.72234589999999999</v>
      </c>
      <c r="V1939">
        <v>1.7976607</v>
      </c>
      <c r="W1939">
        <v>2.8546686000000001</v>
      </c>
      <c r="X1939">
        <v>27.7673931</v>
      </c>
      <c r="Y1939">
        <v>2.0585113000000002</v>
      </c>
      <c r="Z1939">
        <v>7.2760258000000002</v>
      </c>
      <c r="AA1939">
        <v>1.8887080999999999</v>
      </c>
      <c r="AB1939">
        <v>0.65618220000000005</v>
      </c>
      <c r="AC1939">
        <v>0.82899999999999996</v>
      </c>
      <c r="AD1939">
        <v>0.85860000000000003</v>
      </c>
      <c r="AE1939">
        <v>0.65569999999999995</v>
      </c>
      <c r="AF1939">
        <v>1.2096</v>
      </c>
      <c r="AG1939">
        <v>1.1719999999999999</v>
      </c>
      <c r="AH1939">
        <v>0.56969999999999998</v>
      </c>
      <c r="AI1939">
        <v>0.75429999999999997</v>
      </c>
      <c r="AJ1939">
        <v>1.9403999999999999</v>
      </c>
      <c r="AK1939" t="str">
        <f>VLOOKUP(D1939,Ref!$C$2:$D$56,2,FALSE)&amp;"_"&amp;E1939&amp;RIGHT(B1939,4)</f>
        <v>CA_San Joaquin1002</v>
      </c>
    </row>
    <row r="1940" spans="1:37" x14ac:dyDescent="0.25">
      <c r="A1940" t="s">
        <v>222</v>
      </c>
      <c r="B1940">
        <v>60792006</v>
      </c>
      <c r="C1940" t="s">
        <v>37</v>
      </c>
      <c r="D1940" t="s">
        <v>50</v>
      </c>
      <c r="E1940" t="s">
        <v>77</v>
      </c>
      <c r="F1940">
        <v>35.256605999999998</v>
      </c>
      <c r="G1940">
        <v>-120.66888899999999</v>
      </c>
      <c r="H1940">
        <v>82022</v>
      </c>
      <c r="I1940">
        <v>15.8</v>
      </c>
      <c r="J1940">
        <v>13.5</v>
      </c>
      <c r="K1940">
        <v>0.5</v>
      </c>
      <c r="L1940">
        <v>1.4547211</v>
      </c>
      <c r="M1940">
        <v>1.0438715999999999</v>
      </c>
      <c r="N1940">
        <v>1.4341725000000001</v>
      </c>
      <c r="O1940">
        <v>5.5836778000000002</v>
      </c>
      <c r="P1940">
        <v>2.0627765999999998</v>
      </c>
      <c r="Q1940">
        <v>2.4227262000000001</v>
      </c>
      <c r="R1940">
        <v>1.0249311000000001</v>
      </c>
      <c r="S1940">
        <v>0.273123</v>
      </c>
      <c r="T1940">
        <v>0.5</v>
      </c>
      <c r="U1940">
        <v>0.53802720000000004</v>
      </c>
      <c r="V1940">
        <v>0.67012609999999995</v>
      </c>
      <c r="W1940">
        <v>1.4227278999999999</v>
      </c>
      <c r="X1940">
        <v>4.6893868000000003</v>
      </c>
      <c r="Y1940">
        <v>1.3906358000000001</v>
      </c>
      <c r="Z1940">
        <v>3.1348128000000002</v>
      </c>
      <c r="AA1940">
        <v>0.94837210000000005</v>
      </c>
      <c r="AB1940">
        <v>0.2964852</v>
      </c>
      <c r="AC1940">
        <v>0.36980000000000002</v>
      </c>
      <c r="AD1940">
        <v>0.64200000000000002</v>
      </c>
      <c r="AE1940">
        <v>0.99199999999999999</v>
      </c>
      <c r="AF1940">
        <v>0.83979999999999999</v>
      </c>
      <c r="AG1940">
        <v>0.67420000000000002</v>
      </c>
      <c r="AH1940">
        <v>1.2939000000000001</v>
      </c>
      <c r="AI1940">
        <v>0.92530000000000001</v>
      </c>
      <c r="AJ1940">
        <v>1.0854999999999999</v>
      </c>
      <c r="AK1940" t="str">
        <f>VLOOKUP(D1940,Ref!$C$2:$D$56,2,FALSE)&amp;"_"&amp;E1940&amp;RIGHT(B1940,4)</f>
        <v>CA_San Luis Obispo2006</v>
      </c>
    </row>
    <row r="1941" spans="1:37" x14ac:dyDescent="0.25">
      <c r="A1941" t="s">
        <v>222</v>
      </c>
      <c r="B1941">
        <v>60798001</v>
      </c>
      <c r="C1941" t="s">
        <v>37</v>
      </c>
      <c r="D1941" t="s">
        <v>50</v>
      </c>
      <c r="E1941" t="s">
        <v>77</v>
      </c>
      <c r="F1941">
        <v>35.491388999999998</v>
      </c>
      <c r="G1941">
        <v>-120.66805600000001</v>
      </c>
      <c r="H1941">
        <v>84023</v>
      </c>
      <c r="I1941">
        <v>21.8</v>
      </c>
      <c r="J1941">
        <v>19.3</v>
      </c>
      <c r="K1941">
        <v>0.5</v>
      </c>
      <c r="L1941">
        <v>1.6014097</v>
      </c>
      <c r="M1941">
        <v>1.4209825</v>
      </c>
      <c r="N1941">
        <v>2.4515362000000001</v>
      </c>
      <c r="O1941">
        <v>6.1306156999999999</v>
      </c>
      <c r="P1941">
        <v>2.2473187000000001</v>
      </c>
      <c r="Q1941">
        <v>5.7189588999999996</v>
      </c>
      <c r="R1941">
        <v>1.5549637999999999</v>
      </c>
      <c r="S1941">
        <v>0.26310319999999998</v>
      </c>
      <c r="T1941">
        <v>0.5</v>
      </c>
      <c r="U1941">
        <v>0.8005679</v>
      </c>
      <c r="V1941">
        <v>1.2917186000000001</v>
      </c>
      <c r="W1941">
        <v>2.0095315</v>
      </c>
      <c r="X1941">
        <v>6.4680219000000001</v>
      </c>
      <c r="Y1941">
        <v>1.2925378999999999</v>
      </c>
      <c r="Z1941">
        <v>5.3688916999999998</v>
      </c>
      <c r="AA1941">
        <v>1.3233244</v>
      </c>
      <c r="AB1941">
        <v>0.29200920000000002</v>
      </c>
      <c r="AC1941">
        <v>0.49990000000000001</v>
      </c>
      <c r="AD1941">
        <v>0.90900000000000003</v>
      </c>
      <c r="AE1941">
        <v>0.81969999999999998</v>
      </c>
      <c r="AF1941">
        <v>1.0549999999999999</v>
      </c>
      <c r="AG1941">
        <v>0.57509999999999994</v>
      </c>
      <c r="AH1941">
        <v>0.93879999999999997</v>
      </c>
      <c r="AI1941">
        <v>0.85099999999999998</v>
      </c>
      <c r="AJ1941">
        <v>1.1099000000000001</v>
      </c>
      <c r="AK1941" t="str">
        <f>VLOOKUP(D1941,Ref!$C$2:$D$56,2,FALSE)&amp;"_"&amp;E1941&amp;RIGHT(B1941,4)</f>
        <v>CA_San Luis Obispo8001</v>
      </c>
    </row>
    <row r="1942" spans="1:37" x14ac:dyDescent="0.25">
      <c r="A1942" t="s">
        <v>222</v>
      </c>
      <c r="B1942">
        <v>60811001</v>
      </c>
      <c r="C1942" t="s">
        <v>37</v>
      </c>
      <c r="D1942" t="s">
        <v>50</v>
      </c>
      <c r="E1942" t="s">
        <v>78</v>
      </c>
      <c r="F1942">
        <v>37.482900000000001</v>
      </c>
      <c r="G1942">
        <v>-122.2034</v>
      </c>
      <c r="H1942">
        <v>105016</v>
      </c>
      <c r="I1942">
        <v>30.4</v>
      </c>
      <c r="J1942">
        <v>28.8</v>
      </c>
      <c r="K1942">
        <v>0.5</v>
      </c>
      <c r="L1942">
        <v>0.8646064</v>
      </c>
      <c r="M1942">
        <v>2.3811479000000002</v>
      </c>
      <c r="N1942">
        <v>2.9534438000000001</v>
      </c>
      <c r="O1942">
        <v>12.1327734</v>
      </c>
      <c r="P1942">
        <v>1.8368008</v>
      </c>
      <c r="Q1942">
        <v>7.8462505</v>
      </c>
      <c r="R1942">
        <v>1.5896440999999999</v>
      </c>
      <c r="S1942">
        <v>0.29532969999999997</v>
      </c>
      <c r="T1942">
        <v>0.5</v>
      </c>
      <c r="U1942">
        <v>0.56799789999999994</v>
      </c>
      <c r="V1942">
        <v>2.3383486000000002</v>
      </c>
      <c r="W1942">
        <v>2.673346</v>
      </c>
      <c r="X1942">
        <v>12.0201435</v>
      </c>
      <c r="Y1942">
        <v>1.1619952</v>
      </c>
      <c r="Z1942">
        <v>7.7422909999999998</v>
      </c>
      <c r="AA1942">
        <v>1.5256940000000001</v>
      </c>
      <c r="AB1942">
        <v>0.29532969999999997</v>
      </c>
      <c r="AC1942">
        <v>0.65690000000000004</v>
      </c>
      <c r="AD1942">
        <v>0.98199999999999998</v>
      </c>
      <c r="AE1942">
        <v>0.9052</v>
      </c>
      <c r="AF1942">
        <v>0.99070000000000003</v>
      </c>
      <c r="AG1942">
        <v>0.63260000000000005</v>
      </c>
      <c r="AH1942">
        <v>0.98680000000000001</v>
      </c>
      <c r="AI1942">
        <v>0.95979999999999999</v>
      </c>
      <c r="AJ1942">
        <v>1</v>
      </c>
      <c r="AK1942" t="str">
        <f>VLOOKUP(D1942,Ref!$C$2:$D$56,2,FALSE)&amp;"_"&amp;E1942&amp;RIGHT(B1942,4)</f>
        <v>CA_San Mateo1001</v>
      </c>
    </row>
    <row r="1943" spans="1:37" x14ac:dyDescent="0.25">
      <c r="A1943" t="s">
        <v>222</v>
      </c>
      <c r="B1943">
        <v>60830011</v>
      </c>
      <c r="C1943" t="s">
        <v>37</v>
      </c>
      <c r="D1943" t="s">
        <v>50</v>
      </c>
      <c r="E1943" t="s">
        <v>79</v>
      </c>
      <c r="F1943">
        <v>34.427776000000001</v>
      </c>
      <c r="G1943">
        <v>-119.69028</v>
      </c>
      <c r="H1943">
        <v>73027</v>
      </c>
      <c r="I1943">
        <v>20.6</v>
      </c>
      <c r="J1943">
        <v>19.100000000000001</v>
      </c>
      <c r="K1943">
        <v>0.5</v>
      </c>
      <c r="L1943">
        <v>1.0319834999999999</v>
      </c>
      <c r="M1943">
        <v>0.90464290000000003</v>
      </c>
      <c r="N1943">
        <v>0.79745659999999996</v>
      </c>
      <c r="O1943">
        <v>14.370089500000001</v>
      </c>
      <c r="P1943">
        <v>1.6755599000000001</v>
      </c>
      <c r="Q1943">
        <v>0.73141009999999995</v>
      </c>
      <c r="R1943">
        <v>0.55523299999999998</v>
      </c>
      <c r="S1943">
        <v>6.6957199999999994E-2</v>
      </c>
      <c r="T1943">
        <v>0.5</v>
      </c>
      <c r="U1943">
        <v>0.5256286</v>
      </c>
      <c r="V1943">
        <v>0.88403359999999997</v>
      </c>
      <c r="W1943">
        <v>0.63786600000000004</v>
      </c>
      <c r="X1943">
        <v>14.1515112</v>
      </c>
      <c r="Y1943">
        <v>1.2325619000000001</v>
      </c>
      <c r="Z1943">
        <v>0.71992230000000001</v>
      </c>
      <c r="AA1943">
        <v>0.42771150000000002</v>
      </c>
      <c r="AB1943">
        <v>6.6957199999999994E-2</v>
      </c>
      <c r="AC1943">
        <v>0.50929999999999997</v>
      </c>
      <c r="AD1943">
        <v>0.97719999999999996</v>
      </c>
      <c r="AE1943">
        <v>0.79990000000000006</v>
      </c>
      <c r="AF1943">
        <v>0.98480000000000001</v>
      </c>
      <c r="AG1943">
        <v>0.73560000000000003</v>
      </c>
      <c r="AH1943">
        <v>0.98429999999999995</v>
      </c>
      <c r="AI1943">
        <v>0.77029999999999998</v>
      </c>
      <c r="AJ1943">
        <v>1</v>
      </c>
      <c r="AK1943" t="str">
        <f>VLOOKUP(D1943,Ref!$C$2:$D$56,2,FALSE)&amp;"_"&amp;E1943&amp;RIGHT(B1943,4)</f>
        <v>CA_Santa Barbara0011</v>
      </c>
    </row>
    <row r="1944" spans="1:37" x14ac:dyDescent="0.25">
      <c r="A1944" t="s">
        <v>222</v>
      </c>
      <c r="B1944">
        <v>60831008</v>
      </c>
      <c r="C1944" t="s">
        <v>37</v>
      </c>
      <c r="D1944" t="s">
        <v>50</v>
      </c>
      <c r="E1944" t="s">
        <v>79</v>
      </c>
      <c r="F1944">
        <v>34.949167000000003</v>
      </c>
      <c r="G1944">
        <v>-120.436667</v>
      </c>
      <c r="H1944">
        <v>79023</v>
      </c>
      <c r="I1944">
        <v>14.6</v>
      </c>
      <c r="J1944">
        <v>12.5</v>
      </c>
      <c r="K1944">
        <v>0.5</v>
      </c>
      <c r="L1944">
        <v>1.6415554999999999</v>
      </c>
      <c r="M1944">
        <v>0.6227876</v>
      </c>
      <c r="N1944">
        <v>1.1886884</v>
      </c>
      <c r="O1944">
        <v>6.0094460999999999</v>
      </c>
      <c r="P1944">
        <v>2.2286551000000001</v>
      </c>
      <c r="Q1944">
        <v>1.2789737999999999</v>
      </c>
      <c r="R1944">
        <v>0.88794099999999998</v>
      </c>
      <c r="S1944">
        <v>0.2419529</v>
      </c>
      <c r="T1944">
        <v>0.5</v>
      </c>
      <c r="U1944">
        <v>0.58981729999999999</v>
      </c>
      <c r="V1944">
        <v>0.47783429999999999</v>
      </c>
      <c r="W1944">
        <v>0.99754410000000004</v>
      </c>
      <c r="X1944">
        <v>6.0208240000000002</v>
      </c>
      <c r="Y1944">
        <v>1.5176248999999999</v>
      </c>
      <c r="Z1944">
        <v>1.5023392</v>
      </c>
      <c r="AA1944">
        <v>0.69413420000000003</v>
      </c>
      <c r="AB1944">
        <v>0.20403950000000001</v>
      </c>
      <c r="AC1944">
        <v>0.35930000000000001</v>
      </c>
      <c r="AD1944">
        <v>0.76729999999999998</v>
      </c>
      <c r="AE1944">
        <v>0.83919999999999995</v>
      </c>
      <c r="AF1944">
        <v>1.0019</v>
      </c>
      <c r="AG1944">
        <v>0.68100000000000005</v>
      </c>
      <c r="AH1944">
        <v>1.1746000000000001</v>
      </c>
      <c r="AI1944">
        <v>0.78169999999999995</v>
      </c>
      <c r="AJ1944">
        <v>0.84330000000000005</v>
      </c>
      <c r="AK1944" t="str">
        <f>VLOOKUP(D1944,Ref!$C$2:$D$56,2,FALSE)&amp;"_"&amp;E1944&amp;RIGHT(B1944,4)</f>
        <v>CA_Santa Barbara1008</v>
      </c>
    </row>
    <row r="1945" spans="1:37" x14ac:dyDescent="0.25">
      <c r="A1945" t="s">
        <v>222</v>
      </c>
      <c r="B1945">
        <v>60850002</v>
      </c>
      <c r="C1945" t="s">
        <v>37</v>
      </c>
      <c r="D1945" t="s">
        <v>50</v>
      </c>
      <c r="E1945" t="s">
        <v>80</v>
      </c>
      <c r="F1945">
        <v>37</v>
      </c>
      <c r="G1945">
        <v>-121.574444</v>
      </c>
      <c r="H1945">
        <v>99020</v>
      </c>
      <c r="I1945">
        <v>23.7</v>
      </c>
      <c r="J1945">
        <v>22.1</v>
      </c>
      <c r="K1945">
        <v>0.5</v>
      </c>
      <c r="L1945">
        <v>0.84939640000000005</v>
      </c>
      <c r="M1945">
        <v>1.9836429</v>
      </c>
      <c r="N1945">
        <v>2.4649576999999998</v>
      </c>
      <c r="O1945">
        <v>8.2232617999999995</v>
      </c>
      <c r="P1945">
        <v>1.6043993999999999</v>
      </c>
      <c r="Q1945">
        <v>6.4963188000000001</v>
      </c>
      <c r="R1945">
        <v>1.3290335</v>
      </c>
      <c r="S1945">
        <v>0.24898989999999999</v>
      </c>
      <c r="T1945">
        <v>0.5</v>
      </c>
      <c r="U1945">
        <v>0.52537789999999995</v>
      </c>
      <c r="V1945">
        <v>1.5108992000000001</v>
      </c>
      <c r="W1945">
        <v>1.7416891000000001</v>
      </c>
      <c r="X1945">
        <v>10.406662000000001</v>
      </c>
      <c r="Y1945">
        <v>1.4762682</v>
      </c>
      <c r="Z1945">
        <v>4.2164202</v>
      </c>
      <c r="AA1945">
        <v>1.1524304000000001</v>
      </c>
      <c r="AB1945">
        <v>0.57308599999999998</v>
      </c>
      <c r="AC1945">
        <v>0.61850000000000005</v>
      </c>
      <c r="AD1945">
        <v>0.76170000000000004</v>
      </c>
      <c r="AE1945">
        <v>0.70660000000000001</v>
      </c>
      <c r="AF1945">
        <v>1.2655000000000001</v>
      </c>
      <c r="AG1945">
        <v>0.92010000000000003</v>
      </c>
      <c r="AH1945">
        <v>0.64900000000000002</v>
      </c>
      <c r="AI1945">
        <v>0.86709999999999998</v>
      </c>
      <c r="AJ1945">
        <v>2.3016000000000001</v>
      </c>
      <c r="AK1945" t="str">
        <f>VLOOKUP(D1945,Ref!$C$2:$D$56,2,FALSE)&amp;"_"&amp;E1945&amp;RIGHT(B1945,4)</f>
        <v>CA_Santa Clara0002</v>
      </c>
    </row>
    <row r="1946" spans="1:37" x14ac:dyDescent="0.25">
      <c r="A1946" t="s">
        <v>222</v>
      </c>
      <c r="B1946">
        <v>60850005</v>
      </c>
      <c r="C1946" t="s">
        <v>37</v>
      </c>
      <c r="D1946" t="s">
        <v>50</v>
      </c>
      <c r="E1946" t="s">
        <v>80</v>
      </c>
      <c r="F1946">
        <v>37.348497000000002</v>
      </c>
      <c r="G1946">
        <v>-121.894898</v>
      </c>
      <c r="H1946">
        <v>103018</v>
      </c>
      <c r="I1946">
        <v>37.200000000000003</v>
      </c>
      <c r="J1946">
        <v>35.1</v>
      </c>
      <c r="K1946">
        <v>0.5</v>
      </c>
      <c r="L1946">
        <v>0.97963520000000004</v>
      </c>
      <c r="M1946">
        <v>2.9145701000000002</v>
      </c>
      <c r="N1946">
        <v>3.150048</v>
      </c>
      <c r="O1946">
        <v>17.3904724</v>
      </c>
      <c r="P1946">
        <v>1.9951331999999999</v>
      </c>
      <c r="Q1946">
        <v>8.3164376999999998</v>
      </c>
      <c r="R1946">
        <v>1.6871119000000001</v>
      </c>
      <c r="S1946">
        <v>0.26659359999999999</v>
      </c>
      <c r="T1946">
        <v>0.5</v>
      </c>
      <c r="U1946">
        <v>0.56358209999999997</v>
      </c>
      <c r="V1946">
        <v>2.8565805000000002</v>
      </c>
      <c r="W1946">
        <v>2.7946832000000001</v>
      </c>
      <c r="X1946">
        <v>17.247846599999999</v>
      </c>
      <c r="Y1946">
        <v>1.1464965</v>
      </c>
      <c r="Z1946">
        <v>8.1752710000000004</v>
      </c>
      <c r="AA1946">
        <v>1.6047138999999999</v>
      </c>
      <c r="AB1946">
        <v>0.26659359999999999</v>
      </c>
      <c r="AC1946">
        <v>0.57530000000000003</v>
      </c>
      <c r="AD1946">
        <v>0.98009999999999997</v>
      </c>
      <c r="AE1946">
        <v>0.88719999999999999</v>
      </c>
      <c r="AF1946">
        <v>0.99180000000000001</v>
      </c>
      <c r="AG1946">
        <v>0.5746</v>
      </c>
      <c r="AH1946">
        <v>0.98299999999999998</v>
      </c>
      <c r="AI1946">
        <v>0.95120000000000005</v>
      </c>
      <c r="AJ1946">
        <v>1</v>
      </c>
      <c r="AK1946" t="str">
        <f>VLOOKUP(D1946,Ref!$C$2:$D$56,2,FALSE)&amp;"_"&amp;E1946&amp;RIGHT(B1946,4)</f>
        <v>CA_Santa Clara0005</v>
      </c>
    </row>
    <row r="1947" spans="1:37" x14ac:dyDescent="0.25">
      <c r="A1947" t="s">
        <v>222</v>
      </c>
      <c r="B1947">
        <v>60870007</v>
      </c>
      <c r="C1947" t="s">
        <v>37</v>
      </c>
      <c r="D1947" t="s">
        <v>50</v>
      </c>
      <c r="E1947" t="s">
        <v>44</v>
      </c>
      <c r="F1947">
        <v>36.984000000000002</v>
      </c>
      <c r="G1947">
        <v>-121.9883</v>
      </c>
      <c r="H1947">
        <v>100017</v>
      </c>
      <c r="I1947">
        <v>13.1</v>
      </c>
      <c r="J1947">
        <v>12.4</v>
      </c>
      <c r="K1947">
        <v>0.5</v>
      </c>
      <c r="L1947">
        <v>0.4966468</v>
      </c>
      <c r="M1947">
        <v>0.78104960000000001</v>
      </c>
      <c r="N1947">
        <v>0.79090950000000004</v>
      </c>
      <c r="O1947">
        <v>6.9587840999999999</v>
      </c>
      <c r="P1947">
        <v>1.3682464000000001</v>
      </c>
      <c r="Q1947">
        <v>1.1192689</v>
      </c>
      <c r="R1947">
        <v>0.605074</v>
      </c>
      <c r="S1947">
        <v>0.50224199999999997</v>
      </c>
      <c r="T1947">
        <v>0.5</v>
      </c>
      <c r="U1947">
        <v>0.32544990000000001</v>
      </c>
      <c r="V1947">
        <v>0.75247920000000001</v>
      </c>
      <c r="W1947">
        <v>0.69753279999999995</v>
      </c>
      <c r="X1947">
        <v>6.8216891000000004</v>
      </c>
      <c r="Y1947">
        <v>1.1178516000000001</v>
      </c>
      <c r="Z1947">
        <v>1.0899506000000001</v>
      </c>
      <c r="AA1947">
        <v>0.54878159999999998</v>
      </c>
      <c r="AB1947">
        <v>0.56908820000000004</v>
      </c>
      <c r="AC1947">
        <v>0.65529999999999999</v>
      </c>
      <c r="AD1947">
        <v>0.96340000000000003</v>
      </c>
      <c r="AE1947">
        <v>0.88190000000000002</v>
      </c>
      <c r="AF1947">
        <v>0.98029999999999995</v>
      </c>
      <c r="AG1947">
        <v>0.81699999999999995</v>
      </c>
      <c r="AH1947">
        <v>0.9738</v>
      </c>
      <c r="AI1947">
        <v>0.90700000000000003</v>
      </c>
      <c r="AJ1947">
        <v>1.1331</v>
      </c>
      <c r="AK1947" t="str">
        <f>VLOOKUP(D1947,Ref!$C$2:$D$56,2,FALSE)&amp;"_"&amp;E1947&amp;RIGHT(B1947,4)</f>
        <v>CA_Santa Cruz0007</v>
      </c>
    </row>
    <row r="1948" spans="1:37" x14ac:dyDescent="0.25">
      <c r="A1948" t="s">
        <v>222</v>
      </c>
      <c r="B1948">
        <v>60890004</v>
      </c>
      <c r="C1948" t="s">
        <v>37</v>
      </c>
      <c r="D1948" t="s">
        <v>50</v>
      </c>
      <c r="E1948" t="s">
        <v>81</v>
      </c>
      <c r="F1948">
        <v>40.549722000000003</v>
      </c>
      <c r="G1948">
        <v>-122.379167</v>
      </c>
      <c r="H1948">
        <v>132023</v>
      </c>
      <c r="I1948">
        <v>21.1</v>
      </c>
      <c r="J1948">
        <v>20.100000000000001</v>
      </c>
      <c r="K1948">
        <v>0.5</v>
      </c>
      <c r="L1948">
        <v>1.2709634000000001</v>
      </c>
      <c r="M1948">
        <v>1.0863543</v>
      </c>
      <c r="N1948">
        <v>0.35280280000000003</v>
      </c>
      <c r="O1948">
        <v>16.506666200000002</v>
      </c>
      <c r="P1948">
        <v>0.96281519999999998</v>
      </c>
      <c r="Q1948">
        <v>9.5816899999999997E-2</v>
      </c>
      <c r="R1948">
        <v>0.32737379999999999</v>
      </c>
      <c r="S1948">
        <v>3.0539500000000001E-2</v>
      </c>
      <c r="T1948">
        <v>0.5</v>
      </c>
      <c r="U1948">
        <v>0.93693119999999996</v>
      </c>
      <c r="V1948">
        <v>1.035882</v>
      </c>
      <c r="W1948">
        <v>0.2437907</v>
      </c>
      <c r="X1948">
        <v>16.486169799999999</v>
      </c>
      <c r="Y1948">
        <v>0.63406010000000002</v>
      </c>
      <c r="Z1948">
        <v>8.2441899999999999E-2</v>
      </c>
      <c r="AA1948">
        <v>0.22248889999999999</v>
      </c>
      <c r="AB1948">
        <v>2.7492599999999999E-2</v>
      </c>
      <c r="AC1948">
        <v>0.73719999999999997</v>
      </c>
      <c r="AD1948">
        <v>0.95350000000000001</v>
      </c>
      <c r="AE1948">
        <v>0.69099999999999995</v>
      </c>
      <c r="AF1948">
        <v>0.99880000000000002</v>
      </c>
      <c r="AG1948">
        <v>0.65849999999999997</v>
      </c>
      <c r="AH1948">
        <v>0.86040000000000005</v>
      </c>
      <c r="AI1948">
        <v>0.67959999999999998</v>
      </c>
      <c r="AJ1948">
        <v>0.9002</v>
      </c>
      <c r="AK1948" t="str">
        <f>VLOOKUP(D1948,Ref!$C$2:$D$56,2,FALSE)&amp;"_"&amp;E1948&amp;RIGHT(B1948,4)</f>
        <v>CA_Shasta0004</v>
      </c>
    </row>
    <row r="1949" spans="1:37" x14ac:dyDescent="0.25">
      <c r="A1949" t="s">
        <v>222</v>
      </c>
      <c r="B1949">
        <v>60950004</v>
      </c>
      <c r="C1949" t="s">
        <v>37</v>
      </c>
      <c r="D1949" t="s">
        <v>50</v>
      </c>
      <c r="E1949" t="s">
        <v>82</v>
      </c>
      <c r="F1949">
        <v>38.102699999999999</v>
      </c>
      <c r="G1949">
        <v>-122.23820000000001</v>
      </c>
      <c r="H1949">
        <v>110018</v>
      </c>
      <c r="I1949">
        <v>37.9</v>
      </c>
      <c r="J1949">
        <v>36.700000000000003</v>
      </c>
      <c r="K1949">
        <v>0.5</v>
      </c>
      <c r="L1949">
        <v>0.64440960000000003</v>
      </c>
      <c r="M1949">
        <v>1.4813067</v>
      </c>
      <c r="N1949">
        <v>2.7075841</v>
      </c>
      <c r="O1949">
        <v>21.8542004</v>
      </c>
      <c r="P1949">
        <v>1.6963024</v>
      </c>
      <c r="Q1949">
        <v>7.1947846000000002</v>
      </c>
      <c r="R1949">
        <v>1.4618015</v>
      </c>
      <c r="S1949">
        <v>0.42627510000000002</v>
      </c>
      <c r="T1949">
        <v>0.5</v>
      </c>
      <c r="U1949">
        <v>0.40420450000000002</v>
      </c>
      <c r="V1949">
        <v>1.4602746</v>
      </c>
      <c r="W1949">
        <v>2.5002558000000001</v>
      </c>
      <c r="X1949">
        <v>21.7395</v>
      </c>
      <c r="Y1949">
        <v>1.1944636</v>
      </c>
      <c r="Z1949">
        <v>7.1131063000000001</v>
      </c>
      <c r="AA1949">
        <v>1.4113952999999999</v>
      </c>
      <c r="AB1949">
        <v>0.42627510000000002</v>
      </c>
      <c r="AC1949">
        <v>0.62719999999999998</v>
      </c>
      <c r="AD1949">
        <v>0.98580000000000001</v>
      </c>
      <c r="AE1949">
        <v>0.9234</v>
      </c>
      <c r="AF1949">
        <v>0.99480000000000002</v>
      </c>
      <c r="AG1949">
        <v>0.70420000000000005</v>
      </c>
      <c r="AH1949">
        <v>0.98860000000000003</v>
      </c>
      <c r="AI1949">
        <v>0.96550000000000002</v>
      </c>
      <c r="AJ1949">
        <v>1</v>
      </c>
      <c r="AK1949" t="str">
        <f>VLOOKUP(D1949,Ref!$C$2:$D$56,2,FALSE)&amp;"_"&amp;E1949&amp;RIGHT(B1949,4)</f>
        <v>CA_Solano0004</v>
      </c>
    </row>
    <row r="1950" spans="1:37" x14ac:dyDescent="0.25">
      <c r="A1950" t="s">
        <v>222</v>
      </c>
      <c r="B1950">
        <v>60970003</v>
      </c>
      <c r="C1950" t="s">
        <v>37</v>
      </c>
      <c r="D1950" t="s">
        <v>50</v>
      </c>
      <c r="E1950" t="s">
        <v>83</v>
      </c>
      <c r="F1950">
        <v>38.4435</v>
      </c>
      <c r="G1950">
        <v>-122.71</v>
      </c>
      <c r="H1950">
        <v>114015</v>
      </c>
      <c r="I1950">
        <v>28.5</v>
      </c>
      <c r="J1950">
        <v>27</v>
      </c>
      <c r="K1950">
        <v>0.5</v>
      </c>
      <c r="L1950">
        <v>0.44849689999999998</v>
      </c>
      <c r="M1950">
        <v>0.81023559999999994</v>
      </c>
      <c r="N1950">
        <v>1.8405737</v>
      </c>
      <c r="O1950">
        <v>17.4692078</v>
      </c>
      <c r="P1950">
        <v>1.7770866999999999</v>
      </c>
      <c r="Q1950">
        <v>4.1181326</v>
      </c>
      <c r="R1950">
        <v>0.91598769999999996</v>
      </c>
      <c r="S1950">
        <v>0.65361369999999996</v>
      </c>
      <c r="T1950">
        <v>0.5</v>
      </c>
      <c r="U1950">
        <v>0.20306189999999999</v>
      </c>
      <c r="V1950">
        <v>0.78596840000000001</v>
      </c>
      <c r="W1950">
        <v>1.5799783000000001</v>
      </c>
      <c r="X1950">
        <v>17.3262672</v>
      </c>
      <c r="Y1950">
        <v>1.1082894000000001</v>
      </c>
      <c r="Z1950">
        <v>4.0583992000000002</v>
      </c>
      <c r="AA1950">
        <v>0.83880670000000002</v>
      </c>
      <c r="AB1950">
        <v>0.65361369999999996</v>
      </c>
      <c r="AC1950">
        <v>0.45279999999999998</v>
      </c>
      <c r="AD1950">
        <v>0.97</v>
      </c>
      <c r="AE1950">
        <v>0.85840000000000005</v>
      </c>
      <c r="AF1950">
        <v>0.99180000000000001</v>
      </c>
      <c r="AG1950">
        <v>0.62370000000000003</v>
      </c>
      <c r="AH1950">
        <v>0.98550000000000004</v>
      </c>
      <c r="AI1950">
        <v>0.91569999999999996</v>
      </c>
      <c r="AJ1950">
        <v>1</v>
      </c>
      <c r="AK1950" t="str">
        <f>VLOOKUP(D1950,Ref!$C$2:$D$56,2,FALSE)&amp;"_"&amp;E1950&amp;RIGHT(B1950,4)</f>
        <v>CA_Sonoma0003</v>
      </c>
    </row>
    <row r="1951" spans="1:37" x14ac:dyDescent="0.25">
      <c r="A1951" t="s">
        <v>222</v>
      </c>
      <c r="B1951">
        <v>60990005</v>
      </c>
      <c r="C1951" t="s">
        <v>37</v>
      </c>
      <c r="D1951" t="s">
        <v>50</v>
      </c>
      <c r="E1951" t="s">
        <v>84</v>
      </c>
      <c r="F1951">
        <v>37.641666999999998</v>
      </c>
      <c r="G1951">
        <v>-120.993611</v>
      </c>
      <c r="H1951">
        <v>104025</v>
      </c>
      <c r="I1951">
        <v>52.9</v>
      </c>
      <c r="J1951">
        <v>50.6</v>
      </c>
      <c r="K1951">
        <v>0.5</v>
      </c>
      <c r="L1951">
        <v>1.6479429999999999</v>
      </c>
      <c r="M1951">
        <v>2.4239218</v>
      </c>
      <c r="N1951">
        <v>4.6247252999999997</v>
      </c>
      <c r="O1951">
        <v>25.438184700000001</v>
      </c>
      <c r="P1951">
        <v>3.4179542000000001</v>
      </c>
      <c r="Q1951">
        <v>11.548492400000001</v>
      </c>
      <c r="R1951">
        <v>2.9483263000000002</v>
      </c>
      <c r="S1951">
        <v>0.38378299999999999</v>
      </c>
      <c r="T1951">
        <v>0.5</v>
      </c>
      <c r="U1951">
        <v>0.56071029999999999</v>
      </c>
      <c r="V1951">
        <v>2.2295932999999999</v>
      </c>
      <c r="W1951">
        <v>5.4645028</v>
      </c>
      <c r="X1951">
        <v>19.712047599999998</v>
      </c>
      <c r="Y1951">
        <v>1.3229386000000001</v>
      </c>
      <c r="Z1951">
        <v>17.164333299999999</v>
      </c>
      <c r="AA1951">
        <v>3.2905962</v>
      </c>
      <c r="AB1951">
        <v>0.4362665</v>
      </c>
      <c r="AC1951">
        <v>0.3402</v>
      </c>
      <c r="AD1951">
        <v>0.91979999999999995</v>
      </c>
      <c r="AE1951">
        <v>1.1816</v>
      </c>
      <c r="AF1951">
        <v>0.77490000000000003</v>
      </c>
      <c r="AG1951">
        <v>0.3871</v>
      </c>
      <c r="AH1951">
        <v>1.4863</v>
      </c>
      <c r="AI1951">
        <v>1.1161000000000001</v>
      </c>
      <c r="AJ1951">
        <v>1.1368</v>
      </c>
      <c r="AK1951" t="str">
        <f>VLOOKUP(D1951,Ref!$C$2:$D$56,2,FALSE)&amp;"_"&amp;E1951&amp;RIGHT(B1951,4)</f>
        <v>CA_Stanislaus0005</v>
      </c>
    </row>
    <row r="1952" spans="1:37" x14ac:dyDescent="0.25">
      <c r="A1952" t="s">
        <v>222</v>
      </c>
      <c r="B1952">
        <v>60990006</v>
      </c>
      <c r="C1952" t="s">
        <v>37</v>
      </c>
      <c r="D1952" t="s">
        <v>50</v>
      </c>
      <c r="E1952" t="s">
        <v>84</v>
      </c>
      <c r="F1952">
        <v>37.488332999999997</v>
      </c>
      <c r="G1952">
        <v>-120.83583299999999</v>
      </c>
      <c r="H1952">
        <v>102026</v>
      </c>
      <c r="I1952">
        <v>54.6</v>
      </c>
      <c r="J1952">
        <v>52.8</v>
      </c>
      <c r="K1952">
        <v>0.5</v>
      </c>
      <c r="L1952">
        <v>0.94537090000000001</v>
      </c>
      <c r="M1952">
        <v>2.2473478</v>
      </c>
      <c r="N1952">
        <v>5.1198335000000004</v>
      </c>
      <c r="O1952">
        <v>25.1562786</v>
      </c>
      <c r="P1952">
        <v>1.8427175</v>
      </c>
      <c r="Q1952">
        <v>15.3552532</v>
      </c>
      <c r="R1952">
        <v>2.9979463000000002</v>
      </c>
      <c r="S1952">
        <v>0.50191370000000002</v>
      </c>
      <c r="T1952">
        <v>0.5</v>
      </c>
      <c r="U1952">
        <v>0.56372460000000002</v>
      </c>
      <c r="V1952">
        <v>2.2048730999999999</v>
      </c>
      <c r="W1952">
        <v>4.8222332000000003</v>
      </c>
      <c r="X1952">
        <v>24.982700300000001</v>
      </c>
      <c r="Y1952">
        <v>1.13106</v>
      </c>
      <c r="Z1952">
        <v>15.217056299999999</v>
      </c>
      <c r="AA1952">
        <v>2.9155638000000001</v>
      </c>
      <c r="AB1952">
        <v>0.50191370000000002</v>
      </c>
      <c r="AC1952">
        <v>0.59630000000000005</v>
      </c>
      <c r="AD1952">
        <v>0.98109999999999997</v>
      </c>
      <c r="AE1952">
        <v>0.94189999999999996</v>
      </c>
      <c r="AF1952">
        <v>0.99309999999999998</v>
      </c>
      <c r="AG1952">
        <v>0.61380000000000001</v>
      </c>
      <c r="AH1952">
        <v>0.99099999999999999</v>
      </c>
      <c r="AI1952">
        <v>0.97250000000000003</v>
      </c>
      <c r="AJ1952">
        <v>1</v>
      </c>
      <c r="AK1952" t="str">
        <f>VLOOKUP(D1952,Ref!$C$2:$D$56,2,FALSE)&amp;"_"&amp;E1952&amp;RIGHT(B1952,4)</f>
        <v>CA_Stanislaus0006</v>
      </c>
    </row>
    <row r="1953" spans="1:37" x14ac:dyDescent="0.25">
      <c r="A1953" t="s">
        <v>222</v>
      </c>
      <c r="B1953">
        <v>61010003</v>
      </c>
      <c r="C1953" t="s">
        <v>37</v>
      </c>
      <c r="D1953" t="s">
        <v>50</v>
      </c>
      <c r="E1953" t="s">
        <v>85</v>
      </c>
      <c r="F1953">
        <v>39.138888999999999</v>
      </c>
      <c r="G1953">
        <v>-121.61750000000001</v>
      </c>
      <c r="H1953">
        <v>118025</v>
      </c>
      <c r="I1953">
        <v>41.6</v>
      </c>
      <c r="J1953">
        <v>40.1</v>
      </c>
      <c r="K1953">
        <v>0.5</v>
      </c>
      <c r="L1953">
        <v>0.6824306</v>
      </c>
      <c r="M1953">
        <v>2.6755426</v>
      </c>
      <c r="N1953">
        <v>2.8702923999999999</v>
      </c>
      <c r="O1953">
        <v>23.418592499999999</v>
      </c>
      <c r="P1953">
        <v>1.2029155</v>
      </c>
      <c r="Q1953">
        <v>8.3504819999999995</v>
      </c>
      <c r="R1953">
        <v>1.6393441</v>
      </c>
      <c r="S1953">
        <v>0.31595820000000002</v>
      </c>
      <c r="T1953">
        <v>0.5</v>
      </c>
      <c r="U1953">
        <v>0.85257210000000005</v>
      </c>
      <c r="V1953">
        <v>1.8500072999999999</v>
      </c>
      <c r="W1953">
        <v>1.7307421000000001</v>
      </c>
      <c r="X1953">
        <v>27.347555199999999</v>
      </c>
      <c r="Y1953">
        <v>1.7356689000000001</v>
      </c>
      <c r="Z1953">
        <v>3.8961945</v>
      </c>
      <c r="AA1953">
        <v>1.2873425000000001</v>
      </c>
      <c r="AB1953">
        <v>0.91062160000000003</v>
      </c>
      <c r="AC1953">
        <v>1.2493000000000001</v>
      </c>
      <c r="AD1953">
        <v>0.6915</v>
      </c>
      <c r="AE1953">
        <v>0.60299999999999998</v>
      </c>
      <c r="AF1953">
        <v>1.1677999999999999</v>
      </c>
      <c r="AG1953">
        <v>1.4429000000000001</v>
      </c>
      <c r="AH1953">
        <v>0.46660000000000001</v>
      </c>
      <c r="AI1953">
        <v>0.7853</v>
      </c>
      <c r="AJ1953">
        <v>2.8820999999999999</v>
      </c>
      <c r="AK1953" t="str">
        <f>VLOOKUP(D1953,Ref!$C$2:$D$56,2,FALSE)&amp;"_"&amp;E1953&amp;RIGHT(B1953,4)</f>
        <v>CA_Sutter0003</v>
      </c>
    </row>
    <row r="1954" spans="1:37" x14ac:dyDescent="0.25">
      <c r="A1954" t="s">
        <v>222</v>
      </c>
      <c r="B1954">
        <v>61072002</v>
      </c>
      <c r="C1954" t="s">
        <v>37</v>
      </c>
      <c r="D1954" t="s">
        <v>50</v>
      </c>
      <c r="E1954" t="s">
        <v>86</v>
      </c>
      <c r="F1954">
        <v>36.332222000000002</v>
      </c>
      <c r="G1954">
        <v>-119.290278</v>
      </c>
      <c r="H1954">
        <v>89034</v>
      </c>
      <c r="I1954">
        <v>55.5</v>
      </c>
      <c r="J1954">
        <v>50.9</v>
      </c>
      <c r="K1954">
        <v>0.5</v>
      </c>
      <c r="L1954">
        <v>0.91448269999999998</v>
      </c>
      <c r="M1954">
        <v>1.8006173000000001</v>
      </c>
      <c r="N1954">
        <v>6.7211040999999998</v>
      </c>
      <c r="O1954">
        <v>18.501379</v>
      </c>
      <c r="P1954">
        <v>2.3596389000000002</v>
      </c>
      <c r="Q1954">
        <v>20.419818899999999</v>
      </c>
      <c r="R1954">
        <v>3.9810064000000001</v>
      </c>
      <c r="S1954">
        <v>0.33528770000000002</v>
      </c>
      <c r="T1954">
        <v>0.5</v>
      </c>
      <c r="U1954">
        <v>0.81633489999999997</v>
      </c>
      <c r="V1954">
        <v>1.7890587</v>
      </c>
      <c r="W1954">
        <v>4.6332396999999998</v>
      </c>
      <c r="X1954">
        <v>24.3955479</v>
      </c>
      <c r="Y1954">
        <v>2.0881414</v>
      </c>
      <c r="Z1954">
        <v>13.403324100000001</v>
      </c>
      <c r="AA1954">
        <v>3.0737526000000002</v>
      </c>
      <c r="AB1954">
        <v>0.2513167</v>
      </c>
      <c r="AC1954">
        <v>0.89270000000000005</v>
      </c>
      <c r="AD1954">
        <v>0.99360000000000004</v>
      </c>
      <c r="AE1954">
        <v>0.68940000000000001</v>
      </c>
      <c r="AF1954">
        <v>1.3186</v>
      </c>
      <c r="AG1954">
        <v>0.88490000000000002</v>
      </c>
      <c r="AH1954">
        <v>0.65639999999999998</v>
      </c>
      <c r="AI1954">
        <v>0.77210000000000001</v>
      </c>
      <c r="AJ1954">
        <v>0.74960000000000004</v>
      </c>
      <c r="AK1954" t="str">
        <f>VLOOKUP(D1954,Ref!$C$2:$D$56,2,FALSE)&amp;"_"&amp;E1954&amp;RIGHT(B1954,4)</f>
        <v>CA_Tulare2002</v>
      </c>
    </row>
    <row r="1955" spans="1:37" x14ac:dyDescent="0.25">
      <c r="A1955" t="s">
        <v>222</v>
      </c>
      <c r="B1955">
        <v>61110007</v>
      </c>
      <c r="C1955" t="s">
        <v>37</v>
      </c>
      <c r="D1955" t="s">
        <v>50</v>
      </c>
      <c r="E1955" t="s">
        <v>87</v>
      </c>
      <c r="F1955">
        <v>34.21</v>
      </c>
      <c r="G1955">
        <v>-118.869444</v>
      </c>
      <c r="H1955">
        <v>69033</v>
      </c>
      <c r="I1955">
        <v>22</v>
      </c>
      <c r="J1955">
        <v>20</v>
      </c>
      <c r="K1955">
        <v>0.5</v>
      </c>
      <c r="L1955">
        <v>0.74354880000000001</v>
      </c>
      <c r="M1955">
        <v>1.5123068</v>
      </c>
      <c r="N1955">
        <v>2.7314059999999998</v>
      </c>
      <c r="O1955">
        <v>6.4054570000000002</v>
      </c>
      <c r="P1955">
        <v>3.1936626000000001</v>
      </c>
      <c r="Q1955">
        <v>5.4530786999999998</v>
      </c>
      <c r="R1955">
        <v>1.4065344</v>
      </c>
      <c r="S1955">
        <v>0.1428944</v>
      </c>
      <c r="T1955">
        <v>0.5</v>
      </c>
      <c r="U1955">
        <v>0.40031480000000003</v>
      </c>
      <c r="V1955">
        <v>1.4567952</v>
      </c>
      <c r="W1955">
        <v>2.2693462000000002</v>
      </c>
      <c r="X1955">
        <v>6.7151937000000004</v>
      </c>
      <c r="Y1955">
        <v>2.4872613000000001</v>
      </c>
      <c r="Z1955">
        <v>4.8209571999999996</v>
      </c>
      <c r="AA1955">
        <v>1.2588763000000001</v>
      </c>
      <c r="AB1955">
        <v>0.1743719</v>
      </c>
      <c r="AC1955">
        <v>0.53839999999999999</v>
      </c>
      <c r="AD1955">
        <v>0.96330000000000005</v>
      </c>
      <c r="AE1955">
        <v>0.83079999999999998</v>
      </c>
      <c r="AF1955">
        <v>1.0484</v>
      </c>
      <c r="AG1955">
        <v>0.77880000000000005</v>
      </c>
      <c r="AH1955">
        <v>0.8841</v>
      </c>
      <c r="AI1955">
        <v>0.89500000000000002</v>
      </c>
      <c r="AJ1955">
        <v>1.2202999999999999</v>
      </c>
      <c r="AK1955" t="str">
        <f>VLOOKUP(D1955,Ref!$C$2:$D$56,2,FALSE)&amp;"_"&amp;E1955&amp;RIGHT(B1955,4)</f>
        <v>CA_Ventura0007</v>
      </c>
    </row>
    <row r="1956" spans="1:37" x14ac:dyDescent="0.25">
      <c r="A1956" t="s">
        <v>222</v>
      </c>
      <c r="B1956">
        <v>61110009</v>
      </c>
      <c r="C1956" t="s">
        <v>37</v>
      </c>
      <c r="D1956" t="s">
        <v>50</v>
      </c>
      <c r="E1956" t="s">
        <v>87</v>
      </c>
      <c r="F1956">
        <v>34.404611000000003</v>
      </c>
      <c r="G1956">
        <v>-118.81</v>
      </c>
      <c r="H1956">
        <v>71034</v>
      </c>
      <c r="I1956">
        <v>18.899999999999999</v>
      </c>
      <c r="J1956">
        <v>16.3</v>
      </c>
      <c r="K1956">
        <v>0.5</v>
      </c>
      <c r="L1956">
        <v>0.75344789999999995</v>
      </c>
      <c r="M1956">
        <v>0.62810719999999998</v>
      </c>
      <c r="N1956">
        <v>1.9130263000000001</v>
      </c>
      <c r="O1956">
        <v>7.8908075999999996</v>
      </c>
      <c r="P1956">
        <v>4.3272157</v>
      </c>
      <c r="Q1956">
        <v>1.4148927</v>
      </c>
      <c r="R1956">
        <v>1.3410888999999999</v>
      </c>
      <c r="S1956">
        <v>0.2203012</v>
      </c>
      <c r="T1956">
        <v>0.5</v>
      </c>
      <c r="U1956">
        <v>0.32071549999999999</v>
      </c>
      <c r="V1956">
        <v>1.0448989</v>
      </c>
      <c r="W1956">
        <v>1.4762930999999999</v>
      </c>
      <c r="X1956">
        <v>7.2139654000000002</v>
      </c>
      <c r="Y1956">
        <v>2.0696330000000001</v>
      </c>
      <c r="Z1956">
        <v>2.6863568</v>
      </c>
      <c r="AA1956">
        <v>0.91816529999999996</v>
      </c>
      <c r="AB1956">
        <v>0.1693576</v>
      </c>
      <c r="AC1956">
        <v>0.42570000000000002</v>
      </c>
      <c r="AD1956">
        <v>1.6636</v>
      </c>
      <c r="AE1956">
        <v>0.77170000000000005</v>
      </c>
      <c r="AF1956">
        <v>0.91420000000000001</v>
      </c>
      <c r="AG1956">
        <v>0.4783</v>
      </c>
      <c r="AH1956">
        <v>1.8986000000000001</v>
      </c>
      <c r="AI1956">
        <v>0.68459999999999999</v>
      </c>
      <c r="AJ1956">
        <v>0.76880000000000004</v>
      </c>
      <c r="AK1956" t="str">
        <f>VLOOKUP(D1956,Ref!$C$2:$D$56,2,FALSE)&amp;"_"&amp;E1956&amp;RIGHT(B1956,4)</f>
        <v>CA_Ventura0009</v>
      </c>
    </row>
    <row r="1957" spans="1:37" x14ac:dyDescent="0.25">
      <c r="A1957" t="s">
        <v>222</v>
      </c>
      <c r="B1957">
        <v>61112002</v>
      </c>
      <c r="C1957" t="s">
        <v>37</v>
      </c>
      <c r="D1957" t="s">
        <v>50</v>
      </c>
      <c r="E1957" t="s">
        <v>87</v>
      </c>
      <c r="F1957">
        <v>34.277500000000003</v>
      </c>
      <c r="G1957">
        <v>-118.68472199999999</v>
      </c>
      <c r="H1957">
        <v>69034</v>
      </c>
      <c r="I1957">
        <v>25.1</v>
      </c>
      <c r="J1957">
        <v>22.3</v>
      </c>
      <c r="K1957">
        <v>0.5</v>
      </c>
      <c r="L1957">
        <v>0.65486200000000006</v>
      </c>
      <c r="M1957">
        <v>1.3273790000000001</v>
      </c>
      <c r="N1957">
        <v>3.0375725999999998</v>
      </c>
      <c r="O1957">
        <v>8.6576489999999993</v>
      </c>
      <c r="P1957">
        <v>3.9676824000000002</v>
      </c>
      <c r="Q1957">
        <v>5.3541884</v>
      </c>
      <c r="R1957">
        <v>1.5419358999999999</v>
      </c>
      <c r="S1957">
        <v>0.14761479999999999</v>
      </c>
      <c r="T1957">
        <v>0.5</v>
      </c>
      <c r="U1957">
        <v>0.38215090000000002</v>
      </c>
      <c r="V1957">
        <v>1.6268043999999999</v>
      </c>
      <c r="W1957">
        <v>2.6111955999999998</v>
      </c>
      <c r="X1957">
        <v>7.3999180999999998</v>
      </c>
      <c r="Y1957">
        <v>2.1656119999999999</v>
      </c>
      <c r="Z1957">
        <v>6.2037624999999998</v>
      </c>
      <c r="AA1957">
        <v>1.3047165000000001</v>
      </c>
      <c r="AB1957">
        <v>0.109019</v>
      </c>
      <c r="AC1957">
        <v>0.58360000000000001</v>
      </c>
      <c r="AD1957">
        <v>1.2256</v>
      </c>
      <c r="AE1957">
        <v>0.85960000000000003</v>
      </c>
      <c r="AF1957">
        <v>0.85470000000000002</v>
      </c>
      <c r="AG1957">
        <v>0.54579999999999995</v>
      </c>
      <c r="AH1957">
        <v>1.1587000000000001</v>
      </c>
      <c r="AI1957">
        <v>0.84619999999999995</v>
      </c>
      <c r="AJ1957">
        <v>0.73850000000000005</v>
      </c>
      <c r="AK1957" t="str">
        <f>VLOOKUP(D1957,Ref!$C$2:$D$56,2,FALSE)&amp;"_"&amp;E1957&amp;RIGHT(B1957,4)</f>
        <v>CA_Ventura2002</v>
      </c>
    </row>
    <row r="1958" spans="1:37" x14ac:dyDescent="0.25">
      <c r="A1958" t="s">
        <v>222</v>
      </c>
      <c r="B1958">
        <v>61113001</v>
      </c>
      <c r="C1958" t="s">
        <v>37</v>
      </c>
      <c r="D1958" t="s">
        <v>50</v>
      </c>
      <c r="E1958" t="s">
        <v>87</v>
      </c>
      <c r="F1958">
        <v>34.255000000000003</v>
      </c>
      <c r="G1958">
        <v>-119.1425</v>
      </c>
      <c r="H1958">
        <v>70031</v>
      </c>
      <c r="I1958">
        <v>21.3</v>
      </c>
      <c r="J1958">
        <v>19.3</v>
      </c>
      <c r="K1958">
        <v>0.5</v>
      </c>
      <c r="L1958">
        <v>0.90232900000000005</v>
      </c>
      <c r="M1958">
        <v>1.3856098999999999</v>
      </c>
      <c r="N1958">
        <v>2.2118954999999998</v>
      </c>
      <c r="O1958">
        <v>8.0132808999999998</v>
      </c>
      <c r="P1958">
        <v>3.1338390999999999</v>
      </c>
      <c r="Q1958">
        <v>3.8179588</v>
      </c>
      <c r="R1958">
        <v>1.2164296000000001</v>
      </c>
      <c r="S1958">
        <v>0.14088000000000001</v>
      </c>
      <c r="T1958">
        <v>0.5</v>
      </c>
      <c r="U1958">
        <v>0.4093157</v>
      </c>
      <c r="V1958">
        <v>1.4264791000000001</v>
      </c>
      <c r="W1958">
        <v>1.8975698999999999</v>
      </c>
      <c r="X1958">
        <v>7.8742089000000002</v>
      </c>
      <c r="Y1958">
        <v>2.1423402</v>
      </c>
      <c r="Z1958">
        <v>3.9544263000000002</v>
      </c>
      <c r="AA1958">
        <v>1.0400269</v>
      </c>
      <c r="AB1958">
        <v>0.13197490000000001</v>
      </c>
      <c r="AC1958">
        <v>0.4536</v>
      </c>
      <c r="AD1958">
        <v>1.0295000000000001</v>
      </c>
      <c r="AE1958">
        <v>0.8579</v>
      </c>
      <c r="AF1958">
        <v>0.98260000000000003</v>
      </c>
      <c r="AG1958">
        <v>0.68359999999999999</v>
      </c>
      <c r="AH1958">
        <v>1.0357000000000001</v>
      </c>
      <c r="AI1958">
        <v>0.85499999999999998</v>
      </c>
      <c r="AJ1958">
        <v>0.93679999999999997</v>
      </c>
      <c r="AK1958" t="str">
        <f>VLOOKUP(D1958,Ref!$C$2:$D$56,2,FALSE)&amp;"_"&amp;E1958&amp;RIGHT(B1958,4)</f>
        <v>CA_Ventura3001</v>
      </c>
    </row>
    <row r="1959" spans="1:37" x14ac:dyDescent="0.25">
      <c r="A1959" t="s">
        <v>222</v>
      </c>
      <c r="B1959">
        <v>80010006</v>
      </c>
      <c r="C1959" t="s">
        <v>37</v>
      </c>
      <c r="D1959" t="s">
        <v>88</v>
      </c>
      <c r="E1959" t="s">
        <v>89</v>
      </c>
      <c r="F1959">
        <v>39.826006999999997</v>
      </c>
      <c r="G1959">
        <v>-104.937438</v>
      </c>
      <c r="H1959">
        <v>103142</v>
      </c>
      <c r="I1959">
        <v>27.3</v>
      </c>
      <c r="J1959">
        <v>25.7</v>
      </c>
      <c r="K1959">
        <v>0.5</v>
      </c>
      <c r="L1959">
        <v>3.183522</v>
      </c>
      <c r="M1959">
        <v>3.0830115999999999</v>
      </c>
      <c r="N1959">
        <v>2.6388440000000002</v>
      </c>
      <c r="O1959">
        <v>7.5983213999999997</v>
      </c>
      <c r="P1959">
        <v>2.052556</v>
      </c>
      <c r="Q1959">
        <v>6.4730166999999996</v>
      </c>
      <c r="R1959">
        <v>1.3499570999999999</v>
      </c>
      <c r="S1959">
        <v>0.476327</v>
      </c>
      <c r="T1959">
        <v>0.5</v>
      </c>
      <c r="U1959">
        <v>2.6721818000000002</v>
      </c>
      <c r="V1959">
        <v>3.0679430999999999</v>
      </c>
      <c r="W1959">
        <v>2.3823539999999999</v>
      </c>
      <c r="X1959">
        <v>7.5503596999999996</v>
      </c>
      <c r="Y1959">
        <v>1.4535449</v>
      </c>
      <c r="Z1959">
        <v>6.3549452000000004</v>
      </c>
      <c r="AA1959">
        <v>1.2836877</v>
      </c>
      <c r="AB1959">
        <v>0.476327</v>
      </c>
      <c r="AC1959">
        <v>0.83940000000000003</v>
      </c>
      <c r="AD1959">
        <v>0.99509999999999998</v>
      </c>
      <c r="AE1959">
        <v>0.90280000000000005</v>
      </c>
      <c r="AF1959">
        <v>0.99370000000000003</v>
      </c>
      <c r="AG1959">
        <v>0.70820000000000005</v>
      </c>
      <c r="AH1959">
        <v>0.98180000000000001</v>
      </c>
      <c r="AI1959">
        <v>0.95089999999999997</v>
      </c>
      <c r="AJ1959">
        <v>1</v>
      </c>
      <c r="AK1959" t="str">
        <f>VLOOKUP(D1959,Ref!$C$2:$D$56,2,FALSE)&amp;"_"&amp;E1959&amp;RIGHT(B1959,4)</f>
        <v>CO_Adams0006</v>
      </c>
    </row>
    <row r="1960" spans="1:37" x14ac:dyDescent="0.25">
      <c r="A1960" t="s">
        <v>222</v>
      </c>
      <c r="B1960">
        <v>80050005</v>
      </c>
      <c r="C1960" t="s">
        <v>37</v>
      </c>
      <c r="D1960" t="s">
        <v>88</v>
      </c>
      <c r="E1960" t="s">
        <v>90</v>
      </c>
      <c r="F1960">
        <v>39.604399000000001</v>
      </c>
      <c r="G1960">
        <v>-105.019526</v>
      </c>
      <c r="H1960">
        <v>101142</v>
      </c>
      <c r="I1960">
        <v>17.7</v>
      </c>
      <c r="J1960">
        <v>15.4</v>
      </c>
      <c r="K1960">
        <v>0.5</v>
      </c>
      <c r="L1960">
        <v>2.2891672000000001</v>
      </c>
      <c r="M1960">
        <v>1.8647676</v>
      </c>
      <c r="N1960">
        <v>1.2902081000000001</v>
      </c>
      <c r="O1960">
        <v>6.7967443000000003</v>
      </c>
      <c r="P1960">
        <v>1.5284241000000001</v>
      </c>
      <c r="Q1960">
        <v>2.5145833</v>
      </c>
      <c r="R1960">
        <v>0.78767100000000001</v>
      </c>
      <c r="S1960">
        <v>0.13954620000000001</v>
      </c>
      <c r="T1960">
        <v>0.5</v>
      </c>
      <c r="U1960">
        <v>1.3673606</v>
      </c>
      <c r="V1960">
        <v>1.8363389000000001</v>
      </c>
      <c r="W1960">
        <v>1.0384612</v>
      </c>
      <c r="X1960">
        <v>6.6148094999999998</v>
      </c>
      <c r="Y1960">
        <v>0.87680579999999997</v>
      </c>
      <c r="Z1960">
        <v>2.4716388999999999</v>
      </c>
      <c r="AA1960">
        <v>0.61130620000000002</v>
      </c>
      <c r="AB1960">
        <v>0.13954620000000001</v>
      </c>
      <c r="AC1960">
        <v>0.59730000000000005</v>
      </c>
      <c r="AD1960">
        <v>0.98480000000000001</v>
      </c>
      <c r="AE1960">
        <v>0.80489999999999995</v>
      </c>
      <c r="AF1960">
        <v>0.97319999999999995</v>
      </c>
      <c r="AG1960">
        <v>0.57369999999999999</v>
      </c>
      <c r="AH1960">
        <v>0.9829</v>
      </c>
      <c r="AI1960">
        <v>0.77610000000000001</v>
      </c>
      <c r="AJ1960">
        <v>1</v>
      </c>
      <c r="AK1960" t="str">
        <f>VLOOKUP(D1960,Ref!$C$2:$D$56,2,FALSE)&amp;"_"&amp;E1960&amp;RIGHT(B1960,4)</f>
        <v>CO_Arapahoe0005</v>
      </c>
    </row>
    <row r="1961" spans="1:37" x14ac:dyDescent="0.25">
      <c r="A1961" t="s">
        <v>222</v>
      </c>
      <c r="B1961">
        <v>80130003</v>
      </c>
      <c r="C1961" t="s">
        <v>37</v>
      </c>
      <c r="D1961" t="s">
        <v>88</v>
      </c>
      <c r="E1961" t="s">
        <v>91</v>
      </c>
      <c r="F1961">
        <v>40.164575999999997</v>
      </c>
      <c r="G1961">
        <v>-105.10085599999999</v>
      </c>
      <c r="H1961">
        <v>107142</v>
      </c>
      <c r="I1961">
        <v>22.8</v>
      </c>
      <c r="J1961">
        <v>21.2</v>
      </c>
      <c r="K1961">
        <v>0.5</v>
      </c>
      <c r="L1961">
        <v>2.0560136</v>
      </c>
      <c r="M1961">
        <v>1.5509404</v>
      </c>
      <c r="N1961">
        <v>2.3902747999999998</v>
      </c>
      <c r="O1961">
        <v>7.2510009000000002</v>
      </c>
      <c r="P1961">
        <v>1.7168398</v>
      </c>
      <c r="Q1961">
        <v>6.0283055000000001</v>
      </c>
      <c r="R1961">
        <v>1.2390946</v>
      </c>
      <c r="S1961">
        <v>0.15642220000000001</v>
      </c>
      <c r="T1961">
        <v>0.5</v>
      </c>
      <c r="U1961">
        <v>1.5014947999999999</v>
      </c>
      <c r="V1961">
        <v>1.5307388</v>
      </c>
      <c r="W1961">
        <v>2.1590959999999999</v>
      </c>
      <c r="X1961">
        <v>7.1288027999999999</v>
      </c>
      <c r="Y1961">
        <v>1.1770350999999999</v>
      </c>
      <c r="Z1961">
        <v>5.9272466000000001</v>
      </c>
      <c r="AA1961">
        <v>1.1837217</v>
      </c>
      <c r="AB1961">
        <v>0.15642220000000001</v>
      </c>
      <c r="AC1961">
        <v>0.73029999999999995</v>
      </c>
      <c r="AD1961">
        <v>0.98699999999999999</v>
      </c>
      <c r="AE1961">
        <v>0.90329999999999999</v>
      </c>
      <c r="AF1961">
        <v>0.98309999999999997</v>
      </c>
      <c r="AG1961">
        <v>0.68559999999999999</v>
      </c>
      <c r="AH1961">
        <v>0.98319999999999996</v>
      </c>
      <c r="AI1961">
        <v>0.95530000000000004</v>
      </c>
      <c r="AJ1961">
        <v>1</v>
      </c>
      <c r="AK1961" t="str">
        <f>VLOOKUP(D1961,Ref!$C$2:$D$56,2,FALSE)&amp;"_"&amp;E1961&amp;RIGHT(B1961,4)</f>
        <v>CO_Boulder0003</v>
      </c>
    </row>
    <row r="1962" spans="1:37" x14ac:dyDescent="0.25">
      <c r="A1962" t="s">
        <v>222</v>
      </c>
      <c r="B1962">
        <v>80130012</v>
      </c>
      <c r="C1962" t="s">
        <v>37</v>
      </c>
      <c r="D1962" t="s">
        <v>88</v>
      </c>
      <c r="E1962" t="s">
        <v>91</v>
      </c>
      <c r="F1962">
        <v>40.021096999999997</v>
      </c>
      <c r="G1962">
        <v>-105.26338200000001</v>
      </c>
      <c r="H1962">
        <v>105140</v>
      </c>
      <c r="I1962">
        <v>18.8</v>
      </c>
      <c r="J1962">
        <v>16.3</v>
      </c>
      <c r="K1962">
        <v>0.5</v>
      </c>
      <c r="L1962">
        <v>2.1891644000000001</v>
      </c>
      <c r="M1962">
        <v>1.4504231999999999</v>
      </c>
      <c r="N1962">
        <v>2.0795355</v>
      </c>
      <c r="O1962">
        <v>4.6476030000000002</v>
      </c>
      <c r="P1962">
        <v>1.8395041999999999</v>
      </c>
      <c r="Q1962">
        <v>4.8042401999999997</v>
      </c>
      <c r="R1962">
        <v>1.1280929</v>
      </c>
      <c r="S1962">
        <v>0.18365909999999999</v>
      </c>
      <c r="T1962">
        <v>0.5</v>
      </c>
      <c r="U1962">
        <v>0.72167519999999996</v>
      </c>
      <c r="V1962">
        <v>1.5979178000000001</v>
      </c>
      <c r="W1962">
        <v>1.8582033</v>
      </c>
      <c r="X1962">
        <v>4.2395491999999999</v>
      </c>
      <c r="Y1962">
        <v>0.91175839999999997</v>
      </c>
      <c r="Z1962">
        <v>5.2341160999999996</v>
      </c>
      <c r="AA1962">
        <v>1.0377474</v>
      </c>
      <c r="AB1962">
        <v>0.2115716</v>
      </c>
      <c r="AC1962">
        <v>0.32969999999999999</v>
      </c>
      <c r="AD1962">
        <v>1.1016999999999999</v>
      </c>
      <c r="AE1962">
        <v>0.89359999999999995</v>
      </c>
      <c r="AF1962">
        <v>0.91220000000000001</v>
      </c>
      <c r="AG1962">
        <v>0.49569999999999997</v>
      </c>
      <c r="AH1962">
        <v>1.0894999999999999</v>
      </c>
      <c r="AI1962">
        <v>0.91990000000000005</v>
      </c>
      <c r="AJ1962">
        <v>1.1519999999999999</v>
      </c>
      <c r="AK1962" t="str">
        <f>VLOOKUP(D1962,Ref!$C$2:$D$56,2,FALSE)&amp;"_"&amp;E1962&amp;RIGHT(B1962,4)</f>
        <v>CO_Boulder0012</v>
      </c>
    </row>
    <row r="1963" spans="1:37" x14ac:dyDescent="0.25">
      <c r="A1963" t="s">
        <v>222</v>
      </c>
      <c r="B1963">
        <v>80310002</v>
      </c>
      <c r="C1963" t="s">
        <v>37</v>
      </c>
      <c r="D1963" t="s">
        <v>88</v>
      </c>
      <c r="E1963" t="s">
        <v>92</v>
      </c>
      <c r="F1963">
        <v>39.751184000000002</v>
      </c>
      <c r="G1963">
        <v>-104.98762499999999</v>
      </c>
      <c r="H1963">
        <v>103142</v>
      </c>
      <c r="I1963">
        <v>22</v>
      </c>
      <c r="J1963">
        <v>20.8</v>
      </c>
      <c r="K1963">
        <v>0.5</v>
      </c>
      <c r="L1963">
        <v>2.2035897000000002</v>
      </c>
      <c r="M1963">
        <v>2.2292733</v>
      </c>
      <c r="N1963">
        <v>1.7303852</v>
      </c>
      <c r="O1963">
        <v>8.6053362</v>
      </c>
      <c r="P1963">
        <v>1.4431503000000001</v>
      </c>
      <c r="Q1963">
        <v>4.1482530000000004</v>
      </c>
      <c r="R1963">
        <v>1.0120726</v>
      </c>
      <c r="S1963">
        <v>0.20571590000000001</v>
      </c>
      <c r="T1963">
        <v>0.5</v>
      </c>
      <c r="U1963">
        <v>1.2156427000000001</v>
      </c>
      <c r="V1963">
        <v>2.3489439000000001</v>
      </c>
      <c r="W1963">
        <v>1.9302263</v>
      </c>
      <c r="X1963">
        <v>7.1591529999999999</v>
      </c>
      <c r="Y1963">
        <v>0.98734359999999999</v>
      </c>
      <c r="Z1963">
        <v>5.3823261000000002</v>
      </c>
      <c r="AA1963">
        <v>1.0696110999999999</v>
      </c>
      <c r="AB1963">
        <v>0.28611239999999999</v>
      </c>
      <c r="AC1963">
        <v>0.55169999999999997</v>
      </c>
      <c r="AD1963">
        <v>1.0537000000000001</v>
      </c>
      <c r="AE1963">
        <v>1.1154999999999999</v>
      </c>
      <c r="AF1963">
        <v>0.83189999999999997</v>
      </c>
      <c r="AG1963">
        <v>0.68420000000000003</v>
      </c>
      <c r="AH1963">
        <v>1.2975000000000001</v>
      </c>
      <c r="AI1963">
        <v>1.0569</v>
      </c>
      <c r="AJ1963">
        <v>1.3908</v>
      </c>
      <c r="AK1963" t="str">
        <f>VLOOKUP(D1963,Ref!$C$2:$D$56,2,FALSE)&amp;"_"&amp;E1963&amp;RIGHT(B1963,4)</f>
        <v>CO_Denver0002</v>
      </c>
    </row>
    <row r="1964" spans="1:37" x14ac:dyDescent="0.25">
      <c r="A1964" t="s">
        <v>222</v>
      </c>
      <c r="B1964">
        <v>80310023</v>
      </c>
      <c r="C1964" t="s">
        <v>37</v>
      </c>
      <c r="D1964" t="s">
        <v>88</v>
      </c>
      <c r="E1964" t="s">
        <v>92</v>
      </c>
      <c r="F1964">
        <v>39.781083000000002</v>
      </c>
      <c r="G1964">
        <v>-104.95665</v>
      </c>
      <c r="H1964">
        <v>103142</v>
      </c>
      <c r="I1964">
        <v>23</v>
      </c>
      <c r="J1964">
        <v>21.2</v>
      </c>
      <c r="K1964">
        <v>0.5</v>
      </c>
      <c r="L1964">
        <v>2.4194855999999998</v>
      </c>
      <c r="M1964">
        <v>2.6351155999999998</v>
      </c>
      <c r="N1964">
        <v>2.2077491</v>
      </c>
      <c r="O1964">
        <v>6.5794511</v>
      </c>
      <c r="P1964">
        <v>1.6520178000000001</v>
      </c>
      <c r="Q1964">
        <v>5.4931412000000002</v>
      </c>
      <c r="R1964">
        <v>1.1369861000000001</v>
      </c>
      <c r="S1964">
        <v>0.37605339999999998</v>
      </c>
      <c r="T1964">
        <v>0.5</v>
      </c>
      <c r="U1964">
        <v>1.9789987</v>
      </c>
      <c r="V1964">
        <v>2.5566072000000002</v>
      </c>
      <c r="W1964">
        <v>1.9688991</v>
      </c>
      <c r="X1964">
        <v>6.3778505000000001</v>
      </c>
      <c r="Y1964">
        <v>1.1554720000000001</v>
      </c>
      <c r="Z1964">
        <v>5.3066367999999997</v>
      </c>
      <c r="AA1964">
        <v>1.0673054</v>
      </c>
      <c r="AB1964">
        <v>0.36795270000000002</v>
      </c>
      <c r="AC1964">
        <v>0.81789999999999996</v>
      </c>
      <c r="AD1964">
        <v>0.97019999999999995</v>
      </c>
      <c r="AE1964">
        <v>0.89180000000000004</v>
      </c>
      <c r="AF1964">
        <v>0.96940000000000004</v>
      </c>
      <c r="AG1964">
        <v>0.69940000000000002</v>
      </c>
      <c r="AH1964">
        <v>0.96599999999999997</v>
      </c>
      <c r="AI1964">
        <v>0.93869999999999998</v>
      </c>
      <c r="AJ1964">
        <v>0.97850000000000004</v>
      </c>
      <c r="AK1964" t="str">
        <f>VLOOKUP(D1964,Ref!$C$2:$D$56,2,FALSE)&amp;"_"&amp;E1964&amp;RIGHT(B1964,4)</f>
        <v>CO_Denver0023</v>
      </c>
    </row>
    <row r="1965" spans="1:37" x14ac:dyDescent="0.25">
      <c r="A1965" t="s">
        <v>222</v>
      </c>
      <c r="B1965">
        <v>80310025</v>
      </c>
      <c r="C1965" t="s">
        <v>37</v>
      </c>
      <c r="D1965" t="s">
        <v>88</v>
      </c>
      <c r="E1965" t="s">
        <v>92</v>
      </c>
      <c r="F1965">
        <v>39.704005000000002</v>
      </c>
      <c r="G1965">
        <v>-104.998113</v>
      </c>
      <c r="H1965">
        <v>102142</v>
      </c>
      <c r="I1965">
        <v>18.600000000000001</v>
      </c>
      <c r="J1965">
        <v>17.7</v>
      </c>
      <c r="K1965">
        <v>0.5</v>
      </c>
      <c r="L1965">
        <v>1.2766716</v>
      </c>
      <c r="M1965">
        <v>2.1669841000000001</v>
      </c>
      <c r="N1965">
        <v>1.8410137</v>
      </c>
      <c r="O1965">
        <v>5.6371798999999996</v>
      </c>
      <c r="P1965">
        <v>1.2793374</v>
      </c>
      <c r="Q1965">
        <v>4.6940049999999998</v>
      </c>
      <c r="R1965">
        <v>0.96049050000000002</v>
      </c>
      <c r="S1965">
        <v>0.24431720000000001</v>
      </c>
      <c r="T1965">
        <v>0.5</v>
      </c>
      <c r="U1965">
        <v>1.0598061999999999</v>
      </c>
      <c r="V1965">
        <v>2.1556033999999999</v>
      </c>
      <c r="W1965">
        <v>1.6922419</v>
      </c>
      <c r="X1965">
        <v>5.5972065999999998</v>
      </c>
      <c r="Y1965">
        <v>0.93982469999999996</v>
      </c>
      <c r="Z1965">
        <v>4.6200266000000001</v>
      </c>
      <c r="AA1965">
        <v>0.92332449999999999</v>
      </c>
      <c r="AB1965">
        <v>0.24431720000000001</v>
      </c>
      <c r="AC1965">
        <v>0.83009999999999995</v>
      </c>
      <c r="AD1965">
        <v>0.99470000000000003</v>
      </c>
      <c r="AE1965">
        <v>0.91920000000000002</v>
      </c>
      <c r="AF1965">
        <v>0.9929</v>
      </c>
      <c r="AG1965">
        <v>0.73460000000000003</v>
      </c>
      <c r="AH1965">
        <v>0.98419999999999996</v>
      </c>
      <c r="AI1965">
        <v>0.96130000000000004</v>
      </c>
      <c r="AJ1965">
        <v>1</v>
      </c>
      <c r="AK1965" t="str">
        <f>VLOOKUP(D1965,Ref!$C$2:$D$56,2,FALSE)&amp;"_"&amp;E1965&amp;RIGHT(B1965,4)</f>
        <v>CO_Denver0025</v>
      </c>
    </row>
    <row r="1966" spans="1:37" x14ac:dyDescent="0.25">
      <c r="A1966" t="s">
        <v>222</v>
      </c>
      <c r="B1966">
        <v>80350004</v>
      </c>
      <c r="C1966" t="s">
        <v>37</v>
      </c>
      <c r="D1966" t="s">
        <v>88</v>
      </c>
      <c r="E1966" t="s">
        <v>93</v>
      </c>
      <c r="F1966">
        <v>39.534488000000003</v>
      </c>
      <c r="G1966">
        <v>-105.070358</v>
      </c>
      <c r="H1966">
        <v>101141</v>
      </c>
      <c r="I1966">
        <v>15.9</v>
      </c>
      <c r="J1966">
        <v>14.7</v>
      </c>
      <c r="K1966">
        <v>0.5</v>
      </c>
      <c r="L1966">
        <v>1.6850890999999999</v>
      </c>
      <c r="M1966">
        <v>1.6333891</v>
      </c>
      <c r="N1966">
        <v>1.1781689</v>
      </c>
      <c r="O1966">
        <v>6.4104732999999996</v>
      </c>
      <c r="P1966">
        <v>1.1456225</v>
      </c>
      <c r="Q1966">
        <v>2.6190178</v>
      </c>
      <c r="R1966">
        <v>0.69450149999999999</v>
      </c>
      <c r="S1966">
        <v>0.1226275</v>
      </c>
      <c r="T1966">
        <v>0.5</v>
      </c>
      <c r="U1966">
        <v>0.46353250000000001</v>
      </c>
      <c r="V1966">
        <v>1.6496934999999999</v>
      </c>
      <c r="W1966">
        <v>1.3038917000000001</v>
      </c>
      <c r="X1966">
        <v>5.5534758999999996</v>
      </c>
      <c r="Y1966">
        <v>0.5720383</v>
      </c>
      <c r="Z1966">
        <v>3.7580754999999999</v>
      </c>
      <c r="AA1966">
        <v>0.73925750000000001</v>
      </c>
      <c r="AB1966">
        <v>0.17026520000000001</v>
      </c>
      <c r="AC1966">
        <v>0.27510000000000001</v>
      </c>
      <c r="AD1966">
        <v>1.01</v>
      </c>
      <c r="AE1966">
        <v>1.1067</v>
      </c>
      <c r="AF1966">
        <v>0.86629999999999996</v>
      </c>
      <c r="AG1966">
        <v>0.49930000000000002</v>
      </c>
      <c r="AH1966">
        <v>1.4349000000000001</v>
      </c>
      <c r="AI1966">
        <v>1.0644</v>
      </c>
      <c r="AJ1966">
        <v>1.3885000000000001</v>
      </c>
      <c r="AK1966" t="str">
        <f>VLOOKUP(D1966,Ref!$C$2:$D$56,2,FALSE)&amp;"_"&amp;E1966&amp;RIGHT(B1966,4)</f>
        <v>CO_Douglas0004</v>
      </c>
    </row>
    <row r="1967" spans="1:37" x14ac:dyDescent="0.25">
      <c r="A1967" t="s">
        <v>222</v>
      </c>
      <c r="B1967">
        <v>80390001</v>
      </c>
      <c r="C1967" t="s">
        <v>37</v>
      </c>
      <c r="D1967" t="s">
        <v>88</v>
      </c>
      <c r="E1967" t="s">
        <v>94</v>
      </c>
      <c r="F1967">
        <v>39.231383999999998</v>
      </c>
      <c r="G1967">
        <v>-104.63477</v>
      </c>
      <c r="H1967">
        <v>98144</v>
      </c>
      <c r="I1967">
        <v>11.7</v>
      </c>
      <c r="J1967">
        <v>9.3000000000000007</v>
      </c>
      <c r="K1967">
        <v>0.5</v>
      </c>
      <c r="L1967">
        <v>2.4291775000000002</v>
      </c>
      <c r="M1967">
        <v>1.2222744000000001</v>
      </c>
      <c r="N1967">
        <v>0.70874800000000004</v>
      </c>
      <c r="O1967">
        <v>4.2205852999999998</v>
      </c>
      <c r="P1967">
        <v>1.2002120999999999</v>
      </c>
      <c r="Q1967">
        <v>0.93378729999999999</v>
      </c>
      <c r="R1967">
        <v>0.51307380000000002</v>
      </c>
      <c r="S1967">
        <v>4.9920199999999998E-2</v>
      </c>
      <c r="T1967">
        <v>0.5</v>
      </c>
      <c r="U1967">
        <v>0.94580609999999998</v>
      </c>
      <c r="V1967">
        <v>1.1234533</v>
      </c>
      <c r="W1967">
        <v>0.53138989999999997</v>
      </c>
      <c r="X1967">
        <v>4.1639347000000004</v>
      </c>
      <c r="Y1967">
        <v>0.57606290000000004</v>
      </c>
      <c r="Z1967">
        <v>1.1052202</v>
      </c>
      <c r="AA1967">
        <v>0.35650470000000001</v>
      </c>
      <c r="AB1967">
        <v>5.3210500000000001E-2</v>
      </c>
      <c r="AC1967">
        <v>0.38940000000000002</v>
      </c>
      <c r="AD1967">
        <v>0.91910000000000003</v>
      </c>
      <c r="AE1967">
        <v>0.74980000000000002</v>
      </c>
      <c r="AF1967">
        <v>0.98660000000000003</v>
      </c>
      <c r="AG1967">
        <v>0.48</v>
      </c>
      <c r="AH1967">
        <v>1.1836</v>
      </c>
      <c r="AI1967">
        <v>0.69479999999999997</v>
      </c>
      <c r="AJ1967">
        <v>1.0659000000000001</v>
      </c>
      <c r="AK1967" t="str">
        <f>VLOOKUP(D1967,Ref!$C$2:$D$56,2,FALSE)&amp;"_"&amp;E1967&amp;RIGHT(B1967,4)</f>
        <v>CO_Elbert0001</v>
      </c>
    </row>
    <row r="1968" spans="1:37" x14ac:dyDescent="0.25">
      <c r="A1968" t="s">
        <v>222</v>
      </c>
      <c r="B1968">
        <v>80410017</v>
      </c>
      <c r="C1968" t="s">
        <v>37</v>
      </c>
      <c r="D1968" t="s">
        <v>88</v>
      </c>
      <c r="E1968" t="s">
        <v>95</v>
      </c>
      <c r="F1968">
        <v>38.848013999999999</v>
      </c>
      <c r="G1968">
        <v>-104.828564</v>
      </c>
      <c r="H1968">
        <v>94142</v>
      </c>
      <c r="I1968">
        <v>12.2</v>
      </c>
      <c r="J1968">
        <v>9.5</v>
      </c>
      <c r="K1968">
        <v>0.5</v>
      </c>
      <c r="L1968">
        <v>2.6347035999999999</v>
      </c>
      <c r="M1968">
        <v>1.3574877000000001</v>
      </c>
      <c r="N1968">
        <v>0.82102459999999999</v>
      </c>
      <c r="O1968">
        <v>3.9810994000000002</v>
      </c>
      <c r="P1968">
        <v>1.6048684</v>
      </c>
      <c r="Q1968">
        <v>0.75594930000000005</v>
      </c>
      <c r="R1968">
        <v>0.57208099999999995</v>
      </c>
      <c r="S1968">
        <v>6.1194999999999999E-3</v>
      </c>
      <c r="T1968">
        <v>0.5</v>
      </c>
      <c r="U1968">
        <v>0.79484089999999996</v>
      </c>
      <c r="V1968">
        <v>1.1653652000000001</v>
      </c>
      <c r="W1968">
        <v>0.61379249999999996</v>
      </c>
      <c r="X1968">
        <v>4.1953148999999996</v>
      </c>
      <c r="Y1968">
        <v>0.68629720000000005</v>
      </c>
      <c r="Z1968">
        <v>1.2447872</v>
      </c>
      <c r="AA1968">
        <v>0.35852719999999999</v>
      </c>
      <c r="AB1968">
        <v>1.3591499999999999E-2</v>
      </c>
      <c r="AC1968">
        <v>0.30170000000000002</v>
      </c>
      <c r="AD1968">
        <v>0.85850000000000004</v>
      </c>
      <c r="AE1968">
        <v>0.74760000000000004</v>
      </c>
      <c r="AF1968">
        <v>1.0538000000000001</v>
      </c>
      <c r="AG1968">
        <v>0.42759999999999998</v>
      </c>
      <c r="AH1968">
        <v>1.6467000000000001</v>
      </c>
      <c r="AI1968">
        <v>0.62670000000000003</v>
      </c>
      <c r="AJ1968">
        <v>2.2210000000000001</v>
      </c>
      <c r="AK1968" t="str">
        <f>VLOOKUP(D1968,Ref!$C$2:$D$56,2,FALSE)&amp;"_"&amp;E1968&amp;RIGHT(B1968,4)</f>
        <v>CO_El Paso0017</v>
      </c>
    </row>
    <row r="1969" spans="1:37" x14ac:dyDescent="0.25">
      <c r="A1969" t="s">
        <v>222</v>
      </c>
      <c r="B1969">
        <v>80690009</v>
      </c>
      <c r="C1969" t="s">
        <v>37</v>
      </c>
      <c r="D1969" t="s">
        <v>88</v>
      </c>
      <c r="E1969" t="s">
        <v>96</v>
      </c>
      <c r="F1969">
        <v>40.571288000000003</v>
      </c>
      <c r="G1969">
        <v>-105.07969300000001</v>
      </c>
      <c r="H1969">
        <v>110142</v>
      </c>
      <c r="I1969">
        <v>18.8</v>
      </c>
      <c r="J1969">
        <v>17</v>
      </c>
      <c r="K1969">
        <v>0.5</v>
      </c>
      <c r="L1969">
        <v>1.5092403999999999</v>
      </c>
      <c r="M1969">
        <v>0.71902650000000001</v>
      </c>
      <c r="N1969">
        <v>1.5086797000000001</v>
      </c>
      <c r="O1969">
        <v>8.9249907000000004</v>
      </c>
      <c r="P1969">
        <v>1.2090223</v>
      </c>
      <c r="Q1969">
        <v>3.6443245000000002</v>
      </c>
      <c r="R1969">
        <v>0.76382320000000004</v>
      </c>
      <c r="S1969">
        <v>3.20053E-2</v>
      </c>
      <c r="T1969">
        <v>0.5</v>
      </c>
      <c r="U1969">
        <v>0.87098770000000003</v>
      </c>
      <c r="V1969">
        <v>0.70270820000000001</v>
      </c>
      <c r="W1969">
        <v>1.294071</v>
      </c>
      <c r="X1969">
        <v>8.6811980999999996</v>
      </c>
      <c r="Y1969">
        <v>0.68733529999999998</v>
      </c>
      <c r="Z1969">
        <v>3.5765486000000002</v>
      </c>
      <c r="AA1969">
        <v>0.71320280000000003</v>
      </c>
      <c r="AB1969">
        <v>3.20053E-2</v>
      </c>
      <c r="AC1969">
        <v>0.57709999999999995</v>
      </c>
      <c r="AD1969">
        <v>0.97729999999999995</v>
      </c>
      <c r="AE1969">
        <v>0.85780000000000001</v>
      </c>
      <c r="AF1969">
        <v>0.97270000000000001</v>
      </c>
      <c r="AG1969">
        <v>0.56850000000000001</v>
      </c>
      <c r="AH1969">
        <v>0.98140000000000005</v>
      </c>
      <c r="AI1969">
        <v>0.93369999999999997</v>
      </c>
      <c r="AJ1969">
        <v>1</v>
      </c>
      <c r="AK1969" t="str">
        <f>VLOOKUP(D1969,Ref!$C$2:$D$56,2,FALSE)&amp;"_"&amp;E1969&amp;RIGHT(B1969,4)</f>
        <v>CO_Larimer0009</v>
      </c>
    </row>
    <row r="1970" spans="1:37" x14ac:dyDescent="0.25">
      <c r="A1970" t="s">
        <v>222</v>
      </c>
      <c r="B1970">
        <v>80770017</v>
      </c>
      <c r="C1970" t="s">
        <v>37</v>
      </c>
      <c r="D1970" t="s">
        <v>88</v>
      </c>
      <c r="E1970" t="s">
        <v>97</v>
      </c>
      <c r="F1970">
        <v>39.063797999999998</v>
      </c>
      <c r="G1970">
        <v>-108.561173</v>
      </c>
      <c r="H1970">
        <v>99116</v>
      </c>
      <c r="I1970">
        <v>30</v>
      </c>
      <c r="J1970">
        <v>24.5</v>
      </c>
      <c r="K1970">
        <v>0.5</v>
      </c>
      <c r="L1970">
        <v>2.8680333999999998</v>
      </c>
      <c r="M1970">
        <v>1.670221</v>
      </c>
      <c r="N1970">
        <v>2.1688139</v>
      </c>
      <c r="O1970">
        <v>14.268250500000001</v>
      </c>
      <c r="P1970">
        <v>1.4486922</v>
      </c>
      <c r="Q1970">
        <v>5.6590480999999997</v>
      </c>
      <c r="R1970">
        <v>1.3221395</v>
      </c>
      <c r="S1970">
        <v>0.13924700000000001</v>
      </c>
      <c r="T1970">
        <v>0.5</v>
      </c>
      <c r="U1970">
        <v>0.34576800000000002</v>
      </c>
      <c r="V1970">
        <v>1.9186573</v>
      </c>
      <c r="W1970">
        <v>1.7439338</v>
      </c>
      <c r="X1970">
        <v>12.940625199999999</v>
      </c>
      <c r="Y1970">
        <v>0.45833279999999998</v>
      </c>
      <c r="Z1970">
        <v>5.4391866000000002</v>
      </c>
      <c r="AA1970">
        <v>1.0665138999999999</v>
      </c>
      <c r="AB1970">
        <v>0.1405776</v>
      </c>
      <c r="AC1970">
        <v>0.1206</v>
      </c>
      <c r="AD1970">
        <v>1.1487000000000001</v>
      </c>
      <c r="AE1970">
        <v>0.80410000000000004</v>
      </c>
      <c r="AF1970">
        <v>0.90700000000000003</v>
      </c>
      <c r="AG1970">
        <v>0.31640000000000001</v>
      </c>
      <c r="AH1970">
        <v>0.96109999999999995</v>
      </c>
      <c r="AI1970">
        <v>0.80669999999999997</v>
      </c>
      <c r="AJ1970">
        <v>1.0096000000000001</v>
      </c>
      <c r="AK1970" t="str">
        <f>VLOOKUP(D1970,Ref!$C$2:$D$56,2,FALSE)&amp;"_"&amp;E1970&amp;RIGHT(B1970,4)</f>
        <v>CO_Mesa0017</v>
      </c>
    </row>
    <row r="1971" spans="1:37" x14ac:dyDescent="0.25">
      <c r="A1971" t="s">
        <v>222</v>
      </c>
      <c r="B1971">
        <v>81010012</v>
      </c>
      <c r="C1971" t="s">
        <v>37</v>
      </c>
      <c r="D1971" t="s">
        <v>88</v>
      </c>
      <c r="E1971" t="s">
        <v>98</v>
      </c>
      <c r="F1971">
        <v>38.263058000000001</v>
      </c>
      <c r="G1971">
        <v>-104.612133</v>
      </c>
      <c r="H1971">
        <v>89143</v>
      </c>
      <c r="I1971">
        <v>16.100000000000001</v>
      </c>
      <c r="J1971">
        <v>14.3</v>
      </c>
      <c r="K1971">
        <v>0.5</v>
      </c>
      <c r="L1971">
        <v>1.5601005999999999</v>
      </c>
      <c r="M1971">
        <v>0.83146659999999994</v>
      </c>
      <c r="N1971">
        <v>0.55671470000000001</v>
      </c>
      <c r="O1971">
        <v>10.5939455</v>
      </c>
      <c r="P1971">
        <v>0.95805850000000004</v>
      </c>
      <c r="Q1971">
        <v>0.73738519999999996</v>
      </c>
      <c r="R1971">
        <v>0.35259259999999998</v>
      </c>
      <c r="S1971">
        <v>9.7368000000000003E-3</v>
      </c>
      <c r="T1971">
        <v>0.5</v>
      </c>
      <c r="U1971">
        <v>0.94236560000000003</v>
      </c>
      <c r="V1971">
        <v>0.78761890000000001</v>
      </c>
      <c r="W1971">
        <v>0.41274179999999999</v>
      </c>
      <c r="X1971">
        <v>10.1574688</v>
      </c>
      <c r="Y1971">
        <v>0.59030119999999997</v>
      </c>
      <c r="Z1971">
        <v>0.69484219999999997</v>
      </c>
      <c r="AA1971">
        <v>0.25386409999999998</v>
      </c>
      <c r="AB1971">
        <v>9.3766000000000006E-3</v>
      </c>
      <c r="AC1971">
        <v>0.60399999999999998</v>
      </c>
      <c r="AD1971">
        <v>0.94730000000000003</v>
      </c>
      <c r="AE1971">
        <v>0.74139999999999995</v>
      </c>
      <c r="AF1971">
        <v>0.95879999999999999</v>
      </c>
      <c r="AG1971">
        <v>0.61609999999999998</v>
      </c>
      <c r="AH1971">
        <v>0.94230000000000003</v>
      </c>
      <c r="AI1971">
        <v>0.72</v>
      </c>
      <c r="AJ1971">
        <v>0.96299999999999997</v>
      </c>
      <c r="AK1971" t="str">
        <f>VLOOKUP(D1971,Ref!$C$2:$D$56,2,FALSE)&amp;"_"&amp;E1971&amp;RIGHT(B1971,4)</f>
        <v>CO_Pueblo0012</v>
      </c>
    </row>
    <row r="1972" spans="1:37" x14ac:dyDescent="0.25">
      <c r="A1972" t="s">
        <v>222</v>
      </c>
      <c r="B1972">
        <v>81230006</v>
      </c>
      <c r="C1972" t="s">
        <v>37</v>
      </c>
      <c r="D1972" t="s">
        <v>88</v>
      </c>
      <c r="E1972" t="s">
        <v>99</v>
      </c>
      <c r="F1972">
        <v>40.414876999999997</v>
      </c>
      <c r="G1972">
        <v>-104.70693</v>
      </c>
      <c r="H1972">
        <v>109144</v>
      </c>
      <c r="I1972">
        <v>23.5</v>
      </c>
      <c r="J1972">
        <v>22.1</v>
      </c>
      <c r="K1972">
        <v>0.5</v>
      </c>
      <c r="L1972">
        <v>2.0127871000000002</v>
      </c>
      <c r="M1972">
        <v>1.2473065999999999</v>
      </c>
      <c r="N1972">
        <v>2.0685178999999998</v>
      </c>
      <c r="O1972">
        <v>9.7993193000000005</v>
      </c>
      <c r="P1972">
        <v>1.4721918000000001</v>
      </c>
      <c r="Q1972">
        <v>5.2328649</v>
      </c>
      <c r="R1972">
        <v>1.0742763</v>
      </c>
      <c r="S1972">
        <v>9.2733999999999997E-2</v>
      </c>
      <c r="T1972">
        <v>0.5</v>
      </c>
      <c r="U1972">
        <v>1.619397</v>
      </c>
      <c r="V1972">
        <v>1.2307538</v>
      </c>
      <c r="W1972">
        <v>1.8753711</v>
      </c>
      <c r="X1972">
        <v>9.6688948000000003</v>
      </c>
      <c r="Y1972">
        <v>1.0195346999999999</v>
      </c>
      <c r="Z1972">
        <v>5.1510223999999996</v>
      </c>
      <c r="AA1972">
        <v>1.0282986999999999</v>
      </c>
      <c r="AB1972">
        <v>9.2733999999999997E-2</v>
      </c>
      <c r="AC1972">
        <v>0.80459999999999998</v>
      </c>
      <c r="AD1972">
        <v>0.98670000000000002</v>
      </c>
      <c r="AE1972">
        <v>0.90659999999999996</v>
      </c>
      <c r="AF1972">
        <v>0.98670000000000002</v>
      </c>
      <c r="AG1972">
        <v>0.6925</v>
      </c>
      <c r="AH1972">
        <v>0.98440000000000005</v>
      </c>
      <c r="AI1972">
        <v>0.95720000000000005</v>
      </c>
      <c r="AJ1972">
        <v>1</v>
      </c>
      <c r="AK1972" t="str">
        <f>VLOOKUP(D1972,Ref!$C$2:$D$56,2,FALSE)&amp;"_"&amp;E1972&amp;RIGHT(B1972,4)</f>
        <v>CO_Weld0006</v>
      </c>
    </row>
    <row r="1973" spans="1:37" x14ac:dyDescent="0.25">
      <c r="A1973" t="s">
        <v>222</v>
      </c>
      <c r="B1973">
        <v>81230008</v>
      </c>
      <c r="C1973" t="s">
        <v>37</v>
      </c>
      <c r="D1973" t="s">
        <v>88</v>
      </c>
      <c r="E1973" t="s">
        <v>99</v>
      </c>
      <c r="F1973">
        <v>40.209387</v>
      </c>
      <c r="G1973">
        <v>-104.82405</v>
      </c>
      <c r="H1973">
        <v>107143</v>
      </c>
      <c r="I1973">
        <v>21.1</v>
      </c>
      <c r="J1973">
        <v>19.399999999999999</v>
      </c>
      <c r="K1973">
        <v>0.5</v>
      </c>
      <c r="L1973">
        <v>3.3951680999999998</v>
      </c>
      <c r="M1973">
        <v>1.1639245</v>
      </c>
      <c r="N1973">
        <v>1.4292412000000001</v>
      </c>
      <c r="O1973">
        <v>9.2500590999999996</v>
      </c>
      <c r="P1973">
        <v>1.5260305000000001</v>
      </c>
      <c r="Q1973">
        <v>2.9589927</v>
      </c>
      <c r="R1973">
        <v>0.85879700000000003</v>
      </c>
      <c r="S1973">
        <v>5.1122000000000001E-2</v>
      </c>
      <c r="T1973">
        <v>0.5</v>
      </c>
      <c r="U1973">
        <v>2.7535862999999998</v>
      </c>
      <c r="V1973">
        <v>1.1414719</v>
      </c>
      <c r="W1973">
        <v>1.2293738000000001</v>
      </c>
      <c r="X1973">
        <v>9.1404180999999998</v>
      </c>
      <c r="Y1973">
        <v>1.0694119</v>
      </c>
      <c r="Z1973">
        <v>2.8590713000000001</v>
      </c>
      <c r="AA1973">
        <v>0.74726800000000004</v>
      </c>
      <c r="AB1973">
        <v>5.0151899999999999E-2</v>
      </c>
      <c r="AC1973">
        <v>0.81100000000000005</v>
      </c>
      <c r="AD1973">
        <v>0.98070000000000002</v>
      </c>
      <c r="AE1973">
        <v>0.86019999999999996</v>
      </c>
      <c r="AF1973">
        <v>0.98809999999999998</v>
      </c>
      <c r="AG1973">
        <v>0.70079999999999998</v>
      </c>
      <c r="AH1973">
        <v>0.96619999999999995</v>
      </c>
      <c r="AI1973">
        <v>0.87009999999999998</v>
      </c>
      <c r="AJ1973">
        <v>0.98099999999999998</v>
      </c>
      <c r="AK1973" t="str">
        <f>VLOOKUP(D1973,Ref!$C$2:$D$56,2,FALSE)&amp;"_"&amp;E1973&amp;RIGHT(B1973,4)</f>
        <v>CO_Weld0008</v>
      </c>
    </row>
    <row r="1974" spans="1:37" x14ac:dyDescent="0.25">
      <c r="A1974" t="s">
        <v>222</v>
      </c>
      <c r="B1974">
        <v>160010010</v>
      </c>
      <c r="C1974" t="s">
        <v>37</v>
      </c>
      <c r="D1974" t="s">
        <v>100</v>
      </c>
      <c r="E1974" t="s">
        <v>101</v>
      </c>
      <c r="F1974">
        <v>43.600264000000003</v>
      </c>
      <c r="G1974">
        <v>-116.347897</v>
      </c>
      <c r="H1974">
        <v>149070</v>
      </c>
      <c r="I1974">
        <v>20.8</v>
      </c>
      <c r="J1974">
        <v>19.5</v>
      </c>
      <c r="K1974">
        <v>0.5</v>
      </c>
      <c r="L1974">
        <v>1.0345268000000001</v>
      </c>
      <c r="M1974">
        <v>1.3975058</v>
      </c>
      <c r="N1974">
        <v>1.7876067</v>
      </c>
      <c r="O1974">
        <v>9.3493872000000007</v>
      </c>
      <c r="P1974">
        <v>1.2527923999999999</v>
      </c>
      <c r="Q1974">
        <v>4.544168</v>
      </c>
      <c r="R1974">
        <v>0.92951839999999997</v>
      </c>
      <c r="S1974">
        <v>7.1159100000000003E-2</v>
      </c>
      <c r="T1974">
        <v>0.5</v>
      </c>
      <c r="U1974">
        <v>0.76864719999999997</v>
      </c>
      <c r="V1974">
        <v>1.3342757999999999</v>
      </c>
      <c r="W1974">
        <v>1.6172051000000001</v>
      </c>
      <c r="X1974">
        <v>9.0129775999999993</v>
      </c>
      <c r="Y1974">
        <v>0.7065091</v>
      </c>
      <c r="Z1974">
        <v>4.6629801000000004</v>
      </c>
      <c r="AA1974">
        <v>0.91700550000000003</v>
      </c>
      <c r="AB1974">
        <v>6.7112699999999997E-2</v>
      </c>
      <c r="AC1974">
        <v>0.74299999999999999</v>
      </c>
      <c r="AD1974">
        <v>0.95479999999999998</v>
      </c>
      <c r="AE1974">
        <v>0.90469999999999995</v>
      </c>
      <c r="AF1974">
        <v>0.96399999999999997</v>
      </c>
      <c r="AG1974">
        <v>0.56389999999999996</v>
      </c>
      <c r="AH1974">
        <v>1.0261</v>
      </c>
      <c r="AI1974">
        <v>0.98650000000000004</v>
      </c>
      <c r="AJ1974">
        <v>0.94310000000000005</v>
      </c>
      <c r="AK1974" t="str">
        <f>VLOOKUP(D1974,Ref!$C$2:$D$56,2,FALSE)&amp;"_"&amp;E1974&amp;RIGHT(B1974,4)</f>
        <v>ID_Ada0010</v>
      </c>
    </row>
    <row r="1975" spans="1:37" x14ac:dyDescent="0.25">
      <c r="A1975" t="s">
        <v>222</v>
      </c>
      <c r="B1975">
        <v>160090010</v>
      </c>
      <c r="C1975" t="s">
        <v>37</v>
      </c>
      <c r="D1975" t="s">
        <v>100</v>
      </c>
      <c r="E1975" t="s">
        <v>102</v>
      </c>
      <c r="F1975">
        <v>47.316667000000002</v>
      </c>
      <c r="G1975">
        <v>-116.57028</v>
      </c>
      <c r="H1975">
        <v>183076</v>
      </c>
      <c r="I1975">
        <v>26.4</v>
      </c>
      <c r="J1975">
        <v>26.2</v>
      </c>
      <c r="K1975">
        <v>0.5</v>
      </c>
      <c r="L1975">
        <v>0.88114099999999995</v>
      </c>
      <c r="M1975">
        <v>1.3754394999999999</v>
      </c>
      <c r="N1975">
        <v>0.56161039999999995</v>
      </c>
      <c r="O1975">
        <v>20.728889500000001</v>
      </c>
      <c r="P1975">
        <v>0.74729719999999999</v>
      </c>
      <c r="Q1975">
        <v>1.2291558</v>
      </c>
      <c r="R1975">
        <v>0.32134180000000001</v>
      </c>
      <c r="S1975">
        <v>6.6239199999999998E-2</v>
      </c>
      <c r="T1975">
        <v>0.5</v>
      </c>
      <c r="U1975">
        <v>0.815496</v>
      </c>
      <c r="V1975">
        <v>1.3733763999999999</v>
      </c>
      <c r="W1975">
        <v>0.53922979999999998</v>
      </c>
      <c r="X1975">
        <v>20.716451599999999</v>
      </c>
      <c r="Y1975">
        <v>0.67720069999999999</v>
      </c>
      <c r="Z1975">
        <v>1.2183392</v>
      </c>
      <c r="AA1975">
        <v>0.30945119999999998</v>
      </c>
      <c r="AB1975">
        <v>6.6239199999999998E-2</v>
      </c>
      <c r="AC1975">
        <v>0.92549999999999999</v>
      </c>
      <c r="AD1975">
        <v>0.99850000000000005</v>
      </c>
      <c r="AE1975">
        <v>0.96009999999999995</v>
      </c>
      <c r="AF1975">
        <v>0.99939999999999996</v>
      </c>
      <c r="AG1975">
        <v>0.90620000000000001</v>
      </c>
      <c r="AH1975">
        <v>0.99119999999999997</v>
      </c>
      <c r="AI1975">
        <v>0.96299999999999997</v>
      </c>
      <c r="AJ1975">
        <v>1</v>
      </c>
      <c r="AK1975" t="str">
        <f>VLOOKUP(D1975,Ref!$C$2:$D$56,2,FALSE)&amp;"_"&amp;E1975&amp;RIGHT(B1975,4)</f>
        <v>ID_Benewah0010</v>
      </c>
    </row>
    <row r="1976" spans="1:37" x14ac:dyDescent="0.25">
      <c r="A1976" t="s">
        <v>222</v>
      </c>
      <c r="B1976">
        <v>160410001</v>
      </c>
      <c r="C1976" t="s">
        <v>37</v>
      </c>
      <c r="D1976" t="s">
        <v>100</v>
      </c>
      <c r="E1976" t="s">
        <v>103</v>
      </c>
      <c r="F1976">
        <v>42.013333000000003</v>
      </c>
      <c r="G1976">
        <v>-111.809167</v>
      </c>
      <c r="H1976">
        <v>129097</v>
      </c>
      <c r="I1976">
        <v>45.6</v>
      </c>
      <c r="J1976">
        <v>41.2</v>
      </c>
      <c r="K1976">
        <v>0.5</v>
      </c>
      <c r="L1976">
        <v>1.2626234000000001</v>
      </c>
      <c r="M1976">
        <v>1.3220480999999999</v>
      </c>
      <c r="N1976">
        <v>3.7359914999999999</v>
      </c>
      <c r="O1976">
        <v>23.721992499999999</v>
      </c>
      <c r="P1976">
        <v>1.7497436</v>
      </c>
      <c r="Q1976">
        <v>10.6760187</v>
      </c>
      <c r="R1976">
        <v>2.1159336999999998</v>
      </c>
      <c r="S1976">
        <v>0.54898639999999999</v>
      </c>
      <c r="T1976">
        <v>0.5</v>
      </c>
      <c r="U1976">
        <v>0.65364520000000004</v>
      </c>
      <c r="V1976">
        <v>1.2384223000000001</v>
      </c>
      <c r="W1976">
        <v>3.2040671999999999</v>
      </c>
      <c r="X1976">
        <v>22.273620600000001</v>
      </c>
      <c r="Y1976">
        <v>0.59853040000000002</v>
      </c>
      <c r="Z1976">
        <v>10.2932177</v>
      </c>
      <c r="AA1976">
        <v>1.9581223999999999</v>
      </c>
      <c r="AB1976">
        <v>0.54898639999999999</v>
      </c>
      <c r="AC1976">
        <v>0.51770000000000005</v>
      </c>
      <c r="AD1976">
        <v>0.93669999999999998</v>
      </c>
      <c r="AE1976">
        <v>0.85760000000000003</v>
      </c>
      <c r="AF1976">
        <v>0.93889999999999996</v>
      </c>
      <c r="AG1976">
        <v>0.34210000000000002</v>
      </c>
      <c r="AH1976">
        <v>0.96409999999999996</v>
      </c>
      <c r="AI1976">
        <v>0.9254</v>
      </c>
      <c r="AJ1976">
        <v>1</v>
      </c>
      <c r="AK1976" t="str">
        <f>VLOOKUP(D1976,Ref!$C$2:$D$56,2,FALSE)&amp;"_"&amp;E1976&amp;RIGHT(B1976,4)</f>
        <v>ID_Franklin0001</v>
      </c>
    </row>
    <row r="1977" spans="1:37" x14ac:dyDescent="0.25">
      <c r="A1977" t="s">
        <v>222</v>
      </c>
      <c r="B1977">
        <v>160790017</v>
      </c>
      <c r="C1977" t="s">
        <v>37</v>
      </c>
      <c r="D1977" t="s">
        <v>100</v>
      </c>
      <c r="E1977" t="s">
        <v>104</v>
      </c>
      <c r="F1977">
        <v>47.536389</v>
      </c>
      <c r="G1977">
        <v>-116.236667</v>
      </c>
      <c r="H1977">
        <v>185078</v>
      </c>
      <c r="I1977">
        <v>34.5</v>
      </c>
      <c r="J1977">
        <v>32.4</v>
      </c>
      <c r="K1977">
        <v>0.5</v>
      </c>
      <c r="L1977">
        <v>1.3965422999999999</v>
      </c>
      <c r="M1977">
        <v>1.4701289</v>
      </c>
      <c r="N1977">
        <v>0.76132440000000001</v>
      </c>
      <c r="O1977">
        <v>27.271110499999999</v>
      </c>
      <c r="P1977">
        <v>1.2401536</v>
      </c>
      <c r="Q1977">
        <v>1.4158058</v>
      </c>
      <c r="R1977">
        <v>0.42904369999999997</v>
      </c>
      <c r="S1977">
        <v>0.104778</v>
      </c>
      <c r="T1977">
        <v>0.5</v>
      </c>
      <c r="U1977">
        <v>1.0700685000000001</v>
      </c>
      <c r="V1977">
        <v>1.5757840999999999</v>
      </c>
      <c r="W1977">
        <v>0.65190990000000004</v>
      </c>
      <c r="X1977">
        <v>25.912935300000001</v>
      </c>
      <c r="Y1977">
        <v>0.98692139999999995</v>
      </c>
      <c r="Z1977">
        <v>1.2858778</v>
      </c>
      <c r="AA1977">
        <v>0.3663168</v>
      </c>
      <c r="AB1977">
        <v>6.7873199999999995E-2</v>
      </c>
      <c r="AC1977">
        <v>0.76619999999999999</v>
      </c>
      <c r="AD1977">
        <v>1.0719000000000001</v>
      </c>
      <c r="AE1977">
        <v>0.85629999999999995</v>
      </c>
      <c r="AF1977">
        <v>0.95020000000000004</v>
      </c>
      <c r="AG1977">
        <v>0.79579999999999995</v>
      </c>
      <c r="AH1977">
        <v>0.90820000000000001</v>
      </c>
      <c r="AI1977">
        <v>0.8538</v>
      </c>
      <c r="AJ1977">
        <v>0.64780000000000004</v>
      </c>
      <c r="AK1977" t="str">
        <f>VLOOKUP(D1977,Ref!$C$2:$D$56,2,FALSE)&amp;"_"&amp;E1977&amp;RIGHT(B1977,4)</f>
        <v>ID_Shoshone0017</v>
      </c>
    </row>
    <row r="1978" spans="1:37" x14ac:dyDescent="0.25">
      <c r="A1978" t="s">
        <v>222</v>
      </c>
      <c r="B1978">
        <v>191370002</v>
      </c>
      <c r="C1978" t="s">
        <v>37</v>
      </c>
      <c r="D1978" t="s">
        <v>105</v>
      </c>
      <c r="E1978" t="s">
        <v>106</v>
      </c>
      <c r="F1978">
        <v>40.969112000000003</v>
      </c>
      <c r="G1978">
        <v>-95.044950999999998</v>
      </c>
      <c r="H1978">
        <v>112212</v>
      </c>
      <c r="I1978">
        <v>21.7</v>
      </c>
      <c r="J1978">
        <v>20.8</v>
      </c>
      <c r="K1978">
        <v>0.5</v>
      </c>
      <c r="L1978">
        <v>0.67164060000000003</v>
      </c>
      <c r="M1978">
        <v>0.47193259999999998</v>
      </c>
      <c r="N1978">
        <v>2.9601510000000002</v>
      </c>
      <c r="O1978">
        <v>5.7045979000000004</v>
      </c>
      <c r="P1978">
        <v>3.3725843000000002</v>
      </c>
      <c r="Q1978">
        <v>6.3287978000000003</v>
      </c>
      <c r="R1978">
        <v>1.6902950999999999</v>
      </c>
      <c r="S1978">
        <v>0</v>
      </c>
      <c r="T1978">
        <v>0.5</v>
      </c>
      <c r="U1978">
        <v>0.4655726</v>
      </c>
      <c r="V1978">
        <v>0.43176870000000001</v>
      </c>
      <c r="W1978">
        <v>2.9309832999999998</v>
      </c>
      <c r="X1978">
        <v>5.1359171999999997</v>
      </c>
      <c r="Y1978">
        <v>2.7132063</v>
      </c>
      <c r="Z1978">
        <v>7.0612073000000004</v>
      </c>
      <c r="AA1978">
        <v>1.5820428</v>
      </c>
      <c r="AB1978">
        <v>0</v>
      </c>
      <c r="AC1978">
        <v>0.69320000000000004</v>
      </c>
      <c r="AD1978">
        <v>0.91490000000000005</v>
      </c>
      <c r="AE1978">
        <v>0.99009999999999998</v>
      </c>
      <c r="AF1978">
        <v>0.90029999999999999</v>
      </c>
      <c r="AG1978">
        <v>0.80449999999999999</v>
      </c>
      <c r="AH1978">
        <v>1.1156999999999999</v>
      </c>
      <c r="AI1978">
        <v>0.93600000000000005</v>
      </c>
      <c r="AJ1978">
        <v>-9</v>
      </c>
      <c r="AK1978" t="str">
        <f>VLOOKUP(D1978,Ref!$C$2:$D$56,2,FALSE)&amp;"_"&amp;E1978&amp;RIGHT(B1978,4)</f>
        <v>IA_Montgomery0002</v>
      </c>
    </row>
    <row r="1979" spans="1:37" x14ac:dyDescent="0.25">
      <c r="A1979" t="s">
        <v>222</v>
      </c>
      <c r="B1979">
        <v>191471002</v>
      </c>
      <c r="C1979" t="s">
        <v>37</v>
      </c>
      <c r="D1979" t="s">
        <v>105</v>
      </c>
      <c r="E1979" t="s">
        <v>107</v>
      </c>
      <c r="F1979">
        <v>43.123703999999996</v>
      </c>
      <c r="G1979">
        <v>-94.693517999999997</v>
      </c>
      <c r="H1979">
        <v>132214</v>
      </c>
      <c r="I1979">
        <v>23.2</v>
      </c>
      <c r="J1979">
        <v>22.6</v>
      </c>
      <c r="K1979">
        <v>0.5</v>
      </c>
      <c r="L1979">
        <v>0.67021609999999998</v>
      </c>
      <c r="M1979">
        <v>0.54941070000000003</v>
      </c>
      <c r="N1979">
        <v>3.2779367000000001</v>
      </c>
      <c r="O1979">
        <v>5.2827840000000004</v>
      </c>
      <c r="P1979">
        <v>3.6124744</v>
      </c>
      <c r="Q1979">
        <v>7.3629388999999996</v>
      </c>
      <c r="R1979">
        <v>1.9127021</v>
      </c>
      <c r="S1979">
        <v>8.7093000000000004E-2</v>
      </c>
      <c r="T1979">
        <v>0.5</v>
      </c>
      <c r="U1979">
        <v>0.44024829999999998</v>
      </c>
      <c r="V1979">
        <v>0.47871399999999997</v>
      </c>
      <c r="W1979">
        <v>3.4422497999999999</v>
      </c>
      <c r="X1979">
        <v>4.1715802999999996</v>
      </c>
      <c r="Y1979">
        <v>3.0203213999999998</v>
      </c>
      <c r="Z1979">
        <v>8.5782889999999998</v>
      </c>
      <c r="AA1979">
        <v>1.9012467</v>
      </c>
      <c r="AB1979">
        <v>9.1200600000000007E-2</v>
      </c>
      <c r="AC1979">
        <v>0.65690000000000004</v>
      </c>
      <c r="AD1979">
        <v>0.87129999999999996</v>
      </c>
      <c r="AE1979">
        <v>1.0501</v>
      </c>
      <c r="AF1979">
        <v>0.78969999999999996</v>
      </c>
      <c r="AG1979">
        <v>0.83609999999999995</v>
      </c>
      <c r="AH1979">
        <v>1.1651</v>
      </c>
      <c r="AI1979">
        <v>0.99399999999999999</v>
      </c>
      <c r="AJ1979">
        <v>1.0471999999999999</v>
      </c>
      <c r="AK1979" t="str">
        <f>VLOOKUP(D1979,Ref!$C$2:$D$56,2,FALSE)&amp;"_"&amp;E1979&amp;RIGHT(B1979,4)</f>
        <v>IA_Palo Alto1002</v>
      </c>
    </row>
    <row r="1980" spans="1:37" x14ac:dyDescent="0.25">
      <c r="A1980" t="s">
        <v>222</v>
      </c>
      <c r="B1980">
        <v>191530030</v>
      </c>
      <c r="C1980" t="s">
        <v>37</v>
      </c>
      <c r="D1980" t="s">
        <v>105</v>
      </c>
      <c r="E1980" t="s">
        <v>47</v>
      </c>
      <c r="F1980">
        <v>41.603158999999998</v>
      </c>
      <c r="G1980">
        <v>-93.643118000000001</v>
      </c>
      <c r="H1980">
        <v>118222</v>
      </c>
      <c r="I1980">
        <v>25.3</v>
      </c>
      <c r="J1980">
        <v>24.6</v>
      </c>
      <c r="K1980">
        <v>0.5</v>
      </c>
      <c r="L1980">
        <v>0.89662059999999999</v>
      </c>
      <c r="M1980">
        <v>0.77492360000000005</v>
      </c>
      <c r="N1980">
        <v>2.2780022999999998</v>
      </c>
      <c r="O1980">
        <v>10.5058317</v>
      </c>
      <c r="P1980">
        <v>5.0512357000000003</v>
      </c>
      <c r="Q1980">
        <v>3.3751166000000001</v>
      </c>
      <c r="R1980">
        <v>1.9144261</v>
      </c>
      <c r="S1980">
        <v>9.2731499999999994E-2</v>
      </c>
      <c r="T1980">
        <v>0.5</v>
      </c>
      <c r="U1980">
        <v>0.41493999999999998</v>
      </c>
      <c r="V1980">
        <v>0.56537420000000005</v>
      </c>
      <c r="W1980">
        <v>2.8703851999999999</v>
      </c>
      <c r="X1980">
        <v>7.1470699</v>
      </c>
      <c r="Y1980">
        <v>3.3769974999999999</v>
      </c>
      <c r="Z1980">
        <v>7.6108031</v>
      </c>
      <c r="AA1980">
        <v>2.0740128000000002</v>
      </c>
      <c r="AB1980">
        <v>0.13487769999999999</v>
      </c>
      <c r="AC1980">
        <v>0.46279999999999999</v>
      </c>
      <c r="AD1980">
        <v>0.72960000000000003</v>
      </c>
      <c r="AE1980">
        <v>1.26</v>
      </c>
      <c r="AF1980">
        <v>0.68030000000000002</v>
      </c>
      <c r="AG1980">
        <v>0.66849999999999998</v>
      </c>
      <c r="AH1980">
        <v>2.2549999999999999</v>
      </c>
      <c r="AI1980">
        <v>1.0833999999999999</v>
      </c>
      <c r="AJ1980">
        <v>1.4544999999999999</v>
      </c>
      <c r="AK1980" t="str">
        <f>VLOOKUP(D1980,Ref!$C$2:$D$56,2,FALSE)&amp;"_"&amp;E1980&amp;RIGHT(B1980,4)</f>
        <v>IA_Polk0030</v>
      </c>
    </row>
    <row r="1981" spans="1:37" x14ac:dyDescent="0.25">
      <c r="A1981" t="s">
        <v>222</v>
      </c>
      <c r="B1981">
        <v>191532510</v>
      </c>
      <c r="C1981" t="s">
        <v>37</v>
      </c>
      <c r="D1981" t="s">
        <v>105</v>
      </c>
      <c r="E1981" t="s">
        <v>47</v>
      </c>
      <c r="F1981">
        <v>41.603516999999997</v>
      </c>
      <c r="G1981">
        <v>-93.747900000000001</v>
      </c>
      <c r="H1981">
        <v>118221</v>
      </c>
      <c r="I1981">
        <v>25.2</v>
      </c>
      <c r="J1981">
        <v>24.4</v>
      </c>
      <c r="K1981">
        <v>0.5</v>
      </c>
      <c r="L1981">
        <v>0.70378580000000002</v>
      </c>
      <c r="M1981">
        <v>0.60552039999999996</v>
      </c>
      <c r="N1981">
        <v>3.2741617999999999</v>
      </c>
      <c r="O1981">
        <v>5.5888948000000003</v>
      </c>
      <c r="P1981">
        <v>3.6520242999999999</v>
      </c>
      <c r="Q1981">
        <v>8.3321799999999993</v>
      </c>
      <c r="R1981">
        <v>2.5050631000000001</v>
      </c>
      <c r="S1981">
        <v>0.1272607</v>
      </c>
      <c r="T1981">
        <v>0.5</v>
      </c>
      <c r="U1981">
        <v>0.56939910000000005</v>
      </c>
      <c r="V1981">
        <v>0.62795230000000002</v>
      </c>
      <c r="W1981">
        <v>3.1065575999999999</v>
      </c>
      <c r="X1981">
        <v>5.9157434000000002</v>
      </c>
      <c r="Y1981">
        <v>3.6865888</v>
      </c>
      <c r="Z1981">
        <v>7.5096759999999998</v>
      </c>
      <c r="AA1981">
        <v>2.4427240000000001</v>
      </c>
      <c r="AB1981">
        <v>0.11756460000000001</v>
      </c>
      <c r="AC1981">
        <v>0.80910000000000004</v>
      </c>
      <c r="AD1981">
        <v>1.0369999999999999</v>
      </c>
      <c r="AE1981">
        <v>0.94879999999999998</v>
      </c>
      <c r="AF1981">
        <v>1.0585</v>
      </c>
      <c r="AG1981">
        <v>1.0095000000000001</v>
      </c>
      <c r="AH1981">
        <v>0.90129999999999999</v>
      </c>
      <c r="AI1981">
        <v>0.97509999999999997</v>
      </c>
      <c r="AJ1981">
        <v>0.92379999999999995</v>
      </c>
      <c r="AK1981" t="str">
        <f>VLOOKUP(D1981,Ref!$C$2:$D$56,2,FALSE)&amp;"_"&amp;E1981&amp;RIGHT(B1981,4)</f>
        <v>IA_Polk2510</v>
      </c>
    </row>
    <row r="1982" spans="1:37" x14ac:dyDescent="0.25">
      <c r="A1982" t="s">
        <v>222</v>
      </c>
      <c r="B1982">
        <v>191550009</v>
      </c>
      <c r="C1982" t="s">
        <v>37</v>
      </c>
      <c r="D1982" t="s">
        <v>105</v>
      </c>
      <c r="E1982" t="s">
        <v>108</v>
      </c>
      <c r="F1982">
        <v>41.264170999999997</v>
      </c>
      <c r="G1982">
        <v>-95.896124</v>
      </c>
      <c r="H1982">
        <v>114206</v>
      </c>
      <c r="I1982">
        <v>24.9</v>
      </c>
      <c r="J1982">
        <v>23.8</v>
      </c>
      <c r="K1982">
        <v>0.5</v>
      </c>
      <c r="L1982">
        <v>1.7339047999999999</v>
      </c>
      <c r="M1982">
        <v>0.6775736</v>
      </c>
      <c r="N1982">
        <v>2.4311058999999999</v>
      </c>
      <c r="O1982">
        <v>10.172322299999999</v>
      </c>
      <c r="P1982">
        <v>3.8498212999999999</v>
      </c>
      <c r="Q1982">
        <v>3.8242938999999998</v>
      </c>
      <c r="R1982">
        <v>1.5323586</v>
      </c>
      <c r="S1982">
        <v>0.18973080000000001</v>
      </c>
      <c r="T1982">
        <v>0.5</v>
      </c>
      <c r="U1982">
        <v>1.2795751</v>
      </c>
      <c r="V1982">
        <v>0.66048810000000002</v>
      </c>
      <c r="W1982">
        <v>2.2872309999999998</v>
      </c>
      <c r="X1982">
        <v>10.044157</v>
      </c>
      <c r="Y1982">
        <v>3.6174924000000002</v>
      </c>
      <c r="Z1982">
        <v>3.7355223</v>
      </c>
      <c r="AA1982">
        <v>1.4812164999999999</v>
      </c>
      <c r="AB1982">
        <v>0.2343073</v>
      </c>
      <c r="AC1982">
        <v>0.73799999999999999</v>
      </c>
      <c r="AD1982">
        <v>0.9748</v>
      </c>
      <c r="AE1982">
        <v>0.94079999999999997</v>
      </c>
      <c r="AF1982">
        <v>0.98740000000000006</v>
      </c>
      <c r="AG1982">
        <v>0.93969999999999998</v>
      </c>
      <c r="AH1982">
        <v>0.9768</v>
      </c>
      <c r="AI1982">
        <v>0.96660000000000001</v>
      </c>
      <c r="AJ1982">
        <v>1.2349000000000001</v>
      </c>
      <c r="AK1982" t="str">
        <f>VLOOKUP(D1982,Ref!$C$2:$D$56,2,FALSE)&amp;"_"&amp;E1982&amp;RIGHT(B1982,4)</f>
        <v>IA_Pottawattamie0009</v>
      </c>
    </row>
    <row r="1983" spans="1:37" x14ac:dyDescent="0.25">
      <c r="A1983" t="s">
        <v>222</v>
      </c>
      <c r="B1983">
        <v>191930017</v>
      </c>
      <c r="C1983" t="s">
        <v>37</v>
      </c>
      <c r="D1983" t="s">
        <v>105</v>
      </c>
      <c r="E1983" t="s">
        <v>109</v>
      </c>
      <c r="F1983">
        <v>42.517968000000003</v>
      </c>
      <c r="G1983">
        <v>-96.387902999999994</v>
      </c>
      <c r="H1983">
        <v>126203</v>
      </c>
      <c r="I1983">
        <v>28.3</v>
      </c>
      <c r="J1983">
        <v>27.4</v>
      </c>
      <c r="K1983">
        <v>0.5</v>
      </c>
      <c r="L1983">
        <v>0.84486589999999995</v>
      </c>
      <c r="M1983">
        <v>0.54797940000000001</v>
      </c>
      <c r="N1983">
        <v>3.3118254999999999</v>
      </c>
      <c r="O1983">
        <v>10.7544241</v>
      </c>
      <c r="P1983">
        <v>3.2990271999999998</v>
      </c>
      <c r="Q1983">
        <v>7.3565164000000003</v>
      </c>
      <c r="R1983">
        <v>1.6587274000000001</v>
      </c>
      <c r="S1983">
        <v>2.6634399999999999E-2</v>
      </c>
      <c r="T1983">
        <v>0.5</v>
      </c>
      <c r="U1983">
        <v>0.71516469999999999</v>
      </c>
      <c r="V1983">
        <v>0.54049670000000005</v>
      </c>
      <c r="W1983">
        <v>3.1917621999999999</v>
      </c>
      <c r="X1983">
        <v>10.570691099999999</v>
      </c>
      <c r="Y1983">
        <v>3.0013363000000002</v>
      </c>
      <c r="Z1983">
        <v>7.3101029000000004</v>
      </c>
      <c r="AA1983">
        <v>1.6154428999999999</v>
      </c>
      <c r="AB1983">
        <v>2.6634399999999999E-2</v>
      </c>
      <c r="AC1983">
        <v>0.84650000000000003</v>
      </c>
      <c r="AD1983">
        <v>0.98629999999999995</v>
      </c>
      <c r="AE1983">
        <v>0.9637</v>
      </c>
      <c r="AF1983">
        <v>0.9829</v>
      </c>
      <c r="AG1983">
        <v>0.90980000000000005</v>
      </c>
      <c r="AH1983">
        <v>0.99370000000000003</v>
      </c>
      <c r="AI1983">
        <v>0.97389999999999999</v>
      </c>
      <c r="AJ1983">
        <v>1</v>
      </c>
      <c r="AK1983" t="str">
        <f>VLOOKUP(D1983,Ref!$C$2:$D$56,2,FALSE)&amp;"_"&amp;E1983&amp;RIGHT(B1983,4)</f>
        <v>IA_Woodbury0017</v>
      </c>
    </row>
    <row r="1984" spans="1:37" x14ac:dyDescent="0.25">
      <c r="A1984" t="s">
        <v>222</v>
      </c>
      <c r="B1984">
        <v>200910007</v>
      </c>
      <c r="C1984" t="s">
        <v>37</v>
      </c>
      <c r="D1984" t="s">
        <v>110</v>
      </c>
      <c r="E1984" t="s">
        <v>111</v>
      </c>
      <c r="F1984">
        <v>38.974443999999998</v>
      </c>
      <c r="G1984">
        <v>-94.686943999999997</v>
      </c>
      <c r="H1984">
        <v>93215</v>
      </c>
      <c r="I1984">
        <v>21.2</v>
      </c>
      <c r="J1984">
        <v>20.2</v>
      </c>
      <c r="K1984">
        <v>0.5</v>
      </c>
      <c r="L1984">
        <v>0.78938010000000003</v>
      </c>
      <c r="M1984">
        <v>0.86207599999999995</v>
      </c>
      <c r="N1984">
        <v>2.3986461000000001</v>
      </c>
      <c r="O1984">
        <v>6.6678667000000003</v>
      </c>
      <c r="P1984">
        <v>7.2880640000000003</v>
      </c>
      <c r="Q1984">
        <v>0</v>
      </c>
      <c r="R1984">
        <v>2.6045631999999999</v>
      </c>
      <c r="S1984">
        <v>0.17273649999999999</v>
      </c>
      <c r="T1984">
        <v>0.5</v>
      </c>
      <c r="U1984">
        <v>0.53006989999999998</v>
      </c>
      <c r="V1984">
        <v>0.8213376</v>
      </c>
      <c r="W1984">
        <v>2.1580689</v>
      </c>
      <c r="X1984">
        <v>7.2575916999999999</v>
      </c>
      <c r="Y1984">
        <v>6.4069117999999996</v>
      </c>
      <c r="Z1984">
        <v>9.9081500000000003E-2</v>
      </c>
      <c r="AA1984">
        <v>2.2845100999999999</v>
      </c>
      <c r="AB1984">
        <v>0.15097189999999999</v>
      </c>
      <c r="AC1984">
        <v>0.67149999999999999</v>
      </c>
      <c r="AD1984">
        <v>0.95269999999999999</v>
      </c>
      <c r="AE1984">
        <v>0.89970000000000006</v>
      </c>
      <c r="AF1984">
        <v>1.0884</v>
      </c>
      <c r="AG1984">
        <v>0.87909999999999999</v>
      </c>
      <c r="AH1984">
        <v>-9</v>
      </c>
      <c r="AI1984">
        <v>0.87709999999999999</v>
      </c>
      <c r="AJ1984">
        <v>0.874</v>
      </c>
      <c r="AK1984" t="str">
        <f>VLOOKUP(D1984,Ref!$C$2:$D$56,2,FALSE)&amp;"_"&amp;E1984&amp;RIGHT(B1984,4)</f>
        <v>KS_Johnson0007</v>
      </c>
    </row>
    <row r="1985" spans="1:37" x14ac:dyDescent="0.25">
      <c r="A1985" t="s">
        <v>222</v>
      </c>
      <c r="B1985">
        <v>200910010</v>
      </c>
      <c r="C1985" t="s">
        <v>37</v>
      </c>
      <c r="D1985" t="s">
        <v>110</v>
      </c>
      <c r="E1985" t="s">
        <v>111</v>
      </c>
      <c r="F1985">
        <v>38.838590000000003</v>
      </c>
      <c r="G1985">
        <v>-94.746430000000004</v>
      </c>
      <c r="H1985">
        <v>92215</v>
      </c>
      <c r="I1985">
        <v>18.8</v>
      </c>
      <c r="J1985">
        <v>18</v>
      </c>
      <c r="K1985">
        <v>0.5</v>
      </c>
      <c r="L1985">
        <v>0.73665970000000003</v>
      </c>
      <c r="M1985">
        <v>0.70491809999999999</v>
      </c>
      <c r="N1985">
        <v>2.5941483999999999</v>
      </c>
      <c r="O1985">
        <v>4.2098246000000001</v>
      </c>
      <c r="P1985">
        <v>5.5399389000000001</v>
      </c>
      <c r="Q1985">
        <v>2.4035400999999998</v>
      </c>
      <c r="R1985">
        <v>2.0520887000000001</v>
      </c>
      <c r="S1985">
        <v>0.12554689999999999</v>
      </c>
      <c r="T1985">
        <v>0.5</v>
      </c>
      <c r="U1985">
        <v>0.50986830000000005</v>
      </c>
      <c r="V1985">
        <v>0.69828120000000005</v>
      </c>
      <c r="W1985">
        <v>2.4683049000000001</v>
      </c>
      <c r="X1985">
        <v>4.1821441999999998</v>
      </c>
      <c r="Y1985">
        <v>5.1908130999999997</v>
      </c>
      <c r="Z1985">
        <v>2.3871961000000002</v>
      </c>
      <c r="AA1985">
        <v>1.9515932</v>
      </c>
      <c r="AB1985">
        <v>0.12554689999999999</v>
      </c>
      <c r="AC1985">
        <v>0.69210000000000005</v>
      </c>
      <c r="AD1985">
        <v>0.99060000000000004</v>
      </c>
      <c r="AE1985">
        <v>0.95150000000000001</v>
      </c>
      <c r="AF1985">
        <v>0.99339999999999995</v>
      </c>
      <c r="AG1985">
        <v>0.93700000000000006</v>
      </c>
      <c r="AH1985">
        <v>0.99319999999999997</v>
      </c>
      <c r="AI1985">
        <v>0.95099999999999996</v>
      </c>
      <c r="AJ1985">
        <v>1</v>
      </c>
      <c r="AK1985" t="str">
        <f>VLOOKUP(D1985,Ref!$C$2:$D$56,2,FALSE)&amp;"_"&amp;E1985&amp;RIGHT(B1985,4)</f>
        <v>KS_Johnson0010</v>
      </c>
    </row>
    <row r="1986" spans="1:37" x14ac:dyDescent="0.25">
      <c r="A1986" t="s">
        <v>222</v>
      </c>
      <c r="B1986">
        <v>201070002</v>
      </c>
      <c r="C1986" t="s">
        <v>37</v>
      </c>
      <c r="D1986" t="s">
        <v>110</v>
      </c>
      <c r="E1986" t="s">
        <v>112</v>
      </c>
      <c r="F1986">
        <v>38.135832999999998</v>
      </c>
      <c r="G1986">
        <v>-94.731943999999999</v>
      </c>
      <c r="H1986">
        <v>86215</v>
      </c>
      <c r="I1986">
        <v>21</v>
      </c>
      <c r="J1986">
        <v>19.600000000000001</v>
      </c>
      <c r="K1986">
        <v>0.5</v>
      </c>
      <c r="L1986">
        <v>1.1474964999999999</v>
      </c>
      <c r="M1986">
        <v>0.65363850000000001</v>
      </c>
      <c r="N1986">
        <v>2.5005641000000001</v>
      </c>
      <c r="O1986">
        <v>6.7494617000000003</v>
      </c>
      <c r="P1986">
        <v>4.7970351999999998</v>
      </c>
      <c r="Q1986">
        <v>2.9450194999999999</v>
      </c>
      <c r="R1986">
        <v>1.6860402000000001</v>
      </c>
      <c r="S1986">
        <v>4.2965400000000001E-2</v>
      </c>
      <c r="T1986">
        <v>0.5</v>
      </c>
      <c r="U1986">
        <v>0.6607556</v>
      </c>
      <c r="V1986">
        <v>0.63992859999999996</v>
      </c>
      <c r="W1986">
        <v>2.4031373999999999</v>
      </c>
      <c r="X1986">
        <v>6.3380679999999998</v>
      </c>
      <c r="Y1986">
        <v>4.2376145999999997</v>
      </c>
      <c r="Z1986">
        <v>3.3283699000000002</v>
      </c>
      <c r="AA1986">
        <v>1.5206432000000001</v>
      </c>
      <c r="AB1986">
        <v>4.59865E-2</v>
      </c>
      <c r="AC1986">
        <v>0.57579999999999998</v>
      </c>
      <c r="AD1986">
        <v>0.97899999999999998</v>
      </c>
      <c r="AE1986">
        <v>0.96099999999999997</v>
      </c>
      <c r="AF1986">
        <v>0.93899999999999995</v>
      </c>
      <c r="AG1986">
        <v>0.88339999999999996</v>
      </c>
      <c r="AH1986">
        <v>1.1302000000000001</v>
      </c>
      <c r="AI1986">
        <v>0.90190000000000003</v>
      </c>
      <c r="AJ1986">
        <v>1.0703</v>
      </c>
      <c r="AK1986" t="str">
        <f>VLOOKUP(D1986,Ref!$C$2:$D$56,2,FALSE)&amp;"_"&amp;E1986&amp;RIGHT(B1986,4)</f>
        <v>KS_Linn0002</v>
      </c>
    </row>
    <row r="1987" spans="1:37" x14ac:dyDescent="0.25">
      <c r="A1987" t="s">
        <v>222</v>
      </c>
      <c r="B1987">
        <v>201730008</v>
      </c>
      <c r="C1987" t="s">
        <v>37</v>
      </c>
      <c r="D1987" t="s">
        <v>110</v>
      </c>
      <c r="E1987" t="s">
        <v>113</v>
      </c>
      <c r="F1987">
        <v>37.659722000000002</v>
      </c>
      <c r="G1987">
        <v>-97.297222000000005</v>
      </c>
      <c r="H1987">
        <v>81196</v>
      </c>
      <c r="I1987">
        <v>21</v>
      </c>
      <c r="J1987">
        <v>19.8</v>
      </c>
      <c r="K1987">
        <v>0.5</v>
      </c>
      <c r="L1987">
        <v>0.59463969999999999</v>
      </c>
      <c r="M1987">
        <v>0.46668290000000001</v>
      </c>
      <c r="N1987">
        <v>2.8147380000000002</v>
      </c>
      <c r="O1987">
        <v>6.4207071999999998</v>
      </c>
      <c r="P1987">
        <v>3.9399104</v>
      </c>
      <c r="Q1987">
        <v>4.7795848999999997</v>
      </c>
      <c r="R1987">
        <v>1.444167</v>
      </c>
      <c r="S1987">
        <v>3.9567699999999997E-2</v>
      </c>
      <c r="T1987">
        <v>0.5</v>
      </c>
      <c r="U1987">
        <v>0.37673079999999998</v>
      </c>
      <c r="V1987">
        <v>0.48599969999999998</v>
      </c>
      <c r="W1987">
        <v>2.8677088999999998</v>
      </c>
      <c r="X1987">
        <v>4.9886531999999999</v>
      </c>
      <c r="Y1987">
        <v>3.6281400000000001</v>
      </c>
      <c r="Z1987">
        <v>5.4670085999999998</v>
      </c>
      <c r="AA1987">
        <v>1.4139435</v>
      </c>
      <c r="AB1987">
        <v>9.0518100000000004E-2</v>
      </c>
      <c r="AC1987">
        <v>0.63349999999999995</v>
      </c>
      <c r="AD1987">
        <v>1.0414000000000001</v>
      </c>
      <c r="AE1987">
        <v>1.0187999999999999</v>
      </c>
      <c r="AF1987">
        <v>0.77700000000000002</v>
      </c>
      <c r="AG1987">
        <v>0.92090000000000005</v>
      </c>
      <c r="AH1987">
        <v>1.1437999999999999</v>
      </c>
      <c r="AI1987">
        <v>0.97909999999999997</v>
      </c>
      <c r="AJ1987">
        <v>2.2877000000000001</v>
      </c>
      <c r="AK1987" t="str">
        <f>VLOOKUP(D1987,Ref!$C$2:$D$56,2,FALSE)&amp;"_"&amp;E1987&amp;RIGHT(B1987,4)</f>
        <v>KS_Sedgwick0008</v>
      </c>
    </row>
    <row r="1988" spans="1:37" x14ac:dyDescent="0.25">
      <c r="A1988" t="s">
        <v>222</v>
      </c>
      <c r="B1988">
        <v>201730009</v>
      </c>
      <c r="C1988" t="s">
        <v>37</v>
      </c>
      <c r="D1988" t="s">
        <v>110</v>
      </c>
      <c r="E1988" t="s">
        <v>113</v>
      </c>
      <c r="F1988">
        <v>37.651111</v>
      </c>
      <c r="G1988">
        <v>-97.362222000000003</v>
      </c>
      <c r="H1988">
        <v>81196</v>
      </c>
      <c r="I1988">
        <v>21.5</v>
      </c>
      <c r="J1988">
        <v>20.399999999999999</v>
      </c>
      <c r="K1988">
        <v>0.5</v>
      </c>
      <c r="L1988">
        <v>0.71353560000000005</v>
      </c>
      <c r="M1988">
        <v>0.44008160000000002</v>
      </c>
      <c r="N1988">
        <v>2.2869457999999998</v>
      </c>
      <c r="O1988">
        <v>8.3012218000000004</v>
      </c>
      <c r="P1988">
        <v>4.7607679000000003</v>
      </c>
      <c r="Q1988">
        <v>2.8841497999999999</v>
      </c>
      <c r="R1988">
        <v>1.3481669000000001</v>
      </c>
      <c r="S1988">
        <v>0.30957400000000002</v>
      </c>
      <c r="T1988">
        <v>0.5</v>
      </c>
      <c r="U1988">
        <v>0.49302629999999997</v>
      </c>
      <c r="V1988">
        <v>0.41955680000000001</v>
      </c>
      <c r="W1988">
        <v>1.9465629</v>
      </c>
      <c r="X1988">
        <v>8.8775253000000003</v>
      </c>
      <c r="Y1988">
        <v>4.4299172999999996</v>
      </c>
      <c r="Z1988">
        <v>2.2393854000000002</v>
      </c>
      <c r="AA1988">
        <v>1.216839</v>
      </c>
      <c r="AB1988">
        <v>0.36075410000000002</v>
      </c>
      <c r="AC1988">
        <v>0.69099999999999995</v>
      </c>
      <c r="AD1988">
        <v>0.95340000000000003</v>
      </c>
      <c r="AE1988">
        <v>0.85119999999999996</v>
      </c>
      <c r="AF1988">
        <v>1.0693999999999999</v>
      </c>
      <c r="AG1988">
        <v>0.93049999999999999</v>
      </c>
      <c r="AH1988">
        <v>0.77639999999999998</v>
      </c>
      <c r="AI1988">
        <v>0.90259999999999996</v>
      </c>
      <c r="AJ1988">
        <v>1.1653</v>
      </c>
      <c r="AK1988" t="str">
        <f>VLOOKUP(D1988,Ref!$C$2:$D$56,2,FALSE)&amp;"_"&amp;E1988&amp;RIGHT(B1988,4)</f>
        <v>KS_Sedgwick0009</v>
      </c>
    </row>
    <row r="1989" spans="1:37" x14ac:dyDescent="0.25">
      <c r="A1989" t="s">
        <v>222</v>
      </c>
      <c r="B1989">
        <v>201730010</v>
      </c>
      <c r="C1989" t="s">
        <v>37</v>
      </c>
      <c r="D1989" t="s">
        <v>110</v>
      </c>
      <c r="E1989" t="s">
        <v>113</v>
      </c>
      <c r="F1989">
        <v>37.701110999999997</v>
      </c>
      <c r="G1989">
        <v>-97.313889000000003</v>
      </c>
      <c r="H1989">
        <v>81196</v>
      </c>
      <c r="I1989">
        <v>21.1</v>
      </c>
      <c r="J1989">
        <v>20</v>
      </c>
      <c r="K1989">
        <v>0.5</v>
      </c>
      <c r="L1989">
        <v>0.63803460000000001</v>
      </c>
      <c r="M1989">
        <v>0.44216519999999998</v>
      </c>
      <c r="N1989">
        <v>2.4130436999999998</v>
      </c>
      <c r="O1989">
        <v>7.5891304000000002</v>
      </c>
      <c r="P1989">
        <v>4.5390357999999997</v>
      </c>
      <c r="Q1989">
        <v>3.3977838</v>
      </c>
      <c r="R1989">
        <v>1.355979</v>
      </c>
      <c r="S1989">
        <v>0.25816070000000002</v>
      </c>
      <c r="T1989">
        <v>0.5</v>
      </c>
      <c r="U1989">
        <v>0.43274420000000002</v>
      </c>
      <c r="V1989">
        <v>0.43536839999999999</v>
      </c>
      <c r="W1989">
        <v>2.2448108000000002</v>
      </c>
      <c r="X1989">
        <v>7.5154395000000003</v>
      </c>
      <c r="Y1989">
        <v>4.0550084000000002</v>
      </c>
      <c r="Z1989">
        <v>3.3723003999999999</v>
      </c>
      <c r="AA1989">
        <v>1.2652591</v>
      </c>
      <c r="AB1989">
        <v>0.25816070000000002</v>
      </c>
      <c r="AC1989">
        <v>0.67820000000000003</v>
      </c>
      <c r="AD1989">
        <v>0.98460000000000003</v>
      </c>
      <c r="AE1989">
        <v>0.93030000000000002</v>
      </c>
      <c r="AF1989">
        <v>0.99029999999999996</v>
      </c>
      <c r="AG1989">
        <v>0.89339999999999997</v>
      </c>
      <c r="AH1989">
        <v>0.99250000000000005</v>
      </c>
      <c r="AI1989">
        <v>0.93310000000000004</v>
      </c>
      <c r="AJ1989">
        <v>1</v>
      </c>
      <c r="AK1989" t="str">
        <f>VLOOKUP(D1989,Ref!$C$2:$D$56,2,FALSE)&amp;"_"&amp;E1989&amp;RIGHT(B1989,4)</f>
        <v>KS_Sedgwick0010</v>
      </c>
    </row>
    <row r="1990" spans="1:37" x14ac:dyDescent="0.25">
      <c r="A1990" t="s">
        <v>222</v>
      </c>
      <c r="B1990">
        <v>201770013</v>
      </c>
      <c r="C1990" t="s">
        <v>37</v>
      </c>
      <c r="D1990" t="s">
        <v>110</v>
      </c>
      <c r="E1990" t="s">
        <v>114</v>
      </c>
      <c r="F1990">
        <v>39.024270000000001</v>
      </c>
      <c r="G1990">
        <v>-95.711280000000002</v>
      </c>
      <c r="H1990">
        <v>94208</v>
      </c>
      <c r="I1990">
        <v>21.5</v>
      </c>
      <c r="J1990">
        <v>19.8</v>
      </c>
      <c r="K1990">
        <v>0.5</v>
      </c>
      <c r="L1990">
        <v>1.4182758</v>
      </c>
      <c r="M1990">
        <v>0.73722790000000005</v>
      </c>
      <c r="N1990">
        <v>1.7996703000000001</v>
      </c>
      <c r="O1990">
        <v>10.034144400000001</v>
      </c>
      <c r="P1990">
        <v>4.9598392999999996</v>
      </c>
      <c r="Q1990">
        <v>0.25974619999999998</v>
      </c>
      <c r="R1990">
        <v>1.775617</v>
      </c>
      <c r="S1990">
        <v>3.2146800000000003E-2</v>
      </c>
      <c r="T1990">
        <v>0.5</v>
      </c>
      <c r="U1990">
        <v>0.80222380000000004</v>
      </c>
      <c r="V1990">
        <v>0.68478289999999997</v>
      </c>
      <c r="W1990">
        <v>1.8380898000000001</v>
      </c>
      <c r="X1990">
        <v>8.9294519000000001</v>
      </c>
      <c r="Y1990">
        <v>4.32233</v>
      </c>
      <c r="Z1990">
        <v>1.1581330000000001</v>
      </c>
      <c r="AA1990">
        <v>1.5861839</v>
      </c>
      <c r="AB1990">
        <v>3.9599299999999997E-2</v>
      </c>
      <c r="AC1990">
        <v>0.56559999999999999</v>
      </c>
      <c r="AD1990">
        <v>0.92889999999999995</v>
      </c>
      <c r="AE1990">
        <v>1.0213000000000001</v>
      </c>
      <c r="AF1990">
        <v>0.88990000000000002</v>
      </c>
      <c r="AG1990">
        <v>0.87150000000000005</v>
      </c>
      <c r="AH1990">
        <v>4.4587000000000003</v>
      </c>
      <c r="AI1990">
        <v>0.89329999999999998</v>
      </c>
      <c r="AJ1990">
        <v>1.2318</v>
      </c>
      <c r="AK1990" t="str">
        <f>VLOOKUP(D1990,Ref!$C$2:$D$56,2,FALSE)&amp;"_"&amp;E1990&amp;RIGHT(B1990,4)</f>
        <v>KS_Shawnee0013</v>
      </c>
    </row>
    <row r="1991" spans="1:37" x14ac:dyDescent="0.25">
      <c r="A1991" t="s">
        <v>222</v>
      </c>
      <c r="B1991">
        <v>201910002</v>
      </c>
      <c r="C1991" t="s">
        <v>37</v>
      </c>
      <c r="D1991" t="s">
        <v>110</v>
      </c>
      <c r="E1991" t="s">
        <v>115</v>
      </c>
      <c r="F1991">
        <v>37.476944000000003</v>
      </c>
      <c r="G1991">
        <v>-97.366388999999998</v>
      </c>
      <c r="H1991">
        <v>79196</v>
      </c>
      <c r="I1991">
        <v>20.7</v>
      </c>
      <c r="J1991">
        <v>19.5</v>
      </c>
      <c r="K1991">
        <v>0.5</v>
      </c>
      <c r="L1991">
        <v>0.71200669999999999</v>
      </c>
      <c r="M1991">
        <v>0.53751789999999999</v>
      </c>
      <c r="N1991">
        <v>2.9440141</v>
      </c>
      <c r="O1991">
        <v>5.3511018999999997</v>
      </c>
      <c r="P1991">
        <v>4.1315241</v>
      </c>
      <c r="Q1991">
        <v>5.0741586999999999</v>
      </c>
      <c r="R1991">
        <v>1.4505669999999999</v>
      </c>
      <c r="S1991">
        <v>7.6884400000000006E-2</v>
      </c>
      <c r="T1991">
        <v>0.5</v>
      </c>
      <c r="U1991">
        <v>0.6462907</v>
      </c>
      <c r="V1991">
        <v>0.47603709999999999</v>
      </c>
      <c r="W1991">
        <v>2.1234396000000002</v>
      </c>
      <c r="X1991">
        <v>7.3628439999999999</v>
      </c>
      <c r="Y1991">
        <v>4.0572853000000002</v>
      </c>
      <c r="Z1991">
        <v>2.9425067999999999</v>
      </c>
      <c r="AA1991">
        <v>1.2182369</v>
      </c>
      <c r="AB1991">
        <v>0.22365860000000001</v>
      </c>
      <c r="AC1991">
        <v>0.90769999999999995</v>
      </c>
      <c r="AD1991">
        <v>0.88560000000000005</v>
      </c>
      <c r="AE1991">
        <v>0.72130000000000005</v>
      </c>
      <c r="AF1991">
        <v>1.3758999999999999</v>
      </c>
      <c r="AG1991">
        <v>0.98199999999999998</v>
      </c>
      <c r="AH1991">
        <v>0.57989999999999997</v>
      </c>
      <c r="AI1991">
        <v>0.83979999999999999</v>
      </c>
      <c r="AJ1991">
        <v>2.9089999999999998</v>
      </c>
      <c r="AK1991" t="str">
        <f>VLOOKUP(D1991,Ref!$C$2:$D$56,2,FALSE)&amp;"_"&amp;E1991&amp;RIGHT(B1991,4)</f>
        <v>KS_Sumner0002</v>
      </c>
    </row>
    <row r="1992" spans="1:37" x14ac:dyDescent="0.25">
      <c r="A1992" t="s">
        <v>222</v>
      </c>
      <c r="B1992">
        <v>202090021</v>
      </c>
      <c r="C1992" t="s">
        <v>37</v>
      </c>
      <c r="D1992" t="s">
        <v>110</v>
      </c>
      <c r="E1992" t="s">
        <v>116</v>
      </c>
      <c r="F1992">
        <v>39.1175</v>
      </c>
      <c r="G1992">
        <v>-94.635555999999994</v>
      </c>
      <c r="H1992">
        <v>95215</v>
      </c>
      <c r="I1992">
        <v>22.5</v>
      </c>
      <c r="J1992">
        <v>21.7</v>
      </c>
      <c r="K1992">
        <v>0.5</v>
      </c>
      <c r="L1992">
        <v>0.8402463</v>
      </c>
      <c r="M1992">
        <v>0.92395430000000001</v>
      </c>
      <c r="N1992">
        <v>2.1851894999999999</v>
      </c>
      <c r="O1992">
        <v>9.1175718000000003</v>
      </c>
      <c r="P1992">
        <v>4.8004674999999999</v>
      </c>
      <c r="Q1992">
        <v>2.2660543999999998</v>
      </c>
      <c r="R1992">
        <v>1.7415615</v>
      </c>
      <c r="S1992">
        <v>0.16939650000000001</v>
      </c>
      <c r="T1992">
        <v>0.5</v>
      </c>
      <c r="U1992">
        <v>0.62883029999999995</v>
      </c>
      <c r="V1992">
        <v>0.91640370000000004</v>
      </c>
      <c r="W1992">
        <v>2.0839411999999999</v>
      </c>
      <c r="X1992">
        <v>9.0449103999999991</v>
      </c>
      <c r="Y1992">
        <v>4.4914721999999996</v>
      </c>
      <c r="Z1992">
        <v>2.2517868999999999</v>
      </c>
      <c r="AA1992">
        <v>1.6589303</v>
      </c>
      <c r="AB1992">
        <v>0.16939650000000001</v>
      </c>
      <c r="AC1992">
        <v>0.74839999999999995</v>
      </c>
      <c r="AD1992">
        <v>0.99180000000000001</v>
      </c>
      <c r="AE1992">
        <v>0.95369999999999999</v>
      </c>
      <c r="AF1992">
        <v>0.99199999999999999</v>
      </c>
      <c r="AG1992">
        <v>0.93559999999999999</v>
      </c>
      <c r="AH1992">
        <v>0.99370000000000003</v>
      </c>
      <c r="AI1992">
        <v>0.9526</v>
      </c>
      <c r="AJ1992">
        <v>1</v>
      </c>
      <c r="AK1992" t="str">
        <f>VLOOKUP(D1992,Ref!$C$2:$D$56,2,FALSE)&amp;"_"&amp;E1992&amp;RIGHT(B1992,4)</f>
        <v>KS_Wyandotte0021</v>
      </c>
    </row>
    <row r="1993" spans="1:37" x14ac:dyDescent="0.25">
      <c r="A1993" t="s">
        <v>222</v>
      </c>
      <c r="B1993">
        <v>202090022</v>
      </c>
      <c r="C1993" t="s">
        <v>37</v>
      </c>
      <c r="D1993" t="s">
        <v>110</v>
      </c>
      <c r="E1993" t="s">
        <v>116</v>
      </c>
      <c r="F1993">
        <v>39.045833000000002</v>
      </c>
      <c r="G1993">
        <v>-94.694444000000004</v>
      </c>
      <c r="H1993">
        <v>94215</v>
      </c>
      <c r="I1993">
        <v>21.5</v>
      </c>
      <c r="J1993">
        <v>20.2</v>
      </c>
      <c r="K1993">
        <v>0.5</v>
      </c>
      <c r="L1993">
        <v>0.94566969999999995</v>
      </c>
      <c r="M1993">
        <v>0.78655980000000003</v>
      </c>
      <c r="N1993">
        <v>2.0670321</v>
      </c>
      <c r="O1993">
        <v>8.7713889999999992</v>
      </c>
      <c r="P1993">
        <v>5.9632944999999999</v>
      </c>
      <c r="Q1993">
        <v>0.22917199999999999</v>
      </c>
      <c r="R1993">
        <v>2.1067307</v>
      </c>
      <c r="S1993">
        <v>0.13015550000000001</v>
      </c>
      <c r="T1993">
        <v>0.5</v>
      </c>
      <c r="U1993">
        <v>0.53970359999999995</v>
      </c>
      <c r="V1993">
        <v>0.86200929999999998</v>
      </c>
      <c r="W1993">
        <v>1.9633375</v>
      </c>
      <c r="X1993">
        <v>8.1890879000000005</v>
      </c>
      <c r="Y1993">
        <v>5.0460615000000004</v>
      </c>
      <c r="Z1993">
        <v>1.2036674999999999</v>
      </c>
      <c r="AA1993">
        <v>1.8273816000000001</v>
      </c>
      <c r="AB1993">
        <v>0.1607431</v>
      </c>
      <c r="AC1993">
        <v>0.57069999999999999</v>
      </c>
      <c r="AD1993">
        <v>1.0959000000000001</v>
      </c>
      <c r="AE1993">
        <v>0.94979999999999998</v>
      </c>
      <c r="AF1993">
        <v>0.93359999999999999</v>
      </c>
      <c r="AG1993">
        <v>0.84619999999999995</v>
      </c>
      <c r="AH1993">
        <v>5.2522000000000002</v>
      </c>
      <c r="AI1993">
        <v>0.86739999999999995</v>
      </c>
      <c r="AJ1993">
        <v>1.2350000000000001</v>
      </c>
      <c r="AK1993" t="str">
        <f>VLOOKUP(D1993,Ref!$C$2:$D$56,2,FALSE)&amp;"_"&amp;E1993&amp;RIGHT(B1993,4)</f>
        <v>KS_Wyandotte0022</v>
      </c>
    </row>
    <row r="1994" spans="1:37" x14ac:dyDescent="0.25">
      <c r="A1994" t="s">
        <v>222</v>
      </c>
      <c r="B1994">
        <v>220170008</v>
      </c>
      <c r="C1994" t="s">
        <v>37</v>
      </c>
      <c r="D1994" t="s">
        <v>117</v>
      </c>
      <c r="E1994" t="s">
        <v>118</v>
      </c>
      <c r="F1994">
        <v>32.471665999999999</v>
      </c>
      <c r="G1994">
        <v>-93.794999000000004</v>
      </c>
      <c r="H1994">
        <v>33224</v>
      </c>
      <c r="I1994">
        <v>23.3</v>
      </c>
      <c r="J1994">
        <v>21.5</v>
      </c>
      <c r="K1994">
        <v>0.5</v>
      </c>
      <c r="L1994">
        <v>1.5622777999999999</v>
      </c>
      <c r="M1994">
        <v>0.67182350000000002</v>
      </c>
      <c r="N1994">
        <v>1.5535017</v>
      </c>
      <c r="O1994">
        <v>12.6250038</v>
      </c>
      <c r="P1994">
        <v>4.7582525999999996</v>
      </c>
      <c r="Q1994">
        <v>0</v>
      </c>
      <c r="R1994">
        <v>1.6846410999999999</v>
      </c>
      <c r="S1994">
        <v>3.3389500000000003E-2</v>
      </c>
      <c r="T1994">
        <v>0.5</v>
      </c>
      <c r="U1994">
        <v>0.52450600000000003</v>
      </c>
      <c r="V1994">
        <v>0.76635439999999999</v>
      </c>
      <c r="W1994">
        <v>1.2710748000000001</v>
      </c>
      <c r="X1994">
        <v>13.3174686</v>
      </c>
      <c r="Y1994">
        <v>3.7592591999999998</v>
      </c>
      <c r="Z1994">
        <v>9.0000000000000002E-6</v>
      </c>
      <c r="AA1994">
        <v>1.3593801000000001</v>
      </c>
      <c r="AB1994">
        <v>3.3145800000000003E-2</v>
      </c>
      <c r="AC1994">
        <v>0.3357</v>
      </c>
      <c r="AD1994">
        <v>1.1407</v>
      </c>
      <c r="AE1994">
        <v>0.81820000000000004</v>
      </c>
      <c r="AF1994">
        <v>1.0548</v>
      </c>
      <c r="AG1994">
        <v>0.79010000000000002</v>
      </c>
      <c r="AH1994">
        <v>-9</v>
      </c>
      <c r="AI1994">
        <v>0.80689999999999995</v>
      </c>
      <c r="AJ1994">
        <v>0.99270000000000003</v>
      </c>
      <c r="AK1994" t="str">
        <f>VLOOKUP(D1994,Ref!$C$2:$D$56,2,FALSE)&amp;"_"&amp;E1994&amp;RIGHT(B1994,4)</f>
        <v>LA_Caddo Parish0008</v>
      </c>
    </row>
    <row r="1995" spans="1:37" x14ac:dyDescent="0.25">
      <c r="A1995" t="s">
        <v>222</v>
      </c>
      <c r="B1995">
        <v>220190009</v>
      </c>
      <c r="C1995" t="s">
        <v>37</v>
      </c>
      <c r="D1995" t="s">
        <v>117</v>
      </c>
      <c r="E1995" t="s">
        <v>119</v>
      </c>
      <c r="F1995">
        <v>30.227778000000001</v>
      </c>
      <c r="G1995">
        <v>-93.578333000000001</v>
      </c>
      <c r="H1995">
        <v>13225</v>
      </c>
      <c r="I1995">
        <v>20.3</v>
      </c>
      <c r="J1995">
        <v>17.7</v>
      </c>
      <c r="K1995">
        <v>0.5</v>
      </c>
      <c r="L1995">
        <v>2.0826492000000001</v>
      </c>
      <c r="M1995">
        <v>0.63944599999999996</v>
      </c>
      <c r="N1995">
        <v>1.6971314</v>
      </c>
      <c r="O1995">
        <v>7.9841227999999997</v>
      </c>
      <c r="P1995">
        <v>5.4557079999999996</v>
      </c>
      <c r="Q1995">
        <v>8.0898499999999998E-2</v>
      </c>
      <c r="R1995">
        <v>1.6601298</v>
      </c>
      <c r="S1995">
        <v>0.19991320000000001</v>
      </c>
      <c r="T1995">
        <v>0.5</v>
      </c>
      <c r="U1995">
        <v>0.71447799999999995</v>
      </c>
      <c r="V1995">
        <v>0.81594169999999999</v>
      </c>
      <c r="W1995">
        <v>1.5016959999999999</v>
      </c>
      <c r="X1995">
        <v>8.1304531000000004</v>
      </c>
      <c r="Y1995">
        <v>4.4791188000000002</v>
      </c>
      <c r="Z1995">
        <v>8.4980100000000003E-2</v>
      </c>
      <c r="AA1995">
        <v>1.4786404</v>
      </c>
      <c r="AB1995">
        <v>6.6009999999999999E-2</v>
      </c>
      <c r="AC1995">
        <v>0.34310000000000002</v>
      </c>
      <c r="AD1995">
        <v>1.276</v>
      </c>
      <c r="AE1995">
        <v>0.88480000000000003</v>
      </c>
      <c r="AF1995">
        <v>1.0183</v>
      </c>
      <c r="AG1995">
        <v>0.82099999999999995</v>
      </c>
      <c r="AH1995">
        <v>1.0505</v>
      </c>
      <c r="AI1995">
        <v>0.89070000000000005</v>
      </c>
      <c r="AJ1995">
        <v>0.33019999999999999</v>
      </c>
      <c r="AK1995" t="str">
        <f>VLOOKUP(D1995,Ref!$C$2:$D$56,2,FALSE)&amp;"_"&amp;E1995&amp;RIGHT(B1995,4)</f>
        <v>LA_Calcasieu Parish0009</v>
      </c>
    </row>
    <row r="1996" spans="1:37" x14ac:dyDescent="0.25">
      <c r="A1996" t="s">
        <v>222</v>
      </c>
      <c r="B1996">
        <v>270370470</v>
      </c>
      <c r="C1996" t="s">
        <v>37</v>
      </c>
      <c r="D1996" t="s">
        <v>120</v>
      </c>
      <c r="E1996" t="s">
        <v>121</v>
      </c>
      <c r="F1996">
        <v>44.738460000000003</v>
      </c>
      <c r="G1996">
        <v>-93.237250000000003</v>
      </c>
      <c r="H1996">
        <v>147223</v>
      </c>
      <c r="I1996">
        <v>27.6</v>
      </c>
      <c r="J1996">
        <v>27.1</v>
      </c>
      <c r="K1996">
        <v>0.5</v>
      </c>
      <c r="L1996">
        <v>0.56774060000000004</v>
      </c>
      <c r="M1996">
        <v>0.85757810000000001</v>
      </c>
      <c r="N1996">
        <v>3.8759600999999999</v>
      </c>
      <c r="O1996">
        <v>7.0831146</v>
      </c>
      <c r="P1996">
        <v>3.4652788999999999</v>
      </c>
      <c r="Q1996">
        <v>8.9837369999999996</v>
      </c>
      <c r="R1996">
        <v>2.0402954000000002</v>
      </c>
      <c r="S1996">
        <v>0.30407060000000002</v>
      </c>
      <c r="T1996">
        <v>0.5</v>
      </c>
      <c r="U1996">
        <v>0.42056290000000002</v>
      </c>
      <c r="V1996">
        <v>0.81244720000000004</v>
      </c>
      <c r="W1996">
        <v>3.9394140000000002</v>
      </c>
      <c r="X1996">
        <v>6.3645778000000002</v>
      </c>
      <c r="Y1996">
        <v>3.0553772000000001</v>
      </c>
      <c r="Z1996">
        <v>9.7219218999999999</v>
      </c>
      <c r="AA1996">
        <v>2.0352654000000001</v>
      </c>
      <c r="AB1996">
        <v>0.32790970000000003</v>
      </c>
      <c r="AC1996">
        <v>0.74080000000000001</v>
      </c>
      <c r="AD1996">
        <v>0.94740000000000002</v>
      </c>
      <c r="AE1996">
        <v>1.0164</v>
      </c>
      <c r="AF1996">
        <v>0.89859999999999995</v>
      </c>
      <c r="AG1996">
        <v>0.88170000000000004</v>
      </c>
      <c r="AH1996">
        <v>1.0822000000000001</v>
      </c>
      <c r="AI1996">
        <v>0.99750000000000005</v>
      </c>
      <c r="AJ1996">
        <v>1.0784</v>
      </c>
      <c r="AK1996" t="str">
        <f>VLOOKUP(D1996,Ref!$C$2:$D$56,2,FALSE)&amp;"_"&amp;E1996&amp;RIGHT(B1996,4)</f>
        <v>MN_Dakota0470</v>
      </c>
    </row>
    <row r="1997" spans="1:37" x14ac:dyDescent="0.25">
      <c r="A1997" t="s">
        <v>222</v>
      </c>
      <c r="B1997">
        <v>270530961</v>
      </c>
      <c r="C1997" t="s">
        <v>37</v>
      </c>
      <c r="D1997" t="s">
        <v>120</v>
      </c>
      <c r="E1997" t="s">
        <v>122</v>
      </c>
      <c r="F1997">
        <v>44.875509999999998</v>
      </c>
      <c r="G1997">
        <v>-93.258920000000003</v>
      </c>
      <c r="H1997">
        <v>148223</v>
      </c>
      <c r="I1997">
        <v>25.3</v>
      </c>
      <c r="J1997">
        <v>24.8</v>
      </c>
      <c r="K1997">
        <v>0.5</v>
      </c>
      <c r="L1997">
        <v>0.65474310000000002</v>
      </c>
      <c r="M1997">
        <v>1.0088360000000001</v>
      </c>
      <c r="N1997">
        <v>3.5678443999999998</v>
      </c>
      <c r="O1997">
        <v>5.9530792000000003</v>
      </c>
      <c r="P1997">
        <v>3.2222814999999998</v>
      </c>
      <c r="Q1997">
        <v>8.3224839999999993</v>
      </c>
      <c r="R1997">
        <v>1.8177934</v>
      </c>
      <c r="S1997">
        <v>0.33627400000000002</v>
      </c>
      <c r="T1997">
        <v>0.5</v>
      </c>
      <c r="U1997">
        <v>0.58818130000000002</v>
      </c>
      <c r="V1997">
        <v>1.0051732</v>
      </c>
      <c r="W1997">
        <v>3.4601478999999999</v>
      </c>
      <c r="X1997">
        <v>5.9189067</v>
      </c>
      <c r="Y1997">
        <v>3.0085725999999999</v>
      </c>
      <c r="Z1997">
        <v>8.2141829000000008</v>
      </c>
      <c r="AA1997">
        <v>1.7754639000000001</v>
      </c>
      <c r="AB1997">
        <v>0.33627400000000002</v>
      </c>
      <c r="AC1997">
        <v>0.89829999999999999</v>
      </c>
      <c r="AD1997">
        <v>0.99639999999999995</v>
      </c>
      <c r="AE1997">
        <v>0.9698</v>
      </c>
      <c r="AF1997">
        <v>0.99429999999999996</v>
      </c>
      <c r="AG1997">
        <v>0.93369999999999997</v>
      </c>
      <c r="AH1997">
        <v>0.98699999999999999</v>
      </c>
      <c r="AI1997">
        <v>0.97670000000000001</v>
      </c>
      <c r="AJ1997">
        <v>1</v>
      </c>
      <c r="AK1997" t="str">
        <f>VLOOKUP(D1997,Ref!$C$2:$D$56,2,FALSE)&amp;"_"&amp;E1997&amp;RIGHT(B1997,4)</f>
        <v>MN_Hennepin0961</v>
      </c>
    </row>
    <row r="1998" spans="1:37" x14ac:dyDescent="0.25">
      <c r="A1998" t="s">
        <v>222</v>
      </c>
      <c r="B1998">
        <v>270530963</v>
      </c>
      <c r="C1998" t="s">
        <v>37</v>
      </c>
      <c r="D1998" t="s">
        <v>120</v>
      </c>
      <c r="E1998" t="s">
        <v>122</v>
      </c>
      <c r="F1998">
        <v>44.953659999999999</v>
      </c>
      <c r="G1998">
        <v>-93.258210000000005</v>
      </c>
      <c r="H1998">
        <v>149223</v>
      </c>
      <c r="I1998">
        <v>27.8</v>
      </c>
      <c r="J1998">
        <v>27.3</v>
      </c>
      <c r="K1998">
        <v>0.5</v>
      </c>
      <c r="L1998">
        <v>0.53650220000000004</v>
      </c>
      <c r="M1998">
        <v>0.91050019999999998</v>
      </c>
      <c r="N1998">
        <v>4.0835657000000003</v>
      </c>
      <c r="O1998">
        <v>6.1199507999999998</v>
      </c>
      <c r="P1998">
        <v>3.3722002999999998</v>
      </c>
      <c r="Q1998">
        <v>9.8389071999999995</v>
      </c>
      <c r="R1998">
        <v>2.0896766000000002</v>
      </c>
      <c r="S1998">
        <v>0.35980830000000003</v>
      </c>
      <c r="T1998">
        <v>0.5</v>
      </c>
      <c r="U1998">
        <v>0.48040500000000003</v>
      </c>
      <c r="V1998">
        <v>0.90777589999999997</v>
      </c>
      <c r="W1998">
        <v>3.9948999999999999</v>
      </c>
      <c r="X1998">
        <v>6.0980619999999996</v>
      </c>
      <c r="Y1998">
        <v>3.1891375000000002</v>
      </c>
      <c r="Z1998">
        <v>9.7628622000000007</v>
      </c>
      <c r="AA1998">
        <v>2.0588793999999999</v>
      </c>
      <c r="AB1998">
        <v>0.35980830000000003</v>
      </c>
      <c r="AC1998">
        <v>0.89539999999999997</v>
      </c>
      <c r="AD1998">
        <v>0.997</v>
      </c>
      <c r="AE1998">
        <v>0.97829999999999995</v>
      </c>
      <c r="AF1998">
        <v>0.99639999999999995</v>
      </c>
      <c r="AG1998">
        <v>0.94569999999999999</v>
      </c>
      <c r="AH1998">
        <v>0.99229999999999996</v>
      </c>
      <c r="AI1998">
        <v>0.98529999999999995</v>
      </c>
      <c r="AJ1998">
        <v>1</v>
      </c>
      <c r="AK1998" t="str">
        <f>VLOOKUP(D1998,Ref!$C$2:$D$56,2,FALSE)&amp;"_"&amp;E1998&amp;RIGHT(B1998,4)</f>
        <v>MN_Hennepin0963</v>
      </c>
    </row>
    <row r="1999" spans="1:37" x14ac:dyDescent="0.25">
      <c r="A1999" t="s">
        <v>222</v>
      </c>
      <c r="B1999">
        <v>270531007</v>
      </c>
      <c r="C1999" t="s">
        <v>37</v>
      </c>
      <c r="D1999" t="s">
        <v>120</v>
      </c>
      <c r="E1999" t="s">
        <v>122</v>
      </c>
      <c r="F1999">
        <v>45.039720000000003</v>
      </c>
      <c r="G1999">
        <v>-93.298739999999995</v>
      </c>
      <c r="H1999">
        <v>150223</v>
      </c>
      <c r="I1999">
        <v>28.2</v>
      </c>
      <c r="J1999">
        <v>27.7</v>
      </c>
      <c r="K1999">
        <v>0.5</v>
      </c>
      <c r="L1999">
        <v>0.61415059999999999</v>
      </c>
      <c r="M1999">
        <v>0.95432309999999998</v>
      </c>
      <c r="N1999">
        <v>3.4911921000000001</v>
      </c>
      <c r="O1999">
        <v>9.2712774000000007</v>
      </c>
      <c r="P1999">
        <v>3.1111119</v>
      </c>
      <c r="Q1999">
        <v>8.1851835000000008</v>
      </c>
      <c r="R1999">
        <v>1.7799381000000001</v>
      </c>
      <c r="S1999">
        <v>0.32615660000000002</v>
      </c>
      <c r="T1999">
        <v>0.5</v>
      </c>
      <c r="U1999">
        <v>0.54890559999999999</v>
      </c>
      <c r="V1999">
        <v>0.95113709999999996</v>
      </c>
      <c r="W1999">
        <v>3.3977330000000001</v>
      </c>
      <c r="X1999">
        <v>9.2229252000000006</v>
      </c>
      <c r="Y1999">
        <v>2.928642</v>
      </c>
      <c r="Z1999">
        <v>8.0883827000000004</v>
      </c>
      <c r="AA1999">
        <v>1.7435244000000001</v>
      </c>
      <c r="AB1999">
        <v>0.32615660000000002</v>
      </c>
      <c r="AC1999">
        <v>0.89380000000000004</v>
      </c>
      <c r="AD1999">
        <v>0.99670000000000003</v>
      </c>
      <c r="AE1999">
        <v>0.97319999999999995</v>
      </c>
      <c r="AF1999">
        <v>0.99480000000000002</v>
      </c>
      <c r="AG1999">
        <v>0.94130000000000003</v>
      </c>
      <c r="AH1999">
        <v>0.98819999999999997</v>
      </c>
      <c r="AI1999">
        <v>0.97950000000000004</v>
      </c>
      <c r="AJ1999">
        <v>1</v>
      </c>
      <c r="AK1999" t="str">
        <f>VLOOKUP(D1999,Ref!$C$2:$D$56,2,FALSE)&amp;"_"&amp;E1999&amp;RIGHT(B1999,4)</f>
        <v>MN_Hennepin1007</v>
      </c>
    </row>
    <row r="2000" spans="1:37" x14ac:dyDescent="0.25">
      <c r="A2000" t="s">
        <v>222</v>
      </c>
      <c r="B2000">
        <v>270532006</v>
      </c>
      <c r="C2000" t="s">
        <v>37</v>
      </c>
      <c r="D2000" t="s">
        <v>120</v>
      </c>
      <c r="E2000" t="s">
        <v>122</v>
      </c>
      <c r="F2000">
        <v>44.948050000000002</v>
      </c>
      <c r="G2000">
        <v>-93.343149999999994</v>
      </c>
      <c r="H2000">
        <v>149222</v>
      </c>
      <c r="I2000">
        <v>28.5</v>
      </c>
      <c r="J2000">
        <v>28.1</v>
      </c>
      <c r="K2000">
        <v>0.5</v>
      </c>
      <c r="L2000">
        <v>0.39801900000000001</v>
      </c>
      <c r="M2000">
        <v>0.76094910000000004</v>
      </c>
      <c r="N2000">
        <v>4.2426782000000003</v>
      </c>
      <c r="O2000">
        <v>6.4110497999999998</v>
      </c>
      <c r="P2000">
        <v>3.2691604999999999</v>
      </c>
      <c r="Q2000">
        <v>10.454864499999999</v>
      </c>
      <c r="R2000">
        <v>2.1778385999999998</v>
      </c>
      <c r="S2000">
        <v>0.3521048</v>
      </c>
      <c r="T2000">
        <v>0.5</v>
      </c>
      <c r="U2000">
        <v>0.35905300000000001</v>
      </c>
      <c r="V2000">
        <v>0.7588184</v>
      </c>
      <c r="W2000">
        <v>4.1610484000000003</v>
      </c>
      <c r="X2000">
        <v>6.3969455000000002</v>
      </c>
      <c r="Y2000">
        <v>3.0864142999999999</v>
      </c>
      <c r="Z2000">
        <v>10.4067717</v>
      </c>
      <c r="AA2000">
        <v>2.1544240000000001</v>
      </c>
      <c r="AB2000">
        <v>0.3521048</v>
      </c>
      <c r="AC2000">
        <v>0.90210000000000001</v>
      </c>
      <c r="AD2000">
        <v>0.99719999999999998</v>
      </c>
      <c r="AE2000">
        <v>0.98080000000000001</v>
      </c>
      <c r="AF2000">
        <v>0.99780000000000002</v>
      </c>
      <c r="AG2000">
        <v>0.94410000000000005</v>
      </c>
      <c r="AH2000">
        <v>0.99539999999999995</v>
      </c>
      <c r="AI2000">
        <v>0.98919999999999997</v>
      </c>
      <c r="AJ2000">
        <v>1</v>
      </c>
      <c r="AK2000" t="str">
        <f>VLOOKUP(D2000,Ref!$C$2:$D$56,2,FALSE)&amp;"_"&amp;E2000&amp;RIGHT(B2000,4)</f>
        <v>MN_Hennepin2006</v>
      </c>
    </row>
    <row r="2001" spans="1:37" x14ac:dyDescent="0.25">
      <c r="A2001" t="s">
        <v>222</v>
      </c>
      <c r="B2001">
        <v>271230866</v>
      </c>
      <c r="C2001" t="s">
        <v>37</v>
      </c>
      <c r="D2001" t="s">
        <v>120</v>
      </c>
      <c r="E2001" t="s">
        <v>123</v>
      </c>
      <c r="F2001">
        <v>44.899259999999998</v>
      </c>
      <c r="G2001">
        <v>-93.017080000000007</v>
      </c>
      <c r="H2001">
        <v>148225</v>
      </c>
      <c r="I2001">
        <v>28.5</v>
      </c>
      <c r="J2001">
        <v>28</v>
      </c>
      <c r="K2001">
        <v>0.5</v>
      </c>
      <c r="L2001">
        <v>0.57638109999999998</v>
      </c>
      <c r="M2001">
        <v>0.9179562</v>
      </c>
      <c r="N2001">
        <v>3.6599202000000002</v>
      </c>
      <c r="O2001">
        <v>8.9014586999999992</v>
      </c>
      <c r="P2001">
        <v>3.1823348999999999</v>
      </c>
      <c r="Q2001">
        <v>8.6576451999999993</v>
      </c>
      <c r="R2001">
        <v>1.8675169</v>
      </c>
      <c r="S2001">
        <v>0.32012160000000001</v>
      </c>
      <c r="T2001">
        <v>0.5</v>
      </c>
      <c r="U2001">
        <v>0.51735949999999997</v>
      </c>
      <c r="V2001">
        <v>0.9141802</v>
      </c>
      <c r="W2001">
        <v>3.5576997000000001</v>
      </c>
      <c r="X2001">
        <v>8.8459634999999999</v>
      </c>
      <c r="Y2001">
        <v>2.9865427000000002</v>
      </c>
      <c r="Z2001">
        <v>8.5477428</v>
      </c>
      <c r="AA2001">
        <v>1.8277076000000001</v>
      </c>
      <c r="AB2001">
        <v>0.32012160000000001</v>
      </c>
      <c r="AC2001">
        <v>0.89759999999999995</v>
      </c>
      <c r="AD2001">
        <v>0.99590000000000001</v>
      </c>
      <c r="AE2001">
        <v>0.97209999999999996</v>
      </c>
      <c r="AF2001">
        <v>0.99380000000000002</v>
      </c>
      <c r="AG2001">
        <v>0.9385</v>
      </c>
      <c r="AH2001">
        <v>0.98729999999999996</v>
      </c>
      <c r="AI2001">
        <v>0.97870000000000001</v>
      </c>
      <c r="AJ2001">
        <v>1</v>
      </c>
      <c r="AK2001" t="str">
        <f>VLOOKUP(D2001,Ref!$C$2:$D$56,2,FALSE)&amp;"_"&amp;E2001&amp;RIGHT(B2001,4)</f>
        <v>MN_Ramsey0866</v>
      </c>
    </row>
    <row r="2002" spans="1:37" x14ac:dyDescent="0.25">
      <c r="A2002" t="s">
        <v>222</v>
      </c>
      <c r="B2002">
        <v>271230868</v>
      </c>
      <c r="C2002" t="s">
        <v>37</v>
      </c>
      <c r="D2002" t="s">
        <v>120</v>
      </c>
      <c r="E2002" t="s">
        <v>123</v>
      </c>
      <c r="F2002">
        <v>44.950719999999997</v>
      </c>
      <c r="G2002">
        <v>-93.098269999999999</v>
      </c>
      <c r="H2002">
        <v>149224</v>
      </c>
      <c r="I2002">
        <v>31.8</v>
      </c>
      <c r="J2002">
        <v>31.2</v>
      </c>
      <c r="K2002">
        <v>0.5</v>
      </c>
      <c r="L2002">
        <v>0.68615329999999997</v>
      </c>
      <c r="M2002">
        <v>1.0105511</v>
      </c>
      <c r="N2002">
        <v>3.8022361</v>
      </c>
      <c r="O2002">
        <v>11.2686014</v>
      </c>
      <c r="P2002">
        <v>3.5579643000000001</v>
      </c>
      <c r="Q2002">
        <v>8.6681757000000008</v>
      </c>
      <c r="R2002">
        <v>1.9863405000000001</v>
      </c>
      <c r="S2002">
        <v>0.33108749999999998</v>
      </c>
      <c r="T2002">
        <v>0.5</v>
      </c>
      <c r="U2002">
        <v>0.54210420000000004</v>
      </c>
      <c r="V2002">
        <v>0.97270570000000001</v>
      </c>
      <c r="W2002">
        <v>3.8484392000000001</v>
      </c>
      <c r="X2002">
        <v>10.6207619</v>
      </c>
      <c r="Y2002">
        <v>3.2074039000000001</v>
      </c>
      <c r="Z2002">
        <v>9.2684727000000002</v>
      </c>
      <c r="AA2002">
        <v>1.9778602000000001</v>
      </c>
      <c r="AB2002">
        <v>0.35270040000000003</v>
      </c>
      <c r="AC2002">
        <v>0.79010000000000002</v>
      </c>
      <c r="AD2002">
        <v>0.96250000000000002</v>
      </c>
      <c r="AE2002">
        <v>1.0122</v>
      </c>
      <c r="AF2002">
        <v>0.9425</v>
      </c>
      <c r="AG2002">
        <v>0.90149999999999997</v>
      </c>
      <c r="AH2002">
        <v>1.0692999999999999</v>
      </c>
      <c r="AI2002">
        <v>0.99570000000000003</v>
      </c>
      <c r="AJ2002">
        <v>1.0652999999999999</v>
      </c>
      <c r="AK2002" t="str">
        <f>VLOOKUP(D2002,Ref!$C$2:$D$56,2,FALSE)&amp;"_"&amp;E2002&amp;RIGHT(B2002,4)</f>
        <v>MN_Ramsey0868</v>
      </c>
    </row>
    <row r="2003" spans="1:37" x14ac:dyDescent="0.25">
      <c r="A2003" t="s">
        <v>222</v>
      </c>
      <c r="B2003">
        <v>271230871</v>
      </c>
      <c r="C2003" t="s">
        <v>37</v>
      </c>
      <c r="D2003" t="s">
        <v>120</v>
      </c>
      <c r="E2003" t="s">
        <v>123</v>
      </c>
      <c r="F2003">
        <v>44.959389999999999</v>
      </c>
      <c r="G2003">
        <v>-93.035870000000003</v>
      </c>
      <c r="H2003">
        <v>149224</v>
      </c>
      <c r="I2003">
        <v>33</v>
      </c>
      <c r="J2003">
        <v>32.299999999999997</v>
      </c>
      <c r="K2003">
        <v>0.5</v>
      </c>
      <c r="L2003">
        <v>0.71059859999999997</v>
      </c>
      <c r="M2003">
        <v>1.1036680000000001</v>
      </c>
      <c r="N2003">
        <v>4.2210383</v>
      </c>
      <c r="O2003">
        <v>10.273119899999999</v>
      </c>
      <c r="P2003">
        <v>4.0752106000000001</v>
      </c>
      <c r="Q2003">
        <v>9.5215616000000001</v>
      </c>
      <c r="R2003">
        <v>2.2761673999999998</v>
      </c>
      <c r="S2003">
        <v>0.3630835</v>
      </c>
      <c r="T2003">
        <v>0.5</v>
      </c>
      <c r="U2003">
        <v>0.62755240000000001</v>
      </c>
      <c r="V2003">
        <v>1.0992074999999999</v>
      </c>
      <c r="W2003">
        <v>4.1013545999999996</v>
      </c>
      <c r="X2003">
        <v>10.209886600000001</v>
      </c>
      <c r="Y2003">
        <v>3.8185365</v>
      </c>
      <c r="Z2003">
        <v>9.4227571000000001</v>
      </c>
      <c r="AA2003">
        <v>2.214375</v>
      </c>
      <c r="AB2003">
        <v>0.3630835</v>
      </c>
      <c r="AC2003">
        <v>0.8831</v>
      </c>
      <c r="AD2003">
        <v>0.996</v>
      </c>
      <c r="AE2003">
        <v>0.97160000000000002</v>
      </c>
      <c r="AF2003">
        <v>0.99380000000000002</v>
      </c>
      <c r="AG2003">
        <v>0.93700000000000006</v>
      </c>
      <c r="AH2003">
        <v>0.98960000000000004</v>
      </c>
      <c r="AI2003">
        <v>0.97289999999999999</v>
      </c>
      <c r="AJ2003">
        <v>1</v>
      </c>
      <c r="AK2003" t="str">
        <f>VLOOKUP(D2003,Ref!$C$2:$D$56,2,FALSE)&amp;"_"&amp;E2003&amp;RIGHT(B2003,4)</f>
        <v>MN_Ramsey0871</v>
      </c>
    </row>
    <row r="2004" spans="1:37" x14ac:dyDescent="0.25">
      <c r="A2004" t="s">
        <v>222</v>
      </c>
      <c r="B2004">
        <v>271377001</v>
      </c>
      <c r="C2004" t="s">
        <v>37</v>
      </c>
      <c r="D2004" t="s">
        <v>120</v>
      </c>
      <c r="E2004" t="s">
        <v>124</v>
      </c>
      <c r="F2004">
        <v>47.523355000000002</v>
      </c>
      <c r="G2004">
        <v>-92.536304999999999</v>
      </c>
      <c r="H2004">
        <v>173225</v>
      </c>
      <c r="I2004">
        <v>16.600000000000001</v>
      </c>
      <c r="J2004">
        <v>15.6</v>
      </c>
      <c r="K2004">
        <v>0.5</v>
      </c>
      <c r="L2004">
        <v>0.81467880000000004</v>
      </c>
      <c r="M2004">
        <v>0.4553334</v>
      </c>
      <c r="N2004">
        <v>1.5885655000000001</v>
      </c>
      <c r="O2004">
        <v>7.2511333999999996</v>
      </c>
      <c r="P2004">
        <v>2.9812202000000001</v>
      </c>
      <c r="Q2004">
        <v>1.9206181</v>
      </c>
      <c r="R2004">
        <v>1.0933558000000001</v>
      </c>
      <c r="S2004">
        <v>1.7317099999999998E-2</v>
      </c>
      <c r="T2004">
        <v>0.5</v>
      </c>
      <c r="U2004">
        <v>0.55949230000000005</v>
      </c>
      <c r="V2004">
        <v>0.39917859999999999</v>
      </c>
      <c r="W2004">
        <v>1.488685</v>
      </c>
      <c r="X2004">
        <v>7.0376348000000002</v>
      </c>
      <c r="Y2004">
        <v>2.2492432999999998</v>
      </c>
      <c r="Z2004">
        <v>2.4851789000000002</v>
      </c>
      <c r="AA2004">
        <v>0.89644409999999997</v>
      </c>
      <c r="AB2004">
        <v>1.96115E-2</v>
      </c>
      <c r="AC2004">
        <v>0.68679999999999997</v>
      </c>
      <c r="AD2004">
        <v>0.87670000000000003</v>
      </c>
      <c r="AE2004">
        <v>0.93710000000000004</v>
      </c>
      <c r="AF2004">
        <v>0.97060000000000002</v>
      </c>
      <c r="AG2004">
        <v>0.75449999999999995</v>
      </c>
      <c r="AH2004">
        <v>1.2939000000000001</v>
      </c>
      <c r="AI2004">
        <v>0.81989999999999996</v>
      </c>
      <c r="AJ2004">
        <v>1.1325000000000001</v>
      </c>
      <c r="AK2004" t="str">
        <f>VLOOKUP(D2004,Ref!$C$2:$D$56,2,FALSE)&amp;"_"&amp;E2004&amp;RIGHT(B2004,4)</f>
        <v>MN_St. Louis7001</v>
      </c>
    </row>
    <row r="2005" spans="1:37" x14ac:dyDescent="0.25">
      <c r="A2005" t="s">
        <v>222</v>
      </c>
      <c r="B2005">
        <v>271390505</v>
      </c>
      <c r="C2005" t="s">
        <v>37</v>
      </c>
      <c r="D2005" t="s">
        <v>120</v>
      </c>
      <c r="E2005" t="s">
        <v>125</v>
      </c>
      <c r="F2005">
        <v>44.791437000000002</v>
      </c>
      <c r="G2005">
        <v>-93.512534000000002</v>
      </c>
      <c r="H2005">
        <v>147221</v>
      </c>
      <c r="I2005">
        <v>26.2</v>
      </c>
      <c r="J2005">
        <v>25.4</v>
      </c>
      <c r="K2005">
        <v>0.5</v>
      </c>
      <c r="L2005">
        <v>0.6966021</v>
      </c>
      <c r="M2005">
        <v>0.99273670000000003</v>
      </c>
      <c r="N2005">
        <v>3.7398362000000001</v>
      </c>
      <c r="O2005">
        <v>6.0574446000000002</v>
      </c>
      <c r="P2005">
        <v>3.5342807999999999</v>
      </c>
      <c r="Q2005">
        <v>8.4831772000000001</v>
      </c>
      <c r="R2005">
        <v>1.9589159</v>
      </c>
      <c r="S2005">
        <v>0.31478450000000002</v>
      </c>
      <c r="T2005">
        <v>0.5</v>
      </c>
      <c r="U2005">
        <v>0.58013599999999999</v>
      </c>
      <c r="V2005">
        <v>0.98609780000000002</v>
      </c>
      <c r="W2005">
        <v>3.6003951999999999</v>
      </c>
      <c r="X2005">
        <v>6.0040826999999997</v>
      </c>
      <c r="Y2005">
        <v>3.2162875999999998</v>
      </c>
      <c r="Z2005">
        <v>8.3984307999999999</v>
      </c>
      <c r="AA2005">
        <v>1.8945771</v>
      </c>
      <c r="AB2005">
        <v>0.31478450000000002</v>
      </c>
      <c r="AC2005">
        <v>0.83279999999999998</v>
      </c>
      <c r="AD2005">
        <v>0.99329999999999996</v>
      </c>
      <c r="AE2005">
        <v>0.9627</v>
      </c>
      <c r="AF2005">
        <v>0.99119999999999997</v>
      </c>
      <c r="AG2005">
        <v>0.91</v>
      </c>
      <c r="AH2005">
        <v>0.99</v>
      </c>
      <c r="AI2005">
        <v>0.96719999999999995</v>
      </c>
      <c r="AJ2005">
        <v>1</v>
      </c>
      <c r="AK2005" t="str">
        <f>VLOOKUP(D2005,Ref!$C$2:$D$56,2,FALSE)&amp;"_"&amp;E2005&amp;RIGHT(B2005,4)</f>
        <v>MN_Scott0505</v>
      </c>
    </row>
    <row r="2006" spans="1:37" x14ac:dyDescent="0.25">
      <c r="A2006" t="s">
        <v>222</v>
      </c>
      <c r="B2006">
        <v>271453052</v>
      </c>
      <c r="C2006" t="s">
        <v>37</v>
      </c>
      <c r="D2006" t="s">
        <v>120</v>
      </c>
      <c r="E2006" t="s">
        <v>126</v>
      </c>
      <c r="F2006">
        <v>45.549838999999999</v>
      </c>
      <c r="G2006">
        <v>-94.133449999999996</v>
      </c>
      <c r="H2006">
        <v>154217</v>
      </c>
      <c r="I2006">
        <v>23.5</v>
      </c>
      <c r="J2006">
        <v>23.1</v>
      </c>
      <c r="K2006">
        <v>0.5</v>
      </c>
      <c r="L2006">
        <v>0.53194649999999999</v>
      </c>
      <c r="M2006">
        <v>0.65086480000000002</v>
      </c>
      <c r="N2006">
        <v>3.2276517999999998</v>
      </c>
      <c r="O2006">
        <v>6.3823299000000002</v>
      </c>
      <c r="P2006">
        <v>2.7391497999999999</v>
      </c>
      <c r="Q2006">
        <v>7.6954222000000003</v>
      </c>
      <c r="R2006">
        <v>1.6467535</v>
      </c>
      <c r="S2006">
        <v>0.21476880000000001</v>
      </c>
      <c r="T2006">
        <v>0.5</v>
      </c>
      <c r="U2006">
        <v>0.49591429999999997</v>
      </c>
      <c r="V2006">
        <v>0.6499452</v>
      </c>
      <c r="W2006">
        <v>3.0277232999999999</v>
      </c>
      <c r="X2006">
        <v>6.7991085</v>
      </c>
      <c r="Y2006">
        <v>2.7489132999999999</v>
      </c>
      <c r="Z2006">
        <v>7.0297413000000004</v>
      </c>
      <c r="AA2006">
        <v>1.6489403</v>
      </c>
      <c r="AB2006">
        <v>0.2008308</v>
      </c>
      <c r="AC2006">
        <v>0.93230000000000002</v>
      </c>
      <c r="AD2006">
        <v>0.99860000000000004</v>
      </c>
      <c r="AE2006">
        <v>0.93810000000000004</v>
      </c>
      <c r="AF2006">
        <v>1.0652999999999999</v>
      </c>
      <c r="AG2006">
        <v>1.0036</v>
      </c>
      <c r="AH2006">
        <v>0.91349999999999998</v>
      </c>
      <c r="AI2006">
        <v>1.0013000000000001</v>
      </c>
      <c r="AJ2006">
        <v>0.93510000000000004</v>
      </c>
      <c r="AK2006" t="str">
        <f>VLOOKUP(D2006,Ref!$C$2:$D$56,2,FALSE)&amp;"_"&amp;E2006&amp;RIGHT(B2006,4)</f>
        <v>MN_Stearns3052</v>
      </c>
    </row>
    <row r="2007" spans="1:37" x14ac:dyDescent="0.25">
      <c r="A2007" t="s">
        <v>222</v>
      </c>
      <c r="B2007">
        <v>271630446</v>
      </c>
      <c r="C2007" t="s">
        <v>37</v>
      </c>
      <c r="D2007" t="s">
        <v>120</v>
      </c>
      <c r="E2007" t="s">
        <v>49</v>
      </c>
      <c r="F2007">
        <v>45.027979999999999</v>
      </c>
      <c r="G2007">
        <v>-92.774150000000006</v>
      </c>
      <c r="H2007">
        <v>150225</v>
      </c>
      <c r="I2007">
        <v>30.2</v>
      </c>
      <c r="J2007">
        <v>29.6</v>
      </c>
      <c r="K2007">
        <v>0.5</v>
      </c>
      <c r="L2007">
        <v>0.77436210000000005</v>
      </c>
      <c r="M2007">
        <v>1.1791685000000001</v>
      </c>
      <c r="N2007">
        <v>4.3858800000000002</v>
      </c>
      <c r="O2007">
        <v>6.6657381000000004</v>
      </c>
      <c r="P2007">
        <v>4.0126885999999997</v>
      </c>
      <c r="Q2007">
        <v>10.166103400000001</v>
      </c>
      <c r="R2007">
        <v>2.22803</v>
      </c>
      <c r="S2007">
        <v>0.35469790000000001</v>
      </c>
      <c r="T2007">
        <v>0.5</v>
      </c>
      <c r="U2007">
        <v>0.69596769999999997</v>
      </c>
      <c r="V2007">
        <v>1.1751347000000001</v>
      </c>
      <c r="W2007">
        <v>4.2615042000000001</v>
      </c>
      <c r="X2007">
        <v>6.6313671999999997</v>
      </c>
      <c r="Y2007">
        <v>3.7804815999999999</v>
      </c>
      <c r="Z2007">
        <v>10.0236549</v>
      </c>
      <c r="AA2007">
        <v>2.1776390000000001</v>
      </c>
      <c r="AB2007">
        <v>0.35469790000000001</v>
      </c>
      <c r="AC2007">
        <v>0.89880000000000004</v>
      </c>
      <c r="AD2007">
        <v>0.99660000000000004</v>
      </c>
      <c r="AE2007">
        <v>0.97160000000000002</v>
      </c>
      <c r="AF2007">
        <v>0.99480000000000002</v>
      </c>
      <c r="AG2007">
        <v>0.94210000000000005</v>
      </c>
      <c r="AH2007">
        <v>0.98599999999999999</v>
      </c>
      <c r="AI2007">
        <v>0.97740000000000005</v>
      </c>
      <c r="AJ2007">
        <v>1</v>
      </c>
      <c r="AK2007" t="str">
        <f>VLOOKUP(D2007,Ref!$C$2:$D$56,2,FALSE)&amp;"_"&amp;E2007&amp;RIGHT(B2007,4)</f>
        <v>MN_Washington0446</v>
      </c>
    </row>
    <row r="2008" spans="1:37" x14ac:dyDescent="0.25">
      <c r="A2008" t="s">
        <v>222</v>
      </c>
      <c r="B2008">
        <v>290210005</v>
      </c>
      <c r="C2008" t="s">
        <v>37</v>
      </c>
      <c r="D2008" t="s">
        <v>127</v>
      </c>
      <c r="E2008" t="s">
        <v>128</v>
      </c>
      <c r="F2008">
        <v>39.741694000000003</v>
      </c>
      <c r="G2008">
        <v>-94.858583999999993</v>
      </c>
      <c r="H2008">
        <v>100214</v>
      </c>
      <c r="I2008">
        <v>24.9</v>
      </c>
      <c r="J2008">
        <v>23.8</v>
      </c>
      <c r="K2008">
        <v>0.5</v>
      </c>
      <c r="L2008">
        <v>0.92113540000000005</v>
      </c>
      <c r="M2008">
        <v>0.64464589999999999</v>
      </c>
      <c r="N2008">
        <v>2.7277627</v>
      </c>
      <c r="O2008">
        <v>9.7908115000000002</v>
      </c>
      <c r="P2008">
        <v>4.8075390000000002</v>
      </c>
      <c r="Q2008">
        <v>3.6652846000000001</v>
      </c>
      <c r="R2008">
        <v>1.8695873000000001</v>
      </c>
      <c r="S2008">
        <v>5.1012500000000002E-2</v>
      </c>
      <c r="T2008">
        <v>0.5</v>
      </c>
      <c r="U2008">
        <v>0.65753510000000004</v>
      </c>
      <c r="V2008">
        <v>0.63546619999999998</v>
      </c>
      <c r="W2008">
        <v>2.5898786</v>
      </c>
      <c r="X2008">
        <v>9.5859231999999999</v>
      </c>
      <c r="Y2008">
        <v>4.4244928000000003</v>
      </c>
      <c r="Z2008">
        <v>3.6466729999999998</v>
      </c>
      <c r="AA2008">
        <v>1.7708884</v>
      </c>
      <c r="AB2008">
        <v>5.1107E-2</v>
      </c>
      <c r="AC2008">
        <v>0.71379999999999999</v>
      </c>
      <c r="AD2008">
        <v>0.98580000000000001</v>
      </c>
      <c r="AE2008">
        <v>0.94950000000000001</v>
      </c>
      <c r="AF2008">
        <v>0.97909999999999997</v>
      </c>
      <c r="AG2008">
        <v>0.92030000000000001</v>
      </c>
      <c r="AH2008">
        <v>0.99490000000000001</v>
      </c>
      <c r="AI2008">
        <v>0.94720000000000004</v>
      </c>
      <c r="AJ2008">
        <v>1.0019</v>
      </c>
      <c r="AK2008" t="str">
        <f>VLOOKUP(D2008,Ref!$C$2:$D$56,2,FALSE)&amp;"_"&amp;E2008&amp;RIGHT(B2008,4)</f>
        <v>MO_Buchanan0005</v>
      </c>
    </row>
    <row r="2009" spans="1:37" x14ac:dyDescent="0.25">
      <c r="A2009" t="s">
        <v>222</v>
      </c>
      <c r="B2009">
        <v>290370003</v>
      </c>
      <c r="C2009" t="s">
        <v>37</v>
      </c>
      <c r="D2009" t="s">
        <v>127</v>
      </c>
      <c r="E2009" t="s">
        <v>129</v>
      </c>
      <c r="F2009">
        <v>38.75976</v>
      </c>
      <c r="G2009">
        <v>-94.579970000000003</v>
      </c>
      <c r="H2009">
        <v>91216</v>
      </c>
      <c r="I2009">
        <v>23.9</v>
      </c>
      <c r="J2009">
        <v>22.7</v>
      </c>
      <c r="K2009">
        <v>0.5</v>
      </c>
      <c r="L2009">
        <v>0.96431140000000004</v>
      </c>
      <c r="M2009">
        <v>0.86892000000000003</v>
      </c>
      <c r="N2009">
        <v>2.7053577999999998</v>
      </c>
      <c r="O2009">
        <v>8.1769323000000007</v>
      </c>
      <c r="P2009">
        <v>6.1613059000000003</v>
      </c>
      <c r="Q2009">
        <v>2.219595</v>
      </c>
      <c r="R2009">
        <v>2.2662496999999999</v>
      </c>
      <c r="S2009">
        <v>0.12621669999999999</v>
      </c>
      <c r="T2009">
        <v>0.5</v>
      </c>
      <c r="U2009">
        <v>0.66042999999999996</v>
      </c>
      <c r="V2009">
        <v>0.75663060000000004</v>
      </c>
      <c r="W2009">
        <v>2.8533387000000001</v>
      </c>
      <c r="X2009">
        <v>7.2204198999999996</v>
      </c>
      <c r="Y2009">
        <v>5.1151084999999998</v>
      </c>
      <c r="Z2009">
        <v>3.5714948</v>
      </c>
      <c r="AA2009">
        <v>1.9423214</v>
      </c>
      <c r="AB2009">
        <v>0.1081218</v>
      </c>
      <c r="AC2009">
        <v>0.68489999999999995</v>
      </c>
      <c r="AD2009">
        <v>0.87080000000000002</v>
      </c>
      <c r="AE2009">
        <v>1.0547</v>
      </c>
      <c r="AF2009">
        <v>0.88300000000000001</v>
      </c>
      <c r="AG2009">
        <v>0.83020000000000005</v>
      </c>
      <c r="AH2009">
        <v>1.6091</v>
      </c>
      <c r="AI2009">
        <v>0.85709999999999997</v>
      </c>
      <c r="AJ2009">
        <v>0.85660000000000003</v>
      </c>
      <c r="AK2009" t="str">
        <f>VLOOKUP(D2009,Ref!$C$2:$D$56,2,FALSE)&amp;"_"&amp;E2009&amp;RIGHT(B2009,4)</f>
        <v>MO_Cass0003</v>
      </c>
    </row>
    <row r="2010" spans="1:37" x14ac:dyDescent="0.25">
      <c r="A2010" t="s">
        <v>222</v>
      </c>
      <c r="B2010">
        <v>290470005</v>
      </c>
      <c r="C2010" t="s">
        <v>37</v>
      </c>
      <c r="D2010" t="s">
        <v>127</v>
      </c>
      <c r="E2010" t="s">
        <v>130</v>
      </c>
      <c r="F2010">
        <v>39.303089999999997</v>
      </c>
      <c r="G2010">
        <v>-94.376622999999995</v>
      </c>
      <c r="H2010">
        <v>96217</v>
      </c>
      <c r="I2010">
        <v>22.5</v>
      </c>
      <c r="J2010">
        <v>21.6</v>
      </c>
      <c r="K2010">
        <v>0.5</v>
      </c>
      <c r="L2010">
        <v>0.57020510000000002</v>
      </c>
      <c r="M2010">
        <v>0.57750230000000002</v>
      </c>
      <c r="N2010">
        <v>3.2351695999999999</v>
      </c>
      <c r="O2010">
        <v>5.7814230999999996</v>
      </c>
      <c r="P2010">
        <v>5.5125846999999997</v>
      </c>
      <c r="Q2010">
        <v>4.2127356999999996</v>
      </c>
      <c r="R2010">
        <v>2.0886331</v>
      </c>
      <c r="S2010">
        <v>3.2858699999999998E-2</v>
      </c>
      <c r="T2010">
        <v>0.5</v>
      </c>
      <c r="U2010">
        <v>0.38964739999999998</v>
      </c>
      <c r="V2010">
        <v>0.56485269999999999</v>
      </c>
      <c r="W2010">
        <v>3.1978021000000001</v>
      </c>
      <c r="X2010">
        <v>5.2592087000000003</v>
      </c>
      <c r="Y2010">
        <v>4.8884052999999996</v>
      </c>
      <c r="Z2010">
        <v>4.8563312999999999</v>
      </c>
      <c r="AA2010">
        <v>1.9253435999999999</v>
      </c>
      <c r="AB2010">
        <v>3.28004E-2</v>
      </c>
      <c r="AC2010">
        <v>0.68330000000000002</v>
      </c>
      <c r="AD2010">
        <v>0.97809999999999997</v>
      </c>
      <c r="AE2010">
        <v>0.98839999999999995</v>
      </c>
      <c r="AF2010">
        <v>0.90969999999999995</v>
      </c>
      <c r="AG2010">
        <v>0.88680000000000003</v>
      </c>
      <c r="AH2010">
        <v>1.1528</v>
      </c>
      <c r="AI2010">
        <v>0.92179999999999995</v>
      </c>
      <c r="AJ2010">
        <v>0.99819999999999998</v>
      </c>
      <c r="AK2010" t="str">
        <f>VLOOKUP(D2010,Ref!$C$2:$D$56,2,FALSE)&amp;"_"&amp;E2010&amp;RIGHT(B2010,4)</f>
        <v>MO_Clay0005</v>
      </c>
    </row>
    <row r="2011" spans="1:37" x14ac:dyDescent="0.25">
      <c r="A2011" t="s">
        <v>222</v>
      </c>
      <c r="B2011">
        <v>290770032</v>
      </c>
      <c r="C2011" t="s">
        <v>37</v>
      </c>
      <c r="D2011" t="s">
        <v>127</v>
      </c>
      <c r="E2011" t="s">
        <v>131</v>
      </c>
      <c r="F2011">
        <v>37.199541000000004</v>
      </c>
      <c r="G2011">
        <v>-93.284874000000002</v>
      </c>
      <c r="H2011">
        <v>77225</v>
      </c>
      <c r="I2011">
        <v>23.5</v>
      </c>
      <c r="J2011">
        <v>22.2</v>
      </c>
      <c r="K2011">
        <v>0.5</v>
      </c>
      <c r="L2011">
        <v>1.0857296999999999</v>
      </c>
      <c r="M2011">
        <v>0.57632729999999999</v>
      </c>
      <c r="N2011">
        <v>2.3267324</v>
      </c>
      <c r="O2011">
        <v>10.2231474</v>
      </c>
      <c r="P2011">
        <v>5.1468376999999998</v>
      </c>
      <c r="Q2011">
        <v>1.9411624999999999</v>
      </c>
      <c r="R2011">
        <v>1.7381934000000001</v>
      </c>
      <c r="S2011">
        <v>6.3147999999999998E-3</v>
      </c>
      <c r="T2011">
        <v>0.5</v>
      </c>
      <c r="U2011">
        <v>0.62774479999999999</v>
      </c>
      <c r="V2011">
        <v>0.59909389999999996</v>
      </c>
      <c r="W2011">
        <v>2.1126781000000001</v>
      </c>
      <c r="X2011">
        <v>10.6058722</v>
      </c>
      <c r="Y2011">
        <v>4.1660237000000002</v>
      </c>
      <c r="Z2011">
        <v>2.1659028999999999</v>
      </c>
      <c r="AA2011">
        <v>1.4291048</v>
      </c>
      <c r="AB2011">
        <v>3.8341999999999998E-3</v>
      </c>
      <c r="AC2011">
        <v>0.57820000000000005</v>
      </c>
      <c r="AD2011">
        <v>1.0395000000000001</v>
      </c>
      <c r="AE2011">
        <v>0.90800000000000003</v>
      </c>
      <c r="AF2011">
        <v>1.0374000000000001</v>
      </c>
      <c r="AG2011">
        <v>0.80940000000000001</v>
      </c>
      <c r="AH2011">
        <v>1.1157999999999999</v>
      </c>
      <c r="AI2011">
        <v>0.82220000000000004</v>
      </c>
      <c r="AJ2011">
        <v>0.60719999999999996</v>
      </c>
      <c r="AK2011" t="str">
        <f>VLOOKUP(D2011,Ref!$C$2:$D$56,2,FALSE)&amp;"_"&amp;E2011&amp;RIGHT(B2011,4)</f>
        <v>MO_Greene0032</v>
      </c>
    </row>
    <row r="2012" spans="1:37" x14ac:dyDescent="0.25">
      <c r="A2012" t="s">
        <v>222</v>
      </c>
      <c r="B2012">
        <v>290950034</v>
      </c>
      <c r="C2012" t="s">
        <v>37</v>
      </c>
      <c r="D2012" t="s">
        <v>127</v>
      </c>
      <c r="E2012" t="s">
        <v>132</v>
      </c>
      <c r="F2012">
        <v>39.104757999999997</v>
      </c>
      <c r="G2012">
        <v>-94.570796000000001</v>
      </c>
      <c r="H2012">
        <v>94216</v>
      </c>
      <c r="I2012">
        <v>26.5</v>
      </c>
      <c r="J2012">
        <v>25.6</v>
      </c>
      <c r="K2012">
        <v>0.5</v>
      </c>
      <c r="L2012">
        <v>0.96638020000000002</v>
      </c>
      <c r="M2012">
        <v>1.0118818000000001</v>
      </c>
      <c r="N2012">
        <v>2.8834735999999999</v>
      </c>
      <c r="O2012">
        <v>9.9390868999999995</v>
      </c>
      <c r="P2012">
        <v>4.7544054999999998</v>
      </c>
      <c r="Q2012">
        <v>4.5342020999999999</v>
      </c>
      <c r="R2012">
        <v>1.7967059999999999</v>
      </c>
      <c r="S2012">
        <v>0.18053449999999999</v>
      </c>
      <c r="T2012">
        <v>0.5</v>
      </c>
      <c r="U2012">
        <v>0.76441429999999999</v>
      </c>
      <c r="V2012">
        <v>1.0251622</v>
      </c>
      <c r="W2012">
        <v>2.4850154</v>
      </c>
      <c r="X2012">
        <v>10.9795809</v>
      </c>
      <c r="Y2012">
        <v>4.1622776999999997</v>
      </c>
      <c r="Z2012">
        <v>3.9722149</v>
      </c>
      <c r="AA2012">
        <v>1.6106465999999999</v>
      </c>
      <c r="AB2012">
        <v>0.1751016</v>
      </c>
      <c r="AC2012">
        <v>0.79100000000000004</v>
      </c>
      <c r="AD2012">
        <v>1.0130999999999999</v>
      </c>
      <c r="AE2012">
        <v>0.86180000000000001</v>
      </c>
      <c r="AF2012">
        <v>1.1047</v>
      </c>
      <c r="AG2012">
        <v>0.87549999999999994</v>
      </c>
      <c r="AH2012">
        <v>0.87609999999999999</v>
      </c>
      <c r="AI2012">
        <v>0.89639999999999997</v>
      </c>
      <c r="AJ2012">
        <v>0.96989999999999998</v>
      </c>
      <c r="AK2012" t="str">
        <f>VLOOKUP(D2012,Ref!$C$2:$D$56,2,FALSE)&amp;"_"&amp;E2012&amp;RIGHT(B2012,4)</f>
        <v>MO_Jackson0034</v>
      </c>
    </row>
    <row r="2013" spans="1:37" x14ac:dyDescent="0.25">
      <c r="A2013" t="s">
        <v>222</v>
      </c>
      <c r="B2013">
        <v>300131026</v>
      </c>
      <c r="C2013" t="s">
        <v>37</v>
      </c>
      <c r="D2013" t="s">
        <v>133</v>
      </c>
      <c r="E2013" t="s">
        <v>134</v>
      </c>
      <c r="F2013">
        <v>47.502222000000003</v>
      </c>
      <c r="G2013">
        <v>-111.27888900000001</v>
      </c>
      <c r="H2013">
        <v>179109</v>
      </c>
      <c r="I2013">
        <v>16.7</v>
      </c>
      <c r="J2013">
        <v>14.6</v>
      </c>
      <c r="K2013">
        <v>0.5</v>
      </c>
      <c r="L2013">
        <v>1.3210337000000001</v>
      </c>
      <c r="M2013">
        <v>0.77376129999999999</v>
      </c>
      <c r="N2013">
        <v>0.23075019999999999</v>
      </c>
      <c r="O2013">
        <v>13.013333299999999</v>
      </c>
      <c r="P2013">
        <v>0.65758220000000001</v>
      </c>
      <c r="Q2013">
        <v>3.16957E-2</v>
      </c>
      <c r="R2013">
        <v>0.22250220000000001</v>
      </c>
      <c r="S2013">
        <v>1.60077E-2</v>
      </c>
      <c r="T2013">
        <v>0.5</v>
      </c>
      <c r="U2013">
        <v>0.56946620000000003</v>
      </c>
      <c r="V2013">
        <v>0.62091839999999998</v>
      </c>
      <c r="W2013">
        <v>0.1068085</v>
      </c>
      <c r="X2013">
        <v>12.4491081</v>
      </c>
      <c r="Y2013">
        <v>0.25887670000000002</v>
      </c>
      <c r="Z2013">
        <v>9.4046900000000003E-2</v>
      </c>
      <c r="AA2013">
        <v>8.1068600000000005E-2</v>
      </c>
      <c r="AB2013">
        <v>1.7564900000000001E-2</v>
      </c>
      <c r="AC2013">
        <v>0.43109999999999998</v>
      </c>
      <c r="AD2013">
        <v>0.80249999999999999</v>
      </c>
      <c r="AE2013">
        <v>0.46289999999999998</v>
      </c>
      <c r="AF2013">
        <v>0.95660000000000001</v>
      </c>
      <c r="AG2013">
        <v>0.39369999999999999</v>
      </c>
      <c r="AH2013">
        <v>2.9672000000000001</v>
      </c>
      <c r="AI2013">
        <v>0.36430000000000001</v>
      </c>
      <c r="AJ2013">
        <v>1.0972999999999999</v>
      </c>
      <c r="AK2013" t="str">
        <f>VLOOKUP(D2013,Ref!$C$2:$D$56,2,FALSE)&amp;"_"&amp;E2013&amp;RIGHT(B2013,4)</f>
        <v>MT_Cascade1026</v>
      </c>
    </row>
    <row r="2014" spans="1:37" x14ac:dyDescent="0.25">
      <c r="A2014" t="s">
        <v>222</v>
      </c>
      <c r="B2014">
        <v>300290009</v>
      </c>
      <c r="C2014" t="s">
        <v>37</v>
      </c>
      <c r="D2014" t="s">
        <v>133</v>
      </c>
      <c r="E2014" t="s">
        <v>135</v>
      </c>
      <c r="F2014">
        <v>48.399721999999997</v>
      </c>
      <c r="G2014">
        <v>-114.333611</v>
      </c>
      <c r="H2014">
        <v>191092</v>
      </c>
      <c r="I2014">
        <v>21.7</v>
      </c>
      <c r="J2014">
        <v>19.7</v>
      </c>
      <c r="K2014">
        <v>0.5</v>
      </c>
      <c r="L2014">
        <v>0.92990680000000003</v>
      </c>
      <c r="M2014">
        <v>0.61010220000000004</v>
      </c>
      <c r="N2014">
        <v>0.53991529999999999</v>
      </c>
      <c r="O2014">
        <v>16.960000999999998</v>
      </c>
      <c r="P2014">
        <v>1.1343175000000001</v>
      </c>
      <c r="Q2014">
        <v>0.67497079999999998</v>
      </c>
      <c r="R2014">
        <v>0.34421459999999998</v>
      </c>
      <c r="S2014">
        <v>6.5728999999999996E-3</v>
      </c>
      <c r="T2014">
        <v>0.5</v>
      </c>
      <c r="U2014">
        <v>0.58487820000000001</v>
      </c>
      <c r="V2014">
        <v>0.82363690000000001</v>
      </c>
      <c r="W2014">
        <v>0.29620410000000003</v>
      </c>
      <c r="X2014">
        <v>16.337038</v>
      </c>
      <c r="Y2014">
        <v>0.51358000000000004</v>
      </c>
      <c r="Z2014">
        <v>0.47196759999999999</v>
      </c>
      <c r="AA2014">
        <v>0.1930886</v>
      </c>
      <c r="AB2014">
        <v>6.4124999999999998E-3</v>
      </c>
      <c r="AC2014">
        <v>0.629</v>
      </c>
      <c r="AD2014">
        <v>1.35</v>
      </c>
      <c r="AE2014">
        <v>0.54859999999999998</v>
      </c>
      <c r="AF2014">
        <v>0.96330000000000005</v>
      </c>
      <c r="AG2014">
        <v>0.45279999999999998</v>
      </c>
      <c r="AH2014">
        <v>0.69920000000000004</v>
      </c>
      <c r="AI2014">
        <v>0.56100000000000005</v>
      </c>
      <c r="AJ2014">
        <v>0.97560000000000002</v>
      </c>
      <c r="AK2014" t="str">
        <f>VLOOKUP(D2014,Ref!$C$2:$D$56,2,FALSE)&amp;"_"&amp;E2014&amp;RIGHT(B2014,4)</f>
        <v>MT_Flathead0009</v>
      </c>
    </row>
    <row r="2015" spans="1:37" x14ac:dyDescent="0.25">
      <c r="A2015" t="s">
        <v>222</v>
      </c>
      <c r="B2015">
        <v>300290047</v>
      </c>
      <c r="C2015" t="s">
        <v>37</v>
      </c>
      <c r="D2015" t="s">
        <v>133</v>
      </c>
      <c r="E2015" t="s">
        <v>135</v>
      </c>
      <c r="F2015">
        <v>48.202500000000001</v>
      </c>
      <c r="G2015">
        <v>-114.305556</v>
      </c>
      <c r="H2015">
        <v>189091</v>
      </c>
      <c r="I2015">
        <v>19.5</v>
      </c>
      <c r="J2015">
        <v>18</v>
      </c>
      <c r="K2015">
        <v>0.5</v>
      </c>
      <c r="L2015">
        <v>1.0561233000000001</v>
      </c>
      <c r="M2015">
        <v>0.81431039999999999</v>
      </c>
      <c r="N2015">
        <v>0.38626260000000001</v>
      </c>
      <c r="O2015">
        <v>15.262222299999999</v>
      </c>
      <c r="P2015">
        <v>0.9480518</v>
      </c>
      <c r="Q2015">
        <v>0.31547019999999998</v>
      </c>
      <c r="R2015">
        <v>0.28783330000000001</v>
      </c>
      <c r="S2015">
        <v>7.5031999999999998E-3</v>
      </c>
      <c r="T2015">
        <v>0.5</v>
      </c>
      <c r="U2015">
        <v>0.69151149999999995</v>
      </c>
      <c r="V2015">
        <v>0.91289719999999996</v>
      </c>
      <c r="W2015">
        <v>0.28563569999999999</v>
      </c>
      <c r="X2015">
        <v>14.482379</v>
      </c>
      <c r="Y2015">
        <v>0.72841219999999995</v>
      </c>
      <c r="Z2015">
        <v>0.22432930000000001</v>
      </c>
      <c r="AA2015">
        <v>0.20896670000000001</v>
      </c>
      <c r="AB2015">
        <v>6.9689000000000001E-3</v>
      </c>
      <c r="AC2015">
        <v>0.65480000000000005</v>
      </c>
      <c r="AD2015">
        <v>1.1211</v>
      </c>
      <c r="AE2015">
        <v>0.73950000000000005</v>
      </c>
      <c r="AF2015">
        <v>0.94889999999999997</v>
      </c>
      <c r="AG2015">
        <v>0.76829999999999998</v>
      </c>
      <c r="AH2015">
        <v>0.71109999999999995</v>
      </c>
      <c r="AI2015">
        <v>0.72599999999999998</v>
      </c>
      <c r="AJ2015">
        <v>0.92879999999999996</v>
      </c>
      <c r="AK2015" t="str">
        <f>VLOOKUP(D2015,Ref!$C$2:$D$56,2,FALSE)&amp;"_"&amp;E2015&amp;RIGHT(B2015,4)</f>
        <v>MT_Flathead0047</v>
      </c>
    </row>
    <row r="2016" spans="1:37" x14ac:dyDescent="0.25">
      <c r="A2016" t="s">
        <v>222</v>
      </c>
      <c r="B2016">
        <v>300310008</v>
      </c>
      <c r="C2016" t="s">
        <v>37</v>
      </c>
      <c r="D2016" t="s">
        <v>133</v>
      </c>
      <c r="E2016" t="s">
        <v>136</v>
      </c>
      <c r="F2016">
        <v>45.772778000000002</v>
      </c>
      <c r="G2016">
        <v>-111.17749999999999</v>
      </c>
      <c r="H2016">
        <v>163107</v>
      </c>
      <c r="I2016">
        <v>26.3</v>
      </c>
      <c r="J2016">
        <v>23.7</v>
      </c>
      <c r="K2016">
        <v>0.5</v>
      </c>
      <c r="L2016">
        <v>1.3251987000000001</v>
      </c>
      <c r="M2016">
        <v>1.3658296999999999</v>
      </c>
      <c r="N2016">
        <v>0.50351449999999998</v>
      </c>
      <c r="O2016">
        <v>20.567386599999999</v>
      </c>
      <c r="P2016">
        <v>0.815608</v>
      </c>
      <c r="Q2016">
        <v>0.82983899999999999</v>
      </c>
      <c r="R2016">
        <v>0.33196150000000002</v>
      </c>
      <c r="S2016">
        <v>6.0661300000000001E-2</v>
      </c>
      <c r="T2016">
        <v>0.5</v>
      </c>
      <c r="U2016">
        <v>0.66034110000000001</v>
      </c>
      <c r="V2016">
        <v>1.3996959</v>
      </c>
      <c r="W2016">
        <v>0.27116299999999999</v>
      </c>
      <c r="X2016">
        <v>19.797927900000001</v>
      </c>
      <c r="Y2016">
        <v>0.1974011</v>
      </c>
      <c r="Z2016">
        <v>0.72339750000000003</v>
      </c>
      <c r="AA2016">
        <v>0.1757563</v>
      </c>
      <c r="AB2016">
        <v>5.7779900000000002E-2</v>
      </c>
      <c r="AC2016">
        <v>0.49830000000000002</v>
      </c>
      <c r="AD2016">
        <v>1.0247999999999999</v>
      </c>
      <c r="AE2016">
        <v>0.53849999999999998</v>
      </c>
      <c r="AF2016">
        <v>0.96260000000000001</v>
      </c>
      <c r="AG2016">
        <v>0.24199999999999999</v>
      </c>
      <c r="AH2016">
        <v>0.87170000000000003</v>
      </c>
      <c r="AI2016">
        <v>0.52939999999999998</v>
      </c>
      <c r="AJ2016">
        <v>0.95250000000000001</v>
      </c>
      <c r="AK2016" t="str">
        <f>VLOOKUP(D2016,Ref!$C$2:$D$56,2,FALSE)&amp;"_"&amp;E2016&amp;RIGHT(B2016,4)</f>
        <v>MT_Gallatin0008</v>
      </c>
    </row>
    <row r="2017" spans="1:37" x14ac:dyDescent="0.25">
      <c r="A2017" t="s">
        <v>222</v>
      </c>
      <c r="B2017">
        <v>300310016</v>
      </c>
      <c r="C2017" t="s">
        <v>37</v>
      </c>
      <c r="D2017" t="s">
        <v>133</v>
      </c>
      <c r="E2017" t="s">
        <v>136</v>
      </c>
      <c r="F2017">
        <v>44.661392999999997</v>
      </c>
      <c r="G2017">
        <v>-111.105891</v>
      </c>
      <c r="H2017">
        <v>153106</v>
      </c>
      <c r="I2017">
        <v>22.2</v>
      </c>
      <c r="J2017">
        <v>16.899999999999999</v>
      </c>
      <c r="K2017">
        <v>0.5</v>
      </c>
      <c r="L2017">
        <v>1.2738037</v>
      </c>
      <c r="M2017">
        <v>0.65409079999999997</v>
      </c>
      <c r="N2017">
        <v>0.4926856</v>
      </c>
      <c r="O2017">
        <v>17.373332999999999</v>
      </c>
      <c r="P2017">
        <v>0.98256429999999995</v>
      </c>
      <c r="Q2017">
        <v>0.62121559999999998</v>
      </c>
      <c r="R2017">
        <v>0.29655369999999998</v>
      </c>
      <c r="S2017">
        <v>2.24186E-2</v>
      </c>
      <c r="T2017">
        <v>0.5</v>
      </c>
      <c r="U2017">
        <v>0.29829309999999998</v>
      </c>
      <c r="V2017">
        <v>0.51617219999999997</v>
      </c>
      <c r="W2017">
        <v>0.2487299</v>
      </c>
      <c r="X2017">
        <v>14.450540500000001</v>
      </c>
      <c r="Y2017">
        <v>0.29260799999999998</v>
      </c>
      <c r="Z2017">
        <v>0.53776100000000004</v>
      </c>
      <c r="AA2017">
        <v>0.13271359999999999</v>
      </c>
      <c r="AB2017">
        <v>2.1406600000000001E-2</v>
      </c>
      <c r="AC2017">
        <v>0.23419999999999999</v>
      </c>
      <c r="AD2017">
        <v>0.78910000000000002</v>
      </c>
      <c r="AE2017">
        <v>0.50480000000000003</v>
      </c>
      <c r="AF2017">
        <v>0.83179999999999998</v>
      </c>
      <c r="AG2017">
        <v>0.29780000000000001</v>
      </c>
      <c r="AH2017">
        <v>0.86570000000000003</v>
      </c>
      <c r="AI2017">
        <v>0.44750000000000001</v>
      </c>
      <c r="AJ2017">
        <v>0.95489999999999997</v>
      </c>
      <c r="AK2017" t="str">
        <f>VLOOKUP(D2017,Ref!$C$2:$D$56,2,FALSE)&amp;"_"&amp;E2017&amp;RIGHT(B2017,4)</f>
        <v>MT_Gallatin0016</v>
      </c>
    </row>
    <row r="2018" spans="1:37" x14ac:dyDescent="0.25">
      <c r="A2018" t="s">
        <v>222</v>
      </c>
      <c r="B2018">
        <v>300530018</v>
      </c>
      <c r="C2018" t="s">
        <v>37</v>
      </c>
      <c r="D2018" t="s">
        <v>133</v>
      </c>
      <c r="E2018" t="s">
        <v>137</v>
      </c>
      <c r="F2018">
        <v>48.384166999999998</v>
      </c>
      <c r="G2018">
        <v>-115.548056</v>
      </c>
      <c r="H2018">
        <v>192084</v>
      </c>
      <c r="I2018">
        <v>32.299999999999997</v>
      </c>
      <c r="J2018">
        <v>29.1</v>
      </c>
      <c r="K2018">
        <v>0.5</v>
      </c>
      <c r="L2018">
        <v>0.60226840000000004</v>
      </c>
      <c r="M2018">
        <v>2.6703725</v>
      </c>
      <c r="N2018">
        <v>0.61674119999999999</v>
      </c>
      <c r="O2018">
        <v>25.448888799999999</v>
      </c>
      <c r="P2018">
        <v>0.92920820000000004</v>
      </c>
      <c r="Q2018">
        <v>1.0929685</v>
      </c>
      <c r="R2018">
        <v>0.33483990000000002</v>
      </c>
      <c r="S2018">
        <v>0.1158216</v>
      </c>
      <c r="T2018">
        <v>0.5</v>
      </c>
      <c r="U2018">
        <v>0.4271393</v>
      </c>
      <c r="V2018">
        <v>2.2457201000000002</v>
      </c>
      <c r="W2018">
        <v>0.4071475</v>
      </c>
      <c r="X2018">
        <v>23.9539261</v>
      </c>
      <c r="Y2018">
        <v>0.53356749999999997</v>
      </c>
      <c r="Z2018">
        <v>0.78415440000000003</v>
      </c>
      <c r="AA2018">
        <v>0.23895330000000001</v>
      </c>
      <c r="AB2018">
        <v>8.1618899999999994E-2</v>
      </c>
      <c r="AC2018">
        <v>0.70920000000000005</v>
      </c>
      <c r="AD2018">
        <v>0.84099999999999997</v>
      </c>
      <c r="AE2018">
        <v>0.66020000000000001</v>
      </c>
      <c r="AF2018">
        <v>0.94130000000000003</v>
      </c>
      <c r="AG2018">
        <v>0.57420000000000004</v>
      </c>
      <c r="AH2018">
        <v>0.71750000000000003</v>
      </c>
      <c r="AI2018">
        <v>0.71360000000000001</v>
      </c>
      <c r="AJ2018">
        <v>0.70469999999999999</v>
      </c>
      <c r="AK2018" t="str">
        <f>VLOOKUP(D2018,Ref!$C$2:$D$56,2,FALSE)&amp;"_"&amp;E2018&amp;RIGHT(B2018,4)</f>
        <v>MT_Lincoln0018</v>
      </c>
    </row>
    <row r="2019" spans="1:37" x14ac:dyDescent="0.25">
      <c r="A2019" t="s">
        <v>222</v>
      </c>
      <c r="B2019">
        <v>300630031</v>
      </c>
      <c r="C2019" t="s">
        <v>37</v>
      </c>
      <c r="D2019" t="s">
        <v>133</v>
      </c>
      <c r="E2019" t="s">
        <v>138</v>
      </c>
      <c r="F2019">
        <v>46.874912000000002</v>
      </c>
      <c r="G2019">
        <v>-113.99525300000001</v>
      </c>
      <c r="H2019">
        <v>176091</v>
      </c>
      <c r="I2019">
        <v>26</v>
      </c>
      <c r="J2019">
        <v>24.3</v>
      </c>
      <c r="K2019">
        <v>0.5</v>
      </c>
      <c r="L2019">
        <v>1.1545429</v>
      </c>
      <c r="M2019">
        <v>1.7641713999999999</v>
      </c>
      <c r="N2019">
        <v>0.76389850000000004</v>
      </c>
      <c r="O2019">
        <v>18.354532200000001</v>
      </c>
      <c r="P2019">
        <v>1.1297679</v>
      </c>
      <c r="Q2019">
        <v>1.5795634000000001</v>
      </c>
      <c r="R2019">
        <v>0.59025099999999997</v>
      </c>
      <c r="S2019">
        <v>0.19660520000000001</v>
      </c>
      <c r="T2019">
        <v>0.5</v>
      </c>
      <c r="U2019">
        <v>0.68269789999999997</v>
      </c>
      <c r="V2019">
        <v>1.6535196999999999</v>
      </c>
      <c r="W2019">
        <v>0.53296489999999996</v>
      </c>
      <c r="X2019">
        <v>18.564247099999999</v>
      </c>
      <c r="Y2019">
        <v>0.64933920000000001</v>
      </c>
      <c r="Z2019">
        <v>1.2587623999999999</v>
      </c>
      <c r="AA2019">
        <v>0.3838068</v>
      </c>
      <c r="AB2019">
        <v>8.5865800000000006E-2</v>
      </c>
      <c r="AC2019">
        <v>0.59130000000000005</v>
      </c>
      <c r="AD2019">
        <v>0.93730000000000002</v>
      </c>
      <c r="AE2019">
        <v>0.69769999999999999</v>
      </c>
      <c r="AF2019">
        <v>1.0114000000000001</v>
      </c>
      <c r="AG2019">
        <v>0.57479999999999998</v>
      </c>
      <c r="AH2019">
        <v>0.79690000000000005</v>
      </c>
      <c r="AI2019">
        <v>0.6502</v>
      </c>
      <c r="AJ2019">
        <v>0.43669999999999998</v>
      </c>
      <c r="AK2019" t="str">
        <f>VLOOKUP(D2019,Ref!$C$2:$D$56,2,FALSE)&amp;"_"&amp;E2019&amp;RIGHT(B2019,4)</f>
        <v>MT_Missoula0031</v>
      </c>
    </row>
    <row r="2020" spans="1:37" x14ac:dyDescent="0.25">
      <c r="A2020" t="s">
        <v>222</v>
      </c>
      <c r="B2020">
        <v>300810007</v>
      </c>
      <c r="C2020" t="s">
        <v>37</v>
      </c>
      <c r="D2020" t="s">
        <v>133</v>
      </c>
      <c r="E2020" t="s">
        <v>139</v>
      </c>
      <c r="F2020">
        <v>46.245517</v>
      </c>
      <c r="G2020">
        <v>-114.159808</v>
      </c>
      <c r="H2020">
        <v>171089</v>
      </c>
      <c r="I2020">
        <v>29.4</v>
      </c>
      <c r="J2020">
        <v>26.5</v>
      </c>
      <c r="K2020">
        <v>0.5</v>
      </c>
      <c r="L2020">
        <v>0.75134160000000005</v>
      </c>
      <c r="M2020">
        <v>1.1052382999999999</v>
      </c>
      <c r="N2020">
        <v>0.70405300000000004</v>
      </c>
      <c r="O2020">
        <v>23.1200008</v>
      </c>
      <c r="P2020">
        <v>1.0591826</v>
      </c>
      <c r="Q2020">
        <v>1.5629597</v>
      </c>
      <c r="R2020">
        <v>0.44336950000000003</v>
      </c>
      <c r="S2020">
        <v>0.15385650000000001</v>
      </c>
      <c r="T2020">
        <v>0.5</v>
      </c>
      <c r="U2020">
        <v>0.6617731</v>
      </c>
      <c r="V2020">
        <v>1.5652165</v>
      </c>
      <c r="W2020">
        <v>0.35075919999999999</v>
      </c>
      <c r="X2020">
        <v>21.917997400000001</v>
      </c>
      <c r="Y2020">
        <v>0.4507487</v>
      </c>
      <c r="Z2020">
        <v>0.79204609999999998</v>
      </c>
      <c r="AA2020">
        <v>0.2405274</v>
      </c>
      <c r="AB2020">
        <v>6.0189800000000002E-2</v>
      </c>
      <c r="AC2020">
        <v>0.88080000000000003</v>
      </c>
      <c r="AD2020">
        <v>1.4161999999999999</v>
      </c>
      <c r="AE2020">
        <v>0.49819999999999998</v>
      </c>
      <c r="AF2020">
        <v>0.94799999999999995</v>
      </c>
      <c r="AG2020">
        <v>0.42559999999999998</v>
      </c>
      <c r="AH2020">
        <v>0.50680000000000003</v>
      </c>
      <c r="AI2020">
        <v>0.54249999999999998</v>
      </c>
      <c r="AJ2020">
        <v>0.39119999999999999</v>
      </c>
      <c r="AK2020" t="str">
        <f>VLOOKUP(D2020,Ref!$C$2:$D$56,2,FALSE)&amp;"_"&amp;E2020&amp;RIGHT(B2020,4)</f>
        <v>MT_Ravalli0007</v>
      </c>
    </row>
    <row r="2021" spans="1:37" x14ac:dyDescent="0.25">
      <c r="A2021" t="s">
        <v>222</v>
      </c>
      <c r="B2021">
        <v>300890007</v>
      </c>
      <c r="C2021" t="s">
        <v>37</v>
      </c>
      <c r="D2021" t="s">
        <v>133</v>
      </c>
      <c r="E2021" t="s">
        <v>140</v>
      </c>
      <c r="F2021">
        <v>47.596389000000002</v>
      </c>
      <c r="G2021">
        <v>-115.323611</v>
      </c>
      <c r="H2021">
        <v>184084</v>
      </c>
      <c r="I2021">
        <v>19.399999999999999</v>
      </c>
      <c r="J2021">
        <v>18.100000000000001</v>
      </c>
      <c r="K2021">
        <v>0.5</v>
      </c>
      <c r="L2021">
        <v>0.96493419999999996</v>
      </c>
      <c r="M2021">
        <v>0.81751470000000004</v>
      </c>
      <c r="N2021">
        <v>0.3924221</v>
      </c>
      <c r="O2021">
        <v>15.1377773</v>
      </c>
      <c r="P2021">
        <v>0.87431380000000003</v>
      </c>
      <c r="Q2021">
        <v>0.45138440000000002</v>
      </c>
      <c r="R2021">
        <v>0.25806390000000001</v>
      </c>
      <c r="S2021">
        <v>2.5809800000000001E-2</v>
      </c>
      <c r="T2021">
        <v>0.5</v>
      </c>
      <c r="U2021">
        <v>0.59884910000000002</v>
      </c>
      <c r="V2021">
        <v>0.88479280000000005</v>
      </c>
      <c r="W2021">
        <v>0.19641980000000001</v>
      </c>
      <c r="X2021">
        <v>15.182084100000001</v>
      </c>
      <c r="Y2021">
        <v>0.40770990000000001</v>
      </c>
      <c r="Z2021">
        <v>0.2402724</v>
      </c>
      <c r="AA2021">
        <v>0.13363459999999999</v>
      </c>
      <c r="AB2021">
        <v>1.6922900000000001E-2</v>
      </c>
      <c r="AC2021">
        <v>0.62060000000000004</v>
      </c>
      <c r="AD2021">
        <v>1.0823</v>
      </c>
      <c r="AE2021">
        <v>0.50049999999999994</v>
      </c>
      <c r="AF2021">
        <v>1.0028999999999999</v>
      </c>
      <c r="AG2021">
        <v>0.46629999999999999</v>
      </c>
      <c r="AH2021">
        <v>0.5323</v>
      </c>
      <c r="AI2021">
        <v>0.51780000000000004</v>
      </c>
      <c r="AJ2021">
        <v>0.65569999999999995</v>
      </c>
      <c r="AK2021" t="str">
        <f>VLOOKUP(D2021,Ref!$C$2:$D$56,2,FALSE)&amp;"_"&amp;E2021&amp;RIGHT(B2021,4)</f>
        <v>MT_Sanders0007</v>
      </c>
    </row>
    <row r="2022" spans="1:37" x14ac:dyDescent="0.25">
      <c r="A2022" t="s">
        <v>222</v>
      </c>
      <c r="B2022">
        <v>300930005</v>
      </c>
      <c r="C2022" t="s">
        <v>37</v>
      </c>
      <c r="D2022" t="s">
        <v>133</v>
      </c>
      <c r="E2022" t="s">
        <v>141</v>
      </c>
      <c r="F2022">
        <v>46.002397000000002</v>
      </c>
      <c r="G2022">
        <v>-112.50088599999999</v>
      </c>
      <c r="H2022">
        <v>166099</v>
      </c>
      <c r="I2022">
        <v>34.1</v>
      </c>
      <c r="J2022">
        <v>28.3</v>
      </c>
      <c r="K2022">
        <v>0.5</v>
      </c>
      <c r="L2022">
        <v>1.1736664999999999</v>
      </c>
      <c r="M2022">
        <v>3.2408636</v>
      </c>
      <c r="N2022">
        <v>0.88693129999999998</v>
      </c>
      <c r="O2022">
        <v>24.606197399999999</v>
      </c>
      <c r="P2022">
        <v>0.68545160000000005</v>
      </c>
      <c r="Q2022">
        <v>2.3240767</v>
      </c>
      <c r="R2022">
        <v>0.54426870000000005</v>
      </c>
      <c r="S2022">
        <v>0.16076480000000001</v>
      </c>
      <c r="T2022">
        <v>0.5</v>
      </c>
      <c r="U2022">
        <v>0.33865390000000001</v>
      </c>
      <c r="V2022">
        <v>2.6916794999999998</v>
      </c>
      <c r="W2022">
        <v>0.60682919999999996</v>
      </c>
      <c r="X2022">
        <v>21.548818600000001</v>
      </c>
      <c r="Y2022">
        <v>0.1314362</v>
      </c>
      <c r="Z2022">
        <v>1.9510540000000001</v>
      </c>
      <c r="AA2022">
        <v>0.38383509999999998</v>
      </c>
      <c r="AB2022">
        <v>0.1681357</v>
      </c>
      <c r="AC2022">
        <v>0.28849999999999998</v>
      </c>
      <c r="AD2022">
        <v>0.83050000000000002</v>
      </c>
      <c r="AE2022">
        <v>0.68420000000000003</v>
      </c>
      <c r="AF2022">
        <v>0.87570000000000003</v>
      </c>
      <c r="AG2022">
        <v>0.1918</v>
      </c>
      <c r="AH2022">
        <v>0.83950000000000002</v>
      </c>
      <c r="AI2022">
        <v>0.70520000000000005</v>
      </c>
      <c r="AJ2022">
        <v>1.0458000000000001</v>
      </c>
      <c r="AK2022" t="str">
        <f>VLOOKUP(D2022,Ref!$C$2:$D$56,2,FALSE)&amp;"_"&amp;E2022&amp;RIGHT(B2022,4)</f>
        <v>MT_Silver Bow0005</v>
      </c>
    </row>
    <row r="2023" spans="1:37" x14ac:dyDescent="0.25">
      <c r="A2023" t="s">
        <v>222</v>
      </c>
      <c r="B2023">
        <v>301111065</v>
      </c>
      <c r="C2023" t="s">
        <v>37</v>
      </c>
      <c r="D2023" t="s">
        <v>133</v>
      </c>
      <c r="E2023" t="s">
        <v>142</v>
      </c>
      <c r="F2023">
        <v>45.801943999999999</v>
      </c>
      <c r="G2023">
        <v>-108.42611100000001</v>
      </c>
      <c r="H2023">
        <v>161125</v>
      </c>
      <c r="I2023">
        <v>17.8</v>
      </c>
      <c r="J2023">
        <v>16.399999999999999</v>
      </c>
      <c r="K2023">
        <v>0.5</v>
      </c>
      <c r="L2023">
        <v>1.2062546999999999</v>
      </c>
      <c r="M2023">
        <v>0.46262029999999998</v>
      </c>
      <c r="N2023">
        <v>0.33455869999999999</v>
      </c>
      <c r="O2023">
        <v>13.866666800000001</v>
      </c>
      <c r="P2023">
        <v>0.86894660000000001</v>
      </c>
      <c r="Q2023">
        <v>0.16383329999999999</v>
      </c>
      <c r="R2023">
        <v>0.28387980000000002</v>
      </c>
      <c r="S2023">
        <v>0.14657519999999999</v>
      </c>
      <c r="T2023">
        <v>0.5</v>
      </c>
      <c r="U2023">
        <v>0.75483210000000001</v>
      </c>
      <c r="V2023">
        <v>0.44359310000000002</v>
      </c>
      <c r="W2023">
        <v>0.20747989999999999</v>
      </c>
      <c r="X2023">
        <v>13.5796537</v>
      </c>
      <c r="Y2023">
        <v>0.49871100000000002</v>
      </c>
      <c r="Z2023">
        <v>0.15832850000000001</v>
      </c>
      <c r="AA2023">
        <v>0.1571581</v>
      </c>
      <c r="AB2023">
        <v>0.14657519999999999</v>
      </c>
      <c r="AC2023">
        <v>0.62580000000000002</v>
      </c>
      <c r="AD2023">
        <v>0.95889999999999997</v>
      </c>
      <c r="AE2023">
        <v>0.62019999999999997</v>
      </c>
      <c r="AF2023">
        <v>0.97929999999999995</v>
      </c>
      <c r="AG2023">
        <v>0.57389999999999997</v>
      </c>
      <c r="AH2023">
        <v>0.96640000000000004</v>
      </c>
      <c r="AI2023">
        <v>0.55359999999999998</v>
      </c>
      <c r="AJ2023">
        <v>1</v>
      </c>
      <c r="AK2023" t="str">
        <f>VLOOKUP(D2023,Ref!$C$2:$D$56,2,FALSE)&amp;"_"&amp;E2023&amp;RIGHT(B2023,4)</f>
        <v>MT_Yellowstone1065</v>
      </c>
    </row>
    <row r="2024" spans="1:37" x14ac:dyDescent="0.25">
      <c r="A2024" t="s">
        <v>222</v>
      </c>
      <c r="B2024">
        <v>310550019</v>
      </c>
      <c r="C2024" t="s">
        <v>37</v>
      </c>
      <c r="D2024" t="s">
        <v>143</v>
      </c>
      <c r="E2024" t="s">
        <v>93</v>
      </c>
      <c r="F2024">
        <v>41.247486000000002</v>
      </c>
      <c r="G2024">
        <v>-95.973141999999996</v>
      </c>
      <c r="H2024">
        <v>114206</v>
      </c>
      <c r="I2024">
        <v>23</v>
      </c>
      <c r="J2024">
        <v>21.7</v>
      </c>
      <c r="K2024">
        <v>0.5</v>
      </c>
      <c r="L2024">
        <v>1.5769985</v>
      </c>
      <c r="M2024">
        <v>0.67285329999999999</v>
      </c>
      <c r="N2024">
        <v>2.676291</v>
      </c>
      <c r="O2024">
        <v>7.2349205000000003</v>
      </c>
      <c r="P2024">
        <v>3.7069442000000001</v>
      </c>
      <c r="Q2024">
        <v>4.8728360999999998</v>
      </c>
      <c r="R2024">
        <v>1.6055801999999999</v>
      </c>
      <c r="S2024">
        <v>0.22024189999999999</v>
      </c>
      <c r="T2024">
        <v>0.5</v>
      </c>
      <c r="U2024">
        <v>1.3898039</v>
      </c>
      <c r="V2024">
        <v>0.66091580000000005</v>
      </c>
      <c r="W2024">
        <v>2.2343354</v>
      </c>
      <c r="X2024">
        <v>8.181222</v>
      </c>
      <c r="Y2024">
        <v>4.1192069</v>
      </c>
      <c r="Z2024">
        <v>2.8112868999999998</v>
      </c>
      <c r="AA2024">
        <v>1.6452332000000001</v>
      </c>
      <c r="AB2024">
        <v>0.20220859999999999</v>
      </c>
      <c r="AC2024">
        <v>0.88129999999999997</v>
      </c>
      <c r="AD2024">
        <v>0.98229999999999995</v>
      </c>
      <c r="AE2024">
        <v>0.83489999999999998</v>
      </c>
      <c r="AF2024">
        <v>1.1308</v>
      </c>
      <c r="AG2024">
        <v>1.1112</v>
      </c>
      <c r="AH2024">
        <v>0.57689999999999997</v>
      </c>
      <c r="AI2024">
        <v>1.0246999999999999</v>
      </c>
      <c r="AJ2024">
        <v>0.91810000000000003</v>
      </c>
      <c r="AK2024" t="str">
        <f>VLOOKUP(D2024,Ref!$C$2:$D$56,2,FALSE)&amp;"_"&amp;E2024&amp;RIGHT(B2024,4)</f>
        <v>NE_Douglas0019</v>
      </c>
    </row>
    <row r="2025" spans="1:37" x14ac:dyDescent="0.25">
      <c r="A2025" t="s">
        <v>222</v>
      </c>
      <c r="B2025">
        <v>310550052</v>
      </c>
      <c r="C2025" t="s">
        <v>37</v>
      </c>
      <c r="D2025" t="s">
        <v>143</v>
      </c>
      <c r="E2025" t="s">
        <v>93</v>
      </c>
      <c r="F2025">
        <v>41.197847000000003</v>
      </c>
      <c r="G2025">
        <v>-96.056685999999999</v>
      </c>
      <c r="H2025">
        <v>114205</v>
      </c>
      <c r="I2025">
        <v>21.9</v>
      </c>
      <c r="J2025">
        <v>21</v>
      </c>
      <c r="K2025">
        <v>0.5</v>
      </c>
      <c r="L2025">
        <v>1.5806712999999999</v>
      </c>
      <c r="M2025">
        <v>0.68679040000000002</v>
      </c>
      <c r="N2025">
        <v>2.9780369000000002</v>
      </c>
      <c r="O2025">
        <v>5.1126690000000004</v>
      </c>
      <c r="P2025">
        <v>3.1190034999999998</v>
      </c>
      <c r="Q2025">
        <v>6.2910624000000004</v>
      </c>
      <c r="R2025">
        <v>1.5669793000000001</v>
      </c>
      <c r="S2025">
        <v>0.1092308</v>
      </c>
      <c r="T2025">
        <v>0.5</v>
      </c>
      <c r="U2025">
        <v>1.3034258000000001</v>
      </c>
      <c r="V2025">
        <v>0.68146359999999995</v>
      </c>
      <c r="W2025">
        <v>2.8416728999999998</v>
      </c>
      <c r="X2025">
        <v>5.0587334999999998</v>
      </c>
      <c r="Y2025">
        <v>2.7735797999999998</v>
      </c>
      <c r="Z2025">
        <v>6.2624965000000001</v>
      </c>
      <c r="AA2025">
        <v>1.5026364000000001</v>
      </c>
      <c r="AB2025">
        <v>0.1092308</v>
      </c>
      <c r="AC2025">
        <v>0.8246</v>
      </c>
      <c r="AD2025">
        <v>0.99219999999999997</v>
      </c>
      <c r="AE2025">
        <v>0.95420000000000005</v>
      </c>
      <c r="AF2025">
        <v>0.98950000000000005</v>
      </c>
      <c r="AG2025">
        <v>0.88929999999999998</v>
      </c>
      <c r="AH2025">
        <v>0.99550000000000005</v>
      </c>
      <c r="AI2025">
        <v>0.95889999999999997</v>
      </c>
      <c r="AJ2025">
        <v>1</v>
      </c>
      <c r="AK2025" t="str">
        <f>VLOOKUP(D2025,Ref!$C$2:$D$56,2,FALSE)&amp;"_"&amp;E2025&amp;RIGHT(B2025,4)</f>
        <v>NE_Douglas0052</v>
      </c>
    </row>
    <row r="2026" spans="1:37" x14ac:dyDescent="0.25">
      <c r="A2026" t="s">
        <v>222</v>
      </c>
      <c r="B2026">
        <v>310790004</v>
      </c>
      <c r="C2026" t="s">
        <v>37</v>
      </c>
      <c r="D2026" t="s">
        <v>143</v>
      </c>
      <c r="E2026" t="s">
        <v>144</v>
      </c>
      <c r="F2026">
        <v>40.942098999999999</v>
      </c>
      <c r="G2026">
        <v>-98.364966999999993</v>
      </c>
      <c r="H2026">
        <v>111189</v>
      </c>
      <c r="I2026">
        <v>18.3</v>
      </c>
      <c r="J2026">
        <v>17.100000000000001</v>
      </c>
      <c r="K2026">
        <v>0.5</v>
      </c>
      <c r="L2026">
        <v>1.0958775000000001</v>
      </c>
      <c r="M2026">
        <v>0.49787989999999999</v>
      </c>
      <c r="N2026">
        <v>2.4016435</v>
      </c>
      <c r="O2026">
        <v>4.9425787999999997</v>
      </c>
      <c r="P2026">
        <v>3.2211823000000002</v>
      </c>
      <c r="Q2026">
        <v>4.3462892000000002</v>
      </c>
      <c r="R2026">
        <v>1.2951176</v>
      </c>
      <c r="S2026">
        <v>3.2767499999999998E-2</v>
      </c>
      <c r="T2026">
        <v>0.5</v>
      </c>
      <c r="U2026">
        <v>0.90211830000000004</v>
      </c>
      <c r="V2026">
        <v>0.50272070000000002</v>
      </c>
      <c r="W2026">
        <v>1.9384326999999999</v>
      </c>
      <c r="X2026">
        <v>5.8771987000000001</v>
      </c>
      <c r="Y2026">
        <v>3.2623484</v>
      </c>
      <c r="Z2026">
        <v>2.8408704</v>
      </c>
      <c r="AA2026">
        <v>1.272149</v>
      </c>
      <c r="AB2026">
        <v>4.4970499999999997E-2</v>
      </c>
      <c r="AC2026">
        <v>0.82320000000000004</v>
      </c>
      <c r="AD2026">
        <v>1.0097</v>
      </c>
      <c r="AE2026">
        <v>0.80710000000000004</v>
      </c>
      <c r="AF2026">
        <v>1.1891</v>
      </c>
      <c r="AG2026">
        <v>1.0127999999999999</v>
      </c>
      <c r="AH2026">
        <v>0.65359999999999996</v>
      </c>
      <c r="AI2026">
        <v>0.98229999999999995</v>
      </c>
      <c r="AJ2026">
        <v>1.3724000000000001</v>
      </c>
      <c r="AK2026" t="str">
        <f>VLOOKUP(D2026,Ref!$C$2:$D$56,2,FALSE)&amp;"_"&amp;E2026&amp;RIGHT(B2026,4)</f>
        <v>NE_Hall0004</v>
      </c>
    </row>
    <row r="2027" spans="1:37" x14ac:dyDescent="0.25">
      <c r="A2027" t="s">
        <v>222</v>
      </c>
      <c r="B2027">
        <v>311090022</v>
      </c>
      <c r="C2027" t="s">
        <v>37</v>
      </c>
      <c r="D2027" t="s">
        <v>143</v>
      </c>
      <c r="E2027" t="s">
        <v>145</v>
      </c>
      <c r="F2027">
        <v>40.81259</v>
      </c>
      <c r="G2027">
        <v>-96.683019999999999</v>
      </c>
      <c r="H2027">
        <v>110201</v>
      </c>
      <c r="I2027">
        <v>18.3</v>
      </c>
      <c r="J2027">
        <v>17.2</v>
      </c>
      <c r="K2027">
        <v>0.5</v>
      </c>
      <c r="L2027">
        <v>1.4638716000000001</v>
      </c>
      <c r="M2027">
        <v>0.54507240000000001</v>
      </c>
      <c r="N2027">
        <v>2.2079265000000001</v>
      </c>
      <c r="O2027">
        <v>4.7839717999999998</v>
      </c>
      <c r="P2027">
        <v>4.5887412999999997</v>
      </c>
      <c r="Q2027">
        <v>2.3845508</v>
      </c>
      <c r="R2027">
        <v>1.7470611</v>
      </c>
      <c r="S2027">
        <v>0.16769310000000001</v>
      </c>
      <c r="T2027">
        <v>0.5</v>
      </c>
      <c r="U2027">
        <v>0.99693399999999999</v>
      </c>
      <c r="V2027">
        <v>0.5371281</v>
      </c>
      <c r="W2027">
        <v>2.0801721</v>
      </c>
      <c r="X2027">
        <v>4.7105845999999998</v>
      </c>
      <c r="Y2027">
        <v>4.2345381</v>
      </c>
      <c r="Z2027">
        <v>2.3587465000000001</v>
      </c>
      <c r="AA2027">
        <v>1.6476907000000001</v>
      </c>
      <c r="AB2027">
        <v>0.16769310000000001</v>
      </c>
      <c r="AC2027">
        <v>0.68100000000000005</v>
      </c>
      <c r="AD2027">
        <v>0.98540000000000005</v>
      </c>
      <c r="AE2027">
        <v>0.94210000000000005</v>
      </c>
      <c r="AF2027">
        <v>0.98470000000000002</v>
      </c>
      <c r="AG2027">
        <v>0.92279999999999995</v>
      </c>
      <c r="AH2027">
        <v>0.98919999999999997</v>
      </c>
      <c r="AI2027">
        <v>0.94310000000000005</v>
      </c>
      <c r="AJ2027">
        <v>1</v>
      </c>
      <c r="AK2027" t="str">
        <f>VLOOKUP(D2027,Ref!$C$2:$D$56,2,FALSE)&amp;"_"&amp;E2027&amp;RIGHT(B2027,4)</f>
        <v>NE_Lancaster0022</v>
      </c>
    </row>
    <row r="2028" spans="1:37" x14ac:dyDescent="0.25">
      <c r="A2028" t="s">
        <v>222</v>
      </c>
      <c r="B2028">
        <v>311530007</v>
      </c>
      <c r="C2028" t="s">
        <v>37</v>
      </c>
      <c r="D2028" t="s">
        <v>143</v>
      </c>
      <c r="E2028" t="s">
        <v>146</v>
      </c>
      <c r="F2028">
        <v>41.133293999999999</v>
      </c>
      <c r="G2028">
        <v>-95.956102999999999</v>
      </c>
      <c r="H2028">
        <v>113206</v>
      </c>
      <c r="I2028">
        <v>22.5</v>
      </c>
      <c r="J2028">
        <v>21</v>
      </c>
      <c r="K2028">
        <v>0.5</v>
      </c>
      <c r="L2028">
        <v>2.0357683</v>
      </c>
      <c r="M2028">
        <v>0.68145730000000004</v>
      </c>
      <c r="N2028">
        <v>2.0898303999999999</v>
      </c>
      <c r="O2028">
        <v>9.0519675999999993</v>
      </c>
      <c r="P2028">
        <v>4.4653353999999998</v>
      </c>
      <c r="Q2028">
        <v>1.9571078</v>
      </c>
      <c r="R2028">
        <v>1.5741263999999999</v>
      </c>
      <c r="S2028">
        <v>0.18885150000000001</v>
      </c>
      <c r="T2028">
        <v>0.5</v>
      </c>
      <c r="U2028">
        <v>1.5377681000000001</v>
      </c>
      <c r="V2028">
        <v>0.70192379999999999</v>
      </c>
      <c r="W2028">
        <v>2.0053141000000001</v>
      </c>
      <c r="X2028">
        <v>8.6148567000000007</v>
      </c>
      <c r="Y2028">
        <v>4.0508455999999997</v>
      </c>
      <c r="Z2028">
        <v>2.0343089000000001</v>
      </c>
      <c r="AA2028">
        <v>1.4765263</v>
      </c>
      <c r="AB2028">
        <v>0.141515</v>
      </c>
      <c r="AC2028">
        <v>0.75539999999999996</v>
      </c>
      <c r="AD2028">
        <v>1.03</v>
      </c>
      <c r="AE2028">
        <v>0.95960000000000001</v>
      </c>
      <c r="AF2028">
        <v>0.95169999999999999</v>
      </c>
      <c r="AG2028">
        <v>0.90720000000000001</v>
      </c>
      <c r="AH2028">
        <v>1.0394000000000001</v>
      </c>
      <c r="AI2028">
        <v>0.93799999999999994</v>
      </c>
      <c r="AJ2028">
        <v>0.74929999999999997</v>
      </c>
      <c r="AK2028" t="str">
        <f>VLOOKUP(D2028,Ref!$C$2:$D$56,2,FALSE)&amp;"_"&amp;E2028&amp;RIGHT(B2028,4)</f>
        <v>NE_Sarpy0007</v>
      </c>
    </row>
    <row r="2029" spans="1:37" x14ac:dyDescent="0.25">
      <c r="A2029" t="s">
        <v>222</v>
      </c>
      <c r="B2029">
        <v>311570003</v>
      </c>
      <c r="C2029" t="s">
        <v>37</v>
      </c>
      <c r="D2029" t="s">
        <v>143</v>
      </c>
      <c r="E2029" t="s">
        <v>147</v>
      </c>
      <c r="F2029">
        <v>41.865000000000002</v>
      </c>
      <c r="G2029">
        <v>-103.664444</v>
      </c>
      <c r="H2029">
        <v>121153</v>
      </c>
      <c r="I2029">
        <v>18.600000000000001</v>
      </c>
      <c r="J2029">
        <v>16.2</v>
      </c>
      <c r="K2029">
        <v>0.5</v>
      </c>
      <c r="L2029">
        <v>1.5848005999999999</v>
      </c>
      <c r="M2029">
        <v>0.51042620000000005</v>
      </c>
      <c r="N2029">
        <v>0.77650079999999999</v>
      </c>
      <c r="O2029">
        <v>12.359841299999999</v>
      </c>
      <c r="P2029">
        <v>1.6814697000000001</v>
      </c>
      <c r="Q2029">
        <v>0.57461079999999998</v>
      </c>
      <c r="R2029">
        <v>0.60848809999999998</v>
      </c>
      <c r="S2029">
        <v>7.0528800000000003E-2</v>
      </c>
      <c r="T2029">
        <v>0.5</v>
      </c>
      <c r="U2029">
        <v>0.88452160000000002</v>
      </c>
      <c r="V2029">
        <v>0.48782130000000001</v>
      </c>
      <c r="W2029">
        <v>0.5134611</v>
      </c>
      <c r="X2029">
        <v>11.8955059</v>
      </c>
      <c r="Y2029">
        <v>0.96661350000000001</v>
      </c>
      <c r="Z2029">
        <v>0.56208429999999998</v>
      </c>
      <c r="AA2029">
        <v>0.38649699999999998</v>
      </c>
      <c r="AB2029">
        <v>7.0528800000000003E-2</v>
      </c>
      <c r="AC2029">
        <v>0.55810000000000004</v>
      </c>
      <c r="AD2029">
        <v>0.95569999999999999</v>
      </c>
      <c r="AE2029">
        <v>0.66120000000000001</v>
      </c>
      <c r="AF2029">
        <v>0.96240000000000003</v>
      </c>
      <c r="AG2029">
        <v>0.57489999999999997</v>
      </c>
      <c r="AH2029">
        <v>0.97819999999999996</v>
      </c>
      <c r="AI2029">
        <v>0.63519999999999999</v>
      </c>
      <c r="AJ2029">
        <v>1</v>
      </c>
      <c r="AK2029" t="str">
        <f>VLOOKUP(D2029,Ref!$C$2:$D$56,2,FALSE)&amp;"_"&amp;E2029&amp;RIGHT(B2029,4)</f>
        <v>NE_Scotts Bluff0003</v>
      </c>
    </row>
    <row r="2030" spans="1:37" x14ac:dyDescent="0.25">
      <c r="A2030" t="s">
        <v>222</v>
      </c>
      <c r="B2030">
        <v>311770002</v>
      </c>
      <c r="C2030" t="s">
        <v>37</v>
      </c>
      <c r="D2030" t="s">
        <v>143</v>
      </c>
      <c r="E2030" t="s">
        <v>49</v>
      </c>
      <c r="F2030">
        <v>41.551211000000002</v>
      </c>
      <c r="G2030">
        <v>-96.146174999999999</v>
      </c>
      <c r="H2030">
        <v>117204</v>
      </c>
      <c r="I2030">
        <v>20</v>
      </c>
      <c r="J2030">
        <v>19.3</v>
      </c>
      <c r="K2030">
        <v>0.5</v>
      </c>
      <c r="L2030">
        <v>1.1359155000000001</v>
      </c>
      <c r="M2030">
        <v>0.55719580000000002</v>
      </c>
      <c r="N2030">
        <v>2.908401</v>
      </c>
      <c r="O2030">
        <v>3.8165597999999998</v>
      </c>
      <c r="P2030">
        <v>3.2571270000000001</v>
      </c>
      <c r="Q2030">
        <v>6.1317257999999999</v>
      </c>
      <c r="R2030">
        <v>1.6209502</v>
      </c>
      <c r="S2030">
        <v>0.13879340000000001</v>
      </c>
      <c r="T2030">
        <v>0.5</v>
      </c>
      <c r="U2030">
        <v>1.0921912</v>
      </c>
      <c r="V2030">
        <v>0.60331760000000001</v>
      </c>
      <c r="W2030">
        <v>2.4655752</v>
      </c>
      <c r="X2030">
        <v>4.7632465000000002</v>
      </c>
      <c r="Y2030">
        <v>4.0707101999999997</v>
      </c>
      <c r="Z2030">
        <v>3.9239774000000001</v>
      </c>
      <c r="AA2030">
        <v>1.6844937</v>
      </c>
      <c r="AB2030">
        <v>0.20525070000000001</v>
      </c>
      <c r="AC2030">
        <v>0.96150000000000002</v>
      </c>
      <c r="AD2030">
        <v>1.0828</v>
      </c>
      <c r="AE2030">
        <v>0.84770000000000001</v>
      </c>
      <c r="AF2030">
        <v>1.248</v>
      </c>
      <c r="AG2030">
        <v>1.2498</v>
      </c>
      <c r="AH2030">
        <v>0.63990000000000002</v>
      </c>
      <c r="AI2030">
        <v>1.0391999999999999</v>
      </c>
      <c r="AJ2030">
        <v>1.4787999999999999</v>
      </c>
      <c r="AK2030" t="str">
        <f>VLOOKUP(D2030,Ref!$C$2:$D$56,2,FALSE)&amp;"_"&amp;E2030&amp;RIGHT(B2030,4)</f>
        <v>NE_Washington0002</v>
      </c>
    </row>
    <row r="2031" spans="1:37" x14ac:dyDescent="0.25">
      <c r="A2031" t="s">
        <v>222</v>
      </c>
      <c r="B2031">
        <v>320030561</v>
      </c>
      <c r="C2031" t="s">
        <v>37</v>
      </c>
      <c r="D2031" t="s">
        <v>66</v>
      </c>
      <c r="E2031" t="s">
        <v>148</v>
      </c>
      <c r="F2031">
        <v>36.163994000000002</v>
      </c>
      <c r="G2031">
        <v>-115.11393</v>
      </c>
      <c r="H2031">
        <v>81064</v>
      </c>
      <c r="I2031">
        <v>21.4</v>
      </c>
      <c r="J2031">
        <v>20.399999999999999</v>
      </c>
      <c r="K2031">
        <v>0.5</v>
      </c>
      <c r="L2031">
        <v>2.3355472000000002</v>
      </c>
      <c r="M2031">
        <v>3.4639926000000001</v>
      </c>
      <c r="N2031">
        <v>0.31919449999999999</v>
      </c>
      <c r="O2031">
        <v>12.3385763</v>
      </c>
      <c r="P2031">
        <v>1.1459025</v>
      </c>
      <c r="Q2031">
        <v>0.2202382</v>
      </c>
      <c r="R2031">
        <v>0.57832709999999998</v>
      </c>
      <c r="S2031">
        <v>0.55377540000000003</v>
      </c>
      <c r="T2031">
        <v>0.5</v>
      </c>
      <c r="U2031">
        <v>1.2092847</v>
      </c>
      <c r="V2031">
        <v>3.5953498000000002</v>
      </c>
      <c r="W2031">
        <v>0.21377260000000001</v>
      </c>
      <c r="X2031">
        <v>13.715228099999999</v>
      </c>
      <c r="Y2031">
        <v>0.325928</v>
      </c>
      <c r="Z2031">
        <v>0.31568829999999998</v>
      </c>
      <c r="AA2031">
        <v>0.1031759</v>
      </c>
      <c r="AB2031">
        <v>0.49437900000000001</v>
      </c>
      <c r="AC2031">
        <v>0.51780000000000004</v>
      </c>
      <c r="AD2031">
        <v>1.0379</v>
      </c>
      <c r="AE2031">
        <v>0.66969999999999996</v>
      </c>
      <c r="AF2031">
        <v>1.1115999999999999</v>
      </c>
      <c r="AG2031">
        <v>0.28439999999999999</v>
      </c>
      <c r="AH2031">
        <v>1.4334</v>
      </c>
      <c r="AI2031">
        <v>0.1784</v>
      </c>
      <c r="AJ2031">
        <v>0.89270000000000005</v>
      </c>
      <c r="AK2031" t="str">
        <f>VLOOKUP(D2031,Ref!$C$2:$D$56,2,FALSE)&amp;"_"&amp;E2031&amp;RIGHT(B2031,4)</f>
        <v>NV_Clark0561</v>
      </c>
    </row>
    <row r="2032" spans="1:37" x14ac:dyDescent="0.25">
      <c r="A2032" t="s">
        <v>222</v>
      </c>
      <c r="B2032">
        <v>320031019</v>
      </c>
      <c r="C2032" t="s">
        <v>37</v>
      </c>
      <c r="D2032" t="s">
        <v>66</v>
      </c>
      <c r="E2032" t="s">
        <v>148</v>
      </c>
      <c r="F2032">
        <v>35.785634000000002</v>
      </c>
      <c r="G2032">
        <v>-115.35706</v>
      </c>
      <c r="H2032">
        <v>77062</v>
      </c>
      <c r="I2032">
        <v>10.9</v>
      </c>
      <c r="J2032">
        <v>6.9</v>
      </c>
      <c r="K2032">
        <v>0.5</v>
      </c>
      <c r="L2032">
        <v>2.2942100000000001</v>
      </c>
      <c r="M2032">
        <v>0.9971257</v>
      </c>
      <c r="N2032">
        <v>0.43021890000000002</v>
      </c>
      <c r="O2032">
        <v>4.7754954999999999</v>
      </c>
      <c r="P2032">
        <v>1.3593526</v>
      </c>
      <c r="Q2032">
        <v>2.93098E-2</v>
      </c>
      <c r="R2032">
        <v>0.41345589999999999</v>
      </c>
      <c r="S2032">
        <v>0.16749910000000001</v>
      </c>
      <c r="T2032">
        <v>0.5</v>
      </c>
      <c r="U2032">
        <v>0.53953050000000002</v>
      </c>
      <c r="V2032">
        <v>0.49680380000000002</v>
      </c>
      <c r="W2032">
        <v>0.28646919999999998</v>
      </c>
      <c r="X2032">
        <v>3.1280789000000002</v>
      </c>
      <c r="Y2032">
        <v>1.2373132</v>
      </c>
      <c r="Z2032">
        <v>7.9713000000000006E-3</v>
      </c>
      <c r="AA2032">
        <v>0.23283809999999999</v>
      </c>
      <c r="AB2032">
        <v>0.55607890000000004</v>
      </c>
      <c r="AC2032">
        <v>0.23519999999999999</v>
      </c>
      <c r="AD2032">
        <v>0.49819999999999998</v>
      </c>
      <c r="AE2032">
        <v>0.66590000000000005</v>
      </c>
      <c r="AF2032">
        <v>0.65500000000000003</v>
      </c>
      <c r="AG2032">
        <v>0.91020000000000001</v>
      </c>
      <c r="AH2032">
        <v>0.27200000000000002</v>
      </c>
      <c r="AI2032">
        <v>0.56320000000000003</v>
      </c>
      <c r="AJ2032">
        <v>3.3199000000000001</v>
      </c>
      <c r="AK2032" t="str">
        <f>VLOOKUP(D2032,Ref!$C$2:$D$56,2,FALSE)&amp;"_"&amp;E2032&amp;RIGHT(B2032,4)</f>
        <v>NV_Clark1019</v>
      </c>
    </row>
    <row r="2033" spans="1:37" x14ac:dyDescent="0.25">
      <c r="A2033" t="s">
        <v>222</v>
      </c>
      <c r="B2033">
        <v>320032002</v>
      </c>
      <c r="C2033" t="s">
        <v>37</v>
      </c>
      <c r="D2033" t="s">
        <v>66</v>
      </c>
      <c r="E2033" t="s">
        <v>148</v>
      </c>
      <c r="F2033">
        <v>36.191110999999999</v>
      </c>
      <c r="G2033">
        <v>-115.12222199999999</v>
      </c>
      <c r="H2033">
        <v>81064</v>
      </c>
      <c r="I2033">
        <v>19.2</v>
      </c>
      <c r="J2033">
        <v>17.8</v>
      </c>
      <c r="K2033">
        <v>0.5</v>
      </c>
      <c r="L2033">
        <v>2.4796705000000001</v>
      </c>
      <c r="M2033">
        <v>1.4088799999999999</v>
      </c>
      <c r="N2033">
        <v>0.50878909999999999</v>
      </c>
      <c r="O2033">
        <v>10.5801067</v>
      </c>
      <c r="P2033">
        <v>2.2213714000000002</v>
      </c>
      <c r="Q2033">
        <v>7.0895899999999998E-2</v>
      </c>
      <c r="R2033">
        <v>0.87716729999999998</v>
      </c>
      <c r="S2033">
        <v>0.58645290000000005</v>
      </c>
      <c r="T2033">
        <v>0.5</v>
      </c>
      <c r="U2033">
        <v>1.2595267000000001</v>
      </c>
      <c r="V2033">
        <v>2.4616723</v>
      </c>
      <c r="W2033">
        <v>0.2273742</v>
      </c>
      <c r="X2033">
        <v>11.953345300000001</v>
      </c>
      <c r="Y2033">
        <v>0.55238039999999999</v>
      </c>
      <c r="Z2033">
        <v>0.29840650000000002</v>
      </c>
      <c r="AA2033">
        <v>0.20864170000000001</v>
      </c>
      <c r="AB2033">
        <v>0.4327859</v>
      </c>
      <c r="AC2033">
        <v>0.50790000000000002</v>
      </c>
      <c r="AD2033">
        <v>1.7473000000000001</v>
      </c>
      <c r="AE2033">
        <v>0.44690000000000002</v>
      </c>
      <c r="AF2033">
        <v>1.1297999999999999</v>
      </c>
      <c r="AG2033">
        <v>0.2487</v>
      </c>
      <c r="AH2033">
        <v>4.2091000000000003</v>
      </c>
      <c r="AI2033">
        <v>0.2379</v>
      </c>
      <c r="AJ2033">
        <v>0.73799999999999999</v>
      </c>
      <c r="AK2033" t="str">
        <f>VLOOKUP(D2033,Ref!$C$2:$D$56,2,FALSE)&amp;"_"&amp;E2033&amp;RIGHT(B2033,4)</f>
        <v>NV_Clark2002</v>
      </c>
    </row>
    <row r="2034" spans="1:37" x14ac:dyDescent="0.25">
      <c r="A2034" t="s">
        <v>222</v>
      </c>
      <c r="B2034">
        <v>320310016</v>
      </c>
      <c r="C2034" t="s">
        <v>37</v>
      </c>
      <c r="D2034" t="s">
        <v>66</v>
      </c>
      <c r="E2034" t="s">
        <v>149</v>
      </c>
      <c r="F2034">
        <v>39.525083000000002</v>
      </c>
      <c r="G2034">
        <v>-119.807717</v>
      </c>
      <c r="H2034">
        <v>118038</v>
      </c>
      <c r="I2034">
        <v>37.200000000000003</v>
      </c>
      <c r="J2034">
        <v>34.6</v>
      </c>
      <c r="K2034">
        <v>0.5</v>
      </c>
      <c r="L2034">
        <v>1.9055381</v>
      </c>
      <c r="M2034">
        <v>2.8920952999999998</v>
      </c>
      <c r="N2034">
        <v>1.4580953000000001</v>
      </c>
      <c r="O2034">
        <v>24.583931</v>
      </c>
      <c r="P2034">
        <v>1.2542386000000001</v>
      </c>
      <c r="Q2034">
        <v>3.4437904000000001</v>
      </c>
      <c r="R2034">
        <v>0.99430280000000004</v>
      </c>
      <c r="S2034">
        <v>0.21245359999999999</v>
      </c>
      <c r="T2034">
        <v>0.5</v>
      </c>
      <c r="U2034">
        <v>1.0121647</v>
      </c>
      <c r="V2034">
        <v>2.8350575</v>
      </c>
      <c r="W2034">
        <v>1.1741279</v>
      </c>
      <c r="X2034">
        <v>24.267969099999998</v>
      </c>
      <c r="Y2034">
        <v>0.64130589999999998</v>
      </c>
      <c r="Z2034">
        <v>3.2298944000000001</v>
      </c>
      <c r="AA2034">
        <v>0.80381440000000004</v>
      </c>
      <c r="AB2034">
        <v>0.21245359999999999</v>
      </c>
      <c r="AC2034">
        <v>0.53120000000000001</v>
      </c>
      <c r="AD2034">
        <v>0.98029999999999995</v>
      </c>
      <c r="AE2034">
        <v>0.80520000000000003</v>
      </c>
      <c r="AF2034">
        <v>0.98709999999999998</v>
      </c>
      <c r="AG2034">
        <v>0.51129999999999998</v>
      </c>
      <c r="AH2034">
        <v>0.93789999999999996</v>
      </c>
      <c r="AI2034">
        <v>0.80840000000000001</v>
      </c>
      <c r="AJ2034">
        <v>1</v>
      </c>
      <c r="AK2034" t="str">
        <f>VLOOKUP(D2034,Ref!$C$2:$D$56,2,FALSE)&amp;"_"&amp;E2034&amp;RIGHT(B2034,4)</f>
        <v>NV_Washoe0016</v>
      </c>
    </row>
    <row r="2035" spans="1:37" x14ac:dyDescent="0.25">
      <c r="A2035" t="s">
        <v>222</v>
      </c>
      <c r="B2035">
        <v>350010023</v>
      </c>
      <c r="C2035" t="s">
        <v>37</v>
      </c>
      <c r="D2035" t="s">
        <v>150</v>
      </c>
      <c r="E2035" t="s">
        <v>151</v>
      </c>
      <c r="F2035">
        <v>35.134300000000003</v>
      </c>
      <c r="G2035">
        <v>-106.5852</v>
      </c>
      <c r="H2035">
        <v>61126</v>
      </c>
      <c r="I2035">
        <v>15.4</v>
      </c>
      <c r="J2035">
        <v>14.1</v>
      </c>
      <c r="K2035">
        <v>0.5</v>
      </c>
      <c r="L2035">
        <v>0.86182559999999997</v>
      </c>
      <c r="M2035">
        <v>2.0834807999999998</v>
      </c>
      <c r="N2035">
        <v>0.56639530000000005</v>
      </c>
      <c r="O2035">
        <v>9.3726520999999998</v>
      </c>
      <c r="P2035">
        <v>0.88998429999999995</v>
      </c>
      <c r="Q2035">
        <v>0.8405994</v>
      </c>
      <c r="R2035">
        <v>0.31444810000000001</v>
      </c>
      <c r="S2035">
        <v>2.6171099999999999E-2</v>
      </c>
      <c r="T2035">
        <v>0.5</v>
      </c>
      <c r="U2035">
        <v>0.67255290000000001</v>
      </c>
      <c r="V2035">
        <v>2.4291713000000001</v>
      </c>
      <c r="W2035">
        <v>0.43885639999999998</v>
      </c>
      <c r="X2035">
        <v>8.4571857000000001</v>
      </c>
      <c r="Y2035">
        <v>0.39718819999999999</v>
      </c>
      <c r="Z2035">
        <v>1.0090157</v>
      </c>
      <c r="AA2035">
        <v>0.21824589999999999</v>
      </c>
      <c r="AB2035">
        <v>3.1830499999999998E-2</v>
      </c>
      <c r="AC2035">
        <v>0.78039999999999998</v>
      </c>
      <c r="AD2035">
        <v>1.1658999999999999</v>
      </c>
      <c r="AE2035">
        <v>0.77480000000000004</v>
      </c>
      <c r="AF2035">
        <v>0.90229999999999999</v>
      </c>
      <c r="AG2035">
        <v>0.44629999999999997</v>
      </c>
      <c r="AH2035">
        <v>1.2003999999999999</v>
      </c>
      <c r="AI2035">
        <v>0.69410000000000005</v>
      </c>
      <c r="AJ2035">
        <v>1.2161999999999999</v>
      </c>
      <c r="AK2035" t="str">
        <f>VLOOKUP(D2035,Ref!$C$2:$D$56,2,FALSE)&amp;"_"&amp;E2035&amp;RIGHT(B2035,4)</f>
        <v>NM_Bernalillo0023</v>
      </c>
    </row>
    <row r="2036" spans="1:37" x14ac:dyDescent="0.25">
      <c r="A2036" t="s">
        <v>222</v>
      </c>
      <c r="B2036">
        <v>350010024</v>
      </c>
      <c r="C2036" t="s">
        <v>37</v>
      </c>
      <c r="D2036" t="s">
        <v>150</v>
      </c>
      <c r="E2036" t="s">
        <v>151</v>
      </c>
      <c r="F2036">
        <v>35.063099999999999</v>
      </c>
      <c r="G2036">
        <v>-106.578785</v>
      </c>
      <c r="H2036">
        <v>61126</v>
      </c>
      <c r="I2036">
        <v>15.9</v>
      </c>
      <c r="J2036">
        <v>13.9</v>
      </c>
      <c r="K2036">
        <v>0.5</v>
      </c>
      <c r="L2036">
        <v>1.4022102000000001</v>
      </c>
      <c r="M2036">
        <v>1.7270373000000001</v>
      </c>
      <c r="N2036">
        <v>0.61081770000000002</v>
      </c>
      <c r="O2036">
        <v>9.4457234999999997</v>
      </c>
      <c r="P2036">
        <v>1.2017770999999999</v>
      </c>
      <c r="Q2036">
        <v>0.60338210000000003</v>
      </c>
      <c r="R2036">
        <v>0.44368259999999998</v>
      </c>
      <c r="S2036">
        <v>3.2036299999999997E-2</v>
      </c>
      <c r="T2036">
        <v>0.5</v>
      </c>
      <c r="U2036">
        <v>0.77823240000000005</v>
      </c>
      <c r="V2036">
        <v>1.9690133000000001</v>
      </c>
      <c r="W2036">
        <v>0.38094620000000001</v>
      </c>
      <c r="X2036">
        <v>8.8255853999999996</v>
      </c>
      <c r="Y2036">
        <v>0.45961649999999998</v>
      </c>
      <c r="Z2036">
        <v>0.73275920000000005</v>
      </c>
      <c r="AA2036">
        <v>0.2221446</v>
      </c>
      <c r="AB2036">
        <v>3.4515499999999998E-2</v>
      </c>
      <c r="AC2036">
        <v>0.55500000000000005</v>
      </c>
      <c r="AD2036">
        <v>1.1400999999999999</v>
      </c>
      <c r="AE2036">
        <v>0.62370000000000003</v>
      </c>
      <c r="AF2036">
        <v>0.93430000000000002</v>
      </c>
      <c r="AG2036">
        <v>0.38240000000000002</v>
      </c>
      <c r="AH2036">
        <v>1.2143999999999999</v>
      </c>
      <c r="AI2036">
        <v>0.50070000000000003</v>
      </c>
      <c r="AJ2036">
        <v>1.0773999999999999</v>
      </c>
      <c r="AK2036" t="str">
        <f>VLOOKUP(D2036,Ref!$C$2:$D$56,2,FALSE)&amp;"_"&amp;E2036&amp;RIGHT(B2036,4)</f>
        <v>NM_Bernalillo0024</v>
      </c>
    </row>
    <row r="2037" spans="1:37" x14ac:dyDescent="0.25">
      <c r="A2037" t="s">
        <v>222</v>
      </c>
      <c r="B2037">
        <v>350050005</v>
      </c>
      <c r="C2037" t="s">
        <v>37</v>
      </c>
      <c r="D2037" t="s">
        <v>150</v>
      </c>
      <c r="E2037" t="s">
        <v>152</v>
      </c>
      <c r="F2037">
        <v>33.396943999999998</v>
      </c>
      <c r="G2037">
        <v>-104.523611</v>
      </c>
      <c r="H2037">
        <v>44140</v>
      </c>
      <c r="I2037">
        <v>15.9</v>
      </c>
      <c r="J2037">
        <v>11.5</v>
      </c>
      <c r="K2037">
        <v>0.5</v>
      </c>
      <c r="L2037">
        <v>2.8058233000000001</v>
      </c>
      <c r="M2037">
        <v>0.29234250000000001</v>
      </c>
      <c r="N2037">
        <v>1.5874618</v>
      </c>
      <c r="O2037">
        <v>4.7397079</v>
      </c>
      <c r="P2037">
        <v>3.5095456</v>
      </c>
      <c r="Q2037">
        <v>1.3489469000000001</v>
      </c>
      <c r="R2037">
        <v>1.1796123999999999</v>
      </c>
      <c r="S2037">
        <v>3.2261999999999998E-3</v>
      </c>
      <c r="T2037">
        <v>0.5</v>
      </c>
      <c r="U2037">
        <v>1.0690876</v>
      </c>
      <c r="V2037">
        <v>0.26729029999999998</v>
      </c>
      <c r="W2037">
        <v>1.0127609</v>
      </c>
      <c r="X2037">
        <v>4.7613735000000004</v>
      </c>
      <c r="Y2037">
        <v>2.3200965</v>
      </c>
      <c r="Z2037">
        <v>0.77063720000000002</v>
      </c>
      <c r="AA2037">
        <v>0.81515179999999998</v>
      </c>
      <c r="AB2037">
        <v>1.6486999999999999E-3</v>
      </c>
      <c r="AC2037">
        <v>0.38100000000000001</v>
      </c>
      <c r="AD2037">
        <v>0.9143</v>
      </c>
      <c r="AE2037">
        <v>0.63800000000000001</v>
      </c>
      <c r="AF2037">
        <v>1.0045999999999999</v>
      </c>
      <c r="AG2037">
        <v>0.66110000000000002</v>
      </c>
      <c r="AH2037">
        <v>0.57130000000000003</v>
      </c>
      <c r="AI2037">
        <v>0.69099999999999995</v>
      </c>
      <c r="AJ2037">
        <v>0.51100000000000001</v>
      </c>
      <c r="AK2037" t="str">
        <f>VLOOKUP(D2037,Ref!$C$2:$D$56,2,FALSE)&amp;"_"&amp;E2037&amp;RIGHT(B2037,4)</f>
        <v>NM_Chaves0005</v>
      </c>
    </row>
    <row r="2038" spans="1:37" x14ac:dyDescent="0.25">
      <c r="A2038" t="s">
        <v>222</v>
      </c>
      <c r="B2038">
        <v>350130017</v>
      </c>
      <c r="C2038" t="s">
        <v>37</v>
      </c>
      <c r="D2038" t="s">
        <v>150</v>
      </c>
      <c r="E2038" t="s">
        <v>153</v>
      </c>
      <c r="F2038">
        <v>31.795832999999998</v>
      </c>
      <c r="G2038">
        <v>-106.5575</v>
      </c>
      <c r="H2038">
        <v>31123</v>
      </c>
      <c r="I2038">
        <v>34.5</v>
      </c>
      <c r="J2038">
        <v>28.3</v>
      </c>
      <c r="K2038">
        <v>0.5</v>
      </c>
      <c r="L2038">
        <v>5.3252348999999999</v>
      </c>
      <c r="M2038">
        <v>2.5482211000000001</v>
      </c>
      <c r="N2038">
        <v>0.62495730000000005</v>
      </c>
      <c r="O2038">
        <v>22.803896000000002</v>
      </c>
      <c r="P2038">
        <v>1.3769089000000001</v>
      </c>
      <c r="Q2038">
        <v>0.4272687</v>
      </c>
      <c r="R2038">
        <v>0.45902480000000001</v>
      </c>
      <c r="S2038">
        <v>0.43448789999999998</v>
      </c>
      <c r="T2038">
        <v>0.5</v>
      </c>
      <c r="U2038">
        <v>2.4895022</v>
      </c>
      <c r="V2038">
        <v>2.3358045000000001</v>
      </c>
      <c r="W2038">
        <v>0.46403139999999998</v>
      </c>
      <c r="X2038">
        <v>20.5020828</v>
      </c>
      <c r="Y2038">
        <v>0.84786170000000005</v>
      </c>
      <c r="Z2038">
        <v>0.56082169999999998</v>
      </c>
      <c r="AA2038">
        <v>0.28399000000000002</v>
      </c>
      <c r="AB2038">
        <v>0.37007440000000003</v>
      </c>
      <c r="AC2038">
        <v>0.46750000000000003</v>
      </c>
      <c r="AD2038">
        <v>0.91659999999999997</v>
      </c>
      <c r="AE2038">
        <v>0.74250000000000005</v>
      </c>
      <c r="AF2038">
        <v>0.89910000000000001</v>
      </c>
      <c r="AG2038">
        <v>0.61580000000000001</v>
      </c>
      <c r="AH2038">
        <v>1.3126</v>
      </c>
      <c r="AI2038">
        <v>0.61870000000000003</v>
      </c>
      <c r="AJ2038">
        <v>0.85170000000000001</v>
      </c>
      <c r="AK2038" t="str">
        <f>VLOOKUP(D2038,Ref!$C$2:$D$56,2,FALSE)&amp;"_"&amp;E2038&amp;RIGHT(B2038,4)</f>
        <v>NM_Doña Ana0017</v>
      </c>
    </row>
    <row r="2039" spans="1:37" x14ac:dyDescent="0.25">
      <c r="A2039" t="s">
        <v>222</v>
      </c>
      <c r="B2039">
        <v>350130025</v>
      </c>
      <c r="C2039" t="s">
        <v>37</v>
      </c>
      <c r="D2039" t="s">
        <v>150</v>
      </c>
      <c r="E2039" t="s">
        <v>153</v>
      </c>
      <c r="F2039">
        <v>32.321944000000002</v>
      </c>
      <c r="G2039">
        <v>-106.76777800000001</v>
      </c>
      <c r="H2039">
        <v>36122</v>
      </c>
      <c r="I2039">
        <v>12.8</v>
      </c>
      <c r="J2039">
        <v>10.4</v>
      </c>
      <c r="K2039">
        <v>0.5</v>
      </c>
      <c r="L2039">
        <v>3.5394185</v>
      </c>
      <c r="M2039">
        <v>1.3348614999999999</v>
      </c>
      <c r="N2039">
        <v>0.63341919999999996</v>
      </c>
      <c r="O2039">
        <v>4.1953721000000002</v>
      </c>
      <c r="P2039">
        <v>1.5799321</v>
      </c>
      <c r="Q2039">
        <v>0.3284067</v>
      </c>
      <c r="R2039">
        <v>0.53462739999999997</v>
      </c>
      <c r="S2039">
        <v>0.16507340000000001</v>
      </c>
      <c r="T2039">
        <v>0.5</v>
      </c>
      <c r="U2039">
        <v>2.3601624999999999</v>
      </c>
      <c r="V2039">
        <v>1.05352</v>
      </c>
      <c r="W2039">
        <v>0.5000945</v>
      </c>
      <c r="X2039">
        <v>3.9395657000000002</v>
      </c>
      <c r="Y2039">
        <v>1.3650165999999999</v>
      </c>
      <c r="Z2039">
        <v>0.10454330000000001</v>
      </c>
      <c r="AA2039">
        <v>0.47728219999999999</v>
      </c>
      <c r="AB2039">
        <v>0.12500700000000001</v>
      </c>
      <c r="AC2039">
        <v>0.66679999999999995</v>
      </c>
      <c r="AD2039">
        <v>0.78920000000000001</v>
      </c>
      <c r="AE2039">
        <v>0.78949999999999998</v>
      </c>
      <c r="AF2039">
        <v>0.93899999999999995</v>
      </c>
      <c r="AG2039">
        <v>0.86399999999999999</v>
      </c>
      <c r="AH2039">
        <v>0.31830000000000003</v>
      </c>
      <c r="AI2039">
        <v>0.89270000000000005</v>
      </c>
      <c r="AJ2039">
        <v>0.75729999999999997</v>
      </c>
      <c r="AK2039" t="str">
        <f>VLOOKUP(D2039,Ref!$C$2:$D$56,2,FALSE)&amp;"_"&amp;E2039&amp;RIGHT(B2039,4)</f>
        <v>NM_Doña Ana0025</v>
      </c>
    </row>
    <row r="2040" spans="1:37" x14ac:dyDescent="0.25">
      <c r="A2040" t="s">
        <v>222</v>
      </c>
      <c r="B2040">
        <v>350171002</v>
      </c>
      <c r="C2040" t="s">
        <v>37</v>
      </c>
      <c r="D2040" t="s">
        <v>150</v>
      </c>
      <c r="E2040" t="s">
        <v>154</v>
      </c>
      <c r="F2040">
        <v>32.784444000000001</v>
      </c>
      <c r="G2040">
        <v>-108.27166699999999</v>
      </c>
      <c r="H2040">
        <v>41111</v>
      </c>
      <c r="I2040">
        <v>10.3</v>
      </c>
      <c r="J2040">
        <v>8.3000000000000007</v>
      </c>
      <c r="K2040">
        <v>0.5</v>
      </c>
      <c r="L2040">
        <v>1.7852503</v>
      </c>
      <c r="M2040">
        <v>0.29755569999999998</v>
      </c>
      <c r="N2040">
        <v>0.49941150000000001</v>
      </c>
      <c r="O2040">
        <v>5.3542608999999999</v>
      </c>
      <c r="P2040">
        <v>1.3653010000000001</v>
      </c>
      <c r="Q2040">
        <v>4.7729500000000001E-2</v>
      </c>
      <c r="R2040">
        <v>0.48475550000000001</v>
      </c>
      <c r="S2040">
        <v>1.5735800000000001E-2</v>
      </c>
      <c r="T2040">
        <v>0.5</v>
      </c>
      <c r="U2040">
        <v>1.0627564</v>
      </c>
      <c r="V2040">
        <v>0.27161930000000001</v>
      </c>
      <c r="W2040">
        <v>0.36292629999999998</v>
      </c>
      <c r="X2040">
        <v>4.7978864000000003</v>
      </c>
      <c r="Y2040">
        <v>0.99578639999999996</v>
      </c>
      <c r="Z2040">
        <v>3.2518499999999999E-2</v>
      </c>
      <c r="AA2040">
        <v>0.35284379999999999</v>
      </c>
      <c r="AB2040">
        <v>1.4648599999999999E-2</v>
      </c>
      <c r="AC2040">
        <v>0.59530000000000005</v>
      </c>
      <c r="AD2040">
        <v>0.91279999999999994</v>
      </c>
      <c r="AE2040">
        <v>0.72670000000000001</v>
      </c>
      <c r="AF2040">
        <v>0.89610000000000001</v>
      </c>
      <c r="AG2040">
        <v>0.72940000000000005</v>
      </c>
      <c r="AH2040">
        <v>0.68130000000000002</v>
      </c>
      <c r="AI2040">
        <v>0.72789999999999999</v>
      </c>
      <c r="AJ2040">
        <v>0.93089999999999995</v>
      </c>
      <c r="AK2040" t="str">
        <f>VLOOKUP(D2040,Ref!$C$2:$D$56,2,FALSE)&amp;"_"&amp;E2040&amp;RIGHT(B2040,4)</f>
        <v>NM_Grant1002</v>
      </c>
    </row>
    <row r="2041" spans="1:37" x14ac:dyDescent="0.25">
      <c r="A2041" t="s">
        <v>222</v>
      </c>
      <c r="B2041">
        <v>350431003</v>
      </c>
      <c r="C2041" t="s">
        <v>37</v>
      </c>
      <c r="D2041" t="s">
        <v>150</v>
      </c>
      <c r="E2041" t="s">
        <v>155</v>
      </c>
      <c r="F2041">
        <v>35.238056</v>
      </c>
      <c r="G2041">
        <v>-106.649444</v>
      </c>
      <c r="H2041">
        <v>62126</v>
      </c>
      <c r="I2041">
        <v>9.6</v>
      </c>
      <c r="J2041">
        <v>8.3000000000000007</v>
      </c>
      <c r="K2041">
        <v>0.5</v>
      </c>
      <c r="L2041">
        <v>1.2609336</v>
      </c>
      <c r="M2041">
        <v>0.87868889999999999</v>
      </c>
      <c r="N2041">
        <v>0.44042579999999998</v>
      </c>
      <c r="O2041">
        <v>4.9185895999999998</v>
      </c>
      <c r="P2041">
        <v>1.0283628</v>
      </c>
      <c r="Q2041">
        <v>0.2416421</v>
      </c>
      <c r="R2041">
        <v>0.37773230000000002</v>
      </c>
      <c r="S2041">
        <v>2.02904E-2</v>
      </c>
      <c r="T2041">
        <v>0.5</v>
      </c>
      <c r="U2041">
        <v>0.4220911</v>
      </c>
      <c r="V2041">
        <v>1.3110849</v>
      </c>
      <c r="W2041">
        <v>0.2454952</v>
      </c>
      <c r="X2041">
        <v>4.9783505999999997</v>
      </c>
      <c r="Y2041">
        <v>0.23887169999999999</v>
      </c>
      <c r="Z2041">
        <v>0.54013990000000001</v>
      </c>
      <c r="AA2041">
        <v>0.1190129</v>
      </c>
      <c r="AB2041">
        <v>1.86816E-2</v>
      </c>
      <c r="AC2041">
        <v>0.3347</v>
      </c>
      <c r="AD2041">
        <v>1.4921</v>
      </c>
      <c r="AE2041">
        <v>0.55740000000000001</v>
      </c>
      <c r="AF2041">
        <v>1.0122</v>
      </c>
      <c r="AG2041">
        <v>0.23230000000000001</v>
      </c>
      <c r="AH2041">
        <v>2.2353000000000001</v>
      </c>
      <c r="AI2041">
        <v>0.31509999999999999</v>
      </c>
      <c r="AJ2041">
        <v>0.92069999999999996</v>
      </c>
      <c r="AK2041" t="str">
        <f>VLOOKUP(D2041,Ref!$C$2:$D$56,2,FALSE)&amp;"_"&amp;E2041&amp;RIGHT(B2041,4)</f>
        <v>NM_Sandoval1003</v>
      </c>
    </row>
    <row r="2042" spans="1:37" x14ac:dyDescent="0.25">
      <c r="A2042" t="s">
        <v>222</v>
      </c>
      <c r="B2042">
        <v>350490020</v>
      </c>
      <c r="C2042" t="s">
        <v>37</v>
      </c>
      <c r="D2042" t="s">
        <v>150</v>
      </c>
      <c r="E2042" t="s">
        <v>156</v>
      </c>
      <c r="F2042">
        <v>35.671111000000003</v>
      </c>
      <c r="G2042">
        <v>-105.953611</v>
      </c>
      <c r="H2042">
        <v>66131</v>
      </c>
      <c r="I2042">
        <v>8.4</v>
      </c>
      <c r="J2042">
        <v>6.9</v>
      </c>
      <c r="K2042">
        <v>0.5</v>
      </c>
      <c r="L2042">
        <v>1.6970803000000001</v>
      </c>
      <c r="M2042">
        <v>0.43776900000000002</v>
      </c>
      <c r="N2042">
        <v>0.47359440000000003</v>
      </c>
      <c r="O2042">
        <v>3.6309133</v>
      </c>
      <c r="P2042">
        <v>1.0761851</v>
      </c>
      <c r="Q2042">
        <v>0.29471069999999999</v>
      </c>
      <c r="R2042">
        <v>0.36213990000000001</v>
      </c>
      <c r="S2042">
        <v>5.3857000000000002E-3</v>
      </c>
      <c r="T2042">
        <v>0.5</v>
      </c>
      <c r="U2042">
        <v>0.7970756</v>
      </c>
      <c r="V2042">
        <v>0.49633509999999997</v>
      </c>
      <c r="W2042">
        <v>0.26002779999999998</v>
      </c>
      <c r="X2042">
        <v>3.9818788000000001</v>
      </c>
      <c r="Y2042">
        <v>0.47393210000000002</v>
      </c>
      <c r="Z2042">
        <v>0.2994597</v>
      </c>
      <c r="AA2042">
        <v>0.1629332</v>
      </c>
      <c r="AB2042">
        <v>5.2525999999999996E-3</v>
      </c>
      <c r="AC2042">
        <v>0.46970000000000001</v>
      </c>
      <c r="AD2042">
        <v>1.1337999999999999</v>
      </c>
      <c r="AE2042">
        <v>0.54910000000000003</v>
      </c>
      <c r="AF2042">
        <v>1.0967</v>
      </c>
      <c r="AG2042">
        <v>0.44040000000000001</v>
      </c>
      <c r="AH2042">
        <v>1.0161</v>
      </c>
      <c r="AI2042">
        <v>0.44990000000000002</v>
      </c>
      <c r="AJ2042">
        <v>0.97529999999999994</v>
      </c>
      <c r="AK2042" t="str">
        <f>VLOOKUP(D2042,Ref!$C$2:$D$56,2,FALSE)&amp;"_"&amp;E2042&amp;RIGHT(B2042,4)</f>
        <v>NM_Santa Fe0020</v>
      </c>
    </row>
    <row r="2043" spans="1:37" x14ac:dyDescent="0.25">
      <c r="A2043" t="s">
        <v>222</v>
      </c>
      <c r="B2043">
        <v>380070002</v>
      </c>
      <c r="C2043" t="s">
        <v>37</v>
      </c>
      <c r="D2043" t="s">
        <v>157</v>
      </c>
      <c r="E2043" t="s">
        <v>158</v>
      </c>
      <c r="F2043">
        <v>46.894300000000001</v>
      </c>
      <c r="G2043">
        <v>-103.37853</v>
      </c>
      <c r="H2043">
        <v>168158</v>
      </c>
      <c r="I2043">
        <v>11.9</v>
      </c>
      <c r="J2043">
        <v>9.1999999999999993</v>
      </c>
      <c r="K2043">
        <v>0.5</v>
      </c>
      <c r="L2043">
        <v>0.74363500000000005</v>
      </c>
      <c r="M2043">
        <v>0.32276959999999999</v>
      </c>
      <c r="N2043">
        <v>1.5475112</v>
      </c>
      <c r="O2043">
        <v>3.1397262000000001</v>
      </c>
      <c r="P2043">
        <v>2.377589</v>
      </c>
      <c r="Q2043">
        <v>2.3170457</v>
      </c>
      <c r="R2043">
        <v>0.7949851</v>
      </c>
      <c r="S2043">
        <v>0.15673799999999999</v>
      </c>
      <c r="T2043">
        <v>0.5</v>
      </c>
      <c r="U2043">
        <v>0.53810230000000003</v>
      </c>
      <c r="V2043">
        <v>0.31695390000000001</v>
      </c>
      <c r="W2043">
        <v>0.81201880000000004</v>
      </c>
      <c r="X2043">
        <v>4.0318059999999996</v>
      </c>
      <c r="Y2043">
        <v>1.2187967</v>
      </c>
      <c r="Z2043">
        <v>1.2560693000000001</v>
      </c>
      <c r="AA2043">
        <v>0.46752870000000002</v>
      </c>
      <c r="AB2043">
        <v>0.15673799999999999</v>
      </c>
      <c r="AC2043">
        <v>0.72360000000000002</v>
      </c>
      <c r="AD2043">
        <v>0.98199999999999998</v>
      </c>
      <c r="AE2043">
        <v>0.52470000000000006</v>
      </c>
      <c r="AF2043">
        <v>1.2841</v>
      </c>
      <c r="AG2043">
        <v>0.51259999999999994</v>
      </c>
      <c r="AH2043">
        <v>0.54210000000000003</v>
      </c>
      <c r="AI2043">
        <v>0.58809999999999996</v>
      </c>
      <c r="AJ2043">
        <v>1</v>
      </c>
      <c r="AK2043" t="str">
        <f>VLOOKUP(D2043,Ref!$C$2:$D$56,2,FALSE)&amp;"_"&amp;E2043&amp;RIGHT(B2043,4)</f>
        <v>ND_Billings0002</v>
      </c>
    </row>
    <row r="2044" spans="1:37" x14ac:dyDescent="0.25">
      <c r="A2044" t="s">
        <v>222</v>
      </c>
      <c r="B2044">
        <v>380150003</v>
      </c>
      <c r="C2044" t="s">
        <v>37</v>
      </c>
      <c r="D2044" t="s">
        <v>157</v>
      </c>
      <c r="E2044" t="s">
        <v>159</v>
      </c>
      <c r="F2044">
        <v>46.825425000000003</v>
      </c>
      <c r="G2044">
        <v>-100.76821</v>
      </c>
      <c r="H2044">
        <v>166175</v>
      </c>
      <c r="I2044">
        <v>15.9</v>
      </c>
      <c r="J2044">
        <v>14.7</v>
      </c>
      <c r="K2044">
        <v>0.5</v>
      </c>
      <c r="L2044">
        <v>0.32538070000000002</v>
      </c>
      <c r="M2044">
        <v>0.37891639999999999</v>
      </c>
      <c r="N2044">
        <v>1.3588943</v>
      </c>
      <c r="O2044">
        <v>8.4969281999999993</v>
      </c>
      <c r="P2044">
        <v>2.1345557999999998</v>
      </c>
      <c r="Q2044">
        <v>1.9730197</v>
      </c>
      <c r="R2044">
        <v>0.81902699999999995</v>
      </c>
      <c r="S2044">
        <v>2.1665E-3</v>
      </c>
      <c r="T2044">
        <v>0.5</v>
      </c>
      <c r="U2044">
        <v>0.2480947</v>
      </c>
      <c r="V2044">
        <v>0.43668269999999998</v>
      </c>
      <c r="W2044">
        <v>0.77692079999999997</v>
      </c>
      <c r="X2044">
        <v>9.8753557000000001</v>
      </c>
      <c r="Y2044">
        <v>1.2727227000000001</v>
      </c>
      <c r="Z2044">
        <v>1.0687720999999999</v>
      </c>
      <c r="AA2044">
        <v>0.53923509999999997</v>
      </c>
      <c r="AB2044">
        <v>1.4308999999999999E-3</v>
      </c>
      <c r="AC2044">
        <v>0.76249999999999996</v>
      </c>
      <c r="AD2044">
        <v>1.1525000000000001</v>
      </c>
      <c r="AE2044">
        <v>0.57169999999999999</v>
      </c>
      <c r="AF2044">
        <v>1.1621999999999999</v>
      </c>
      <c r="AG2044">
        <v>0.59619999999999995</v>
      </c>
      <c r="AH2044">
        <v>0.54169999999999996</v>
      </c>
      <c r="AI2044">
        <v>0.65839999999999999</v>
      </c>
      <c r="AJ2044">
        <v>0.66049999999999998</v>
      </c>
      <c r="AK2044" t="str">
        <f>VLOOKUP(D2044,Ref!$C$2:$D$56,2,FALSE)&amp;"_"&amp;E2044&amp;RIGHT(B2044,4)</f>
        <v>ND_Burleigh0003</v>
      </c>
    </row>
    <row r="2045" spans="1:37" x14ac:dyDescent="0.25">
      <c r="A2045" t="s">
        <v>222</v>
      </c>
      <c r="B2045">
        <v>380171004</v>
      </c>
      <c r="C2045" t="s">
        <v>37</v>
      </c>
      <c r="D2045" t="s">
        <v>157</v>
      </c>
      <c r="E2045" t="s">
        <v>129</v>
      </c>
      <c r="F2045">
        <v>46.933754</v>
      </c>
      <c r="G2045">
        <v>-96.855350000000001</v>
      </c>
      <c r="H2045">
        <v>167199</v>
      </c>
      <c r="I2045">
        <v>20.399999999999999</v>
      </c>
      <c r="J2045">
        <v>18.399999999999999</v>
      </c>
      <c r="K2045">
        <v>0.5</v>
      </c>
      <c r="L2045">
        <v>2.3600819</v>
      </c>
      <c r="M2045">
        <v>0.56161450000000002</v>
      </c>
      <c r="N2045">
        <v>1.4473393999999999</v>
      </c>
      <c r="O2045">
        <v>10.0201311</v>
      </c>
      <c r="P2045">
        <v>2.6107697000000001</v>
      </c>
      <c r="Q2045">
        <v>1.8225633999999999</v>
      </c>
      <c r="R2045">
        <v>1.0845783</v>
      </c>
      <c r="S2045">
        <v>5.95884E-2</v>
      </c>
      <c r="T2045">
        <v>0.5</v>
      </c>
      <c r="U2045">
        <v>1.7674562</v>
      </c>
      <c r="V2045">
        <v>0.55599419999999999</v>
      </c>
      <c r="W2045">
        <v>1.5055008000000001</v>
      </c>
      <c r="X2045">
        <v>8.2934017000000004</v>
      </c>
      <c r="Y2045">
        <v>2.1365520999999998</v>
      </c>
      <c r="Z2045">
        <v>2.6480321999999998</v>
      </c>
      <c r="AA2045">
        <v>1.0107347</v>
      </c>
      <c r="AB2045">
        <v>5.93184E-2</v>
      </c>
      <c r="AC2045">
        <v>0.74890000000000001</v>
      </c>
      <c r="AD2045">
        <v>0.99</v>
      </c>
      <c r="AE2045">
        <v>1.0402</v>
      </c>
      <c r="AF2045">
        <v>0.82769999999999999</v>
      </c>
      <c r="AG2045">
        <v>0.81840000000000002</v>
      </c>
      <c r="AH2045">
        <v>1.4529000000000001</v>
      </c>
      <c r="AI2045">
        <v>0.93189999999999995</v>
      </c>
      <c r="AJ2045">
        <v>0.99550000000000005</v>
      </c>
      <c r="AK2045" t="str">
        <f>VLOOKUP(D2045,Ref!$C$2:$D$56,2,FALSE)&amp;"_"&amp;E2045&amp;RIGHT(B2045,4)</f>
        <v>ND_Cass1004</v>
      </c>
    </row>
    <row r="2046" spans="1:37" x14ac:dyDescent="0.25">
      <c r="A2046" t="s">
        <v>222</v>
      </c>
      <c r="B2046">
        <v>380570004</v>
      </c>
      <c r="C2046" t="s">
        <v>37</v>
      </c>
      <c r="D2046" t="s">
        <v>157</v>
      </c>
      <c r="E2046" t="s">
        <v>160</v>
      </c>
      <c r="F2046">
        <v>47.298611000000001</v>
      </c>
      <c r="G2046">
        <v>-101.766944</v>
      </c>
      <c r="H2046">
        <v>171168</v>
      </c>
      <c r="I2046">
        <v>14.1</v>
      </c>
      <c r="J2046">
        <v>13</v>
      </c>
      <c r="K2046">
        <v>0.5</v>
      </c>
      <c r="L2046">
        <v>0.6598792</v>
      </c>
      <c r="M2046">
        <v>0.33233600000000002</v>
      </c>
      <c r="N2046">
        <v>1.5547863</v>
      </c>
      <c r="O2046">
        <v>5.3966789000000004</v>
      </c>
      <c r="P2046">
        <v>2.1008760999999998</v>
      </c>
      <c r="Q2046">
        <v>2.7080736000000001</v>
      </c>
      <c r="R2046">
        <v>0.90084560000000002</v>
      </c>
      <c r="S2046">
        <v>2.0798000000000001E-3</v>
      </c>
      <c r="T2046">
        <v>0.5</v>
      </c>
      <c r="U2046">
        <v>0.29340579999999999</v>
      </c>
      <c r="V2046">
        <v>0.25657819999999998</v>
      </c>
      <c r="W2046">
        <v>1.8622030999999999</v>
      </c>
      <c r="X2046">
        <v>3.1834869000000001</v>
      </c>
      <c r="Y2046">
        <v>1.8949932</v>
      </c>
      <c r="Z2046">
        <v>4.0495032999999996</v>
      </c>
      <c r="AA2046">
        <v>0.9604241</v>
      </c>
      <c r="AB2046">
        <v>3.1855E-3</v>
      </c>
      <c r="AC2046">
        <v>0.4446</v>
      </c>
      <c r="AD2046">
        <v>0.77200000000000002</v>
      </c>
      <c r="AE2046">
        <v>1.1977</v>
      </c>
      <c r="AF2046">
        <v>0.58989999999999998</v>
      </c>
      <c r="AG2046">
        <v>0.90200000000000002</v>
      </c>
      <c r="AH2046">
        <v>1.4953000000000001</v>
      </c>
      <c r="AI2046">
        <v>1.0661</v>
      </c>
      <c r="AJ2046">
        <v>1.5316000000000001</v>
      </c>
      <c r="AK2046" t="str">
        <f>VLOOKUP(D2046,Ref!$C$2:$D$56,2,FALSE)&amp;"_"&amp;E2046&amp;RIGHT(B2046,4)</f>
        <v>ND_Mercer0004</v>
      </c>
    </row>
    <row r="2047" spans="1:37" x14ac:dyDescent="0.25">
      <c r="A2047" t="s">
        <v>222</v>
      </c>
      <c r="B2047">
        <v>400159008</v>
      </c>
      <c r="C2047" t="s">
        <v>37</v>
      </c>
      <c r="D2047" t="s">
        <v>161</v>
      </c>
      <c r="E2047" t="s">
        <v>162</v>
      </c>
      <c r="F2047">
        <v>35.111944000000001</v>
      </c>
      <c r="G2047">
        <v>-98.252778000000006</v>
      </c>
      <c r="H2047">
        <v>57189</v>
      </c>
      <c r="I2047">
        <v>-9</v>
      </c>
      <c r="J2047">
        <v>-9</v>
      </c>
      <c r="K2047">
        <v>0.5</v>
      </c>
      <c r="L2047">
        <v>1.3642846</v>
      </c>
      <c r="M2047">
        <v>0.57046490000000005</v>
      </c>
      <c r="N2047">
        <v>2.0781445999999999</v>
      </c>
      <c r="O2047">
        <v>13.000951799999999</v>
      </c>
      <c r="P2047">
        <v>4.9194145000000002</v>
      </c>
      <c r="Q2047">
        <v>1.5046158999999999</v>
      </c>
      <c r="R2047">
        <v>1.7374721</v>
      </c>
      <c r="S2047">
        <v>1.35414E-2</v>
      </c>
      <c r="T2047">
        <v>0.5</v>
      </c>
      <c r="U2047">
        <v>0.68906409999999996</v>
      </c>
      <c r="V2047">
        <v>0.51423600000000003</v>
      </c>
      <c r="W2047">
        <v>1.7417959000000001</v>
      </c>
      <c r="X2047">
        <v>11.4209862</v>
      </c>
      <c r="Y2047">
        <v>3.8994030999999998</v>
      </c>
      <c r="Z2047">
        <v>1.4969083000000001</v>
      </c>
      <c r="AA2047">
        <v>1.4143679</v>
      </c>
      <c r="AB2047">
        <v>1.35414E-2</v>
      </c>
      <c r="AC2047">
        <v>0.50509999999999999</v>
      </c>
      <c r="AD2047">
        <v>0.90139999999999998</v>
      </c>
      <c r="AE2047">
        <v>0.83809999999999996</v>
      </c>
      <c r="AF2047">
        <v>0.87849999999999995</v>
      </c>
      <c r="AG2047">
        <v>0.79269999999999996</v>
      </c>
      <c r="AH2047">
        <v>0.99490000000000001</v>
      </c>
      <c r="AI2047">
        <v>0.81399999999999995</v>
      </c>
      <c r="AJ2047">
        <v>1</v>
      </c>
      <c r="AK2047" t="str">
        <f>VLOOKUP(D2047,Ref!$C$2:$D$56,2,FALSE)&amp;"_"&amp;E2047&amp;RIGHT(B2047,4)</f>
        <v>OK_Caddo9008</v>
      </c>
    </row>
    <row r="2048" spans="1:37" x14ac:dyDescent="0.25">
      <c r="A2048" t="s">
        <v>222</v>
      </c>
      <c r="B2048">
        <v>400970186</v>
      </c>
      <c r="C2048" t="s">
        <v>37</v>
      </c>
      <c r="D2048" t="s">
        <v>161</v>
      </c>
      <c r="E2048" t="s">
        <v>163</v>
      </c>
      <c r="F2048">
        <v>36.304623999999997</v>
      </c>
      <c r="G2048">
        <v>-95.310615999999996</v>
      </c>
      <c r="H2048">
        <v>69211</v>
      </c>
      <c r="I2048">
        <v>23.2</v>
      </c>
      <c r="J2048">
        <v>22</v>
      </c>
      <c r="K2048">
        <v>0.5</v>
      </c>
      <c r="L2048">
        <v>1.1755925</v>
      </c>
      <c r="M2048">
        <v>0.69282969999999999</v>
      </c>
      <c r="N2048">
        <v>2.2084798999999999</v>
      </c>
      <c r="O2048">
        <v>10.450390799999999</v>
      </c>
      <c r="P2048">
        <v>4.8501219999999998</v>
      </c>
      <c r="Q2048">
        <v>1.8457079999999999</v>
      </c>
      <c r="R2048">
        <v>1.5462511999999999</v>
      </c>
      <c r="S2048">
        <v>1.95169E-2</v>
      </c>
      <c r="T2048">
        <v>0.5</v>
      </c>
      <c r="U2048">
        <v>0.89688540000000005</v>
      </c>
      <c r="V2048">
        <v>0.66078530000000002</v>
      </c>
      <c r="W2048">
        <v>2.0411326999999999</v>
      </c>
      <c r="X2048">
        <v>10.1340418</v>
      </c>
      <c r="Y2048">
        <v>4.7153343999999997</v>
      </c>
      <c r="Z2048">
        <v>1.5703800000000001</v>
      </c>
      <c r="AA2048">
        <v>1.5213634</v>
      </c>
      <c r="AB2048">
        <v>2.0904800000000001E-2</v>
      </c>
      <c r="AC2048">
        <v>0.76290000000000002</v>
      </c>
      <c r="AD2048">
        <v>0.95369999999999999</v>
      </c>
      <c r="AE2048">
        <v>0.92420000000000002</v>
      </c>
      <c r="AF2048">
        <v>0.96970000000000001</v>
      </c>
      <c r="AG2048">
        <v>0.97219999999999995</v>
      </c>
      <c r="AH2048">
        <v>0.8508</v>
      </c>
      <c r="AI2048">
        <v>0.9839</v>
      </c>
      <c r="AJ2048">
        <v>1.0710999999999999</v>
      </c>
      <c r="AK2048" t="str">
        <f>VLOOKUP(D2048,Ref!$C$2:$D$56,2,FALSE)&amp;"_"&amp;E2048&amp;RIGHT(B2048,4)</f>
        <v>OK_Mayes0186</v>
      </c>
    </row>
    <row r="2049" spans="1:37" x14ac:dyDescent="0.25">
      <c r="A2049" t="s">
        <v>222</v>
      </c>
      <c r="B2049">
        <v>401010169</v>
      </c>
      <c r="C2049" t="s">
        <v>37</v>
      </c>
      <c r="D2049" t="s">
        <v>161</v>
      </c>
      <c r="E2049" t="s">
        <v>164</v>
      </c>
      <c r="F2049">
        <v>35.755273000000003</v>
      </c>
      <c r="G2049">
        <v>-95.377668999999997</v>
      </c>
      <c r="H2049">
        <v>63211</v>
      </c>
      <c r="I2049">
        <v>24.4</v>
      </c>
      <c r="J2049">
        <v>23.2</v>
      </c>
      <c r="K2049">
        <v>0.5</v>
      </c>
      <c r="L2049">
        <v>1.0721423999999999</v>
      </c>
      <c r="M2049">
        <v>0.7025496</v>
      </c>
      <c r="N2049">
        <v>2.2535745999999999</v>
      </c>
      <c r="O2049">
        <v>11.357255</v>
      </c>
      <c r="P2049">
        <v>5.1887884</v>
      </c>
      <c r="Q2049">
        <v>1.6454574</v>
      </c>
      <c r="R2049">
        <v>1.6914720999999999</v>
      </c>
      <c r="S2049">
        <v>2.2095799999999999E-2</v>
      </c>
      <c r="T2049">
        <v>0.5</v>
      </c>
      <c r="U2049">
        <v>0.71659969999999995</v>
      </c>
      <c r="V2049">
        <v>0.58895330000000001</v>
      </c>
      <c r="W2049">
        <v>2.0383591999999999</v>
      </c>
      <c r="X2049">
        <v>11.428735700000001</v>
      </c>
      <c r="Y2049">
        <v>4.9943270999999996</v>
      </c>
      <c r="Z2049">
        <v>1.3330009</v>
      </c>
      <c r="AA2049">
        <v>1.6612562</v>
      </c>
      <c r="AB2049">
        <v>2.3361300000000002E-2</v>
      </c>
      <c r="AC2049">
        <v>0.66839999999999999</v>
      </c>
      <c r="AD2049">
        <v>0.83830000000000005</v>
      </c>
      <c r="AE2049">
        <v>0.90449999999999997</v>
      </c>
      <c r="AF2049">
        <v>1.0063</v>
      </c>
      <c r="AG2049">
        <v>0.96250000000000002</v>
      </c>
      <c r="AH2049">
        <v>0.81010000000000004</v>
      </c>
      <c r="AI2049">
        <v>0.98209999999999997</v>
      </c>
      <c r="AJ2049">
        <v>1.0572999999999999</v>
      </c>
      <c r="AK2049" t="str">
        <f>VLOOKUP(D2049,Ref!$C$2:$D$56,2,FALSE)&amp;"_"&amp;E2049&amp;RIGHT(B2049,4)</f>
        <v>OK_Muskogee0169</v>
      </c>
    </row>
    <row r="2050" spans="1:37" x14ac:dyDescent="0.25">
      <c r="A2050" t="s">
        <v>222</v>
      </c>
      <c r="B2050">
        <v>401090035</v>
      </c>
      <c r="C2050" t="s">
        <v>37</v>
      </c>
      <c r="D2050" t="s">
        <v>161</v>
      </c>
      <c r="E2050" t="s">
        <v>161</v>
      </c>
      <c r="F2050">
        <v>35.472920000000002</v>
      </c>
      <c r="G2050">
        <v>-97.527090000000001</v>
      </c>
      <c r="H2050">
        <v>61195</v>
      </c>
      <c r="I2050">
        <v>21.3</v>
      </c>
      <c r="J2050">
        <v>19.3</v>
      </c>
      <c r="K2050">
        <v>0.5</v>
      </c>
      <c r="L2050">
        <v>0.93068010000000001</v>
      </c>
      <c r="M2050">
        <v>0.63928839999999998</v>
      </c>
      <c r="N2050">
        <v>2.2449241</v>
      </c>
      <c r="O2050">
        <v>8.5162916000000006</v>
      </c>
      <c r="P2050">
        <v>4.6213335999999998</v>
      </c>
      <c r="Q2050">
        <v>2.3315356</v>
      </c>
      <c r="R2050">
        <v>1.5790204000000001</v>
      </c>
      <c r="S2050">
        <v>2.58146E-2</v>
      </c>
      <c r="T2050">
        <v>0.5</v>
      </c>
      <c r="U2050">
        <v>0.53793060000000004</v>
      </c>
      <c r="V2050">
        <v>0.51127199999999995</v>
      </c>
      <c r="W2050">
        <v>1.995209</v>
      </c>
      <c r="X2050">
        <v>8.1201066999999991</v>
      </c>
      <c r="Y2050">
        <v>4.2112498</v>
      </c>
      <c r="Z2050">
        <v>1.8782512</v>
      </c>
      <c r="AA2050">
        <v>1.5584555</v>
      </c>
      <c r="AB2050">
        <v>1.9199399999999998E-2</v>
      </c>
      <c r="AC2050">
        <v>0.57799999999999996</v>
      </c>
      <c r="AD2050">
        <v>0.79979999999999996</v>
      </c>
      <c r="AE2050">
        <v>0.88880000000000003</v>
      </c>
      <c r="AF2050">
        <v>0.95350000000000001</v>
      </c>
      <c r="AG2050">
        <v>0.9113</v>
      </c>
      <c r="AH2050">
        <v>0.80559999999999998</v>
      </c>
      <c r="AI2050">
        <v>0.98699999999999999</v>
      </c>
      <c r="AJ2050">
        <v>0.74370000000000003</v>
      </c>
      <c r="AK2050" t="str">
        <f>VLOOKUP(D2050,Ref!$C$2:$D$56,2,FALSE)&amp;"_"&amp;E2050&amp;RIGHT(B2050,4)</f>
        <v>OK_Oklahoma0035</v>
      </c>
    </row>
    <row r="2051" spans="1:37" x14ac:dyDescent="0.25">
      <c r="A2051" t="s">
        <v>222</v>
      </c>
      <c r="B2051">
        <v>401091037</v>
      </c>
      <c r="C2051" t="s">
        <v>37</v>
      </c>
      <c r="D2051" t="s">
        <v>161</v>
      </c>
      <c r="E2051" t="s">
        <v>161</v>
      </c>
      <c r="F2051">
        <v>35.614131</v>
      </c>
      <c r="G2051">
        <v>-97.475082999999998</v>
      </c>
      <c r="H2051">
        <v>62195</v>
      </c>
      <c r="I2051">
        <v>22.2</v>
      </c>
      <c r="J2051">
        <v>20.8</v>
      </c>
      <c r="K2051">
        <v>0.5</v>
      </c>
      <c r="L2051">
        <v>0.85912469999999996</v>
      </c>
      <c r="M2051">
        <v>0.53330610000000001</v>
      </c>
      <c r="N2051">
        <v>2.2503020999999999</v>
      </c>
      <c r="O2051">
        <v>9.4383631000000001</v>
      </c>
      <c r="P2051">
        <v>5.4773940999999997</v>
      </c>
      <c r="Q2051">
        <v>1.1829685999999999</v>
      </c>
      <c r="R2051">
        <v>2.0238120999999998</v>
      </c>
      <c r="S2051">
        <v>1.2507000000000001E-2</v>
      </c>
      <c r="T2051">
        <v>0.5</v>
      </c>
      <c r="U2051">
        <v>0.52823229999999999</v>
      </c>
      <c r="V2051">
        <v>0.54283700000000001</v>
      </c>
      <c r="W2051">
        <v>1.7887998000000001</v>
      </c>
      <c r="X2051">
        <v>10.282629</v>
      </c>
      <c r="Y2051">
        <v>5.2337556000000003</v>
      </c>
      <c r="Z2051">
        <v>0</v>
      </c>
      <c r="AA2051">
        <v>1.9159147999999999</v>
      </c>
      <c r="AB2051">
        <v>1.0363499999999999E-2</v>
      </c>
      <c r="AC2051">
        <v>0.61480000000000001</v>
      </c>
      <c r="AD2051">
        <v>1.0179</v>
      </c>
      <c r="AE2051">
        <v>0.79490000000000005</v>
      </c>
      <c r="AF2051">
        <v>1.0894999999999999</v>
      </c>
      <c r="AG2051">
        <v>0.95550000000000002</v>
      </c>
      <c r="AH2051">
        <v>0</v>
      </c>
      <c r="AI2051">
        <v>0.94669999999999999</v>
      </c>
      <c r="AJ2051">
        <v>0.8286</v>
      </c>
      <c r="AK2051" t="str">
        <f>VLOOKUP(D2051,Ref!$C$2:$D$56,2,FALSE)&amp;"_"&amp;E2051&amp;RIGHT(B2051,4)</f>
        <v>OK_Oklahoma1037</v>
      </c>
    </row>
    <row r="2052" spans="1:37" x14ac:dyDescent="0.25">
      <c r="A2052" t="s">
        <v>222</v>
      </c>
      <c r="B2052">
        <v>401159004</v>
      </c>
      <c r="C2052" t="s">
        <v>37</v>
      </c>
      <c r="D2052" t="s">
        <v>161</v>
      </c>
      <c r="E2052" t="s">
        <v>165</v>
      </c>
      <c r="F2052">
        <v>36.922221999999998</v>
      </c>
      <c r="G2052">
        <v>-94.838888999999995</v>
      </c>
      <c r="H2052">
        <v>74214</v>
      </c>
      <c r="I2052">
        <v>23.1</v>
      </c>
      <c r="J2052">
        <v>21.5</v>
      </c>
      <c r="K2052">
        <v>0.5</v>
      </c>
      <c r="L2052">
        <v>2.2350218000000002</v>
      </c>
      <c r="M2052">
        <v>0.54963269999999997</v>
      </c>
      <c r="N2052">
        <v>2.2024088000000002</v>
      </c>
      <c r="O2052">
        <v>8.3323689000000005</v>
      </c>
      <c r="P2052">
        <v>6.9878020000000003</v>
      </c>
      <c r="Q2052">
        <v>0</v>
      </c>
      <c r="R2052">
        <v>2.3493070999999999</v>
      </c>
      <c r="S2052">
        <v>1.0127499999999999E-2</v>
      </c>
      <c r="T2052">
        <v>0.5</v>
      </c>
      <c r="U2052">
        <v>1.3696533</v>
      </c>
      <c r="V2052">
        <v>0.5696331</v>
      </c>
      <c r="W2052">
        <v>2.0564015000000002</v>
      </c>
      <c r="X2052">
        <v>8.4041394999999994</v>
      </c>
      <c r="Y2052">
        <v>6.4244266000000003</v>
      </c>
      <c r="Z2052">
        <v>7.2890999999999997E-3</v>
      </c>
      <c r="AA2052">
        <v>2.1893685000000001</v>
      </c>
      <c r="AB2052">
        <v>9.6320999999999993E-3</v>
      </c>
      <c r="AC2052">
        <v>0.61280000000000001</v>
      </c>
      <c r="AD2052">
        <v>1.0364</v>
      </c>
      <c r="AE2052">
        <v>0.93369999999999997</v>
      </c>
      <c r="AF2052">
        <v>1.0085999999999999</v>
      </c>
      <c r="AG2052">
        <v>0.9194</v>
      </c>
      <c r="AH2052">
        <v>-9</v>
      </c>
      <c r="AI2052">
        <v>0.93189999999999995</v>
      </c>
      <c r="AJ2052">
        <v>0.95109999999999995</v>
      </c>
      <c r="AK2052" t="str">
        <f>VLOOKUP(D2052,Ref!$C$2:$D$56,2,FALSE)&amp;"_"&amp;E2052&amp;RIGHT(B2052,4)</f>
        <v>OK_Ottawa9004</v>
      </c>
    </row>
    <row r="2053" spans="1:37" x14ac:dyDescent="0.25">
      <c r="A2053" t="s">
        <v>222</v>
      </c>
      <c r="B2053">
        <v>401210415</v>
      </c>
      <c r="C2053" t="s">
        <v>37</v>
      </c>
      <c r="D2053" t="s">
        <v>161</v>
      </c>
      <c r="E2053" t="s">
        <v>166</v>
      </c>
      <c r="F2053">
        <v>34.906083000000002</v>
      </c>
      <c r="G2053">
        <v>-95.794128000000001</v>
      </c>
      <c r="H2053">
        <v>56208</v>
      </c>
      <c r="I2053">
        <v>22.9</v>
      </c>
      <c r="J2053">
        <v>21.3</v>
      </c>
      <c r="K2053">
        <v>0.5</v>
      </c>
      <c r="L2053">
        <v>1.3678600000000001</v>
      </c>
      <c r="M2053">
        <v>0.57201139999999995</v>
      </c>
      <c r="N2053">
        <v>1.9817102</v>
      </c>
      <c r="O2053">
        <v>10.3471136</v>
      </c>
      <c r="P2053">
        <v>5.7057723999999999</v>
      </c>
      <c r="Q2053">
        <v>0.56324799999999997</v>
      </c>
      <c r="R2053">
        <v>1.8669726</v>
      </c>
      <c r="S2053">
        <v>1.7536199999999998E-2</v>
      </c>
      <c r="T2053">
        <v>0.5</v>
      </c>
      <c r="U2053">
        <v>0.52947730000000004</v>
      </c>
      <c r="V2053">
        <v>0.67519189999999996</v>
      </c>
      <c r="W2053">
        <v>1.8938797999999999</v>
      </c>
      <c r="X2053">
        <v>10.683165600000001</v>
      </c>
      <c r="Y2053">
        <v>4.2246684999999999</v>
      </c>
      <c r="Z2053">
        <v>1.5014639000000001</v>
      </c>
      <c r="AA2053">
        <v>1.3715731</v>
      </c>
      <c r="AB2053">
        <v>1.85395E-2</v>
      </c>
      <c r="AC2053">
        <v>0.3871</v>
      </c>
      <c r="AD2053">
        <v>1.1803999999999999</v>
      </c>
      <c r="AE2053">
        <v>0.95569999999999999</v>
      </c>
      <c r="AF2053">
        <v>1.0325</v>
      </c>
      <c r="AG2053">
        <v>0.74039999999999995</v>
      </c>
      <c r="AH2053">
        <v>2.6657000000000002</v>
      </c>
      <c r="AI2053">
        <v>0.73470000000000002</v>
      </c>
      <c r="AJ2053">
        <v>1.0571999999999999</v>
      </c>
      <c r="AK2053" t="str">
        <f>VLOOKUP(D2053,Ref!$C$2:$D$56,2,FALSE)&amp;"_"&amp;E2053&amp;RIGHT(B2053,4)</f>
        <v>OK_Pittsburg0415</v>
      </c>
    </row>
    <row r="2054" spans="1:37" x14ac:dyDescent="0.25">
      <c r="A2054" t="s">
        <v>222</v>
      </c>
      <c r="B2054">
        <v>401359015</v>
      </c>
      <c r="C2054" t="s">
        <v>37</v>
      </c>
      <c r="D2054" t="s">
        <v>161</v>
      </c>
      <c r="E2054" t="s">
        <v>167</v>
      </c>
      <c r="F2054">
        <v>35.581173999999997</v>
      </c>
      <c r="G2054">
        <v>-94.830059000000006</v>
      </c>
      <c r="H2054">
        <v>62215</v>
      </c>
      <c r="I2054">
        <v>25.2</v>
      </c>
      <c r="J2054">
        <v>23.4</v>
      </c>
      <c r="K2054">
        <v>0.5</v>
      </c>
      <c r="L2054">
        <v>1.1579733000000001</v>
      </c>
      <c r="M2054">
        <v>0.6636145</v>
      </c>
      <c r="N2054">
        <v>2.1034752999999999</v>
      </c>
      <c r="O2054">
        <v>12.7819948</v>
      </c>
      <c r="P2054">
        <v>5.1384568000000002</v>
      </c>
      <c r="Q2054">
        <v>1.1451958</v>
      </c>
      <c r="R2054">
        <v>1.7298169000000001</v>
      </c>
      <c r="S2054">
        <v>1.2805E-2</v>
      </c>
      <c r="T2054">
        <v>0.5</v>
      </c>
      <c r="U2054">
        <v>0.66716209999999998</v>
      </c>
      <c r="V2054">
        <v>0.6586246</v>
      </c>
      <c r="W2054">
        <v>2.0895533999999998</v>
      </c>
      <c r="X2054">
        <v>11.408371000000001</v>
      </c>
      <c r="Y2054">
        <v>5.2762779999999996</v>
      </c>
      <c r="Z2054">
        <v>1.1352502</v>
      </c>
      <c r="AA2054">
        <v>1.7073799000000001</v>
      </c>
      <c r="AB2054">
        <v>1.32855E-2</v>
      </c>
      <c r="AC2054">
        <v>0.57609999999999995</v>
      </c>
      <c r="AD2054">
        <v>0.99250000000000005</v>
      </c>
      <c r="AE2054">
        <v>0.99339999999999995</v>
      </c>
      <c r="AF2054">
        <v>0.89249999999999996</v>
      </c>
      <c r="AG2054">
        <v>1.0267999999999999</v>
      </c>
      <c r="AH2054">
        <v>0.99129999999999996</v>
      </c>
      <c r="AI2054">
        <v>0.98699999999999999</v>
      </c>
      <c r="AJ2054">
        <v>1.0375000000000001</v>
      </c>
      <c r="AK2054" t="str">
        <f>VLOOKUP(D2054,Ref!$C$2:$D$56,2,FALSE)&amp;"_"&amp;E2054&amp;RIGHT(B2054,4)</f>
        <v>OK_Sequoyah9015</v>
      </c>
    </row>
    <row r="2055" spans="1:37" x14ac:dyDescent="0.25">
      <c r="A2055" t="s">
        <v>222</v>
      </c>
      <c r="B2055">
        <v>401430110</v>
      </c>
      <c r="C2055" t="s">
        <v>37</v>
      </c>
      <c r="D2055" t="s">
        <v>161</v>
      </c>
      <c r="E2055" t="s">
        <v>168</v>
      </c>
      <c r="F2055">
        <v>36.140039999999999</v>
      </c>
      <c r="G2055">
        <v>-95.925381999999999</v>
      </c>
      <c r="H2055">
        <v>67207</v>
      </c>
      <c r="I2055">
        <v>24.8</v>
      </c>
      <c r="J2055">
        <v>23.4</v>
      </c>
      <c r="K2055">
        <v>0.5</v>
      </c>
      <c r="L2055">
        <v>1.1435595999999999</v>
      </c>
      <c r="M2055">
        <v>0.67035169999999999</v>
      </c>
      <c r="N2055">
        <v>2.0572591</v>
      </c>
      <c r="O2055">
        <v>12.1383572</v>
      </c>
      <c r="P2055">
        <v>6.0745000999999998</v>
      </c>
      <c r="Q2055">
        <v>0</v>
      </c>
      <c r="R2055">
        <v>2.2256241000000001</v>
      </c>
      <c r="S2055">
        <v>2.3681199999999999E-2</v>
      </c>
      <c r="T2055">
        <v>0.5</v>
      </c>
      <c r="U2055">
        <v>0.87625640000000005</v>
      </c>
      <c r="V2055">
        <v>0.6201776</v>
      </c>
      <c r="W2055">
        <v>1.9419215999999999</v>
      </c>
      <c r="X2055">
        <v>11.7797985</v>
      </c>
      <c r="Y2055">
        <v>4.8865737999999999</v>
      </c>
      <c r="Z2055">
        <v>1.1599183</v>
      </c>
      <c r="AA2055">
        <v>1.6436596999999999</v>
      </c>
      <c r="AB2055">
        <v>3.3407300000000001E-2</v>
      </c>
      <c r="AC2055">
        <v>0.76629999999999998</v>
      </c>
      <c r="AD2055">
        <v>0.92520000000000002</v>
      </c>
      <c r="AE2055">
        <v>0.94389999999999996</v>
      </c>
      <c r="AF2055">
        <v>0.97050000000000003</v>
      </c>
      <c r="AG2055">
        <v>0.8044</v>
      </c>
      <c r="AH2055">
        <v>-9</v>
      </c>
      <c r="AI2055">
        <v>0.73850000000000005</v>
      </c>
      <c r="AJ2055">
        <v>1.4107000000000001</v>
      </c>
      <c r="AK2055" t="str">
        <f>VLOOKUP(D2055,Ref!$C$2:$D$56,2,FALSE)&amp;"_"&amp;E2055&amp;RIGHT(B2055,4)</f>
        <v>OK_Tulsa0110</v>
      </c>
    </row>
    <row r="2056" spans="1:37" x14ac:dyDescent="0.25">
      <c r="A2056" t="s">
        <v>222</v>
      </c>
      <c r="B2056">
        <v>401431127</v>
      </c>
      <c r="C2056" t="s">
        <v>37</v>
      </c>
      <c r="D2056" t="s">
        <v>161</v>
      </c>
      <c r="E2056" t="s">
        <v>168</v>
      </c>
      <c r="F2056">
        <v>36.204901999999997</v>
      </c>
      <c r="G2056">
        <v>-95.976536999999993</v>
      </c>
      <c r="H2056">
        <v>68206</v>
      </c>
      <c r="I2056">
        <v>25.5</v>
      </c>
      <c r="J2056">
        <v>24</v>
      </c>
      <c r="K2056">
        <v>0.5</v>
      </c>
      <c r="L2056">
        <v>1.5316346000000001</v>
      </c>
      <c r="M2056">
        <v>0.74360910000000002</v>
      </c>
      <c r="N2056">
        <v>2.2320864</v>
      </c>
      <c r="O2056">
        <v>11.3471928</v>
      </c>
      <c r="P2056">
        <v>6.5041585</v>
      </c>
      <c r="Q2056">
        <v>0.45546599999999998</v>
      </c>
      <c r="R2056">
        <v>2.2132676</v>
      </c>
      <c r="S2056">
        <v>3.92536E-2</v>
      </c>
      <c r="T2056">
        <v>0.5</v>
      </c>
      <c r="U2056">
        <v>0.92734099999999997</v>
      </c>
      <c r="V2056">
        <v>0.73393260000000005</v>
      </c>
      <c r="W2056">
        <v>2.0813967999999998</v>
      </c>
      <c r="X2056">
        <v>11.2482939</v>
      </c>
      <c r="Y2056">
        <v>6.0471443999999996</v>
      </c>
      <c r="Z2056">
        <v>0.45259650000000001</v>
      </c>
      <c r="AA2056">
        <v>2.060683</v>
      </c>
      <c r="AB2056">
        <v>3.9341800000000003E-2</v>
      </c>
      <c r="AC2056">
        <v>0.60550000000000004</v>
      </c>
      <c r="AD2056">
        <v>0.98699999999999999</v>
      </c>
      <c r="AE2056">
        <v>0.9325</v>
      </c>
      <c r="AF2056">
        <v>0.99129999999999996</v>
      </c>
      <c r="AG2056">
        <v>0.92969999999999997</v>
      </c>
      <c r="AH2056">
        <v>0.99370000000000003</v>
      </c>
      <c r="AI2056">
        <v>0.93110000000000004</v>
      </c>
      <c r="AJ2056">
        <v>1.0022</v>
      </c>
      <c r="AK2056" t="str">
        <f>VLOOKUP(D2056,Ref!$C$2:$D$56,2,FALSE)&amp;"_"&amp;E2056&amp;RIGHT(B2056,4)</f>
        <v>OK_Tulsa1127</v>
      </c>
    </row>
    <row r="2057" spans="1:37" x14ac:dyDescent="0.25">
      <c r="A2057" t="s">
        <v>222</v>
      </c>
      <c r="B2057">
        <v>410250002</v>
      </c>
      <c r="C2057" t="s">
        <v>37</v>
      </c>
      <c r="D2057" t="s">
        <v>169</v>
      </c>
      <c r="E2057" t="s">
        <v>170</v>
      </c>
      <c r="F2057">
        <v>43.586388999999997</v>
      </c>
      <c r="G2057">
        <v>-119.05111100000001</v>
      </c>
      <c r="H2057">
        <v>153052</v>
      </c>
      <c r="I2057">
        <v>33</v>
      </c>
      <c r="J2057">
        <v>29.7</v>
      </c>
      <c r="K2057">
        <v>0.5</v>
      </c>
      <c r="L2057">
        <v>1.0528245000000001</v>
      </c>
      <c r="M2057">
        <v>1.6374344999999999</v>
      </c>
      <c r="N2057">
        <v>0.67776150000000002</v>
      </c>
      <c r="O2057">
        <v>26</v>
      </c>
      <c r="P2057">
        <v>1.0446378000000001</v>
      </c>
      <c r="Q2057">
        <v>1.5490508000000001</v>
      </c>
      <c r="R2057">
        <v>0.46435019999999999</v>
      </c>
      <c r="S2057">
        <v>7.3940800000000001E-2</v>
      </c>
      <c r="T2057">
        <v>0.5</v>
      </c>
      <c r="U2057">
        <v>0.1997536</v>
      </c>
      <c r="V2057">
        <v>1.2393095000000001</v>
      </c>
      <c r="W2057">
        <v>0.4960561</v>
      </c>
      <c r="X2057">
        <v>25.148487100000001</v>
      </c>
      <c r="Y2057">
        <v>0.17234350000000001</v>
      </c>
      <c r="Z2057">
        <v>1.5753197999999999</v>
      </c>
      <c r="AA2057">
        <v>0.3154633</v>
      </c>
      <c r="AB2057">
        <v>7.6315900000000006E-2</v>
      </c>
      <c r="AC2057">
        <v>0.18970000000000001</v>
      </c>
      <c r="AD2057">
        <v>0.75690000000000002</v>
      </c>
      <c r="AE2057">
        <v>0.7319</v>
      </c>
      <c r="AF2057">
        <v>0.96719999999999995</v>
      </c>
      <c r="AG2057">
        <v>0.16500000000000001</v>
      </c>
      <c r="AH2057">
        <v>1.0169999999999999</v>
      </c>
      <c r="AI2057">
        <v>0.6794</v>
      </c>
      <c r="AJ2057">
        <v>1.0321</v>
      </c>
      <c r="AK2057" t="str">
        <f>VLOOKUP(D2057,Ref!$C$2:$D$56,2,FALSE)&amp;"_"&amp;E2057&amp;RIGHT(B2057,4)</f>
        <v>OR_Harney0002</v>
      </c>
    </row>
    <row r="2058" spans="1:37" x14ac:dyDescent="0.25">
      <c r="A2058" t="s">
        <v>222</v>
      </c>
      <c r="B2058">
        <v>410290133</v>
      </c>
      <c r="C2058" t="s">
        <v>37</v>
      </c>
      <c r="D2058" t="s">
        <v>169</v>
      </c>
      <c r="E2058" t="s">
        <v>132</v>
      </c>
      <c r="F2058">
        <v>42.314078000000002</v>
      </c>
      <c r="G2058">
        <v>-122.879244</v>
      </c>
      <c r="H2058">
        <v>149024</v>
      </c>
      <c r="I2058">
        <v>31.7</v>
      </c>
      <c r="J2058">
        <v>30.3</v>
      </c>
      <c r="K2058">
        <v>0.5</v>
      </c>
      <c r="L2058">
        <v>1.6318899</v>
      </c>
      <c r="M2058">
        <v>1.2180253999999999</v>
      </c>
      <c r="N2058">
        <v>0.63115969999999999</v>
      </c>
      <c r="O2058">
        <v>24.778877300000001</v>
      </c>
      <c r="P2058">
        <v>1.0167524999999999</v>
      </c>
      <c r="Q2058">
        <v>1.3447248000000001</v>
      </c>
      <c r="R2058">
        <v>0.54209799999999997</v>
      </c>
      <c r="S2058">
        <v>6.9807499999999995E-2</v>
      </c>
      <c r="T2058">
        <v>0.5</v>
      </c>
      <c r="U2058">
        <v>0.3176503</v>
      </c>
      <c r="V2058">
        <v>1.4782716</v>
      </c>
      <c r="W2058">
        <v>0.68418780000000001</v>
      </c>
      <c r="X2058">
        <v>24.321584699999999</v>
      </c>
      <c r="Y2058">
        <v>0.3791119</v>
      </c>
      <c r="Z2058">
        <v>2.1542428</v>
      </c>
      <c r="AA2058">
        <v>0.48317650000000001</v>
      </c>
      <c r="AB2058">
        <v>6.9741800000000007E-2</v>
      </c>
      <c r="AC2058">
        <v>0.19470000000000001</v>
      </c>
      <c r="AD2058">
        <v>1.2137</v>
      </c>
      <c r="AE2058">
        <v>1.0840000000000001</v>
      </c>
      <c r="AF2058">
        <v>0.98150000000000004</v>
      </c>
      <c r="AG2058">
        <v>0.37290000000000001</v>
      </c>
      <c r="AH2058">
        <v>1.6020000000000001</v>
      </c>
      <c r="AI2058">
        <v>0.89129999999999998</v>
      </c>
      <c r="AJ2058">
        <v>0.99909999999999999</v>
      </c>
      <c r="AK2058" t="str">
        <f>VLOOKUP(D2058,Ref!$C$2:$D$56,2,FALSE)&amp;"_"&amp;E2058&amp;RIGHT(B2058,4)</f>
        <v>OR_Jackson0133</v>
      </c>
    </row>
    <row r="2059" spans="1:37" x14ac:dyDescent="0.25">
      <c r="A2059" t="s">
        <v>222</v>
      </c>
      <c r="B2059">
        <v>410291001</v>
      </c>
      <c r="C2059" t="s">
        <v>37</v>
      </c>
      <c r="D2059" t="s">
        <v>169</v>
      </c>
      <c r="E2059" t="s">
        <v>132</v>
      </c>
      <c r="F2059">
        <v>42.536110999999998</v>
      </c>
      <c r="G2059">
        <v>-122.875</v>
      </c>
      <c r="H2059">
        <v>151025</v>
      </c>
      <c r="I2059">
        <v>17.600000000000001</v>
      </c>
      <c r="J2059">
        <v>16.5</v>
      </c>
      <c r="K2059">
        <v>0.5</v>
      </c>
      <c r="L2059">
        <v>0.72809199999999996</v>
      </c>
      <c r="M2059">
        <v>1.0169032</v>
      </c>
      <c r="N2059">
        <v>0.44814739999999997</v>
      </c>
      <c r="O2059">
        <v>12.7653704</v>
      </c>
      <c r="P2059">
        <v>0.65127120000000005</v>
      </c>
      <c r="Q2059">
        <v>1.1275086000000001</v>
      </c>
      <c r="R2059">
        <v>0.37806919999999999</v>
      </c>
      <c r="S2059">
        <v>6.79704E-2</v>
      </c>
      <c r="T2059">
        <v>0.5</v>
      </c>
      <c r="U2059">
        <v>0.4119717</v>
      </c>
      <c r="V2059">
        <v>0.98970440000000004</v>
      </c>
      <c r="W2059">
        <v>0.36010429999999999</v>
      </c>
      <c r="X2059">
        <v>12.5930815</v>
      </c>
      <c r="Y2059">
        <v>0.2905914</v>
      </c>
      <c r="Z2059">
        <v>1.0358962</v>
      </c>
      <c r="AA2059">
        <v>0.26989560000000001</v>
      </c>
      <c r="AB2059">
        <v>6.79704E-2</v>
      </c>
      <c r="AC2059">
        <v>0.56579999999999997</v>
      </c>
      <c r="AD2059">
        <v>0.97330000000000005</v>
      </c>
      <c r="AE2059">
        <v>0.80349999999999999</v>
      </c>
      <c r="AF2059">
        <v>0.98650000000000004</v>
      </c>
      <c r="AG2059">
        <v>0.44619999999999999</v>
      </c>
      <c r="AH2059">
        <v>0.91869999999999996</v>
      </c>
      <c r="AI2059">
        <v>0.71389999999999998</v>
      </c>
      <c r="AJ2059">
        <v>1</v>
      </c>
      <c r="AK2059" t="str">
        <f>VLOOKUP(D2059,Ref!$C$2:$D$56,2,FALSE)&amp;"_"&amp;E2059&amp;RIGHT(B2059,4)</f>
        <v>OR_Jackson1001</v>
      </c>
    </row>
    <row r="2060" spans="1:37" x14ac:dyDescent="0.25">
      <c r="A2060" t="s">
        <v>222</v>
      </c>
      <c r="B2060">
        <v>410330114</v>
      </c>
      <c r="C2060" t="s">
        <v>37</v>
      </c>
      <c r="D2060" t="s">
        <v>169</v>
      </c>
      <c r="E2060" t="s">
        <v>171</v>
      </c>
      <c r="F2060">
        <v>42.434139000000002</v>
      </c>
      <c r="G2060">
        <v>-123.34848599999999</v>
      </c>
      <c r="H2060">
        <v>151021</v>
      </c>
      <c r="I2060">
        <v>29.1</v>
      </c>
      <c r="J2060">
        <v>27.3</v>
      </c>
      <c r="K2060">
        <v>0.5</v>
      </c>
      <c r="L2060">
        <v>0.85945669999999996</v>
      </c>
      <c r="M2060">
        <v>1.4133899000000001</v>
      </c>
      <c r="N2060">
        <v>0.52604700000000004</v>
      </c>
      <c r="O2060">
        <v>22.946666700000002</v>
      </c>
      <c r="P2060">
        <v>0.95573960000000002</v>
      </c>
      <c r="Q2060">
        <v>1.3067789000000001</v>
      </c>
      <c r="R2060">
        <v>0.47920010000000002</v>
      </c>
      <c r="S2060">
        <v>0.1960556</v>
      </c>
      <c r="T2060">
        <v>0.5</v>
      </c>
      <c r="U2060">
        <v>0.36259619999999998</v>
      </c>
      <c r="V2060">
        <v>1.3656636</v>
      </c>
      <c r="W2060">
        <v>0.40664909999999999</v>
      </c>
      <c r="X2060">
        <v>22.629684399999999</v>
      </c>
      <c r="Y2060">
        <v>0.35023110000000002</v>
      </c>
      <c r="Z2060">
        <v>1.2166648</v>
      </c>
      <c r="AA2060">
        <v>0.30510959999999998</v>
      </c>
      <c r="AB2060">
        <v>0.1960556</v>
      </c>
      <c r="AC2060">
        <v>0.4219</v>
      </c>
      <c r="AD2060">
        <v>0.96619999999999995</v>
      </c>
      <c r="AE2060">
        <v>0.77300000000000002</v>
      </c>
      <c r="AF2060">
        <v>0.98619999999999997</v>
      </c>
      <c r="AG2060">
        <v>0.36649999999999999</v>
      </c>
      <c r="AH2060">
        <v>0.93100000000000005</v>
      </c>
      <c r="AI2060">
        <v>0.63670000000000004</v>
      </c>
      <c r="AJ2060">
        <v>1</v>
      </c>
      <c r="AK2060" t="str">
        <f>VLOOKUP(D2060,Ref!$C$2:$D$56,2,FALSE)&amp;"_"&amp;E2060&amp;RIGHT(B2060,4)</f>
        <v>OR_Josephine0114</v>
      </c>
    </row>
    <row r="2061" spans="1:37" x14ac:dyDescent="0.25">
      <c r="A2061" t="s">
        <v>222</v>
      </c>
      <c r="B2061">
        <v>410350004</v>
      </c>
      <c r="C2061" t="s">
        <v>37</v>
      </c>
      <c r="D2061" t="s">
        <v>169</v>
      </c>
      <c r="E2061" t="s">
        <v>172</v>
      </c>
      <c r="F2061">
        <v>42.188889000000003</v>
      </c>
      <c r="G2061">
        <v>-121.7225</v>
      </c>
      <c r="H2061">
        <v>146032</v>
      </c>
      <c r="I2061">
        <v>46</v>
      </c>
      <c r="J2061">
        <v>43.4</v>
      </c>
      <c r="K2061">
        <v>0.5</v>
      </c>
      <c r="L2061">
        <v>0.91813500000000003</v>
      </c>
      <c r="M2061">
        <v>4.3546300000000002</v>
      </c>
      <c r="N2061">
        <v>0.58843449999999997</v>
      </c>
      <c r="O2061">
        <v>36.444442700000003</v>
      </c>
      <c r="P2061">
        <v>0.81884659999999998</v>
      </c>
      <c r="Q2061">
        <v>1.6671351000000001</v>
      </c>
      <c r="R2061">
        <v>0.53620820000000002</v>
      </c>
      <c r="S2061">
        <v>0.2277217</v>
      </c>
      <c r="T2061">
        <v>0.5</v>
      </c>
      <c r="U2061">
        <v>0.28311779999999998</v>
      </c>
      <c r="V2061">
        <v>3.8008318000000001</v>
      </c>
      <c r="W2061">
        <v>0.53655379999999997</v>
      </c>
      <c r="X2061">
        <v>35.759559600000003</v>
      </c>
      <c r="Y2061">
        <v>0.1917498</v>
      </c>
      <c r="Z2061">
        <v>1.7678495999999999</v>
      </c>
      <c r="AA2061">
        <v>0.38004690000000002</v>
      </c>
      <c r="AB2061">
        <v>0.21002670000000001</v>
      </c>
      <c r="AC2061">
        <v>0.30840000000000001</v>
      </c>
      <c r="AD2061">
        <v>0.87280000000000002</v>
      </c>
      <c r="AE2061">
        <v>0.91180000000000005</v>
      </c>
      <c r="AF2061">
        <v>0.98119999999999996</v>
      </c>
      <c r="AG2061">
        <v>0.23419999999999999</v>
      </c>
      <c r="AH2061">
        <v>1.0604</v>
      </c>
      <c r="AI2061">
        <v>0.70879999999999999</v>
      </c>
      <c r="AJ2061">
        <v>0.92230000000000001</v>
      </c>
      <c r="AK2061" t="str">
        <f>VLOOKUP(D2061,Ref!$C$2:$D$56,2,FALSE)&amp;"_"&amp;E2061&amp;RIGHT(B2061,4)</f>
        <v>OR_Klamath0004</v>
      </c>
    </row>
    <row r="2062" spans="1:37" x14ac:dyDescent="0.25">
      <c r="A2062" t="s">
        <v>222</v>
      </c>
      <c r="B2062">
        <v>410390058</v>
      </c>
      <c r="C2062" t="s">
        <v>37</v>
      </c>
      <c r="D2062" t="s">
        <v>169</v>
      </c>
      <c r="E2062" t="s">
        <v>173</v>
      </c>
      <c r="F2062">
        <v>44.066304000000002</v>
      </c>
      <c r="G2062">
        <v>-123.139831</v>
      </c>
      <c r="H2062">
        <v>165027</v>
      </c>
      <c r="I2062">
        <v>27</v>
      </c>
      <c r="J2062">
        <v>25.8</v>
      </c>
      <c r="K2062">
        <v>0.5</v>
      </c>
      <c r="L2062">
        <v>0.74985829999999998</v>
      </c>
      <c r="M2062">
        <v>1.318025</v>
      </c>
      <c r="N2062">
        <v>0.73774260000000003</v>
      </c>
      <c r="O2062">
        <v>20.038385399999999</v>
      </c>
      <c r="P2062">
        <v>1.2904253999999999</v>
      </c>
      <c r="Q2062">
        <v>1.7484968000000001</v>
      </c>
      <c r="R2062">
        <v>0.59810839999999998</v>
      </c>
      <c r="S2062">
        <v>8.5627200000000001E-2</v>
      </c>
      <c r="T2062">
        <v>0.5</v>
      </c>
      <c r="U2062">
        <v>0.50314400000000004</v>
      </c>
      <c r="V2062">
        <v>1.2962887999999999</v>
      </c>
      <c r="W2062">
        <v>0.62863639999999998</v>
      </c>
      <c r="X2062">
        <v>19.8919964</v>
      </c>
      <c r="Y2062">
        <v>0.73598739999999996</v>
      </c>
      <c r="Z2062">
        <v>1.7088778</v>
      </c>
      <c r="AA2062">
        <v>0.46496359999999998</v>
      </c>
      <c r="AB2062">
        <v>8.5627200000000001E-2</v>
      </c>
      <c r="AC2062">
        <v>0.67100000000000004</v>
      </c>
      <c r="AD2062">
        <v>0.98350000000000004</v>
      </c>
      <c r="AE2062">
        <v>0.85209999999999997</v>
      </c>
      <c r="AF2062">
        <v>0.99270000000000003</v>
      </c>
      <c r="AG2062">
        <v>0.57030000000000003</v>
      </c>
      <c r="AH2062">
        <v>0.97729999999999995</v>
      </c>
      <c r="AI2062">
        <v>0.77739999999999998</v>
      </c>
      <c r="AJ2062">
        <v>1</v>
      </c>
      <c r="AK2062" t="str">
        <f>VLOOKUP(D2062,Ref!$C$2:$D$56,2,FALSE)&amp;"_"&amp;E2062&amp;RIGHT(B2062,4)</f>
        <v>OR_Lane0058</v>
      </c>
    </row>
    <row r="2063" spans="1:37" x14ac:dyDescent="0.25">
      <c r="A2063" t="s">
        <v>222</v>
      </c>
      <c r="B2063">
        <v>410390060</v>
      </c>
      <c r="C2063" t="s">
        <v>37</v>
      </c>
      <c r="D2063" t="s">
        <v>169</v>
      </c>
      <c r="E2063" t="s">
        <v>173</v>
      </c>
      <c r="F2063">
        <v>44.026311999999997</v>
      </c>
      <c r="G2063">
        <v>-123.083737</v>
      </c>
      <c r="H2063">
        <v>164027</v>
      </c>
      <c r="I2063">
        <v>30.9</v>
      </c>
      <c r="J2063">
        <v>28.8</v>
      </c>
      <c r="K2063">
        <v>0.5</v>
      </c>
      <c r="L2063">
        <v>0.79033770000000003</v>
      </c>
      <c r="M2063">
        <v>1.2778311</v>
      </c>
      <c r="N2063">
        <v>1.0510904000000001</v>
      </c>
      <c r="O2063">
        <v>22.154159499999999</v>
      </c>
      <c r="P2063">
        <v>1.3373185000000001</v>
      </c>
      <c r="Q2063">
        <v>2.9169996</v>
      </c>
      <c r="R2063">
        <v>0.85268189999999999</v>
      </c>
      <c r="S2063">
        <v>9.7356300000000007E-2</v>
      </c>
      <c r="T2063">
        <v>0.5</v>
      </c>
      <c r="U2063">
        <v>0.49068640000000002</v>
      </c>
      <c r="V2063">
        <v>1.2609686</v>
      </c>
      <c r="W2063">
        <v>0.77146150000000002</v>
      </c>
      <c r="X2063">
        <v>22.2251987</v>
      </c>
      <c r="Y2063">
        <v>0.68650990000000001</v>
      </c>
      <c r="Z2063">
        <v>2.2606763999999999</v>
      </c>
      <c r="AA2063">
        <v>0.56543589999999999</v>
      </c>
      <c r="AB2063">
        <v>9.0584999999999999E-2</v>
      </c>
      <c r="AC2063">
        <v>0.62090000000000001</v>
      </c>
      <c r="AD2063">
        <v>0.98680000000000001</v>
      </c>
      <c r="AE2063">
        <v>0.73399999999999999</v>
      </c>
      <c r="AF2063">
        <v>1.0032000000000001</v>
      </c>
      <c r="AG2063">
        <v>0.51329999999999998</v>
      </c>
      <c r="AH2063">
        <v>0.77500000000000002</v>
      </c>
      <c r="AI2063">
        <v>0.66310000000000002</v>
      </c>
      <c r="AJ2063">
        <v>0.9304</v>
      </c>
      <c r="AK2063" t="str">
        <f>VLOOKUP(D2063,Ref!$C$2:$D$56,2,FALSE)&amp;"_"&amp;E2063&amp;RIGHT(B2063,4)</f>
        <v>OR_Lane0060</v>
      </c>
    </row>
    <row r="2064" spans="1:37" x14ac:dyDescent="0.25">
      <c r="A2064" t="s">
        <v>222</v>
      </c>
      <c r="B2064">
        <v>410391009</v>
      </c>
      <c r="C2064" t="s">
        <v>37</v>
      </c>
      <c r="D2064" t="s">
        <v>169</v>
      </c>
      <c r="E2064" t="s">
        <v>173</v>
      </c>
      <c r="F2064">
        <v>44.046695999999997</v>
      </c>
      <c r="G2064">
        <v>-123.01770399999999</v>
      </c>
      <c r="H2064">
        <v>164028</v>
      </c>
      <c r="I2064">
        <v>20.6</v>
      </c>
      <c r="J2064">
        <v>19.5</v>
      </c>
      <c r="K2064">
        <v>0.5</v>
      </c>
      <c r="L2064">
        <v>0.55532959999999998</v>
      </c>
      <c r="M2064">
        <v>0.75439140000000005</v>
      </c>
      <c r="N2064">
        <v>0.54106149999999997</v>
      </c>
      <c r="O2064">
        <v>15.6301956</v>
      </c>
      <c r="P2064">
        <v>0.78999050000000004</v>
      </c>
      <c r="Q2064">
        <v>1.3628069</v>
      </c>
      <c r="R2064">
        <v>0.44867970000000001</v>
      </c>
      <c r="S2064">
        <v>5.0875900000000002E-2</v>
      </c>
      <c r="T2064">
        <v>0.5</v>
      </c>
      <c r="U2064">
        <v>0.23893809999999999</v>
      </c>
      <c r="V2064">
        <v>0.70465310000000003</v>
      </c>
      <c r="W2064">
        <v>0.4728212</v>
      </c>
      <c r="X2064">
        <v>15.4571667</v>
      </c>
      <c r="Y2064">
        <v>0.35546519999999998</v>
      </c>
      <c r="Z2064">
        <v>1.4347402</v>
      </c>
      <c r="AA2064">
        <v>0.34500550000000002</v>
      </c>
      <c r="AB2064">
        <v>5.3540499999999998E-2</v>
      </c>
      <c r="AC2064">
        <v>0.43030000000000002</v>
      </c>
      <c r="AD2064">
        <v>0.93410000000000004</v>
      </c>
      <c r="AE2064">
        <v>0.87390000000000001</v>
      </c>
      <c r="AF2064">
        <v>0.9889</v>
      </c>
      <c r="AG2064">
        <v>0.45</v>
      </c>
      <c r="AH2064">
        <v>1.0528</v>
      </c>
      <c r="AI2064">
        <v>0.76890000000000003</v>
      </c>
      <c r="AJ2064">
        <v>1.0524</v>
      </c>
      <c r="AK2064" t="str">
        <f>VLOOKUP(D2064,Ref!$C$2:$D$56,2,FALSE)&amp;"_"&amp;E2064&amp;RIGHT(B2064,4)</f>
        <v>OR_Lane1009</v>
      </c>
    </row>
    <row r="2065" spans="1:37" x14ac:dyDescent="0.25">
      <c r="A2065" t="s">
        <v>222</v>
      </c>
      <c r="B2065">
        <v>410399004</v>
      </c>
      <c r="C2065" t="s">
        <v>37</v>
      </c>
      <c r="D2065" t="s">
        <v>169</v>
      </c>
      <c r="E2065" t="s">
        <v>173</v>
      </c>
      <c r="F2065">
        <v>43.799570000000003</v>
      </c>
      <c r="G2065">
        <v>-123.05349</v>
      </c>
      <c r="H2065">
        <v>162027</v>
      </c>
      <c r="I2065">
        <v>23.2</v>
      </c>
      <c r="J2065">
        <v>21.3</v>
      </c>
      <c r="K2065">
        <v>0.5</v>
      </c>
      <c r="L2065">
        <v>0.69006279999999998</v>
      </c>
      <c r="M2065">
        <v>1.5186099</v>
      </c>
      <c r="N2065">
        <v>0.6906582</v>
      </c>
      <c r="O2065">
        <v>16.0542221</v>
      </c>
      <c r="P2065">
        <v>1.0250337</v>
      </c>
      <c r="Q2065">
        <v>1.9489536999999999</v>
      </c>
      <c r="R2065">
        <v>0.65653989999999995</v>
      </c>
      <c r="S2065">
        <v>0.11591799999999999</v>
      </c>
      <c r="T2065">
        <v>0.5</v>
      </c>
      <c r="U2065">
        <v>0.22513079999999999</v>
      </c>
      <c r="V2065">
        <v>1.4561520999999999</v>
      </c>
      <c r="W2065">
        <v>0.67531730000000001</v>
      </c>
      <c r="X2065">
        <v>15.3150148</v>
      </c>
      <c r="Y2065">
        <v>0.31429679999999999</v>
      </c>
      <c r="Z2065">
        <v>2.2056426999999998</v>
      </c>
      <c r="AA2065">
        <v>0.4967665</v>
      </c>
      <c r="AB2065">
        <v>0.11906899999999999</v>
      </c>
      <c r="AC2065">
        <v>0.32619999999999999</v>
      </c>
      <c r="AD2065">
        <v>0.95889999999999997</v>
      </c>
      <c r="AE2065">
        <v>0.9778</v>
      </c>
      <c r="AF2065">
        <v>0.95399999999999996</v>
      </c>
      <c r="AG2065">
        <v>0.30659999999999998</v>
      </c>
      <c r="AH2065">
        <v>1.1316999999999999</v>
      </c>
      <c r="AI2065">
        <v>0.75660000000000005</v>
      </c>
      <c r="AJ2065">
        <v>1.0271999999999999</v>
      </c>
      <c r="AK2065" t="str">
        <f>VLOOKUP(D2065,Ref!$C$2:$D$56,2,FALSE)&amp;"_"&amp;E2065&amp;RIGHT(B2065,4)</f>
        <v>OR_Lane9004</v>
      </c>
    </row>
    <row r="2066" spans="1:37" x14ac:dyDescent="0.25">
      <c r="A2066" t="s">
        <v>222</v>
      </c>
      <c r="B2066">
        <v>410510080</v>
      </c>
      <c r="C2066" t="s">
        <v>37</v>
      </c>
      <c r="D2066" t="s">
        <v>169</v>
      </c>
      <c r="E2066" t="s">
        <v>174</v>
      </c>
      <c r="F2066">
        <v>45.496473999999999</v>
      </c>
      <c r="G2066">
        <v>-122.60341099999999</v>
      </c>
      <c r="H2066">
        <v>177034</v>
      </c>
      <c r="I2066">
        <v>26.1</v>
      </c>
      <c r="J2066">
        <v>25.1</v>
      </c>
      <c r="K2066">
        <v>0.5</v>
      </c>
      <c r="L2066">
        <v>0.55220919999999996</v>
      </c>
      <c r="M2066">
        <v>2.3139677000000001</v>
      </c>
      <c r="N2066">
        <v>0.75669339999999996</v>
      </c>
      <c r="O2066">
        <v>19.067451500000001</v>
      </c>
      <c r="P2066">
        <v>1.1895772</v>
      </c>
      <c r="Q2066">
        <v>1.1910464000000001</v>
      </c>
      <c r="R2066">
        <v>0.40140940000000003</v>
      </c>
      <c r="S2066">
        <v>0.19431090000000001</v>
      </c>
      <c r="T2066">
        <v>0.5</v>
      </c>
      <c r="U2066">
        <v>0.3991362</v>
      </c>
      <c r="V2066">
        <v>2.2951579</v>
      </c>
      <c r="W2066">
        <v>0.59742779999999995</v>
      </c>
      <c r="X2066">
        <v>18.9595585</v>
      </c>
      <c r="Y2066">
        <v>0.75246210000000002</v>
      </c>
      <c r="Z2066">
        <v>1.1649195000000001</v>
      </c>
      <c r="AA2066">
        <v>0.306871</v>
      </c>
      <c r="AB2066">
        <v>0.19431090000000001</v>
      </c>
      <c r="AC2066">
        <v>0.7228</v>
      </c>
      <c r="AD2066">
        <v>0.9919</v>
      </c>
      <c r="AE2066">
        <v>0.78949999999999998</v>
      </c>
      <c r="AF2066">
        <v>0.99429999999999996</v>
      </c>
      <c r="AG2066">
        <v>0.63249999999999995</v>
      </c>
      <c r="AH2066">
        <v>0.97809999999999997</v>
      </c>
      <c r="AI2066">
        <v>0.76449999999999996</v>
      </c>
      <c r="AJ2066">
        <v>1</v>
      </c>
      <c r="AK2066" t="str">
        <f>VLOOKUP(D2066,Ref!$C$2:$D$56,2,FALSE)&amp;"_"&amp;E2066&amp;RIGHT(B2066,4)</f>
        <v>OR_Multnomah0080</v>
      </c>
    </row>
    <row r="2067" spans="1:37" x14ac:dyDescent="0.25">
      <c r="A2067" t="s">
        <v>222</v>
      </c>
      <c r="B2067">
        <v>410510246</v>
      </c>
      <c r="C2067" t="s">
        <v>37</v>
      </c>
      <c r="D2067" t="s">
        <v>169</v>
      </c>
      <c r="E2067" t="s">
        <v>174</v>
      </c>
      <c r="F2067">
        <v>45.561301</v>
      </c>
      <c r="G2067">
        <v>-122.67878399999999</v>
      </c>
      <c r="H2067">
        <v>177034</v>
      </c>
      <c r="I2067">
        <v>20.9</v>
      </c>
      <c r="J2067">
        <v>19</v>
      </c>
      <c r="K2067">
        <v>0.5</v>
      </c>
      <c r="L2067">
        <v>0.73675469999999998</v>
      </c>
      <c r="M2067">
        <v>2.0660159999999999</v>
      </c>
      <c r="N2067">
        <v>1.3477338999999999</v>
      </c>
      <c r="O2067">
        <v>11.3791656</v>
      </c>
      <c r="P2067">
        <v>2.4378548000000002</v>
      </c>
      <c r="Q2067">
        <v>1.5238585</v>
      </c>
      <c r="R2067">
        <v>0.75348570000000004</v>
      </c>
      <c r="S2067">
        <v>0.16624159999999999</v>
      </c>
      <c r="T2067">
        <v>0.5</v>
      </c>
      <c r="U2067">
        <v>0.52751130000000002</v>
      </c>
      <c r="V2067">
        <v>2.0475477999999998</v>
      </c>
      <c r="W2067">
        <v>1.0016959000000001</v>
      </c>
      <c r="X2067">
        <v>11.3053484</v>
      </c>
      <c r="Y2067">
        <v>1.5333958999999999</v>
      </c>
      <c r="Z2067">
        <v>1.4904784</v>
      </c>
      <c r="AA2067">
        <v>0.50295160000000005</v>
      </c>
      <c r="AB2067">
        <v>0.16624159999999999</v>
      </c>
      <c r="AC2067">
        <v>0.71599999999999997</v>
      </c>
      <c r="AD2067">
        <v>0.99109999999999998</v>
      </c>
      <c r="AE2067">
        <v>0.74319999999999997</v>
      </c>
      <c r="AF2067">
        <v>0.99350000000000005</v>
      </c>
      <c r="AG2067">
        <v>0.629</v>
      </c>
      <c r="AH2067">
        <v>0.97809999999999997</v>
      </c>
      <c r="AI2067">
        <v>0.66749999999999998</v>
      </c>
      <c r="AJ2067">
        <v>1</v>
      </c>
      <c r="AK2067" t="str">
        <f>VLOOKUP(D2067,Ref!$C$2:$D$56,2,FALSE)&amp;"_"&amp;E2067&amp;RIGHT(B2067,4)</f>
        <v>OR_Multnomah0246</v>
      </c>
    </row>
    <row r="2068" spans="1:37" x14ac:dyDescent="0.25">
      <c r="A2068" t="s">
        <v>222</v>
      </c>
      <c r="B2068">
        <v>410590121</v>
      </c>
      <c r="C2068" t="s">
        <v>37</v>
      </c>
      <c r="D2068" t="s">
        <v>169</v>
      </c>
      <c r="E2068" t="s">
        <v>175</v>
      </c>
      <c r="F2068">
        <v>45.651944</v>
      </c>
      <c r="G2068">
        <v>-118.818611</v>
      </c>
      <c r="H2068">
        <v>172058</v>
      </c>
      <c r="I2068">
        <v>24</v>
      </c>
      <c r="J2068">
        <v>22.9</v>
      </c>
      <c r="K2068">
        <v>0.5</v>
      </c>
      <c r="L2068">
        <v>0.46220739999999999</v>
      </c>
      <c r="M2068">
        <v>0.83529569999999997</v>
      </c>
      <c r="N2068">
        <v>0.66982989999999998</v>
      </c>
      <c r="O2068">
        <v>18.569904300000001</v>
      </c>
      <c r="P2068">
        <v>0.52402649999999995</v>
      </c>
      <c r="Q2068">
        <v>1.9488785</v>
      </c>
      <c r="R2068">
        <v>0.45388840000000003</v>
      </c>
      <c r="S2068">
        <v>3.59668E-2</v>
      </c>
      <c r="T2068">
        <v>0.5</v>
      </c>
      <c r="U2068">
        <v>0.28125319999999998</v>
      </c>
      <c r="V2068">
        <v>0.81299330000000003</v>
      </c>
      <c r="W2068">
        <v>0.58695010000000003</v>
      </c>
      <c r="X2068">
        <v>18.278356599999999</v>
      </c>
      <c r="Y2068">
        <v>0.20609959999999999</v>
      </c>
      <c r="Z2068">
        <v>1.8820319000000001</v>
      </c>
      <c r="AA2068">
        <v>0.38167519999999999</v>
      </c>
      <c r="AB2068">
        <v>3.59668E-2</v>
      </c>
      <c r="AC2068">
        <v>0.60850000000000004</v>
      </c>
      <c r="AD2068">
        <v>0.97330000000000005</v>
      </c>
      <c r="AE2068">
        <v>0.87629999999999997</v>
      </c>
      <c r="AF2068">
        <v>0.98429999999999995</v>
      </c>
      <c r="AG2068">
        <v>0.39329999999999998</v>
      </c>
      <c r="AH2068">
        <v>0.9657</v>
      </c>
      <c r="AI2068">
        <v>0.84089999999999998</v>
      </c>
      <c r="AJ2068">
        <v>1</v>
      </c>
      <c r="AK2068" t="str">
        <f>VLOOKUP(D2068,Ref!$C$2:$D$56,2,FALSE)&amp;"_"&amp;E2068&amp;RIGHT(B2068,4)</f>
        <v>OR_Umatilla0121</v>
      </c>
    </row>
    <row r="2069" spans="1:37" x14ac:dyDescent="0.25">
      <c r="A2069" t="s">
        <v>222</v>
      </c>
      <c r="B2069">
        <v>410610119</v>
      </c>
      <c r="C2069" t="s">
        <v>37</v>
      </c>
      <c r="D2069" t="s">
        <v>169</v>
      </c>
      <c r="E2069" t="s">
        <v>176</v>
      </c>
      <c r="F2069">
        <v>45.338971999999998</v>
      </c>
      <c r="G2069">
        <v>-118.094497</v>
      </c>
      <c r="H2069">
        <v>168062</v>
      </c>
      <c r="I2069">
        <v>18.5</v>
      </c>
      <c r="J2069">
        <v>17.7</v>
      </c>
      <c r="K2069">
        <v>0.5</v>
      </c>
      <c r="L2069">
        <v>0.43737179999999998</v>
      </c>
      <c r="M2069">
        <v>0.51823620000000004</v>
      </c>
      <c r="N2069">
        <v>0.50821289999999997</v>
      </c>
      <c r="O2069">
        <v>14.462223099999999</v>
      </c>
      <c r="P2069">
        <v>0.29478860000000001</v>
      </c>
      <c r="Q2069">
        <v>1.480391</v>
      </c>
      <c r="R2069">
        <v>0.35280529999999999</v>
      </c>
      <c r="S2069">
        <v>2.37483E-2</v>
      </c>
      <c r="T2069">
        <v>0.5</v>
      </c>
      <c r="U2069">
        <v>0.20392550000000001</v>
      </c>
      <c r="V2069">
        <v>0.50666800000000001</v>
      </c>
      <c r="W2069">
        <v>0.42378539999999998</v>
      </c>
      <c r="X2069">
        <v>14.3343525</v>
      </c>
      <c r="Y2069">
        <v>0.13109109999999999</v>
      </c>
      <c r="Z2069">
        <v>1.3394138</v>
      </c>
      <c r="AA2069">
        <v>0.2851477</v>
      </c>
      <c r="AB2069">
        <v>2.3008299999999999E-2</v>
      </c>
      <c r="AC2069">
        <v>0.46629999999999999</v>
      </c>
      <c r="AD2069">
        <v>0.97770000000000001</v>
      </c>
      <c r="AE2069">
        <v>0.83389999999999997</v>
      </c>
      <c r="AF2069">
        <v>0.99119999999999997</v>
      </c>
      <c r="AG2069">
        <v>0.44469999999999998</v>
      </c>
      <c r="AH2069">
        <v>0.90480000000000005</v>
      </c>
      <c r="AI2069">
        <v>0.80820000000000003</v>
      </c>
      <c r="AJ2069">
        <v>0.96879999999999999</v>
      </c>
      <c r="AK2069" t="str">
        <f>VLOOKUP(D2069,Ref!$C$2:$D$56,2,FALSE)&amp;"_"&amp;E2069&amp;RIGHT(B2069,4)</f>
        <v>OR_Union0119</v>
      </c>
    </row>
    <row r="2070" spans="1:37" x14ac:dyDescent="0.25">
      <c r="A2070" t="s">
        <v>222</v>
      </c>
      <c r="B2070">
        <v>410670004</v>
      </c>
      <c r="C2070" t="s">
        <v>37</v>
      </c>
      <c r="D2070" t="s">
        <v>169</v>
      </c>
      <c r="E2070" t="s">
        <v>49</v>
      </c>
      <c r="F2070">
        <v>45.528530000000003</v>
      </c>
      <c r="G2070">
        <v>-122.97244000000001</v>
      </c>
      <c r="H2070">
        <v>178032</v>
      </c>
      <c r="I2070">
        <v>31.6</v>
      </c>
      <c r="J2070">
        <v>29.7</v>
      </c>
      <c r="K2070">
        <v>0.5</v>
      </c>
      <c r="L2070">
        <v>0.68559809999999999</v>
      </c>
      <c r="M2070">
        <v>2.3403858999999998</v>
      </c>
      <c r="N2070">
        <v>1.2208638000000001</v>
      </c>
      <c r="O2070">
        <v>22.459806400000002</v>
      </c>
      <c r="P2070">
        <v>1.8191234999999999</v>
      </c>
      <c r="Q2070">
        <v>1.8977009</v>
      </c>
      <c r="R2070">
        <v>0.59537989999999996</v>
      </c>
      <c r="S2070">
        <v>0.14780789999999999</v>
      </c>
      <c r="T2070">
        <v>0.5</v>
      </c>
      <c r="U2070">
        <v>0.42664259999999998</v>
      </c>
      <c r="V2070">
        <v>2.3244717000000001</v>
      </c>
      <c r="W2070">
        <v>0.8524562</v>
      </c>
      <c r="X2070">
        <v>22.383401899999999</v>
      </c>
      <c r="Y2070">
        <v>1.0701977</v>
      </c>
      <c r="Z2070">
        <v>1.5923413</v>
      </c>
      <c r="AA2070">
        <v>0.42323640000000001</v>
      </c>
      <c r="AB2070">
        <v>0.16222</v>
      </c>
      <c r="AC2070">
        <v>0.62229999999999996</v>
      </c>
      <c r="AD2070">
        <v>0.99319999999999997</v>
      </c>
      <c r="AE2070">
        <v>0.69820000000000004</v>
      </c>
      <c r="AF2070">
        <v>0.99660000000000004</v>
      </c>
      <c r="AG2070">
        <v>0.58830000000000005</v>
      </c>
      <c r="AH2070">
        <v>0.83909999999999996</v>
      </c>
      <c r="AI2070">
        <v>0.71089999999999998</v>
      </c>
      <c r="AJ2070">
        <v>1.0974999999999999</v>
      </c>
      <c r="AK2070" t="str">
        <f>VLOOKUP(D2070,Ref!$C$2:$D$56,2,FALSE)&amp;"_"&amp;E2070&amp;RIGHT(B2070,4)</f>
        <v>OR_Washington0004</v>
      </c>
    </row>
    <row r="2071" spans="1:37" x14ac:dyDescent="0.25">
      <c r="A2071" t="s">
        <v>222</v>
      </c>
      <c r="B2071">
        <v>460110002</v>
      </c>
      <c r="C2071" t="s">
        <v>37</v>
      </c>
      <c r="D2071" t="s">
        <v>177</v>
      </c>
      <c r="E2071" t="s">
        <v>178</v>
      </c>
      <c r="F2071">
        <v>44.310282999999998</v>
      </c>
      <c r="G2071">
        <v>-96.800709999999995</v>
      </c>
      <c r="H2071">
        <v>142200</v>
      </c>
      <c r="I2071">
        <v>21.9</v>
      </c>
      <c r="J2071">
        <v>20.7</v>
      </c>
      <c r="K2071">
        <v>0.5</v>
      </c>
      <c r="L2071">
        <v>0.97444960000000003</v>
      </c>
      <c r="M2071">
        <v>0.53227380000000002</v>
      </c>
      <c r="N2071">
        <v>2.8740622999999998</v>
      </c>
      <c r="O2071">
        <v>6.2904724999999999</v>
      </c>
      <c r="P2071">
        <v>3.9942175999999998</v>
      </c>
      <c r="Q2071">
        <v>4.8495106999999997</v>
      </c>
      <c r="R2071">
        <v>1.9089921000000001</v>
      </c>
      <c r="S2071">
        <v>3.1578299999999997E-2</v>
      </c>
      <c r="T2071">
        <v>0.5</v>
      </c>
      <c r="U2071">
        <v>0.66155200000000003</v>
      </c>
      <c r="V2071">
        <v>0.51731740000000004</v>
      </c>
      <c r="W2071">
        <v>2.7311310999999998</v>
      </c>
      <c r="X2071">
        <v>6.0581212000000004</v>
      </c>
      <c r="Y2071">
        <v>3.6380653000000001</v>
      </c>
      <c r="Z2071">
        <v>4.8101664</v>
      </c>
      <c r="AA2071">
        <v>1.8071333000000001</v>
      </c>
      <c r="AB2071">
        <v>3.1578299999999997E-2</v>
      </c>
      <c r="AC2071">
        <v>0.67889999999999995</v>
      </c>
      <c r="AD2071">
        <v>0.97189999999999999</v>
      </c>
      <c r="AE2071">
        <v>0.95030000000000003</v>
      </c>
      <c r="AF2071">
        <v>0.96309999999999996</v>
      </c>
      <c r="AG2071">
        <v>0.91080000000000005</v>
      </c>
      <c r="AH2071">
        <v>0.9919</v>
      </c>
      <c r="AI2071">
        <v>0.9466</v>
      </c>
      <c r="AJ2071">
        <v>1</v>
      </c>
      <c r="AK2071" t="str">
        <f>VLOOKUP(D2071,Ref!$C$2:$D$56,2,FALSE)&amp;"_"&amp;E2071&amp;RIGHT(B2071,4)</f>
        <v>SD_Brookings0002</v>
      </c>
    </row>
    <row r="2072" spans="1:37" x14ac:dyDescent="0.25">
      <c r="A2072" t="s">
        <v>222</v>
      </c>
      <c r="B2072">
        <v>460130003</v>
      </c>
      <c r="C2072" t="s">
        <v>37</v>
      </c>
      <c r="D2072" t="s">
        <v>177</v>
      </c>
      <c r="E2072" t="s">
        <v>179</v>
      </c>
      <c r="F2072">
        <v>45.462499999999999</v>
      </c>
      <c r="G2072">
        <v>-98.486110999999994</v>
      </c>
      <c r="H2072">
        <v>153189</v>
      </c>
      <c r="I2072">
        <v>18.7</v>
      </c>
      <c r="J2072">
        <v>17.5</v>
      </c>
      <c r="K2072">
        <v>0.5</v>
      </c>
      <c r="L2072">
        <v>0.92495839999999996</v>
      </c>
      <c r="M2072">
        <v>0.43602210000000002</v>
      </c>
      <c r="N2072">
        <v>2.2863340000000001</v>
      </c>
      <c r="O2072">
        <v>5.8643155</v>
      </c>
      <c r="P2072">
        <v>3.1074185000000001</v>
      </c>
      <c r="Q2072">
        <v>4.094017</v>
      </c>
      <c r="R2072">
        <v>1.4886112</v>
      </c>
      <c r="S2072">
        <v>3.1656400000000001E-2</v>
      </c>
      <c r="T2072">
        <v>0.5</v>
      </c>
      <c r="U2072">
        <v>0.71435090000000001</v>
      </c>
      <c r="V2072">
        <v>0.41602929999999999</v>
      </c>
      <c r="W2072">
        <v>2.1005666000000001</v>
      </c>
      <c r="X2072">
        <v>5.7109322999999996</v>
      </c>
      <c r="Y2072">
        <v>2.6152557999999999</v>
      </c>
      <c r="Z2072">
        <v>4.0551237999999996</v>
      </c>
      <c r="AA2072">
        <v>1.3773013000000001</v>
      </c>
      <c r="AB2072">
        <v>3.1656400000000001E-2</v>
      </c>
      <c r="AC2072">
        <v>0.77229999999999999</v>
      </c>
      <c r="AD2072">
        <v>0.95409999999999995</v>
      </c>
      <c r="AE2072">
        <v>0.91869999999999996</v>
      </c>
      <c r="AF2072">
        <v>0.9738</v>
      </c>
      <c r="AG2072">
        <v>0.84160000000000001</v>
      </c>
      <c r="AH2072">
        <v>0.99050000000000005</v>
      </c>
      <c r="AI2072">
        <v>0.92520000000000002</v>
      </c>
      <c r="AJ2072">
        <v>1</v>
      </c>
      <c r="AK2072" t="str">
        <f>VLOOKUP(D2072,Ref!$C$2:$D$56,2,FALSE)&amp;"_"&amp;E2072&amp;RIGHT(B2072,4)</f>
        <v>SD_Brown0003</v>
      </c>
    </row>
    <row r="2073" spans="1:37" x14ac:dyDescent="0.25">
      <c r="A2073" t="s">
        <v>222</v>
      </c>
      <c r="B2073">
        <v>460290002</v>
      </c>
      <c r="C2073" t="s">
        <v>37</v>
      </c>
      <c r="D2073" t="s">
        <v>177</v>
      </c>
      <c r="E2073" t="s">
        <v>180</v>
      </c>
      <c r="F2073">
        <v>44.899650000000001</v>
      </c>
      <c r="G2073">
        <v>-97.128801999999993</v>
      </c>
      <c r="H2073">
        <v>148198</v>
      </c>
      <c r="I2073">
        <v>24.5</v>
      </c>
      <c r="J2073">
        <v>23.4</v>
      </c>
      <c r="K2073">
        <v>0.5</v>
      </c>
      <c r="L2073">
        <v>0.68372849999999996</v>
      </c>
      <c r="M2073">
        <v>0.492178</v>
      </c>
      <c r="N2073">
        <v>4.1682191</v>
      </c>
      <c r="O2073">
        <v>2.9302541999999998</v>
      </c>
      <c r="P2073">
        <v>3.4520233</v>
      </c>
      <c r="Q2073">
        <v>10.0227413</v>
      </c>
      <c r="R2073">
        <v>2.2249463</v>
      </c>
      <c r="S2073">
        <v>4.8127700000000002E-2</v>
      </c>
      <c r="T2073">
        <v>0.5</v>
      </c>
      <c r="U2073">
        <v>0.54541099999999998</v>
      </c>
      <c r="V2073">
        <v>0.49561739999999999</v>
      </c>
      <c r="W2073">
        <v>3.7202320000000002</v>
      </c>
      <c r="X2073">
        <v>4.0570272999999997</v>
      </c>
      <c r="Y2073">
        <v>3.0749179999999998</v>
      </c>
      <c r="Z2073">
        <v>8.9428759000000007</v>
      </c>
      <c r="AA2073">
        <v>2.0575304000000001</v>
      </c>
      <c r="AB2073">
        <v>4.4796599999999999E-2</v>
      </c>
      <c r="AC2073">
        <v>0.79769999999999996</v>
      </c>
      <c r="AD2073">
        <v>1.0069999999999999</v>
      </c>
      <c r="AE2073">
        <v>0.89249999999999996</v>
      </c>
      <c r="AF2073">
        <v>1.3845000000000001</v>
      </c>
      <c r="AG2073">
        <v>0.89080000000000004</v>
      </c>
      <c r="AH2073">
        <v>0.89229999999999998</v>
      </c>
      <c r="AI2073">
        <v>0.92479999999999996</v>
      </c>
      <c r="AJ2073">
        <v>0.93079999999999996</v>
      </c>
      <c r="AK2073" t="str">
        <f>VLOOKUP(D2073,Ref!$C$2:$D$56,2,FALSE)&amp;"_"&amp;E2073&amp;RIGHT(B2073,4)</f>
        <v>SD_Codington0002</v>
      </c>
    </row>
    <row r="2074" spans="1:37" x14ac:dyDescent="0.25">
      <c r="A2074" t="s">
        <v>222</v>
      </c>
      <c r="B2074">
        <v>460330132</v>
      </c>
      <c r="C2074" t="s">
        <v>37</v>
      </c>
      <c r="D2074" t="s">
        <v>177</v>
      </c>
      <c r="E2074" t="s">
        <v>181</v>
      </c>
      <c r="F2074">
        <v>43.5578</v>
      </c>
      <c r="G2074">
        <v>-103.48390000000001</v>
      </c>
      <c r="H2074">
        <v>137155</v>
      </c>
      <c r="I2074">
        <v>13.6</v>
      </c>
      <c r="J2074">
        <v>10.9</v>
      </c>
      <c r="K2074">
        <v>0.5</v>
      </c>
      <c r="L2074">
        <v>1.9286232000000001</v>
      </c>
      <c r="M2074">
        <v>0.34311779999999997</v>
      </c>
      <c r="N2074">
        <v>0.71613680000000002</v>
      </c>
      <c r="O2074">
        <v>7.4979820000000004</v>
      </c>
      <c r="P2074">
        <v>1.7828039</v>
      </c>
      <c r="Q2074">
        <v>0.1988026</v>
      </c>
      <c r="R2074">
        <v>0.63253440000000005</v>
      </c>
      <c r="S2074">
        <v>0</v>
      </c>
      <c r="T2074">
        <v>0.5</v>
      </c>
      <c r="U2074">
        <v>0.29790899999999998</v>
      </c>
      <c r="V2074">
        <v>0.252884</v>
      </c>
      <c r="W2074">
        <v>0.4787669</v>
      </c>
      <c r="X2074">
        <v>7.6642051000000002</v>
      </c>
      <c r="Y2074">
        <v>0.72001349999999997</v>
      </c>
      <c r="Z2074">
        <v>0.74946650000000004</v>
      </c>
      <c r="AA2074">
        <v>0.27713599999999999</v>
      </c>
      <c r="AB2074">
        <v>0</v>
      </c>
      <c r="AC2074">
        <v>0.1545</v>
      </c>
      <c r="AD2074">
        <v>0.73699999999999999</v>
      </c>
      <c r="AE2074">
        <v>0.66849999999999998</v>
      </c>
      <c r="AF2074">
        <v>1.0222</v>
      </c>
      <c r="AG2074">
        <v>0.40389999999999998</v>
      </c>
      <c r="AH2074">
        <v>3.7698999999999998</v>
      </c>
      <c r="AI2074">
        <v>0.43809999999999999</v>
      </c>
      <c r="AJ2074">
        <v>-9</v>
      </c>
      <c r="AK2074" t="str">
        <f>VLOOKUP(D2074,Ref!$C$2:$D$56,2,FALSE)&amp;"_"&amp;E2074&amp;RIGHT(B2074,4)</f>
        <v>SD_Custer0132</v>
      </c>
    </row>
    <row r="2075" spans="1:37" x14ac:dyDescent="0.25">
      <c r="A2075" t="s">
        <v>222</v>
      </c>
      <c r="B2075">
        <v>460710001</v>
      </c>
      <c r="C2075" t="s">
        <v>37</v>
      </c>
      <c r="D2075" t="s">
        <v>177</v>
      </c>
      <c r="E2075" t="s">
        <v>132</v>
      </c>
      <c r="F2075">
        <v>43.745609999999999</v>
      </c>
      <c r="G2075">
        <v>-101.94121800000001</v>
      </c>
      <c r="H2075">
        <v>138166</v>
      </c>
      <c r="I2075">
        <v>12.3</v>
      </c>
      <c r="J2075">
        <v>10.4</v>
      </c>
      <c r="K2075">
        <v>0.5</v>
      </c>
      <c r="L2075">
        <v>1.2499396</v>
      </c>
      <c r="M2075">
        <v>0.25206659999999997</v>
      </c>
      <c r="N2075">
        <v>0.75979450000000004</v>
      </c>
      <c r="O2075">
        <v>6.7862505999999998</v>
      </c>
      <c r="P2075">
        <v>1.9010214000000001</v>
      </c>
      <c r="Q2075">
        <v>0.2271502</v>
      </c>
      <c r="R2075">
        <v>0.66822190000000004</v>
      </c>
      <c r="S2075">
        <v>0</v>
      </c>
      <c r="T2075">
        <v>0.5</v>
      </c>
      <c r="U2075">
        <v>0.92650969999999999</v>
      </c>
      <c r="V2075">
        <v>0.2393276</v>
      </c>
      <c r="W2075">
        <v>0.55238220000000005</v>
      </c>
      <c r="X2075">
        <v>5.9208350000000003</v>
      </c>
      <c r="Y2075">
        <v>1.2399302999999999</v>
      </c>
      <c r="Z2075">
        <v>0.3476765</v>
      </c>
      <c r="AA2075">
        <v>0.41958400000000001</v>
      </c>
      <c r="AB2075">
        <v>0.33580359999999998</v>
      </c>
      <c r="AC2075">
        <v>0.74119999999999997</v>
      </c>
      <c r="AD2075">
        <v>0.94950000000000001</v>
      </c>
      <c r="AE2075">
        <v>0.72699999999999998</v>
      </c>
      <c r="AF2075">
        <v>0.87250000000000005</v>
      </c>
      <c r="AG2075">
        <v>0.6522</v>
      </c>
      <c r="AH2075">
        <v>1.5306</v>
      </c>
      <c r="AI2075">
        <v>0.62790000000000001</v>
      </c>
      <c r="AJ2075">
        <v>-9</v>
      </c>
      <c r="AK2075" t="str">
        <f>VLOOKUP(D2075,Ref!$C$2:$D$56,2,FALSE)&amp;"_"&amp;E2075&amp;RIGHT(B2075,4)</f>
        <v>SD_Jackson0001</v>
      </c>
    </row>
    <row r="2076" spans="1:37" x14ac:dyDescent="0.25">
      <c r="A2076" t="s">
        <v>222</v>
      </c>
      <c r="B2076">
        <v>460990006</v>
      </c>
      <c r="C2076" t="s">
        <v>37</v>
      </c>
      <c r="D2076" t="s">
        <v>177</v>
      </c>
      <c r="E2076" t="s">
        <v>182</v>
      </c>
      <c r="F2076">
        <v>43.544288999999999</v>
      </c>
      <c r="G2076">
        <v>-96.726434999999995</v>
      </c>
      <c r="H2076">
        <v>135200</v>
      </c>
      <c r="I2076">
        <v>25.4</v>
      </c>
      <c r="J2076">
        <v>24.8</v>
      </c>
      <c r="K2076">
        <v>0.5</v>
      </c>
      <c r="L2076">
        <v>0.56266380000000005</v>
      </c>
      <c r="M2076">
        <v>0.61888509999999997</v>
      </c>
      <c r="N2076">
        <v>4.5204825</v>
      </c>
      <c r="O2076">
        <v>2.0374444</v>
      </c>
      <c r="P2076">
        <v>3.2373514000000001</v>
      </c>
      <c r="Q2076">
        <v>11.508448599999999</v>
      </c>
      <c r="R2076">
        <v>2.3820182999999999</v>
      </c>
      <c r="S2076">
        <v>8.8261599999999996E-2</v>
      </c>
      <c r="T2076">
        <v>0.5</v>
      </c>
      <c r="U2076">
        <v>0.56928089999999998</v>
      </c>
      <c r="V2076">
        <v>0.62606119999999998</v>
      </c>
      <c r="W2076">
        <v>3.6348267000000001</v>
      </c>
      <c r="X2076">
        <v>5.6786604000000001</v>
      </c>
      <c r="Y2076">
        <v>3.1612217</v>
      </c>
      <c r="Z2076">
        <v>8.5112504999999992</v>
      </c>
      <c r="AA2076">
        <v>2.1032435999999999</v>
      </c>
      <c r="AB2076">
        <v>8.7675299999999998E-2</v>
      </c>
      <c r="AC2076">
        <v>1.0118</v>
      </c>
      <c r="AD2076">
        <v>1.0116000000000001</v>
      </c>
      <c r="AE2076">
        <v>0.80410000000000004</v>
      </c>
      <c r="AF2076">
        <v>2.7871000000000001</v>
      </c>
      <c r="AG2076">
        <v>0.97650000000000003</v>
      </c>
      <c r="AH2076">
        <v>0.73960000000000004</v>
      </c>
      <c r="AI2076">
        <v>0.88300000000000001</v>
      </c>
      <c r="AJ2076">
        <v>0.99339999999999995</v>
      </c>
      <c r="AK2076" t="str">
        <f>VLOOKUP(D2076,Ref!$C$2:$D$56,2,FALSE)&amp;"_"&amp;E2076&amp;RIGHT(B2076,4)</f>
        <v>SD_Minnehaha0006</v>
      </c>
    </row>
    <row r="2077" spans="1:37" x14ac:dyDescent="0.25">
      <c r="A2077" t="s">
        <v>222</v>
      </c>
      <c r="B2077">
        <v>460990008</v>
      </c>
      <c r="C2077" t="s">
        <v>37</v>
      </c>
      <c r="D2077" t="s">
        <v>177</v>
      </c>
      <c r="E2077" t="s">
        <v>182</v>
      </c>
      <c r="F2077">
        <v>43.547919999999998</v>
      </c>
      <c r="G2077">
        <v>-96.700768999999994</v>
      </c>
      <c r="H2077">
        <v>135201</v>
      </c>
      <c r="I2077">
        <v>23.7</v>
      </c>
      <c r="J2077">
        <v>23</v>
      </c>
      <c r="K2077">
        <v>0.5</v>
      </c>
      <c r="L2077">
        <v>0.69203389999999998</v>
      </c>
      <c r="M2077">
        <v>0.50832500000000003</v>
      </c>
      <c r="N2077">
        <v>3.7854774</v>
      </c>
      <c r="O2077">
        <v>3.7408030000000001</v>
      </c>
      <c r="P2077">
        <v>3.8991672999999998</v>
      </c>
      <c r="Q2077">
        <v>8.1612711000000004</v>
      </c>
      <c r="R2077">
        <v>2.3801093</v>
      </c>
      <c r="S2077">
        <v>3.2811199999999999E-2</v>
      </c>
      <c r="T2077">
        <v>0.5</v>
      </c>
      <c r="U2077">
        <v>0.5708607</v>
      </c>
      <c r="V2077">
        <v>0.50182199999999999</v>
      </c>
      <c r="W2077">
        <v>3.6917243000000002</v>
      </c>
      <c r="X2077">
        <v>3.6806573999999999</v>
      </c>
      <c r="Y2077">
        <v>3.6877849</v>
      </c>
      <c r="Z2077">
        <v>8.1041422000000001</v>
      </c>
      <c r="AA2077">
        <v>2.3269199999999999</v>
      </c>
      <c r="AB2077">
        <v>3.2811199999999999E-2</v>
      </c>
      <c r="AC2077">
        <v>0.82489999999999997</v>
      </c>
      <c r="AD2077">
        <v>0.98719999999999997</v>
      </c>
      <c r="AE2077">
        <v>0.97519999999999996</v>
      </c>
      <c r="AF2077">
        <v>0.9839</v>
      </c>
      <c r="AG2077">
        <v>0.94579999999999997</v>
      </c>
      <c r="AH2077">
        <v>0.99299999999999999</v>
      </c>
      <c r="AI2077">
        <v>0.97770000000000001</v>
      </c>
      <c r="AJ2077">
        <v>1</v>
      </c>
      <c r="AK2077" t="str">
        <f>VLOOKUP(D2077,Ref!$C$2:$D$56,2,FALSE)&amp;"_"&amp;E2077&amp;RIGHT(B2077,4)</f>
        <v>SD_Minnehaha0008</v>
      </c>
    </row>
    <row r="2078" spans="1:37" x14ac:dyDescent="0.25">
      <c r="A2078" t="s">
        <v>222</v>
      </c>
      <c r="B2078">
        <v>461030020</v>
      </c>
      <c r="C2078" t="s">
        <v>37</v>
      </c>
      <c r="D2078" t="s">
        <v>177</v>
      </c>
      <c r="E2078" t="s">
        <v>183</v>
      </c>
      <c r="F2078">
        <v>44.087397000000003</v>
      </c>
      <c r="G2078">
        <v>-103.273777</v>
      </c>
      <c r="H2078">
        <v>142157</v>
      </c>
      <c r="I2078">
        <v>16.8</v>
      </c>
      <c r="J2078">
        <v>13.4</v>
      </c>
      <c r="K2078">
        <v>0.5</v>
      </c>
      <c r="L2078">
        <v>1.6721638000000001</v>
      </c>
      <c r="M2078">
        <v>0.41349059999999999</v>
      </c>
      <c r="N2078">
        <v>0.56229220000000002</v>
      </c>
      <c r="O2078">
        <v>11.573490100000001</v>
      </c>
      <c r="P2078">
        <v>1.4838476</v>
      </c>
      <c r="Q2078">
        <v>5.8935500000000002E-2</v>
      </c>
      <c r="R2078">
        <v>0.53138660000000004</v>
      </c>
      <c r="S2078">
        <v>7.1061299999999994E-2</v>
      </c>
      <c r="T2078">
        <v>0.5</v>
      </c>
      <c r="U2078">
        <v>0.58976039999999996</v>
      </c>
      <c r="V2078">
        <v>0.3727568</v>
      </c>
      <c r="W2078">
        <v>0.31565759999999998</v>
      </c>
      <c r="X2078">
        <v>10.4056234</v>
      </c>
      <c r="Y2078">
        <v>0.6430498</v>
      </c>
      <c r="Z2078">
        <v>0.28256100000000001</v>
      </c>
      <c r="AA2078">
        <v>0.219528</v>
      </c>
      <c r="AB2078">
        <v>0.1560445</v>
      </c>
      <c r="AC2078">
        <v>0.35270000000000001</v>
      </c>
      <c r="AD2078">
        <v>0.90149999999999997</v>
      </c>
      <c r="AE2078">
        <v>0.56140000000000001</v>
      </c>
      <c r="AF2078">
        <v>0.89910000000000001</v>
      </c>
      <c r="AG2078">
        <v>0.43340000000000001</v>
      </c>
      <c r="AH2078">
        <v>4.7944000000000004</v>
      </c>
      <c r="AI2078">
        <v>0.41310000000000002</v>
      </c>
      <c r="AJ2078">
        <v>2.1959</v>
      </c>
      <c r="AK2078" t="str">
        <f>VLOOKUP(D2078,Ref!$C$2:$D$56,2,FALSE)&amp;"_"&amp;E2078&amp;RIGHT(B2078,4)</f>
        <v>SD_Pennington0020</v>
      </c>
    </row>
    <row r="2079" spans="1:37" x14ac:dyDescent="0.25">
      <c r="A2079" t="s">
        <v>222</v>
      </c>
      <c r="B2079">
        <v>461031001</v>
      </c>
      <c r="C2079" t="s">
        <v>37</v>
      </c>
      <c r="D2079" t="s">
        <v>177</v>
      </c>
      <c r="E2079" t="s">
        <v>183</v>
      </c>
      <c r="F2079">
        <v>44.080295</v>
      </c>
      <c r="G2079">
        <v>-103.228545</v>
      </c>
      <c r="H2079">
        <v>142157</v>
      </c>
      <c r="I2079">
        <v>15.7</v>
      </c>
      <c r="J2079">
        <v>14.3</v>
      </c>
      <c r="K2079">
        <v>0.5</v>
      </c>
      <c r="L2079">
        <v>1.5866742</v>
      </c>
      <c r="M2079">
        <v>0.40399960000000001</v>
      </c>
      <c r="N2079">
        <v>0.66075609999999996</v>
      </c>
      <c r="O2079">
        <v>10.102990200000001</v>
      </c>
      <c r="P2079">
        <v>1.5785433</v>
      </c>
      <c r="Q2079">
        <v>0.27971689999999999</v>
      </c>
      <c r="R2079">
        <v>0.54935369999999994</v>
      </c>
      <c r="S2079">
        <v>0.1157437</v>
      </c>
      <c r="T2079">
        <v>0.5</v>
      </c>
      <c r="U2079">
        <v>0.71369660000000001</v>
      </c>
      <c r="V2079">
        <v>0.42705179999999998</v>
      </c>
      <c r="W2079">
        <v>0.39552609999999999</v>
      </c>
      <c r="X2079">
        <v>10.696562800000001</v>
      </c>
      <c r="Y2079">
        <v>0.84118000000000004</v>
      </c>
      <c r="Z2079">
        <v>0.30265239999999999</v>
      </c>
      <c r="AA2079">
        <v>0.28942030000000002</v>
      </c>
      <c r="AB2079">
        <v>0.16084619999999999</v>
      </c>
      <c r="AC2079">
        <v>0.44979999999999998</v>
      </c>
      <c r="AD2079">
        <v>1.0570999999999999</v>
      </c>
      <c r="AE2079">
        <v>0.59860000000000002</v>
      </c>
      <c r="AF2079">
        <v>1.0588</v>
      </c>
      <c r="AG2079">
        <v>0.53290000000000004</v>
      </c>
      <c r="AH2079">
        <v>1.0820000000000001</v>
      </c>
      <c r="AI2079">
        <v>0.52680000000000005</v>
      </c>
      <c r="AJ2079">
        <v>1.3896999999999999</v>
      </c>
      <c r="AK2079" t="str">
        <f>VLOOKUP(D2079,Ref!$C$2:$D$56,2,FALSE)&amp;"_"&amp;E2079&amp;RIGHT(B2079,4)</f>
        <v>SD_Pennington1001</v>
      </c>
    </row>
    <row r="2080" spans="1:37" x14ac:dyDescent="0.25">
      <c r="A2080" t="s">
        <v>222</v>
      </c>
      <c r="B2080">
        <v>480290032</v>
      </c>
      <c r="C2080" t="s">
        <v>37</v>
      </c>
      <c r="D2080" t="s">
        <v>184</v>
      </c>
      <c r="E2080" t="s">
        <v>185</v>
      </c>
      <c r="F2080">
        <v>29.515049999999999</v>
      </c>
      <c r="G2080">
        <v>-98.620191000000005</v>
      </c>
      <c r="H2080">
        <v>6185</v>
      </c>
      <c r="I2080">
        <v>20.3</v>
      </c>
      <c r="J2080">
        <v>15.6</v>
      </c>
      <c r="K2080">
        <v>0.5</v>
      </c>
      <c r="L2080">
        <v>4.3396977999999997</v>
      </c>
      <c r="M2080">
        <v>0.7801749</v>
      </c>
      <c r="N2080">
        <v>1.6100627999999999</v>
      </c>
      <c r="O2080">
        <v>6.2054252999999999</v>
      </c>
      <c r="P2080">
        <v>4.8586043999999999</v>
      </c>
      <c r="Q2080">
        <v>2.1304699999999999E-2</v>
      </c>
      <c r="R2080">
        <v>1.6505113</v>
      </c>
      <c r="S2080">
        <v>0.33421869999999998</v>
      </c>
      <c r="T2080">
        <v>0.5</v>
      </c>
      <c r="U2080">
        <v>1.640031</v>
      </c>
      <c r="V2080">
        <v>0.99379419999999996</v>
      </c>
      <c r="W2080">
        <v>1.2360131999999999</v>
      </c>
      <c r="X2080">
        <v>6.6237329999999996</v>
      </c>
      <c r="Y2080">
        <v>3.1876975999999999</v>
      </c>
      <c r="Z2080">
        <v>0.22415550000000001</v>
      </c>
      <c r="AA2080">
        <v>1.1332036000000001</v>
      </c>
      <c r="AB2080">
        <v>0.13178049999999999</v>
      </c>
      <c r="AC2080">
        <v>0.37790000000000001</v>
      </c>
      <c r="AD2080">
        <v>1.2738</v>
      </c>
      <c r="AE2080">
        <v>0.76770000000000005</v>
      </c>
      <c r="AF2080">
        <v>1.0673999999999999</v>
      </c>
      <c r="AG2080">
        <v>0.65610000000000002</v>
      </c>
      <c r="AH2080">
        <v>10.5214</v>
      </c>
      <c r="AI2080">
        <v>0.68659999999999999</v>
      </c>
      <c r="AJ2080">
        <v>0.39429999999999998</v>
      </c>
      <c r="AK2080" t="str">
        <f>VLOOKUP(D2080,Ref!$C$2:$D$56,2,FALSE)&amp;"_"&amp;E2080&amp;RIGHT(B2080,4)</f>
        <v>TX_Bexar0032</v>
      </c>
    </row>
    <row r="2081" spans="1:37" x14ac:dyDescent="0.25">
      <c r="A2081" t="s">
        <v>222</v>
      </c>
      <c r="B2081">
        <v>480290059</v>
      </c>
      <c r="C2081" t="s">
        <v>37</v>
      </c>
      <c r="D2081" t="s">
        <v>184</v>
      </c>
      <c r="E2081" t="s">
        <v>185</v>
      </c>
      <c r="F2081">
        <v>29.275386999999998</v>
      </c>
      <c r="G2081">
        <v>-98.311666000000002</v>
      </c>
      <c r="H2081">
        <v>3188</v>
      </c>
      <c r="I2081">
        <v>19.7</v>
      </c>
      <c r="J2081">
        <v>14.3</v>
      </c>
      <c r="K2081">
        <v>0.5</v>
      </c>
      <c r="L2081">
        <v>3.9235899000000001</v>
      </c>
      <c r="M2081">
        <v>0.65943640000000003</v>
      </c>
      <c r="N2081">
        <v>1.7322108000000001</v>
      </c>
      <c r="O2081">
        <v>5.502955</v>
      </c>
      <c r="P2081">
        <v>5.0431733000000003</v>
      </c>
      <c r="Q2081">
        <v>0.23332710000000001</v>
      </c>
      <c r="R2081">
        <v>1.6980708</v>
      </c>
      <c r="S2081">
        <v>0.40723740000000003</v>
      </c>
      <c r="T2081">
        <v>0.5</v>
      </c>
      <c r="U2081">
        <v>1.3615484</v>
      </c>
      <c r="V2081">
        <v>0.62186269999999999</v>
      </c>
      <c r="W2081">
        <v>1.3190847999999999</v>
      </c>
      <c r="X2081">
        <v>5.1062336000000004</v>
      </c>
      <c r="Y2081">
        <v>3.8259861000000002</v>
      </c>
      <c r="Z2081">
        <v>0.2300605</v>
      </c>
      <c r="AA2081">
        <v>1.2572167999999999</v>
      </c>
      <c r="AB2081">
        <v>0.1466104</v>
      </c>
      <c r="AC2081">
        <v>0.34699999999999998</v>
      </c>
      <c r="AD2081">
        <v>0.94299999999999995</v>
      </c>
      <c r="AE2081">
        <v>0.76149999999999995</v>
      </c>
      <c r="AF2081">
        <v>0.92789999999999995</v>
      </c>
      <c r="AG2081">
        <v>0.75860000000000005</v>
      </c>
      <c r="AH2081">
        <v>0.98599999999999999</v>
      </c>
      <c r="AI2081">
        <v>0.74039999999999995</v>
      </c>
      <c r="AJ2081">
        <v>0.36</v>
      </c>
      <c r="AK2081" t="str">
        <f>VLOOKUP(D2081,Ref!$C$2:$D$56,2,FALSE)&amp;"_"&amp;E2081&amp;RIGHT(B2081,4)</f>
        <v>TX_Bexar0059</v>
      </c>
    </row>
    <row r="2082" spans="1:37" x14ac:dyDescent="0.25">
      <c r="A2082" t="s">
        <v>222</v>
      </c>
      <c r="B2082">
        <v>480370004</v>
      </c>
      <c r="C2082" t="s">
        <v>37</v>
      </c>
      <c r="D2082" t="s">
        <v>184</v>
      </c>
      <c r="E2082" t="s">
        <v>186</v>
      </c>
      <c r="F2082">
        <v>33.425756999999997</v>
      </c>
      <c r="G2082">
        <v>-94.070807000000002</v>
      </c>
      <c r="H2082">
        <v>42221</v>
      </c>
      <c r="I2082">
        <v>24.6</v>
      </c>
      <c r="J2082">
        <v>22.7</v>
      </c>
      <c r="K2082">
        <v>0.5</v>
      </c>
      <c r="L2082">
        <v>1.5060245999999999</v>
      </c>
      <c r="M2082">
        <v>0.66306240000000005</v>
      </c>
      <c r="N2082">
        <v>1.7184695000000001</v>
      </c>
      <c r="O2082">
        <v>12.0932703</v>
      </c>
      <c r="P2082">
        <v>6.7210245000000004</v>
      </c>
      <c r="Q2082">
        <v>0</v>
      </c>
      <c r="R2082">
        <v>1.3799124</v>
      </c>
      <c r="S2082">
        <v>1.82364E-2</v>
      </c>
      <c r="T2082">
        <v>0.5</v>
      </c>
      <c r="U2082">
        <v>0.69778899999999999</v>
      </c>
      <c r="V2082">
        <v>0.64511580000000002</v>
      </c>
      <c r="W2082">
        <v>1.5678204</v>
      </c>
      <c r="X2082">
        <v>11.950296399999999</v>
      </c>
      <c r="Y2082">
        <v>6.1324353</v>
      </c>
      <c r="Z2082">
        <v>0</v>
      </c>
      <c r="AA2082">
        <v>1.2588242999999999</v>
      </c>
      <c r="AB2082">
        <v>1.82364E-2</v>
      </c>
      <c r="AC2082">
        <v>0.46329999999999999</v>
      </c>
      <c r="AD2082">
        <v>0.97289999999999999</v>
      </c>
      <c r="AE2082">
        <v>0.9123</v>
      </c>
      <c r="AF2082">
        <v>0.98819999999999997</v>
      </c>
      <c r="AG2082">
        <v>0.91239999999999999</v>
      </c>
      <c r="AH2082">
        <v>-9</v>
      </c>
      <c r="AI2082">
        <v>0.91220000000000001</v>
      </c>
      <c r="AJ2082">
        <v>1</v>
      </c>
      <c r="AK2082" t="str">
        <f>VLOOKUP(D2082,Ref!$C$2:$D$56,2,FALSE)&amp;"_"&amp;E2082&amp;RIGHT(B2082,4)</f>
        <v>TX_Bowie0004</v>
      </c>
    </row>
    <row r="2083" spans="1:37" x14ac:dyDescent="0.25">
      <c r="A2083" t="s">
        <v>222</v>
      </c>
      <c r="B2083">
        <v>481130069</v>
      </c>
      <c r="C2083" t="s">
        <v>37</v>
      </c>
      <c r="D2083" t="s">
        <v>184</v>
      </c>
      <c r="E2083" t="s">
        <v>187</v>
      </c>
      <c r="F2083">
        <v>32.819952000000001</v>
      </c>
      <c r="G2083">
        <v>-96.860082000000006</v>
      </c>
      <c r="H2083">
        <v>36200</v>
      </c>
      <c r="I2083">
        <v>22.3</v>
      </c>
      <c r="J2083">
        <v>20.3</v>
      </c>
      <c r="K2083">
        <v>0.5</v>
      </c>
      <c r="L2083">
        <v>1.2460150000000001</v>
      </c>
      <c r="M2083">
        <v>1.0506203999999999</v>
      </c>
      <c r="N2083">
        <v>2.2722479999999998</v>
      </c>
      <c r="O2083">
        <v>8.5110340000000004</v>
      </c>
      <c r="P2083">
        <v>6.0255460999999997</v>
      </c>
      <c r="Q2083">
        <v>0.53233030000000003</v>
      </c>
      <c r="R2083">
        <v>2.1102175999999999</v>
      </c>
      <c r="S2083">
        <v>6.3100400000000001E-2</v>
      </c>
      <c r="T2083">
        <v>0.5</v>
      </c>
      <c r="U2083">
        <v>0.79519150000000005</v>
      </c>
      <c r="V2083">
        <v>0.72387089999999998</v>
      </c>
      <c r="W2083">
        <v>1.8669952000000001</v>
      </c>
      <c r="X2083">
        <v>9.0599965999999998</v>
      </c>
      <c r="Y2083">
        <v>5.0307760000000004</v>
      </c>
      <c r="Z2083">
        <v>0.56439589999999995</v>
      </c>
      <c r="AA2083">
        <v>1.7398361</v>
      </c>
      <c r="AB2083">
        <v>6.7496299999999995E-2</v>
      </c>
      <c r="AC2083">
        <v>0.63819999999999999</v>
      </c>
      <c r="AD2083">
        <v>0.68899999999999995</v>
      </c>
      <c r="AE2083">
        <v>0.82169999999999999</v>
      </c>
      <c r="AF2083">
        <v>1.0645</v>
      </c>
      <c r="AG2083">
        <v>0.83489999999999998</v>
      </c>
      <c r="AH2083">
        <v>1.0602</v>
      </c>
      <c r="AI2083">
        <v>0.82450000000000001</v>
      </c>
      <c r="AJ2083">
        <v>1.0697000000000001</v>
      </c>
      <c r="AK2083" t="str">
        <f>VLOOKUP(D2083,Ref!$C$2:$D$56,2,FALSE)&amp;"_"&amp;E2083&amp;RIGHT(B2083,4)</f>
        <v>TX_Dallas0069</v>
      </c>
    </row>
    <row r="2084" spans="1:37" x14ac:dyDescent="0.25">
      <c r="A2084" t="s">
        <v>222</v>
      </c>
      <c r="B2084">
        <v>481130087</v>
      </c>
      <c r="C2084" t="s">
        <v>37</v>
      </c>
      <c r="D2084" t="s">
        <v>184</v>
      </c>
      <c r="E2084" t="s">
        <v>187</v>
      </c>
      <c r="F2084">
        <v>32.676600000000001</v>
      </c>
      <c r="G2084">
        <v>-96.871600000000001</v>
      </c>
      <c r="H2084">
        <v>35200</v>
      </c>
      <c r="I2084">
        <v>24.9</v>
      </c>
      <c r="J2084">
        <v>22.1</v>
      </c>
      <c r="K2084">
        <v>0.5</v>
      </c>
      <c r="L2084">
        <v>1.7578053</v>
      </c>
      <c r="M2084">
        <v>0.72475769999999995</v>
      </c>
      <c r="N2084">
        <v>2.2255403999999999</v>
      </c>
      <c r="O2084">
        <v>10.4976749</v>
      </c>
      <c r="P2084">
        <v>6.7565255000000004</v>
      </c>
      <c r="Q2084">
        <v>0</v>
      </c>
      <c r="R2084">
        <v>2.4158971</v>
      </c>
      <c r="S2084">
        <v>8.8465299999999997E-2</v>
      </c>
      <c r="T2084">
        <v>0.5</v>
      </c>
      <c r="U2084">
        <v>1.1591231</v>
      </c>
      <c r="V2084">
        <v>0.76093290000000002</v>
      </c>
      <c r="W2084">
        <v>2.0119726999999998</v>
      </c>
      <c r="X2084">
        <v>9.3477630999999999</v>
      </c>
      <c r="Y2084">
        <v>6.1333951999999998</v>
      </c>
      <c r="Z2084">
        <v>0</v>
      </c>
      <c r="AA2084">
        <v>2.1832859999999998</v>
      </c>
      <c r="AB2084">
        <v>7.1241100000000002E-2</v>
      </c>
      <c r="AC2084">
        <v>0.65939999999999999</v>
      </c>
      <c r="AD2084">
        <v>1.0499000000000001</v>
      </c>
      <c r="AE2084">
        <v>0.90400000000000003</v>
      </c>
      <c r="AF2084">
        <v>0.89049999999999996</v>
      </c>
      <c r="AG2084">
        <v>0.90780000000000005</v>
      </c>
      <c r="AH2084">
        <v>-9</v>
      </c>
      <c r="AI2084">
        <v>0.90369999999999995</v>
      </c>
      <c r="AJ2084">
        <v>0.80530000000000002</v>
      </c>
      <c r="AK2084" t="str">
        <f>VLOOKUP(D2084,Ref!$C$2:$D$56,2,FALSE)&amp;"_"&amp;E2084&amp;RIGHT(B2084,4)</f>
        <v>TX_Dallas0087</v>
      </c>
    </row>
    <row r="2085" spans="1:37" x14ac:dyDescent="0.25">
      <c r="A2085" t="s">
        <v>222</v>
      </c>
      <c r="B2085">
        <v>481350003</v>
      </c>
      <c r="C2085" t="s">
        <v>37</v>
      </c>
      <c r="D2085" t="s">
        <v>184</v>
      </c>
      <c r="E2085" t="s">
        <v>188</v>
      </c>
      <c r="F2085">
        <v>31.836579</v>
      </c>
      <c r="G2085">
        <v>-102.341978</v>
      </c>
      <c r="H2085">
        <v>28156</v>
      </c>
      <c r="I2085">
        <v>17.3</v>
      </c>
      <c r="J2085">
        <v>13.1</v>
      </c>
      <c r="K2085">
        <v>0.5</v>
      </c>
      <c r="L2085">
        <v>2.3361434999999999</v>
      </c>
      <c r="M2085">
        <v>0.35670190000000002</v>
      </c>
      <c r="N2085">
        <v>1.3434858000000001</v>
      </c>
      <c r="O2085">
        <v>7.4287824999999996</v>
      </c>
      <c r="P2085">
        <v>3.8402468999999999</v>
      </c>
      <c r="Q2085">
        <v>0.16272020000000001</v>
      </c>
      <c r="R2085">
        <v>1.3503080999999999</v>
      </c>
      <c r="S2085">
        <v>1.49455E-2</v>
      </c>
      <c r="T2085">
        <v>0.5</v>
      </c>
      <c r="U2085">
        <v>0.99310989999999999</v>
      </c>
      <c r="V2085">
        <v>0.37255389999999999</v>
      </c>
      <c r="W2085">
        <v>1.1123000000000001</v>
      </c>
      <c r="X2085">
        <v>6.0450945000000003</v>
      </c>
      <c r="Y2085">
        <v>2.4891505</v>
      </c>
      <c r="Z2085">
        <v>0.82016889999999998</v>
      </c>
      <c r="AA2085">
        <v>0.83575880000000002</v>
      </c>
      <c r="AB2085">
        <v>2.6628800000000001E-2</v>
      </c>
      <c r="AC2085">
        <v>0.42509999999999998</v>
      </c>
      <c r="AD2085">
        <v>1.0444</v>
      </c>
      <c r="AE2085">
        <v>0.82789999999999997</v>
      </c>
      <c r="AF2085">
        <v>0.81369999999999998</v>
      </c>
      <c r="AG2085">
        <v>0.6482</v>
      </c>
      <c r="AH2085">
        <v>5.0404</v>
      </c>
      <c r="AI2085">
        <v>0.61890000000000001</v>
      </c>
      <c r="AJ2085">
        <v>1.7817000000000001</v>
      </c>
      <c r="AK2085" t="str">
        <f>VLOOKUP(D2085,Ref!$C$2:$D$56,2,FALSE)&amp;"_"&amp;E2085&amp;RIGHT(B2085,4)</f>
        <v>TX_Ector0003</v>
      </c>
    </row>
    <row r="2086" spans="1:37" x14ac:dyDescent="0.25">
      <c r="A2086" t="s">
        <v>222</v>
      </c>
      <c r="B2086">
        <v>481410037</v>
      </c>
      <c r="C2086" t="s">
        <v>37</v>
      </c>
      <c r="D2086" t="s">
        <v>184</v>
      </c>
      <c r="E2086" t="s">
        <v>95</v>
      </c>
      <c r="F2086">
        <v>31.768281000000002</v>
      </c>
      <c r="G2086">
        <v>-106.50125300000001</v>
      </c>
      <c r="H2086">
        <v>30124</v>
      </c>
      <c r="I2086">
        <v>19.899999999999999</v>
      </c>
      <c r="J2086">
        <v>17.2</v>
      </c>
      <c r="K2086">
        <v>0.5</v>
      </c>
      <c r="L2086">
        <v>7.1096348999999996</v>
      </c>
      <c r="M2086">
        <v>1.4426190999999999</v>
      </c>
      <c r="N2086">
        <v>0.52972039999999998</v>
      </c>
      <c r="O2086">
        <v>8.0409793999999994</v>
      </c>
      <c r="P2086">
        <v>1.3891032999999999</v>
      </c>
      <c r="Q2086">
        <v>0.18049119999999999</v>
      </c>
      <c r="R2086">
        <v>0.48324339999999999</v>
      </c>
      <c r="S2086">
        <v>0.2464316</v>
      </c>
      <c r="T2086">
        <v>0.5</v>
      </c>
      <c r="U2086">
        <v>2.5296930999999998</v>
      </c>
      <c r="V2086">
        <v>1.8290652000000001</v>
      </c>
      <c r="W2086">
        <v>0.39111289999999999</v>
      </c>
      <c r="X2086">
        <v>10.2818003</v>
      </c>
      <c r="Y2086">
        <v>0.85228579999999998</v>
      </c>
      <c r="Z2086">
        <v>0.27059299999999997</v>
      </c>
      <c r="AA2086">
        <v>0.28469879999999997</v>
      </c>
      <c r="AB2086">
        <v>0.3235885</v>
      </c>
      <c r="AC2086">
        <v>0.35580000000000001</v>
      </c>
      <c r="AD2086">
        <v>1.2679</v>
      </c>
      <c r="AE2086">
        <v>0.73829999999999996</v>
      </c>
      <c r="AF2086">
        <v>1.2786999999999999</v>
      </c>
      <c r="AG2086">
        <v>0.61360000000000003</v>
      </c>
      <c r="AH2086">
        <v>1.4992000000000001</v>
      </c>
      <c r="AI2086">
        <v>0.58909999999999996</v>
      </c>
      <c r="AJ2086">
        <v>1.3130999999999999</v>
      </c>
      <c r="AK2086" t="str">
        <f>VLOOKUP(D2086,Ref!$C$2:$D$56,2,FALSE)&amp;"_"&amp;E2086&amp;RIGHT(B2086,4)</f>
        <v>TX_El Paso0037</v>
      </c>
    </row>
    <row r="2087" spans="1:37" x14ac:dyDescent="0.25">
      <c r="A2087" t="s">
        <v>222</v>
      </c>
      <c r="B2087">
        <v>481410044</v>
      </c>
      <c r="C2087" t="s">
        <v>37</v>
      </c>
      <c r="D2087" t="s">
        <v>184</v>
      </c>
      <c r="E2087" t="s">
        <v>95</v>
      </c>
      <c r="F2087">
        <v>31.765674000000001</v>
      </c>
      <c r="G2087">
        <v>-106.455225</v>
      </c>
      <c r="H2087">
        <v>30124</v>
      </c>
      <c r="I2087">
        <v>26.2</v>
      </c>
      <c r="J2087">
        <v>22.5</v>
      </c>
      <c r="K2087">
        <v>0.5</v>
      </c>
      <c r="L2087">
        <v>6.1211433</v>
      </c>
      <c r="M2087">
        <v>1.6523968</v>
      </c>
      <c r="N2087">
        <v>0.7370276</v>
      </c>
      <c r="O2087">
        <v>14.0704031</v>
      </c>
      <c r="P2087">
        <v>2.0637800999999998</v>
      </c>
      <c r="Q2087">
        <v>0.1879189</v>
      </c>
      <c r="R2087">
        <v>0.7256551</v>
      </c>
      <c r="S2087">
        <v>0.15278630000000001</v>
      </c>
      <c r="T2087">
        <v>0.5</v>
      </c>
      <c r="U2087">
        <v>2.1102311999999999</v>
      </c>
      <c r="V2087">
        <v>1.9009625999999999</v>
      </c>
      <c r="W2087">
        <v>0.59518899999999997</v>
      </c>
      <c r="X2087">
        <v>14.867649999999999</v>
      </c>
      <c r="Y2087">
        <v>1.5565568000000001</v>
      </c>
      <c r="Z2087">
        <v>0.23713960000000001</v>
      </c>
      <c r="AA2087">
        <v>0.54458019999999996</v>
      </c>
      <c r="AB2087">
        <v>0.2087483</v>
      </c>
      <c r="AC2087">
        <v>0.34470000000000001</v>
      </c>
      <c r="AD2087">
        <v>1.1504000000000001</v>
      </c>
      <c r="AE2087">
        <v>0.80759999999999998</v>
      </c>
      <c r="AF2087">
        <v>1.0567</v>
      </c>
      <c r="AG2087">
        <v>0.75419999999999998</v>
      </c>
      <c r="AH2087">
        <v>1.2619</v>
      </c>
      <c r="AI2087">
        <v>0.75049999999999994</v>
      </c>
      <c r="AJ2087">
        <v>1.3663000000000001</v>
      </c>
      <c r="AK2087" t="str">
        <f>VLOOKUP(D2087,Ref!$C$2:$D$56,2,FALSE)&amp;"_"&amp;E2087&amp;RIGHT(B2087,4)</f>
        <v>TX_El Paso0044</v>
      </c>
    </row>
    <row r="2088" spans="1:37" x14ac:dyDescent="0.25">
      <c r="A2088" t="s">
        <v>222</v>
      </c>
      <c r="B2088">
        <v>482010058</v>
      </c>
      <c r="C2088" t="s">
        <v>37</v>
      </c>
      <c r="D2088" t="s">
        <v>184</v>
      </c>
      <c r="E2088" t="s">
        <v>189</v>
      </c>
      <c r="F2088">
        <v>29.770699</v>
      </c>
      <c r="G2088">
        <v>-95.031222999999997</v>
      </c>
      <c r="H2088">
        <v>8214</v>
      </c>
      <c r="I2088">
        <v>21.9</v>
      </c>
      <c r="J2088">
        <v>19.2</v>
      </c>
      <c r="K2088">
        <v>0.5</v>
      </c>
      <c r="L2088">
        <v>4.3024807000000003</v>
      </c>
      <c r="M2088">
        <v>0.5466415</v>
      </c>
      <c r="N2088">
        <v>1.8303879000000001</v>
      </c>
      <c r="O2088">
        <v>6.4353008000000003</v>
      </c>
      <c r="P2088">
        <v>5.9122009000000002</v>
      </c>
      <c r="Q2088">
        <v>8.2907800000000004E-2</v>
      </c>
      <c r="R2088">
        <v>1.8028431</v>
      </c>
      <c r="S2088">
        <v>0.52056999999999998</v>
      </c>
      <c r="T2088">
        <v>0.5</v>
      </c>
      <c r="U2088">
        <v>2.3409130999999999</v>
      </c>
      <c r="V2088">
        <v>0.60721899999999995</v>
      </c>
      <c r="W2088">
        <v>1.7778719999999999</v>
      </c>
      <c r="X2088">
        <v>6.5665765</v>
      </c>
      <c r="Y2088">
        <v>5.2777390000000004</v>
      </c>
      <c r="Z2088">
        <v>0.26901760000000002</v>
      </c>
      <c r="AA2088">
        <v>1.6574431999999999</v>
      </c>
      <c r="AB2088">
        <v>0.28964200000000001</v>
      </c>
      <c r="AC2088">
        <v>0.54410000000000003</v>
      </c>
      <c r="AD2088">
        <v>1.1108</v>
      </c>
      <c r="AE2088">
        <v>0.97130000000000005</v>
      </c>
      <c r="AF2088">
        <v>1.0204</v>
      </c>
      <c r="AG2088">
        <v>0.89270000000000005</v>
      </c>
      <c r="AH2088">
        <v>3.2448000000000001</v>
      </c>
      <c r="AI2088">
        <v>0.91930000000000001</v>
      </c>
      <c r="AJ2088">
        <v>0.55640000000000001</v>
      </c>
      <c r="AK2088" t="str">
        <f>VLOOKUP(D2088,Ref!$C$2:$D$56,2,FALSE)&amp;"_"&amp;E2088&amp;RIGHT(B2088,4)</f>
        <v>TX_Harris0058</v>
      </c>
    </row>
    <row r="2089" spans="1:37" x14ac:dyDescent="0.25">
      <c r="A2089" t="s">
        <v>222</v>
      </c>
      <c r="B2089">
        <v>482011035</v>
      </c>
      <c r="C2089" t="s">
        <v>37</v>
      </c>
      <c r="D2089" t="s">
        <v>184</v>
      </c>
      <c r="E2089" t="s">
        <v>189</v>
      </c>
      <c r="F2089">
        <v>29.733713000000002</v>
      </c>
      <c r="G2089">
        <v>-95.257591000000005</v>
      </c>
      <c r="H2089">
        <v>8213</v>
      </c>
      <c r="I2089">
        <v>27.8</v>
      </c>
      <c r="J2089">
        <v>24.1</v>
      </c>
      <c r="K2089">
        <v>0.5</v>
      </c>
      <c r="L2089">
        <v>3.9988920999999999</v>
      </c>
      <c r="M2089">
        <v>0.61136979999999996</v>
      </c>
      <c r="N2089">
        <v>1.9542702000000001</v>
      </c>
      <c r="O2089">
        <v>12.5335073</v>
      </c>
      <c r="P2089">
        <v>5.9105144000000003</v>
      </c>
      <c r="Q2089">
        <v>0.24282790000000001</v>
      </c>
      <c r="R2089">
        <v>1.8439299</v>
      </c>
      <c r="S2089">
        <v>0.2935779</v>
      </c>
      <c r="T2089">
        <v>0.5</v>
      </c>
      <c r="U2089">
        <v>2.4397256</v>
      </c>
      <c r="V2089">
        <v>0.58873039999999999</v>
      </c>
      <c r="W2089">
        <v>1.6844011999999999</v>
      </c>
      <c r="X2089">
        <v>11.873415</v>
      </c>
      <c r="Y2089">
        <v>5.1480284000000003</v>
      </c>
      <c r="Z2089">
        <v>0.21109910000000001</v>
      </c>
      <c r="AA2089">
        <v>1.5778747</v>
      </c>
      <c r="AB2089">
        <v>0.17561270000000001</v>
      </c>
      <c r="AC2089">
        <v>0.61009999999999998</v>
      </c>
      <c r="AD2089">
        <v>0.96299999999999997</v>
      </c>
      <c r="AE2089">
        <v>0.8619</v>
      </c>
      <c r="AF2089">
        <v>0.94730000000000003</v>
      </c>
      <c r="AG2089">
        <v>0.871</v>
      </c>
      <c r="AH2089">
        <v>0.86929999999999996</v>
      </c>
      <c r="AI2089">
        <v>0.85570000000000002</v>
      </c>
      <c r="AJ2089">
        <v>0.59819999999999995</v>
      </c>
      <c r="AK2089" t="str">
        <f>VLOOKUP(D2089,Ref!$C$2:$D$56,2,FALSE)&amp;"_"&amp;E2089&amp;RIGHT(B2089,4)</f>
        <v>TX_Harris1035</v>
      </c>
    </row>
    <row r="2090" spans="1:37" x14ac:dyDescent="0.25">
      <c r="A2090" t="s">
        <v>222</v>
      </c>
      <c r="B2090">
        <v>482030002</v>
      </c>
      <c r="C2090" t="s">
        <v>37</v>
      </c>
      <c r="D2090" t="s">
        <v>184</v>
      </c>
      <c r="E2090" t="s">
        <v>190</v>
      </c>
      <c r="F2090">
        <v>32.669004000000001</v>
      </c>
      <c r="G2090">
        <v>-94.167449000000005</v>
      </c>
      <c r="H2090">
        <v>35221</v>
      </c>
      <c r="I2090">
        <v>21.4</v>
      </c>
      <c r="J2090">
        <v>19.7</v>
      </c>
      <c r="K2090">
        <v>0.5</v>
      </c>
      <c r="L2090">
        <v>1.2082581999999999</v>
      </c>
      <c r="M2090">
        <v>0.65334530000000002</v>
      </c>
      <c r="N2090">
        <v>1.1011089000000001</v>
      </c>
      <c r="O2090">
        <v>12.4297676</v>
      </c>
      <c r="P2090">
        <v>4.0721784000000003</v>
      </c>
      <c r="Q2090">
        <v>0</v>
      </c>
      <c r="R2090">
        <v>1.4631329</v>
      </c>
      <c r="S2090">
        <v>1.66549E-2</v>
      </c>
      <c r="T2090">
        <v>0.5</v>
      </c>
      <c r="U2090">
        <v>0.70606820000000003</v>
      </c>
      <c r="V2090">
        <v>0.63813169999999997</v>
      </c>
      <c r="W2090">
        <v>0.67802229999999997</v>
      </c>
      <c r="X2090">
        <v>12.180708900000001</v>
      </c>
      <c r="Y2090">
        <v>3.7164145</v>
      </c>
      <c r="Z2090">
        <v>0</v>
      </c>
      <c r="AA2090">
        <v>1.2877658999999999</v>
      </c>
      <c r="AB2090">
        <v>1.06991E-2</v>
      </c>
      <c r="AC2090">
        <v>0.58440000000000003</v>
      </c>
      <c r="AD2090">
        <v>0.97670000000000001</v>
      </c>
      <c r="AE2090">
        <v>0.61580000000000001</v>
      </c>
      <c r="AF2090">
        <v>0.98</v>
      </c>
      <c r="AG2090">
        <v>0.91259999999999997</v>
      </c>
      <c r="AH2090">
        <v>-9</v>
      </c>
      <c r="AI2090">
        <v>0.88009999999999999</v>
      </c>
      <c r="AJ2090">
        <v>0.64239999999999997</v>
      </c>
      <c r="AK2090" t="str">
        <f>VLOOKUP(D2090,Ref!$C$2:$D$56,2,FALSE)&amp;"_"&amp;E2090&amp;RIGHT(B2090,4)</f>
        <v>TX_Harrison0002</v>
      </c>
    </row>
    <row r="2091" spans="1:37" x14ac:dyDescent="0.25">
      <c r="A2091" t="s">
        <v>222</v>
      </c>
      <c r="B2091">
        <v>483750320</v>
      </c>
      <c r="C2091" t="s">
        <v>37</v>
      </c>
      <c r="D2091" t="s">
        <v>184</v>
      </c>
      <c r="E2091" t="s">
        <v>191</v>
      </c>
      <c r="F2091">
        <v>35.201588000000001</v>
      </c>
      <c r="G2091">
        <v>-101.90923600000001</v>
      </c>
      <c r="H2091">
        <v>59161</v>
      </c>
      <c r="I2091">
        <v>14.8</v>
      </c>
      <c r="J2091">
        <v>11.6</v>
      </c>
      <c r="K2091">
        <v>0.5</v>
      </c>
      <c r="L2091">
        <v>3.0240486</v>
      </c>
      <c r="M2091">
        <v>0.38762259999999998</v>
      </c>
      <c r="N2091">
        <v>1.3099265</v>
      </c>
      <c r="O2091">
        <v>4.6035190000000004</v>
      </c>
      <c r="P2091">
        <v>2.7845105999999999</v>
      </c>
      <c r="Q2091">
        <v>1.2235209</v>
      </c>
      <c r="R2091">
        <v>1.0277543</v>
      </c>
      <c r="S2091">
        <v>5.764E-3</v>
      </c>
      <c r="T2091">
        <v>0.5</v>
      </c>
      <c r="U2091">
        <v>0.63400920000000005</v>
      </c>
      <c r="V2091">
        <v>0.3852428</v>
      </c>
      <c r="W2091">
        <v>1.0240210999999999</v>
      </c>
      <c r="X2091">
        <v>5.0764866</v>
      </c>
      <c r="Y2091">
        <v>2.3858407000000001</v>
      </c>
      <c r="Z2091">
        <v>0.77295720000000001</v>
      </c>
      <c r="AA2091">
        <v>0.87771920000000003</v>
      </c>
      <c r="AB2091">
        <v>1.3062E-3</v>
      </c>
      <c r="AC2091">
        <v>0.2097</v>
      </c>
      <c r="AD2091">
        <v>0.99390000000000001</v>
      </c>
      <c r="AE2091">
        <v>0.78169999999999995</v>
      </c>
      <c r="AF2091">
        <v>1.1027</v>
      </c>
      <c r="AG2091">
        <v>0.85680000000000001</v>
      </c>
      <c r="AH2091">
        <v>0.63170000000000004</v>
      </c>
      <c r="AI2091">
        <v>0.85399999999999998</v>
      </c>
      <c r="AJ2091">
        <v>0.2266</v>
      </c>
      <c r="AK2091" t="str">
        <f>VLOOKUP(D2091,Ref!$C$2:$D$56,2,FALSE)&amp;"_"&amp;E2091&amp;RIGHT(B2091,4)</f>
        <v>TX_Potter0320</v>
      </c>
    </row>
    <row r="2092" spans="1:37" x14ac:dyDescent="0.25">
      <c r="A2092" t="s">
        <v>222</v>
      </c>
      <c r="B2092">
        <v>484391002</v>
      </c>
      <c r="C2092" t="s">
        <v>37</v>
      </c>
      <c r="D2092" t="s">
        <v>184</v>
      </c>
      <c r="E2092" t="s">
        <v>192</v>
      </c>
      <c r="F2092">
        <v>32.805819999999997</v>
      </c>
      <c r="G2092">
        <v>-97.356570000000005</v>
      </c>
      <c r="H2092">
        <v>36196</v>
      </c>
      <c r="I2092">
        <v>23.9</v>
      </c>
      <c r="J2092">
        <v>22.2</v>
      </c>
      <c r="K2092">
        <v>0.5</v>
      </c>
      <c r="L2092">
        <v>2.0870943</v>
      </c>
      <c r="M2092">
        <v>0.7545193</v>
      </c>
      <c r="N2092">
        <v>2.1232815</v>
      </c>
      <c r="O2092">
        <v>9.7850903999999996</v>
      </c>
      <c r="P2092">
        <v>6.2221684000000002</v>
      </c>
      <c r="Q2092">
        <v>0.21231149999999999</v>
      </c>
      <c r="R2092">
        <v>2.1960373</v>
      </c>
      <c r="S2092">
        <v>6.3942100000000002E-2</v>
      </c>
      <c r="T2092">
        <v>0.5</v>
      </c>
      <c r="U2092">
        <v>1.2891812</v>
      </c>
      <c r="V2092">
        <v>0.74416559999999998</v>
      </c>
      <c r="W2092">
        <v>1.9330144</v>
      </c>
      <c r="X2092">
        <v>9.9420414000000008</v>
      </c>
      <c r="Y2092">
        <v>5.4671082000000002</v>
      </c>
      <c r="Z2092">
        <v>0.37906000000000001</v>
      </c>
      <c r="AA2092">
        <v>1.9091534999999999</v>
      </c>
      <c r="AB2092">
        <v>5.5100499999999997E-2</v>
      </c>
      <c r="AC2092">
        <v>0.61770000000000003</v>
      </c>
      <c r="AD2092">
        <v>0.98629999999999995</v>
      </c>
      <c r="AE2092">
        <v>0.91039999999999999</v>
      </c>
      <c r="AF2092">
        <v>1.016</v>
      </c>
      <c r="AG2092">
        <v>0.87870000000000004</v>
      </c>
      <c r="AH2092">
        <v>1.7854000000000001</v>
      </c>
      <c r="AI2092">
        <v>0.86939999999999995</v>
      </c>
      <c r="AJ2092">
        <v>0.86170000000000002</v>
      </c>
      <c r="AK2092" t="str">
        <f>VLOOKUP(D2092,Ref!$C$2:$D$56,2,FALSE)&amp;"_"&amp;E2092&amp;RIGHT(B2092,4)</f>
        <v>TX_Tarrant1002</v>
      </c>
    </row>
    <row r="2093" spans="1:37" x14ac:dyDescent="0.25">
      <c r="A2093" t="s">
        <v>222</v>
      </c>
      <c r="B2093">
        <v>484391006</v>
      </c>
      <c r="C2093" t="s">
        <v>37</v>
      </c>
      <c r="D2093" t="s">
        <v>184</v>
      </c>
      <c r="E2093" t="s">
        <v>192</v>
      </c>
      <c r="F2093">
        <v>32.759166999999998</v>
      </c>
      <c r="G2093">
        <v>-97.341389000000007</v>
      </c>
      <c r="H2093">
        <v>36196</v>
      </c>
      <c r="I2093">
        <v>24.6</v>
      </c>
      <c r="J2093">
        <v>22.5</v>
      </c>
      <c r="K2093">
        <v>0.5</v>
      </c>
      <c r="L2093">
        <v>1.4774185</v>
      </c>
      <c r="M2093">
        <v>0.9368474</v>
      </c>
      <c r="N2093">
        <v>2.3434935000000001</v>
      </c>
      <c r="O2093">
        <v>10.1619606</v>
      </c>
      <c r="P2093">
        <v>6.3172426000000002</v>
      </c>
      <c r="Q2093">
        <v>0.5805785</v>
      </c>
      <c r="R2093">
        <v>2.2055479999999998</v>
      </c>
      <c r="S2093">
        <v>7.6911199999999999E-2</v>
      </c>
      <c r="T2093">
        <v>0.5</v>
      </c>
      <c r="U2093">
        <v>1.0780160000000001</v>
      </c>
      <c r="V2093">
        <v>0.76270329999999997</v>
      </c>
      <c r="W2093">
        <v>1.9809378</v>
      </c>
      <c r="X2093">
        <v>10.351448100000001</v>
      </c>
      <c r="Y2093">
        <v>5.3778834</v>
      </c>
      <c r="Z2093">
        <v>0.57713000000000003</v>
      </c>
      <c r="AA2093">
        <v>1.8624883999999999</v>
      </c>
      <c r="AB2093">
        <v>7.1848099999999998E-2</v>
      </c>
      <c r="AC2093">
        <v>0.72970000000000002</v>
      </c>
      <c r="AD2093">
        <v>0.81410000000000005</v>
      </c>
      <c r="AE2093">
        <v>0.84530000000000005</v>
      </c>
      <c r="AF2093">
        <v>1.0185999999999999</v>
      </c>
      <c r="AG2093">
        <v>0.85129999999999995</v>
      </c>
      <c r="AH2093">
        <v>0.99409999999999998</v>
      </c>
      <c r="AI2093">
        <v>0.84450000000000003</v>
      </c>
      <c r="AJ2093">
        <v>0.93420000000000003</v>
      </c>
      <c r="AK2093" t="str">
        <f>VLOOKUP(D2093,Ref!$C$2:$D$56,2,FALSE)&amp;"_"&amp;E2093&amp;RIGHT(B2093,4)</f>
        <v>TX_Tarrant1006</v>
      </c>
    </row>
    <row r="2094" spans="1:37" x14ac:dyDescent="0.25">
      <c r="A2094" t="s">
        <v>222</v>
      </c>
      <c r="B2094">
        <v>484530020</v>
      </c>
      <c r="C2094" t="s">
        <v>37</v>
      </c>
      <c r="D2094" t="s">
        <v>184</v>
      </c>
      <c r="E2094" t="s">
        <v>193</v>
      </c>
      <c r="F2094">
        <v>30.483174999999999</v>
      </c>
      <c r="G2094">
        <v>-97.872309999999999</v>
      </c>
      <c r="H2094">
        <v>15191</v>
      </c>
      <c r="I2094">
        <v>21.1</v>
      </c>
      <c r="J2094">
        <v>18.100000000000001</v>
      </c>
      <c r="K2094">
        <v>0.5</v>
      </c>
      <c r="L2094">
        <v>3.1074245</v>
      </c>
      <c r="M2094">
        <v>0.56146790000000002</v>
      </c>
      <c r="N2094">
        <v>1.6036733000000001</v>
      </c>
      <c r="O2094">
        <v>8.5793666999999996</v>
      </c>
      <c r="P2094">
        <v>4.9199162000000003</v>
      </c>
      <c r="Q2094">
        <v>0.15449499999999999</v>
      </c>
      <c r="R2094">
        <v>1.6232551</v>
      </c>
      <c r="S2094">
        <v>0.11706809999999999</v>
      </c>
      <c r="T2094">
        <v>0.5</v>
      </c>
      <c r="U2094">
        <v>1.2392202999999999</v>
      </c>
      <c r="V2094">
        <v>0.55817559999999999</v>
      </c>
      <c r="W2094">
        <v>1.4702199</v>
      </c>
      <c r="X2094">
        <v>8.2759151000000006</v>
      </c>
      <c r="Y2094">
        <v>4.3129305999999996</v>
      </c>
      <c r="Z2094">
        <v>0.30701250000000002</v>
      </c>
      <c r="AA2094">
        <v>1.4102119</v>
      </c>
      <c r="AB2094">
        <v>8.3223699999999998E-2</v>
      </c>
      <c r="AC2094">
        <v>0.39879999999999999</v>
      </c>
      <c r="AD2094">
        <v>0.99409999999999998</v>
      </c>
      <c r="AE2094">
        <v>0.91679999999999995</v>
      </c>
      <c r="AF2094">
        <v>0.96460000000000001</v>
      </c>
      <c r="AG2094">
        <v>0.87660000000000005</v>
      </c>
      <c r="AH2094">
        <v>1.9872000000000001</v>
      </c>
      <c r="AI2094">
        <v>0.86880000000000002</v>
      </c>
      <c r="AJ2094">
        <v>0.71089999999999998</v>
      </c>
      <c r="AK2094" t="str">
        <f>VLOOKUP(D2094,Ref!$C$2:$D$56,2,FALSE)&amp;"_"&amp;E2094&amp;RIGHT(B2094,4)</f>
        <v>TX_Travis0020</v>
      </c>
    </row>
    <row r="2095" spans="1:37" x14ac:dyDescent="0.25">
      <c r="A2095" t="s">
        <v>222</v>
      </c>
      <c r="B2095">
        <v>484530021</v>
      </c>
      <c r="C2095" t="s">
        <v>37</v>
      </c>
      <c r="D2095" t="s">
        <v>184</v>
      </c>
      <c r="E2095" t="s">
        <v>193</v>
      </c>
      <c r="F2095">
        <v>30.263233</v>
      </c>
      <c r="G2095">
        <v>-97.712883000000005</v>
      </c>
      <c r="H2095">
        <v>12193</v>
      </c>
      <c r="I2095">
        <v>22.2</v>
      </c>
      <c r="J2095">
        <v>18.3</v>
      </c>
      <c r="K2095">
        <v>0.5</v>
      </c>
      <c r="L2095">
        <v>2.7868675999999999</v>
      </c>
      <c r="M2095">
        <v>0.72428749999999997</v>
      </c>
      <c r="N2095">
        <v>1.9974951999999999</v>
      </c>
      <c r="O2095">
        <v>7.7523546000000003</v>
      </c>
      <c r="P2095">
        <v>5.9460129999999998</v>
      </c>
      <c r="Q2095">
        <v>0.11716559999999999</v>
      </c>
      <c r="R2095">
        <v>2.0371640000000002</v>
      </c>
      <c r="S2095">
        <v>0.40532089999999998</v>
      </c>
      <c r="T2095">
        <v>0.5</v>
      </c>
      <c r="U2095">
        <v>1.4116081</v>
      </c>
      <c r="V2095">
        <v>0.59075509999999998</v>
      </c>
      <c r="W2095">
        <v>1.5475596</v>
      </c>
      <c r="X2095">
        <v>7.9891939000000001</v>
      </c>
      <c r="Y2095">
        <v>4.4086980999999996</v>
      </c>
      <c r="Z2095">
        <v>0.42458899999999999</v>
      </c>
      <c r="AA2095">
        <v>1.4244089</v>
      </c>
      <c r="AB2095">
        <v>9.3557799999999997E-2</v>
      </c>
      <c r="AC2095">
        <v>0.50649999999999995</v>
      </c>
      <c r="AD2095">
        <v>0.81559999999999999</v>
      </c>
      <c r="AE2095">
        <v>0.77480000000000004</v>
      </c>
      <c r="AF2095">
        <v>1.0306</v>
      </c>
      <c r="AG2095">
        <v>0.74150000000000005</v>
      </c>
      <c r="AH2095">
        <v>3.6238000000000001</v>
      </c>
      <c r="AI2095">
        <v>0.69920000000000004</v>
      </c>
      <c r="AJ2095">
        <v>0.23080000000000001</v>
      </c>
      <c r="AK2095" t="str">
        <f>VLOOKUP(D2095,Ref!$C$2:$D$56,2,FALSE)&amp;"_"&amp;E2095&amp;RIGHT(B2095,4)</f>
        <v>TX_Travis0021</v>
      </c>
    </row>
    <row r="2096" spans="1:37" x14ac:dyDescent="0.25">
      <c r="A2096" t="s">
        <v>222</v>
      </c>
      <c r="B2096">
        <v>490030003</v>
      </c>
      <c r="C2096" t="s">
        <v>37</v>
      </c>
      <c r="D2096" t="s">
        <v>194</v>
      </c>
      <c r="E2096" t="s">
        <v>195</v>
      </c>
      <c r="F2096">
        <v>41.492778000000001</v>
      </c>
      <c r="G2096">
        <v>-112.018056</v>
      </c>
      <c r="H2096">
        <v>125095</v>
      </c>
      <c r="I2096">
        <v>38.200000000000003</v>
      </c>
      <c r="J2096">
        <v>30.5</v>
      </c>
      <c r="K2096">
        <v>0.5</v>
      </c>
      <c r="L2096">
        <v>3.6685162</v>
      </c>
      <c r="M2096">
        <v>1.3536223000000001</v>
      </c>
      <c r="N2096">
        <v>2.8978152000000001</v>
      </c>
      <c r="O2096">
        <v>18.109315899999999</v>
      </c>
      <c r="P2096">
        <v>2.4379727999999998</v>
      </c>
      <c r="Q2096">
        <v>6.9826069000000004</v>
      </c>
      <c r="R2096">
        <v>1.9054526000000001</v>
      </c>
      <c r="S2096">
        <v>0.38913940000000002</v>
      </c>
      <c r="T2096">
        <v>0.5</v>
      </c>
      <c r="U2096">
        <v>0.90104790000000001</v>
      </c>
      <c r="V2096">
        <v>1.3755788</v>
      </c>
      <c r="W2096">
        <v>2.4843983999999999</v>
      </c>
      <c r="X2096">
        <v>14.915120099999999</v>
      </c>
      <c r="Y2096">
        <v>0.62862340000000005</v>
      </c>
      <c r="Z2096">
        <v>7.7776375</v>
      </c>
      <c r="AA2096">
        <v>1.5468234999999999</v>
      </c>
      <c r="AB2096">
        <v>0.45285029999999998</v>
      </c>
      <c r="AC2096">
        <v>0.24560000000000001</v>
      </c>
      <c r="AD2096">
        <v>1.0162</v>
      </c>
      <c r="AE2096">
        <v>0.85729999999999995</v>
      </c>
      <c r="AF2096">
        <v>0.8236</v>
      </c>
      <c r="AG2096">
        <v>0.25779999999999997</v>
      </c>
      <c r="AH2096">
        <v>1.1138999999999999</v>
      </c>
      <c r="AI2096">
        <v>0.81179999999999997</v>
      </c>
      <c r="AJ2096">
        <v>1.1637</v>
      </c>
      <c r="AK2096" t="str">
        <f>VLOOKUP(D2096,Ref!$C$2:$D$56,2,FALSE)&amp;"_"&amp;E2096&amp;RIGHT(B2096,4)</f>
        <v>UT_Box Elder0003</v>
      </c>
    </row>
    <row r="2097" spans="1:37" x14ac:dyDescent="0.25">
      <c r="A2097" t="s">
        <v>222</v>
      </c>
      <c r="B2097">
        <v>490050004</v>
      </c>
      <c r="C2097" t="s">
        <v>37</v>
      </c>
      <c r="D2097" t="s">
        <v>194</v>
      </c>
      <c r="E2097" t="s">
        <v>196</v>
      </c>
      <c r="F2097">
        <v>41.731110999999999</v>
      </c>
      <c r="G2097">
        <v>-111.83750000000001</v>
      </c>
      <c r="H2097">
        <v>127097</v>
      </c>
      <c r="I2097">
        <v>39.5</v>
      </c>
      <c r="J2097">
        <v>36.1</v>
      </c>
      <c r="K2097">
        <v>0.5</v>
      </c>
      <c r="L2097">
        <v>0.69877869999999997</v>
      </c>
      <c r="M2097">
        <v>0.89186460000000001</v>
      </c>
      <c r="N2097">
        <v>3.3656470999999999</v>
      </c>
      <c r="O2097">
        <v>20.4718418</v>
      </c>
      <c r="P2097">
        <v>1.4503975</v>
      </c>
      <c r="Q2097">
        <v>9.7793826999999993</v>
      </c>
      <c r="R2097">
        <v>1.9279515</v>
      </c>
      <c r="S2097">
        <v>0.43635819999999997</v>
      </c>
      <c r="T2097">
        <v>0.5</v>
      </c>
      <c r="U2097">
        <v>0.35994090000000001</v>
      </c>
      <c r="V2097">
        <v>0.84200940000000002</v>
      </c>
      <c r="W2097">
        <v>2.9085947999999999</v>
      </c>
      <c r="X2097">
        <v>19.390928299999999</v>
      </c>
      <c r="Y2097">
        <v>0.45426450000000002</v>
      </c>
      <c r="Z2097">
        <v>9.4576405999999995</v>
      </c>
      <c r="AA2097">
        <v>1.7916261</v>
      </c>
      <c r="AB2097">
        <v>0.43635819999999997</v>
      </c>
      <c r="AC2097">
        <v>0.5151</v>
      </c>
      <c r="AD2097">
        <v>0.94410000000000005</v>
      </c>
      <c r="AE2097">
        <v>0.86419999999999997</v>
      </c>
      <c r="AF2097">
        <v>0.94720000000000004</v>
      </c>
      <c r="AG2097">
        <v>0.31319999999999998</v>
      </c>
      <c r="AH2097">
        <v>0.96709999999999996</v>
      </c>
      <c r="AI2097">
        <v>0.92930000000000001</v>
      </c>
      <c r="AJ2097">
        <v>1</v>
      </c>
      <c r="AK2097" t="str">
        <f>VLOOKUP(D2097,Ref!$C$2:$D$56,2,FALSE)&amp;"_"&amp;E2097&amp;RIGHT(B2097,4)</f>
        <v>UT_Cache0004</v>
      </c>
    </row>
    <row r="2098" spans="1:37" x14ac:dyDescent="0.25">
      <c r="A2098" t="s">
        <v>222</v>
      </c>
      <c r="B2098">
        <v>490110004</v>
      </c>
      <c r="C2098" t="s">
        <v>37</v>
      </c>
      <c r="D2098" t="s">
        <v>194</v>
      </c>
      <c r="E2098" t="s">
        <v>197</v>
      </c>
      <c r="F2098">
        <v>40.902966999999997</v>
      </c>
      <c r="G2098">
        <v>-111.884467</v>
      </c>
      <c r="H2098">
        <v>119095</v>
      </c>
      <c r="I2098">
        <v>36.9</v>
      </c>
      <c r="J2098">
        <v>34.4</v>
      </c>
      <c r="K2098">
        <v>0.5</v>
      </c>
      <c r="L2098">
        <v>1.1914997000000001</v>
      </c>
      <c r="M2098">
        <v>2.0269927999999999</v>
      </c>
      <c r="N2098">
        <v>4.7198744000000001</v>
      </c>
      <c r="O2098">
        <v>9.2629099000000004</v>
      </c>
      <c r="P2098">
        <v>1.8637807</v>
      </c>
      <c r="Q2098">
        <v>13.886055000000001</v>
      </c>
      <c r="R2098">
        <v>2.7182493000000001</v>
      </c>
      <c r="S2098">
        <v>0.80841730000000001</v>
      </c>
      <c r="T2098">
        <v>0.5</v>
      </c>
      <c r="U2098">
        <v>0.30837769999999998</v>
      </c>
      <c r="V2098">
        <v>1.2628307000000001</v>
      </c>
      <c r="W2098">
        <v>3.8784325000000002</v>
      </c>
      <c r="X2098">
        <v>12.3446693</v>
      </c>
      <c r="Y2098">
        <v>0.81168410000000002</v>
      </c>
      <c r="Z2098">
        <v>12.346534699999999</v>
      </c>
      <c r="AA2098">
        <v>2.3562322</v>
      </c>
      <c r="AB2098">
        <v>0.60204290000000005</v>
      </c>
      <c r="AC2098">
        <v>0.25879999999999997</v>
      </c>
      <c r="AD2098">
        <v>0.623</v>
      </c>
      <c r="AE2098">
        <v>0.82169999999999999</v>
      </c>
      <c r="AF2098">
        <v>1.3327</v>
      </c>
      <c r="AG2098">
        <v>0.4355</v>
      </c>
      <c r="AH2098">
        <v>0.8891</v>
      </c>
      <c r="AI2098">
        <v>0.86680000000000001</v>
      </c>
      <c r="AJ2098">
        <v>0.74470000000000003</v>
      </c>
      <c r="AK2098" t="str">
        <f>VLOOKUP(D2098,Ref!$C$2:$D$56,2,FALSE)&amp;"_"&amp;E2098&amp;RIGHT(B2098,4)</f>
        <v>UT_Davis0004</v>
      </c>
    </row>
    <row r="2099" spans="1:37" x14ac:dyDescent="0.25">
      <c r="A2099" t="s">
        <v>222</v>
      </c>
      <c r="B2099">
        <v>490350003</v>
      </c>
      <c r="C2099" t="s">
        <v>37</v>
      </c>
      <c r="D2099" t="s">
        <v>194</v>
      </c>
      <c r="E2099" t="s">
        <v>198</v>
      </c>
      <c r="F2099">
        <v>40.646667000000001</v>
      </c>
      <c r="G2099">
        <v>-111.849722</v>
      </c>
      <c r="H2099">
        <v>117095</v>
      </c>
      <c r="I2099">
        <v>46.1</v>
      </c>
      <c r="J2099">
        <v>42.7</v>
      </c>
      <c r="K2099">
        <v>0.5</v>
      </c>
      <c r="L2099">
        <v>1.3111701</v>
      </c>
      <c r="M2099">
        <v>1.8840507</v>
      </c>
      <c r="N2099">
        <v>5.3456334999999999</v>
      </c>
      <c r="O2099">
        <v>14.8353214</v>
      </c>
      <c r="P2099">
        <v>1.9480256</v>
      </c>
      <c r="Q2099">
        <v>16.0067825</v>
      </c>
      <c r="R2099">
        <v>3.1282692000000001</v>
      </c>
      <c r="S2099">
        <v>1.1629750000000001</v>
      </c>
      <c r="T2099">
        <v>0.5</v>
      </c>
      <c r="U2099">
        <v>0.86976370000000003</v>
      </c>
      <c r="V2099">
        <v>1.9169643999999999</v>
      </c>
      <c r="W2099">
        <v>4.1947098</v>
      </c>
      <c r="X2099">
        <v>17.413698199999999</v>
      </c>
      <c r="Y2099">
        <v>0.82352230000000004</v>
      </c>
      <c r="Z2099">
        <v>13.437595399999999</v>
      </c>
      <c r="AA2099">
        <v>2.5662346</v>
      </c>
      <c r="AB2099">
        <v>1.0193812</v>
      </c>
      <c r="AC2099">
        <v>0.6633</v>
      </c>
      <c r="AD2099">
        <v>1.0175000000000001</v>
      </c>
      <c r="AE2099">
        <v>0.78469999999999995</v>
      </c>
      <c r="AF2099">
        <v>1.1738</v>
      </c>
      <c r="AG2099">
        <v>0.42270000000000002</v>
      </c>
      <c r="AH2099">
        <v>0.83950000000000002</v>
      </c>
      <c r="AI2099">
        <v>0.82030000000000003</v>
      </c>
      <c r="AJ2099">
        <v>0.87649999999999995</v>
      </c>
      <c r="AK2099" t="str">
        <f>VLOOKUP(D2099,Ref!$C$2:$D$56,2,FALSE)&amp;"_"&amp;E2099&amp;RIGHT(B2099,4)</f>
        <v>UT_Salt Lake0003</v>
      </c>
    </row>
    <row r="2100" spans="1:37" x14ac:dyDescent="0.25">
      <c r="A2100" t="s">
        <v>222</v>
      </c>
      <c r="B2100">
        <v>490351001</v>
      </c>
      <c r="C2100" t="s">
        <v>37</v>
      </c>
      <c r="D2100" t="s">
        <v>194</v>
      </c>
      <c r="E2100" t="s">
        <v>198</v>
      </c>
      <c r="F2100">
        <v>40.708610999999998</v>
      </c>
      <c r="G2100">
        <v>-112.094722</v>
      </c>
      <c r="H2100">
        <v>118093</v>
      </c>
      <c r="I2100">
        <v>30.8</v>
      </c>
      <c r="J2100">
        <v>28.4</v>
      </c>
      <c r="K2100">
        <v>0.5</v>
      </c>
      <c r="L2100">
        <v>1.3123456</v>
      </c>
      <c r="M2100">
        <v>1.8691044999999999</v>
      </c>
      <c r="N2100">
        <v>3.9708700000000001</v>
      </c>
      <c r="O2100">
        <v>6.7152003999999996</v>
      </c>
      <c r="P2100">
        <v>1.6134312</v>
      </c>
      <c r="Q2100">
        <v>11.7059278</v>
      </c>
      <c r="R2100">
        <v>2.3045602000000001</v>
      </c>
      <c r="S2100">
        <v>0.84189510000000001</v>
      </c>
      <c r="T2100">
        <v>0.5</v>
      </c>
      <c r="U2100">
        <v>0.81690430000000003</v>
      </c>
      <c r="V2100">
        <v>1.8464499000000001</v>
      </c>
      <c r="W2100">
        <v>3.5757444</v>
      </c>
      <c r="X2100">
        <v>6.6032219000000003</v>
      </c>
      <c r="Y2100">
        <v>0.83260389999999995</v>
      </c>
      <c r="Z2100">
        <v>11.3021574</v>
      </c>
      <c r="AA2100">
        <v>2.1654589</v>
      </c>
      <c r="AB2100">
        <v>0.84189510000000001</v>
      </c>
      <c r="AC2100">
        <v>0.62250000000000005</v>
      </c>
      <c r="AD2100">
        <v>0.9879</v>
      </c>
      <c r="AE2100">
        <v>0.90049999999999997</v>
      </c>
      <c r="AF2100">
        <v>0.98329999999999995</v>
      </c>
      <c r="AG2100">
        <v>0.51600000000000001</v>
      </c>
      <c r="AH2100">
        <v>0.96550000000000002</v>
      </c>
      <c r="AI2100">
        <v>0.93959999999999999</v>
      </c>
      <c r="AJ2100">
        <v>1</v>
      </c>
      <c r="AK2100" t="str">
        <f>VLOOKUP(D2100,Ref!$C$2:$D$56,2,FALSE)&amp;"_"&amp;E2100&amp;RIGHT(B2100,4)</f>
        <v>UT_Salt Lake1001</v>
      </c>
    </row>
    <row r="2101" spans="1:37" x14ac:dyDescent="0.25">
      <c r="A2101" t="s">
        <v>222</v>
      </c>
      <c r="B2101">
        <v>490353006</v>
      </c>
      <c r="C2101" t="s">
        <v>37</v>
      </c>
      <c r="D2101" t="s">
        <v>194</v>
      </c>
      <c r="E2101" t="s">
        <v>198</v>
      </c>
      <c r="F2101">
        <v>40.736389000000003</v>
      </c>
      <c r="G2101">
        <v>-111.87222199999999</v>
      </c>
      <c r="H2101">
        <v>118095</v>
      </c>
      <c r="I2101">
        <v>45.9</v>
      </c>
      <c r="J2101">
        <v>42.6</v>
      </c>
      <c r="K2101">
        <v>0.5</v>
      </c>
      <c r="L2101">
        <v>1.3780261</v>
      </c>
      <c r="M2101">
        <v>1.9858985</v>
      </c>
      <c r="N2101">
        <v>5.6428307999999996</v>
      </c>
      <c r="O2101">
        <v>12.8649693</v>
      </c>
      <c r="P2101">
        <v>2.0708991999999999</v>
      </c>
      <c r="Q2101">
        <v>16.889867800000001</v>
      </c>
      <c r="R2101">
        <v>3.3034563000000001</v>
      </c>
      <c r="S2101">
        <v>1.2973901999999999</v>
      </c>
      <c r="T2101">
        <v>0.5</v>
      </c>
      <c r="U2101">
        <v>0.64716399999999996</v>
      </c>
      <c r="V2101">
        <v>1.8599677999999999</v>
      </c>
      <c r="W2101">
        <v>5.2523340999999997</v>
      </c>
      <c r="X2101">
        <v>12.0088081</v>
      </c>
      <c r="Y2101">
        <v>0.93821600000000005</v>
      </c>
      <c r="Z2101">
        <v>16.933582300000001</v>
      </c>
      <c r="AA2101">
        <v>3.2179494000000002</v>
      </c>
      <c r="AB2101">
        <v>1.3246104000000001</v>
      </c>
      <c r="AC2101">
        <v>0.46960000000000002</v>
      </c>
      <c r="AD2101">
        <v>0.93659999999999999</v>
      </c>
      <c r="AE2101">
        <v>0.93079999999999996</v>
      </c>
      <c r="AF2101">
        <v>0.9335</v>
      </c>
      <c r="AG2101">
        <v>0.45300000000000001</v>
      </c>
      <c r="AH2101">
        <v>1.0025999999999999</v>
      </c>
      <c r="AI2101">
        <v>0.97409999999999997</v>
      </c>
      <c r="AJ2101">
        <v>1.0209999999999999</v>
      </c>
      <c r="AK2101" t="str">
        <f>VLOOKUP(D2101,Ref!$C$2:$D$56,2,FALSE)&amp;"_"&amp;E2101&amp;RIGHT(B2101,4)</f>
        <v>UT_Salt Lake3006</v>
      </c>
    </row>
    <row r="2102" spans="1:37" x14ac:dyDescent="0.25">
      <c r="A2102" t="s">
        <v>222</v>
      </c>
      <c r="B2102">
        <v>490353007</v>
      </c>
      <c r="C2102" t="s">
        <v>37</v>
      </c>
      <c r="D2102" t="s">
        <v>194</v>
      </c>
      <c r="E2102" t="s">
        <v>198</v>
      </c>
      <c r="F2102">
        <v>40.704444000000002</v>
      </c>
      <c r="G2102">
        <v>-111.968611</v>
      </c>
      <c r="H2102">
        <v>118094</v>
      </c>
      <c r="I2102">
        <v>-9</v>
      </c>
      <c r="J2102">
        <v>-9</v>
      </c>
      <c r="K2102">
        <v>0.5</v>
      </c>
      <c r="L2102">
        <v>1.258659</v>
      </c>
      <c r="M2102">
        <v>1.8478687</v>
      </c>
      <c r="N2102">
        <v>5.5258535999999996</v>
      </c>
      <c r="O2102">
        <v>12.5070181</v>
      </c>
      <c r="P2102">
        <v>1.9944381</v>
      </c>
      <c r="Q2102">
        <v>16.5612259</v>
      </c>
      <c r="R2102">
        <v>3.2339541999999999</v>
      </c>
      <c r="S2102">
        <v>1.2043136000000001</v>
      </c>
      <c r="T2102">
        <v>0.5</v>
      </c>
      <c r="U2102">
        <v>0.78065839999999997</v>
      </c>
      <c r="V2102">
        <v>1.8326026</v>
      </c>
      <c r="W2102">
        <v>5.0835156000000001</v>
      </c>
      <c r="X2102">
        <v>12.3744268</v>
      </c>
      <c r="Y2102">
        <v>1.1311389999999999</v>
      </c>
      <c r="Z2102">
        <v>16.1085873</v>
      </c>
      <c r="AA2102">
        <v>3.0803834999999999</v>
      </c>
      <c r="AB2102">
        <v>1.2043136000000001</v>
      </c>
      <c r="AC2102">
        <v>0.62019999999999997</v>
      </c>
      <c r="AD2102">
        <v>0.99170000000000003</v>
      </c>
      <c r="AE2102">
        <v>0.92</v>
      </c>
      <c r="AF2102">
        <v>0.98939999999999995</v>
      </c>
      <c r="AG2102">
        <v>0.56710000000000005</v>
      </c>
      <c r="AH2102">
        <v>0.97270000000000001</v>
      </c>
      <c r="AI2102">
        <v>0.95250000000000001</v>
      </c>
      <c r="AJ2102">
        <v>1</v>
      </c>
      <c r="AK2102" t="str">
        <f>VLOOKUP(D2102,Ref!$C$2:$D$56,2,FALSE)&amp;"_"&amp;E2102&amp;RIGHT(B2102,4)</f>
        <v>UT_Salt Lake3007</v>
      </c>
    </row>
    <row r="2103" spans="1:37" x14ac:dyDescent="0.25">
      <c r="A2103" t="s">
        <v>222</v>
      </c>
      <c r="B2103">
        <v>490353008</v>
      </c>
      <c r="C2103" t="s">
        <v>37</v>
      </c>
      <c r="D2103" t="s">
        <v>194</v>
      </c>
      <c r="E2103" t="s">
        <v>198</v>
      </c>
      <c r="F2103">
        <v>40.517946000000002</v>
      </c>
      <c r="G2103">
        <v>-112.023051</v>
      </c>
      <c r="H2103">
        <v>116094</v>
      </c>
      <c r="I2103">
        <v>-9</v>
      </c>
      <c r="J2103">
        <v>-9</v>
      </c>
      <c r="K2103">
        <v>0.5</v>
      </c>
      <c r="L2103">
        <v>1.1460292000000001</v>
      </c>
      <c r="M2103">
        <v>1.5817052</v>
      </c>
      <c r="N2103">
        <v>3.9669981000000001</v>
      </c>
      <c r="O2103">
        <v>5.5415768999999999</v>
      </c>
      <c r="P2103">
        <v>1.4121857</v>
      </c>
      <c r="Q2103">
        <v>11.9095964</v>
      </c>
      <c r="R2103">
        <v>2.3232879999999998</v>
      </c>
      <c r="S2103">
        <v>0.75195639999999997</v>
      </c>
      <c r="T2103">
        <v>0.5</v>
      </c>
      <c r="U2103">
        <v>0.63022140000000004</v>
      </c>
      <c r="V2103">
        <v>1.3084450000000001</v>
      </c>
      <c r="W2103">
        <v>3.7049782000000002</v>
      </c>
      <c r="X2103">
        <v>5.0894484999999996</v>
      </c>
      <c r="Y2103">
        <v>0.5975568</v>
      </c>
      <c r="Z2103">
        <v>12.020013799999999</v>
      </c>
      <c r="AA2103">
        <v>2.2788224000000001</v>
      </c>
      <c r="AB2103">
        <v>0.76644900000000005</v>
      </c>
      <c r="AC2103">
        <v>0.54990000000000006</v>
      </c>
      <c r="AD2103">
        <v>0.82720000000000005</v>
      </c>
      <c r="AE2103">
        <v>0.93400000000000005</v>
      </c>
      <c r="AF2103">
        <v>0.91839999999999999</v>
      </c>
      <c r="AG2103">
        <v>0.42309999999999998</v>
      </c>
      <c r="AH2103">
        <v>1.0093000000000001</v>
      </c>
      <c r="AI2103">
        <v>0.98089999999999999</v>
      </c>
      <c r="AJ2103">
        <v>1.0193000000000001</v>
      </c>
      <c r="AK2103" t="str">
        <f>VLOOKUP(D2103,Ref!$C$2:$D$56,2,FALSE)&amp;"_"&amp;E2103&amp;RIGHT(B2103,4)</f>
        <v>UT_Salt Lake3008</v>
      </c>
    </row>
    <row r="2104" spans="1:37" x14ac:dyDescent="0.25">
      <c r="A2104" t="s">
        <v>222</v>
      </c>
      <c r="B2104">
        <v>490353010</v>
      </c>
      <c r="C2104" t="s">
        <v>37</v>
      </c>
      <c r="D2104" t="s">
        <v>194</v>
      </c>
      <c r="E2104" t="s">
        <v>198</v>
      </c>
      <c r="F2104">
        <v>40.784219999999998</v>
      </c>
      <c r="G2104">
        <v>-111.931</v>
      </c>
      <c r="H2104">
        <v>118095</v>
      </c>
      <c r="I2104">
        <v>39.1</v>
      </c>
      <c r="J2104">
        <v>36</v>
      </c>
      <c r="K2104">
        <v>0.5</v>
      </c>
      <c r="L2104">
        <v>1.4596757</v>
      </c>
      <c r="M2104">
        <v>2.0613600999999999</v>
      </c>
      <c r="N2104">
        <v>4.364789</v>
      </c>
      <c r="O2104">
        <v>12.63622</v>
      </c>
      <c r="P2104">
        <v>1.8112587</v>
      </c>
      <c r="Q2104">
        <v>12.8409777</v>
      </c>
      <c r="R2104">
        <v>2.5337478999999998</v>
      </c>
      <c r="S2104">
        <v>0.97530450000000002</v>
      </c>
      <c r="T2104">
        <v>0.5</v>
      </c>
      <c r="U2104">
        <v>0.49195699999999998</v>
      </c>
      <c r="V2104">
        <v>1.5118909</v>
      </c>
      <c r="W2104">
        <v>4.6860923999999997</v>
      </c>
      <c r="X2104">
        <v>8.9919872000000005</v>
      </c>
      <c r="Y2104">
        <v>0.84952369999999999</v>
      </c>
      <c r="Z2104">
        <v>15.084410699999999</v>
      </c>
      <c r="AA2104">
        <v>2.8673223999999999</v>
      </c>
      <c r="AB2104">
        <v>1.0857393</v>
      </c>
      <c r="AC2104">
        <v>0.33700000000000002</v>
      </c>
      <c r="AD2104">
        <v>0.73340000000000005</v>
      </c>
      <c r="AE2104">
        <v>1.0736000000000001</v>
      </c>
      <c r="AF2104">
        <v>0.71160000000000001</v>
      </c>
      <c r="AG2104">
        <v>0.46899999999999997</v>
      </c>
      <c r="AH2104">
        <v>1.1747000000000001</v>
      </c>
      <c r="AI2104">
        <v>1.1316999999999999</v>
      </c>
      <c r="AJ2104">
        <v>1.1132</v>
      </c>
      <c r="AK2104" t="str">
        <f>VLOOKUP(D2104,Ref!$C$2:$D$56,2,FALSE)&amp;"_"&amp;E2104&amp;RIGHT(B2104,4)</f>
        <v>UT_Salt Lake3010</v>
      </c>
    </row>
    <row r="2105" spans="1:37" x14ac:dyDescent="0.25">
      <c r="A2105" t="s">
        <v>222</v>
      </c>
      <c r="B2105">
        <v>490450003</v>
      </c>
      <c r="C2105" t="s">
        <v>37</v>
      </c>
      <c r="D2105" t="s">
        <v>194</v>
      </c>
      <c r="E2105" t="s">
        <v>199</v>
      </c>
      <c r="F2105">
        <v>40.543371</v>
      </c>
      <c r="G2105">
        <v>-112.29881399999999</v>
      </c>
      <c r="H2105">
        <v>117092</v>
      </c>
      <c r="I2105">
        <v>23.5</v>
      </c>
      <c r="J2105">
        <v>20.2</v>
      </c>
      <c r="K2105">
        <v>0.5</v>
      </c>
      <c r="L2105">
        <v>2.0682556999999999</v>
      </c>
      <c r="M2105">
        <v>1.1428248999999999</v>
      </c>
      <c r="N2105">
        <v>2.6572882999999998</v>
      </c>
      <c r="O2105">
        <v>6.3179102</v>
      </c>
      <c r="P2105">
        <v>1.4925558999999999</v>
      </c>
      <c r="Q2105">
        <v>7.2903190000000002</v>
      </c>
      <c r="R2105">
        <v>1.6385689000000001</v>
      </c>
      <c r="S2105">
        <v>0.45894439999999997</v>
      </c>
      <c r="T2105">
        <v>0.5</v>
      </c>
      <c r="U2105">
        <v>0.49362200000000001</v>
      </c>
      <c r="V2105">
        <v>1.1387598999999999</v>
      </c>
      <c r="W2105">
        <v>2.6925359000000002</v>
      </c>
      <c r="X2105">
        <v>4.0371199000000004</v>
      </c>
      <c r="Y2105">
        <v>0.53524930000000004</v>
      </c>
      <c r="Z2105">
        <v>8.6125621999999993</v>
      </c>
      <c r="AA2105">
        <v>1.6415131999999999</v>
      </c>
      <c r="AB2105">
        <v>0.56460310000000002</v>
      </c>
      <c r="AC2105">
        <v>0.2387</v>
      </c>
      <c r="AD2105">
        <v>0.99639999999999995</v>
      </c>
      <c r="AE2105">
        <v>1.0133000000000001</v>
      </c>
      <c r="AF2105">
        <v>0.63900000000000001</v>
      </c>
      <c r="AG2105">
        <v>0.35859999999999997</v>
      </c>
      <c r="AH2105">
        <v>1.1814</v>
      </c>
      <c r="AI2105">
        <v>1.0018</v>
      </c>
      <c r="AJ2105">
        <v>1.2302</v>
      </c>
      <c r="AK2105" t="str">
        <f>VLOOKUP(D2105,Ref!$C$2:$D$56,2,FALSE)&amp;"_"&amp;E2105&amp;RIGHT(B2105,4)</f>
        <v>UT_Tooele0003</v>
      </c>
    </row>
    <row r="2106" spans="1:37" x14ac:dyDescent="0.25">
      <c r="A2106" t="s">
        <v>222</v>
      </c>
      <c r="B2106">
        <v>490490002</v>
      </c>
      <c r="C2106" t="s">
        <v>37</v>
      </c>
      <c r="D2106" t="s">
        <v>194</v>
      </c>
      <c r="E2106" t="s">
        <v>194</v>
      </c>
      <c r="F2106">
        <v>40.253610999999999</v>
      </c>
      <c r="G2106">
        <v>-111.663056</v>
      </c>
      <c r="H2106">
        <v>113096</v>
      </c>
      <c r="I2106">
        <v>38.4</v>
      </c>
      <c r="J2106">
        <v>35</v>
      </c>
      <c r="K2106">
        <v>0.5</v>
      </c>
      <c r="L2106">
        <v>3.0130013999999998</v>
      </c>
      <c r="M2106">
        <v>1.4273969</v>
      </c>
      <c r="N2106">
        <v>3.7006187000000001</v>
      </c>
      <c r="O2106">
        <v>14.686662699999999</v>
      </c>
      <c r="P2106">
        <v>1.6428615</v>
      </c>
      <c r="Q2106">
        <v>10.6685848</v>
      </c>
      <c r="R2106">
        <v>2.3272208999999999</v>
      </c>
      <c r="S2106">
        <v>0.46698499999999998</v>
      </c>
      <c r="T2106">
        <v>0.5</v>
      </c>
      <c r="U2106">
        <v>0.58043889999999998</v>
      </c>
      <c r="V2106">
        <v>1.3859854</v>
      </c>
      <c r="W2106">
        <v>4.4350858000000004</v>
      </c>
      <c r="X2106">
        <v>9.5263767000000001</v>
      </c>
      <c r="Y2106">
        <v>0.4386157</v>
      </c>
      <c r="Z2106">
        <v>14.726389899999999</v>
      </c>
      <c r="AA2106">
        <v>2.7718484000000001</v>
      </c>
      <c r="AB2106">
        <v>0.65420100000000003</v>
      </c>
      <c r="AC2106">
        <v>0.19259999999999999</v>
      </c>
      <c r="AD2106">
        <v>0.97099999999999997</v>
      </c>
      <c r="AE2106">
        <v>1.1984999999999999</v>
      </c>
      <c r="AF2106">
        <v>0.64859999999999995</v>
      </c>
      <c r="AG2106">
        <v>0.26700000000000002</v>
      </c>
      <c r="AH2106">
        <v>1.3804000000000001</v>
      </c>
      <c r="AI2106">
        <v>1.1911</v>
      </c>
      <c r="AJ2106">
        <v>1.4009</v>
      </c>
      <c r="AK2106" t="str">
        <f>VLOOKUP(D2106,Ref!$C$2:$D$56,2,FALSE)&amp;"_"&amp;E2106&amp;RIGHT(B2106,4)</f>
        <v>UT_Utah0002</v>
      </c>
    </row>
    <row r="2107" spans="1:37" x14ac:dyDescent="0.25">
      <c r="A2107" t="s">
        <v>222</v>
      </c>
      <c r="B2107">
        <v>490494001</v>
      </c>
      <c r="C2107" t="s">
        <v>37</v>
      </c>
      <c r="D2107" t="s">
        <v>194</v>
      </c>
      <c r="E2107" t="s">
        <v>194</v>
      </c>
      <c r="F2107">
        <v>40.341388999999999</v>
      </c>
      <c r="G2107">
        <v>-111.713611</v>
      </c>
      <c r="H2107">
        <v>114096</v>
      </c>
      <c r="I2107">
        <v>44.8</v>
      </c>
      <c r="J2107">
        <v>40.700000000000003</v>
      </c>
      <c r="K2107">
        <v>0.5</v>
      </c>
      <c r="L2107">
        <v>1.3322524</v>
      </c>
      <c r="M2107">
        <v>1.3070383999999999</v>
      </c>
      <c r="N2107">
        <v>5.6664118999999999</v>
      </c>
      <c r="O2107">
        <v>12.7033348</v>
      </c>
      <c r="P2107">
        <v>1.317415</v>
      </c>
      <c r="Q2107">
        <v>17.8357964</v>
      </c>
      <c r="R2107">
        <v>3.4130875999999999</v>
      </c>
      <c r="S2107">
        <v>0.78021879999999999</v>
      </c>
      <c r="T2107">
        <v>0.5</v>
      </c>
      <c r="U2107">
        <v>0.58113289999999995</v>
      </c>
      <c r="V2107">
        <v>1.5346568</v>
      </c>
      <c r="W2107">
        <v>4.8839879000000002</v>
      </c>
      <c r="X2107">
        <v>12.779664</v>
      </c>
      <c r="Y2107">
        <v>0.46308899999999997</v>
      </c>
      <c r="Z2107">
        <v>16.242515600000001</v>
      </c>
      <c r="AA2107">
        <v>3.0561166000000002</v>
      </c>
      <c r="AB2107">
        <v>0.71924580000000005</v>
      </c>
      <c r="AC2107">
        <v>0.43619999999999998</v>
      </c>
      <c r="AD2107">
        <v>1.1740999999999999</v>
      </c>
      <c r="AE2107">
        <v>0.8619</v>
      </c>
      <c r="AF2107">
        <v>1.006</v>
      </c>
      <c r="AG2107">
        <v>0.35149999999999998</v>
      </c>
      <c r="AH2107">
        <v>0.91069999999999995</v>
      </c>
      <c r="AI2107">
        <v>0.89539999999999997</v>
      </c>
      <c r="AJ2107">
        <v>0.92190000000000005</v>
      </c>
      <c r="AK2107" t="str">
        <f>VLOOKUP(D2107,Ref!$C$2:$D$56,2,FALSE)&amp;"_"&amp;E2107&amp;RIGHT(B2107,4)</f>
        <v>UT_Utah4001</v>
      </c>
    </row>
    <row r="2108" spans="1:37" x14ac:dyDescent="0.25">
      <c r="A2108" t="s">
        <v>222</v>
      </c>
      <c r="B2108">
        <v>490495008</v>
      </c>
      <c r="C2108" t="s">
        <v>37</v>
      </c>
      <c r="D2108" t="s">
        <v>194</v>
      </c>
      <c r="E2108" t="s">
        <v>194</v>
      </c>
      <c r="F2108">
        <v>40.430278000000001</v>
      </c>
      <c r="G2108">
        <v>-111.803889</v>
      </c>
      <c r="H2108">
        <v>115095</v>
      </c>
      <c r="I2108">
        <v>34.200000000000003</v>
      </c>
      <c r="J2108">
        <v>30.6</v>
      </c>
      <c r="K2108">
        <v>0.5</v>
      </c>
      <c r="L2108">
        <v>2.453757</v>
      </c>
      <c r="M2108">
        <v>1.3546263999999999</v>
      </c>
      <c r="N2108">
        <v>3.9229599999999998</v>
      </c>
      <c r="O2108">
        <v>9.9393101000000001</v>
      </c>
      <c r="P2108">
        <v>1.5344726</v>
      </c>
      <c r="Q2108">
        <v>11.5714264</v>
      </c>
      <c r="R2108">
        <v>2.4236474000000001</v>
      </c>
      <c r="S2108">
        <v>0.55535440000000003</v>
      </c>
      <c r="T2108">
        <v>0.5</v>
      </c>
      <c r="U2108">
        <v>0.61588310000000002</v>
      </c>
      <c r="V2108">
        <v>1.3046892999999999</v>
      </c>
      <c r="W2108">
        <v>4.3019109000000002</v>
      </c>
      <c r="X2108">
        <v>5.8181205</v>
      </c>
      <c r="Y2108">
        <v>0.45050699999999999</v>
      </c>
      <c r="Z2108">
        <v>14.2544346</v>
      </c>
      <c r="AA2108">
        <v>2.6839952</v>
      </c>
      <c r="AB2108">
        <v>0.69848410000000005</v>
      </c>
      <c r="AC2108">
        <v>0.251</v>
      </c>
      <c r="AD2108">
        <v>0.96309999999999996</v>
      </c>
      <c r="AE2108">
        <v>1.0966</v>
      </c>
      <c r="AF2108">
        <v>0.58540000000000003</v>
      </c>
      <c r="AG2108">
        <v>0.29360000000000003</v>
      </c>
      <c r="AH2108">
        <v>1.2319</v>
      </c>
      <c r="AI2108">
        <v>1.1073999999999999</v>
      </c>
      <c r="AJ2108">
        <v>1.2577</v>
      </c>
      <c r="AK2108" t="str">
        <f>VLOOKUP(D2108,Ref!$C$2:$D$56,2,FALSE)&amp;"_"&amp;E2108&amp;RIGHT(B2108,4)</f>
        <v>UT_Utah5008</v>
      </c>
    </row>
    <row r="2109" spans="1:37" x14ac:dyDescent="0.25">
      <c r="A2109" t="s">
        <v>222</v>
      </c>
      <c r="B2109">
        <v>490495010</v>
      </c>
      <c r="C2109" t="s">
        <v>37</v>
      </c>
      <c r="D2109" t="s">
        <v>194</v>
      </c>
      <c r="E2109" t="s">
        <v>194</v>
      </c>
      <c r="F2109">
        <v>40.136389000000001</v>
      </c>
      <c r="G2109">
        <v>-111.659722</v>
      </c>
      <c r="H2109">
        <v>112096</v>
      </c>
      <c r="I2109">
        <v>40.4</v>
      </c>
      <c r="J2109">
        <v>37</v>
      </c>
      <c r="K2109">
        <v>0.5</v>
      </c>
      <c r="L2109">
        <v>1.4498705000000001</v>
      </c>
      <c r="M2109">
        <v>1.6848000999999999</v>
      </c>
      <c r="N2109">
        <v>5.3589573000000001</v>
      </c>
      <c r="O2109">
        <v>9.4755448999999992</v>
      </c>
      <c r="P2109">
        <v>1.3749992</v>
      </c>
      <c r="Q2109">
        <v>16.7016144</v>
      </c>
      <c r="R2109">
        <v>3.2064526</v>
      </c>
      <c r="S2109">
        <v>0.69775929999999997</v>
      </c>
      <c r="T2109">
        <v>0.5</v>
      </c>
      <c r="U2109">
        <v>0.64186520000000002</v>
      </c>
      <c r="V2109">
        <v>1.6262395000000001</v>
      </c>
      <c r="W2109">
        <v>4.8415097999999999</v>
      </c>
      <c r="X2109">
        <v>9.1477795000000004</v>
      </c>
      <c r="Y2109">
        <v>0.51358159999999997</v>
      </c>
      <c r="Z2109">
        <v>16.030927699999999</v>
      </c>
      <c r="AA2109">
        <v>3.0198648000000001</v>
      </c>
      <c r="AB2109">
        <v>0.69775929999999997</v>
      </c>
      <c r="AC2109">
        <v>0.44269999999999998</v>
      </c>
      <c r="AD2109">
        <v>0.96519999999999995</v>
      </c>
      <c r="AE2109">
        <v>0.90339999999999998</v>
      </c>
      <c r="AF2109">
        <v>0.96540000000000004</v>
      </c>
      <c r="AG2109">
        <v>0.3735</v>
      </c>
      <c r="AH2109">
        <v>0.95979999999999999</v>
      </c>
      <c r="AI2109">
        <v>0.94179999999999997</v>
      </c>
      <c r="AJ2109">
        <v>1</v>
      </c>
      <c r="AK2109" t="str">
        <f>VLOOKUP(D2109,Ref!$C$2:$D$56,2,FALSE)&amp;"_"&amp;E2109&amp;RIGHT(B2109,4)</f>
        <v>UT_Utah5010</v>
      </c>
    </row>
    <row r="2110" spans="1:37" x14ac:dyDescent="0.25">
      <c r="A2110" t="s">
        <v>222</v>
      </c>
      <c r="B2110">
        <v>490570002</v>
      </c>
      <c r="C2110" t="s">
        <v>37</v>
      </c>
      <c r="D2110" t="s">
        <v>194</v>
      </c>
      <c r="E2110" t="s">
        <v>200</v>
      </c>
      <c r="F2110">
        <v>41.206389000000001</v>
      </c>
      <c r="G2110">
        <v>-111.974722</v>
      </c>
      <c r="H2110">
        <v>122095</v>
      </c>
      <c r="I2110">
        <v>38.200000000000003</v>
      </c>
      <c r="J2110">
        <v>35</v>
      </c>
      <c r="K2110">
        <v>0.5</v>
      </c>
      <c r="L2110">
        <v>1.4990380999999999</v>
      </c>
      <c r="M2110">
        <v>1.7871972</v>
      </c>
      <c r="N2110">
        <v>4.4116521000000004</v>
      </c>
      <c r="O2110">
        <v>11.846243899999999</v>
      </c>
      <c r="P2110">
        <v>1.9775423000000001</v>
      </c>
      <c r="Q2110">
        <v>12.7597618</v>
      </c>
      <c r="R2110">
        <v>2.5968925999999999</v>
      </c>
      <c r="S2110">
        <v>0.8216717</v>
      </c>
      <c r="T2110">
        <v>0.5</v>
      </c>
      <c r="U2110">
        <v>1.1421547999999999</v>
      </c>
      <c r="V2110">
        <v>1.7942864000000001</v>
      </c>
      <c r="W2110">
        <v>3.2665305</v>
      </c>
      <c r="X2110">
        <v>14.473030100000001</v>
      </c>
      <c r="Y2110">
        <v>0.86785610000000002</v>
      </c>
      <c r="Z2110">
        <v>10.2106771</v>
      </c>
      <c r="AA2110">
        <v>2.0361736000000001</v>
      </c>
      <c r="AB2110">
        <v>0.75086940000000002</v>
      </c>
      <c r="AC2110">
        <v>0.76190000000000002</v>
      </c>
      <c r="AD2110">
        <v>1.004</v>
      </c>
      <c r="AE2110">
        <v>0.74039999999999995</v>
      </c>
      <c r="AF2110">
        <v>1.2217</v>
      </c>
      <c r="AG2110">
        <v>0.43890000000000001</v>
      </c>
      <c r="AH2110">
        <v>0.80020000000000002</v>
      </c>
      <c r="AI2110">
        <v>0.78410000000000002</v>
      </c>
      <c r="AJ2110">
        <v>0.91379999999999995</v>
      </c>
      <c r="AK2110" t="str">
        <f>VLOOKUP(D2110,Ref!$C$2:$D$56,2,FALSE)&amp;"_"&amp;E2110&amp;RIGHT(B2110,4)</f>
        <v>UT_Weber0002</v>
      </c>
    </row>
    <row r="2111" spans="1:37" x14ac:dyDescent="0.25">
      <c r="A2111" t="s">
        <v>222</v>
      </c>
      <c r="B2111">
        <v>490570007</v>
      </c>
      <c r="C2111" t="s">
        <v>37</v>
      </c>
      <c r="D2111" t="s">
        <v>194</v>
      </c>
      <c r="E2111" t="s">
        <v>200</v>
      </c>
      <c r="F2111">
        <v>41.179721999999998</v>
      </c>
      <c r="G2111">
        <v>-111.983056</v>
      </c>
      <c r="H2111">
        <v>122095</v>
      </c>
      <c r="I2111">
        <v>-9</v>
      </c>
      <c r="J2111">
        <v>-9</v>
      </c>
      <c r="K2111">
        <v>0.5</v>
      </c>
      <c r="L2111">
        <v>1.0209515</v>
      </c>
      <c r="M2111">
        <v>1.6394012</v>
      </c>
      <c r="N2111">
        <v>5.0393872000000002</v>
      </c>
      <c r="O2111">
        <v>6.7095608999999996</v>
      </c>
      <c r="P2111">
        <v>1.9489396000000001</v>
      </c>
      <c r="Q2111">
        <v>14.914237</v>
      </c>
      <c r="R2111">
        <v>2.9203146000000002</v>
      </c>
      <c r="S2111">
        <v>0.87387510000000002</v>
      </c>
      <c r="T2111">
        <v>0.5</v>
      </c>
      <c r="U2111">
        <v>0.53179430000000005</v>
      </c>
      <c r="V2111">
        <v>1.6035154</v>
      </c>
      <c r="W2111">
        <v>4.5068140000000003</v>
      </c>
      <c r="X2111">
        <v>6.5669136000000004</v>
      </c>
      <c r="Y2111">
        <v>0.80864919999999996</v>
      </c>
      <c r="Z2111">
        <v>14.518928499999999</v>
      </c>
      <c r="AA2111">
        <v>2.7591958000000001</v>
      </c>
      <c r="AB2111">
        <v>0.87387510000000002</v>
      </c>
      <c r="AC2111">
        <v>0.52090000000000003</v>
      </c>
      <c r="AD2111">
        <v>0.97809999999999997</v>
      </c>
      <c r="AE2111">
        <v>0.89429999999999998</v>
      </c>
      <c r="AF2111">
        <v>0.97870000000000001</v>
      </c>
      <c r="AG2111">
        <v>0.41489999999999999</v>
      </c>
      <c r="AH2111">
        <v>0.97350000000000003</v>
      </c>
      <c r="AI2111">
        <v>0.94479999999999997</v>
      </c>
      <c r="AJ2111">
        <v>1</v>
      </c>
      <c r="AK2111" t="str">
        <f>VLOOKUP(D2111,Ref!$C$2:$D$56,2,FALSE)&amp;"_"&amp;E2111&amp;RIGHT(B2111,4)</f>
        <v>UT_Weber0007</v>
      </c>
    </row>
    <row r="2112" spans="1:37" x14ac:dyDescent="0.25">
      <c r="A2112" t="s">
        <v>222</v>
      </c>
      <c r="B2112">
        <v>490571003</v>
      </c>
      <c r="C2112" t="s">
        <v>37</v>
      </c>
      <c r="D2112" t="s">
        <v>194</v>
      </c>
      <c r="E2112" t="s">
        <v>200</v>
      </c>
      <c r="F2112">
        <v>41.303682999999999</v>
      </c>
      <c r="G2112">
        <v>-111.987067</v>
      </c>
      <c r="H2112">
        <v>123095</v>
      </c>
      <c r="I2112">
        <v>35.799999999999997</v>
      </c>
      <c r="J2112">
        <v>33</v>
      </c>
      <c r="K2112">
        <v>0.5</v>
      </c>
      <c r="L2112">
        <v>0.89181759999999999</v>
      </c>
      <c r="M2112">
        <v>1.4256302999999999</v>
      </c>
      <c r="N2112">
        <v>4.2029680999999997</v>
      </c>
      <c r="O2112">
        <v>11.766139000000001</v>
      </c>
      <c r="P2112">
        <v>1.7118613</v>
      </c>
      <c r="Q2112">
        <v>12.3332233</v>
      </c>
      <c r="R2112">
        <v>2.4224967999999998</v>
      </c>
      <c r="S2112">
        <v>0.62364039999999998</v>
      </c>
      <c r="T2112">
        <v>0.5</v>
      </c>
      <c r="U2112">
        <v>0.47315370000000001</v>
      </c>
      <c r="V2112">
        <v>1.3863688999999999</v>
      </c>
      <c r="W2112">
        <v>3.7096162000000001</v>
      </c>
      <c r="X2112">
        <v>11.4285994</v>
      </c>
      <c r="Y2112">
        <v>0.63542310000000002</v>
      </c>
      <c r="Z2112">
        <v>11.990406</v>
      </c>
      <c r="AA2112">
        <v>2.2761312</v>
      </c>
      <c r="AB2112">
        <v>0.62364039999999998</v>
      </c>
      <c r="AC2112">
        <v>0.53049999999999997</v>
      </c>
      <c r="AD2112">
        <v>0.97250000000000003</v>
      </c>
      <c r="AE2112">
        <v>0.88260000000000005</v>
      </c>
      <c r="AF2112">
        <v>0.97130000000000005</v>
      </c>
      <c r="AG2112">
        <v>0.37119999999999997</v>
      </c>
      <c r="AH2112">
        <v>0.97219999999999995</v>
      </c>
      <c r="AI2112">
        <v>0.93959999999999999</v>
      </c>
      <c r="AJ2112">
        <v>1</v>
      </c>
      <c r="AK2112" t="str">
        <f>VLOOKUP(D2112,Ref!$C$2:$D$56,2,FALSE)&amp;"_"&amp;E2112&amp;RIGHT(B2112,4)</f>
        <v>UT_Weber1003</v>
      </c>
    </row>
    <row r="2113" spans="1:37" x14ac:dyDescent="0.25">
      <c r="A2113" t="s">
        <v>222</v>
      </c>
      <c r="B2113">
        <v>530110013</v>
      </c>
      <c r="C2113" t="s">
        <v>37</v>
      </c>
      <c r="D2113" t="s">
        <v>49</v>
      </c>
      <c r="E2113" t="s">
        <v>148</v>
      </c>
      <c r="F2113">
        <v>45.648333000000001</v>
      </c>
      <c r="G2113">
        <v>-122.586944</v>
      </c>
      <c r="H2113">
        <v>178035</v>
      </c>
      <c r="I2113">
        <v>27.3</v>
      </c>
      <c r="J2113">
        <v>26.3</v>
      </c>
      <c r="K2113">
        <v>0.5</v>
      </c>
      <c r="L2113">
        <v>0.69888629999999996</v>
      </c>
      <c r="M2113">
        <v>2.2322202</v>
      </c>
      <c r="N2113">
        <v>0.52794419999999997</v>
      </c>
      <c r="O2113">
        <v>21.493331900000001</v>
      </c>
      <c r="P2113">
        <v>1.0015756</v>
      </c>
      <c r="Q2113">
        <v>0.52628580000000003</v>
      </c>
      <c r="R2113">
        <v>0.3203685</v>
      </c>
      <c r="S2113">
        <v>6.6052700000000006E-2</v>
      </c>
      <c r="T2113">
        <v>0.5</v>
      </c>
      <c r="U2113">
        <v>0.46693570000000001</v>
      </c>
      <c r="V2113">
        <v>2.2111835000000002</v>
      </c>
      <c r="W2113">
        <v>0.38896599999999998</v>
      </c>
      <c r="X2113">
        <v>21.352335</v>
      </c>
      <c r="Y2113">
        <v>0.64024899999999996</v>
      </c>
      <c r="Z2113">
        <v>0.51396419999999998</v>
      </c>
      <c r="AA2113">
        <v>0.21282100000000001</v>
      </c>
      <c r="AB2113">
        <v>6.6052700000000006E-2</v>
      </c>
      <c r="AC2113">
        <v>0.66810000000000003</v>
      </c>
      <c r="AD2113">
        <v>0.99060000000000004</v>
      </c>
      <c r="AE2113">
        <v>0.73680000000000001</v>
      </c>
      <c r="AF2113">
        <v>0.99339999999999995</v>
      </c>
      <c r="AG2113">
        <v>0.63919999999999999</v>
      </c>
      <c r="AH2113">
        <v>0.97660000000000002</v>
      </c>
      <c r="AI2113">
        <v>0.6643</v>
      </c>
      <c r="AJ2113">
        <v>1</v>
      </c>
      <c r="AK2113" t="str">
        <f>VLOOKUP(D2113,Ref!$C$2:$D$56,2,FALSE)&amp;"_"&amp;E2113&amp;RIGHT(B2113,4)</f>
        <v>WA_Clark0013</v>
      </c>
    </row>
    <row r="2114" spans="1:37" x14ac:dyDescent="0.25">
      <c r="A2114" t="s">
        <v>222</v>
      </c>
      <c r="B2114">
        <v>530330057</v>
      </c>
      <c r="C2114" t="s">
        <v>37</v>
      </c>
      <c r="D2114" t="s">
        <v>49</v>
      </c>
      <c r="E2114" t="s">
        <v>201</v>
      </c>
      <c r="F2114">
        <v>47.563200000000002</v>
      </c>
      <c r="G2114">
        <v>-122.34050000000001</v>
      </c>
      <c r="H2114">
        <v>195041</v>
      </c>
      <c r="I2114">
        <v>25.8</v>
      </c>
      <c r="J2114">
        <v>23.3</v>
      </c>
      <c r="K2114">
        <v>0.5</v>
      </c>
      <c r="L2114">
        <v>1.7433116</v>
      </c>
      <c r="M2114">
        <v>4.2264761999999996</v>
      </c>
      <c r="N2114">
        <v>1.0435920999999999</v>
      </c>
      <c r="O2114">
        <v>14.181143799999999</v>
      </c>
      <c r="P2114">
        <v>2.0902354999999999</v>
      </c>
      <c r="Q2114">
        <v>1.1290505</v>
      </c>
      <c r="R2114">
        <v>0.65366849999999999</v>
      </c>
      <c r="S2114">
        <v>0.2325247</v>
      </c>
      <c r="T2114">
        <v>0.5</v>
      </c>
      <c r="U2114">
        <v>1.0845141</v>
      </c>
      <c r="V2114">
        <v>4.1939324999999998</v>
      </c>
      <c r="W2114">
        <v>0.69605119999999998</v>
      </c>
      <c r="X2114">
        <v>14.121582</v>
      </c>
      <c r="Y2114">
        <v>1.100927</v>
      </c>
      <c r="Z2114">
        <v>1.0994693</v>
      </c>
      <c r="AA2114">
        <v>0.36652879999999999</v>
      </c>
      <c r="AB2114">
        <v>0.2325247</v>
      </c>
      <c r="AC2114">
        <v>0.62209999999999999</v>
      </c>
      <c r="AD2114">
        <v>0.99229999999999996</v>
      </c>
      <c r="AE2114">
        <v>0.66700000000000004</v>
      </c>
      <c r="AF2114">
        <v>0.99580000000000002</v>
      </c>
      <c r="AG2114">
        <v>0.52669999999999995</v>
      </c>
      <c r="AH2114">
        <v>0.9738</v>
      </c>
      <c r="AI2114">
        <v>0.56069999999999998</v>
      </c>
      <c r="AJ2114">
        <v>1</v>
      </c>
      <c r="AK2114" t="str">
        <f>VLOOKUP(D2114,Ref!$C$2:$D$56,2,FALSE)&amp;"_"&amp;E2114&amp;RIGHT(B2114,4)</f>
        <v>WA_King0057</v>
      </c>
    </row>
    <row r="2115" spans="1:37" x14ac:dyDescent="0.25">
      <c r="A2115" t="s">
        <v>222</v>
      </c>
      <c r="B2115">
        <v>530330080</v>
      </c>
      <c r="C2115" t="s">
        <v>37</v>
      </c>
      <c r="D2115" t="s">
        <v>49</v>
      </c>
      <c r="E2115" t="s">
        <v>201</v>
      </c>
      <c r="F2115">
        <v>47.568333000000003</v>
      </c>
      <c r="G2115">
        <v>-122.30805599999999</v>
      </c>
      <c r="H2115">
        <v>195041</v>
      </c>
      <c r="I2115">
        <v>17.2</v>
      </c>
      <c r="J2115">
        <v>15.7</v>
      </c>
      <c r="K2115">
        <v>0.5</v>
      </c>
      <c r="L2115">
        <v>0.89644369999999995</v>
      </c>
      <c r="M2115">
        <v>1.9570653</v>
      </c>
      <c r="N2115">
        <v>0.71010459999999997</v>
      </c>
      <c r="O2115">
        <v>10.603189499999999</v>
      </c>
      <c r="P2115">
        <v>1.2854916000000001</v>
      </c>
      <c r="Q2115">
        <v>0.85590829999999996</v>
      </c>
      <c r="R2115">
        <v>0.40033049999999998</v>
      </c>
      <c r="S2115">
        <v>5.8134199999999997E-2</v>
      </c>
      <c r="T2115">
        <v>0.5</v>
      </c>
      <c r="U2115">
        <v>0.53955779999999998</v>
      </c>
      <c r="V2115">
        <v>1.9394836</v>
      </c>
      <c r="W2115">
        <v>0.47858020000000001</v>
      </c>
      <c r="X2115">
        <v>10.5428791</v>
      </c>
      <c r="Y2115">
        <v>0.65455319999999995</v>
      </c>
      <c r="Z2115">
        <v>0.83946940000000003</v>
      </c>
      <c r="AA2115">
        <v>0.2344871</v>
      </c>
      <c r="AB2115">
        <v>5.8191300000000001E-2</v>
      </c>
      <c r="AC2115">
        <v>0.60189999999999999</v>
      </c>
      <c r="AD2115">
        <v>0.99099999999999999</v>
      </c>
      <c r="AE2115">
        <v>0.67400000000000004</v>
      </c>
      <c r="AF2115">
        <v>0.99429999999999996</v>
      </c>
      <c r="AG2115">
        <v>0.50919999999999999</v>
      </c>
      <c r="AH2115">
        <v>0.98080000000000001</v>
      </c>
      <c r="AI2115">
        <v>0.5857</v>
      </c>
      <c r="AJ2115">
        <v>1.0009999999999999</v>
      </c>
      <c r="AK2115" t="str">
        <f>VLOOKUP(D2115,Ref!$C$2:$D$56,2,FALSE)&amp;"_"&amp;E2115&amp;RIGHT(B2115,4)</f>
        <v>WA_King0080</v>
      </c>
    </row>
    <row r="2116" spans="1:37" x14ac:dyDescent="0.25">
      <c r="A2116" t="s">
        <v>222</v>
      </c>
      <c r="B2116">
        <v>530530029</v>
      </c>
      <c r="C2116" t="s">
        <v>37</v>
      </c>
      <c r="D2116" t="s">
        <v>49</v>
      </c>
      <c r="E2116" t="s">
        <v>202</v>
      </c>
      <c r="F2116">
        <v>47.186399999999999</v>
      </c>
      <c r="G2116">
        <v>-122.4517</v>
      </c>
      <c r="H2116">
        <v>191040</v>
      </c>
      <c r="I2116">
        <v>42.5</v>
      </c>
      <c r="J2116">
        <v>40.4</v>
      </c>
      <c r="K2116">
        <v>0.5</v>
      </c>
      <c r="L2116">
        <v>0.8942599</v>
      </c>
      <c r="M2116">
        <v>3.5464981</v>
      </c>
      <c r="N2116">
        <v>0.92101880000000003</v>
      </c>
      <c r="O2116">
        <v>32.789218900000002</v>
      </c>
      <c r="P2116">
        <v>1.7137226999999999</v>
      </c>
      <c r="Q2116">
        <v>1.0615075</v>
      </c>
      <c r="R2116">
        <v>0.54181310000000005</v>
      </c>
      <c r="S2116">
        <v>0.53195990000000004</v>
      </c>
      <c r="T2116">
        <v>0.5</v>
      </c>
      <c r="U2116">
        <v>0.55672440000000001</v>
      </c>
      <c r="V2116">
        <v>3.5144617999999999</v>
      </c>
      <c r="W2116">
        <v>0.58611089999999999</v>
      </c>
      <c r="X2116">
        <v>32.599220299999999</v>
      </c>
      <c r="Y2116">
        <v>0.79747299999999999</v>
      </c>
      <c r="Z2116">
        <v>1.0344260999999999</v>
      </c>
      <c r="AA2116">
        <v>0.30140990000000001</v>
      </c>
      <c r="AB2116">
        <v>0.53195990000000004</v>
      </c>
      <c r="AC2116">
        <v>0.62260000000000004</v>
      </c>
      <c r="AD2116">
        <v>0.99099999999999999</v>
      </c>
      <c r="AE2116">
        <v>0.63639999999999997</v>
      </c>
      <c r="AF2116">
        <v>0.99419999999999997</v>
      </c>
      <c r="AG2116">
        <v>0.46529999999999999</v>
      </c>
      <c r="AH2116">
        <v>0.97450000000000003</v>
      </c>
      <c r="AI2116">
        <v>0.55630000000000002</v>
      </c>
      <c r="AJ2116">
        <v>1</v>
      </c>
      <c r="AK2116" t="str">
        <f>VLOOKUP(D2116,Ref!$C$2:$D$56,2,FALSE)&amp;"_"&amp;E2116&amp;RIGHT(B2116,4)</f>
        <v>WA_Pierce0029</v>
      </c>
    </row>
    <row r="2117" spans="1:37" x14ac:dyDescent="0.25">
      <c r="A2117" t="s">
        <v>222</v>
      </c>
      <c r="B2117">
        <v>530610020</v>
      </c>
      <c r="C2117" t="s">
        <v>37</v>
      </c>
      <c r="D2117" t="s">
        <v>49</v>
      </c>
      <c r="E2117" t="s">
        <v>203</v>
      </c>
      <c r="F2117">
        <v>48.246899999999997</v>
      </c>
      <c r="G2117">
        <v>-121.6031</v>
      </c>
      <c r="H2117">
        <v>199047</v>
      </c>
      <c r="I2117">
        <v>32.1</v>
      </c>
      <c r="J2117">
        <v>28.5</v>
      </c>
      <c r="K2117">
        <v>0.5</v>
      </c>
      <c r="L2117">
        <v>0.874614</v>
      </c>
      <c r="M2117">
        <v>3.1546500000000002</v>
      </c>
      <c r="N2117">
        <v>0.4440694</v>
      </c>
      <c r="O2117">
        <v>25.346666299999999</v>
      </c>
      <c r="P2117">
        <v>1.0029291</v>
      </c>
      <c r="Q2117">
        <v>0.31127830000000001</v>
      </c>
      <c r="R2117">
        <v>0.3338025</v>
      </c>
      <c r="S2117">
        <v>0.21532570000000001</v>
      </c>
      <c r="T2117">
        <v>0.5</v>
      </c>
      <c r="U2117">
        <v>0.1931937</v>
      </c>
      <c r="V2117">
        <v>2.8082912000000002</v>
      </c>
      <c r="W2117">
        <v>0.21618370000000001</v>
      </c>
      <c r="X2117">
        <v>23.777387600000001</v>
      </c>
      <c r="Y2117">
        <v>0.3482809</v>
      </c>
      <c r="Z2117">
        <v>0.3326383</v>
      </c>
      <c r="AA2117">
        <v>0.1221949</v>
      </c>
      <c r="AB2117">
        <v>0.22947600000000001</v>
      </c>
      <c r="AC2117">
        <v>0.22090000000000001</v>
      </c>
      <c r="AD2117">
        <v>0.89019999999999999</v>
      </c>
      <c r="AE2117">
        <v>0.48680000000000001</v>
      </c>
      <c r="AF2117">
        <v>0.93810000000000004</v>
      </c>
      <c r="AG2117">
        <v>0.3473</v>
      </c>
      <c r="AH2117">
        <v>1.0686</v>
      </c>
      <c r="AI2117">
        <v>0.36609999999999998</v>
      </c>
      <c r="AJ2117">
        <v>1.0657000000000001</v>
      </c>
      <c r="AK2117" t="str">
        <f>VLOOKUP(D2117,Ref!$C$2:$D$56,2,FALSE)&amp;"_"&amp;E2117&amp;RIGHT(B2117,4)</f>
        <v>WA_Snohomish0020</v>
      </c>
    </row>
    <row r="2118" spans="1:37" x14ac:dyDescent="0.25">
      <c r="A2118" t="s">
        <v>222</v>
      </c>
      <c r="B2118">
        <v>530611007</v>
      </c>
      <c r="C2118" t="s">
        <v>37</v>
      </c>
      <c r="D2118" t="s">
        <v>49</v>
      </c>
      <c r="E2118" t="s">
        <v>203</v>
      </c>
      <c r="F2118">
        <v>48.054315000000003</v>
      </c>
      <c r="G2118">
        <v>-122.17152900000001</v>
      </c>
      <c r="H2118">
        <v>199043</v>
      </c>
      <c r="I2118">
        <v>31.7</v>
      </c>
      <c r="J2118">
        <v>30.1</v>
      </c>
      <c r="K2118">
        <v>0.5</v>
      </c>
      <c r="L2118">
        <v>0.65090720000000002</v>
      </c>
      <c r="M2118">
        <v>3.5743765999999999</v>
      </c>
      <c r="N2118">
        <v>0.51237200000000005</v>
      </c>
      <c r="O2118">
        <v>24.3485947</v>
      </c>
      <c r="P2118">
        <v>1.3610213</v>
      </c>
      <c r="Q2118">
        <v>7.9882700000000001E-2</v>
      </c>
      <c r="R2118">
        <v>0.4970253</v>
      </c>
      <c r="S2118">
        <v>0.17581949999999999</v>
      </c>
      <c r="T2118">
        <v>0.5</v>
      </c>
      <c r="U2118">
        <v>0.30719380000000002</v>
      </c>
      <c r="V2118">
        <v>4.0278625000000003</v>
      </c>
      <c r="W2118">
        <v>0.1608299</v>
      </c>
      <c r="X2118">
        <v>24.253896699999999</v>
      </c>
      <c r="Y2118">
        <v>0.25162390000000001</v>
      </c>
      <c r="Z2118">
        <v>0.24764649999999999</v>
      </c>
      <c r="AA2118">
        <v>0.1085053</v>
      </c>
      <c r="AB2118">
        <v>0.2592064</v>
      </c>
      <c r="AC2118">
        <v>0.47189999999999999</v>
      </c>
      <c r="AD2118">
        <v>1.1269</v>
      </c>
      <c r="AE2118">
        <v>0.31390000000000001</v>
      </c>
      <c r="AF2118">
        <v>0.99609999999999999</v>
      </c>
      <c r="AG2118">
        <v>0.18490000000000001</v>
      </c>
      <c r="AH2118">
        <v>3.1000999999999999</v>
      </c>
      <c r="AI2118">
        <v>0.21829999999999999</v>
      </c>
      <c r="AJ2118">
        <v>1.4742999999999999</v>
      </c>
      <c r="AK2118" t="str">
        <f>VLOOKUP(D2118,Ref!$C$2:$D$56,2,FALSE)&amp;"_"&amp;E2118&amp;RIGHT(B2118,4)</f>
        <v>WA_Snohomish1007</v>
      </c>
    </row>
    <row r="2119" spans="1:37" x14ac:dyDescent="0.25">
      <c r="A2119" t="s">
        <v>222</v>
      </c>
      <c r="B2119">
        <v>530630016</v>
      </c>
      <c r="C2119" t="s">
        <v>37</v>
      </c>
      <c r="D2119" t="s">
        <v>49</v>
      </c>
      <c r="E2119" t="s">
        <v>204</v>
      </c>
      <c r="F2119">
        <v>47.660742999999997</v>
      </c>
      <c r="G2119">
        <v>-117.358121</v>
      </c>
      <c r="H2119">
        <v>188072</v>
      </c>
      <c r="I2119">
        <v>29.8</v>
      </c>
      <c r="J2119">
        <v>27.7</v>
      </c>
      <c r="K2119">
        <v>0.5</v>
      </c>
      <c r="L2119">
        <v>3.0020311</v>
      </c>
      <c r="M2119">
        <v>2.3207385999999999</v>
      </c>
      <c r="N2119">
        <v>0.76329000000000002</v>
      </c>
      <c r="O2119">
        <v>20.053947399999998</v>
      </c>
      <c r="P2119">
        <v>1.105478</v>
      </c>
      <c r="Q2119">
        <v>1.4475944999999999</v>
      </c>
      <c r="R2119">
        <v>0.51103730000000003</v>
      </c>
      <c r="S2119">
        <v>0.12921659999999999</v>
      </c>
      <c r="T2119">
        <v>0.5</v>
      </c>
      <c r="U2119">
        <v>1.9399238000000001</v>
      </c>
      <c r="V2119">
        <v>2.2793929999999998</v>
      </c>
      <c r="W2119">
        <v>0.59257150000000003</v>
      </c>
      <c r="X2119">
        <v>19.884355500000002</v>
      </c>
      <c r="Y2119">
        <v>0.60685120000000004</v>
      </c>
      <c r="Z2119">
        <v>1.4208242</v>
      </c>
      <c r="AA2119">
        <v>0.37172189999999999</v>
      </c>
      <c r="AB2119">
        <v>0.12921659999999999</v>
      </c>
      <c r="AC2119">
        <v>0.6462</v>
      </c>
      <c r="AD2119">
        <v>0.98219999999999996</v>
      </c>
      <c r="AE2119">
        <v>0.77629999999999999</v>
      </c>
      <c r="AF2119">
        <v>0.99150000000000005</v>
      </c>
      <c r="AG2119">
        <v>0.54890000000000005</v>
      </c>
      <c r="AH2119">
        <v>0.98150000000000004</v>
      </c>
      <c r="AI2119">
        <v>0.72740000000000005</v>
      </c>
      <c r="AJ2119">
        <v>1</v>
      </c>
      <c r="AK2119" t="str">
        <f>VLOOKUP(D2119,Ref!$C$2:$D$56,2,FALSE)&amp;"_"&amp;E2119&amp;RIGHT(B2119,4)</f>
        <v>WA_Spokane0016</v>
      </c>
    </row>
    <row r="2120" spans="1:37" x14ac:dyDescent="0.25">
      <c r="A2120" t="s">
        <v>222</v>
      </c>
      <c r="B2120">
        <v>530770009</v>
      </c>
      <c r="C2120" t="s">
        <v>37</v>
      </c>
      <c r="D2120" t="s">
        <v>49</v>
      </c>
      <c r="E2120" t="s">
        <v>205</v>
      </c>
      <c r="F2120">
        <v>46.596780000000003</v>
      </c>
      <c r="G2120">
        <v>-120.512215</v>
      </c>
      <c r="H2120">
        <v>183050</v>
      </c>
      <c r="I2120">
        <v>37.200000000000003</v>
      </c>
      <c r="J2120">
        <v>34.4</v>
      </c>
      <c r="K2120">
        <v>0.5</v>
      </c>
      <c r="L2120">
        <v>0.84948290000000004</v>
      </c>
      <c r="M2120">
        <v>3.2134626000000002</v>
      </c>
      <c r="N2120">
        <v>1.9893942</v>
      </c>
      <c r="O2120">
        <v>22.6368771</v>
      </c>
      <c r="P2120">
        <v>1.0539973</v>
      </c>
      <c r="Q2120">
        <v>5.5391607</v>
      </c>
      <c r="R2120">
        <v>1.1084943</v>
      </c>
      <c r="S2120">
        <v>0.32579320000000001</v>
      </c>
      <c r="T2120">
        <v>0.5</v>
      </c>
      <c r="U2120">
        <v>0.32457340000000001</v>
      </c>
      <c r="V2120">
        <v>3.0048686999999998</v>
      </c>
      <c r="W2120">
        <v>1.5483772</v>
      </c>
      <c r="X2120">
        <v>22.595388400000001</v>
      </c>
      <c r="Y2120">
        <v>0.30703970000000003</v>
      </c>
      <c r="Z2120">
        <v>4.9713649999999996</v>
      </c>
      <c r="AA2120">
        <v>0.94761859999999998</v>
      </c>
      <c r="AB2120">
        <v>0.29733779999999999</v>
      </c>
      <c r="AC2120">
        <v>0.3821</v>
      </c>
      <c r="AD2120">
        <v>0.93510000000000004</v>
      </c>
      <c r="AE2120">
        <v>0.77829999999999999</v>
      </c>
      <c r="AF2120">
        <v>0.99819999999999998</v>
      </c>
      <c r="AG2120">
        <v>0.2913</v>
      </c>
      <c r="AH2120">
        <v>0.89749999999999996</v>
      </c>
      <c r="AI2120">
        <v>0.85489999999999999</v>
      </c>
      <c r="AJ2120">
        <v>0.91269999999999996</v>
      </c>
      <c r="AK2120" t="str">
        <f>VLOOKUP(D2120,Ref!$C$2:$D$56,2,FALSE)&amp;"_"&amp;E2120&amp;RIGHT(B2120,4)</f>
        <v>WA_Yakima0009</v>
      </c>
    </row>
    <row r="2121" spans="1:37" x14ac:dyDescent="0.25">
      <c r="A2121" t="s">
        <v>222</v>
      </c>
      <c r="B2121">
        <v>551091002</v>
      </c>
      <c r="C2121" t="s">
        <v>37</v>
      </c>
      <c r="D2121" t="s">
        <v>206</v>
      </c>
      <c r="E2121" t="s">
        <v>207</v>
      </c>
      <c r="F2121">
        <v>45.124443999999997</v>
      </c>
      <c r="G2121">
        <v>-92.662499999999994</v>
      </c>
      <c r="H2121">
        <v>151225</v>
      </c>
      <c r="I2121">
        <v>27.3</v>
      </c>
      <c r="J2121">
        <v>26.4</v>
      </c>
      <c r="K2121">
        <v>0.5</v>
      </c>
      <c r="L2121">
        <v>0.80454349999999997</v>
      </c>
      <c r="M2121">
        <v>1.0907735000000001</v>
      </c>
      <c r="N2121">
        <v>3.3515136000000001</v>
      </c>
      <c r="O2121">
        <v>8.6409272999999995</v>
      </c>
      <c r="P2121">
        <v>4.6598673000000002</v>
      </c>
      <c r="Q2121">
        <v>5.9460416</v>
      </c>
      <c r="R2121">
        <v>2.1363902000000001</v>
      </c>
      <c r="S2121">
        <v>0.2255007</v>
      </c>
      <c r="T2121">
        <v>0.5</v>
      </c>
      <c r="U2121">
        <v>0.42490909999999998</v>
      </c>
      <c r="V2121">
        <v>0.7530017</v>
      </c>
      <c r="W2121">
        <v>3.5443714000000002</v>
      </c>
      <c r="X2121">
        <v>7.7047299999999996</v>
      </c>
      <c r="Y2121">
        <v>2.9031159999999998</v>
      </c>
      <c r="Z2121">
        <v>8.5812568999999996</v>
      </c>
      <c r="AA2121">
        <v>1.8210198</v>
      </c>
      <c r="AB2121">
        <v>0.24899170000000001</v>
      </c>
      <c r="AC2121">
        <v>0.52810000000000001</v>
      </c>
      <c r="AD2121">
        <v>0.69030000000000002</v>
      </c>
      <c r="AE2121">
        <v>1.0575000000000001</v>
      </c>
      <c r="AF2121">
        <v>0.89170000000000005</v>
      </c>
      <c r="AG2121">
        <v>0.623</v>
      </c>
      <c r="AH2121">
        <v>1.4432</v>
      </c>
      <c r="AI2121">
        <v>0.85240000000000005</v>
      </c>
      <c r="AJ2121">
        <v>1.1042000000000001</v>
      </c>
      <c r="AK2121" t="str">
        <f>VLOOKUP(D2121,Ref!$C$2:$D$56,2,FALSE)&amp;"_"&amp;E2121&amp;RIGHT(B2121,4)</f>
        <v>WI_St. Croix1002</v>
      </c>
    </row>
    <row r="2122" spans="1:37" x14ac:dyDescent="0.25">
      <c r="A2122" t="s">
        <v>222</v>
      </c>
      <c r="B2122">
        <v>560050892</v>
      </c>
      <c r="C2122" t="s">
        <v>37</v>
      </c>
      <c r="D2122" t="s">
        <v>208</v>
      </c>
      <c r="E2122" t="s">
        <v>209</v>
      </c>
      <c r="F2122">
        <v>44.097073999999999</v>
      </c>
      <c r="G2122">
        <v>-105.343164</v>
      </c>
      <c r="H2122">
        <v>143143</v>
      </c>
      <c r="I2122">
        <v>14.3</v>
      </c>
      <c r="J2122">
        <v>12.9</v>
      </c>
      <c r="K2122">
        <v>0.5</v>
      </c>
      <c r="L2122">
        <v>1.7185220000000001</v>
      </c>
      <c r="M2122">
        <v>0.45813510000000002</v>
      </c>
      <c r="N2122">
        <v>0.2470135</v>
      </c>
      <c r="O2122">
        <v>10.4720631</v>
      </c>
      <c r="P2122">
        <v>0.68504330000000002</v>
      </c>
      <c r="Q2122">
        <v>0</v>
      </c>
      <c r="R2122">
        <v>0.25241960000000002</v>
      </c>
      <c r="S2122">
        <v>1.3689999999999999E-4</v>
      </c>
      <c r="T2122">
        <v>0.5</v>
      </c>
      <c r="U2122">
        <v>1.9753991</v>
      </c>
      <c r="V2122">
        <v>0.34794550000000002</v>
      </c>
      <c r="W2122">
        <v>0.3812063</v>
      </c>
      <c r="X2122">
        <v>8.3726710999999998</v>
      </c>
      <c r="Y2122">
        <v>0.85948409999999997</v>
      </c>
      <c r="Z2122">
        <v>0.2309552</v>
      </c>
      <c r="AA2122">
        <v>0.3070948</v>
      </c>
      <c r="AB2122">
        <v>3.948E-4</v>
      </c>
      <c r="AC2122">
        <v>1.1495</v>
      </c>
      <c r="AD2122">
        <v>0.75949999999999995</v>
      </c>
      <c r="AE2122">
        <v>1.5432999999999999</v>
      </c>
      <c r="AF2122">
        <v>0.79949999999999999</v>
      </c>
      <c r="AG2122">
        <v>1.2545999999999999</v>
      </c>
      <c r="AH2122">
        <v>-9</v>
      </c>
      <c r="AI2122">
        <v>1.2165999999999999</v>
      </c>
      <c r="AJ2122">
        <v>2.8824999999999998</v>
      </c>
      <c r="AK2122" t="str">
        <f>VLOOKUP(D2122,Ref!$C$2:$D$56,2,FALSE)&amp;"_"&amp;E2122&amp;RIGHT(B2122,4)</f>
        <v>WY_Campbell0892</v>
      </c>
    </row>
    <row r="2123" spans="1:37" x14ac:dyDescent="0.25">
      <c r="A2123" t="s">
        <v>222</v>
      </c>
      <c r="B2123">
        <v>560090819</v>
      </c>
      <c r="C2123" t="s">
        <v>37</v>
      </c>
      <c r="D2123" t="s">
        <v>208</v>
      </c>
      <c r="E2123" t="s">
        <v>210</v>
      </c>
      <c r="F2123">
        <v>43.426620999999997</v>
      </c>
      <c r="G2123">
        <v>-105.386453</v>
      </c>
      <c r="H2123">
        <v>137142</v>
      </c>
      <c r="I2123">
        <v>9.6999999999999993</v>
      </c>
      <c r="J2123">
        <v>8.1999999999999993</v>
      </c>
      <c r="K2123">
        <v>0.5</v>
      </c>
      <c r="L2123">
        <v>1.5755781</v>
      </c>
      <c r="M2123">
        <v>0.42581279999999999</v>
      </c>
      <c r="N2123">
        <v>0.34706189999999998</v>
      </c>
      <c r="O2123">
        <v>5.5923758000000001</v>
      </c>
      <c r="P2123">
        <v>0.94978209999999996</v>
      </c>
      <c r="Q2123">
        <v>1.05513E-2</v>
      </c>
      <c r="R2123">
        <v>0.34788730000000001</v>
      </c>
      <c r="S2123">
        <v>9.5089999999999997E-4</v>
      </c>
      <c r="T2123">
        <v>0.5</v>
      </c>
      <c r="U2123">
        <v>1.2099565999999999</v>
      </c>
      <c r="V2123">
        <v>0.38598399999999999</v>
      </c>
      <c r="W2123">
        <v>0.15562880000000001</v>
      </c>
      <c r="X2123">
        <v>5.3750214999999999</v>
      </c>
      <c r="Y2123">
        <v>0.43198310000000001</v>
      </c>
      <c r="Z2123">
        <v>0</v>
      </c>
      <c r="AA2123">
        <v>0.15923970000000001</v>
      </c>
      <c r="AB2123">
        <v>9.4050000000000004E-4</v>
      </c>
      <c r="AC2123">
        <v>0.76790000000000003</v>
      </c>
      <c r="AD2123">
        <v>0.90649999999999997</v>
      </c>
      <c r="AE2123">
        <v>0.44840000000000002</v>
      </c>
      <c r="AF2123">
        <v>0.96109999999999995</v>
      </c>
      <c r="AG2123">
        <v>0.45479999999999998</v>
      </c>
      <c r="AH2123">
        <v>0</v>
      </c>
      <c r="AI2123">
        <v>0.4577</v>
      </c>
      <c r="AJ2123">
        <v>0.98899999999999999</v>
      </c>
      <c r="AK2123" t="str">
        <f>VLOOKUP(D2123,Ref!$C$2:$D$56,2,FALSE)&amp;"_"&amp;E2123&amp;RIGHT(B2123,4)</f>
        <v>WY_Converse0819</v>
      </c>
    </row>
    <row r="2124" spans="1:37" x14ac:dyDescent="0.25">
      <c r="A2124" t="s">
        <v>222</v>
      </c>
      <c r="B2124">
        <v>560131003</v>
      </c>
      <c r="C2124" t="s">
        <v>37</v>
      </c>
      <c r="D2124" t="s">
        <v>208</v>
      </c>
      <c r="E2124" t="s">
        <v>211</v>
      </c>
      <c r="F2124">
        <v>42.841048999999998</v>
      </c>
      <c r="G2124">
        <v>-108.736277</v>
      </c>
      <c r="H2124">
        <v>134119</v>
      </c>
      <c r="I2124">
        <v>27.3</v>
      </c>
      <c r="J2124">
        <v>23.9</v>
      </c>
      <c r="K2124">
        <v>0.5</v>
      </c>
      <c r="L2124">
        <v>1.0923145999999999</v>
      </c>
      <c r="M2124">
        <v>0.38595679999999999</v>
      </c>
      <c r="N2124">
        <v>0.82683030000000002</v>
      </c>
      <c r="O2124">
        <v>21.4889984</v>
      </c>
      <c r="P2124">
        <v>0.98105260000000005</v>
      </c>
      <c r="Q2124">
        <v>1.6306385999999999</v>
      </c>
      <c r="R2124">
        <v>0.40218229999999999</v>
      </c>
      <c r="S2124">
        <v>8.0914700000000006E-2</v>
      </c>
      <c r="T2124">
        <v>0.5</v>
      </c>
      <c r="U2124">
        <v>0.64964529999999998</v>
      </c>
      <c r="V2124">
        <v>0.31474600000000003</v>
      </c>
      <c r="W2124">
        <v>0.50519340000000001</v>
      </c>
      <c r="X2124">
        <v>19.977424599999999</v>
      </c>
      <c r="Y2124">
        <v>0.247558</v>
      </c>
      <c r="Z2124">
        <v>1.4344751</v>
      </c>
      <c r="AA2124">
        <v>0.28577269999999999</v>
      </c>
      <c r="AB2124">
        <v>8.1006599999999998E-2</v>
      </c>
      <c r="AC2124">
        <v>0.59470000000000001</v>
      </c>
      <c r="AD2124">
        <v>0.8155</v>
      </c>
      <c r="AE2124">
        <v>0.61099999999999999</v>
      </c>
      <c r="AF2124">
        <v>0.92969999999999997</v>
      </c>
      <c r="AG2124">
        <v>0.25230000000000002</v>
      </c>
      <c r="AH2124">
        <v>0.87970000000000004</v>
      </c>
      <c r="AI2124">
        <v>0.71060000000000001</v>
      </c>
      <c r="AJ2124">
        <v>1.0011000000000001</v>
      </c>
      <c r="AK2124" t="str">
        <f>VLOOKUP(D2124,Ref!$C$2:$D$56,2,FALSE)&amp;"_"&amp;E2124&amp;RIGHT(B2124,4)</f>
        <v>WY_Fremont1003</v>
      </c>
    </row>
    <row r="2125" spans="1:37" x14ac:dyDescent="0.25">
      <c r="A2125" t="s">
        <v>222</v>
      </c>
      <c r="B2125">
        <v>560210001</v>
      </c>
      <c r="C2125" t="s">
        <v>37</v>
      </c>
      <c r="D2125" t="s">
        <v>208</v>
      </c>
      <c r="E2125" t="s">
        <v>212</v>
      </c>
      <c r="F2125">
        <v>41.139975999999997</v>
      </c>
      <c r="G2125">
        <v>-104.817802</v>
      </c>
      <c r="H2125">
        <v>115144</v>
      </c>
      <c r="I2125">
        <v>9.8000000000000007</v>
      </c>
      <c r="J2125">
        <v>7.9</v>
      </c>
      <c r="K2125">
        <v>0.5</v>
      </c>
      <c r="L2125">
        <v>2.033201</v>
      </c>
      <c r="M2125">
        <v>0.54222930000000003</v>
      </c>
      <c r="N2125">
        <v>0.60121709999999995</v>
      </c>
      <c r="O2125">
        <v>3.9597780999999999</v>
      </c>
      <c r="P2125">
        <v>1.1582094000000001</v>
      </c>
      <c r="Q2125">
        <v>0.59191629999999995</v>
      </c>
      <c r="R2125">
        <v>0.43247210000000003</v>
      </c>
      <c r="S2125">
        <v>2.5421599999999999E-2</v>
      </c>
      <c r="T2125">
        <v>0.5</v>
      </c>
      <c r="U2125">
        <v>1.1134793000000001</v>
      </c>
      <c r="V2125">
        <v>0.51547379999999998</v>
      </c>
      <c r="W2125">
        <v>0.39708949999999998</v>
      </c>
      <c r="X2125">
        <v>3.9461309999999998</v>
      </c>
      <c r="Y2125">
        <v>0.64119689999999996</v>
      </c>
      <c r="Z2125">
        <v>0.55114350000000001</v>
      </c>
      <c r="AA2125">
        <v>0.27029550000000002</v>
      </c>
      <c r="AB2125">
        <v>2.5499899999999999E-2</v>
      </c>
      <c r="AC2125">
        <v>0.54759999999999998</v>
      </c>
      <c r="AD2125">
        <v>0.95069999999999999</v>
      </c>
      <c r="AE2125">
        <v>0.66049999999999998</v>
      </c>
      <c r="AF2125">
        <v>0.99660000000000004</v>
      </c>
      <c r="AG2125">
        <v>0.55359999999999998</v>
      </c>
      <c r="AH2125">
        <v>0.93110000000000004</v>
      </c>
      <c r="AI2125">
        <v>0.625</v>
      </c>
      <c r="AJ2125">
        <v>1.0031000000000001</v>
      </c>
      <c r="AK2125" t="str">
        <f>VLOOKUP(D2125,Ref!$C$2:$D$56,2,FALSE)&amp;"_"&amp;E2125&amp;RIGHT(B2125,4)</f>
        <v>WY_Laramie0001</v>
      </c>
    </row>
    <row r="2126" spans="1:37" x14ac:dyDescent="0.25">
      <c r="A2126" t="s">
        <v>222</v>
      </c>
      <c r="B2126">
        <v>560330002</v>
      </c>
      <c r="C2126" t="s">
        <v>37</v>
      </c>
      <c r="D2126" t="s">
        <v>208</v>
      </c>
      <c r="E2126" t="s">
        <v>213</v>
      </c>
      <c r="F2126">
        <v>44.815142000000002</v>
      </c>
      <c r="G2126">
        <v>-106.955933</v>
      </c>
      <c r="H2126">
        <v>151133</v>
      </c>
      <c r="I2126">
        <v>24.2</v>
      </c>
      <c r="J2126">
        <v>21.6</v>
      </c>
      <c r="K2126">
        <v>0.5</v>
      </c>
      <c r="L2126">
        <v>1.5826720999999999</v>
      </c>
      <c r="M2126">
        <v>0.47757820000000001</v>
      </c>
      <c r="N2126">
        <v>0.53955010000000003</v>
      </c>
      <c r="O2126">
        <v>19.0311108</v>
      </c>
      <c r="P2126">
        <v>1.3285764</v>
      </c>
      <c r="Q2126">
        <v>0.2346713</v>
      </c>
      <c r="R2126">
        <v>0.46056589999999997</v>
      </c>
      <c r="S2126">
        <v>0.13416359999999999</v>
      </c>
      <c r="T2126">
        <v>0.5</v>
      </c>
      <c r="U2126">
        <v>1.0354459</v>
      </c>
      <c r="V2126">
        <v>0.45054569999999999</v>
      </c>
      <c r="W2126">
        <v>0.24543519999999999</v>
      </c>
      <c r="X2126">
        <v>18.4073849</v>
      </c>
      <c r="Y2126">
        <v>0.50938850000000002</v>
      </c>
      <c r="Z2126">
        <v>0.22304969999999999</v>
      </c>
      <c r="AA2126">
        <v>0.16923769999999999</v>
      </c>
      <c r="AB2126">
        <v>0.13416359999999999</v>
      </c>
      <c r="AC2126">
        <v>0.6542</v>
      </c>
      <c r="AD2126">
        <v>0.94340000000000002</v>
      </c>
      <c r="AE2126">
        <v>0.45490000000000003</v>
      </c>
      <c r="AF2126">
        <v>0.96719999999999995</v>
      </c>
      <c r="AG2126">
        <v>0.38340000000000002</v>
      </c>
      <c r="AH2126">
        <v>0.95050000000000001</v>
      </c>
      <c r="AI2126">
        <v>0.36749999999999999</v>
      </c>
      <c r="AJ2126">
        <v>1</v>
      </c>
      <c r="AK2126" t="str">
        <f>VLOOKUP(D2126,Ref!$C$2:$D$56,2,FALSE)&amp;"_"&amp;E2126&amp;RIGHT(B2126,4)</f>
        <v>WY_Sheridan0002</v>
      </c>
    </row>
    <row r="2127" spans="1:37" x14ac:dyDescent="0.25">
      <c r="A2127" t="s">
        <v>222</v>
      </c>
      <c r="B2127">
        <v>560330003</v>
      </c>
      <c r="C2127" t="s">
        <v>37</v>
      </c>
      <c r="D2127" t="s">
        <v>208</v>
      </c>
      <c r="E2127" t="s">
        <v>213</v>
      </c>
      <c r="F2127">
        <v>44.805494000000003</v>
      </c>
      <c r="G2127">
        <v>-106.976243</v>
      </c>
      <c r="H2127">
        <v>150133</v>
      </c>
      <c r="I2127">
        <v>15.1</v>
      </c>
      <c r="J2127">
        <v>13.5</v>
      </c>
      <c r="K2127">
        <v>0.5</v>
      </c>
      <c r="L2127">
        <v>1.1061196</v>
      </c>
      <c r="M2127">
        <v>0.47604099999999999</v>
      </c>
      <c r="N2127">
        <v>0.27822000000000002</v>
      </c>
      <c r="O2127">
        <v>11.7037163</v>
      </c>
      <c r="P2127">
        <v>0.73683679999999996</v>
      </c>
      <c r="Q2127">
        <v>5.2771400000000003E-2</v>
      </c>
      <c r="R2127">
        <v>0.2653681</v>
      </c>
      <c r="S2127">
        <v>3.64832E-2</v>
      </c>
      <c r="T2127">
        <v>0.5</v>
      </c>
      <c r="U2127">
        <v>0.69074000000000002</v>
      </c>
      <c r="V2127">
        <v>0.44788820000000001</v>
      </c>
      <c r="W2127">
        <v>0.11286400000000001</v>
      </c>
      <c r="X2127">
        <v>11.3304548</v>
      </c>
      <c r="Y2127">
        <v>0.27608169999999999</v>
      </c>
      <c r="Z2127">
        <v>4.9462899999999997E-2</v>
      </c>
      <c r="AA2127">
        <v>9.7751599999999994E-2</v>
      </c>
      <c r="AB2127">
        <v>3.64832E-2</v>
      </c>
      <c r="AC2127">
        <v>0.62450000000000006</v>
      </c>
      <c r="AD2127">
        <v>0.94089999999999996</v>
      </c>
      <c r="AE2127">
        <v>0.40570000000000001</v>
      </c>
      <c r="AF2127">
        <v>0.96809999999999996</v>
      </c>
      <c r="AG2127">
        <v>0.37469999999999998</v>
      </c>
      <c r="AH2127">
        <v>0.93730000000000002</v>
      </c>
      <c r="AI2127">
        <v>0.36840000000000001</v>
      </c>
      <c r="AJ2127">
        <v>1</v>
      </c>
      <c r="AK2127" t="str">
        <f>VLOOKUP(D2127,Ref!$C$2:$D$56,2,FALSE)&amp;"_"&amp;E2127&amp;RIGHT(B2127,4)</f>
        <v>WY_Sheridan0003</v>
      </c>
    </row>
    <row r="2128" spans="1:37" x14ac:dyDescent="0.25">
      <c r="A2128" t="s">
        <v>222</v>
      </c>
      <c r="B2128">
        <v>560370007</v>
      </c>
      <c r="C2128" t="s">
        <v>37</v>
      </c>
      <c r="D2128" t="s">
        <v>208</v>
      </c>
      <c r="E2128" t="s">
        <v>214</v>
      </c>
      <c r="F2128">
        <v>41.591613000000002</v>
      </c>
      <c r="G2128">
        <v>-109.22072199999999</v>
      </c>
      <c r="H2128">
        <v>123114</v>
      </c>
      <c r="I2128">
        <v>14.5</v>
      </c>
      <c r="J2128">
        <v>12.6</v>
      </c>
      <c r="K2128">
        <v>0.5</v>
      </c>
      <c r="L2128">
        <v>2.942555</v>
      </c>
      <c r="M2128">
        <v>0.47372819999999999</v>
      </c>
      <c r="N2128">
        <v>0.43790269999999998</v>
      </c>
      <c r="O2128">
        <v>8.4400530000000007</v>
      </c>
      <c r="P2128">
        <v>1.2210742999999999</v>
      </c>
      <c r="Q2128">
        <v>3.2683999999999998E-2</v>
      </c>
      <c r="R2128">
        <v>0.4402278</v>
      </c>
      <c r="S2128">
        <v>4.5108299999999997E-2</v>
      </c>
      <c r="T2128">
        <v>0.5</v>
      </c>
      <c r="U2128">
        <v>0.72215289999999999</v>
      </c>
      <c r="V2128">
        <v>0.68812680000000004</v>
      </c>
      <c r="W2128">
        <v>1.2196661</v>
      </c>
      <c r="X2128">
        <v>4.4622482999999997</v>
      </c>
      <c r="Y2128">
        <v>0.54953629999999998</v>
      </c>
      <c r="Z2128">
        <v>3.5398263999999999</v>
      </c>
      <c r="AA2128">
        <v>0.74972890000000003</v>
      </c>
      <c r="AB2128">
        <v>0.23242989999999999</v>
      </c>
      <c r="AC2128">
        <v>0.24540000000000001</v>
      </c>
      <c r="AD2128">
        <v>1.4525999999999999</v>
      </c>
      <c r="AE2128">
        <v>2.7852000000000001</v>
      </c>
      <c r="AF2128">
        <v>0.52869999999999995</v>
      </c>
      <c r="AG2128">
        <v>0.45</v>
      </c>
      <c r="AH2128">
        <v>108.30459999999999</v>
      </c>
      <c r="AI2128">
        <v>1.7030000000000001</v>
      </c>
      <c r="AJ2128">
        <v>5.1527000000000003</v>
      </c>
      <c r="AK2128" t="str">
        <f>VLOOKUP(D2128,Ref!$C$2:$D$56,2,FALSE)&amp;"_"&amp;E2128&amp;RIGHT(B2128,4)</f>
        <v>WY_Sweetwater0007</v>
      </c>
    </row>
    <row r="2129" spans="1:37" x14ac:dyDescent="0.25">
      <c r="A2129" t="s">
        <v>222</v>
      </c>
      <c r="B2129">
        <v>560391006</v>
      </c>
      <c r="C2129" t="s">
        <v>37</v>
      </c>
      <c r="D2129" t="s">
        <v>208</v>
      </c>
      <c r="E2129" t="s">
        <v>215</v>
      </c>
      <c r="F2129">
        <v>43.478079999999999</v>
      </c>
      <c r="G2129">
        <v>-110.76118</v>
      </c>
      <c r="H2129">
        <v>142107</v>
      </c>
      <c r="I2129">
        <v>11</v>
      </c>
      <c r="J2129">
        <v>9.1</v>
      </c>
      <c r="K2129">
        <v>0.5</v>
      </c>
      <c r="L2129">
        <v>1.1064522000000001</v>
      </c>
      <c r="M2129">
        <v>0.33785599999999999</v>
      </c>
      <c r="N2129">
        <v>0.36967030000000001</v>
      </c>
      <c r="O2129">
        <v>7.3066912000000004</v>
      </c>
      <c r="P2129">
        <v>0.69588709999999998</v>
      </c>
      <c r="Q2129">
        <v>0.43272149999999998</v>
      </c>
      <c r="R2129">
        <v>0.25729920000000001</v>
      </c>
      <c r="S2129">
        <v>2.67557E-2</v>
      </c>
      <c r="T2129">
        <v>0.5</v>
      </c>
      <c r="U2129">
        <v>0.51792110000000002</v>
      </c>
      <c r="V2129">
        <v>0.33853309999999998</v>
      </c>
      <c r="W2129">
        <v>0.1508872</v>
      </c>
      <c r="X2129">
        <v>7.0617476000000003</v>
      </c>
      <c r="Y2129">
        <v>0.21373139999999999</v>
      </c>
      <c r="Z2129">
        <v>0.2645941</v>
      </c>
      <c r="AA2129">
        <v>0.1056995</v>
      </c>
      <c r="AB2129">
        <v>2.62965E-2</v>
      </c>
      <c r="AC2129">
        <v>0.46810000000000002</v>
      </c>
      <c r="AD2129">
        <v>1.002</v>
      </c>
      <c r="AE2129">
        <v>0.40820000000000001</v>
      </c>
      <c r="AF2129">
        <v>0.96650000000000003</v>
      </c>
      <c r="AG2129">
        <v>0.30709999999999998</v>
      </c>
      <c r="AH2129">
        <v>0.61150000000000004</v>
      </c>
      <c r="AI2129">
        <v>0.4108</v>
      </c>
      <c r="AJ2129">
        <v>0.98280000000000001</v>
      </c>
      <c r="AK2129" t="str">
        <f>VLOOKUP(D2129,Ref!$C$2:$D$56,2,FALSE)&amp;"_"&amp;E2129&amp;RIGHT(B2129,4)</f>
        <v>WY_Teton1006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workbookViewId="0">
      <selection activeCell="J1" sqref="J1:J10"/>
    </sheetView>
  </sheetViews>
  <sheetFormatPr defaultRowHeight="15" x14ac:dyDescent="0.25"/>
  <sheetData>
    <row r="1" spans="1:11" x14ac:dyDescent="0.25">
      <c r="A1" t="s">
        <v>224</v>
      </c>
      <c r="B1" t="s">
        <v>225</v>
      </c>
      <c r="C1" t="s">
        <v>226</v>
      </c>
      <c r="D1" t="s">
        <v>227</v>
      </c>
      <c r="F1" t="s">
        <v>228</v>
      </c>
      <c r="J1" t="s">
        <v>648</v>
      </c>
      <c r="K1" t="s">
        <v>624</v>
      </c>
    </row>
    <row r="2" spans="1:11" x14ac:dyDescent="0.25">
      <c r="A2" t="s">
        <v>229</v>
      </c>
      <c r="B2">
        <v>2</v>
      </c>
      <c r="C2" t="s">
        <v>230</v>
      </c>
      <c r="D2" t="s">
        <v>229</v>
      </c>
      <c r="F2">
        <v>1</v>
      </c>
      <c r="G2" t="s">
        <v>231</v>
      </c>
      <c r="J2" t="s">
        <v>653</v>
      </c>
      <c r="K2" t="s">
        <v>630</v>
      </c>
    </row>
    <row r="3" spans="1:11" x14ac:dyDescent="0.25">
      <c r="A3" t="s">
        <v>232</v>
      </c>
      <c r="B3">
        <v>1</v>
      </c>
      <c r="C3" t="s">
        <v>233</v>
      </c>
      <c r="D3" t="s">
        <v>232</v>
      </c>
      <c r="F3">
        <v>2</v>
      </c>
      <c r="G3" t="s">
        <v>234</v>
      </c>
      <c r="J3" t="s">
        <v>650</v>
      </c>
      <c r="K3" t="s">
        <v>631</v>
      </c>
    </row>
    <row r="4" spans="1:11" x14ac:dyDescent="0.25">
      <c r="A4" t="s">
        <v>235</v>
      </c>
      <c r="B4">
        <v>5</v>
      </c>
      <c r="C4" t="s">
        <v>236</v>
      </c>
      <c r="D4" t="s">
        <v>235</v>
      </c>
      <c r="F4">
        <v>3</v>
      </c>
      <c r="G4" t="s">
        <v>237</v>
      </c>
      <c r="J4" t="s">
        <v>632</v>
      </c>
      <c r="K4" t="s">
        <v>632</v>
      </c>
    </row>
    <row r="5" spans="1:11" x14ac:dyDescent="0.25">
      <c r="A5" t="s">
        <v>238</v>
      </c>
      <c r="B5">
        <v>60</v>
      </c>
      <c r="C5" t="s">
        <v>239</v>
      </c>
      <c r="D5" t="s">
        <v>238</v>
      </c>
      <c r="F5">
        <v>4</v>
      </c>
      <c r="G5" t="s">
        <v>240</v>
      </c>
      <c r="J5" t="s">
        <v>633</v>
      </c>
      <c r="K5" t="s">
        <v>633</v>
      </c>
    </row>
    <row r="6" spans="1:11" x14ac:dyDescent="0.25">
      <c r="A6" t="s">
        <v>241</v>
      </c>
      <c r="B6">
        <v>4</v>
      </c>
      <c r="C6" t="s">
        <v>242</v>
      </c>
      <c r="D6" t="s">
        <v>241</v>
      </c>
      <c r="F6">
        <v>5</v>
      </c>
      <c r="G6" t="s">
        <v>243</v>
      </c>
      <c r="J6" t="s">
        <v>649</v>
      </c>
      <c r="K6" t="s">
        <v>634</v>
      </c>
    </row>
    <row r="7" spans="1:11" x14ac:dyDescent="0.25">
      <c r="A7" t="s">
        <v>244</v>
      </c>
      <c r="B7">
        <v>6</v>
      </c>
      <c r="C7" t="s">
        <v>245</v>
      </c>
      <c r="D7" t="s">
        <v>244</v>
      </c>
      <c r="F7">
        <v>6</v>
      </c>
      <c r="G7" t="s">
        <v>246</v>
      </c>
      <c r="J7" t="s">
        <v>635</v>
      </c>
      <c r="K7" t="s">
        <v>635</v>
      </c>
    </row>
    <row r="8" spans="1:11" x14ac:dyDescent="0.25">
      <c r="A8" t="s">
        <v>247</v>
      </c>
      <c r="B8">
        <v>8</v>
      </c>
      <c r="C8" t="s">
        <v>248</v>
      </c>
      <c r="D8" t="s">
        <v>247</v>
      </c>
      <c r="F8">
        <v>7</v>
      </c>
      <c r="G8" t="s">
        <v>249</v>
      </c>
      <c r="J8" t="s">
        <v>636</v>
      </c>
      <c r="K8" t="s">
        <v>636</v>
      </c>
    </row>
    <row r="9" spans="1:11" x14ac:dyDescent="0.25">
      <c r="A9" t="s">
        <v>250</v>
      </c>
      <c r="B9">
        <v>9</v>
      </c>
      <c r="C9" t="s">
        <v>251</v>
      </c>
      <c r="D9" t="s">
        <v>250</v>
      </c>
      <c r="F9" t="s">
        <v>252</v>
      </c>
      <c r="G9" t="s">
        <v>252</v>
      </c>
      <c r="J9" t="s">
        <v>652</v>
      </c>
      <c r="K9" t="s">
        <v>637</v>
      </c>
    </row>
    <row r="10" spans="1:11" x14ac:dyDescent="0.25">
      <c r="A10" t="s">
        <v>253</v>
      </c>
      <c r="B10">
        <v>11</v>
      </c>
      <c r="C10" t="s">
        <v>254</v>
      </c>
      <c r="D10" t="s">
        <v>253</v>
      </c>
      <c r="G10" t="s">
        <v>646</v>
      </c>
      <c r="J10" t="s">
        <v>651</v>
      </c>
      <c r="K10" t="s">
        <v>638</v>
      </c>
    </row>
    <row r="11" spans="1:11" x14ac:dyDescent="0.25">
      <c r="A11" t="s">
        <v>255</v>
      </c>
      <c r="B11">
        <v>10</v>
      </c>
      <c r="C11" t="s">
        <v>256</v>
      </c>
      <c r="D11" t="s">
        <v>255</v>
      </c>
    </row>
    <row r="12" spans="1:11" x14ac:dyDescent="0.25">
      <c r="A12" t="s">
        <v>258</v>
      </c>
      <c r="B12">
        <v>12</v>
      </c>
      <c r="C12" t="s">
        <v>259</v>
      </c>
      <c r="D12" t="s">
        <v>258</v>
      </c>
      <c r="F12" t="s">
        <v>257</v>
      </c>
    </row>
    <row r="13" spans="1:11" x14ac:dyDescent="0.25">
      <c r="A13" t="s">
        <v>260</v>
      </c>
      <c r="B13">
        <v>13</v>
      </c>
      <c r="C13" t="s">
        <v>261</v>
      </c>
      <c r="D13" t="s">
        <v>260</v>
      </c>
      <c r="F13">
        <v>1</v>
      </c>
      <c r="G13" t="s">
        <v>208</v>
      </c>
    </row>
    <row r="14" spans="1:11" x14ac:dyDescent="0.25">
      <c r="A14" t="s">
        <v>262</v>
      </c>
      <c r="B14">
        <v>66</v>
      </c>
      <c r="C14" t="s">
        <v>263</v>
      </c>
      <c r="D14" t="s">
        <v>262</v>
      </c>
      <c r="F14">
        <v>2</v>
      </c>
      <c r="G14" t="s">
        <v>194</v>
      </c>
    </row>
    <row r="15" spans="1:11" x14ac:dyDescent="0.25">
      <c r="A15" t="s">
        <v>264</v>
      </c>
      <c r="B15">
        <v>15</v>
      </c>
      <c r="C15" t="s">
        <v>265</v>
      </c>
      <c r="D15" t="s">
        <v>264</v>
      </c>
      <c r="F15">
        <v>3</v>
      </c>
      <c r="G15" t="s">
        <v>88</v>
      </c>
    </row>
    <row r="16" spans="1:11" x14ac:dyDescent="0.25">
      <c r="A16" t="s">
        <v>266</v>
      </c>
      <c r="B16">
        <v>19</v>
      </c>
      <c r="C16" t="s">
        <v>267</v>
      </c>
      <c r="D16" t="s">
        <v>266</v>
      </c>
      <c r="F16">
        <v>4</v>
      </c>
      <c r="G16" t="s">
        <v>150</v>
      </c>
    </row>
    <row r="17" spans="1:7" x14ac:dyDescent="0.25">
      <c r="A17" t="s">
        <v>223</v>
      </c>
      <c r="B17">
        <v>16</v>
      </c>
      <c r="C17" t="s">
        <v>269</v>
      </c>
      <c r="D17" t="s">
        <v>223</v>
      </c>
      <c r="F17">
        <v>5</v>
      </c>
      <c r="G17" t="s">
        <v>268</v>
      </c>
    </row>
    <row r="18" spans="1:7" x14ac:dyDescent="0.25">
      <c r="A18" t="s">
        <v>270</v>
      </c>
      <c r="B18">
        <v>17</v>
      </c>
      <c r="C18" t="s">
        <v>271</v>
      </c>
      <c r="D18" t="s">
        <v>270</v>
      </c>
    </row>
    <row r="19" spans="1:7" x14ac:dyDescent="0.25">
      <c r="A19" t="s">
        <v>272</v>
      </c>
      <c r="B19">
        <v>18</v>
      </c>
      <c r="C19" t="s">
        <v>273</v>
      </c>
      <c r="D19" t="s">
        <v>272</v>
      </c>
    </row>
    <row r="20" spans="1:7" x14ac:dyDescent="0.25">
      <c r="A20" t="s">
        <v>274</v>
      </c>
      <c r="B20">
        <v>20</v>
      </c>
      <c r="C20" t="s">
        <v>275</v>
      </c>
      <c r="D20" t="s">
        <v>274</v>
      </c>
    </row>
    <row r="21" spans="1:7" x14ac:dyDescent="0.25">
      <c r="A21" t="s">
        <v>276</v>
      </c>
      <c r="B21">
        <v>21</v>
      </c>
      <c r="C21" t="s">
        <v>277</v>
      </c>
      <c r="D21" t="s">
        <v>276</v>
      </c>
    </row>
    <row r="22" spans="1:7" x14ac:dyDescent="0.25">
      <c r="A22" t="s">
        <v>278</v>
      </c>
      <c r="B22">
        <v>22</v>
      </c>
      <c r="C22" t="s">
        <v>279</v>
      </c>
      <c r="D22" t="s">
        <v>278</v>
      </c>
    </row>
    <row r="23" spans="1:7" x14ac:dyDescent="0.25">
      <c r="A23" t="s">
        <v>280</v>
      </c>
      <c r="B23">
        <v>25</v>
      </c>
      <c r="C23" t="s">
        <v>281</v>
      </c>
      <c r="D23" t="s">
        <v>280</v>
      </c>
    </row>
    <row r="24" spans="1:7" x14ac:dyDescent="0.25">
      <c r="A24" t="s">
        <v>282</v>
      </c>
      <c r="B24">
        <v>24</v>
      </c>
      <c r="C24" t="s">
        <v>283</v>
      </c>
      <c r="D24" t="s">
        <v>282</v>
      </c>
    </row>
    <row r="25" spans="1:7" x14ac:dyDescent="0.25">
      <c r="A25" t="s">
        <v>284</v>
      </c>
      <c r="B25">
        <v>23</v>
      </c>
      <c r="C25" t="s">
        <v>285</v>
      </c>
      <c r="D25" t="s">
        <v>284</v>
      </c>
    </row>
    <row r="26" spans="1:7" x14ac:dyDescent="0.25">
      <c r="A26" t="s">
        <v>286</v>
      </c>
      <c r="B26">
        <v>26</v>
      </c>
      <c r="C26" t="s">
        <v>287</v>
      </c>
      <c r="D26" t="s">
        <v>286</v>
      </c>
    </row>
    <row r="27" spans="1:7" x14ac:dyDescent="0.25">
      <c r="A27" t="s">
        <v>288</v>
      </c>
      <c r="B27">
        <v>27</v>
      </c>
      <c r="C27" t="s">
        <v>289</v>
      </c>
      <c r="D27" t="s">
        <v>288</v>
      </c>
    </row>
    <row r="28" spans="1:7" x14ac:dyDescent="0.25">
      <c r="A28" t="s">
        <v>290</v>
      </c>
      <c r="B28">
        <v>29</v>
      </c>
      <c r="C28" t="s">
        <v>291</v>
      </c>
      <c r="D28" t="s">
        <v>290</v>
      </c>
    </row>
    <row r="29" spans="1:7" x14ac:dyDescent="0.25">
      <c r="A29" t="s">
        <v>292</v>
      </c>
      <c r="B29">
        <v>28</v>
      </c>
      <c r="C29" t="s">
        <v>293</v>
      </c>
      <c r="D29" t="s">
        <v>292</v>
      </c>
    </row>
    <row r="30" spans="1:7" x14ac:dyDescent="0.25">
      <c r="A30" t="s">
        <v>294</v>
      </c>
      <c r="B30">
        <v>30</v>
      </c>
      <c r="C30" t="s">
        <v>295</v>
      </c>
      <c r="D30" t="s">
        <v>294</v>
      </c>
    </row>
    <row r="31" spans="1:7" x14ac:dyDescent="0.25">
      <c r="A31" t="s">
        <v>296</v>
      </c>
      <c r="B31">
        <v>37</v>
      </c>
      <c r="C31" t="s">
        <v>297</v>
      </c>
      <c r="D31" t="s">
        <v>296</v>
      </c>
    </row>
    <row r="32" spans="1:7" x14ac:dyDescent="0.25">
      <c r="A32" t="s">
        <v>298</v>
      </c>
      <c r="B32">
        <v>38</v>
      </c>
      <c r="C32" t="s">
        <v>299</v>
      </c>
      <c r="D32" t="s">
        <v>298</v>
      </c>
    </row>
    <row r="33" spans="1:4" x14ac:dyDescent="0.25">
      <c r="A33" t="s">
        <v>300</v>
      </c>
      <c r="B33">
        <v>31</v>
      </c>
      <c r="C33" t="s">
        <v>301</v>
      </c>
      <c r="D33" t="s">
        <v>300</v>
      </c>
    </row>
    <row r="34" spans="1:4" x14ac:dyDescent="0.25">
      <c r="A34" t="s">
        <v>302</v>
      </c>
      <c r="B34">
        <v>33</v>
      </c>
      <c r="C34" t="s">
        <v>303</v>
      </c>
      <c r="D34" t="s">
        <v>302</v>
      </c>
    </row>
    <row r="35" spans="1:4" x14ac:dyDescent="0.25">
      <c r="A35" t="s">
        <v>304</v>
      </c>
      <c r="B35">
        <v>34</v>
      </c>
      <c r="C35" t="s">
        <v>305</v>
      </c>
      <c r="D35" t="s">
        <v>304</v>
      </c>
    </row>
    <row r="36" spans="1:4" x14ac:dyDescent="0.25">
      <c r="A36" t="s">
        <v>306</v>
      </c>
      <c r="B36">
        <v>35</v>
      </c>
      <c r="C36" t="s">
        <v>307</v>
      </c>
      <c r="D36" t="s">
        <v>306</v>
      </c>
    </row>
    <row r="37" spans="1:4" x14ac:dyDescent="0.25">
      <c r="A37" t="s">
        <v>308</v>
      </c>
      <c r="B37">
        <v>32</v>
      </c>
      <c r="C37" t="s">
        <v>309</v>
      </c>
      <c r="D37" t="s">
        <v>308</v>
      </c>
    </row>
    <row r="38" spans="1:4" x14ac:dyDescent="0.25">
      <c r="A38" t="s">
        <v>310</v>
      </c>
      <c r="B38">
        <v>36</v>
      </c>
      <c r="C38" t="s">
        <v>311</v>
      </c>
      <c r="D38" t="s">
        <v>310</v>
      </c>
    </row>
    <row r="39" spans="1:4" x14ac:dyDescent="0.25">
      <c r="A39" t="s">
        <v>312</v>
      </c>
      <c r="B39">
        <v>39</v>
      </c>
      <c r="C39" t="s">
        <v>313</v>
      </c>
      <c r="D39" t="s">
        <v>312</v>
      </c>
    </row>
    <row r="40" spans="1:4" x14ac:dyDescent="0.25">
      <c r="A40" t="s">
        <v>314</v>
      </c>
      <c r="B40">
        <v>40</v>
      </c>
      <c r="C40" t="s">
        <v>315</v>
      </c>
      <c r="D40" t="s">
        <v>314</v>
      </c>
    </row>
    <row r="41" spans="1:4" x14ac:dyDescent="0.25">
      <c r="A41" t="s">
        <v>316</v>
      </c>
      <c r="B41">
        <v>41</v>
      </c>
      <c r="C41" t="s">
        <v>317</v>
      </c>
      <c r="D41" t="s">
        <v>316</v>
      </c>
    </row>
    <row r="42" spans="1:4" x14ac:dyDescent="0.25">
      <c r="A42" t="s">
        <v>318</v>
      </c>
      <c r="B42">
        <v>42</v>
      </c>
      <c r="C42" t="s">
        <v>319</v>
      </c>
      <c r="D42" t="s">
        <v>318</v>
      </c>
    </row>
    <row r="43" spans="1:4" x14ac:dyDescent="0.25">
      <c r="A43" t="s">
        <v>320</v>
      </c>
      <c r="B43">
        <v>72</v>
      </c>
      <c r="C43" t="s">
        <v>321</v>
      </c>
      <c r="D43" t="s">
        <v>320</v>
      </c>
    </row>
    <row r="44" spans="1:4" x14ac:dyDescent="0.25">
      <c r="A44" t="s">
        <v>322</v>
      </c>
      <c r="B44">
        <v>44</v>
      </c>
      <c r="C44" t="s">
        <v>323</v>
      </c>
      <c r="D44" t="s">
        <v>322</v>
      </c>
    </row>
    <row r="45" spans="1:4" x14ac:dyDescent="0.25">
      <c r="A45" t="s">
        <v>324</v>
      </c>
      <c r="B45">
        <v>45</v>
      </c>
      <c r="C45" t="s">
        <v>325</v>
      </c>
      <c r="D45" t="s">
        <v>324</v>
      </c>
    </row>
    <row r="46" spans="1:4" x14ac:dyDescent="0.25">
      <c r="A46" t="s">
        <v>326</v>
      </c>
      <c r="B46">
        <v>46</v>
      </c>
      <c r="C46" t="s">
        <v>327</v>
      </c>
      <c r="D46" t="s">
        <v>326</v>
      </c>
    </row>
    <row r="47" spans="1:4" x14ac:dyDescent="0.25">
      <c r="A47" t="s">
        <v>328</v>
      </c>
      <c r="B47">
        <v>47</v>
      </c>
      <c r="C47" t="s">
        <v>329</v>
      </c>
      <c r="D47" t="s">
        <v>328</v>
      </c>
    </row>
    <row r="48" spans="1:4" x14ac:dyDescent="0.25">
      <c r="A48" t="s">
        <v>330</v>
      </c>
      <c r="B48">
        <v>48</v>
      </c>
      <c r="C48" t="s">
        <v>331</v>
      </c>
      <c r="D48" t="s">
        <v>330</v>
      </c>
    </row>
    <row r="49" spans="1:4" x14ac:dyDescent="0.25">
      <c r="A49" t="s">
        <v>332</v>
      </c>
      <c r="B49">
        <v>49</v>
      </c>
      <c r="C49" t="s">
        <v>333</v>
      </c>
      <c r="D49" t="s">
        <v>332</v>
      </c>
    </row>
    <row r="50" spans="1:4" x14ac:dyDescent="0.25">
      <c r="A50" t="s">
        <v>334</v>
      </c>
      <c r="B50">
        <v>51</v>
      </c>
      <c r="C50" t="s">
        <v>335</v>
      </c>
      <c r="D50" t="s">
        <v>334</v>
      </c>
    </row>
    <row r="51" spans="1:4" x14ac:dyDescent="0.25">
      <c r="A51" t="s">
        <v>336</v>
      </c>
      <c r="B51">
        <v>78</v>
      </c>
      <c r="C51" t="s">
        <v>337</v>
      </c>
      <c r="D51" t="s">
        <v>336</v>
      </c>
    </row>
    <row r="52" spans="1:4" x14ac:dyDescent="0.25">
      <c r="A52" t="s">
        <v>338</v>
      </c>
      <c r="B52">
        <v>50</v>
      </c>
      <c r="C52" t="s">
        <v>339</v>
      </c>
      <c r="D52" t="s">
        <v>338</v>
      </c>
    </row>
    <row r="53" spans="1:4" x14ac:dyDescent="0.25">
      <c r="A53" t="s">
        <v>340</v>
      </c>
      <c r="B53">
        <v>53</v>
      </c>
      <c r="C53" t="s">
        <v>341</v>
      </c>
      <c r="D53" t="s">
        <v>340</v>
      </c>
    </row>
    <row r="54" spans="1:4" x14ac:dyDescent="0.25">
      <c r="A54" t="s">
        <v>342</v>
      </c>
      <c r="B54">
        <v>55</v>
      </c>
      <c r="C54" t="s">
        <v>343</v>
      </c>
      <c r="D54" t="s">
        <v>342</v>
      </c>
    </row>
    <row r="55" spans="1:4" x14ac:dyDescent="0.25">
      <c r="A55" t="s">
        <v>344</v>
      </c>
      <c r="B55">
        <v>54</v>
      </c>
      <c r="C55" t="s">
        <v>345</v>
      </c>
      <c r="D55" t="s">
        <v>344</v>
      </c>
    </row>
    <row r="56" spans="1:4" x14ac:dyDescent="0.25">
      <c r="A56" t="s">
        <v>346</v>
      </c>
      <c r="B56">
        <v>56</v>
      </c>
      <c r="C56" t="s">
        <v>347</v>
      </c>
      <c r="D56" t="s">
        <v>346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Plot</vt:lpstr>
      <vt:lpstr>DB</vt:lpstr>
      <vt:lpstr>WJM12k_DPM</vt:lpstr>
      <vt:lpstr>Ref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tsakuly</dc:creator>
  <cp:lastModifiedBy>Ralph Morris</cp:lastModifiedBy>
  <dcterms:created xsi:type="dcterms:W3CDTF">2013-08-19T19:37:45Z</dcterms:created>
  <dcterms:modified xsi:type="dcterms:W3CDTF">2013-09-28T16:37:34Z</dcterms:modified>
</cp:coreProperties>
</file>